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codeName="ThisWorkbook" defaultThemeVersion="166925"/>
  <mc:AlternateContent xmlns:mc="http://schemas.openxmlformats.org/markup-compatibility/2006">
    <mc:Choice Requires="x15">
      <x15ac:absPath xmlns:x15ac="http://schemas.microsoft.com/office/spreadsheetml/2010/11/ac" url="https://d.docs.live.net/5f935aac0ae3d77b/Documents/Trinetra/Sparks/"/>
    </mc:Choice>
  </mc:AlternateContent>
  <xr:revisionPtr revIDLastSave="1551" documentId="8_{FB84E788-0A51-ED40-A74D-478EF99A289E}" xr6:coauthVersionLast="47" xr6:coauthVersionMax="47" xr10:uidLastSave="{17E60E87-AB86-7448-B320-A0AD2B734DAD}"/>
  <bookViews>
    <workbookView xWindow="0" yWindow="500" windowWidth="28800" windowHeight="15800" activeTab="2" xr2:uid="{1FD9E6D8-4917-447B-9306-D5134ECB7D89}"/>
  </bookViews>
  <sheets>
    <sheet name="NormDistByAge" sheetId="7" r:id="rId1"/>
    <sheet name="NormDistByClus" sheetId="16" r:id="rId2"/>
    <sheet name="11_1z" sheetId="19" r:id="rId3"/>
    <sheet name="Test Pivots" sheetId="4" r:id="rId4"/>
    <sheet name="Sheet2" sheetId="14" r:id="rId5"/>
    <sheet name="Sheet3" sheetId="15" r:id="rId6"/>
    <sheet name="TIPI Scoring" sheetId="5" r:id="rId7"/>
    <sheet name="Sheet1" sheetId="17" r:id="rId8"/>
    <sheet name="Sheet4" sheetId="18" r:id="rId9"/>
    <sheet name="AT Copy" sheetId="12" r:id="rId10"/>
    <sheet name="Layout" sheetId="2" r:id="rId11"/>
    <sheet name="CLEAN DATA" sheetId="1" r:id="rId12"/>
    <sheet name="States" sheetId="3" r:id="rId13"/>
  </sheets>
  <definedNames>
    <definedName name="_xlnm._FilterDatabase" localSheetId="9" hidden="1">'AT Copy'!$A$1:$BP$1213</definedName>
    <definedName name="_xlnm._FilterDatabase" localSheetId="11" hidden="1">'CLEAN DATA'!$A$1:$BE$1213</definedName>
    <definedName name="_xlnm._FilterDatabase" localSheetId="6" hidden="1">'TIPI Scoring'!$A$1:$AQ$1213</definedName>
    <definedName name="Age" localSheetId="2">'11_1z'!$A$16:$A$21</definedName>
    <definedName name="Age" localSheetId="1">NormDistByClus!$A$16:$A$21</definedName>
    <definedName name="Age">NormDistByAge!$A$16:$A$21</definedName>
    <definedName name="Cluster" localSheetId="2">'11_1z'!$B$27:$B$35</definedName>
    <definedName name="Cluster">NormDistByClus!$B$27:$B$35</definedName>
  </definedNames>
  <calcPr calcId="191029"/>
  <pivotCaches>
    <pivotCache cacheId="76" r:id="rId14"/>
    <pivotCache cacheId="81" r:id="rId1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Q3" i="5" l="1"/>
  <c r="AQ4" i="5"/>
  <c r="AQ5" i="5"/>
  <c r="AQ6" i="5"/>
  <c r="AQ7" i="5"/>
  <c r="AQ8" i="5"/>
  <c r="AQ9" i="5"/>
  <c r="AQ10" i="5"/>
  <c r="AQ11" i="5"/>
  <c r="AQ12" i="5"/>
  <c r="AQ13" i="5"/>
  <c r="AQ14" i="5"/>
  <c r="AQ15" i="5"/>
  <c r="AQ16" i="5"/>
  <c r="AQ17" i="5"/>
  <c r="AQ18" i="5"/>
  <c r="AQ19" i="5"/>
  <c r="AQ20" i="5"/>
  <c r="AQ21" i="5"/>
  <c r="AQ22" i="5"/>
  <c r="AQ23" i="5"/>
  <c r="AQ24" i="5"/>
  <c r="AQ25" i="5"/>
  <c r="AQ26" i="5"/>
  <c r="AQ27" i="5"/>
  <c r="AQ28" i="5"/>
  <c r="AQ29" i="5"/>
  <c r="AQ30" i="5"/>
  <c r="AQ31" i="5"/>
  <c r="AQ32" i="5"/>
  <c r="AQ33" i="5"/>
  <c r="AQ34" i="5"/>
  <c r="AQ35" i="5"/>
  <c r="AQ36" i="5"/>
  <c r="AQ37" i="5"/>
  <c r="AQ38" i="5"/>
  <c r="AQ39" i="5"/>
  <c r="AQ40" i="5"/>
  <c r="AQ41" i="5"/>
  <c r="AQ42" i="5"/>
  <c r="AQ43" i="5"/>
  <c r="AQ44" i="5"/>
  <c r="AQ45" i="5"/>
  <c r="AQ46" i="5"/>
  <c r="AQ47" i="5"/>
  <c r="AQ48" i="5"/>
  <c r="AQ49" i="5"/>
  <c r="AQ50" i="5"/>
  <c r="AQ51" i="5"/>
  <c r="AQ52" i="5"/>
  <c r="AQ53" i="5"/>
  <c r="AQ54" i="5"/>
  <c r="AQ55" i="5"/>
  <c r="AQ56" i="5"/>
  <c r="AQ57" i="5"/>
  <c r="AQ58" i="5"/>
  <c r="AQ59" i="5"/>
  <c r="AQ60" i="5"/>
  <c r="AQ61" i="5"/>
  <c r="AQ62" i="5"/>
  <c r="AQ63" i="5"/>
  <c r="AQ64" i="5"/>
  <c r="AQ65" i="5"/>
  <c r="AQ66" i="5"/>
  <c r="AQ67" i="5"/>
  <c r="AQ68" i="5"/>
  <c r="AQ69" i="5"/>
  <c r="AQ70" i="5"/>
  <c r="AQ71" i="5"/>
  <c r="AQ72" i="5"/>
  <c r="AQ73" i="5"/>
  <c r="AQ74" i="5"/>
  <c r="AQ75" i="5"/>
  <c r="AQ76" i="5"/>
  <c r="AQ77" i="5"/>
  <c r="AQ78" i="5"/>
  <c r="AQ79" i="5"/>
  <c r="AQ80" i="5"/>
  <c r="AQ81" i="5"/>
  <c r="AQ82" i="5"/>
  <c r="AQ83" i="5"/>
  <c r="AQ84" i="5"/>
  <c r="AQ85" i="5"/>
  <c r="AQ86" i="5"/>
  <c r="AQ87" i="5"/>
  <c r="AQ88" i="5"/>
  <c r="AQ89" i="5"/>
  <c r="AQ90" i="5"/>
  <c r="AQ91" i="5"/>
  <c r="AQ92" i="5"/>
  <c r="AQ93" i="5"/>
  <c r="AQ94" i="5"/>
  <c r="AQ95" i="5"/>
  <c r="AQ96" i="5"/>
  <c r="AQ97" i="5"/>
  <c r="AQ98" i="5"/>
  <c r="AQ99" i="5"/>
  <c r="AQ100" i="5"/>
  <c r="AQ101" i="5"/>
  <c r="AQ102" i="5"/>
  <c r="AQ103" i="5"/>
  <c r="AQ104" i="5"/>
  <c r="AQ105" i="5"/>
  <c r="AQ106" i="5"/>
  <c r="AQ107" i="5"/>
  <c r="AQ108" i="5"/>
  <c r="AQ109" i="5"/>
  <c r="AQ110" i="5"/>
  <c r="AQ111" i="5"/>
  <c r="AQ112" i="5"/>
  <c r="AQ113" i="5"/>
  <c r="AQ114" i="5"/>
  <c r="AQ115" i="5"/>
  <c r="AQ116" i="5"/>
  <c r="AQ117" i="5"/>
  <c r="AQ118" i="5"/>
  <c r="AQ119" i="5"/>
  <c r="AQ120" i="5"/>
  <c r="AQ121" i="5"/>
  <c r="AQ122" i="5"/>
  <c r="AQ123" i="5"/>
  <c r="AQ124" i="5"/>
  <c r="AQ125" i="5"/>
  <c r="AQ126" i="5"/>
  <c r="AQ127" i="5"/>
  <c r="AQ128" i="5"/>
  <c r="AQ129" i="5"/>
  <c r="AQ130" i="5"/>
  <c r="AQ131" i="5"/>
  <c r="AQ132" i="5"/>
  <c r="AQ133" i="5"/>
  <c r="AQ134" i="5"/>
  <c r="AQ135" i="5"/>
  <c r="AQ136" i="5"/>
  <c r="AQ137" i="5"/>
  <c r="AQ138" i="5"/>
  <c r="AQ139" i="5"/>
  <c r="AQ140" i="5"/>
  <c r="AQ141" i="5"/>
  <c r="AQ142" i="5"/>
  <c r="AQ143" i="5"/>
  <c r="AQ144" i="5"/>
  <c r="AQ145" i="5"/>
  <c r="AQ146" i="5"/>
  <c r="AQ147" i="5"/>
  <c r="AQ148" i="5"/>
  <c r="AQ149" i="5"/>
  <c r="AQ150" i="5"/>
  <c r="AQ151" i="5"/>
  <c r="AQ152" i="5"/>
  <c r="AQ153" i="5"/>
  <c r="AQ154" i="5"/>
  <c r="AQ155" i="5"/>
  <c r="AQ156" i="5"/>
  <c r="AQ157" i="5"/>
  <c r="AQ158" i="5"/>
  <c r="AQ159" i="5"/>
  <c r="AQ160" i="5"/>
  <c r="AQ161" i="5"/>
  <c r="AQ162" i="5"/>
  <c r="AQ163" i="5"/>
  <c r="AQ164" i="5"/>
  <c r="AQ165" i="5"/>
  <c r="AQ166" i="5"/>
  <c r="AQ167" i="5"/>
  <c r="AQ168" i="5"/>
  <c r="AQ169" i="5"/>
  <c r="AQ170" i="5"/>
  <c r="AQ171" i="5"/>
  <c r="AQ172" i="5"/>
  <c r="AQ173" i="5"/>
  <c r="AQ174" i="5"/>
  <c r="AQ175" i="5"/>
  <c r="AQ176" i="5"/>
  <c r="AQ177" i="5"/>
  <c r="AQ178" i="5"/>
  <c r="AQ179" i="5"/>
  <c r="AQ180" i="5"/>
  <c r="AQ181" i="5"/>
  <c r="AQ182" i="5"/>
  <c r="AQ183" i="5"/>
  <c r="AQ184" i="5"/>
  <c r="AQ185" i="5"/>
  <c r="AQ186" i="5"/>
  <c r="AQ187" i="5"/>
  <c r="AQ188" i="5"/>
  <c r="AQ189" i="5"/>
  <c r="AQ190" i="5"/>
  <c r="AQ191" i="5"/>
  <c r="AQ192" i="5"/>
  <c r="AQ193" i="5"/>
  <c r="AQ194" i="5"/>
  <c r="AQ195" i="5"/>
  <c r="AQ196" i="5"/>
  <c r="AQ197" i="5"/>
  <c r="AQ198" i="5"/>
  <c r="AQ199" i="5"/>
  <c r="AQ200" i="5"/>
  <c r="AQ201" i="5"/>
  <c r="AQ202" i="5"/>
  <c r="AQ203" i="5"/>
  <c r="AQ204" i="5"/>
  <c r="AQ205" i="5"/>
  <c r="AQ206" i="5"/>
  <c r="AQ207" i="5"/>
  <c r="AQ208" i="5"/>
  <c r="AQ209" i="5"/>
  <c r="AQ210" i="5"/>
  <c r="AQ211" i="5"/>
  <c r="AQ212" i="5"/>
  <c r="AQ213" i="5"/>
  <c r="AQ214" i="5"/>
  <c r="AQ215" i="5"/>
  <c r="AQ216" i="5"/>
  <c r="AQ217" i="5"/>
  <c r="AQ218" i="5"/>
  <c r="AQ219" i="5"/>
  <c r="AQ220" i="5"/>
  <c r="AQ221" i="5"/>
  <c r="AQ222" i="5"/>
  <c r="AQ223" i="5"/>
  <c r="AQ224" i="5"/>
  <c r="AQ225" i="5"/>
  <c r="AQ226" i="5"/>
  <c r="AQ227" i="5"/>
  <c r="AQ228" i="5"/>
  <c r="AQ229" i="5"/>
  <c r="AQ230" i="5"/>
  <c r="AQ231" i="5"/>
  <c r="AQ232" i="5"/>
  <c r="AQ233" i="5"/>
  <c r="AQ234" i="5"/>
  <c r="AQ235" i="5"/>
  <c r="AQ236" i="5"/>
  <c r="AQ237" i="5"/>
  <c r="AQ238" i="5"/>
  <c r="AQ239" i="5"/>
  <c r="AQ240" i="5"/>
  <c r="AQ241" i="5"/>
  <c r="AQ242" i="5"/>
  <c r="AQ243" i="5"/>
  <c r="AQ244" i="5"/>
  <c r="AQ245" i="5"/>
  <c r="AQ246" i="5"/>
  <c r="AQ247" i="5"/>
  <c r="AQ248" i="5"/>
  <c r="AQ249" i="5"/>
  <c r="AQ250" i="5"/>
  <c r="AQ251" i="5"/>
  <c r="AQ252" i="5"/>
  <c r="AQ253" i="5"/>
  <c r="AQ254" i="5"/>
  <c r="AQ255" i="5"/>
  <c r="AQ256" i="5"/>
  <c r="AQ257" i="5"/>
  <c r="AQ258" i="5"/>
  <c r="AQ259" i="5"/>
  <c r="AQ260" i="5"/>
  <c r="AQ261" i="5"/>
  <c r="AQ262" i="5"/>
  <c r="AQ263" i="5"/>
  <c r="AQ264" i="5"/>
  <c r="AQ265" i="5"/>
  <c r="AQ266" i="5"/>
  <c r="AQ267" i="5"/>
  <c r="AQ268" i="5"/>
  <c r="AQ269" i="5"/>
  <c r="AQ270" i="5"/>
  <c r="AQ271" i="5"/>
  <c r="AQ272" i="5"/>
  <c r="AQ273" i="5"/>
  <c r="AQ274" i="5"/>
  <c r="AQ275" i="5"/>
  <c r="AQ276" i="5"/>
  <c r="AQ277" i="5"/>
  <c r="AQ278" i="5"/>
  <c r="AQ279" i="5"/>
  <c r="AQ280" i="5"/>
  <c r="AQ281" i="5"/>
  <c r="AQ282" i="5"/>
  <c r="AQ283" i="5"/>
  <c r="AQ284" i="5"/>
  <c r="AQ285" i="5"/>
  <c r="AQ286" i="5"/>
  <c r="AQ287" i="5"/>
  <c r="AQ288" i="5"/>
  <c r="AQ289" i="5"/>
  <c r="AQ290" i="5"/>
  <c r="AQ291" i="5"/>
  <c r="AQ292" i="5"/>
  <c r="AQ293" i="5"/>
  <c r="AQ294" i="5"/>
  <c r="AQ295" i="5"/>
  <c r="AQ296" i="5"/>
  <c r="AQ297" i="5"/>
  <c r="AQ298" i="5"/>
  <c r="AQ299" i="5"/>
  <c r="AQ300" i="5"/>
  <c r="AQ301" i="5"/>
  <c r="AQ302" i="5"/>
  <c r="AQ303" i="5"/>
  <c r="AQ304" i="5"/>
  <c r="AQ305" i="5"/>
  <c r="AQ306" i="5"/>
  <c r="AQ307" i="5"/>
  <c r="AQ308" i="5"/>
  <c r="AQ309" i="5"/>
  <c r="AQ310" i="5"/>
  <c r="AQ311" i="5"/>
  <c r="AQ312" i="5"/>
  <c r="AQ313" i="5"/>
  <c r="AQ314" i="5"/>
  <c r="AQ315" i="5"/>
  <c r="AQ316" i="5"/>
  <c r="AQ317" i="5"/>
  <c r="AQ318" i="5"/>
  <c r="AQ319" i="5"/>
  <c r="AQ320" i="5"/>
  <c r="AQ321" i="5"/>
  <c r="AQ322" i="5"/>
  <c r="AQ323" i="5"/>
  <c r="AQ324" i="5"/>
  <c r="AQ325" i="5"/>
  <c r="AQ326" i="5"/>
  <c r="AQ327" i="5"/>
  <c r="AQ328" i="5"/>
  <c r="AQ329" i="5"/>
  <c r="AQ330" i="5"/>
  <c r="AQ331" i="5"/>
  <c r="AQ332" i="5"/>
  <c r="AQ333" i="5"/>
  <c r="AQ334" i="5"/>
  <c r="AQ335" i="5"/>
  <c r="AQ336" i="5"/>
  <c r="AQ337" i="5"/>
  <c r="AQ338" i="5"/>
  <c r="AQ339" i="5"/>
  <c r="AQ340" i="5"/>
  <c r="AQ341" i="5"/>
  <c r="AQ342" i="5"/>
  <c r="AQ343" i="5"/>
  <c r="AQ344" i="5"/>
  <c r="AQ345" i="5"/>
  <c r="AQ346" i="5"/>
  <c r="AQ347" i="5"/>
  <c r="AQ348" i="5"/>
  <c r="AQ349" i="5"/>
  <c r="AQ350" i="5"/>
  <c r="AQ351" i="5"/>
  <c r="AQ352" i="5"/>
  <c r="AQ353" i="5"/>
  <c r="AQ354" i="5"/>
  <c r="AQ355" i="5"/>
  <c r="AQ356" i="5"/>
  <c r="AQ357" i="5"/>
  <c r="AQ358" i="5"/>
  <c r="AQ359" i="5"/>
  <c r="AQ360" i="5"/>
  <c r="AQ361" i="5"/>
  <c r="AQ362" i="5"/>
  <c r="AQ363" i="5"/>
  <c r="AQ364" i="5"/>
  <c r="AQ365" i="5"/>
  <c r="AQ366" i="5"/>
  <c r="AQ367" i="5"/>
  <c r="AQ368" i="5"/>
  <c r="AQ369" i="5"/>
  <c r="AQ370" i="5"/>
  <c r="AQ371" i="5"/>
  <c r="AQ372" i="5"/>
  <c r="AQ373" i="5"/>
  <c r="AQ374" i="5"/>
  <c r="AQ375" i="5"/>
  <c r="AQ376" i="5"/>
  <c r="AQ377" i="5"/>
  <c r="AQ378" i="5"/>
  <c r="AQ379" i="5"/>
  <c r="AQ380" i="5"/>
  <c r="AQ381" i="5"/>
  <c r="AQ382" i="5"/>
  <c r="AQ383" i="5"/>
  <c r="AQ384" i="5"/>
  <c r="AQ385" i="5"/>
  <c r="AQ386" i="5"/>
  <c r="AQ387" i="5"/>
  <c r="AQ388" i="5"/>
  <c r="AQ389" i="5"/>
  <c r="AQ390" i="5"/>
  <c r="AQ391" i="5"/>
  <c r="AQ392" i="5"/>
  <c r="AQ393" i="5"/>
  <c r="AQ394" i="5"/>
  <c r="AQ395" i="5"/>
  <c r="AQ396" i="5"/>
  <c r="AQ397" i="5"/>
  <c r="AQ398" i="5"/>
  <c r="AQ399" i="5"/>
  <c r="AQ400" i="5"/>
  <c r="AQ401" i="5"/>
  <c r="AQ402" i="5"/>
  <c r="AQ403" i="5"/>
  <c r="AQ404" i="5"/>
  <c r="AQ405" i="5"/>
  <c r="AQ406" i="5"/>
  <c r="AQ407" i="5"/>
  <c r="AQ408" i="5"/>
  <c r="AQ409" i="5"/>
  <c r="AQ410" i="5"/>
  <c r="AQ411" i="5"/>
  <c r="AQ412" i="5"/>
  <c r="AQ413" i="5"/>
  <c r="AQ414" i="5"/>
  <c r="AQ415" i="5"/>
  <c r="AQ416" i="5"/>
  <c r="AQ417" i="5"/>
  <c r="AQ418" i="5"/>
  <c r="AQ419" i="5"/>
  <c r="AQ420" i="5"/>
  <c r="AQ421" i="5"/>
  <c r="AQ422" i="5"/>
  <c r="AQ423" i="5"/>
  <c r="AQ424" i="5"/>
  <c r="AQ425" i="5"/>
  <c r="AQ426" i="5"/>
  <c r="AQ427" i="5"/>
  <c r="AQ428" i="5"/>
  <c r="AQ429" i="5"/>
  <c r="AQ430" i="5"/>
  <c r="AQ431" i="5"/>
  <c r="AQ432" i="5"/>
  <c r="AQ433" i="5"/>
  <c r="AQ434" i="5"/>
  <c r="AQ435" i="5"/>
  <c r="AQ436" i="5"/>
  <c r="AQ437" i="5"/>
  <c r="AQ438" i="5"/>
  <c r="AQ439" i="5"/>
  <c r="AQ440" i="5"/>
  <c r="AQ441" i="5"/>
  <c r="AQ442" i="5"/>
  <c r="AQ443" i="5"/>
  <c r="AQ444" i="5"/>
  <c r="AQ445" i="5"/>
  <c r="AQ446" i="5"/>
  <c r="AQ447" i="5"/>
  <c r="AQ448" i="5"/>
  <c r="AQ449" i="5"/>
  <c r="AQ450" i="5"/>
  <c r="AQ451" i="5"/>
  <c r="AQ452" i="5"/>
  <c r="AQ453" i="5"/>
  <c r="AQ454" i="5"/>
  <c r="AQ455" i="5"/>
  <c r="AQ456" i="5"/>
  <c r="AQ457" i="5"/>
  <c r="AQ458" i="5"/>
  <c r="AQ459" i="5"/>
  <c r="AQ460" i="5"/>
  <c r="AQ461" i="5"/>
  <c r="AQ462" i="5"/>
  <c r="AQ463" i="5"/>
  <c r="AQ464" i="5"/>
  <c r="AQ465" i="5"/>
  <c r="AQ466" i="5"/>
  <c r="AQ467" i="5"/>
  <c r="AQ468" i="5"/>
  <c r="AQ469" i="5"/>
  <c r="AQ470" i="5"/>
  <c r="AQ471" i="5"/>
  <c r="AQ472" i="5"/>
  <c r="AQ473" i="5"/>
  <c r="AQ474" i="5"/>
  <c r="AQ475" i="5"/>
  <c r="AQ476" i="5"/>
  <c r="AQ477" i="5"/>
  <c r="AQ478" i="5"/>
  <c r="AQ479" i="5"/>
  <c r="AQ480" i="5"/>
  <c r="AQ481" i="5"/>
  <c r="AQ482" i="5"/>
  <c r="AQ483" i="5"/>
  <c r="AQ484" i="5"/>
  <c r="AQ485" i="5"/>
  <c r="AQ486" i="5"/>
  <c r="AQ487" i="5"/>
  <c r="AQ488" i="5"/>
  <c r="AQ489" i="5"/>
  <c r="AQ490" i="5"/>
  <c r="AQ491" i="5"/>
  <c r="AQ492" i="5"/>
  <c r="AQ493" i="5"/>
  <c r="AQ494" i="5"/>
  <c r="AQ495" i="5"/>
  <c r="AQ496" i="5"/>
  <c r="AQ497" i="5"/>
  <c r="AQ498" i="5"/>
  <c r="AQ499" i="5"/>
  <c r="AQ500" i="5"/>
  <c r="AQ501" i="5"/>
  <c r="AQ502" i="5"/>
  <c r="AQ503" i="5"/>
  <c r="AQ504" i="5"/>
  <c r="AQ505" i="5"/>
  <c r="AQ506" i="5"/>
  <c r="AQ507" i="5"/>
  <c r="AQ508" i="5"/>
  <c r="AQ509" i="5"/>
  <c r="AQ510" i="5"/>
  <c r="AQ511" i="5"/>
  <c r="AQ512" i="5"/>
  <c r="AQ513" i="5"/>
  <c r="AQ514" i="5"/>
  <c r="AQ515" i="5"/>
  <c r="AQ516" i="5"/>
  <c r="AQ517" i="5"/>
  <c r="AQ518" i="5"/>
  <c r="AQ519" i="5"/>
  <c r="AQ520" i="5"/>
  <c r="AQ521" i="5"/>
  <c r="AQ522" i="5"/>
  <c r="AQ523" i="5"/>
  <c r="AQ524" i="5"/>
  <c r="AQ525" i="5"/>
  <c r="AQ526" i="5"/>
  <c r="AQ527" i="5"/>
  <c r="AQ528" i="5"/>
  <c r="AQ529" i="5"/>
  <c r="AQ530" i="5"/>
  <c r="AQ531" i="5"/>
  <c r="AQ532" i="5"/>
  <c r="AQ533" i="5"/>
  <c r="AQ534" i="5"/>
  <c r="AQ535" i="5"/>
  <c r="AQ536" i="5"/>
  <c r="AQ537" i="5"/>
  <c r="AQ538" i="5"/>
  <c r="AQ539" i="5"/>
  <c r="AQ540" i="5"/>
  <c r="AQ541" i="5"/>
  <c r="AQ542" i="5"/>
  <c r="AQ543" i="5"/>
  <c r="AQ544" i="5"/>
  <c r="AQ545" i="5"/>
  <c r="AQ546" i="5"/>
  <c r="AQ547" i="5"/>
  <c r="AQ548" i="5"/>
  <c r="AQ549" i="5"/>
  <c r="AQ550" i="5"/>
  <c r="AQ551" i="5"/>
  <c r="AQ552" i="5"/>
  <c r="AQ553" i="5"/>
  <c r="AQ554" i="5"/>
  <c r="AQ555" i="5"/>
  <c r="AQ556" i="5"/>
  <c r="AQ557" i="5"/>
  <c r="AQ558" i="5"/>
  <c r="AQ559" i="5"/>
  <c r="AQ560" i="5"/>
  <c r="AQ561" i="5"/>
  <c r="AQ562" i="5"/>
  <c r="AQ563" i="5"/>
  <c r="AQ564" i="5"/>
  <c r="AQ565" i="5"/>
  <c r="AQ566" i="5"/>
  <c r="AQ567" i="5"/>
  <c r="AQ568" i="5"/>
  <c r="AQ569" i="5"/>
  <c r="AQ570" i="5"/>
  <c r="AQ571" i="5"/>
  <c r="AQ572" i="5"/>
  <c r="AQ573" i="5"/>
  <c r="AQ574" i="5"/>
  <c r="AQ575" i="5"/>
  <c r="AQ576" i="5"/>
  <c r="AQ577" i="5"/>
  <c r="AQ578" i="5"/>
  <c r="AQ579" i="5"/>
  <c r="AQ580" i="5"/>
  <c r="AQ581" i="5"/>
  <c r="AQ582" i="5"/>
  <c r="AQ583" i="5"/>
  <c r="AQ584" i="5"/>
  <c r="AQ585" i="5"/>
  <c r="AQ586" i="5"/>
  <c r="AQ587" i="5"/>
  <c r="AQ588" i="5"/>
  <c r="AQ589" i="5"/>
  <c r="AQ590" i="5"/>
  <c r="AQ591" i="5"/>
  <c r="AQ592" i="5"/>
  <c r="AQ593" i="5"/>
  <c r="AQ594" i="5"/>
  <c r="AQ595" i="5"/>
  <c r="AQ596" i="5"/>
  <c r="AQ597" i="5"/>
  <c r="AQ598" i="5"/>
  <c r="AQ599" i="5"/>
  <c r="AQ600" i="5"/>
  <c r="AQ601" i="5"/>
  <c r="AQ602" i="5"/>
  <c r="AQ603" i="5"/>
  <c r="AQ604" i="5"/>
  <c r="AQ605" i="5"/>
  <c r="AQ606" i="5"/>
  <c r="AQ607" i="5"/>
  <c r="AQ608" i="5"/>
  <c r="AQ609" i="5"/>
  <c r="AQ610" i="5"/>
  <c r="AQ611" i="5"/>
  <c r="AQ612" i="5"/>
  <c r="AQ613" i="5"/>
  <c r="AQ614" i="5"/>
  <c r="AQ615" i="5"/>
  <c r="AQ616" i="5"/>
  <c r="AQ617" i="5"/>
  <c r="AQ618" i="5"/>
  <c r="AQ619" i="5"/>
  <c r="AQ620" i="5"/>
  <c r="AQ621" i="5"/>
  <c r="AQ622" i="5"/>
  <c r="AQ623" i="5"/>
  <c r="AQ624" i="5"/>
  <c r="AQ625" i="5"/>
  <c r="AQ626" i="5"/>
  <c r="AQ627" i="5"/>
  <c r="AQ628" i="5"/>
  <c r="AQ629" i="5"/>
  <c r="AQ630" i="5"/>
  <c r="AQ631" i="5"/>
  <c r="AQ632" i="5"/>
  <c r="AQ633" i="5"/>
  <c r="AQ634" i="5"/>
  <c r="AQ635" i="5"/>
  <c r="AQ636" i="5"/>
  <c r="AQ637" i="5"/>
  <c r="AQ638" i="5"/>
  <c r="AQ639" i="5"/>
  <c r="AQ640" i="5"/>
  <c r="AQ641" i="5"/>
  <c r="AQ642" i="5"/>
  <c r="AQ643" i="5"/>
  <c r="AQ644" i="5"/>
  <c r="AQ645" i="5"/>
  <c r="AQ646" i="5"/>
  <c r="AQ647" i="5"/>
  <c r="AQ648" i="5"/>
  <c r="AQ649" i="5"/>
  <c r="AQ650" i="5"/>
  <c r="AQ651" i="5"/>
  <c r="AQ652" i="5"/>
  <c r="AQ653" i="5"/>
  <c r="AQ654" i="5"/>
  <c r="AQ655" i="5"/>
  <c r="AQ656" i="5"/>
  <c r="AQ657" i="5"/>
  <c r="AQ658" i="5"/>
  <c r="AQ659" i="5"/>
  <c r="AQ660" i="5"/>
  <c r="AQ661" i="5"/>
  <c r="AQ662" i="5"/>
  <c r="AQ663" i="5"/>
  <c r="AQ664" i="5"/>
  <c r="AQ665" i="5"/>
  <c r="AQ666" i="5"/>
  <c r="AQ667" i="5"/>
  <c r="AQ668" i="5"/>
  <c r="AQ669" i="5"/>
  <c r="AQ670" i="5"/>
  <c r="AQ671" i="5"/>
  <c r="AQ672" i="5"/>
  <c r="AQ673" i="5"/>
  <c r="AQ674" i="5"/>
  <c r="AQ675" i="5"/>
  <c r="AQ676" i="5"/>
  <c r="AQ677" i="5"/>
  <c r="AQ678" i="5"/>
  <c r="AQ679" i="5"/>
  <c r="AQ680" i="5"/>
  <c r="AQ681" i="5"/>
  <c r="AQ682" i="5"/>
  <c r="AQ683" i="5"/>
  <c r="AQ684" i="5"/>
  <c r="AQ685" i="5"/>
  <c r="AQ686" i="5"/>
  <c r="AQ687" i="5"/>
  <c r="AQ688" i="5"/>
  <c r="AQ689" i="5"/>
  <c r="AQ690" i="5"/>
  <c r="AQ691" i="5"/>
  <c r="AQ692" i="5"/>
  <c r="AQ693" i="5"/>
  <c r="AQ694" i="5"/>
  <c r="AQ695" i="5"/>
  <c r="AQ696" i="5"/>
  <c r="AQ697" i="5"/>
  <c r="AQ698" i="5"/>
  <c r="AQ699" i="5"/>
  <c r="AQ700" i="5"/>
  <c r="AQ701" i="5"/>
  <c r="AQ702" i="5"/>
  <c r="AQ703" i="5"/>
  <c r="AQ704" i="5"/>
  <c r="AQ705" i="5"/>
  <c r="AQ706" i="5"/>
  <c r="AQ707" i="5"/>
  <c r="AQ708" i="5"/>
  <c r="AQ709" i="5"/>
  <c r="AQ710" i="5"/>
  <c r="AQ711" i="5"/>
  <c r="AQ712" i="5"/>
  <c r="AQ713" i="5"/>
  <c r="AQ714" i="5"/>
  <c r="AQ715" i="5"/>
  <c r="AQ716" i="5"/>
  <c r="AQ717" i="5"/>
  <c r="AQ718" i="5"/>
  <c r="AQ719" i="5"/>
  <c r="AQ720" i="5"/>
  <c r="AQ721" i="5"/>
  <c r="AQ722" i="5"/>
  <c r="AQ723" i="5"/>
  <c r="AQ724" i="5"/>
  <c r="AQ725" i="5"/>
  <c r="AQ726" i="5"/>
  <c r="AQ727" i="5"/>
  <c r="AQ728" i="5"/>
  <c r="AQ729" i="5"/>
  <c r="AQ730" i="5"/>
  <c r="AQ731" i="5"/>
  <c r="AQ732" i="5"/>
  <c r="AQ733" i="5"/>
  <c r="AQ734" i="5"/>
  <c r="AQ735" i="5"/>
  <c r="AQ736" i="5"/>
  <c r="AQ737" i="5"/>
  <c r="AQ738" i="5"/>
  <c r="AQ739" i="5"/>
  <c r="AQ740" i="5"/>
  <c r="AQ741" i="5"/>
  <c r="AQ742" i="5"/>
  <c r="AQ743" i="5"/>
  <c r="AQ744" i="5"/>
  <c r="AQ745" i="5"/>
  <c r="AQ746" i="5"/>
  <c r="AQ747" i="5"/>
  <c r="AQ748" i="5"/>
  <c r="AQ749" i="5"/>
  <c r="AQ750" i="5"/>
  <c r="AQ751" i="5"/>
  <c r="AQ752" i="5"/>
  <c r="AQ753" i="5"/>
  <c r="AQ754" i="5"/>
  <c r="AQ755" i="5"/>
  <c r="AQ756" i="5"/>
  <c r="AQ757" i="5"/>
  <c r="AQ758" i="5"/>
  <c r="AQ759" i="5"/>
  <c r="AQ760" i="5"/>
  <c r="AQ761" i="5"/>
  <c r="AQ762" i="5"/>
  <c r="AQ763" i="5"/>
  <c r="AQ764" i="5"/>
  <c r="AQ765" i="5"/>
  <c r="AQ766" i="5"/>
  <c r="AQ767" i="5"/>
  <c r="AQ768" i="5"/>
  <c r="AQ769" i="5"/>
  <c r="AQ770" i="5"/>
  <c r="AQ771" i="5"/>
  <c r="AQ772" i="5"/>
  <c r="AQ773" i="5"/>
  <c r="AQ774" i="5"/>
  <c r="AQ775" i="5"/>
  <c r="AQ776" i="5"/>
  <c r="AQ777" i="5"/>
  <c r="AQ778" i="5"/>
  <c r="AQ779" i="5"/>
  <c r="AQ780" i="5"/>
  <c r="AQ781" i="5"/>
  <c r="AQ782" i="5"/>
  <c r="AQ783" i="5"/>
  <c r="AQ784" i="5"/>
  <c r="AQ785" i="5"/>
  <c r="AQ786" i="5"/>
  <c r="AQ787" i="5"/>
  <c r="AQ788" i="5"/>
  <c r="AQ789" i="5"/>
  <c r="AQ790" i="5"/>
  <c r="AQ791" i="5"/>
  <c r="AQ792" i="5"/>
  <c r="AQ793" i="5"/>
  <c r="AQ794" i="5"/>
  <c r="AQ795" i="5"/>
  <c r="AQ796" i="5"/>
  <c r="AQ797" i="5"/>
  <c r="AQ798" i="5"/>
  <c r="AQ799" i="5"/>
  <c r="AQ800" i="5"/>
  <c r="AQ801" i="5"/>
  <c r="AQ802" i="5"/>
  <c r="AQ803" i="5"/>
  <c r="AQ804" i="5"/>
  <c r="AQ805" i="5"/>
  <c r="AQ806" i="5"/>
  <c r="AQ807" i="5"/>
  <c r="AQ808" i="5"/>
  <c r="AQ809" i="5"/>
  <c r="AQ810" i="5"/>
  <c r="AQ811" i="5"/>
  <c r="AQ812" i="5"/>
  <c r="AQ813" i="5"/>
  <c r="AQ814" i="5"/>
  <c r="AQ815" i="5"/>
  <c r="AQ816" i="5"/>
  <c r="AQ817" i="5"/>
  <c r="AQ818" i="5"/>
  <c r="AQ819" i="5"/>
  <c r="AQ820" i="5"/>
  <c r="AQ821" i="5"/>
  <c r="AQ822" i="5"/>
  <c r="AQ823" i="5"/>
  <c r="AQ824" i="5"/>
  <c r="AQ825" i="5"/>
  <c r="AQ826" i="5"/>
  <c r="AQ827" i="5"/>
  <c r="AQ828" i="5"/>
  <c r="AQ829" i="5"/>
  <c r="AQ830" i="5"/>
  <c r="AQ831" i="5"/>
  <c r="AQ832" i="5"/>
  <c r="AQ833" i="5"/>
  <c r="AQ834" i="5"/>
  <c r="AQ835" i="5"/>
  <c r="AQ836" i="5"/>
  <c r="AQ837" i="5"/>
  <c r="AQ838" i="5"/>
  <c r="AQ839" i="5"/>
  <c r="AQ840" i="5"/>
  <c r="AQ841" i="5"/>
  <c r="AQ842" i="5"/>
  <c r="AQ843" i="5"/>
  <c r="AQ844" i="5"/>
  <c r="AQ845" i="5"/>
  <c r="AQ846" i="5"/>
  <c r="AQ847" i="5"/>
  <c r="AQ848" i="5"/>
  <c r="AQ849" i="5"/>
  <c r="AQ850" i="5"/>
  <c r="AQ851" i="5"/>
  <c r="AQ852" i="5"/>
  <c r="AQ853" i="5"/>
  <c r="AQ854" i="5"/>
  <c r="AQ855" i="5"/>
  <c r="AQ856" i="5"/>
  <c r="AQ857" i="5"/>
  <c r="AQ858" i="5"/>
  <c r="AQ859" i="5"/>
  <c r="AQ860" i="5"/>
  <c r="AQ861" i="5"/>
  <c r="AQ862" i="5"/>
  <c r="AQ863" i="5"/>
  <c r="AQ864" i="5"/>
  <c r="AQ865" i="5"/>
  <c r="AQ866" i="5"/>
  <c r="AQ867" i="5"/>
  <c r="AQ868" i="5"/>
  <c r="AQ869" i="5"/>
  <c r="AQ870" i="5"/>
  <c r="AQ871" i="5"/>
  <c r="AQ872" i="5"/>
  <c r="AQ873" i="5"/>
  <c r="AQ874" i="5"/>
  <c r="AQ875" i="5"/>
  <c r="AQ876" i="5"/>
  <c r="AQ877" i="5"/>
  <c r="AQ878" i="5"/>
  <c r="AQ879" i="5"/>
  <c r="AQ880" i="5"/>
  <c r="AQ881" i="5"/>
  <c r="AQ882" i="5"/>
  <c r="AQ883" i="5"/>
  <c r="AQ884" i="5"/>
  <c r="AQ885" i="5"/>
  <c r="AQ886" i="5"/>
  <c r="AQ887" i="5"/>
  <c r="AQ888" i="5"/>
  <c r="AQ889" i="5"/>
  <c r="AQ890" i="5"/>
  <c r="AQ891" i="5"/>
  <c r="AQ892" i="5"/>
  <c r="AQ893" i="5"/>
  <c r="AQ894" i="5"/>
  <c r="AQ895" i="5"/>
  <c r="AQ896" i="5"/>
  <c r="AQ897" i="5"/>
  <c r="AQ898" i="5"/>
  <c r="AQ899" i="5"/>
  <c r="AQ900" i="5"/>
  <c r="AQ901" i="5"/>
  <c r="AQ902" i="5"/>
  <c r="AQ903" i="5"/>
  <c r="AQ904" i="5"/>
  <c r="AQ905" i="5"/>
  <c r="AQ906" i="5"/>
  <c r="AQ907" i="5"/>
  <c r="AQ908" i="5"/>
  <c r="AQ909" i="5"/>
  <c r="AQ910" i="5"/>
  <c r="AQ911" i="5"/>
  <c r="AQ912" i="5"/>
  <c r="AQ913" i="5"/>
  <c r="AQ914" i="5"/>
  <c r="AQ915" i="5"/>
  <c r="AQ916" i="5"/>
  <c r="AQ917" i="5"/>
  <c r="AQ918" i="5"/>
  <c r="AQ919" i="5"/>
  <c r="AQ920" i="5"/>
  <c r="AQ921" i="5"/>
  <c r="AQ922" i="5"/>
  <c r="AQ923" i="5"/>
  <c r="AQ924" i="5"/>
  <c r="AQ925" i="5"/>
  <c r="AQ926" i="5"/>
  <c r="AQ927" i="5"/>
  <c r="AQ928" i="5"/>
  <c r="AQ929" i="5"/>
  <c r="AQ930" i="5"/>
  <c r="AQ931" i="5"/>
  <c r="AQ932" i="5"/>
  <c r="AQ933" i="5"/>
  <c r="AQ934" i="5"/>
  <c r="AQ935" i="5"/>
  <c r="AQ936" i="5"/>
  <c r="AQ937" i="5"/>
  <c r="AQ938" i="5"/>
  <c r="AQ939" i="5"/>
  <c r="AQ940" i="5"/>
  <c r="AQ941" i="5"/>
  <c r="AQ942" i="5"/>
  <c r="AQ943" i="5"/>
  <c r="AQ944" i="5"/>
  <c r="AQ945" i="5"/>
  <c r="AQ946" i="5"/>
  <c r="AQ947" i="5"/>
  <c r="AQ948" i="5"/>
  <c r="AQ949" i="5"/>
  <c r="AQ950" i="5"/>
  <c r="AQ951" i="5"/>
  <c r="AQ952" i="5"/>
  <c r="AQ953" i="5"/>
  <c r="AQ954" i="5"/>
  <c r="AQ955" i="5"/>
  <c r="AQ956" i="5"/>
  <c r="AQ957" i="5"/>
  <c r="AQ958" i="5"/>
  <c r="AQ959" i="5"/>
  <c r="AQ960" i="5"/>
  <c r="AQ961" i="5"/>
  <c r="AQ962" i="5"/>
  <c r="AQ963" i="5"/>
  <c r="AQ964" i="5"/>
  <c r="AQ965" i="5"/>
  <c r="AQ966" i="5"/>
  <c r="AQ967" i="5"/>
  <c r="AQ968" i="5"/>
  <c r="AQ969" i="5"/>
  <c r="AQ970" i="5"/>
  <c r="AQ971" i="5"/>
  <c r="AQ972" i="5"/>
  <c r="AQ973" i="5"/>
  <c r="AQ974" i="5"/>
  <c r="AQ975" i="5"/>
  <c r="AQ976" i="5"/>
  <c r="AQ977" i="5"/>
  <c r="AQ978" i="5"/>
  <c r="AQ979" i="5"/>
  <c r="AQ980" i="5"/>
  <c r="AQ981" i="5"/>
  <c r="AQ982" i="5"/>
  <c r="AQ983" i="5"/>
  <c r="AQ984" i="5"/>
  <c r="AQ985" i="5"/>
  <c r="AQ986" i="5"/>
  <c r="AQ987" i="5"/>
  <c r="AQ988" i="5"/>
  <c r="AQ989" i="5"/>
  <c r="AQ990" i="5"/>
  <c r="AQ991" i="5"/>
  <c r="AQ992" i="5"/>
  <c r="AQ993" i="5"/>
  <c r="AQ994" i="5"/>
  <c r="AQ995" i="5"/>
  <c r="AQ996" i="5"/>
  <c r="AQ997" i="5"/>
  <c r="AQ998" i="5"/>
  <c r="AQ999" i="5"/>
  <c r="AQ1000" i="5"/>
  <c r="AQ1001" i="5"/>
  <c r="AQ1002" i="5"/>
  <c r="AQ1003" i="5"/>
  <c r="AQ1004" i="5"/>
  <c r="AQ1005" i="5"/>
  <c r="AQ1006" i="5"/>
  <c r="AQ1007" i="5"/>
  <c r="AQ1008" i="5"/>
  <c r="AQ1009" i="5"/>
  <c r="AQ1010" i="5"/>
  <c r="AQ1011" i="5"/>
  <c r="AQ1012" i="5"/>
  <c r="AQ1013" i="5"/>
  <c r="AQ1014" i="5"/>
  <c r="AQ1015" i="5"/>
  <c r="AQ1016" i="5"/>
  <c r="AQ1017" i="5"/>
  <c r="AQ1018" i="5"/>
  <c r="AQ1019" i="5"/>
  <c r="AQ1020" i="5"/>
  <c r="AQ1021" i="5"/>
  <c r="AQ1022" i="5"/>
  <c r="AQ1023" i="5"/>
  <c r="AQ1024" i="5"/>
  <c r="AQ1025" i="5"/>
  <c r="AQ1026" i="5"/>
  <c r="AQ1027" i="5"/>
  <c r="AQ1028" i="5"/>
  <c r="AQ1029" i="5"/>
  <c r="AQ1030" i="5"/>
  <c r="AQ1031" i="5"/>
  <c r="AQ1032" i="5"/>
  <c r="AQ1033" i="5"/>
  <c r="AQ1034" i="5"/>
  <c r="AQ1035" i="5"/>
  <c r="AQ1036" i="5"/>
  <c r="AQ1037" i="5"/>
  <c r="AQ1038" i="5"/>
  <c r="AQ1039" i="5"/>
  <c r="AQ1040" i="5"/>
  <c r="AQ1041" i="5"/>
  <c r="AQ1042" i="5"/>
  <c r="AQ1043" i="5"/>
  <c r="AQ1044" i="5"/>
  <c r="AQ1045" i="5"/>
  <c r="AQ1046" i="5"/>
  <c r="AQ1047" i="5"/>
  <c r="AQ1048" i="5"/>
  <c r="AQ1049" i="5"/>
  <c r="AQ1050" i="5"/>
  <c r="AQ1051" i="5"/>
  <c r="AQ1052" i="5"/>
  <c r="AQ1053" i="5"/>
  <c r="AQ1054" i="5"/>
  <c r="AQ1055" i="5"/>
  <c r="AQ1056" i="5"/>
  <c r="AQ1057" i="5"/>
  <c r="AQ1058" i="5"/>
  <c r="AQ1059" i="5"/>
  <c r="AQ1060" i="5"/>
  <c r="AQ1061" i="5"/>
  <c r="AQ1062" i="5"/>
  <c r="AQ1063" i="5"/>
  <c r="AQ1064" i="5"/>
  <c r="AQ1065" i="5"/>
  <c r="AQ1066" i="5"/>
  <c r="AQ1067" i="5"/>
  <c r="AQ1068" i="5"/>
  <c r="AQ1069" i="5"/>
  <c r="AQ1070" i="5"/>
  <c r="AQ1071" i="5"/>
  <c r="AQ1072" i="5"/>
  <c r="AQ1073" i="5"/>
  <c r="AQ1074" i="5"/>
  <c r="AQ1075" i="5"/>
  <c r="AQ1076" i="5"/>
  <c r="AQ1077" i="5"/>
  <c r="AQ1078" i="5"/>
  <c r="AQ1079" i="5"/>
  <c r="AQ1080" i="5"/>
  <c r="AQ1081" i="5"/>
  <c r="AQ1082" i="5"/>
  <c r="AQ1083" i="5"/>
  <c r="AQ1084" i="5"/>
  <c r="AQ1085" i="5"/>
  <c r="AQ1086" i="5"/>
  <c r="AQ1087" i="5"/>
  <c r="AQ1088" i="5"/>
  <c r="AQ1089" i="5"/>
  <c r="AQ1090" i="5"/>
  <c r="AQ1091" i="5"/>
  <c r="AQ1092" i="5"/>
  <c r="AQ1093" i="5"/>
  <c r="AQ1094" i="5"/>
  <c r="AQ1095" i="5"/>
  <c r="AQ1096" i="5"/>
  <c r="AQ1097" i="5"/>
  <c r="AQ1098" i="5"/>
  <c r="AQ1099" i="5"/>
  <c r="AQ1100" i="5"/>
  <c r="AQ1101" i="5"/>
  <c r="AQ1102" i="5"/>
  <c r="AQ1103" i="5"/>
  <c r="AQ1104" i="5"/>
  <c r="AQ1105" i="5"/>
  <c r="AQ1106" i="5"/>
  <c r="AQ1107" i="5"/>
  <c r="AQ1108" i="5"/>
  <c r="AQ1109" i="5"/>
  <c r="AQ1110" i="5"/>
  <c r="AQ1111" i="5"/>
  <c r="AQ1112" i="5"/>
  <c r="AQ1113" i="5"/>
  <c r="AQ1114" i="5"/>
  <c r="AQ1115" i="5"/>
  <c r="AQ1116" i="5"/>
  <c r="AQ1117" i="5"/>
  <c r="AQ1118" i="5"/>
  <c r="AQ1119" i="5"/>
  <c r="AQ1120" i="5"/>
  <c r="AQ1121" i="5"/>
  <c r="AQ1122" i="5"/>
  <c r="AQ1123" i="5"/>
  <c r="AQ1124" i="5"/>
  <c r="AQ1125" i="5"/>
  <c r="AQ1126" i="5"/>
  <c r="AQ1127" i="5"/>
  <c r="AQ1128" i="5"/>
  <c r="AQ1129" i="5"/>
  <c r="AQ1130" i="5"/>
  <c r="AQ1131" i="5"/>
  <c r="AQ1132" i="5"/>
  <c r="AQ1133" i="5"/>
  <c r="AQ1134" i="5"/>
  <c r="AQ1135" i="5"/>
  <c r="AQ1136" i="5"/>
  <c r="AQ1137" i="5"/>
  <c r="AQ1138" i="5"/>
  <c r="AQ1139" i="5"/>
  <c r="AQ1140" i="5"/>
  <c r="AQ1141" i="5"/>
  <c r="AQ1142" i="5"/>
  <c r="AQ1143" i="5"/>
  <c r="AQ1144" i="5"/>
  <c r="AQ1145" i="5"/>
  <c r="AQ1146" i="5"/>
  <c r="AQ1147" i="5"/>
  <c r="AQ1148" i="5"/>
  <c r="AQ1149" i="5"/>
  <c r="AQ1150" i="5"/>
  <c r="AQ1151" i="5"/>
  <c r="AQ1152" i="5"/>
  <c r="AQ1153" i="5"/>
  <c r="AQ1154" i="5"/>
  <c r="AQ1155" i="5"/>
  <c r="AQ1156" i="5"/>
  <c r="AQ1157" i="5"/>
  <c r="AQ1158" i="5"/>
  <c r="AQ1159" i="5"/>
  <c r="AQ1160" i="5"/>
  <c r="AQ1161" i="5"/>
  <c r="AQ1162" i="5"/>
  <c r="AQ1163" i="5"/>
  <c r="AQ1164" i="5"/>
  <c r="AQ1165" i="5"/>
  <c r="AQ1166" i="5"/>
  <c r="AQ1167" i="5"/>
  <c r="AQ1168" i="5"/>
  <c r="AQ1169" i="5"/>
  <c r="AQ1170" i="5"/>
  <c r="AQ1171" i="5"/>
  <c r="AQ1172" i="5"/>
  <c r="AQ1173" i="5"/>
  <c r="AQ1174" i="5"/>
  <c r="AQ1175" i="5"/>
  <c r="AQ1176" i="5"/>
  <c r="AQ1177" i="5"/>
  <c r="AQ1178" i="5"/>
  <c r="AQ1179" i="5"/>
  <c r="AQ1180" i="5"/>
  <c r="AQ1181" i="5"/>
  <c r="AQ1182" i="5"/>
  <c r="AQ1183" i="5"/>
  <c r="AQ1184" i="5"/>
  <c r="AQ1185" i="5"/>
  <c r="AQ1186" i="5"/>
  <c r="AQ1187" i="5"/>
  <c r="AQ1188" i="5"/>
  <c r="AQ1189" i="5"/>
  <c r="AQ1190" i="5"/>
  <c r="AQ1191" i="5"/>
  <c r="AQ1192" i="5"/>
  <c r="AQ1193" i="5"/>
  <c r="AQ1194" i="5"/>
  <c r="AQ1195" i="5"/>
  <c r="AQ1196" i="5"/>
  <c r="AQ1197" i="5"/>
  <c r="AQ1198" i="5"/>
  <c r="AQ1199" i="5"/>
  <c r="AQ1200" i="5"/>
  <c r="AQ1201" i="5"/>
  <c r="AQ1202" i="5"/>
  <c r="AQ1203" i="5"/>
  <c r="AQ1204" i="5"/>
  <c r="AQ1205" i="5"/>
  <c r="AQ1206" i="5"/>
  <c r="AQ1207" i="5"/>
  <c r="AQ1208" i="5"/>
  <c r="AQ1209" i="5"/>
  <c r="AQ1210" i="5"/>
  <c r="AQ1211" i="5"/>
  <c r="AQ1212" i="5"/>
  <c r="AQ1213" i="5"/>
  <c r="AQ2" i="5"/>
  <c r="I39" i="19"/>
  <c r="H39" i="19"/>
  <c r="G39" i="19"/>
  <c r="F39" i="19"/>
  <c r="E39" i="19"/>
  <c r="B31" i="19"/>
  <c r="B32" i="19" s="1"/>
  <c r="E20" i="19"/>
  <c r="D20" i="19"/>
  <c r="B7" i="19"/>
  <c r="F8" i="18"/>
  <c r="E8" i="18"/>
  <c r="D8" i="18"/>
  <c r="C8" i="18"/>
  <c r="B8" i="18"/>
  <c r="AH61" i="14"/>
  <c r="AF61" i="14"/>
  <c r="AE61" i="14"/>
  <c r="AG61" i="14" s="1"/>
  <c r="AH60" i="14"/>
  <c r="AF60" i="14"/>
  <c r="AE60" i="14"/>
  <c r="AG60" i="14" s="1"/>
  <c r="AH59" i="14"/>
  <c r="AF59" i="14"/>
  <c r="AE59" i="14"/>
  <c r="AG59" i="14" s="1"/>
  <c r="AH58" i="14"/>
  <c r="AF58" i="14"/>
  <c r="AE58" i="14"/>
  <c r="AG58" i="14" s="1"/>
  <c r="AH57" i="14"/>
  <c r="AG57" i="14"/>
  <c r="AF57" i="14"/>
  <c r="AE57" i="14"/>
  <c r="AH56" i="14"/>
  <c r="AF56" i="14"/>
  <c r="AE56" i="14"/>
  <c r="AG56" i="14" s="1"/>
  <c r="AH55" i="14"/>
  <c r="AG55" i="14"/>
  <c r="AF55" i="14"/>
  <c r="AE55" i="14"/>
  <c r="AH54" i="14"/>
  <c r="AF54" i="14"/>
  <c r="AE54" i="14"/>
  <c r="AG54" i="14" s="1"/>
  <c r="AH53" i="14"/>
  <c r="AG53" i="14"/>
  <c r="AF53" i="14"/>
  <c r="AE53" i="14"/>
  <c r="AH52" i="14"/>
  <c r="AF52" i="14"/>
  <c r="AE52" i="14"/>
  <c r="AG52" i="14" s="1"/>
  <c r="AH51" i="14"/>
  <c r="AG51" i="14"/>
  <c r="AF51" i="14"/>
  <c r="AE51" i="14"/>
  <c r="AH50" i="14"/>
  <c r="AG50" i="14"/>
  <c r="AF50" i="14"/>
  <c r="AE50" i="14"/>
  <c r="AH49" i="14"/>
  <c r="AG49" i="14"/>
  <c r="AF49" i="14"/>
  <c r="AE49" i="14"/>
  <c r="AG48" i="14"/>
  <c r="AH48" i="14"/>
  <c r="AF48" i="14"/>
  <c r="AE48" i="14"/>
  <c r="N43" i="15"/>
  <c r="M43" i="15"/>
  <c r="L43" i="15"/>
  <c r="K43" i="15"/>
  <c r="J43" i="15"/>
  <c r="I43" i="15"/>
  <c r="H43" i="15"/>
  <c r="G43" i="15"/>
  <c r="H40" i="19" l="1" a="1"/>
  <c r="H40" i="19" s="1"/>
  <c r="H41" i="19" s="1"/>
  <c r="E40" i="19" a="1"/>
  <c r="E40" i="19" s="1"/>
  <c r="E41" i="19" s="1"/>
  <c r="F40" i="19" a="1"/>
  <c r="F40" i="19" s="1"/>
  <c r="F41" i="19" s="1"/>
  <c r="G40" i="19" a="1"/>
  <c r="G40" i="19" s="1"/>
  <c r="G41" i="19" s="1"/>
  <c r="I40" i="19" a="1"/>
  <c r="I40" i="19" s="1"/>
  <c r="I41" i="19" s="1"/>
  <c r="B33" i="19"/>
  <c r="B8" i="19"/>
  <c r="AP3" i="5"/>
  <c r="AP4" i="5"/>
  <c r="AP5" i="5"/>
  <c r="AP6" i="5"/>
  <c r="AP7" i="5"/>
  <c r="AP8" i="5"/>
  <c r="AP9" i="5"/>
  <c r="AP10" i="5"/>
  <c r="AP11" i="5"/>
  <c r="AP12" i="5"/>
  <c r="AP13" i="5"/>
  <c r="AP14" i="5"/>
  <c r="AP15" i="5"/>
  <c r="AP16" i="5"/>
  <c r="AP17" i="5"/>
  <c r="AP18" i="5"/>
  <c r="AP19" i="5"/>
  <c r="AP20" i="5"/>
  <c r="AP21" i="5"/>
  <c r="AP22" i="5"/>
  <c r="AP23" i="5"/>
  <c r="AP24" i="5"/>
  <c r="AP25" i="5"/>
  <c r="AP26" i="5"/>
  <c r="AP27" i="5"/>
  <c r="AP28" i="5"/>
  <c r="AP29" i="5"/>
  <c r="AP30" i="5"/>
  <c r="AP31" i="5"/>
  <c r="AP32" i="5"/>
  <c r="AP33" i="5"/>
  <c r="AP34" i="5"/>
  <c r="AP35" i="5"/>
  <c r="AP36" i="5"/>
  <c r="AP37" i="5"/>
  <c r="AP38" i="5"/>
  <c r="AP39" i="5"/>
  <c r="AP40" i="5"/>
  <c r="AP41" i="5"/>
  <c r="AP42" i="5"/>
  <c r="AP43" i="5"/>
  <c r="AP44" i="5"/>
  <c r="AP45" i="5"/>
  <c r="AP46" i="5"/>
  <c r="AP47" i="5"/>
  <c r="AP48" i="5"/>
  <c r="AP49" i="5"/>
  <c r="AP50" i="5"/>
  <c r="AP51" i="5"/>
  <c r="AP52" i="5"/>
  <c r="AP53" i="5"/>
  <c r="AP54" i="5"/>
  <c r="AP55" i="5"/>
  <c r="AP56" i="5"/>
  <c r="AP57" i="5"/>
  <c r="AP58" i="5"/>
  <c r="AP59" i="5"/>
  <c r="AP60" i="5"/>
  <c r="AP61" i="5"/>
  <c r="AP62" i="5"/>
  <c r="AP63" i="5"/>
  <c r="AP64" i="5"/>
  <c r="AP65" i="5"/>
  <c r="AP66" i="5"/>
  <c r="AP67" i="5"/>
  <c r="AP68" i="5"/>
  <c r="AP69" i="5"/>
  <c r="AP70" i="5"/>
  <c r="AP71" i="5"/>
  <c r="AP72" i="5"/>
  <c r="AP73" i="5"/>
  <c r="AP74" i="5"/>
  <c r="AP75" i="5"/>
  <c r="AP76" i="5"/>
  <c r="AP77" i="5"/>
  <c r="AP78" i="5"/>
  <c r="AP79" i="5"/>
  <c r="AP80" i="5"/>
  <c r="AP81" i="5"/>
  <c r="AP82" i="5"/>
  <c r="AP83" i="5"/>
  <c r="AP84" i="5"/>
  <c r="AP85" i="5"/>
  <c r="AP86" i="5"/>
  <c r="AP87" i="5"/>
  <c r="AP88" i="5"/>
  <c r="AP89" i="5"/>
  <c r="AP90" i="5"/>
  <c r="AP91" i="5"/>
  <c r="AP92" i="5"/>
  <c r="AP93" i="5"/>
  <c r="AP94" i="5"/>
  <c r="AP95" i="5"/>
  <c r="AP96" i="5"/>
  <c r="AP97" i="5"/>
  <c r="AP98" i="5"/>
  <c r="AP99" i="5"/>
  <c r="AP100" i="5"/>
  <c r="AP101" i="5"/>
  <c r="AP102" i="5"/>
  <c r="AP103" i="5"/>
  <c r="AP104" i="5"/>
  <c r="AP105" i="5"/>
  <c r="AP106" i="5"/>
  <c r="AP107" i="5"/>
  <c r="AP108" i="5"/>
  <c r="AP109" i="5"/>
  <c r="AP110" i="5"/>
  <c r="AP111" i="5"/>
  <c r="AP112" i="5"/>
  <c r="AP113" i="5"/>
  <c r="AP114" i="5"/>
  <c r="AP115" i="5"/>
  <c r="AP116" i="5"/>
  <c r="AP117" i="5"/>
  <c r="AP118" i="5"/>
  <c r="AP119" i="5"/>
  <c r="AP120" i="5"/>
  <c r="AP121" i="5"/>
  <c r="AP122" i="5"/>
  <c r="AP123" i="5"/>
  <c r="AP124" i="5"/>
  <c r="AP125" i="5"/>
  <c r="AP126" i="5"/>
  <c r="AP127" i="5"/>
  <c r="AP128" i="5"/>
  <c r="AP129" i="5"/>
  <c r="AP130" i="5"/>
  <c r="AP131" i="5"/>
  <c r="AP132" i="5"/>
  <c r="AP133" i="5"/>
  <c r="AP134" i="5"/>
  <c r="AP135" i="5"/>
  <c r="AP136" i="5"/>
  <c r="AP137" i="5"/>
  <c r="AP138" i="5"/>
  <c r="AP139" i="5"/>
  <c r="AP140" i="5"/>
  <c r="AP141" i="5"/>
  <c r="AP142" i="5"/>
  <c r="AP143" i="5"/>
  <c r="AP144" i="5"/>
  <c r="AP145" i="5"/>
  <c r="AP146" i="5"/>
  <c r="AP147" i="5"/>
  <c r="AP148" i="5"/>
  <c r="AP149" i="5"/>
  <c r="AP150" i="5"/>
  <c r="AP151" i="5"/>
  <c r="AP152" i="5"/>
  <c r="AP153" i="5"/>
  <c r="AP154" i="5"/>
  <c r="AP155" i="5"/>
  <c r="AP156" i="5"/>
  <c r="AP157" i="5"/>
  <c r="AP158" i="5"/>
  <c r="AP159" i="5"/>
  <c r="AP160" i="5"/>
  <c r="AP161" i="5"/>
  <c r="AP162" i="5"/>
  <c r="AP163" i="5"/>
  <c r="AP164" i="5"/>
  <c r="AP165" i="5"/>
  <c r="AP166" i="5"/>
  <c r="AP167" i="5"/>
  <c r="AP168" i="5"/>
  <c r="AP169" i="5"/>
  <c r="AP170" i="5"/>
  <c r="AP171" i="5"/>
  <c r="AP172" i="5"/>
  <c r="AP173" i="5"/>
  <c r="AP174" i="5"/>
  <c r="AP175" i="5"/>
  <c r="AP176" i="5"/>
  <c r="AP177" i="5"/>
  <c r="AP178" i="5"/>
  <c r="AP179" i="5"/>
  <c r="AP180" i="5"/>
  <c r="AP181" i="5"/>
  <c r="AP182" i="5"/>
  <c r="AP183" i="5"/>
  <c r="AP184" i="5"/>
  <c r="AP185" i="5"/>
  <c r="AP186" i="5"/>
  <c r="AP187" i="5"/>
  <c r="AP188" i="5"/>
  <c r="AP189" i="5"/>
  <c r="AP190" i="5"/>
  <c r="AP191" i="5"/>
  <c r="AP192" i="5"/>
  <c r="AP193" i="5"/>
  <c r="AP194" i="5"/>
  <c r="AP195" i="5"/>
  <c r="AP196" i="5"/>
  <c r="AP197" i="5"/>
  <c r="AP198" i="5"/>
  <c r="AP199" i="5"/>
  <c r="AP200" i="5"/>
  <c r="AP201" i="5"/>
  <c r="AP202" i="5"/>
  <c r="AP203" i="5"/>
  <c r="AP204" i="5"/>
  <c r="AP205" i="5"/>
  <c r="AP206" i="5"/>
  <c r="AP207" i="5"/>
  <c r="AP208" i="5"/>
  <c r="AP209" i="5"/>
  <c r="AP210" i="5"/>
  <c r="AP211" i="5"/>
  <c r="AP212" i="5"/>
  <c r="AP213" i="5"/>
  <c r="AP214" i="5"/>
  <c r="AP215" i="5"/>
  <c r="AP216" i="5"/>
  <c r="AP217" i="5"/>
  <c r="AP218" i="5"/>
  <c r="AP219" i="5"/>
  <c r="AP220" i="5"/>
  <c r="AP221" i="5"/>
  <c r="AP222" i="5"/>
  <c r="AP223" i="5"/>
  <c r="AP224" i="5"/>
  <c r="AP225" i="5"/>
  <c r="AP226" i="5"/>
  <c r="AP227" i="5"/>
  <c r="AP228" i="5"/>
  <c r="AP229" i="5"/>
  <c r="AP230" i="5"/>
  <c r="AP231" i="5"/>
  <c r="AP232" i="5"/>
  <c r="AP233" i="5"/>
  <c r="AP234" i="5"/>
  <c r="AP235" i="5"/>
  <c r="AP236" i="5"/>
  <c r="AP237" i="5"/>
  <c r="AP238" i="5"/>
  <c r="AP239" i="5"/>
  <c r="AP240" i="5"/>
  <c r="AP241" i="5"/>
  <c r="AP242" i="5"/>
  <c r="AP243" i="5"/>
  <c r="AP244" i="5"/>
  <c r="AP245" i="5"/>
  <c r="AP246" i="5"/>
  <c r="AP247" i="5"/>
  <c r="AP248" i="5"/>
  <c r="AP249" i="5"/>
  <c r="AP250" i="5"/>
  <c r="AP251" i="5"/>
  <c r="AP252" i="5"/>
  <c r="AP253" i="5"/>
  <c r="AP254" i="5"/>
  <c r="AP255" i="5"/>
  <c r="AP256" i="5"/>
  <c r="AP257" i="5"/>
  <c r="AP258" i="5"/>
  <c r="AP259" i="5"/>
  <c r="AP260" i="5"/>
  <c r="AP261" i="5"/>
  <c r="AP262" i="5"/>
  <c r="AP263" i="5"/>
  <c r="AP264" i="5"/>
  <c r="AP265" i="5"/>
  <c r="AP266" i="5"/>
  <c r="AP267" i="5"/>
  <c r="AP268" i="5"/>
  <c r="AP269" i="5"/>
  <c r="AP270" i="5"/>
  <c r="AP271" i="5"/>
  <c r="AP272" i="5"/>
  <c r="AP273" i="5"/>
  <c r="AP274" i="5"/>
  <c r="AP275" i="5"/>
  <c r="AP276" i="5"/>
  <c r="AP277" i="5"/>
  <c r="AP278" i="5"/>
  <c r="AP279" i="5"/>
  <c r="AP280" i="5"/>
  <c r="AP281" i="5"/>
  <c r="AP282" i="5"/>
  <c r="AP283" i="5"/>
  <c r="AP284" i="5"/>
  <c r="AP285" i="5"/>
  <c r="AP286" i="5"/>
  <c r="AP287" i="5"/>
  <c r="AP288" i="5"/>
  <c r="AP289" i="5"/>
  <c r="AP290" i="5"/>
  <c r="AP291" i="5"/>
  <c r="AP292" i="5"/>
  <c r="AP293" i="5"/>
  <c r="AP294" i="5"/>
  <c r="AP295" i="5"/>
  <c r="AP296" i="5"/>
  <c r="AP297" i="5"/>
  <c r="AP298" i="5"/>
  <c r="AP299" i="5"/>
  <c r="AP300" i="5"/>
  <c r="AP301" i="5"/>
  <c r="AP302" i="5"/>
  <c r="AP303" i="5"/>
  <c r="AP304" i="5"/>
  <c r="AP305" i="5"/>
  <c r="AP306" i="5"/>
  <c r="AP307" i="5"/>
  <c r="AP308" i="5"/>
  <c r="AP309" i="5"/>
  <c r="AP310" i="5"/>
  <c r="AP311" i="5"/>
  <c r="AP312" i="5"/>
  <c r="AP313" i="5"/>
  <c r="AP314" i="5"/>
  <c r="AP315" i="5"/>
  <c r="AP316" i="5"/>
  <c r="AP317" i="5"/>
  <c r="AP318" i="5"/>
  <c r="AP319" i="5"/>
  <c r="AP320" i="5"/>
  <c r="AP321" i="5"/>
  <c r="AP322" i="5"/>
  <c r="AP323" i="5"/>
  <c r="AP324" i="5"/>
  <c r="AP325" i="5"/>
  <c r="AP326" i="5"/>
  <c r="AP327" i="5"/>
  <c r="AP328" i="5"/>
  <c r="AP329" i="5"/>
  <c r="AP330" i="5"/>
  <c r="AP331" i="5"/>
  <c r="AP332" i="5"/>
  <c r="AP333" i="5"/>
  <c r="AP334" i="5"/>
  <c r="AP335" i="5"/>
  <c r="AP336" i="5"/>
  <c r="AP337" i="5"/>
  <c r="AP338" i="5"/>
  <c r="AP339" i="5"/>
  <c r="AP340" i="5"/>
  <c r="AP341" i="5"/>
  <c r="AP342" i="5"/>
  <c r="AP343" i="5"/>
  <c r="AP344" i="5"/>
  <c r="AP345" i="5"/>
  <c r="AP346" i="5"/>
  <c r="AP347" i="5"/>
  <c r="AP348" i="5"/>
  <c r="AP349" i="5"/>
  <c r="AP350" i="5"/>
  <c r="AP351" i="5"/>
  <c r="AP352" i="5"/>
  <c r="AP353" i="5"/>
  <c r="AP354" i="5"/>
  <c r="AP355" i="5"/>
  <c r="AP356" i="5"/>
  <c r="AP357" i="5"/>
  <c r="AP358" i="5"/>
  <c r="AP359" i="5"/>
  <c r="AP360" i="5"/>
  <c r="AP361" i="5"/>
  <c r="AP362" i="5"/>
  <c r="AP363" i="5"/>
  <c r="AP364" i="5"/>
  <c r="AP365" i="5"/>
  <c r="AP366" i="5"/>
  <c r="AP367" i="5"/>
  <c r="AP368" i="5"/>
  <c r="AP369" i="5"/>
  <c r="AP370" i="5"/>
  <c r="AP371" i="5"/>
  <c r="AP372" i="5"/>
  <c r="AP373" i="5"/>
  <c r="AP374" i="5"/>
  <c r="AP375" i="5"/>
  <c r="AP376" i="5"/>
  <c r="AP377" i="5"/>
  <c r="AP378" i="5"/>
  <c r="AP379" i="5"/>
  <c r="AP380" i="5"/>
  <c r="AP381" i="5"/>
  <c r="AP382" i="5"/>
  <c r="AP383" i="5"/>
  <c r="AP384" i="5"/>
  <c r="AP385" i="5"/>
  <c r="AP386" i="5"/>
  <c r="AP387" i="5"/>
  <c r="AP388" i="5"/>
  <c r="AP389" i="5"/>
  <c r="AP390" i="5"/>
  <c r="AP391" i="5"/>
  <c r="AP392" i="5"/>
  <c r="AP393" i="5"/>
  <c r="AP394" i="5"/>
  <c r="AP395" i="5"/>
  <c r="AP396" i="5"/>
  <c r="AP397" i="5"/>
  <c r="AP398" i="5"/>
  <c r="AP399" i="5"/>
  <c r="AP400" i="5"/>
  <c r="AP401" i="5"/>
  <c r="AP402" i="5"/>
  <c r="AP403" i="5"/>
  <c r="AP404" i="5"/>
  <c r="AP405" i="5"/>
  <c r="AP406" i="5"/>
  <c r="AP407" i="5"/>
  <c r="AP408" i="5"/>
  <c r="AP409" i="5"/>
  <c r="AP410" i="5"/>
  <c r="AP411" i="5"/>
  <c r="AP412" i="5"/>
  <c r="AP413" i="5"/>
  <c r="AP414" i="5"/>
  <c r="AP415" i="5"/>
  <c r="AP416" i="5"/>
  <c r="AP417" i="5"/>
  <c r="AP418" i="5"/>
  <c r="AP419" i="5"/>
  <c r="AP420" i="5"/>
  <c r="AP421" i="5"/>
  <c r="AP422" i="5"/>
  <c r="AP423" i="5"/>
  <c r="AP424" i="5"/>
  <c r="AP425" i="5"/>
  <c r="AP426" i="5"/>
  <c r="AP427" i="5"/>
  <c r="AP428" i="5"/>
  <c r="AP429" i="5"/>
  <c r="AP430" i="5"/>
  <c r="AP431" i="5"/>
  <c r="AP432" i="5"/>
  <c r="AP433" i="5"/>
  <c r="AP434" i="5"/>
  <c r="AP435" i="5"/>
  <c r="AP436" i="5"/>
  <c r="AP437" i="5"/>
  <c r="AP438" i="5"/>
  <c r="AP439" i="5"/>
  <c r="AP440" i="5"/>
  <c r="AP441" i="5"/>
  <c r="AP442" i="5"/>
  <c r="AP443" i="5"/>
  <c r="AP444" i="5"/>
  <c r="AP445" i="5"/>
  <c r="AP446" i="5"/>
  <c r="AP447" i="5"/>
  <c r="AP448" i="5"/>
  <c r="AP449" i="5"/>
  <c r="AP450" i="5"/>
  <c r="AP451" i="5"/>
  <c r="AP452" i="5"/>
  <c r="AP453" i="5"/>
  <c r="AP454" i="5"/>
  <c r="AP455" i="5"/>
  <c r="AP456" i="5"/>
  <c r="AP457" i="5"/>
  <c r="AP458" i="5"/>
  <c r="AP459" i="5"/>
  <c r="AP460" i="5"/>
  <c r="AP461" i="5"/>
  <c r="AP462" i="5"/>
  <c r="AP463" i="5"/>
  <c r="AP464" i="5"/>
  <c r="AP465" i="5"/>
  <c r="AP466" i="5"/>
  <c r="AP467" i="5"/>
  <c r="AP468" i="5"/>
  <c r="AP469" i="5"/>
  <c r="AP470" i="5"/>
  <c r="AP471" i="5"/>
  <c r="AP472" i="5"/>
  <c r="AP473" i="5"/>
  <c r="AP474" i="5"/>
  <c r="AP475" i="5"/>
  <c r="AP476" i="5"/>
  <c r="AP477" i="5"/>
  <c r="AP478" i="5"/>
  <c r="AP479" i="5"/>
  <c r="AP480" i="5"/>
  <c r="AP481" i="5"/>
  <c r="AP482" i="5"/>
  <c r="AP483" i="5"/>
  <c r="AP484" i="5"/>
  <c r="AP485" i="5"/>
  <c r="AP486" i="5"/>
  <c r="AP487" i="5"/>
  <c r="AP488" i="5"/>
  <c r="AP489" i="5"/>
  <c r="AP490" i="5"/>
  <c r="AP491" i="5"/>
  <c r="AP492" i="5"/>
  <c r="AP493" i="5"/>
  <c r="AP494" i="5"/>
  <c r="AP495" i="5"/>
  <c r="AP496" i="5"/>
  <c r="AP497" i="5"/>
  <c r="AP498" i="5"/>
  <c r="AP499" i="5"/>
  <c r="AP500" i="5"/>
  <c r="AP501" i="5"/>
  <c r="AP502" i="5"/>
  <c r="AP503" i="5"/>
  <c r="AP504" i="5"/>
  <c r="AP505" i="5"/>
  <c r="AP506" i="5"/>
  <c r="AP507" i="5"/>
  <c r="AP508" i="5"/>
  <c r="AP509" i="5"/>
  <c r="AP510" i="5"/>
  <c r="AP511" i="5"/>
  <c r="AP512" i="5"/>
  <c r="AP513" i="5"/>
  <c r="AP514" i="5"/>
  <c r="AP515" i="5"/>
  <c r="AP516" i="5"/>
  <c r="AP517" i="5"/>
  <c r="AP518" i="5"/>
  <c r="AP519" i="5"/>
  <c r="AP520" i="5"/>
  <c r="AP521" i="5"/>
  <c r="AP522" i="5"/>
  <c r="AP523" i="5"/>
  <c r="AP524" i="5"/>
  <c r="AP525" i="5"/>
  <c r="AP526" i="5"/>
  <c r="AP527" i="5"/>
  <c r="AP528" i="5"/>
  <c r="AP529" i="5"/>
  <c r="AP530" i="5"/>
  <c r="AP531" i="5"/>
  <c r="AP532" i="5"/>
  <c r="AP533" i="5"/>
  <c r="AP534" i="5"/>
  <c r="AP535" i="5"/>
  <c r="AP536" i="5"/>
  <c r="AP537" i="5"/>
  <c r="AP538" i="5"/>
  <c r="AP539" i="5"/>
  <c r="AP540" i="5"/>
  <c r="AP541" i="5"/>
  <c r="AP542" i="5"/>
  <c r="AP543" i="5"/>
  <c r="AP544" i="5"/>
  <c r="AP545" i="5"/>
  <c r="AP546" i="5"/>
  <c r="AP547" i="5"/>
  <c r="AP548" i="5"/>
  <c r="AP549" i="5"/>
  <c r="AP550" i="5"/>
  <c r="AP551" i="5"/>
  <c r="AP552" i="5"/>
  <c r="AP553" i="5"/>
  <c r="AP554" i="5"/>
  <c r="AP555" i="5"/>
  <c r="AP556" i="5"/>
  <c r="AP557" i="5"/>
  <c r="AP558" i="5"/>
  <c r="AP559" i="5"/>
  <c r="AP560" i="5"/>
  <c r="AP561" i="5"/>
  <c r="AP562" i="5"/>
  <c r="AP563" i="5"/>
  <c r="AP564" i="5"/>
  <c r="AP565" i="5"/>
  <c r="AP566" i="5"/>
  <c r="AP567" i="5"/>
  <c r="AP568" i="5"/>
  <c r="AP569" i="5"/>
  <c r="AP570" i="5"/>
  <c r="AP571" i="5"/>
  <c r="AP572" i="5"/>
  <c r="AP573" i="5"/>
  <c r="AP574" i="5"/>
  <c r="AP575" i="5"/>
  <c r="AP576" i="5"/>
  <c r="AP577" i="5"/>
  <c r="AP578" i="5"/>
  <c r="AP579" i="5"/>
  <c r="AP580" i="5"/>
  <c r="AP581" i="5"/>
  <c r="AP582" i="5"/>
  <c r="AP583" i="5"/>
  <c r="AP584" i="5"/>
  <c r="AP585" i="5"/>
  <c r="AP586" i="5"/>
  <c r="AP587" i="5"/>
  <c r="AP588" i="5"/>
  <c r="AP589" i="5"/>
  <c r="AP590" i="5"/>
  <c r="AP591" i="5"/>
  <c r="AP592" i="5"/>
  <c r="AP593" i="5"/>
  <c r="AP594" i="5"/>
  <c r="AP595" i="5"/>
  <c r="AP596" i="5"/>
  <c r="AP597" i="5"/>
  <c r="AP598" i="5"/>
  <c r="AP599" i="5"/>
  <c r="AP600" i="5"/>
  <c r="AP601" i="5"/>
  <c r="AP602" i="5"/>
  <c r="AP603" i="5"/>
  <c r="AP604" i="5"/>
  <c r="AP605" i="5"/>
  <c r="AP606" i="5"/>
  <c r="AP607" i="5"/>
  <c r="AP608" i="5"/>
  <c r="AP609" i="5"/>
  <c r="AP610" i="5"/>
  <c r="AP611" i="5"/>
  <c r="AP612" i="5"/>
  <c r="AP613" i="5"/>
  <c r="AP614" i="5"/>
  <c r="AP615" i="5"/>
  <c r="AP616" i="5"/>
  <c r="AP617" i="5"/>
  <c r="AP618" i="5"/>
  <c r="AP619" i="5"/>
  <c r="AP620" i="5"/>
  <c r="AP621" i="5"/>
  <c r="AP622" i="5"/>
  <c r="AP623" i="5"/>
  <c r="AP624" i="5"/>
  <c r="AP625" i="5"/>
  <c r="AP626" i="5"/>
  <c r="AP627" i="5"/>
  <c r="AP628" i="5"/>
  <c r="AP629" i="5"/>
  <c r="AP630" i="5"/>
  <c r="AP631" i="5"/>
  <c r="AP632" i="5"/>
  <c r="AP633" i="5"/>
  <c r="AP634" i="5"/>
  <c r="AP635" i="5"/>
  <c r="AP636" i="5"/>
  <c r="AP637" i="5"/>
  <c r="AP638" i="5"/>
  <c r="AP639" i="5"/>
  <c r="AP640" i="5"/>
  <c r="AP641" i="5"/>
  <c r="AP642" i="5"/>
  <c r="AP643" i="5"/>
  <c r="AP644" i="5"/>
  <c r="AP645" i="5"/>
  <c r="AP646" i="5"/>
  <c r="AP647" i="5"/>
  <c r="AP648" i="5"/>
  <c r="AP649" i="5"/>
  <c r="AP650" i="5"/>
  <c r="AP651" i="5"/>
  <c r="AP652" i="5"/>
  <c r="AP653" i="5"/>
  <c r="AP654" i="5"/>
  <c r="AP655" i="5"/>
  <c r="AP656" i="5"/>
  <c r="AP657" i="5"/>
  <c r="AP658" i="5"/>
  <c r="AP659" i="5"/>
  <c r="AP660" i="5"/>
  <c r="AP661" i="5"/>
  <c r="AP662" i="5"/>
  <c r="AP663" i="5"/>
  <c r="AP664" i="5"/>
  <c r="AP665" i="5"/>
  <c r="AP666" i="5"/>
  <c r="AP667" i="5"/>
  <c r="AP668" i="5"/>
  <c r="AP669" i="5"/>
  <c r="AP670" i="5"/>
  <c r="AP671" i="5"/>
  <c r="AP672" i="5"/>
  <c r="AP673" i="5"/>
  <c r="AP674" i="5"/>
  <c r="AP675" i="5"/>
  <c r="AP676" i="5"/>
  <c r="AP677" i="5"/>
  <c r="AP678" i="5"/>
  <c r="AP679" i="5"/>
  <c r="AP680" i="5"/>
  <c r="AP681" i="5"/>
  <c r="AP682" i="5"/>
  <c r="AP683" i="5"/>
  <c r="AP684" i="5"/>
  <c r="AP685" i="5"/>
  <c r="AP686" i="5"/>
  <c r="AP687" i="5"/>
  <c r="AP688" i="5"/>
  <c r="AP689" i="5"/>
  <c r="AP690" i="5"/>
  <c r="AP691" i="5"/>
  <c r="AP692" i="5"/>
  <c r="AP693" i="5"/>
  <c r="AP694" i="5"/>
  <c r="AP695" i="5"/>
  <c r="AP696" i="5"/>
  <c r="AP697" i="5"/>
  <c r="AP698" i="5"/>
  <c r="AP699" i="5"/>
  <c r="AP700" i="5"/>
  <c r="AP701" i="5"/>
  <c r="AP702" i="5"/>
  <c r="AP703" i="5"/>
  <c r="AP704" i="5"/>
  <c r="AP705" i="5"/>
  <c r="AP706" i="5"/>
  <c r="AP707" i="5"/>
  <c r="AP708" i="5"/>
  <c r="AP709" i="5"/>
  <c r="AP710" i="5"/>
  <c r="AP711" i="5"/>
  <c r="AP712" i="5"/>
  <c r="AP713" i="5"/>
  <c r="AP714" i="5"/>
  <c r="AP715" i="5"/>
  <c r="AP716" i="5"/>
  <c r="AP717" i="5"/>
  <c r="AP718" i="5"/>
  <c r="AP719" i="5"/>
  <c r="AP720" i="5"/>
  <c r="AP721" i="5"/>
  <c r="AP722" i="5"/>
  <c r="AP723" i="5"/>
  <c r="AP724" i="5"/>
  <c r="AP725" i="5"/>
  <c r="AP726" i="5"/>
  <c r="AP727" i="5"/>
  <c r="AP728" i="5"/>
  <c r="AP729" i="5"/>
  <c r="AP730" i="5"/>
  <c r="AP731" i="5"/>
  <c r="AP732" i="5"/>
  <c r="AP733" i="5"/>
  <c r="AP734" i="5"/>
  <c r="AP735" i="5"/>
  <c r="AP736" i="5"/>
  <c r="AP737" i="5"/>
  <c r="AP738" i="5"/>
  <c r="AP739" i="5"/>
  <c r="AP740" i="5"/>
  <c r="AP741" i="5"/>
  <c r="AP742" i="5"/>
  <c r="AP743" i="5"/>
  <c r="AP744" i="5"/>
  <c r="AP745" i="5"/>
  <c r="AP746" i="5"/>
  <c r="AP747" i="5"/>
  <c r="AP748" i="5"/>
  <c r="AP749" i="5"/>
  <c r="AP750" i="5"/>
  <c r="AP751" i="5"/>
  <c r="AP752" i="5"/>
  <c r="AP753" i="5"/>
  <c r="AP754" i="5"/>
  <c r="AP755" i="5"/>
  <c r="AP756" i="5"/>
  <c r="AP757" i="5"/>
  <c r="AP758" i="5"/>
  <c r="AP759" i="5"/>
  <c r="AP760" i="5"/>
  <c r="AP761" i="5"/>
  <c r="AP762" i="5"/>
  <c r="AP763" i="5"/>
  <c r="AP764" i="5"/>
  <c r="AP765" i="5"/>
  <c r="AP766" i="5"/>
  <c r="AP767" i="5"/>
  <c r="AP768" i="5"/>
  <c r="AP769" i="5"/>
  <c r="AP770" i="5"/>
  <c r="AP771" i="5"/>
  <c r="AP772" i="5"/>
  <c r="AP773" i="5"/>
  <c r="AP774" i="5"/>
  <c r="AP775" i="5"/>
  <c r="AP776" i="5"/>
  <c r="AP777" i="5"/>
  <c r="AP778" i="5"/>
  <c r="AP779" i="5"/>
  <c r="AP780" i="5"/>
  <c r="AP781" i="5"/>
  <c r="AP782" i="5"/>
  <c r="AP783" i="5"/>
  <c r="AP784" i="5"/>
  <c r="AP785" i="5"/>
  <c r="AP786" i="5"/>
  <c r="AP787" i="5"/>
  <c r="AP788" i="5"/>
  <c r="AP789" i="5"/>
  <c r="AP790" i="5"/>
  <c r="AP791" i="5"/>
  <c r="AP792" i="5"/>
  <c r="AP793" i="5"/>
  <c r="AP794" i="5"/>
  <c r="AP795" i="5"/>
  <c r="AP796" i="5"/>
  <c r="AP797" i="5"/>
  <c r="AP798" i="5"/>
  <c r="AP799" i="5"/>
  <c r="AP800" i="5"/>
  <c r="AP801" i="5"/>
  <c r="AP802" i="5"/>
  <c r="AP803" i="5"/>
  <c r="AP804" i="5"/>
  <c r="AP805" i="5"/>
  <c r="AP806" i="5"/>
  <c r="AP807" i="5"/>
  <c r="AP808" i="5"/>
  <c r="AP809" i="5"/>
  <c r="AP810" i="5"/>
  <c r="AP811" i="5"/>
  <c r="AP812" i="5"/>
  <c r="AP813" i="5"/>
  <c r="AP814" i="5"/>
  <c r="AP815" i="5"/>
  <c r="AP816" i="5"/>
  <c r="AP817" i="5"/>
  <c r="AP818" i="5"/>
  <c r="AP819" i="5"/>
  <c r="AP820" i="5"/>
  <c r="AP821" i="5"/>
  <c r="AP822" i="5"/>
  <c r="AP823" i="5"/>
  <c r="AP824" i="5"/>
  <c r="AP825" i="5"/>
  <c r="AP826" i="5"/>
  <c r="AP827" i="5"/>
  <c r="AP828" i="5"/>
  <c r="AP829" i="5"/>
  <c r="AP830" i="5"/>
  <c r="AP831" i="5"/>
  <c r="AP832" i="5"/>
  <c r="AP833" i="5"/>
  <c r="AP834" i="5"/>
  <c r="AP835" i="5"/>
  <c r="AP836" i="5"/>
  <c r="AP837" i="5"/>
  <c r="AP838" i="5"/>
  <c r="AP839" i="5"/>
  <c r="AP840" i="5"/>
  <c r="AP841" i="5"/>
  <c r="AP842" i="5"/>
  <c r="AP843" i="5"/>
  <c r="AP844" i="5"/>
  <c r="AP845" i="5"/>
  <c r="AP846" i="5"/>
  <c r="AP847" i="5"/>
  <c r="AP848" i="5"/>
  <c r="AP849" i="5"/>
  <c r="AP850" i="5"/>
  <c r="AP851" i="5"/>
  <c r="AP852" i="5"/>
  <c r="AP853" i="5"/>
  <c r="AP854" i="5"/>
  <c r="AP855" i="5"/>
  <c r="AP856" i="5"/>
  <c r="AP857" i="5"/>
  <c r="AP858" i="5"/>
  <c r="AP859" i="5"/>
  <c r="AP860" i="5"/>
  <c r="AP861" i="5"/>
  <c r="AP862" i="5"/>
  <c r="AP863" i="5"/>
  <c r="AP864" i="5"/>
  <c r="AP865" i="5"/>
  <c r="AP866" i="5"/>
  <c r="AP867" i="5"/>
  <c r="AP868" i="5"/>
  <c r="AP869" i="5"/>
  <c r="AP870" i="5"/>
  <c r="AP871" i="5"/>
  <c r="AP872" i="5"/>
  <c r="AP873" i="5"/>
  <c r="AP874" i="5"/>
  <c r="AP875" i="5"/>
  <c r="AP876" i="5"/>
  <c r="AP877" i="5"/>
  <c r="AP878" i="5"/>
  <c r="AP879" i="5"/>
  <c r="AP880" i="5"/>
  <c r="AP881" i="5"/>
  <c r="AP882" i="5"/>
  <c r="AP883" i="5"/>
  <c r="AP884" i="5"/>
  <c r="AP885" i="5"/>
  <c r="AP886" i="5"/>
  <c r="AP887" i="5"/>
  <c r="AP888" i="5"/>
  <c r="AP889" i="5"/>
  <c r="AP890" i="5"/>
  <c r="AP891" i="5"/>
  <c r="AP892" i="5"/>
  <c r="AP893" i="5"/>
  <c r="AP894" i="5"/>
  <c r="AP895" i="5"/>
  <c r="AP896" i="5"/>
  <c r="AP897" i="5"/>
  <c r="AP898" i="5"/>
  <c r="AP899" i="5"/>
  <c r="AP900" i="5"/>
  <c r="AP901" i="5"/>
  <c r="AP902" i="5"/>
  <c r="AP903" i="5"/>
  <c r="AP904" i="5"/>
  <c r="AP905" i="5"/>
  <c r="AP906" i="5"/>
  <c r="AP907" i="5"/>
  <c r="AP908" i="5"/>
  <c r="AP909" i="5"/>
  <c r="AP910" i="5"/>
  <c r="AP911" i="5"/>
  <c r="AP912" i="5"/>
  <c r="AP913" i="5"/>
  <c r="AP914" i="5"/>
  <c r="AP915" i="5"/>
  <c r="AP916" i="5"/>
  <c r="AP917" i="5"/>
  <c r="AP918" i="5"/>
  <c r="AP919" i="5"/>
  <c r="AP920" i="5"/>
  <c r="AP921" i="5"/>
  <c r="AP922" i="5"/>
  <c r="AP923" i="5"/>
  <c r="AP924" i="5"/>
  <c r="AP925" i="5"/>
  <c r="AP926" i="5"/>
  <c r="AP927" i="5"/>
  <c r="AP928" i="5"/>
  <c r="AP929" i="5"/>
  <c r="AP930" i="5"/>
  <c r="AP931" i="5"/>
  <c r="AP932" i="5"/>
  <c r="AP933" i="5"/>
  <c r="AP934" i="5"/>
  <c r="AP935" i="5"/>
  <c r="AP936" i="5"/>
  <c r="AP937" i="5"/>
  <c r="AP938" i="5"/>
  <c r="AP939" i="5"/>
  <c r="AP940" i="5"/>
  <c r="AP941" i="5"/>
  <c r="AP942" i="5"/>
  <c r="AP943" i="5"/>
  <c r="AP944" i="5"/>
  <c r="AP945" i="5"/>
  <c r="AP946" i="5"/>
  <c r="AP947" i="5"/>
  <c r="AP948" i="5"/>
  <c r="AP949" i="5"/>
  <c r="AP950" i="5"/>
  <c r="AP951" i="5"/>
  <c r="AP952" i="5"/>
  <c r="AP953" i="5"/>
  <c r="AP954" i="5"/>
  <c r="AP955" i="5"/>
  <c r="AP956" i="5"/>
  <c r="AP957" i="5"/>
  <c r="AP958" i="5"/>
  <c r="AP959" i="5"/>
  <c r="AP960" i="5"/>
  <c r="AP961" i="5"/>
  <c r="AP962" i="5"/>
  <c r="AP963" i="5"/>
  <c r="AP964" i="5"/>
  <c r="AP965" i="5"/>
  <c r="AP966" i="5"/>
  <c r="AP967" i="5"/>
  <c r="AP968" i="5"/>
  <c r="AP969" i="5"/>
  <c r="AP970" i="5"/>
  <c r="AP971" i="5"/>
  <c r="AP972" i="5"/>
  <c r="AP973" i="5"/>
  <c r="AP974" i="5"/>
  <c r="AP975" i="5"/>
  <c r="AP976" i="5"/>
  <c r="AP977" i="5"/>
  <c r="AP978" i="5"/>
  <c r="AP979" i="5"/>
  <c r="AP980" i="5"/>
  <c r="AP981" i="5"/>
  <c r="AP982" i="5"/>
  <c r="AP983" i="5"/>
  <c r="AP984" i="5"/>
  <c r="AP985" i="5"/>
  <c r="AP986" i="5"/>
  <c r="AP987" i="5"/>
  <c r="AP988" i="5"/>
  <c r="AP989" i="5"/>
  <c r="AP990" i="5"/>
  <c r="AP991" i="5"/>
  <c r="AP992" i="5"/>
  <c r="AP993" i="5"/>
  <c r="AP994" i="5"/>
  <c r="AP995" i="5"/>
  <c r="AP996" i="5"/>
  <c r="AP997" i="5"/>
  <c r="AP998" i="5"/>
  <c r="AP999" i="5"/>
  <c r="AP1000" i="5"/>
  <c r="AP1001" i="5"/>
  <c r="AP1002" i="5"/>
  <c r="AP1003" i="5"/>
  <c r="AP1004" i="5"/>
  <c r="AP1005" i="5"/>
  <c r="AP1006" i="5"/>
  <c r="AP1007" i="5"/>
  <c r="AP1008" i="5"/>
  <c r="AP1009" i="5"/>
  <c r="AP1010" i="5"/>
  <c r="AP1011" i="5"/>
  <c r="AP1012" i="5"/>
  <c r="AP1013" i="5"/>
  <c r="AP1014" i="5"/>
  <c r="AP1015" i="5"/>
  <c r="AP1016" i="5"/>
  <c r="AP1017" i="5"/>
  <c r="AP1018" i="5"/>
  <c r="AP1019" i="5"/>
  <c r="AP1020" i="5"/>
  <c r="AP1021" i="5"/>
  <c r="AP1022" i="5"/>
  <c r="AP1023" i="5"/>
  <c r="AP1024" i="5"/>
  <c r="AP1025" i="5"/>
  <c r="AP1026" i="5"/>
  <c r="AP1027" i="5"/>
  <c r="AP1028" i="5"/>
  <c r="AP1029" i="5"/>
  <c r="AP1030" i="5"/>
  <c r="AP1031" i="5"/>
  <c r="AP1032" i="5"/>
  <c r="AP1033" i="5"/>
  <c r="AP1034" i="5"/>
  <c r="AP1035" i="5"/>
  <c r="AP1036" i="5"/>
  <c r="AP1037" i="5"/>
  <c r="AP1038" i="5"/>
  <c r="AP1039" i="5"/>
  <c r="AP1040" i="5"/>
  <c r="AP1041" i="5"/>
  <c r="AP1042" i="5"/>
  <c r="AP1043" i="5"/>
  <c r="AP1044" i="5"/>
  <c r="AP1045" i="5"/>
  <c r="AP1046" i="5"/>
  <c r="AP1047" i="5"/>
  <c r="AP1048" i="5"/>
  <c r="AP1049" i="5"/>
  <c r="AP1050" i="5"/>
  <c r="AP1051" i="5"/>
  <c r="AP1052" i="5"/>
  <c r="AP1053" i="5"/>
  <c r="AP1054" i="5"/>
  <c r="AP1055" i="5"/>
  <c r="AP1056" i="5"/>
  <c r="AP1057" i="5"/>
  <c r="AP1058" i="5"/>
  <c r="AP1059" i="5"/>
  <c r="AP1060" i="5"/>
  <c r="AP1061" i="5"/>
  <c r="AP1062" i="5"/>
  <c r="AP1063" i="5"/>
  <c r="AP1064" i="5"/>
  <c r="AP1065" i="5"/>
  <c r="AP1066" i="5"/>
  <c r="AP1067" i="5"/>
  <c r="AP1068" i="5"/>
  <c r="AP1069" i="5"/>
  <c r="AP1070" i="5"/>
  <c r="AP1071" i="5"/>
  <c r="AP1072" i="5"/>
  <c r="AP1073" i="5"/>
  <c r="AP1074" i="5"/>
  <c r="AP1075" i="5"/>
  <c r="AP1076" i="5"/>
  <c r="AP1077" i="5"/>
  <c r="AP1078" i="5"/>
  <c r="AP1079" i="5"/>
  <c r="AP1080" i="5"/>
  <c r="AP1081" i="5"/>
  <c r="AP1082" i="5"/>
  <c r="AP1083" i="5"/>
  <c r="AP1084" i="5"/>
  <c r="AP1085" i="5"/>
  <c r="AP1086" i="5"/>
  <c r="AP1087" i="5"/>
  <c r="AP1088" i="5"/>
  <c r="AP1089" i="5"/>
  <c r="AP1090" i="5"/>
  <c r="AP1091" i="5"/>
  <c r="AP1092" i="5"/>
  <c r="AP1093" i="5"/>
  <c r="AP1094" i="5"/>
  <c r="AP1095" i="5"/>
  <c r="AP1096" i="5"/>
  <c r="AP1097" i="5"/>
  <c r="AP1098" i="5"/>
  <c r="AP1099" i="5"/>
  <c r="AP1100" i="5"/>
  <c r="AP1101" i="5"/>
  <c r="AP1102" i="5"/>
  <c r="AP1103" i="5"/>
  <c r="AP1104" i="5"/>
  <c r="AP1105" i="5"/>
  <c r="AP1106" i="5"/>
  <c r="AP1107" i="5"/>
  <c r="AP1108" i="5"/>
  <c r="AP1109" i="5"/>
  <c r="AP1110" i="5"/>
  <c r="AP1111" i="5"/>
  <c r="AP1112" i="5"/>
  <c r="AP1113" i="5"/>
  <c r="AP1114" i="5"/>
  <c r="AP1115" i="5"/>
  <c r="AP1116" i="5"/>
  <c r="AP1117" i="5"/>
  <c r="AP1118" i="5"/>
  <c r="AP1119" i="5"/>
  <c r="AP1120" i="5"/>
  <c r="AP1121" i="5"/>
  <c r="AP1122" i="5"/>
  <c r="AP1123" i="5"/>
  <c r="AP1124" i="5"/>
  <c r="AP1125" i="5"/>
  <c r="AP1126" i="5"/>
  <c r="AP1127" i="5"/>
  <c r="AP1128" i="5"/>
  <c r="AP1129" i="5"/>
  <c r="AP1130" i="5"/>
  <c r="AP1131" i="5"/>
  <c r="AP1132" i="5"/>
  <c r="AP1133" i="5"/>
  <c r="AP1134" i="5"/>
  <c r="AP1135" i="5"/>
  <c r="AP1136" i="5"/>
  <c r="AP1137" i="5"/>
  <c r="AP1138" i="5"/>
  <c r="AP1139" i="5"/>
  <c r="AP1140" i="5"/>
  <c r="AP1141" i="5"/>
  <c r="AP1142" i="5"/>
  <c r="AP1143" i="5"/>
  <c r="AP1144" i="5"/>
  <c r="AP1145" i="5"/>
  <c r="AP1146" i="5"/>
  <c r="AP1147" i="5"/>
  <c r="AP1148" i="5"/>
  <c r="AP1149" i="5"/>
  <c r="AP1150" i="5"/>
  <c r="AP1151" i="5"/>
  <c r="AP1152" i="5"/>
  <c r="AP1153" i="5"/>
  <c r="AP1154" i="5"/>
  <c r="AP1155" i="5"/>
  <c r="AP1156" i="5"/>
  <c r="AP1157" i="5"/>
  <c r="AP1158" i="5"/>
  <c r="AP1159" i="5"/>
  <c r="AP1160" i="5"/>
  <c r="AP1161" i="5"/>
  <c r="AP1162" i="5"/>
  <c r="AP1163" i="5"/>
  <c r="AP1164" i="5"/>
  <c r="AP1165" i="5"/>
  <c r="AP1166" i="5"/>
  <c r="AP1167" i="5"/>
  <c r="AP1168" i="5"/>
  <c r="AP1169" i="5"/>
  <c r="AP1170" i="5"/>
  <c r="AP1171" i="5"/>
  <c r="AP1172" i="5"/>
  <c r="AP1173" i="5"/>
  <c r="AP1174" i="5"/>
  <c r="AP1175" i="5"/>
  <c r="AP1176" i="5"/>
  <c r="AP1177" i="5"/>
  <c r="AP1178" i="5"/>
  <c r="AP1179" i="5"/>
  <c r="AP1180" i="5"/>
  <c r="AP1181" i="5"/>
  <c r="AP1182" i="5"/>
  <c r="AP1183" i="5"/>
  <c r="AP1184" i="5"/>
  <c r="AP1185" i="5"/>
  <c r="AP1186" i="5"/>
  <c r="AP1187" i="5"/>
  <c r="AP1188" i="5"/>
  <c r="AP1189" i="5"/>
  <c r="AP1190" i="5"/>
  <c r="AP1191" i="5"/>
  <c r="AP1192" i="5"/>
  <c r="AP1193" i="5"/>
  <c r="AP1194" i="5"/>
  <c r="AP1195" i="5"/>
  <c r="AP1196" i="5"/>
  <c r="AP1197" i="5"/>
  <c r="AP1198" i="5"/>
  <c r="AP1199" i="5"/>
  <c r="AP1200" i="5"/>
  <c r="AP1201" i="5"/>
  <c r="AP1202" i="5"/>
  <c r="AP1203" i="5"/>
  <c r="AP1204" i="5"/>
  <c r="AP1205" i="5"/>
  <c r="AP1206" i="5"/>
  <c r="AP1207" i="5"/>
  <c r="AP1208" i="5"/>
  <c r="AP1209" i="5"/>
  <c r="AP1210" i="5"/>
  <c r="AP1211" i="5"/>
  <c r="AP1212" i="5"/>
  <c r="AP1213" i="5"/>
  <c r="AP2" i="5"/>
  <c r="B7" i="16"/>
  <c r="B34" i="19" l="1"/>
  <c r="B9" i="19"/>
  <c r="B8" i="16"/>
  <c r="B35" i="19" l="1"/>
  <c r="B10" i="19"/>
  <c r="B9" i="16"/>
  <c r="O24" i="15"/>
  <c r="N24" i="15"/>
  <c r="M24" i="15"/>
  <c r="L24" i="15"/>
  <c r="K24" i="15"/>
  <c r="J24" i="15"/>
  <c r="O23" i="15"/>
  <c r="N23" i="15"/>
  <c r="M23" i="15"/>
  <c r="L23" i="15"/>
  <c r="K23" i="15"/>
  <c r="J23" i="15"/>
  <c r="O22" i="15"/>
  <c r="N22" i="15"/>
  <c r="M22" i="15"/>
  <c r="L22" i="15"/>
  <c r="K22" i="15"/>
  <c r="J22" i="15"/>
  <c r="O21" i="15"/>
  <c r="N21" i="15"/>
  <c r="M21" i="15"/>
  <c r="L21" i="15"/>
  <c r="K21" i="15"/>
  <c r="J21" i="15"/>
  <c r="O20" i="15"/>
  <c r="N20" i="15"/>
  <c r="M20" i="15"/>
  <c r="L20" i="15"/>
  <c r="K20" i="15"/>
  <c r="J20" i="15"/>
  <c r="O19" i="15"/>
  <c r="N19" i="15"/>
  <c r="M19" i="15"/>
  <c r="L19" i="15"/>
  <c r="K19" i="15"/>
  <c r="J19" i="15"/>
  <c r="O18" i="15"/>
  <c r="N18" i="15"/>
  <c r="M18" i="15"/>
  <c r="L18" i="15"/>
  <c r="K18" i="15"/>
  <c r="J18" i="15"/>
  <c r="O17" i="15"/>
  <c r="N17" i="15"/>
  <c r="M17" i="15"/>
  <c r="L17" i="15"/>
  <c r="K17" i="15"/>
  <c r="J17" i="15"/>
  <c r="O16" i="15"/>
  <c r="N16" i="15"/>
  <c r="M16" i="15"/>
  <c r="L16" i="15"/>
  <c r="K16" i="15"/>
  <c r="J16" i="15"/>
  <c r="B36" i="19" l="1"/>
  <c r="B11" i="19"/>
  <c r="B10" i="16"/>
  <c r="B37" i="19" l="1"/>
  <c r="B12" i="19"/>
  <c r="B11" i="16"/>
  <c r="AN3" i="5"/>
  <c r="AO3" i="5" s="1"/>
  <c r="AN4" i="5"/>
  <c r="AO4" i="5" s="1"/>
  <c r="AN5" i="5"/>
  <c r="AO5" i="5" s="1"/>
  <c r="AN6" i="5"/>
  <c r="AO6" i="5" s="1"/>
  <c r="AN7" i="5"/>
  <c r="AO7" i="5" s="1"/>
  <c r="AN8" i="5"/>
  <c r="AO8" i="5" s="1"/>
  <c r="AN9" i="5"/>
  <c r="AO9" i="5" s="1"/>
  <c r="AN10" i="5"/>
  <c r="AO10" i="5" s="1"/>
  <c r="AN11" i="5"/>
  <c r="AO11" i="5" s="1"/>
  <c r="AN12" i="5"/>
  <c r="AO12" i="5" s="1"/>
  <c r="AN13" i="5"/>
  <c r="AO13" i="5" s="1"/>
  <c r="AN14" i="5"/>
  <c r="AO14" i="5" s="1"/>
  <c r="AN15" i="5"/>
  <c r="AO15" i="5" s="1"/>
  <c r="AN16" i="5"/>
  <c r="AO16" i="5" s="1"/>
  <c r="AN17" i="5"/>
  <c r="AO17" i="5" s="1"/>
  <c r="AN18" i="5"/>
  <c r="AO18" i="5" s="1"/>
  <c r="AN19" i="5"/>
  <c r="AO19" i="5" s="1"/>
  <c r="AN20" i="5"/>
  <c r="AO20" i="5" s="1"/>
  <c r="AN21" i="5"/>
  <c r="AO21" i="5" s="1"/>
  <c r="AN22" i="5"/>
  <c r="AO22" i="5" s="1"/>
  <c r="AN23" i="5"/>
  <c r="AO23" i="5" s="1"/>
  <c r="AN24" i="5"/>
  <c r="AO24" i="5" s="1"/>
  <c r="AN25" i="5"/>
  <c r="AO25" i="5" s="1"/>
  <c r="AN26" i="5"/>
  <c r="AO26" i="5" s="1"/>
  <c r="AN27" i="5"/>
  <c r="AO27" i="5" s="1"/>
  <c r="AN28" i="5"/>
  <c r="AO28" i="5" s="1"/>
  <c r="AN29" i="5"/>
  <c r="AO29" i="5" s="1"/>
  <c r="AN30" i="5"/>
  <c r="AO30" i="5" s="1"/>
  <c r="AN31" i="5"/>
  <c r="AO31" i="5" s="1"/>
  <c r="AN32" i="5"/>
  <c r="AO32" i="5" s="1"/>
  <c r="AN33" i="5"/>
  <c r="AO33" i="5" s="1"/>
  <c r="AN34" i="5"/>
  <c r="AO34" i="5" s="1"/>
  <c r="AN35" i="5"/>
  <c r="AO35" i="5" s="1"/>
  <c r="AN36" i="5"/>
  <c r="AO36" i="5" s="1"/>
  <c r="AN37" i="5"/>
  <c r="AO37" i="5" s="1"/>
  <c r="AN38" i="5"/>
  <c r="AO38" i="5" s="1"/>
  <c r="AN39" i="5"/>
  <c r="AO39" i="5" s="1"/>
  <c r="AN40" i="5"/>
  <c r="AO40" i="5" s="1"/>
  <c r="AN41" i="5"/>
  <c r="AO41" i="5" s="1"/>
  <c r="AN42" i="5"/>
  <c r="AO42" i="5" s="1"/>
  <c r="AN43" i="5"/>
  <c r="AO43" i="5" s="1"/>
  <c r="AN44" i="5"/>
  <c r="AO44" i="5" s="1"/>
  <c r="AN45" i="5"/>
  <c r="AO45" i="5" s="1"/>
  <c r="AN46" i="5"/>
  <c r="AO46" i="5" s="1"/>
  <c r="AN47" i="5"/>
  <c r="AO47" i="5" s="1"/>
  <c r="AN48" i="5"/>
  <c r="AO48" i="5" s="1"/>
  <c r="AN49" i="5"/>
  <c r="AO49" i="5" s="1"/>
  <c r="AN50" i="5"/>
  <c r="AO50" i="5" s="1"/>
  <c r="AN51" i="5"/>
  <c r="AO51" i="5" s="1"/>
  <c r="AN52" i="5"/>
  <c r="AO52" i="5" s="1"/>
  <c r="AN53" i="5"/>
  <c r="AO53" i="5" s="1"/>
  <c r="AN54" i="5"/>
  <c r="AO54" i="5" s="1"/>
  <c r="AN55" i="5"/>
  <c r="AO55" i="5" s="1"/>
  <c r="AN56" i="5"/>
  <c r="AO56" i="5" s="1"/>
  <c r="AN57" i="5"/>
  <c r="AO57" i="5" s="1"/>
  <c r="AN58" i="5"/>
  <c r="AO58" i="5" s="1"/>
  <c r="AN59" i="5"/>
  <c r="AO59" i="5" s="1"/>
  <c r="AN60" i="5"/>
  <c r="AO60" i="5" s="1"/>
  <c r="AN61" i="5"/>
  <c r="AO61" i="5" s="1"/>
  <c r="AN62" i="5"/>
  <c r="AO62" i="5" s="1"/>
  <c r="AN63" i="5"/>
  <c r="AO63" i="5" s="1"/>
  <c r="AN64" i="5"/>
  <c r="AO64" i="5" s="1"/>
  <c r="AN65" i="5"/>
  <c r="AO65" i="5" s="1"/>
  <c r="AN66" i="5"/>
  <c r="AO66" i="5" s="1"/>
  <c r="AN67" i="5"/>
  <c r="AO67" i="5" s="1"/>
  <c r="AN68" i="5"/>
  <c r="AO68" i="5" s="1"/>
  <c r="AN69" i="5"/>
  <c r="AO69" i="5" s="1"/>
  <c r="AN70" i="5"/>
  <c r="AO70" i="5" s="1"/>
  <c r="AN71" i="5"/>
  <c r="AO71" i="5" s="1"/>
  <c r="AN72" i="5"/>
  <c r="AO72" i="5" s="1"/>
  <c r="AN73" i="5"/>
  <c r="AO73" i="5" s="1"/>
  <c r="AN74" i="5"/>
  <c r="AO74" i="5" s="1"/>
  <c r="AN75" i="5"/>
  <c r="AO75" i="5" s="1"/>
  <c r="AN76" i="5"/>
  <c r="AO76" i="5" s="1"/>
  <c r="AN77" i="5"/>
  <c r="AO77" i="5" s="1"/>
  <c r="AN78" i="5"/>
  <c r="AO78" i="5" s="1"/>
  <c r="AN79" i="5"/>
  <c r="AO79" i="5" s="1"/>
  <c r="AN80" i="5"/>
  <c r="AO80" i="5" s="1"/>
  <c r="AN81" i="5"/>
  <c r="AO81" i="5" s="1"/>
  <c r="AN82" i="5"/>
  <c r="AO82" i="5" s="1"/>
  <c r="AN83" i="5"/>
  <c r="AO83" i="5" s="1"/>
  <c r="AN84" i="5"/>
  <c r="AO84" i="5" s="1"/>
  <c r="AN85" i="5"/>
  <c r="AO85" i="5" s="1"/>
  <c r="AN86" i="5"/>
  <c r="AO86" i="5" s="1"/>
  <c r="AN87" i="5"/>
  <c r="AO87" i="5" s="1"/>
  <c r="AN88" i="5"/>
  <c r="AO88" i="5" s="1"/>
  <c r="AN89" i="5"/>
  <c r="AO89" i="5" s="1"/>
  <c r="AN90" i="5"/>
  <c r="AO90" i="5" s="1"/>
  <c r="AN91" i="5"/>
  <c r="AO91" i="5" s="1"/>
  <c r="AN92" i="5"/>
  <c r="AO92" i="5" s="1"/>
  <c r="AN93" i="5"/>
  <c r="AO93" i="5" s="1"/>
  <c r="AN94" i="5"/>
  <c r="AO94" i="5" s="1"/>
  <c r="AN95" i="5"/>
  <c r="AO95" i="5" s="1"/>
  <c r="AN96" i="5"/>
  <c r="AO96" i="5" s="1"/>
  <c r="AN97" i="5"/>
  <c r="AO97" i="5" s="1"/>
  <c r="AN98" i="5"/>
  <c r="AO98" i="5" s="1"/>
  <c r="AN99" i="5"/>
  <c r="AO99" i="5" s="1"/>
  <c r="AN100" i="5"/>
  <c r="AO100" i="5" s="1"/>
  <c r="AN101" i="5"/>
  <c r="AO101" i="5" s="1"/>
  <c r="AN102" i="5"/>
  <c r="AO102" i="5" s="1"/>
  <c r="AN103" i="5"/>
  <c r="AO103" i="5" s="1"/>
  <c r="AN104" i="5"/>
  <c r="AO104" i="5" s="1"/>
  <c r="AN105" i="5"/>
  <c r="AO105" i="5" s="1"/>
  <c r="AN106" i="5"/>
  <c r="AO106" i="5" s="1"/>
  <c r="AN107" i="5"/>
  <c r="AO107" i="5" s="1"/>
  <c r="AN108" i="5"/>
  <c r="AO108" i="5" s="1"/>
  <c r="AN109" i="5"/>
  <c r="AO109" i="5" s="1"/>
  <c r="AN110" i="5"/>
  <c r="AO110" i="5" s="1"/>
  <c r="AN111" i="5"/>
  <c r="AO111" i="5" s="1"/>
  <c r="AN112" i="5"/>
  <c r="AO112" i="5" s="1"/>
  <c r="AN113" i="5"/>
  <c r="AO113" i="5" s="1"/>
  <c r="AN114" i="5"/>
  <c r="AO114" i="5" s="1"/>
  <c r="AN115" i="5"/>
  <c r="AO115" i="5" s="1"/>
  <c r="AN116" i="5"/>
  <c r="AO116" i="5" s="1"/>
  <c r="AN117" i="5"/>
  <c r="AO117" i="5" s="1"/>
  <c r="AN118" i="5"/>
  <c r="AO118" i="5" s="1"/>
  <c r="AN119" i="5"/>
  <c r="AO119" i="5" s="1"/>
  <c r="AN120" i="5"/>
  <c r="AO120" i="5" s="1"/>
  <c r="AN121" i="5"/>
  <c r="AO121" i="5" s="1"/>
  <c r="AN122" i="5"/>
  <c r="AO122" i="5" s="1"/>
  <c r="AN123" i="5"/>
  <c r="AO123" i="5" s="1"/>
  <c r="AN124" i="5"/>
  <c r="AO124" i="5" s="1"/>
  <c r="AN125" i="5"/>
  <c r="AO125" i="5" s="1"/>
  <c r="AN126" i="5"/>
  <c r="AO126" i="5" s="1"/>
  <c r="AN127" i="5"/>
  <c r="AO127" i="5" s="1"/>
  <c r="AN128" i="5"/>
  <c r="AO128" i="5" s="1"/>
  <c r="AN129" i="5"/>
  <c r="AO129" i="5" s="1"/>
  <c r="AN130" i="5"/>
  <c r="AO130" i="5" s="1"/>
  <c r="AN131" i="5"/>
  <c r="AO131" i="5" s="1"/>
  <c r="AN132" i="5"/>
  <c r="AO132" i="5" s="1"/>
  <c r="AN133" i="5"/>
  <c r="AO133" i="5" s="1"/>
  <c r="AN134" i="5"/>
  <c r="AO134" i="5" s="1"/>
  <c r="AN135" i="5"/>
  <c r="AO135" i="5" s="1"/>
  <c r="AN136" i="5"/>
  <c r="AO136" i="5" s="1"/>
  <c r="AN137" i="5"/>
  <c r="AO137" i="5" s="1"/>
  <c r="AN138" i="5"/>
  <c r="AO138" i="5" s="1"/>
  <c r="AN139" i="5"/>
  <c r="AO139" i="5" s="1"/>
  <c r="AN140" i="5"/>
  <c r="AO140" i="5" s="1"/>
  <c r="AN141" i="5"/>
  <c r="AO141" i="5" s="1"/>
  <c r="AN142" i="5"/>
  <c r="AO142" i="5" s="1"/>
  <c r="AN143" i="5"/>
  <c r="AO143" i="5" s="1"/>
  <c r="AN144" i="5"/>
  <c r="AO144" i="5" s="1"/>
  <c r="AN145" i="5"/>
  <c r="AO145" i="5" s="1"/>
  <c r="AN146" i="5"/>
  <c r="AO146" i="5" s="1"/>
  <c r="AN147" i="5"/>
  <c r="AO147" i="5" s="1"/>
  <c r="AN148" i="5"/>
  <c r="AO148" i="5" s="1"/>
  <c r="AN149" i="5"/>
  <c r="AO149" i="5" s="1"/>
  <c r="AN150" i="5"/>
  <c r="AO150" i="5" s="1"/>
  <c r="AN151" i="5"/>
  <c r="AO151" i="5" s="1"/>
  <c r="AN152" i="5"/>
  <c r="AO152" i="5" s="1"/>
  <c r="AN153" i="5"/>
  <c r="AO153" i="5" s="1"/>
  <c r="AN154" i="5"/>
  <c r="AO154" i="5" s="1"/>
  <c r="AN155" i="5"/>
  <c r="AO155" i="5" s="1"/>
  <c r="AN156" i="5"/>
  <c r="AO156" i="5" s="1"/>
  <c r="AN157" i="5"/>
  <c r="AO157" i="5" s="1"/>
  <c r="AN158" i="5"/>
  <c r="AO158" i="5" s="1"/>
  <c r="AN159" i="5"/>
  <c r="AO159" i="5" s="1"/>
  <c r="AN160" i="5"/>
  <c r="AO160" i="5" s="1"/>
  <c r="AN161" i="5"/>
  <c r="AO161" i="5" s="1"/>
  <c r="AN162" i="5"/>
  <c r="AO162" i="5" s="1"/>
  <c r="AN163" i="5"/>
  <c r="AO163" i="5" s="1"/>
  <c r="AN164" i="5"/>
  <c r="AO164" i="5" s="1"/>
  <c r="AN165" i="5"/>
  <c r="AO165" i="5" s="1"/>
  <c r="AN166" i="5"/>
  <c r="AO166" i="5" s="1"/>
  <c r="AN167" i="5"/>
  <c r="AO167" i="5" s="1"/>
  <c r="AN168" i="5"/>
  <c r="AO168" i="5" s="1"/>
  <c r="AN169" i="5"/>
  <c r="AO169" i="5" s="1"/>
  <c r="AN170" i="5"/>
  <c r="AO170" i="5" s="1"/>
  <c r="AN171" i="5"/>
  <c r="AO171" i="5" s="1"/>
  <c r="AN172" i="5"/>
  <c r="AO172" i="5" s="1"/>
  <c r="AN173" i="5"/>
  <c r="AO173" i="5" s="1"/>
  <c r="AN174" i="5"/>
  <c r="AO174" i="5" s="1"/>
  <c r="AN175" i="5"/>
  <c r="AO175" i="5" s="1"/>
  <c r="AN176" i="5"/>
  <c r="AO176" i="5" s="1"/>
  <c r="AN177" i="5"/>
  <c r="AO177" i="5" s="1"/>
  <c r="AN178" i="5"/>
  <c r="AO178" i="5" s="1"/>
  <c r="AN179" i="5"/>
  <c r="AO179" i="5" s="1"/>
  <c r="AN180" i="5"/>
  <c r="AO180" i="5" s="1"/>
  <c r="AN181" i="5"/>
  <c r="AO181" i="5" s="1"/>
  <c r="AN182" i="5"/>
  <c r="AO182" i="5" s="1"/>
  <c r="AN183" i="5"/>
  <c r="AO183" i="5" s="1"/>
  <c r="AN184" i="5"/>
  <c r="AO184" i="5" s="1"/>
  <c r="AN185" i="5"/>
  <c r="AO185" i="5" s="1"/>
  <c r="AN186" i="5"/>
  <c r="AO186" i="5" s="1"/>
  <c r="AN187" i="5"/>
  <c r="AO187" i="5" s="1"/>
  <c r="AN188" i="5"/>
  <c r="AO188" i="5" s="1"/>
  <c r="AN189" i="5"/>
  <c r="AO189" i="5" s="1"/>
  <c r="AN190" i="5"/>
  <c r="AO190" i="5" s="1"/>
  <c r="AN191" i="5"/>
  <c r="AO191" i="5" s="1"/>
  <c r="AN192" i="5"/>
  <c r="AO192" i="5" s="1"/>
  <c r="AN193" i="5"/>
  <c r="AO193" i="5" s="1"/>
  <c r="AN194" i="5"/>
  <c r="AO194" i="5" s="1"/>
  <c r="AN195" i="5"/>
  <c r="AO195" i="5" s="1"/>
  <c r="AN196" i="5"/>
  <c r="AO196" i="5" s="1"/>
  <c r="AN197" i="5"/>
  <c r="AO197" i="5" s="1"/>
  <c r="AN198" i="5"/>
  <c r="AO198" i="5" s="1"/>
  <c r="AN199" i="5"/>
  <c r="AO199" i="5" s="1"/>
  <c r="AN200" i="5"/>
  <c r="AO200" i="5" s="1"/>
  <c r="AN201" i="5"/>
  <c r="AO201" i="5" s="1"/>
  <c r="AN202" i="5"/>
  <c r="AO202" i="5" s="1"/>
  <c r="AN203" i="5"/>
  <c r="AO203" i="5" s="1"/>
  <c r="AN204" i="5"/>
  <c r="AO204" i="5" s="1"/>
  <c r="AN205" i="5"/>
  <c r="AO205" i="5" s="1"/>
  <c r="AN206" i="5"/>
  <c r="AO206" i="5" s="1"/>
  <c r="AN207" i="5"/>
  <c r="AO207" i="5" s="1"/>
  <c r="AN208" i="5"/>
  <c r="AO208" i="5" s="1"/>
  <c r="AN209" i="5"/>
  <c r="AO209" i="5" s="1"/>
  <c r="AN210" i="5"/>
  <c r="AO210" i="5" s="1"/>
  <c r="AN211" i="5"/>
  <c r="AO211" i="5" s="1"/>
  <c r="AN212" i="5"/>
  <c r="AO212" i="5" s="1"/>
  <c r="AN213" i="5"/>
  <c r="AO213" i="5" s="1"/>
  <c r="AN214" i="5"/>
  <c r="AO214" i="5" s="1"/>
  <c r="AN215" i="5"/>
  <c r="AO215" i="5" s="1"/>
  <c r="AN216" i="5"/>
  <c r="AO216" i="5" s="1"/>
  <c r="AN217" i="5"/>
  <c r="AO217" i="5" s="1"/>
  <c r="AN218" i="5"/>
  <c r="AO218" i="5" s="1"/>
  <c r="AN219" i="5"/>
  <c r="AO219" i="5" s="1"/>
  <c r="AN220" i="5"/>
  <c r="AO220" i="5" s="1"/>
  <c r="AN221" i="5"/>
  <c r="AO221" i="5" s="1"/>
  <c r="AN222" i="5"/>
  <c r="AO222" i="5" s="1"/>
  <c r="AN223" i="5"/>
  <c r="AO223" i="5" s="1"/>
  <c r="AN224" i="5"/>
  <c r="AO224" i="5" s="1"/>
  <c r="AN225" i="5"/>
  <c r="AO225" i="5" s="1"/>
  <c r="AN226" i="5"/>
  <c r="AO226" i="5" s="1"/>
  <c r="AN227" i="5"/>
  <c r="AO227" i="5" s="1"/>
  <c r="AN228" i="5"/>
  <c r="AO228" i="5" s="1"/>
  <c r="AN229" i="5"/>
  <c r="AO229" i="5" s="1"/>
  <c r="AN230" i="5"/>
  <c r="AO230" i="5" s="1"/>
  <c r="AN231" i="5"/>
  <c r="AO231" i="5" s="1"/>
  <c r="AN232" i="5"/>
  <c r="AO232" i="5" s="1"/>
  <c r="AN233" i="5"/>
  <c r="AO233" i="5" s="1"/>
  <c r="AN234" i="5"/>
  <c r="AO234" i="5" s="1"/>
  <c r="AN235" i="5"/>
  <c r="AO235" i="5" s="1"/>
  <c r="AN236" i="5"/>
  <c r="AO236" i="5" s="1"/>
  <c r="AN237" i="5"/>
  <c r="AO237" i="5" s="1"/>
  <c r="AN238" i="5"/>
  <c r="AO238" i="5" s="1"/>
  <c r="AN239" i="5"/>
  <c r="AO239" i="5" s="1"/>
  <c r="AN240" i="5"/>
  <c r="AO240" i="5" s="1"/>
  <c r="AN241" i="5"/>
  <c r="AO241" i="5" s="1"/>
  <c r="AN242" i="5"/>
  <c r="AO242" i="5" s="1"/>
  <c r="AN243" i="5"/>
  <c r="AO243" i="5" s="1"/>
  <c r="AN244" i="5"/>
  <c r="AO244" i="5" s="1"/>
  <c r="AN245" i="5"/>
  <c r="AO245" i="5" s="1"/>
  <c r="AN246" i="5"/>
  <c r="AO246" i="5" s="1"/>
  <c r="AN247" i="5"/>
  <c r="AO247" i="5" s="1"/>
  <c r="AN248" i="5"/>
  <c r="AO248" i="5" s="1"/>
  <c r="AN249" i="5"/>
  <c r="AO249" i="5" s="1"/>
  <c r="AN250" i="5"/>
  <c r="AO250" i="5" s="1"/>
  <c r="AN251" i="5"/>
  <c r="AO251" i="5" s="1"/>
  <c r="AN252" i="5"/>
  <c r="AO252" i="5" s="1"/>
  <c r="AN253" i="5"/>
  <c r="AO253" i="5" s="1"/>
  <c r="AN254" i="5"/>
  <c r="AO254" i="5" s="1"/>
  <c r="AN255" i="5"/>
  <c r="AO255" i="5" s="1"/>
  <c r="AN256" i="5"/>
  <c r="AO256" i="5" s="1"/>
  <c r="AN257" i="5"/>
  <c r="AO257" i="5" s="1"/>
  <c r="AN258" i="5"/>
  <c r="AO258" i="5" s="1"/>
  <c r="AN259" i="5"/>
  <c r="AO259" i="5" s="1"/>
  <c r="AN260" i="5"/>
  <c r="AO260" i="5" s="1"/>
  <c r="AN261" i="5"/>
  <c r="AO261" i="5" s="1"/>
  <c r="AN262" i="5"/>
  <c r="AO262" i="5" s="1"/>
  <c r="AN263" i="5"/>
  <c r="AO263" i="5" s="1"/>
  <c r="AN264" i="5"/>
  <c r="AO264" i="5" s="1"/>
  <c r="AN265" i="5"/>
  <c r="AO265" i="5" s="1"/>
  <c r="AN266" i="5"/>
  <c r="AO266" i="5" s="1"/>
  <c r="AN267" i="5"/>
  <c r="AO267" i="5" s="1"/>
  <c r="AN268" i="5"/>
  <c r="AO268" i="5" s="1"/>
  <c r="AN269" i="5"/>
  <c r="AO269" i="5" s="1"/>
  <c r="AN270" i="5"/>
  <c r="AO270" i="5" s="1"/>
  <c r="AN271" i="5"/>
  <c r="AO271" i="5" s="1"/>
  <c r="AN272" i="5"/>
  <c r="AO272" i="5" s="1"/>
  <c r="AN273" i="5"/>
  <c r="AO273" i="5" s="1"/>
  <c r="AN274" i="5"/>
  <c r="AO274" i="5" s="1"/>
  <c r="AN275" i="5"/>
  <c r="AO275" i="5" s="1"/>
  <c r="AN276" i="5"/>
  <c r="AO276" i="5" s="1"/>
  <c r="AN277" i="5"/>
  <c r="AO277" i="5" s="1"/>
  <c r="AN278" i="5"/>
  <c r="AO278" i="5" s="1"/>
  <c r="AN279" i="5"/>
  <c r="AO279" i="5" s="1"/>
  <c r="AN280" i="5"/>
  <c r="AO280" i="5" s="1"/>
  <c r="AN281" i="5"/>
  <c r="AO281" i="5" s="1"/>
  <c r="AN282" i="5"/>
  <c r="AO282" i="5" s="1"/>
  <c r="AN283" i="5"/>
  <c r="AO283" i="5" s="1"/>
  <c r="AN284" i="5"/>
  <c r="AO284" i="5" s="1"/>
  <c r="AN285" i="5"/>
  <c r="AO285" i="5" s="1"/>
  <c r="AN286" i="5"/>
  <c r="AO286" i="5" s="1"/>
  <c r="AN287" i="5"/>
  <c r="AO287" i="5" s="1"/>
  <c r="AN288" i="5"/>
  <c r="AO288" i="5" s="1"/>
  <c r="AN289" i="5"/>
  <c r="AO289" i="5" s="1"/>
  <c r="AN290" i="5"/>
  <c r="AO290" i="5" s="1"/>
  <c r="AN291" i="5"/>
  <c r="AO291" i="5" s="1"/>
  <c r="AN292" i="5"/>
  <c r="AO292" i="5" s="1"/>
  <c r="AN293" i="5"/>
  <c r="AO293" i="5" s="1"/>
  <c r="AN294" i="5"/>
  <c r="AO294" i="5" s="1"/>
  <c r="AN295" i="5"/>
  <c r="AO295" i="5" s="1"/>
  <c r="AN296" i="5"/>
  <c r="AO296" i="5" s="1"/>
  <c r="AN297" i="5"/>
  <c r="AO297" i="5" s="1"/>
  <c r="AN298" i="5"/>
  <c r="AO298" i="5" s="1"/>
  <c r="AN299" i="5"/>
  <c r="AO299" i="5" s="1"/>
  <c r="AN300" i="5"/>
  <c r="AO300" i="5" s="1"/>
  <c r="AN301" i="5"/>
  <c r="AO301" i="5" s="1"/>
  <c r="AN302" i="5"/>
  <c r="AO302" i="5" s="1"/>
  <c r="AN303" i="5"/>
  <c r="AO303" i="5" s="1"/>
  <c r="AN304" i="5"/>
  <c r="AO304" i="5" s="1"/>
  <c r="AN305" i="5"/>
  <c r="AO305" i="5" s="1"/>
  <c r="AN306" i="5"/>
  <c r="AO306" i="5" s="1"/>
  <c r="AN307" i="5"/>
  <c r="AO307" i="5" s="1"/>
  <c r="AN308" i="5"/>
  <c r="AO308" i="5" s="1"/>
  <c r="AN309" i="5"/>
  <c r="AO309" i="5" s="1"/>
  <c r="AN310" i="5"/>
  <c r="AO310" i="5" s="1"/>
  <c r="AN311" i="5"/>
  <c r="AO311" i="5" s="1"/>
  <c r="AN312" i="5"/>
  <c r="AO312" i="5" s="1"/>
  <c r="AN313" i="5"/>
  <c r="AO313" i="5" s="1"/>
  <c r="AN314" i="5"/>
  <c r="AO314" i="5" s="1"/>
  <c r="AN315" i="5"/>
  <c r="AO315" i="5" s="1"/>
  <c r="AN316" i="5"/>
  <c r="AO316" i="5" s="1"/>
  <c r="AN317" i="5"/>
  <c r="AO317" i="5" s="1"/>
  <c r="AN318" i="5"/>
  <c r="AO318" i="5" s="1"/>
  <c r="AN319" i="5"/>
  <c r="AO319" i="5" s="1"/>
  <c r="AN320" i="5"/>
  <c r="AO320" i="5" s="1"/>
  <c r="AN321" i="5"/>
  <c r="AO321" i="5" s="1"/>
  <c r="AN322" i="5"/>
  <c r="AO322" i="5" s="1"/>
  <c r="AN323" i="5"/>
  <c r="AO323" i="5" s="1"/>
  <c r="AN324" i="5"/>
  <c r="AO324" i="5" s="1"/>
  <c r="AN325" i="5"/>
  <c r="AO325" i="5" s="1"/>
  <c r="AN326" i="5"/>
  <c r="AO326" i="5" s="1"/>
  <c r="AN327" i="5"/>
  <c r="AO327" i="5" s="1"/>
  <c r="AN328" i="5"/>
  <c r="AO328" i="5" s="1"/>
  <c r="AN329" i="5"/>
  <c r="AO329" i="5" s="1"/>
  <c r="AN330" i="5"/>
  <c r="AO330" i="5" s="1"/>
  <c r="AN331" i="5"/>
  <c r="AO331" i="5" s="1"/>
  <c r="AN332" i="5"/>
  <c r="AO332" i="5" s="1"/>
  <c r="AN333" i="5"/>
  <c r="AO333" i="5" s="1"/>
  <c r="AN334" i="5"/>
  <c r="AO334" i="5" s="1"/>
  <c r="AN335" i="5"/>
  <c r="AO335" i="5" s="1"/>
  <c r="AN336" i="5"/>
  <c r="AO336" i="5" s="1"/>
  <c r="AN337" i="5"/>
  <c r="AO337" i="5" s="1"/>
  <c r="AN338" i="5"/>
  <c r="AO338" i="5" s="1"/>
  <c r="AN339" i="5"/>
  <c r="AO339" i="5" s="1"/>
  <c r="AN340" i="5"/>
  <c r="AO340" i="5" s="1"/>
  <c r="AN341" i="5"/>
  <c r="AO341" i="5" s="1"/>
  <c r="AN342" i="5"/>
  <c r="AO342" i="5" s="1"/>
  <c r="AN343" i="5"/>
  <c r="AO343" i="5" s="1"/>
  <c r="AN344" i="5"/>
  <c r="AO344" i="5" s="1"/>
  <c r="AN345" i="5"/>
  <c r="AO345" i="5" s="1"/>
  <c r="AN346" i="5"/>
  <c r="AO346" i="5" s="1"/>
  <c r="AN347" i="5"/>
  <c r="AO347" i="5" s="1"/>
  <c r="AN348" i="5"/>
  <c r="AO348" i="5" s="1"/>
  <c r="AN349" i="5"/>
  <c r="AO349" i="5" s="1"/>
  <c r="AN350" i="5"/>
  <c r="AO350" i="5" s="1"/>
  <c r="AN351" i="5"/>
  <c r="AO351" i="5" s="1"/>
  <c r="AN352" i="5"/>
  <c r="AO352" i="5" s="1"/>
  <c r="AN353" i="5"/>
  <c r="AO353" i="5" s="1"/>
  <c r="AN354" i="5"/>
  <c r="AO354" i="5" s="1"/>
  <c r="AN355" i="5"/>
  <c r="AO355" i="5" s="1"/>
  <c r="AN356" i="5"/>
  <c r="AO356" i="5" s="1"/>
  <c r="AN357" i="5"/>
  <c r="AO357" i="5" s="1"/>
  <c r="AN358" i="5"/>
  <c r="AO358" i="5" s="1"/>
  <c r="AN359" i="5"/>
  <c r="AO359" i="5" s="1"/>
  <c r="AN360" i="5"/>
  <c r="AO360" i="5" s="1"/>
  <c r="AN361" i="5"/>
  <c r="AO361" i="5" s="1"/>
  <c r="AN362" i="5"/>
  <c r="AO362" i="5" s="1"/>
  <c r="AN363" i="5"/>
  <c r="AO363" i="5" s="1"/>
  <c r="AN364" i="5"/>
  <c r="AO364" i="5" s="1"/>
  <c r="AN365" i="5"/>
  <c r="AO365" i="5" s="1"/>
  <c r="AN366" i="5"/>
  <c r="AO366" i="5" s="1"/>
  <c r="AN367" i="5"/>
  <c r="AO367" i="5" s="1"/>
  <c r="AN368" i="5"/>
  <c r="AO368" i="5" s="1"/>
  <c r="AN369" i="5"/>
  <c r="AO369" i="5" s="1"/>
  <c r="AN370" i="5"/>
  <c r="AO370" i="5" s="1"/>
  <c r="AN371" i="5"/>
  <c r="AO371" i="5" s="1"/>
  <c r="AN372" i="5"/>
  <c r="AO372" i="5" s="1"/>
  <c r="AN373" i="5"/>
  <c r="AO373" i="5" s="1"/>
  <c r="AN374" i="5"/>
  <c r="AO374" i="5" s="1"/>
  <c r="AN375" i="5"/>
  <c r="AO375" i="5" s="1"/>
  <c r="AN376" i="5"/>
  <c r="AO376" i="5" s="1"/>
  <c r="AN377" i="5"/>
  <c r="AO377" i="5" s="1"/>
  <c r="AN378" i="5"/>
  <c r="AO378" i="5" s="1"/>
  <c r="AN379" i="5"/>
  <c r="AO379" i="5" s="1"/>
  <c r="AN380" i="5"/>
  <c r="AO380" i="5" s="1"/>
  <c r="AN381" i="5"/>
  <c r="AO381" i="5" s="1"/>
  <c r="AN382" i="5"/>
  <c r="AO382" i="5" s="1"/>
  <c r="AN383" i="5"/>
  <c r="AO383" i="5" s="1"/>
  <c r="AN384" i="5"/>
  <c r="AO384" i="5" s="1"/>
  <c r="AN385" i="5"/>
  <c r="AO385" i="5" s="1"/>
  <c r="AN386" i="5"/>
  <c r="AO386" i="5" s="1"/>
  <c r="AN387" i="5"/>
  <c r="AO387" i="5" s="1"/>
  <c r="AN388" i="5"/>
  <c r="AO388" i="5" s="1"/>
  <c r="AN389" i="5"/>
  <c r="AO389" i="5" s="1"/>
  <c r="AN390" i="5"/>
  <c r="AO390" i="5" s="1"/>
  <c r="AN391" i="5"/>
  <c r="AO391" i="5" s="1"/>
  <c r="AN392" i="5"/>
  <c r="AO392" i="5" s="1"/>
  <c r="AN393" i="5"/>
  <c r="AO393" i="5" s="1"/>
  <c r="AN394" i="5"/>
  <c r="AO394" i="5" s="1"/>
  <c r="AN395" i="5"/>
  <c r="AO395" i="5" s="1"/>
  <c r="AN396" i="5"/>
  <c r="AO396" i="5" s="1"/>
  <c r="AN397" i="5"/>
  <c r="AO397" i="5" s="1"/>
  <c r="AN398" i="5"/>
  <c r="AO398" i="5" s="1"/>
  <c r="AN399" i="5"/>
  <c r="AO399" i="5" s="1"/>
  <c r="AN400" i="5"/>
  <c r="AO400" i="5" s="1"/>
  <c r="AN401" i="5"/>
  <c r="AO401" i="5" s="1"/>
  <c r="AN402" i="5"/>
  <c r="AO402" i="5" s="1"/>
  <c r="AN403" i="5"/>
  <c r="AO403" i="5" s="1"/>
  <c r="AN404" i="5"/>
  <c r="AO404" i="5" s="1"/>
  <c r="AN405" i="5"/>
  <c r="AO405" i="5" s="1"/>
  <c r="AN406" i="5"/>
  <c r="AO406" i="5" s="1"/>
  <c r="AN407" i="5"/>
  <c r="AO407" i="5" s="1"/>
  <c r="AN408" i="5"/>
  <c r="AO408" i="5" s="1"/>
  <c r="AN409" i="5"/>
  <c r="AO409" i="5" s="1"/>
  <c r="AN410" i="5"/>
  <c r="AO410" i="5" s="1"/>
  <c r="AN411" i="5"/>
  <c r="AO411" i="5" s="1"/>
  <c r="AN412" i="5"/>
  <c r="AO412" i="5" s="1"/>
  <c r="AN413" i="5"/>
  <c r="AO413" i="5" s="1"/>
  <c r="AN414" i="5"/>
  <c r="AO414" i="5" s="1"/>
  <c r="AN415" i="5"/>
  <c r="AO415" i="5" s="1"/>
  <c r="AN416" i="5"/>
  <c r="AO416" i="5" s="1"/>
  <c r="AN417" i="5"/>
  <c r="AO417" i="5" s="1"/>
  <c r="AN418" i="5"/>
  <c r="AO418" i="5" s="1"/>
  <c r="AN419" i="5"/>
  <c r="AO419" i="5" s="1"/>
  <c r="AN420" i="5"/>
  <c r="AO420" i="5" s="1"/>
  <c r="AN421" i="5"/>
  <c r="AO421" i="5" s="1"/>
  <c r="AN422" i="5"/>
  <c r="AO422" i="5" s="1"/>
  <c r="AN423" i="5"/>
  <c r="AO423" i="5" s="1"/>
  <c r="AN424" i="5"/>
  <c r="AO424" i="5" s="1"/>
  <c r="AN425" i="5"/>
  <c r="AO425" i="5" s="1"/>
  <c r="AN426" i="5"/>
  <c r="AO426" i="5" s="1"/>
  <c r="AN427" i="5"/>
  <c r="AO427" i="5" s="1"/>
  <c r="AN428" i="5"/>
  <c r="AO428" i="5" s="1"/>
  <c r="AN429" i="5"/>
  <c r="AO429" i="5" s="1"/>
  <c r="AN430" i="5"/>
  <c r="AO430" i="5" s="1"/>
  <c r="AN431" i="5"/>
  <c r="AO431" i="5" s="1"/>
  <c r="AN432" i="5"/>
  <c r="AO432" i="5" s="1"/>
  <c r="AN433" i="5"/>
  <c r="AO433" i="5" s="1"/>
  <c r="AN434" i="5"/>
  <c r="AO434" i="5" s="1"/>
  <c r="AN435" i="5"/>
  <c r="AO435" i="5" s="1"/>
  <c r="AN436" i="5"/>
  <c r="AO436" i="5" s="1"/>
  <c r="AN437" i="5"/>
  <c r="AO437" i="5" s="1"/>
  <c r="AN438" i="5"/>
  <c r="AO438" i="5" s="1"/>
  <c r="AN439" i="5"/>
  <c r="AO439" i="5" s="1"/>
  <c r="AN440" i="5"/>
  <c r="AO440" i="5" s="1"/>
  <c r="AN441" i="5"/>
  <c r="AO441" i="5" s="1"/>
  <c r="AN442" i="5"/>
  <c r="AO442" i="5" s="1"/>
  <c r="AN443" i="5"/>
  <c r="AO443" i="5" s="1"/>
  <c r="AN444" i="5"/>
  <c r="AO444" i="5" s="1"/>
  <c r="AN445" i="5"/>
  <c r="AO445" i="5" s="1"/>
  <c r="AN446" i="5"/>
  <c r="AO446" i="5" s="1"/>
  <c r="AN447" i="5"/>
  <c r="AO447" i="5" s="1"/>
  <c r="AN448" i="5"/>
  <c r="AO448" i="5" s="1"/>
  <c r="AN449" i="5"/>
  <c r="AO449" i="5" s="1"/>
  <c r="AN450" i="5"/>
  <c r="AO450" i="5" s="1"/>
  <c r="AN451" i="5"/>
  <c r="AO451" i="5" s="1"/>
  <c r="AN452" i="5"/>
  <c r="AO452" i="5" s="1"/>
  <c r="AN453" i="5"/>
  <c r="AO453" i="5" s="1"/>
  <c r="AN454" i="5"/>
  <c r="AO454" i="5" s="1"/>
  <c r="AN455" i="5"/>
  <c r="AO455" i="5" s="1"/>
  <c r="AN456" i="5"/>
  <c r="AO456" i="5" s="1"/>
  <c r="AN457" i="5"/>
  <c r="AO457" i="5" s="1"/>
  <c r="AN458" i="5"/>
  <c r="AO458" i="5" s="1"/>
  <c r="AN459" i="5"/>
  <c r="AO459" i="5" s="1"/>
  <c r="AN460" i="5"/>
  <c r="AO460" i="5" s="1"/>
  <c r="AN461" i="5"/>
  <c r="AO461" i="5" s="1"/>
  <c r="AN462" i="5"/>
  <c r="AO462" i="5" s="1"/>
  <c r="AN463" i="5"/>
  <c r="AO463" i="5" s="1"/>
  <c r="AN464" i="5"/>
  <c r="AO464" i="5" s="1"/>
  <c r="AN465" i="5"/>
  <c r="AO465" i="5" s="1"/>
  <c r="AN466" i="5"/>
  <c r="AO466" i="5" s="1"/>
  <c r="AN467" i="5"/>
  <c r="AO467" i="5" s="1"/>
  <c r="AN468" i="5"/>
  <c r="AO468" i="5" s="1"/>
  <c r="AN469" i="5"/>
  <c r="AO469" i="5" s="1"/>
  <c r="AN470" i="5"/>
  <c r="AO470" i="5" s="1"/>
  <c r="AN471" i="5"/>
  <c r="AO471" i="5" s="1"/>
  <c r="AN472" i="5"/>
  <c r="AO472" i="5" s="1"/>
  <c r="AN473" i="5"/>
  <c r="AO473" i="5" s="1"/>
  <c r="AN474" i="5"/>
  <c r="AO474" i="5" s="1"/>
  <c r="AN475" i="5"/>
  <c r="AO475" i="5" s="1"/>
  <c r="AN476" i="5"/>
  <c r="AO476" i="5" s="1"/>
  <c r="AN477" i="5"/>
  <c r="AO477" i="5" s="1"/>
  <c r="AN478" i="5"/>
  <c r="AO478" i="5" s="1"/>
  <c r="AN479" i="5"/>
  <c r="AO479" i="5" s="1"/>
  <c r="AN480" i="5"/>
  <c r="AO480" i="5" s="1"/>
  <c r="AN481" i="5"/>
  <c r="AO481" i="5" s="1"/>
  <c r="AN482" i="5"/>
  <c r="AO482" i="5" s="1"/>
  <c r="AN483" i="5"/>
  <c r="AO483" i="5" s="1"/>
  <c r="AN484" i="5"/>
  <c r="AO484" i="5" s="1"/>
  <c r="AN485" i="5"/>
  <c r="AO485" i="5" s="1"/>
  <c r="AN486" i="5"/>
  <c r="AO486" i="5" s="1"/>
  <c r="AN487" i="5"/>
  <c r="AO487" i="5" s="1"/>
  <c r="AN488" i="5"/>
  <c r="AO488" i="5" s="1"/>
  <c r="AN489" i="5"/>
  <c r="AO489" i="5" s="1"/>
  <c r="AN490" i="5"/>
  <c r="AO490" i="5" s="1"/>
  <c r="AN491" i="5"/>
  <c r="AO491" i="5" s="1"/>
  <c r="AN492" i="5"/>
  <c r="AO492" i="5" s="1"/>
  <c r="AN493" i="5"/>
  <c r="AO493" i="5" s="1"/>
  <c r="AN494" i="5"/>
  <c r="AO494" i="5" s="1"/>
  <c r="AN495" i="5"/>
  <c r="AO495" i="5" s="1"/>
  <c r="AN496" i="5"/>
  <c r="AO496" i="5" s="1"/>
  <c r="AN497" i="5"/>
  <c r="AO497" i="5" s="1"/>
  <c r="AN498" i="5"/>
  <c r="AO498" i="5" s="1"/>
  <c r="AN499" i="5"/>
  <c r="AO499" i="5" s="1"/>
  <c r="AN500" i="5"/>
  <c r="AO500" i="5" s="1"/>
  <c r="AN501" i="5"/>
  <c r="AO501" i="5" s="1"/>
  <c r="AN502" i="5"/>
  <c r="AO502" i="5" s="1"/>
  <c r="AN503" i="5"/>
  <c r="AO503" i="5" s="1"/>
  <c r="AN504" i="5"/>
  <c r="AO504" i="5" s="1"/>
  <c r="AN505" i="5"/>
  <c r="AO505" i="5" s="1"/>
  <c r="AN506" i="5"/>
  <c r="AO506" i="5" s="1"/>
  <c r="AN507" i="5"/>
  <c r="AO507" i="5" s="1"/>
  <c r="AN508" i="5"/>
  <c r="AO508" i="5" s="1"/>
  <c r="AN509" i="5"/>
  <c r="AO509" i="5" s="1"/>
  <c r="AN510" i="5"/>
  <c r="AO510" i="5" s="1"/>
  <c r="AN511" i="5"/>
  <c r="AO511" i="5" s="1"/>
  <c r="AN512" i="5"/>
  <c r="AO512" i="5" s="1"/>
  <c r="AN513" i="5"/>
  <c r="AO513" i="5" s="1"/>
  <c r="AN514" i="5"/>
  <c r="AO514" i="5" s="1"/>
  <c r="AN515" i="5"/>
  <c r="AO515" i="5" s="1"/>
  <c r="AN516" i="5"/>
  <c r="AO516" i="5" s="1"/>
  <c r="AN517" i="5"/>
  <c r="AO517" i="5" s="1"/>
  <c r="AN518" i="5"/>
  <c r="AO518" i="5" s="1"/>
  <c r="AN519" i="5"/>
  <c r="AO519" i="5" s="1"/>
  <c r="AN520" i="5"/>
  <c r="AO520" i="5" s="1"/>
  <c r="AN521" i="5"/>
  <c r="AO521" i="5" s="1"/>
  <c r="AN522" i="5"/>
  <c r="AO522" i="5" s="1"/>
  <c r="AN523" i="5"/>
  <c r="AO523" i="5" s="1"/>
  <c r="AN524" i="5"/>
  <c r="AO524" i="5" s="1"/>
  <c r="AN525" i="5"/>
  <c r="AO525" i="5" s="1"/>
  <c r="AN526" i="5"/>
  <c r="AO526" i="5" s="1"/>
  <c r="AN527" i="5"/>
  <c r="AO527" i="5" s="1"/>
  <c r="AN528" i="5"/>
  <c r="AO528" i="5" s="1"/>
  <c r="AN529" i="5"/>
  <c r="AO529" i="5" s="1"/>
  <c r="AN530" i="5"/>
  <c r="AO530" i="5" s="1"/>
  <c r="AN531" i="5"/>
  <c r="AO531" i="5" s="1"/>
  <c r="AN532" i="5"/>
  <c r="AO532" i="5" s="1"/>
  <c r="AN533" i="5"/>
  <c r="AO533" i="5" s="1"/>
  <c r="AN534" i="5"/>
  <c r="AO534" i="5" s="1"/>
  <c r="AN535" i="5"/>
  <c r="AO535" i="5" s="1"/>
  <c r="AN536" i="5"/>
  <c r="AO536" i="5" s="1"/>
  <c r="AN537" i="5"/>
  <c r="AO537" i="5" s="1"/>
  <c r="AN538" i="5"/>
  <c r="AO538" i="5" s="1"/>
  <c r="AN539" i="5"/>
  <c r="AO539" i="5" s="1"/>
  <c r="AN540" i="5"/>
  <c r="AO540" i="5" s="1"/>
  <c r="AN541" i="5"/>
  <c r="AO541" i="5" s="1"/>
  <c r="AN542" i="5"/>
  <c r="AO542" i="5" s="1"/>
  <c r="AN543" i="5"/>
  <c r="AO543" i="5" s="1"/>
  <c r="AN544" i="5"/>
  <c r="AO544" i="5" s="1"/>
  <c r="AN545" i="5"/>
  <c r="AO545" i="5" s="1"/>
  <c r="AN546" i="5"/>
  <c r="AO546" i="5" s="1"/>
  <c r="AN547" i="5"/>
  <c r="AO547" i="5" s="1"/>
  <c r="AN548" i="5"/>
  <c r="AO548" i="5" s="1"/>
  <c r="AN549" i="5"/>
  <c r="AO549" i="5" s="1"/>
  <c r="AN550" i="5"/>
  <c r="AO550" i="5" s="1"/>
  <c r="AN551" i="5"/>
  <c r="AO551" i="5" s="1"/>
  <c r="AN552" i="5"/>
  <c r="AO552" i="5" s="1"/>
  <c r="AN553" i="5"/>
  <c r="AO553" i="5" s="1"/>
  <c r="AN554" i="5"/>
  <c r="AO554" i="5" s="1"/>
  <c r="AN555" i="5"/>
  <c r="AO555" i="5" s="1"/>
  <c r="AN556" i="5"/>
  <c r="AO556" i="5" s="1"/>
  <c r="AN557" i="5"/>
  <c r="AO557" i="5" s="1"/>
  <c r="AN558" i="5"/>
  <c r="AO558" i="5" s="1"/>
  <c r="AN559" i="5"/>
  <c r="AO559" i="5" s="1"/>
  <c r="AN560" i="5"/>
  <c r="AO560" i="5" s="1"/>
  <c r="AN561" i="5"/>
  <c r="AO561" i="5" s="1"/>
  <c r="AN562" i="5"/>
  <c r="AO562" i="5" s="1"/>
  <c r="AN563" i="5"/>
  <c r="AO563" i="5" s="1"/>
  <c r="AN564" i="5"/>
  <c r="AO564" i="5" s="1"/>
  <c r="AN565" i="5"/>
  <c r="AO565" i="5" s="1"/>
  <c r="AN566" i="5"/>
  <c r="AO566" i="5" s="1"/>
  <c r="AN567" i="5"/>
  <c r="AO567" i="5" s="1"/>
  <c r="AN568" i="5"/>
  <c r="AO568" i="5" s="1"/>
  <c r="AN569" i="5"/>
  <c r="AO569" i="5" s="1"/>
  <c r="AN570" i="5"/>
  <c r="AO570" i="5" s="1"/>
  <c r="AN571" i="5"/>
  <c r="AO571" i="5" s="1"/>
  <c r="AN572" i="5"/>
  <c r="AO572" i="5" s="1"/>
  <c r="AN573" i="5"/>
  <c r="AO573" i="5" s="1"/>
  <c r="AN574" i="5"/>
  <c r="AO574" i="5" s="1"/>
  <c r="AN575" i="5"/>
  <c r="AO575" i="5" s="1"/>
  <c r="AN576" i="5"/>
  <c r="AO576" i="5" s="1"/>
  <c r="AN577" i="5"/>
  <c r="AO577" i="5" s="1"/>
  <c r="AN578" i="5"/>
  <c r="AO578" i="5" s="1"/>
  <c r="AN579" i="5"/>
  <c r="AO579" i="5" s="1"/>
  <c r="AN580" i="5"/>
  <c r="AO580" i="5" s="1"/>
  <c r="AN581" i="5"/>
  <c r="AO581" i="5" s="1"/>
  <c r="AN582" i="5"/>
  <c r="AO582" i="5" s="1"/>
  <c r="AN583" i="5"/>
  <c r="AO583" i="5" s="1"/>
  <c r="AN584" i="5"/>
  <c r="AO584" i="5" s="1"/>
  <c r="AN585" i="5"/>
  <c r="AO585" i="5" s="1"/>
  <c r="AN586" i="5"/>
  <c r="AO586" i="5" s="1"/>
  <c r="AN587" i="5"/>
  <c r="AO587" i="5" s="1"/>
  <c r="AN588" i="5"/>
  <c r="AO588" i="5" s="1"/>
  <c r="AN589" i="5"/>
  <c r="AO589" i="5" s="1"/>
  <c r="AN590" i="5"/>
  <c r="AO590" i="5" s="1"/>
  <c r="AN591" i="5"/>
  <c r="AO591" i="5" s="1"/>
  <c r="AN592" i="5"/>
  <c r="AO592" i="5" s="1"/>
  <c r="AN593" i="5"/>
  <c r="AO593" i="5" s="1"/>
  <c r="AN594" i="5"/>
  <c r="AO594" i="5" s="1"/>
  <c r="AN595" i="5"/>
  <c r="AO595" i="5" s="1"/>
  <c r="AN596" i="5"/>
  <c r="AO596" i="5" s="1"/>
  <c r="AN597" i="5"/>
  <c r="AO597" i="5" s="1"/>
  <c r="AN598" i="5"/>
  <c r="AO598" i="5" s="1"/>
  <c r="AN599" i="5"/>
  <c r="AO599" i="5" s="1"/>
  <c r="AN600" i="5"/>
  <c r="AO600" i="5" s="1"/>
  <c r="AN601" i="5"/>
  <c r="AO601" i="5" s="1"/>
  <c r="AN602" i="5"/>
  <c r="AO602" i="5" s="1"/>
  <c r="AN603" i="5"/>
  <c r="AO603" i="5" s="1"/>
  <c r="AN604" i="5"/>
  <c r="AO604" i="5" s="1"/>
  <c r="AN605" i="5"/>
  <c r="AO605" i="5" s="1"/>
  <c r="AN606" i="5"/>
  <c r="AO606" i="5" s="1"/>
  <c r="AN607" i="5"/>
  <c r="AO607" i="5" s="1"/>
  <c r="AN608" i="5"/>
  <c r="AO608" i="5" s="1"/>
  <c r="AN609" i="5"/>
  <c r="AO609" i="5" s="1"/>
  <c r="AN610" i="5"/>
  <c r="AO610" i="5" s="1"/>
  <c r="AN611" i="5"/>
  <c r="AO611" i="5" s="1"/>
  <c r="AN612" i="5"/>
  <c r="AO612" i="5" s="1"/>
  <c r="AN613" i="5"/>
  <c r="AO613" i="5" s="1"/>
  <c r="AN614" i="5"/>
  <c r="AO614" i="5" s="1"/>
  <c r="AN615" i="5"/>
  <c r="AO615" i="5" s="1"/>
  <c r="AN616" i="5"/>
  <c r="AO616" i="5" s="1"/>
  <c r="AN617" i="5"/>
  <c r="AO617" i="5" s="1"/>
  <c r="AN618" i="5"/>
  <c r="AO618" i="5" s="1"/>
  <c r="AN619" i="5"/>
  <c r="AO619" i="5" s="1"/>
  <c r="AN620" i="5"/>
  <c r="AO620" i="5" s="1"/>
  <c r="AN621" i="5"/>
  <c r="AO621" i="5" s="1"/>
  <c r="AN622" i="5"/>
  <c r="AO622" i="5" s="1"/>
  <c r="AN623" i="5"/>
  <c r="AO623" i="5" s="1"/>
  <c r="AN624" i="5"/>
  <c r="AO624" i="5" s="1"/>
  <c r="AN625" i="5"/>
  <c r="AO625" i="5" s="1"/>
  <c r="AN626" i="5"/>
  <c r="AO626" i="5" s="1"/>
  <c r="AN627" i="5"/>
  <c r="AO627" i="5" s="1"/>
  <c r="AN628" i="5"/>
  <c r="AO628" i="5" s="1"/>
  <c r="AN629" i="5"/>
  <c r="AO629" i="5" s="1"/>
  <c r="AN630" i="5"/>
  <c r="AO630" i="5" s="1"/>
  <c r="AN631" i="5"/>
  <c r="AO631" i="5" s="1"/>
  <c r="AN632" i="5"/>
  <c r="AO632" i="5" s="1"/>
  <c r="AN633" i="5"/>
  <c r="AO633" i="5" s="1"/>
  <c r="AN634" i="5"/>
  <c r="AO634" i="5" s="1"/>
  <c r="AN635" i="5"/>
  <c r="AO635" i="5" s="1"/>
  <c r="AN636" i="5"/>
  <c r="AO636" i="5" s="1"/>
  <c r="AN637" i="5"/>
  <c r="AO637" i="5" s="1"/>
  <c r="AN638" i="5"/>
  <c r="AO638" i="5" s="1"/>
  <c r="AN639" i="5"/>
  <c r="AO639" i="5" s="1"/>
  <c r="AN640" i="5"/>
  <c r="AO640" i="5" s="1"/>
  <c r="AN641" i="5"/>
  <c r="AO641" i="5" s="1"/>
  <c r="AN642" i="5"/>
  <c r="AO642" i="5" s="1"/>
  <c r="AN643" i="5"/>
  <c r="AO643" i="5" s="1"/>
  <c r="AN644" i="5"/>
  <c r="AO644" i="5" s="1"/>
  <c r="AN645" i="5"/>
  <c r="AO645" i="5" s="1"/>
  <c r="AN646" i="5"/>
  <c r="AO646" i="5" s="1"/>
  <c r="AN647" i="5"/>
  <c r="AO647" i="5" s="1"/>
  <c r="AN648" i="5"/>
  <c r="AO648" i="5" s="1"/>
  <c r="AN649" i="5"/>
  <c r="AO649" i="5" s="1"/>
  <c r="AN650" i="5"/>
  <c r="AO650" i="5" s="1"/>
  <c r="AN651" i="5"/>
  <c r="AO651" i="5" s="1"/>
  <c r="AN652" i="5"/>
  <c r="AO652" i="5" s="1"/>
  <c r="AN653" i="5"/>
  <c r="AO653" i="5" s="1"/>
  <c r="AN654" i="5"/>
  <c r="AO654" i="5" s="1"/>
  <c r="AN655" i="5"/>
  <c r="AO655" i="5" s="1"/>
  <c r="AN656" i="5"/>
  <c r="AO656" i="5" s="1"/>
  <c r="AN657" i="5"/>
  <c r="AO657" i="5" s="1"/>
  <c r="AN658" i="5"/>
  <c r="AO658" i="5" s="1"/>
  <c r="AN659" i="5"/>
  <c r="AO659" i="5" s="1"/>
  <c r="AN660" i="5"/>
  <c r="AO660" i="5" s="1"/>
  <c r="AN661" i="5"/>
  <c r="AO661" i="5" s="1"/>
  <c r="AN662" i="5"/>
  <c r="AO662" i="5" s="1"/>
  <c r="AN663" i="5"/>
  <c r="AO663" i="5" s="1"/>
  <c r="AN664" i="5"/>
  <c r="AO664" i="5" s="1"/>
  <c r="AN665" i="5"/>
  <c r="AO665" i="5" s="1"/>
  <c r="AN666" i="5"/>
  <c r="AO666" i="5" s="1"/>
  <c r="AN667" i="5"/>
  <c r="AO667" i="5" s="1"/>
  <c r="AN668" i="5"/>
  <c r="AO668" i="5" s="1"/>
  <c r="AN669" i="5"/>
  <c r="AO669" i="5" s="1"/>
  <c r="AN670" i="5"/>
  <c r="AO670" i="5" s="1"/>
  <c r="AN671" i="5"/>
  <c r="AO671" i="5" s="1"/>
  <c r="AN672" i="5"/>
  <c r="AO672" i="5" s="1"/>
  <c r="AN673" i="5"/>
  <c r="AO673" i="5" s="1"/>
  <c r="AN674" i="5"/>
  <c r="AO674" i="5" s="1"/>
  <c r="AN675" i="5"/>
  <c r="AO675" i="5" s="1"/>
  <c r="AN676" i="5"/>
  <c r="AO676" i="5" s="1"/>
  <c r="AN677" i="5"/>
  <c r="AO677" i="5" s="1"/>
  <c r="AN678" i="5"/>
  <c r="AO678" i="5" s="1"/>
  <c r="AN679" i="5"/>
  <c r="AO679" i="5" s="1"/>
  <c r="AN680" i="5"/>
  <c r="AO680" i="5" s="1"/>
  <c r="AN681" i="5"/>
  <c r="AO681" i="5" s="1"/>
  <c r="AN682" i="5"/>
  <c r="AO682" i="5" s="1"/>
  <c r="AN683" i="5"/>
  <c r="AO683" i="5" s="1"/>
  <c r="AN684" i="5"/>
  <c r="AO684" i="5" s="1"/>
  <c r="AN685" i="5"/>
  <c r="AO685" i="5" s="1"/>
  <c r="AN686" i="5"/>
  <c r="AO686" i="5" s="1"/>
  <c r="AN687" i="5"/>
  <c r="AO687" i="5" s="1"/>
  <c r="AN688" i="5"/>
  <c r="AO688" i="5" s="1"/>
  <c r="AN689" i="5"/>
  <c r="AO689" i="5" s="1"/>
  <c r="AN690" i="5"/>
  <c r="AO690" i="5" s="1"/>
  <c r="AN691" i="5"/>
  <c r="AO691" i="5" s="1"/>
  <c r="AN692" i="5"/>
  <c r="AO692" i="5" s="1"/>
  <c r="AN693" i="5"/>
  <c r="AO693" i="5" s="1"/>
  <c r="AN694" i="5"/>
  <c r="AO694" i="5" s="1"/>
  <c r="AN695" i="5"/>
  <c r="AO695" i="5" s="1"/>
  <c r="AN696" i="5"/>
  <c r="AO696" i="5" s="1"/>
  <c r="AN697" i="5"/>
  <c r="AO697" i="5" s="1"/>
  <c r="AN698" i="5"/>
  <c r="AO698" i="5" s="1"/>
  <c r="AN699" i="5"/>
  <c r="AO699" i="5" s="1"/>
  <c r="AN700" i="5"/>
  <c r="AO700" i="5" s="1"/>
  <c r="AN701" i="5"/>
  <c r="AO701" i="5" s="1"/>
  <c r="AN702" i="5"/>
  <c r="AO702" i="5" s="1"/>
  <c r="AN703" i="5"/>
  <c r="AO703" i="5" s="1"/>
  <c r="AN704" i="5"/>
  <c r="AO704" i="5" s="1"/>
  <c r="AN705" i="5"/>
  <c r="AO705" i="5" s="1"/>
  <c r="AN706" i="5"/>
  <c r="AO706" i="5" s="1"/>
  <c r="AN707" i="5"/>
  <c r="AO707" i="5" s="1"/>
  <c r="AN708" i="5"/>
  <c r="AO708" i="5" s="1"/>
  <c r="AN709" i="5"/>
  <c r="AO709" i="5" s="1"/>
  <c r="AN710" i="5"/>
  <c r="AO710" i="5" s="1"/>
  <c r="AN711" i="5"/>
  <c r="AO711" i="5" s="1"/>
  <c r="AN712" i="5"/>
  <c r="AO712" i="5" s="1"/>
  <c r="AN713" i="5"/>
  <c r="AO713" i="5" s="1"/>
  <c r="AN714" i="5"/>
  <c r="AO714" i="5" s="1"/>
  <c r="AN715" i="5"/>
  <c r="AO715" i="5" s="1"/>
  <c r="AN716" i="5"/>
  <c r="AO716" i="5" s="1"/>
  <c r="AN717" i="5"/>
  <c r="AO717" i="5" s="1"/>
  <c r="AN718" i="5"/>
  <c r="AO718" i="5" s="1"/>
  <c r="AN719" i="5"/>
  <c r="AO719" i="5" s="1"/>
  <c r="AN720" i="5"/>
  <c r="AO720" i="5" s="1"/>
  <c r="AN721" i="5"/>
  <c r="AO721" i="5" s="1"/>
  <c r="AN722" i="5"/>
  <c r="AO722" i="5" s="1"/>
  <c r="AN723" i="5"/>
  <c r="AO723" i="5" s="1"/>
  <c r="AN724" i="5"/>
  <c r="AO724" i="5" s="1"/>
  <c r="AN725" i="5"/>
  <c r="AO725" i="5" s="1"/>
  <c r="AN726" i="5"/>
  <c r="AO726" i="5" s="1"/>
  <c r="AN727" i="5"/>
  <c r="AO727" i="5" s="1"/>
  <c r="AN728" i="5"/>
  <c r="AO728" i="5" s="1"/>
  <c r="AN729" i="5"/>
  <c r="AO729" i="5" s="1"/>
  <c r="AN730" i="5"/>
  <c r="AO730" i="5" s="1"/>
  <c r="AN731" i="5"/>
  <c r="AO731" i="5" s="1"/>
  <c r="AN732" i="5"/>
  <c r="AO732" i="5" s="1"/>
  <c r="AN733" i="5"/>
  <c r="AO733" i="5" s="1"/>
  <c r="AN734" i="5"/>
  <c r="AO734" i="5" s="1"/>
  <c r="AN735" i="5"/>
  <c r="AO735" i="5" s="1"/>
  <c r="AN736" i="5"/>
  <c r="AO736" i="5" s="1"/>
  <c r="AN737" i="5"/>
  <c r="AO737" i="5" s="1"/>
  <c r="AN738" i="5"/>
  <c r="AO738" i="5" s="1"/>
  <c r="AN739" i="5"/>
  <c r="AO739" i="5" s="1"/>
  <c r="AN740" i="5"/>
  <c r="AO740" i="5" s="1"/>
  <c r="AN741" i="5"/>
  <c r="AO741" i="5" s="1"/>
  <c r="AN742" i="5"/>
  <c r="AO742" i="5" s="1"/>
  <c r="AN743" i="5"/>
  <c r="AO743" i="5" s="1"/>
  <c r="AN744" i="5"/>
  <c r="AO744" i="5" s="1"/>
  <c r="AN745" i="5"/>
  <c r="AO745" i="5" s="1"/>
  <c r="AN746" i="5"/>
  <c r="AO746" i="5" s="1"/>
  <c r="AN747" i="5"/>
  <c r="AO747" i="5" s="1"/>
  <c r="AN748" i="5"/>
  <c r="AO748" i="5" s="1"/>
  <c r="AN749" i="5"/>
  <c r="AO749" i="5" s="1"/>
  <c r="AN750" i="5"/>
  <c r="AO750" i="5" s="1"/>
  <c r="AN751" i="5"/>
  <c r="AO751" i="5" s="1"/>
  <c r="AN752" i="5"/>
  <c r="AO752" i="5" s="1"/>
  <c r="AN753" i="5"/>
  <c r="AO753" i="5" s="1"/>
  <c r="AN754" i="5"/>
  <c r="AO754" i="5" s="1"/>
  <c r="AN755" i="5"/>
  <c r="AO755" i="5" s="1"/>
  <c r="AN756" i="5"/>
  <c r="AO756" i="5" s="1"/>
  <c r="AN757" i="5"/>
  <c r="AO757" i="5" s="1"/>
  <c r="AN758" i="5"/>
  <c r="AO758" i="5" s="1"/>
  <c r="AN759" i="5"/>
  <c r="AO759" i="5" s="1"/>
  <c r="AN760" i="5"/>
  <c r="AO760" i="5" s="1"/>
  <c r="AN761" i="5"/>
  <c r="AO761" i="5" s="1"/>
  <c r="AN762" i="5"/>
  <c r="AO762" i="5" s="1"/>
  <c r="AN763" i="5"/>
  <c r="AO763" i="5" s="1"/>
  <c r="AN764" i="5"/>
  <c r="AO764" i="5" s="1"/>
  <c r="AN765" i="5"/>
  <c r="AO765" i="5" s="1"/>
  <c r="AN766" i="5"/>
  <c r="AO766" i="5" s="1"/>
  <c r="AN767" i="5"/>
  <c r="AO767" i="5" s="1"/>
  <c r="AN768" i="5"/>
  <c r="AO768" i="5" s="1"/>
  <c r="AN769" i="5"/>
  <c r="AO769" i="5" s="1"/>
  <c r="AN770" i="5"/>
  <c r="AO770" i="5" s="1"/>
  <c r="AN771" i="5"/>
  <c r="AO771" i="5" s="1"/>
  <c r="AN772" i="5"/>
  <c r="AO772" i="5" s="1"/>
  <c r="AN773" i="5"/>
  <c r="AO773" i="5" s="1"/>
  <c r="AN774" i="5"/>
  <c r="AO774" i="5" s="1"/>
  <c r="AN775" i="5"/>
  <c r="AO775" i="5" s="1"/>
  <c r="AN776" i="5"/>
  <c r="AO776" i="5" s="1"/>
  <c r="AN777" i="5"/>
  <c r="AO777" i="5" s="1"/>
  <c r="AN778" i="5"/>
  <c r="AO778" i="5" s="1"/>
  <c r="AN779" i="5"/>
  <c r="AO779" i="5" s="1"/>
  <c r="AN780" i="5"/>
  <c r="AO780" i="5" s="1"/>
  <c r="AN781" i="5"/>
  <c r="AO781" i="5" s="1"/>
  <c r="AN782" i="5"/>
  <c r="AO782" i="5" s="1"/>
  <c r="AN783" i="5"/>
  <c r="AO783" i="5" s="1"/>
  <c r="AN784" i="5"/>
  <c r="AO784" i="5" s="1"/>
  <c r="AN785" i="5"/>
  <c r="AO785" i="5" s="1"/>
  <c r="AN786" i="5"/>
  <c r="AO786" i="5" s="1"/>
  <c r="AN787" i="5"/>
  <c r="AO787" i="5" s="1"/>
  <c r="AN788" i="5"/>
  <c r="AO788" i="5" s="1"/>
  <c r="AN789" i="5"/>
  <c r="AO789" i="5" s="1"/>
  <c r="AN790" i="5"/>
  <c r="AO790" i="5" s="1"/>
  <c r="AN791" i="5"/>
  <c r="AO791" i="5" s="1"/>
  <c r="AN792" i="5"/>
  <c r="AO792" i="5" s="1"/>
  <c r="AN793" i="5"/>
  <c r="AO793" i="5" s="1"/>
  <c r="AN794" i="5"/>
  <c r="AO794" i="5" s="1"/>
  <c r="AN795" i="5"/>
  <c r="AO795" i="5" s="1"/>
  <c r="AN796" i="5"/>
  <c r="AO796" i="5" s="1"/>
  <c r="AN797" i="5"/>
  <c r="AO797" i="5" s="1"/>
  <c r="AN798" i="5"/>
  <c r="AO798" i="5" s="1"/>
  <c r="AN799" i="5"/>
  <c r="AO799" i="5" s="1"/>
  <c r="AN800" i="5"/>
  <c r="AO800" i="5" s="1"/>
  <c r="AN801" i="5"/>
  <c r="AO801" i="5" s="1"/>
  <c r="AN802" i="5"/>
  <c r="AO802" i="5" s="1"/>
  <c r="AN803" i="5"/>
  <c r="AO803" i="5" s="1"/>
  <c r="AN804" i="5"/>
  <c r="AO804" i="5" s="1"/>
  <c r="AN805" i="5"/>
  <c r="AO805" i="5" s="1"/>
  <c r="AN806" i="5"/>
  <c r="AO806" i="5" s="1"/>
  <c r="AN807" i="5"/>
  <c r="AO807" i="5" s="1"/>
  <c r="AN808" i="5"/>
  <c r="AO808" i="5" s="1"/>
  <c r="AN809" i="5"/>
  <c r="AO809" i="5" s="1"/>
  <c r="AN810" i="5"/>
  <c r="AO810" i="5" s="1"/>
  <c r="AN811" i="5"/>
  <c r="AO811" i="5" s="1"/>
  <c r="AN812" i="5"/>
  <c r="AO812" i="5" s="1"/>
  <c r="AN813" i="5"/>
  <c r="AO813" i="5" s="1"/>
  <c r="AN814" i="5"/>
  <c r="AO814" i="5" s="1"/>
  <c r="AN815" i="5"/>
  <c r="AO815" i="5" s="1"/>
  <c r="AN816" i="5"/>
  <c r="AO816" i="5" s="1"/>
  <c r="AN817" i="5"/>
  <c r="AO817" i="5" s="1"/>
  <c r="AN818" i="5"/>
  <c r="AO818" i="5" s="1"/>
  <c r="AN819" i="5"/>
  <c r="AO819" i="5" s="1"/>
  <c r="AN820" i="5"/>
  <c r="AO820" i="5" s="1"/>
  <c r="AN821" i="5"/>
  <c r="AO821" i="5" s="1"/>
  <c r="AN822" i="5"/>
  <c r="AO822" i="5" s="1"/>
  <c r="AN823" i="5"/>
  <c r="AO823" i="5" s="1"/>
  <c r="AN824" i="5"/>
  <c r="AO824" i="5" s="1"/>
  <c r="AN825" i="5"/>
  <c r="AO825" i="5" s="1"/>
  <c r="AN826" i="5"/>
  <c r="AO826" i="5" s="1"/>
  <c r="AN827" i="5"/>
  <c r="AO827" i="5" s="1"/>
  <c r="AN828" i="5"/>
  <c r="AO828" i="5" s="1"/>
  <c r="AN829" i="5"/>
  <c r="AO829" i="5" s="1"/>
  <c r="AN830" i="5"/>
  <c r="AO830" i="5" s="1"/>
  <c r="AN831" i="5"/>
  <c r="AO831" i="5" s="1"/>
  <c r="AN832" i="5"/>
  <c r="AO832" i="5" s="1"/>
  <c r="AN833" i="5"/>
  <c r="AO833" i="5" s="1"/>
  <c r="AN834" i="5"/>
  <c r="AO834" i="5" s="1"/>
  <c r="AN835" i="5"/>
  <c r="AO835" i="5" s="1"/>
  <c r="AN836" i="5"/>
  <c r="AO836" i="5" s="1"/>
  <c r="AN837" i="5"/>
  <c r="AO837" i="5" s="1"/>
  <c r="AN838" i="5"/>
  <c r="AO838" i="5" s="1"/>
  <c r="AN839" i="5"/>
  <c r="AO839" i="5" s="1"/>
  <c r="AN840" i="5"/>
  <c r="AO840" i="5" s="1"/>
  <c r="AN841" i="5"/>
  <c r="AO841" i="5" s="1"/>
  <c r="AN842" i="5"/>
  <c r="AO842" i="5" s="1"/>
  <c r="AN843" i="5"/>
  <c r="AO843" i="5" s="1"/>
  <c r="AN844" i="5"/>
  <c r="AO844" i="5" s="1"/>
  <c r="AN845" i="5"/>
  <c r="AO845" i="5" s="1"/>
  <c r="AN846" i="5"/>
  <c r="AO846" i="5" s="1"/>
  <c r="AN847" i="5"/>
  <c r="AO847" i="5" s="1"/>
  <c r="AN848" i="5"/>
  <c r="AO848" i="5" s="1"/>
  <c r="AN849" i="5"/>
  <c r="AO849" i="5" s="1"/>
  <c r="AN850" i="5"/>
  <c r="AO850" i="5" s="1"/>
  <c r="AN851" i="5"/>
  <c r="AO851" i="5" s="1"/>
  <c r="AN852" i="5"/>
  <c r="AO852" i="5" s="1"/>
  <c r="AN853" i="5"/>
  <c r="AO853" i="5" s="1"/>
  <c r="AN854" i="5"/>
  <c r="AO854" i="5" s="1"/>
  <c r="AN855" i="5"/>
  <c r="AO855" i="5" s="1"/>
  <c r="AN856" i="5"/>
  <c r="AO856" i="5" s="1"/>
  <c r="AN857" i="5"/>
  <c r="AO857" i="5" s="1"/>
  <c r="AN858" i="5"/>
  <c r="AO858" i="5" s="1"/>
  <c r="AN859" i="5"/>
  <c r="AO859" i="5" s="1"/>
  <c r="AN860" i="5"/>
  <c r="AO860" i="5" s="1"/>
  <c r="AN861" i="5"/>
  <c r="AO861" i="5" s="1"/>
  <c r="AN862" i="5"/>
  <c r="AO862" i="5" s="1"/>
  <c r="AN863" i="5"/>
  <c r="AO863" i="5" s="1"/>
  <c r="AN864" i="5"/>
  <c r="AO864" i="5" s="1"/>
  <c r="AN865" i="5"/>
  <c r="AO865" i="5" s="1"/>
  <c r="AN866" i="5"/>
  <c r="AO866" i="5" s="1"/>
  <c r="AN867" i="5"/>
  <c r="AO867" i="5" s="1"/>
  <c r="AN868" i="5"/>
  <c r="AO868" i="5" s="1"/>
  <c r="AN869" i="5"/>
  <c r="AO869" i="5" s="1"/>
  <c r="AN870" i="5"/>
  <c r="AO870" i="5" s="1"/>
  <c r="AN871" i="5"/>
  <c r="AO871" i="5" s="1"/>
  <c r="AN872" i="5"/>
  <c r="AO872" i="5" s="1"/>
  <c r="AN873" i="5"/>
  <c r="AO873" i="5" s="1"/>
  <c r="AN874" i="5"/>
  <c r="AO874" i="5" s="1"/>
  <c r="AN875" i="5"/>
  <c r="AO875" i="5" s="1"/>
  <c r="AN876" i="5"/>
  <c r="AO876" i="5" s="1"/>
  <c r="AN877" i="5"/>
  <c r="AO877" i="5" s="1"/>
  <c r="AN878" i="5"/>
  <c r="AO878" i="5" s="1"/>
  <c r="AN879" i="5"/>
  <c r="AO879" i="5" s="1"/>
  <c r="AN880" i="5"/>
  <c r="AO880" i="5" s="1"/>
  <c r="AN881" i="5"/>
  <c r="AO881" i="5" s="1"/>
  <c r="AN882" i="5"/>
  <c r="AO882" i="5" s="1"/>
  <c r="AN883" i="5"/>
  <c r="AO883" i="5" s="1"/>
  <c r="AN884" i="5"/>
  <c r="AO884" i="5" s="1"/>
  <c r="AN885" i="5"/>
  <c r="AO885" i="5" s="1"/>
  <c r="AN886" i="5"/>
  <c r="AO886" i="5" s="1"/>
  <c r="AN887" i="5"/>
  <c r="AO887" i="5" s="1"/>
  <c r="AN888" i="5"/>
  <c r="AO888" i="5" s="1"/>
  <c r="AN889" i="5"/>
  <c r="AO889" i="5" s="1"/>
  <c r="AN890" i="5"/>
  <c r="AO890" i="5" s="1"/>
  <c r="AN891" i="5"/>
  <c r="AO891" i="5" s="1"/>
  <c r="AN892" i="5"/>
  <c r="AO892" i="5" s="1"/>
  <c r="AN893" i="5"/>
  <c r="AO893" i="5" s="1"/>
  <c r="AN894" i="5"/>
  <c r="AO894" i="5" s="1"/>
  <c r="AN895" i="5"/>
  <c r="AO895" i="5" s="1"/>
  <c r="AN896" i="5"/>
  <c r="AO896" i="5" s="1"/>
  <c r="AN897" i="5"/>
  <c r="AO897" i="5" s="1"/>
  <c r="AN898" i="5"/>
  <c r="AO898" i="5" s="1"/>
  <c r="AN899" i="5"/>
  <c r="AO899" i="5" s="1"/>
  <c r="AN900" i="5"/>
  <c r="AO900" i="5" s="1"/>
  <c r="AN901" i="5"/>
  <c r="AO901" i="5" s="1"/>
  <c r="AN902" i="5"/>
  <c r="AO902" i="5" s="1"/>
  <c r="AN903" i="5"/>
  <c r="AO903" i="5" s="1"/>
  <c r="AN904" i="5"/>
  <c r="AO904" i="5" s="1"/>
  <c r="AN905" i="5"/>
  <c r="AO905" i="5" s="1"/>
  <c r="AN906" i="5"/>
  <c r="AO906" i="5" s="1"/>
  <c r="AN907" i="5"/>
  <c r="AO907" i="5" s="1"/>
  <c r="AN908" i="5"/>
  <c r="AO908" i="5" s="1"/>
  <c r="AN909" i="5"/>
  <c r="AO909" i="5" s="1"/>
  <c r="AN910" i="5"/>
  <c r="AO910" i="5" s="1"/>
  <c r="AN911" i="5"/>
  <c r="AO911" i="5" s="1"/>
  <c r="AN912" i="5"/>
  <c r="AO912" i="5" s="1"/>
  <c r="AN913" i="5"/>
  <c r="AO913" i="5" s="1"/>
  <c r="AN914" i="5"/>
  <c r="AO914" i="5" s="1"/>
  <c r="AN915" i="5"/>
  <c r="AO915" i="5" s="1"/>
  <c r="AN916" i="5"/>
  <c r="AO916" i="5" s="1"/>
  <c r="AN917" i="5"/>
  <c r="AO917" i="5" s="1"/>
  <c r="AN918" i="5"/>
  <c r="AO918" i="5" s="1"/>
  <c r="AN919" i="5"/>
  <c r="AO919" i="5" s="1"/>
  <c r="AN920" i="5"/>
  <c r="AO920" i="5" s="1"/>
  <c r="AN921" i="5"/>
  <c r="AO921" i="5" s="1"/>
  <c r="AN922" i="5"/>
  <c r="AO922" i="5" s="1"/>
  <c r="AN923" i="5"/>
  <c r="AO923" i="5" s="1"/>
  <c r="AN924" i="5"/>
  <c r="AO924" i="5" s="1"/>
  <c r="AN925" i="5"/>
  <c r="AO925" i="5" s="1"/>
  <c r="AN926" i="5"/>
  <c r="AO926" i="5" s="1"/>
  <c r="AN927" i="5"/>
  <c r="AO927" i="5" s="1"/>
  <c r="AN928" i="5"/>
  <c r="AO928" i="5" s="1"/>
  <c r="AN929" i="5"/>
  <c r="AO929" i="5" s="1"/>
  <c r="AN930" i="5"/>
  <c r="AO930" i="5" s="1"/>
  <c r="AN931" i="5"/>
  <c r="AO931" i="5" s="1"/>
  <c r="AN932" i="5"/>
  <c r="AO932" i="5" s="1"/>
  <c r="AN933" i="5"/>
  <c r="AO933" i="5" s="1"/>
  <c r="AN934" i="5"/>
  <c r="AO934" i="5" s="1"/>
  <c r="AN935" i="5"/>
  <c r="AO935" i="5" s="1"/>
  <c r="AN936" i="5"/>
  <c r="AO936" i="5" s="1"/>
  <c r="AN937" i="5"/>
  <c r="AO937" i="5" s="1"/>
  <c r="AN938" i="5"/>
  <c r="AO938" i="5" s="1"/>
  <c r="AN939" i="5"/>
  <c r="AO939" i="5" s="1"/>
  <c r="AN940" i="5"/>
  <c r="AO940" i="5" s="1"/>
  <c r="AN941" i="5"/>
  <c r="AO941" i="5" s="1"/>
  <c r="AN942" i="5"/>
  <c r="AO942" i="5" s="1"/>
  <c r="AN943" i="5"/>
  <c r="AO943" i="5" s="1"/>
  <c r="AN944" i="5"/>
  <c r="AO944" i="5" s="1"/>
  <c r="AN945" i="5"/>
  <c r="AO945" i="5" s="1"/>
  <c r="AN946" i="5"/>
  <c r="AO946" i="5" s="1"/>
  <c r="AN947" i="5"/>
  <c r="AO947" i="5" s="1"/>
  <c r="AN948" i="5"/>
  <c r="AO948" i="5" s="1"/>
  <c r="AN949" i="5"/>
  <c r="AO949" i="5" s="1"/>
  <c r="AN950" i="5"/>
  <c r="AO950" i="5" s="1"/>
  <c r="AN951" i="5"/>
  <c r="AO951" i="5" s="1"/>
  <c r="AN952" i="5"/>
  <c r="AO952" i="5" s="1"/>
  <c r="AN953" i="5"/>
  <c r="AO953" i="5" s="1"/>
  <c r="AN954" i="5"/>
  <c r="AO954" i="5" s="1"/>
  <c r="AN955" i="5"/>
  <c r="AO955" i="5" s="1"/>
  <c r="AN956" i="5"/>
  <c r="AO956" i="5" s="1"/>
  <c r="AN957" i="5"/>
  <c r="AO957" i="5" s="1"/>
  <c r="AN958" i="5"/>
  <c r="AO958" i="5" s="1"/>
  <c r="AN959" i="5"/>
  <c r="AO959" i="5" s="1"/>
  <c r="AN960" i="5"/>
  <c r="AO960" i="5" s="1"/>
  <c r="AN961" i="5"/>
  <c r="AO961" i="5" s="1"/>
  <c r="AN962" i="5"/>
  <c r="AO962" i="5" s="1"/>
  <c r="AN963" i="5"/>
  <c r="AO963" i="5" s="1"/>
  <c r="AN964" i="5"/>
  <c r="AO964" i="5" s="1"/>
  <c r="AN965" i="5"/>
  <c r="AO965" i="5" s="1"/>
  <c r="AN966" i="5"/>
  <c r="AO966" i="5" s="1"/>
  <c r="AN967" i="5"/>
  <c r="AO967" i="5" s="1"/>
  <c r="AN968" i="5"/>
  <c r="AO968" i="5" s="1"/>
  <c r="AN969" i="5"/>
  <c r="AO969" i="5" s="1"/>
  <c r="AN970" i="5"/>
  <c r="AO970" i="5" s="1"/>
  <c r="AN971" i="5"/>
  <c r="AO971" i="5" s="1"/>
  <c r="AN972" i="5"/>
  <c r="AO972" i="5" s="1"/>
  <c r="AN973" i="5"/>
  <c r="AO973" i="5" s="1"/>
  <c r="AN974" i="5"/>
  <c r="AO974" i="5" s="1"/>
  <c r="AN975" i="5"/>
  <c r="AO975" i="5" s="1"/>
  <c r="AN976" i="5"/>
  <c r="AO976" i="5" s="1"/>
  <c r="AN977" i="5"/>
  <c r="AO977" i="5" s="1"/>
  <c r="AN978" i="5"/>
  <c r="AO978" i="5" s="1"/>
  <c r="AN979" i="5"/>
  <c r="AO979" i="5" s="1"/>
  <c r="AN980" i="5"/>
  <c r="AO980" i="5" s="1"/>
  <c r="AN981" i="5"/>
  <c r="AO981" i="5" s="1"/>
  <c r="AN982" i="5"/>
  <c r="AO982" i="5" s="1"/>
  <c r="AN983" i="5"/>
  <c r="AO983" i="5" s="1"/>
  <c r="AN984" i="5"/>
  <c r="AO984" i="5" s="1"/>
  <c r="AN985" i="5"/>
  <c r="AO985" i="5" s="1"/>
  <c r="AN986" i="5"/>
  <c r="AO986" i="5" s="1"/>
  <c r="AN987" i="5"/>
  <c r="AO987" i="5" s="1"/>
  <c r="AN988" i="5"/>
  <c r="AO988" i="5" s="1"/>
  <c r="AN989" i="5"/>
  <c r="AO989" i="5" s="1"/>
  <c r="AN990" i="5"/>
  <c r="AO990" i="5" s="1"/>
  <c r="AN991" i="5"/>
  <c r="AO991" i="5" s="1"/>
  <c r="AN992" i="5"/>
  <c r="AO992" i="5" s="1"/>
  <c r="AN993" i="5"/>
  <c r="AO993" i="5" s="1"/>
  <c r="AN994" i="5"/>
  <c r="AO994" i="5" s="1"/>
  <c r="AN995" i="5"/>
  <c r="AO995" i="5" s="1"/>
  <c r="AN996" i="5"/>
  <c r="AO996" i="5" s="1"/>
  <c r="AN997" i="5"/>
  <c r="AO997" i="5" s="1"/>
  <c r="AN998" i="5"/>
  <c r="AO998" i="5" s="1"/>
  <c r="AN999" i="5"/>
  <c r="AO999" i="5" s="1"/>
  <c r="AN1000" i="5"/>
  <c r="AO1000" i="5" s="1"/>
  <c r="AN1001" i="5"/>
  <c r="AO1001" i="5" s="1"/>
  <c r="AN1002" i="5"/>
  <c r="AO1002" i="5" s="1"/>
  <c r="AN1003" i="5"/>
  <c r="AO1003" i="5" s="1"/>
  <c r="AN1004" i="5"/>
  <c r="AO1004" i="5" s="1"/>
  <c r="AN1005" i="5"/>
  <c r="AO1005" i="5" s="1"/>
  <c r="AN1006" i="5"/>
  <c r="AO1006" i="5" s="1"/>
  <c r="AN1007" i="5"/>
  <c r="AO1007" i="5" s="1"/>
  <c r="AN1008" i="5"/>
  <c r="AO1008" i="5" s="1"/>
  <c r="AN1009" i="5"/>
  <c r="AO1009" i="5" s="1"/>
  <c r="AN1010" i="5"/>
  <c r="AO1010" i="5" s="1"/>
  <c r="AN1011" i="5"/>
  <c r="AO1011" i="5" s="1"/>
  <c r="AN1012" i="5"/>
  <c r="AO1012" i="5" s="1"/>
  <c r="AN1013" i="5"/>
  <c r="AO1013" i="5" s="1"/>
  <c r="AN1014" i="5"/>
  <c r="AO1014" i="5" s="1"/>
  <c r="AN1015" i="5"/>
  <c r="AO1015" i="5" s="1"/>
  <c r="AN1016" i="5"/>
  <c r="AO1016" i="5" s="1"/>
  <c r="AN1017" i="5"/>
  <c r="AO1017" i="5" s="1"/>
  <c r="AN1018" i="5"/>
  <c r="AO1018" i="5" s="1"/>
  <c r="AN1019" i="5"/>
  <c r="AO1019" i="5" s="1"/>
  <c r="AN1020" i="5"/>
  <c r="AO1020" i="5" s="1"/>
  <c r="AN1021" i="5"/>
  <c r="AO1021" i="5" s="1"/>
  <c r="AN1022" i="5"/>
  <c r="AO1022" i="5" s="1"/>
  <c r="AN1023" i="5"/>
  <c r="AO1023" i="5" s="1"/>
  <c r="AN1024" i="5"/>
  <c r="AO1024" i="5" s="1"/>
  <c r="AN1025" i="5"/>
  <c r="AO1025" i="5" s="1"/>
  <c r="AN1026" i="5"/>
  <c r="AO1026" i="5" s="1"/>
  <c r="AN1027" i="5"/>
  <c r="AO1027" i="5" s="1"/>
  <c r="AN1028" i="5"/>
  <c r="AO1028" i="5" s="1"/>
  <c r="AN1029" i="5"/>
  <c r="AO1029" i="5" s="1"/>
  <c r="AN1030" i="5"/>
  <c r="AO1030" i="5" s="1"/>
  <c r="AN1031" i="5"/>
  <c r="AO1031" i="5" s="1"/>
  <c r="AN1032" i="5"/>
  <c r="AO1032" i="5" s="1"/>
  <c r="AN1033" i="5"/>
  <c r="AO1033" i="5" s="1"/>
  <c r="AN1034" i="5"/>
  <c r="AO1034" i="5" s="1"/>
  <c r="AN1035" i="5"/>
  <c r="AO1035" i="5" s="1"/>
  <c r="AN1036" i="5"/>
  <c r="AO1036" i="5" s="1"/>
  <c r="AN1037" i="5"/>
  <c r="AO1037" i="5" s="1"/>
  <c r="AN1038" i="5"/>
  <c r="AO1038" i="5" s="1"/>
  <c r="AN1039" i="5"/>
  <c r="AO1039" i="5" s="1"/>
  <c r="AN1040" i="5"/>
  <c r="AO1040" i="5" s="1"/>
  <c r="AN1041" i="5"/>
  <c r="AO1041" i="5" s="1"/>
  <c r="AN1042" i="5"/>
  <c r="AO1042" i="5" s="1"/>
  <c r="AN1043" i="5"/>
  <c r="AO1043" i="5" s="1"/>
  <c r="AN1044" i="5"/>
  <c r="AO1044" i="5" s="1"/>
  <c r="AN1045" i="5"/>
  <c r="AO1045" i="5" s="1"/>
  <c r="AN1046" i="5"/>
  <c r="AO1046" i="5" s="1"/>
  <c r="AN1047" i="5"/>
  <c r="AO1047" i="5" s="1"/>
  <c r="AN1048" i="5"/>
  <c r="AO1048" i="5" s="1"/>
  <c r="AN1049" i="5"/>
  <c r="AO1049" i="5" s="1"/>
  <c r="AN1050" i="5"/>
  <c r="AO1050" i="5" s="1"/>
  <c r="AN1051" i="5"/>
  <c r="AO1051" i="5" s="1"/>
  <c r="AN1052" i="5"/>
  <c r="AO1052" i="5" s="1"/>
  <c r="AN1053" i="5"/>
  <c r="AO1053" i="5" s="1"/>
  <c r="AN1054" i="5"/>
  <c r="AO1054" i="5" s="1"/>
  <c r="AN1055" i="5"/>
  <c r="AO1055" i="5" s="1"/>
  <c r="AN1056" i="5"/>
  <c r="AO1056" i="5" s="1"/>
  <c r="AN1057" i="5"/>
  <c r="AO1057" i="5" s="1"/>
  <c r="AN1058" i="5"/>
  <c r="AO1058" i="5" s="1"/>
  <c r="AN1059" i="5"/>
  <c r="AO1059" i="5" s="1"/>
  <c r="AN1060" i="5"/>
  <c r="AO1060" i="5" s="1"/>
  <c r="AN1061" i="5"/>
  <c r="AO1061" i="5" s="1"/>
  <c r="AN1062" i="5"/>
  <c r="AO1062" i="5" s="1"/>
  <c r="AN1063" i="5"/>
  <c r="AO1063" i="5" s="1"/>
  <c r="AN1064" i="5"/>
  <c r="AO1064" i="5" s="1"/>
  <c r="AN1065" i="5"/>
  <c r="AO1065" i="5" s="1"/>
  <c r="AN1066" i="5"/>
  <c r="AO1066" i="5" s="1"/>
  <c r="AN1067" i="5"/>
  <c r="AO1067" i="5" s="1"/>
  <c r="AN1068" i="5"/>
  <c r="AO1068" i="5" s="1"/>
  <c r="AN1069" i="5"/>
  <c r="AO1069" i="5" s="1"/>
  <c r="AN1070" i="5"/>
  <c r="AO1070" i="5" s="1"/>
  <c r="AN1071" i="5"/>
  <c r="AO1071" i="5" s="1"/>
  <c r="AN1072" i="5"/>
  <c r="AO1072" i="5" s="1"/>
  <c r="AN1073" i="5"/>
  <c r="AO1073" i="5" s="1"/>
  <c r="AN1074" i="5"/>
  <c r="AO1074" i="5" s="1"/>
  <c r="AN1075" i="5"/>
  <c r="AO1075" i="5" s="1"/>
  <c r="AN1076" i="5"/>
  <c r="AO1076" i="5" s="1"/>
  <c r="AN1077" i="5"/>
  <c r="AO1077" i="5" s="1"/>
  <c r="AN1078" i="5"/>
  <c r="AO1078" i="5" s="1"/>
  <c r="AN1079" i="5"/>
  <c r="AO1079" i="5" s="1"/>
  <c r="AN1080" i="5"/>
  <c r="AO1080" i="5" s="1"/>
  <c r="AN1081" i="5"/>
  <c r="AO1081" i="5" s="1"/>
  <c r="AN1082" i="5"/>
  <c r="AO1082" i="5" s="1"/>
  <c r="AN1083" i="5"/>
  <c r="AO1083" i="5" s="1"/>
  <c r="AN1084" i="5"/>
  <c r="AO1084" i="5" s="1"/>
  <c r="AN1085" i="5"/>
  <c r="AO1085" i="5" s="1"/>
  <c r="AN1086" i="5"/>
  <c r="AO1086" i="5" s="1"/>
  <c r="AN1087" i="5"/>
  <c r="AO1087" i="5" s="1"/>
  <c r="AN1088" i="5"/>
  <c r="AO1088" i="5" s="1"/>
  <c r="AN1089" i="5"/>
  <c r="AO1089" i="5" s="1"/>
  <c r="AN1090" i="5"/>
  <c r="AO1090" i="5" s="1"/>
  <c r="AN1091" i="5"/>
  <c r="AO1091" i="5" s="1"/>
  <c r="AN1092" i="5"/>
  <c r="AO1092" i="5" s="1"/>
  <c r="AN1093" i="5"/>
  <c r="AO1093" i="5" s="1"/>
  <c r="AN1094" i="5"/>
  <c r="AO1094" i="5" s="1"/>
  <c r="AN1095" i="5"/>
  <c r="AO1095" i="5" s="1"/>
  <c r="AN1096" i="5"/>
  <c r="AO1096" i="5" s="1"/>
  <c r="AN1097" i="5"/>
  <c r="AO1097" i="5" s="1"/>
  <c r="AN1098" i="5"/>
  <c r="AO1098" i="5" s="1"/>
  <c r="AN1099" i="5"/>
  <c r="AO1099" i="5" s="1"/>
  <c r="AN1100" i="5"/>
  <c r="AO1100" i="5" s="1"/>
  <c r="AN1101" i="5"/>
  <c r="AO1101" i="5" s="1"/>
  <c r="AN1102" i="5"/>
  <c r="AO1102" i="5" s="1"/>
  <c r="AN1103" i="5"/>
  <c r="AO1103" i="5" s="1"/>
  <c r="AN1104" i="5"/>
  <c r="AO1104" i="5" s="1"/>
  <c r="AN1105" i="5"/>
  <c r="AO1105" i="5" s="1"/>
  <c r="AN1106" i="5"/>
  <c r="AO1106" i="5" s="1"/>
  <c r="AN1107" i="5"/>
  <c r="AO1107" i="5" s="1"/>
  <c r="AN1108" i="5"/>
  <c r="AO1108" i="5" s="1"/>
  <c r="AN1109" i="5"/>
  <c r="AO1109" i="5" s="1"/>
  <c r="AN1110" i="5"/>
  <c r="AO1110" i="5" s="1"/>
  <c r="AN1111" i="5"/>
  <c r="AO1111" i="5" s="1"/>
  <c r="AN1112" i="5"/>
  <c r="AO1112" i="5" s="1"/>
  <c r="AN1113" i="5"/>
  <c r="AO1113" i="5" s="1"/>
  <c r="AN1114" i="5"/>
  <c r="AO1114" i="5" s="1"/>
  <c r="AN1115" i="5"/>
  <c r="AO1115" i="5" s="1"/>
  <c r="AN1116" i="5"/>
  <c r="AO1116" i="5" s="1"/>
  <c r="AN1117" i="5"/>
  <c r="AO1117" i="5" s="1"/>
  <c r="AN1118" i="5"/>
  <c r="AO1118" i="5" s="1"/>
  <c r="AN1119" i="5"/>
  <c r="AO1119" i="5" s="1"/>
  <c r="AN1120" i="5"/>
  <c r="AO1120" i="5" s="1"/>
  <c r="AN1121" i="5"/>
  <c r="AO1121" i="5" s="1"/>
  <c r="AN1122" i="5"/>
  <c r="AO1122" i="5" s="1"/>
  <c r="AN1123" i="5"/>
  <c r="AO1123" i="5" s="1"/>
  <c r="AN1124" i="5"/>
  <c r="AO1124" i="5" s="1"/>
  <c r="AN1125" i="5"/>
  <c r="AO1125" i="5" s="1"/>
  <c r="AN1126" i="5"/>
  <c r="AO1126" i="5" s="1"/>
  <c r="AN1127" i="5"/>
  <c r="AO1127" i="5" s="1"/>
  <c r="AN1128" i="5"/>
  <c r="AO1128" i="5" s="1"/>
  <c r="AN1129" i="5"/>
  <c r="AO1129" i="5" s="1"/>
  <c r="AN1130" i="5"/>
  <c r="AO1130" i="5" s="1"/>
  <c r="AN1131" i="5"/>
  <c r="AO1131" i="5" s="1"/>
  <c r="AN1132" i="5"/>
  <c r="AO1132" i="5" s="1"/>
  <c r="AN1133" i="5"/>
  <c r="AO1133" i="5" s="1"/>
  <c r="AN1134" i="5"/>
  <c r="AO1134" i="5" s="1"/>
  <c r="AN1135" i="5"/>
  <c r="AO1135" i="5" s="1"/>
  <c r="AN1136" i="5"/>
  <c r="AO1136" i="5" s="1"/>
  <c r="AN1137" i="5"/>
  <c r="AO1137" i="5" s="1"/>
  <c r="AN1138" i="5"/>
  <c r="AO1138" i="5" s="1"/>
  <c r="AN1139" i="5"/>
  <c r="AO1139" i="5" s="1"/>
  <c r="AN1140" i="5"/>
  <c r="AO1140" i="5" s="1"/>
  <c r="AN1141" i="5"/>
  <c r="AO1141" i="5" s="1"/>
  <c r="AN1142" i="5"/>
  <c r="AO1142" i="5" s="1"/>
  <c r="AN1143" i="5"/>
  <c r="AO1143" i="5" s="1"/>
  <c r="AN1144" i="5"/>
  <c r="AO1144" i="5" s="1"/>
  <c r="AN1145" i="5"/>
  <c r="AO1145" i="5" s="1"/>
  <c r="AN1146" i="5"/>
  <c r="AO1146" i="5" s="1"/>
  <c r="AN1147" i="5"/>
  <c r="AO1147" i="5" s="1"/>
  <c r="AN1148" i="5"/>
  <c r="AO1148" i="5" s="1"/>
  <c r="AN1149" i="5"/>
  <c r="AO1149" i="5" s="1"/>
  <c r="AN1150" i="5"/>
  <c r="AO1150" i="5" s="1"/>
  <c r="AN1151" i="5"/>
  <c r="AO1151" i="5" s="1"/>
  <c r="AN1152" i="5"/>
  <c r="AO1152" i="5" s="1"/>
  <c r="AN1153" i="5"/>
  <c r="AO1153" i="5" s="1"/>
  <c r="AN1154" i="5"/>
  <c r="AO1154" i="5" s="1"/>
  <c r="AN1155" i="5"/>
  <c r="AO1155" i="5" s="1"/>
  <c r="AN1156" i="5"/>
  <c r="AO1156" i="5" s="1"/>
  <c r="AN1157" i="5"/>
  <c r="AO1157" i="5" s="1"/>
  <c r="AN1158" i="5"/>
  <c r="AO1158" i="5" s="1"/>
  <c r="AN1159" i="5"/>
  <c r="AO1159" i="5" s="1"/>
  <c r="AN1160" i="5"/>
  <c r="AO1160" i="5" s="1"/>
  <c r="AN1161" i="5"/>
  <c r="AO1161" i="5" s="1"/>
  <c r="AN1162" i="5"/>
  <c r="AO1162" i="5" s="1"/>
  <c r="AN1163" i="5"/>
  <c r="AO1163" i="5" s="1"/>
  <c r="AN1164" i="5"/>
  <c r="AO1164" i="5" s="1"/>
  <c r="AN1165" i="5"/>
  <c r="AO1165" i="5" s="1"/>
  <c r="AN1166" i="5"/>
  <c r="AO1166" i="5" s="1"/>
  <c r="AN1167" i="5"/>
  <c r="AO1167" i="5" s="1"/>
  <c r="AN1168" i="5"/>
  <c r="AO1168" i="5" s="1"/>
  <c r="AN1169" i="5"/>
  <c r="AO1169" i="5" s="1"/>
  <c r="AN1170" i="5"/>
  <c r="AO1170" i="5" s="1"/>
  <c r="AN1171" i="5"/>
  <c r="AO1171" i="5" s="1"/>
  <c r="AN1172" i="5"/>
  <c r="AO1172" i="5" s="1"/>
  <c r="AN1173" i="5"/>
  <c r="AO1173" i="5" s="1"/>
  <c r="AN1174" i="5"/>
  <c r="AO1174" i="5" s="1"/>
  <c r="AN1175" i="5"/>
  <c r="AO1175" i="5" s="1"/>
  <c r="AN1176" i="5"/>
  <c r="AO1176" i="5" s="1"/>
  <c r="AN1177" i="5"/>
  <c r="AO1177" i="5" s="1"/>
  <c r="AN1178" i="5"/>
  <c r="AO1178" i="5" s="1"/>
  <c r="AN1179" i="5"/>
  <c r="AO1179" i="5" s="1"/>
  <c r="AN1180" i="5"/>
  <c r="AO1180" i="5" s="1"/>
  <c r="AN1181" i="5"/>
  <c r="AO1181" i="5" s="1"/>
  <c r="AN1182" i="5"/>
  <c r="AO1182" i="5" s="1"/>
  <c r="AN1183" i="5"/>
  <c r="AO1183" i="5" s="1"/>
  <c r="AN1184" i="5"/>
  <c r="AO1184" i="5" s="1"/>
  <c r="AN1185" i="5"/>
  <c r="AO1185" i="5" s="1"/>
  <c r="AN1186" i="5"/>
  <c r="AO1186" i="5" s="1"/>
  <c r="AN1187" i="5"/>
  <c r="AO1187" i="5" s="1"/>
  <c r="AN1188" i="5"/>
  <c r="AO1188" i="5" s="1"/>
  <c r="AN1189" i="5"/>
  <c r="AO1189" i="5" s="1"/>
  <c r="AN1190" i="5"/>
  <c r="AO1190" i="5" s="1"/>
  <c r="AN1191" i="5"/>
  <c r="AO1191" i="5" s="1"/>
  <c r="AN1192" i="5"/>
  <c r="AO1192" i="5" s="1"/>
  <c r="AN1193" i="5"/>
  <c r="AO1193" i="5" s="1"/>
  <c r="AN1194" i="5"/>
  <c r="AO1194" i="5" s="1"/>
  <c r="AN1195" i="5"/>
  <c r="AO1195" i="5" s="1"/>
  <c r="AN1196" i="5"/>
  <c r="AO1196" i="5" s="1"/>
  <c r="AN1197" i="5"/>
  <c r="AO1197" i="5" s="1"/>
  <c r="AN1198" i="5"/>
  <c r="AO1198" i="5" s="1"/>
  <c r="AN1199" i="5"/>
  <c r="AO1199" i="5" s="1"/>
  <c r="AN1200" i="5"/>
  <c r="AO1200" i="5" s="1"/>
  <c r="AN1201" i="5"/>
  <c r="AO1201" i="5" s="1"/>
  <c r="AN1202" i="5"/>
  <c r="AO1202" i="5" s="1"/>
  <c r="AN1203" i="5"/>
  <c r="AO1203" i="5" s="1"/>
  <c r="AN1204" i="5"/>
  <c r="AO1204" i="5" s="1"/>
  <c r="AN1205" i="5"/>
  <c r="AO1205" i="5" s="1"/>
  <c r="AN1206" i="5"/>
  <c r="AO1206" i="5" s="1"/>
  <c r="AN1207" i="5"/>
  <c r="AO1207" i="5" s="1"/>
  <c r="AN1208" i="5"/>
  <c r="AO1208" i="5" s="1"/>
  <c r="AN1209" i="5"/>
  <c r="AO1209" i="5" s="1"/>
  <c r="AN1210" i="5"/>
  <c r="AO1210" i="5" s="1"/>
  <c r="AN1211" i="5"/>
  <c r="AO1211" i="5" s="1"/>
  <c r="AN1212" i="5"/>
  <c r="AO1212" i="5" s="1"/>
  <c r="AN1213" i="5"/>
  <c r="AO1213" i="5" s="1"/>
  <c r="AN2" i="5"/>
  <c r="AM2" i="5"/>
  <c r="AM3" i="5"/>
  <c r="AM4" i="5"/>
  <c r="AM5" i="5"/>
  <c r="AM6" i="5"/>
  <c r="AM7" i="5"/>
  <c r="AM8" i="5"/>
  <c r="AM9" i="5"/>
  <c r="AM10" i="5"/>
  <c r="AM11" i="5"/>
  <c r="AM12" i="5"/>
  <c r="AM13" i="5"/>
  <c r="AM14" i="5"/>
  <c r="AM15" i="5"/>
  <c r="AM16" i="5"/>
  <c r="AM17" i="5"/>
  <c r="AM18" i="5"/>
  <c r="AM19" i="5"/>
  <c r="AM20" i="5"/>
  <c r="AM21" i="5"/>
  <c r="AM22" i="5"/>
  <c r="AM23" i="5"/>
  <c r="AM24" i="5"/>
  <c r="AM25" i="5"/>
  <c r="AM26" i="5"/>
  <c r="AM27" i="5"/>
  <c r="AM28" i="5"/>
  <c r="AM29" i="5"/>
  <c r="AM30" i="5"/>
  <c r="AM31" i="5"/>
  <c r="AM32" i="5"/>
  <c r="AM33" i="5"/>
  <c r="AM34" i="5"/>
  <c r="AM35" i="5"/>
  <c r="AM36" i="5"/>
  <c r="AM37" i="5"/>
  <c r="AM38" i="5"/>
  <c r="AM39" i="5"/>
  <c r="AM40" i="5"/>
  <c r="AM41" i="5"/>
  <c r="AM42" i="5"/>
  <c r="AM43" i="5"/>
  <c r="AM44" i="5"/>
  <c r="AM45" i="5"/>
  <c r="AM46" i="5"/>
  <c r="AM47" i="5"/>
  <c r="AM48" i="5"/>
  <c r="AM49" i="5"/>
  <c r="AM50" i="5"/>
  <c r="AM51" i="5"/>
  <c r="AM52" i="5"/>
  <c r="AM53" i="5"/>
  <c r="AM54" i="5"/>
  <c r="AM55" i="5"/>
  <c r="AM56" i="5"/>
  <c r="AM57" i="5"/>
  <c r="AM58" i="5"/>
  <c r="AM59" i="5"/>
  <c r="AM60" i="5"/>
  <c r="AM61" i="5"/>
  <c r="AM62" i="5"/>
  <c r="AM63" i="5"/>
  <c r="AM64" i="5"/>
  <c r="AM65" i="5"/>
  <c r="AM66" i="5"/>
  <c r="AM67" i="5"/>
  <c r="AM68" i="5"/>
  <c r="AM69" i="5"/>
  <c r="AM70" i="5"/>
  <c r="AM71" i="5"/>
  <c r="AM72" i="5"/>
  <c r="AM73" i="5"/>
  <c r="AM74" i="5"/>
  <c r="AM75" i="5"/>
  <c r="AM76" i="5"/>
  <c r="AM77" i="5"/>
  <c r="AM78" i="5"/>
  <c r="AM79" i="5"/>
  <c r="AM80" i="5"/>
  <c r="AM81" i="5"/>
  <c r="AM82" i="5"/>
  <c r="AM83" i="5"/>
  <c r="AM84" i="5"/>
  <c r="AM85" i="5"/>
  <c r="AM86" i="5"/>
  <c r="AM87" i="5"/>
  <c r="AM88" i="5"/>
  <c r="AM89" i="5"/>
  <c r="AM90" i="5"/>
  <c r="AM91" i="5"/>
  <c r="AM92" i="5"/>
  <c r="AM93" i="5"/>
  <c r="AM94" i="5"/>
  <c r="AM95" i="5"/>
  <c r="AM96" i="5"/>
  <c r="AM97" i="5"/>
  <c r="AM98" i="5"/>
  <c r="AM99" i="5"/>
  <c r="AM100" i="5"/>
  <c r="AM101" i="5"/>
  <c r="AM102" i="5"/>
  <c r="AM103" i="5"/>
  <c r="AM104" i="5"/>
  <c r="AM105" i="5"/>
  <c r="AM106" i="5"/>
  <c r="AM107" i="5"/>
  <c r="AM108" i="5"/>
  <c r="AM109" i="5"/>
  <c r="AM110" i="5"/>
  <c r="AM111" i="5"/>
  <c r="AM112" i="5"/>
  <c r="AM113" i="5"/>
  <c r="AM114" i="5"/>
  <c r="AM115" i="5"/>
  <c r="AM116" i="5"/>
  <c r="AM117" i="5"/>
  <c r="AM118" i="5"/>
  <c r="AM119" i="5"/>
  <c r="AM120" i="5"/>
  <c r="AM121" i="5"/>
  <c r="AM122" i="5"/>
  <c r="AM123" i="5"/>
  <c r="AM124" i="5"/>
  <c r="AM125" i="5"/>
  <c r="AM126" i="5"/>
  <c r="AM127" i="5"/>
  <c r="AM128" i="5"/>
  <c r="AM129" i="5"/>
  <c r="AM130" i="5"/>
  <c r="AM131" i="5"/>
  <c r="AM132" i="5"/>
  <c r="AM133" i="5"/>
  <c r="AM134" i="5"/>
  <c r="AM135" i="5"/>
  <c r="AM136" i="5"/>
  <c r="AM137" i="5"/>
  <c r="AM138" i="5"/>
  <c r="AM139" i="5"/>
  <c r="AM140" i="5"/>
  <c r="AM141" i="5"/>
  <c r="AM142" i="5"/>
  <c r="AM143" i="5"/>
  <c r="AM144" i="5"/>
  <c r="AM145" i="5"/>
  <c r="AM146" i="5"/>
  <c r="AM147" i="5"/>
  <c r="AM148" i="5"/>
  <c r="AM149" i="5"/>
  <c r="AM150" i="5"/>
  <c r="AM151" i="5"/>
  <c r="AM152" i="5"/>
  <c r="AM153" i="5"/>
  <c r="AM154" i="5"/>
  <c r="AM155" i="5"/>
  <c r="AM156" i="5"/>
  <c r="AM157" i="5"/>
  <c r="AM158" i="5"/>
  <c r="AM159" i="5"/>
  <c r="AM160" i="5"/>
  <c r="AM161" i="5"/>
  <c r="AM162" i="5"/>
  <c r="AM163" i="5"/>
  <c r="AM164" i="5"/>
  <c r="AM165" i="5"/>
  <c r="AM166" i="5"/>
  <c r="AM167" i="5"/>
  <c r="AM168" i="5"/>
  <c r="AM169" i="5"/>
  <c r="AM170" i="5"/>
  <c r="AM171" i="5"/>
  <c r="AM172" i="5"/>
  <c r="AM173" i="5"/>
  <c r="AM174" i="5"/>
  <c r="AM175" i="5"/>
  <c r="AM176" i="5"/>
  <c r="AM177" i="5"/>
  <c r="AM178" i="5"/>
  <c r="AM179" i="5"/>
  <c r="AM180" i="5"/>
  <c r="AM181" i="5"/>
  <c r="AM182" i="5"/>
  <c r="AM183" i="5"/>
  <c r="AM184" i="5"/>
  <c r="AM185" i="5"/>
  <c r="AM186" i="5"/>
  <c r="AM187" i="5"/>
  <c r="AM188" i="5"/>
  <c r="AM189" i="5"/>
  <c r="AM190" i="5"/>
  <c r="AM191" i="5"/>
  <c r="AM192" i="5"/>
  <c r="AM193" i="5"/>
  <c r="AM194" i="5"/>
  <c r="AM195" i="5"/>
  <c r="AM196" i="5"/>
  <c r="AM197" i="5"/>
  <c r="AM198" i="5"/>
  <c r="AM199" i="5"/>
  <c r="AM200" i="5"/>
  <c r="AM201" i="5"/>
  <c r="AM202" i="5"/>
  <c r="AM203" i="5"/>
  <c r="AM204" i="5"/>
  <c r="AM205" i="5"/>
  <c r="AM206" i="5"/>
  <c r="AM207" i="5"/>
  <c r="AM208" i="5"/>
  <c r="AM209" i="5"/>
  <c r="AM210" i="5"/>
  <c r="AM211" i="5"/>
  <c r="AM212" i="5"/>
  <c r="AM213" i="5"/>
  <c r="AM214" i="5"/>
  <c r="AM215" i="5"/>
  <c r="AM216" i="5"/>
  <c r="AM217" i="5"/>
  <c r="AM218" i="5"/>
  <c r="AM219" i="5"/>
  <c r="AM220" i="5"/>
  <c r="AM221" i="5"/>
  <c r="AM222" i="5"/>
  <c r="AM223" i="5"/>
  <c r="AM224" i="5"/>
  <c r="AM225" i="5"/>
  <c r="AM226" i="5"/>
  <c r="AM227" i="5"/>
  <c r="AM228" i="5"/>
  <c r="AM229" i="5"/>
  <c r="AM230" i="5"/>
  <c r="AM231" i="5"/>
  <c r="AM232" i="5"/>
  <c r="AM233" i="5"/>
  <c r="AM234" i="5"/>
  <c r="AM235" i="5"/>
  <c r="AM236" i="5"/>
  <c r="AM237" i="5"/>
  <c r="AM238" i="5"/>
  <c r="AM239" i="5"/>
  <c r="AM240" i="5"/>
  <c r="AM241" i="5"/>
  <c r="AM242" i="5"/>
  <c r="AM243" i="5"/>
  <c r="AM244" i="5"/>
  <c r="AM245" i="5"/>
  <c r="AM246" i="5"/>
  <c r="AM247" i="5"/>
  <c r="AM248" i="5"/>
  <c r="AM249" i="5"/>
  <c r="AM250" i="5"/>
  <c r="AM251" i="5"/>
  <c r="AM252" i="5"/>
  <c r="AM253" i="5"/>
  <c r="AM254" i="5"/>
  <c r="AM255" i="5"/>
  <c r="AM256" i="5"/>
  <c r="AM257" i="5"/>
  <c r="AM258" i="5"/>
  <c r="AM259" i="5"/>
  <c r="AM260" i="5"/>
  <c r="AM261" i="5"/>
  <c r="AM262" i="5"/>
  <c r="AM263" i="5"/>
  <c r="AM264" i="5"/>
  <c r="AM265" i="5"/>
  <c r="AM266" i="5"/>
  <c r="AM267" i="5"/>
  <c r="AM268" i="5"/>
  <c r="AM269" i="5"/>
  <c r="AM270" i="5"/>
  <c r="AM271" i="5"/>
  <c r="AM272" i="5"/>
  <c r="AM273" i="5"/>
  <c r="AM274" i="5"/>
  <c r="AM275" i="5"/>
  <c r="AM276" i="5"/>
  <c r="AM277" i="5"/>
  <c r="AM278" i="5"/>
  <c r="AM279" i="5"/>
  <c r="AM280" i="5"/>
  <c r="AM281" i="5"/>
  <c r="AM282" i="5"/>
  <c r="AM283" i="5"/>
  <c r="AM284" i="5"/>
  <c r="AM285" i="5"/>
  <c r="AM286" i="5"/>
  <c r="AM287" i="5"/>
  <c r="AM288" i="5"/>
  <c r="AM289" i="5"/>
  <c r="AM290" i="5"/>
  <c r="AM291" i="5"/>
  <c r="AM292" i="5"/>
  <c r="AM293" i="5"/>
  <c r="AM294" i="5"/>
  <c r="AM295" i="5"/>
  <c r="AM296" i="5"/>
  <c r="AM297" i="5"/>
  <c r="AM298" i="5"/>
  <c r="AM299" i="5"/>
  <c r="AM300" i="5"/>
  <c r="AM301" i="5"/>
  <c r="AM302" i="5"/>
  <c r="AM303" i="5"/>
  <c r="AM304" i="5"/>
  <c r="AM305" i="5"/>
  <c r="AM306" i="5"/>
  <c r="AM307" i="5"/>
  <c r="AM308" i="5"/>
  <c r="AM309" i="5"/>
  <c r="AM310" i="5"/>
  <c r="AM311" i="5"/>
  <c r="AM312" i="5"/>
  <c r="AM313" i="5"/>
  <c r="AM314" i="5"/>
  <c r="AM315" i="5"/>
  <c r="AM316" i="5"/>
  <c r="AM317" i="5"/>
  <c r="AM318" i="5"/>
  <c r="AM319" i="5"/>
  <c r="AM320" i="5"/>
  <c r="AM321" i="5"/>
  <c r="AM322" i="5"/>
  <c r="AM323" i="5"/>
  <c r="AM324" i="5"/>
  <c r="AM325" i="5"/>
  <c r="AM326" i="5"/>
  <c r="AM327" i="5"/>
  <c r="AM328" i="5"/>
  <c r="AM329" i="5"/>
  <c r="AM330" i="5"/>
  <c r="AM331" i="5"/>
  <c r="AM332" i="5"/>
  <c r="AM333" i="5"/>
  <c r="AM334" i="5"/>
  <c r="AM335" i="5"/>
  <c r="AM336" i="5"/>
  <c r="AM337" i="5"/>
  <c r="AM338" i="5"/>
  <c r="AM339" i="5"/>
  <c r="AM340" i="5"/>
  <c r="AM341" i="5"/>
  <c r="AM342" i="5"/>
  <c r="AM343" i="5"/>
  <c r="AM344" i="5"/>
  <c r="AM345" i="5"/>
  <c r="AM346" i="5"/>
  <c r="AM347" i="5"/>
  <c r="AM348" i="5"/>
  <c r="AM349" i="5"/>
  <c r="AM350" i="5"/>
  <c r="AM351" i="5"/>
  <c r="AM352" i="5"/>
  <c r="AM353" i="5"/>
  <c r="AM354" i="5"/>
  <c r="AM355" i="5"/>
  <c r="AM356" i="5"/>
  <c r="AM357" i="5"/>
  <c r="AM358" i="5"/>
  <c r="AM359" i="5"/>
  <c r="AM360" i="5"/>
  <c r="AM361" i="5"/>
  <c r="AM362" i="5"/>
  <c r="AM363" i="5"/>
  <c r="AM364" i="5"/>
  <c r="AM365" i="5"/>
  <c r="AM366" i="5"/>
  <c r="AM367" i="5"/>
  <c r="AM368" i="5"/>
  <c r="AM369" i="5"/>
  <c r="AM370" i="5"/>
  <c r="AM371" i="5"/>
  <c r="AM372" i="5"/>
  <c r="AM373" i="5"/>
  <c r="AM374" i="5"/>
  <c r="AM375" i="5"/>
  <c r="AM376" i="5"/>
  <c r="AM377" i="5"/>
  <c r="AM378" i="5"/>
  <c r="AM379" i="5"/>
  <c r="AM380" i="5"/>
  <c r="AM381" i="5"/>
  <c r="AM382" i="5"/>
  <c r="AM383" i="5"/>
  <c r="AM384" i="5"/>
  <c r="AM385" i="5"/>
  <c r="AM386" i="5"/>
  <c r="AM387" i="5"/>
  <c r="AM388" i="5"/>
  <c r="AM389" i="5"/>
  <c r="AM390" i="5"/>
  <c r="AM391" i="5"/>
  <c r="AM392" i="5"/>
  <c r="AM393" i="5"/>
  <c r="AM394" i="5"/>
  <c r="AM395" i="5"/>
  <c r="AM396" i="5"/>
  <c r="AM397" i="5"/>
  <c r="AM398" i="5"/>
  <c r="AM399" i="5"/>
  <c r="AM400" i="5"/>
  <c r="AM401" i="5"/>
  <c r="AM402" i="5"/>
  <c r="AM403" i="5"/>
  <c r="AM404" i="5"/>
  <c r="AM405" i="5"/>
  <c r="AM406" i="5"/>
  <c r="AM407" i="5"/>
  <c r="AM408" i="5"/>
  <c r="AM409" i="5"/>
  <c r="AM410" i="5"/>
  <c r="AM411" i="5"/>
  <c r="AM412" i="5"/>
  <c r="AM413" i="5"/>
  <c r="AM414" i="5"/>
  <c r="AM415" i="5"/>
  <c r="AM416" i="5"/>
  <c r="AM417" i="5"/>
  <c r="AM418" i="5"/>
  <c r="AM419" i="5"/>
  <c r="AM420" i="5"/>
  <c r="AM421" i="5"/>
  <c r="AM422" i="5"/>
  <c r="AM423" i="5"/>
  <c r="AM424" i="5"/>
  <c r="AM425" i="5"/>
  <c r="AM426" i="5"/>
  <c r="AM427" i="5"/>
  <c r="AM428" i="5"/>
  <c r="AM429" i="5"/>
  <c r="AM430" i="5"/>
  <c r="AM431" i="5"/>
  <c r="AM432" i="5"/>
  <c r="AM433" i="5"/>
  <c r="AM434" i="5"/>
  <c r="AM435" i="5"/>
  <c r="AM436" i="5"/>
  <c r="AM437" i="5"/>
  <c r="AM438" i="5"/>
  <c r="AM439" i="5"/>
  <c r="AM440" i="5"/>
  <c r="AM441" i="5"/>
  <c r="AM442" i="5"/>
  <c r="AM443" i="5"/>
  <c r="AM444" i="5"/>
  <c r="AM445" i="5"/>
  <c r="AM446" i="5"/>
  <c r="AM447" i="5"/>
  <c r="AM448" i="5"/>
  <c r="AM449" i="5"/>
  <c r="AM450" i="5"/>
  <c r="AM451" i="5"/>
  <c r="AM452" i="5"/>
  <c r="AM453" i="5"/>
  <c r="AM454" i="5"/>
  <c r="AM455" i="5"/>
  <c r="AM456" i="5"/>
  <c r="AM457" i="5"/>
  <c r="AM458" i="5"/>
  <c r="AM459" i="5"/>
  <c r="AM460" i="5"/>
  <c r="AM461" i="5"/>
  <c r="AM462" i="5"/>
  <c r="AM463" i="5"/>
  <c r="AM464" i="5"/>
  <c r="AM465" i="5"/>
  <c r="AM466" i="5"/>
  <c r="AM467" i="5"/>
  <c r="AM468" i="5"/>
  <c r="AM469" i="5"/>
  <c r="AM470" i="5"/>
  <c r="AM471" i="5"/>
  <c r="AM472" i="5"/>
  <c r="AM473" i="5"/>
  <c r="AM474" i="5"/>
  <c r="AM475" i="5"/>
  <c r="AM476" i="5"/>
  <c r="AM477" i="5"/>
  <c r="AM478" i="5"/>
  <c r="AM479" i="5"/>
  <c r="AM480" i="5"/>
  <c r="AM481" i="5"/>
  <c r="AM482" i="5"/>
  <c r="AM483" i="5"/>
  <c r="AM484" i="5"/>
  <c r="AM485" i="5"/>
  <c r="AM486" i="5"/>
  <c r="AM487" i="5"/>
  <c r="AM488" i="5"/>
  <c r="AM489" i="5"/>
  <c r="AM490" i="5"/>
  <c r="AM491" i="5"/>
  <c r="AM492" i="5"/>
  <c r="AM493" i="5"/>
  <c r="AM494" i="5"/>
  <c r="AM495" i="5"/>
  <c r="AM496" i="5"/>
  <c r="AM497" i="5"/>
  <c r="AM498" i="5"/>
  <c r="AM499" i="5"/>
  <c r="AM500" i="5"/>
  <c r="AM501" i="5"/>
  <c r="AM502" i="5"/>
  <c r="AM503" i="5"/>
  <c r="AM504" i="5"/>
  <c r="AM505" i="5"/>
  <c r="AM506" i="5"/>
  <c r="AM507" i="5"/>
  <c r="AM508" i="5"/>
  <c r="AM509" i="5"/>
  <c r="AM510" i="5"/>
  <c r="AM511" i="5"/>
  <c r="AM512" i="5"/>
  <c r="AM513" i="5"/>
  <c r="AM514" i="5"/>
  <c r="AM515" i="5"/>
  <c r="AM516" i="5"/>
  <c r="AM517" i="5"/>
  <c r="AM518" i="5"/>
  <c r="AM519" i="5"/>
  <c r="AM520" i="5"/>
  <c r="AM521" i="5"/>
  <c r="AM522" i="5"/>
  <c r="AM523" i="5"/>
  <c r="AM524" i="5"/>
  <c r="AM525" i="5"/>
  <c r="AM526" i="5"/>
  <c r="AM527" i="5"/>
  <c r="AM528" i="5"/>
  <c r="AM529" i="5"/>
  <c r="AM530" i="5"/>
  <c r="AM531" i="5"/>
  <c r="AM532" i="5"/>
  <c r="AM533" i="5"/>
  <c r="AM534" i="5"/>
  <c r="AM535" i="5"/>
  <c r="AM536" i="5"/>
  <c r="AM537" i="5"/>
  <c r="AM538" i="5"/>
  <c r="AM539" i="5"/>
  <c r="AM540" i="5"/>
  <c r="AM541" i="5"/>
  <c r="AM542" i="5"/>
  <c r="AM543" i="5"/>
  <c r="AM544" i="5"/>
  <c r="AM545" i="5"/>
  <c r="AM546" i="5"/>
  <c r="AM547" i="5"/>
  <c r="AM548" i="5"/>
  <c r="AM549" i="5"/>
  <c r="AM550" i="5"/>
  <c r="AM551" i="5"/>
  <c r="AM552" i="5"/>
  <c r="AM553" i="5"/>
  <c r="AM554" i="5"/>
  <c r="AM555" i="5"/>
  <c r="AM556" i="5"/>
  <c r="AM557" i="5"/>
  <c r="AM558" i="5"/>
  <c r="AM559" i="5"/>
  <c r="AM560" i="5"/>
  <c r="AM561" i="5"/>
  <c r="AM562" i="5"/>
  <c r="AM563" i="5"/>
  <c r="AM564" i="5"/>
  <c r="AM565" i="5"/>
  <c r="AM566" i="5"/>
  <c r="AM567" i="5"/>
  <c r="AM568" i="5"/>
  <c r="AM569" i="5"/>
  <c r="AM570" i="5"/>
  <c r="AM571" i="5"/>
  <c r="AM572" i="5"/>
  <c r="AM573" i="5"/>
  <c r="AM574" i="5"/>
  <c r="AM575" i="5"/>
  <c r="AM576" i="5"/>
  <c r="AM577" i="5"/>
  <c r="AM578" i="5"/>
  <c r="AM579" i="5"/>
  <c r="AM580" i="5"/>
  <c r="AM581" i="5"/>
  <c r="AM582" i="5"/>
  <c r="AM583" i="5"/>
  <c r="AM584" i="5"/>
  <c r="AM585" i="5"/>
  <c r="AM586" i="5"/>
  <c r="AM587" i="5"/>
  <c r="AM588" i="5"/>
  <c r="AM589" i="5"/>
  <c r="AM590" i="5"/>
  <c r="AM591" i="5"/>
  <c r="AM592" i="5"/>
  <c r="AM593" i="5"/>
  <c r="AM594" i="5"/>
  <c r="AM595" i="5"/>
  <c r="AM596" i="5"/>
  <c r="AM597" i="5"/>
  <c r="AM598" i="5"/>
  <c r="AM599" i="5"/>
  <c r="AM600" i="5"/>
  <c r="AM601" i="5"/>
  <c r="AM602" i="5"/>
  <c r="AM603" i="5"/>
  <c r="AM604" i="5"/>
  <c r="AM605" i="5"/>
  <c r="AM606" i="5"/>
  <c r="AM607" i="5"/>
  <c r="AM608" i="5"/>
  <c r="AM609" i="5"/>
  <c r="AM610" i="5"/>
  <c r="AM611" i="5"/>
  <c r="AM612" i="5"/>
  <c r="AM613" i="5"/>
  <c r="AM614" i="5"/>
  <c r="AM615" i="5"/>
  <c r="AM616" i="5"/>
  <c r="AM617" i="5"/>
  <c r="AM618" i="5"/>
  <c r="AM619" i="5"/>
  <c r="AM620" i="5"/>
  <c r="AM621" i="5"/>
  <c r="AM622" i="5"/>
  <c r="AM623" i="5"/>
  <c r="AM624" i="5"/>
  <c r="AM625" i="5"/>
  <c r="AM626" i="5"/>
  <c r="AM627" i="5"/>
  <c r="AM628" i="5"/>
  <c r="AM629" i="5"/>
  <c r="AM630" i="5"/>
  <c r="AM631" i="5"/>
  <c r="AM632" i="5"/>
  <c r="AM633" i="5"/>
  <c r="AM634" i="5"/>
  <c r="AM635" i="5"/>
  <c r="AM636" i="5"/>
  <c r="AM637" i="5"/>
  <c r="AM638" i="5"/>
  <c r="AM639" i="5"/>
  <c r="AM640" i="5"/>
  <c r="AM641" i="5"/>
  <c r="AM642" i="5"/>
  <c r="AM643" i="5"/>
  <c r="AM644" i="5"/>
  <c r="AM645" i="5"/>
  <c r="AM646" i="5"/>
  <c r="AM647" i="5"/>
  <c r="AM648" i="5"/>
  <c r="AM649" i="5"/>
  <c r="AM650" i="5"/>
  <c r="AM651" i="5"/>
  <c r="AM652" i="5"/>
  <c r="AM653" i="5"/>
  <c r="AM654" i="5"/>
  <c r="AM655" i="5"/>
  <c r="AM656" i="5"/>
  <c r="AM657" i="5"/>
  <c r="AM658" i="5"/>
  <c r="AM659" i="5"/>
  <c r="AM660" i="5"/>
  <c r="AM661" i="5"/>
  <c r="AM662" i="5"/>
  <c r="AM663" i="5"/>
  <c r="AM664" i="5"/>
  <c r="AM665" i="5"/>
  <c r="AM666" i="5"/>
  <c r="AM667" i="5"/>
  <c r="AM668" i="5"/>
  <c r="AM669" i="5"/>
  <c r="AM670" i="5"/>
  <c r="AM671" i="5"/>
  <c r="AM672" i="5"/>
  <c r="AM673" i="5"/>
  <c r="AM674" i="5"/>
  <c r="AM675" i="5"/>
  <c r="AM676" i="5"/>
  <c r="AM677" i="5"/>
  <c r="AM678" i="5"/>
  <c r="AM679" i="5"/>
  <c r="AM680" i="5"/>
  <c r="AM681" i="5"/>
  <c r="AM682" i="5"/>
  <c r="AM683" i="5"/>
  <c r="AM684" i="5"/>
  <c r="AM685" i="5"/>
  <c r="AM686" i="5"/>
  <c r="AM687" i="5"/>
  <c r="AM688" i="5"/>
  <c r="AM689" i="5"/>
  <c r="AM690" i="5"/>
  <c r="AM691" i="5"/>
  <c r="AM692" i="5"/>
  <c r="AM693" i="5"/>
  <c r="AM694" i="5"/>
  <c r="AM695" i="5"/>
  <c r="AM696" i="5"/>
  <c r="AM697" i="5"/>
  <c r="AM698" i="5"/>
  <c r="AM699" i="5"/>
  <c r="AM700" i="5"/>
  <c r="AM701" i="5"/>
  <c r="AM702" i="5"/>
  <c r="AM703" i="5"/>
  <c r="AM704" i="5"/>
  <c r="AM705" i="5"/>
  <c r="AM706" i="5"/>
  <c r="AM707" i="5"/>
  <c r="AM708" i="5"/>
  <c r="AM709" i="5"/>
  <c r="AM710" i="5"/>
  <c r="AM711" i="5"/>
  <c r="AM712" i="5"/>
  <c r="AM713" i="5"/>
  <c r="AM714" i="5"/>
  <c r="AM715" i="5"/>
  <c r="AM716" i="5"/>
  <c r="AM717" i="5"/>
  <c r="AM718" i="5"/>
  <c r="AM719" i="5"/>
  <c r="AM720" i="5"/>
  <c r="AM721" i="5"/>
  <c r="AM722" i="5"/>
  <c r="AM723" i="5"/>
  <c r="AM724" i="5"/>
  <c r="AM725" i="5"/>
  <c r="AM726" i="5"/>
  <c r="AM727" i="5"/>
  <c r="AM728" i="5"/>
  <c r="AM729" i="5"/>
  <c r="AM730" i="5"/>
  <c r="AM731" i="5"/>
  <c r="AM732" i="5"/>
  <c r="AM733" i="5"/>
  <c r="AM734" i="5"/>
  <c r="AM735" i="5"/>
  <c r="AM736" i="5"/>
  <c r="AM737" i="5"/>
  <c r="AM738" i="5"/>
  <c r="AM739" i="5"/>
  <c r="AM740" i="5"/>
  <c r="AM741" i="5"/>
  <c r="AM742" i="5"/>
  <c r="AM743" i="5"/>
  <c r="AM744" i="5"/>
  <c r="AM745" i="5"/>
  <c r="AM746" i="5"/>
  <c r="AM747" i="5"/>
  <c r="AM748" i="5"/>
  <c r="AM749" i="5"/>
  <c r="AM750" i="5"/>
  <c r="AM751" i="5"/>
  <c r="AM752" i="5"/>
  <c r="AM753" i="5"/>
  <c r="AM754" i="5"/>
  <c r="AM755" i="5"/>
  <c r="AM756" i="5"/>
  <c r="AM757" i="5"/>
  <c r="AM758" i="5"/>
  <c r="AM759" i="5"/>
  <c r="AM760" i="5"/>
  <c r="AM761" i="5"/>
  <c r="AM762" i="5"/>
  <c r="AM763" i="5"/>
  <c r="AM764" i="5"/>
  <c r="AM765" i="5"/>
  <c r="AM766" i="5"/>
  <c r="AM767" i="5"/>
  <c r="AM768" i="5"/>
  <c r="AM769" i="5"/>
  <c r="AM770" i="5"/>
  <c r="AM771" i="5"/>
  <c r="AM772" i="5"/>
  <c r="AM773" i="5"/>
  <c r="AM774" i="5"/>
  <c r="AM775" i="5"/>
  <c r="AM776" i="5"/>
  <c r="AM777" i="5"/>
  <c r="AM778" i="5"/>
  <c r="AM779" i="5"/>
  <c r="AM780" i="5"/>
  <c r="AM781" i="5"/>
  <c r="AM782" i="5"/>
  <c r="AM783" i="5"/>
  <c r="AM784" i="5"/>
  <c r="AM785" i="5"/>
  <c r="AM786" i="5"/>
  <c r="AM787" i="5"/>
  <c r="AM788" i="5"/>
  <c r="AM789" i="5"/>
  <c r="AM790" i="5"/>
  <c r="AM791" i="5"/>
  <c r="AM792" i="5"/>
  <c r="AM793" i="5"/>
  <c r="AM794" i="5"/>
  <c r="AM795" i="5"/>
  <c r="AM796" i="5"/>
  <c r="AM797" i="5"/>
  <c r="AM798" i="5"/>
  <c r="AM799" i="5"/>
  <c r="AM800" i="5"/>
  <c r="AM801" i="5"/>
  <c r="AM802" i="5"/>
  <c r="AM803" i="5"/>
  <c r="AM804" i="5"/>
  <c r="AM805" i="5"/>
  <c r="AM806" i="5"/>
  <c r="AM807" i="5"/>
  <c r="AM808" i="5"/>
  <c r="AM809" i="5"/>
  <c r="AM810" i="5"/>
  <c r="AM811" i="5"/>
  <c r="AM812" i="5"/>
  <c r="AM813" i="5"/>
  <c r="AM814" i="5"/>
  <c r="AM815" i="5"/>
  <c r="AM816" i="5"/>
  <c r="AM817" i="5"/>
  <c r="AM818" i="5"/>
  <c r="AM819" i="5"/>
  <c r="AM820" i="5"/>
  <c r="AM821" i="5"/>
  <c r="AM822" i="5"/>
  <c r="AM823" i="5"/>
  <c r="AM824" i="5"/>
  <c r="AM825" i="5"/>
  <c r="AM826" i="5"/>
  <c r="AM827" i="5"/>
  <c r="AM828" i="5"/>
  <c r="AM829" i="5"/>
  <c r="AM830" i="5"/>
  <c r="AM831" i="5"/>
  <c r="AM832" i="5"/>
  <c r="AM833" i="5"/>
  <c r="AM834" i="5"/>
  <c r="AM835" i="5"/>
  <c r="AM836" i="5"/>
  <c r="AM837" i="5"/>
  <c r="AM838" i="5"/>
  <c r="AM839" i="5"/>
  <c r="AM840" i="5"/>
  <c r="AM841" i="5"/>
  <c r="AM842" i="5"/>
  <c r="AM843" i="5"/>
  <c r="AM844" i="5"/>
  <c r="AM845" i="5"/>
  <c r="AM846" i="5"/>
  <c r="AM847" i="5"/>
  <c r="AM848" i="5"/>
  <c r="AM849" i="5"/>
  <c r="AM850" i="5"/>
  <c r="AM851" i="5"/>
  <c r="AM852" i="5"/>
  <c r="AM853" i="5"/>
  <c r="AM854" i="5"/>
  <c r="AM855" i="5"/>
  <c r="AM856" i="5"/>
  <c r="AM857" i="5"/>
  <c r="AM858" i="5"/>
  <c r="AM859" i="5"/>
  <c r="AM860" i="5"/>
  <c r="AM861" i="5"/>
  <c r="AM862" i="5"/>
  <c r="AM863" i="5"/>
  <c r="AM864" i="5"/>
  <c r="AM865" i="5"/>
  <c r="AM866" i="5"/>
  <c r="AM867" i="5"/>
  <c r="AM868" i="5"/>
  <c r="AM869" i="5"/>
  <c r="AM870" i="5"/>
  <c r="AM871" i="5"/>
  <c r="AM872" i="5"/>
  <c r="AM873" i="5"/>
  <c r="AM874" i="5"/>
  <c r="AM875" i="5"/>
  <c r="AM876" i="5"/>
  <c r="AM877" i="5"/>
  <c r="AM878" i="5"/>
  <c r="AM879" i="5"/>
  <c r="AM880" i="5"/>
  <c r="AM881" i="5"/>
  <c r="AM882" i="5"/>
  <c r="AM883" i="5"/>
  <c r="AM884" i="5"/>
  <c r="AM885" i="5"/>
  <c r="AM886" i="5"/>
  <c r="AM887" i="5"/>
  <c r="AM888" i="5"/>
  <c r="AM889" i="5"/>
  <c r="AM890" i="5"/>
  <c r="AM891" i="5"/>
  <c r="AM892" i="5"/>
  <c r="AM893" i="5"/>
  <c r="AM894" i="5"/>
  <c r="AM895" i="5"/>
  <c r="AM896" i="5"/>
  <c r="AM897" i="5"/>
  <c r="AM898" i="5"/>
  <c r="AM899" i="5"/>
  <c r="AM900" i="5"/>
  <c r="AM901" i="5"/>
  <c r="AM902" i="5"/>
  <c r="AM903" i="5"/>
  <c r="AM904" i="5"/>
  <c r="AM905" i="5"/>
  <c r="AM906" i="5"/>
  <c r="AM907" i="5"/>
  <c r="AM908" i="5"/>
  <c r="AM909" i="5"/>
  <c r="AM910" i="5"/>
  <c r="AM911" i="5"/>
  <c r="AM912" i="5"/>
  <c r="AM913" i="5"/>
  <c r="AM914" i="5"/>
  <c r="AM915" i="5"/>
  <c r="AM916" i="5"/>
  <c r="AM917" i="5"/>
  <c r="AM918" i="5"/>
  <c r="AM919" i="5"/>
  <c r="AM920" i="5"/>
  <c r="AM921" i="5"/>
  <c r="AM922" i="5"/>
  <c r="AM923" i="5"/>
  <c r="AM924" i="5"/>
  <c r="AM925" i="5"/>
  <c r="AM926" i="5"/>
  <c r="AM927" i="5"/>
  <c r="AM928" i="5"/>
  <c r="AM929" i="5"/>
  <c r="AM930" i="5"/>
  <c r="AM931" i="5"/>
  <c r="AM932" i="5"/>
  <c r="AM933" i="5"/>
  <c r="AM934" i="5"/>
  <c r="AM935" i="5"/>
  <c r="AM936" i="5"/>
  <c r="AM937" i="5"/>
  <c r="AM938" i="5"/>
  <c r="AM939" i="5"/>
  <c r="AM940" i="5"/>
  <c r="AM941" i="5"/>
  <c r="AM942" i="5"/>
  <c r="AM943" i="5"/>
  <c r="AM944" i="5"/>
  <c r="AM945" i="5"/>
  <c r="AM946" i="5"/>
  <c r="AM947" i="5"/>
  <c r="AM948" i="5"/>
  <c r="AM949" i="5"/>
  <c r="AM950" i="5"/>
  <c r="AM951" i="5"/>
  <c r="AM952" i="5"/>
  <c r="AM953" i="5"/>
  <c r="AM954" i="5"/>
  <c r="AM955" i="5"/>
  <c r="AM956" i="5"/>
  <c r="AM957" i="5"/>
  <c r="AM958" i="5"/>
  <c r="AM959" i="5"/>
  <c r="AM960" i="5"/>
  <c r="AM961" i="5"/>
  <c r="AM962" i="5"/>
  <c r="AM963" i="5"/>
  <c r="AM964" i="5"/>
  <c r="AM965" i="5"/>
  <c r="AM966" i="5"/>
  <c r="AM967" i="5"/>
  <c r="AM968" i="5"/>
  <c r="AM969" i="5"/>
  <c r="AM970" i="5"/>
  <c r="AM971" i="5"/>
  <c r="AM972" i="5"/>
  <c r="AM973" i="5"/>
  <c r="AM974" i="5"/>
  <c r="AM975" i="5"/>
  <c r="AM976" i="5"/>
  <c r="AM977" i="5"/>
  <c r="AM978" i="5"/>
  <c r="AM979" i="5"/>
  <c r="AM980" i="5"/>
  <c r="AM981" i="5"/>
  <c r="AM982" i="5"/>
  <c r="AM983" i="5"/>
  <c r="AM984" i="5"/>
  <c r="AM985" i="5"/>
  <c r="AM986" i="5"/>
  <c r="AM987" i="5"/>
  <c r="AM988" i="5"/>
  <c r="AM989" i="5"/>
  <c r="AM990" i="5"/>
  <c r="AM991" i="5"/>
  <c r="AM992" i="5"/>
  <c r="AM993" i="5"/>
  <c r="AM994" i="5"/>
  <c r="AM995" i="5"/>
  <c r="AM996" i="5"/>
  <c r="AM997" i="5"/>
  <c r="AM998" i="5"/>
  <c r="AM999" i="5"/>
  <c r="AM1000" i="5"/>
  <c r="AM1001" i="5"/>
  <c r="AM1002" i="5"/>
  <c r="AM1003" i="5"/>
  <c r="AM1004" i="5"/>
  <c r="AM1005" i="5"/>
  <c r="AM1006" i="5"/>
  <c r="AM1007" i="5"/>
  <c r="AM1008" i="5"/>
  <c r="AM1009" i="5"/>
  <c r="AM1010" i="5"/>
  <c r="AM1011" i="5"/>
  <c r="AM1012" i="5"/>
  <c r="AM1013" i="5"/>
  <c r="AM1014" i="5"/>
  <c r="AM1015" i="5"/>
  <c r="AM1016" i="5"/>
  <c r="AM1017" i="5"/>
  <c r="AM1018" i="5"/>
  <c r="AM1019" i="5"/>
  <c r="AM1020" i="5"/>
  <c r="AM1021" i="5"/>
  <c r="AM1022" i="5"/>
  <c r="AM1023" i="5"/>
  <c r="AM1024" i="5"/>
  <c r="AM1025" i="5"/>
  <c r="AM1026" i="5"/>
  <c r="AM1027" i="5"/>
  <c r="AM1028" i="5"/>
  <c r="AM1029" i="5"/>
  <c r="AM1030" i="5"/>
  <c r="AM1031" i="5"/>
  <c r="AM1032" i="5"/>
  <c r="AM1033" i="5"/>
  <c r="AM1034" i="5"/>
  <c r="AM1035" i="5"/>
  <c r="AM1036" i="5"/>
  <c r="AM1037" i="5"/>
  <c r="AM1038" i="5"/>
  <c r="AM1039" i="5"/>
  <c r="AM1040" i="5"/>
  <c r="AM1041" i="5"/>
  <c r="AM1042" i="5"/>
  <c r="AM1043" i="5"/>
  <c r="AM1044" i="5"/>
  <c r="AM1045" i="5"/>
  <c r="AM1046" i="5"/>
  <c r="AM1047" i="5"/>
  <c r="AM1048" i="5"/>
  <c r="AM1049" i="5"/>
  <c r="AM1050" i="5"/>
  <c r="AM1051" i="5"/>
  <c r="AM1052" i="5"/>
  <c r="AM1053" i="5"/>
  <c r="AM1054" i="5"/>
  <c r="AM1055" i="5"/>
  <c r="AM1056" i="5"/>
  <c r="AM1057" i="5"/>
  <c r="AM1058" i="5"/>
  <c r="AM1059" i="5"/>
  <c r="AM1060" i="5"/>
  <c r="AM1061" i="5"/>
  <c r="AM1062" i="5"/>
  <c r="AM1063" i="5"/>
  <c r="AM1064" i="5"/>
  <c r="AM1065" i="5"/>
  <c r="AM1066" i="5"/>
  <c r="AM1067" i="5"/>
  <c r="AM1068" i="5"/>
  <c r="AM1069" i="5"/>
  <c r="AM1070" i="5"/>
  <c r="AM1071" i="5"/>
  <c r="AM1072" i="5"/>
  <c r="AM1073" i="5"/>
  <c r="AM1074" i="5"/>
  <c r="AM1075" i="5"/>
  <c r="AM1076" i="5"/>
  <c r="AM1077" i="5"/>
  <c r="AM1078" i="5"/>
  <c r="AM1079" i="5"/>
  <c r="AM1080" i="5"/>
  <c r="AM1081" i="5"/>
  <c r="AM1082" i="5"/>
  <c r="AM1083" i="5"/>
  <c r="AM1084" i="5"/>
  <c r="AM1085" i="5"/>
  <c r="AM1086" i="5"/>
  <c r="AM1087" i="5"/>
  <c r="AM1088" i="5"/>
  <c r="AM1089" i="5"/>
  <c r="AM1090" i="5"/>
  <c r="AM1091" i="5"/>
  <c r="AM1092" i="5"/>
  <c r="AM1093" i="5"/>
  <c r="AM1094" i="5"/>
  <c r="AM1095" i="5"/>
  <c r="AM1096" i="5"/>
  <c r="AM1097" i="5"/>
  <c r="AM1098" i="5"/>
  <c r="AM1099" i="5"/>
  <c r="AM1100" i="5"/>
  <c r="AM1101" i="5"/>
  <c r="AM1102" i="5"/>
  <c r="AM1103" i="5"/>
  <c r="AM1104" i="5"/>
  <c r="AM1105" i="5"/>
  <c r="AM1106" i="5"/>
  <c r="AM1107" i="5"/>
  <c r="AM1108" i="5"/>
  <c r="AM1109" i="5"/>
  <c r="AM1110" i="5"/>
  <c r="AM1111" i="5"/>
  <c r="AM1112" i="5"/>
  <c r="AM1113" i="5"/>
  <c r="AM1114" i="5"/>
  <c r="AM1115" i="5"/>
  <c r="AM1116" i="5"/>
  <c r="AM1117" i="5"/>
  <c r="AM1118" i="5"/>
  <c r="AM1119" i="5"/>
  <c r="AM1120" i="5"/>
  <c r="AM1121" i="5"/>
  <c r="AM1122" i="5"/>
  <c r="AM1123" i="5"/>
  <c r="AM1124" i="5"/>
  <c r="AM1125" i="5"/>
  <c r="AM1126" i="5"/>
  <c r="AM1127" i="5"/>
  <c r="AM1128" i="5"/>
  <c r="AM1129" i="5"/>
  <c r="AM1130" i="5"/>
  <c r="AM1131" i="5"/>
  <c r="AM1132" i="5"/>
  <c r="AM1133" i="5"/>
  <c r="AM1134" i="5"/>
  <c r="AM1135" i="5"/>
  <c r="AM1136" i="5"/>
  <c r="AM1137" i="5"/>
  <c r="AM1138" i="5"/>
  <c r="AM1139" i="5"/>
  <c r="AM1140" i="5"/>
  <c r="AM1141" i="5"/>
  <c r="AM1142" i="5"/>
  <c r="AM1143" i="5"/>
  <c r="AM1144" i="5"/>
  <c r="AM1145" i="5"/>
  <c r="AM1146" i="5"/>
  <c r="AM1147" i="5"/>
  <c r="AM1148" i="5"/>
  <c r="AM1149" i="5"/>
  <c r="AM1150" i="5"/>
  <c r="AM1151" i="5"/>
  <c r="AM1152" i="5"/>
  <c r="AM1153" i="5"/>
  <c r="AM1154" i="5"/>
  <c r="AM1155" i="5"/>
  <c r="AM1156" i="5"/>
  <c r="AM1157" i="5"/>
  <c r="AM1158" i="5"/>
  <c r="AM1159" i="5"/>
  <c r="AM1160" i="5"/>
  <c r="AM1161" i="5"/>
  <c r="AM1162" i="5"/>
  <c r="AM1163" i="5"/>
  <c r="AM1164" i="5"/>
  <c r="AM1165" i="5"/>
  <c r="AM1166" i="5"/>
  <c r="AM1167" i="5"/>
  <c r="AM1168" i="5"/>
  <c r="AM1169" i="5"/>
  <c r="AM1170" i="5"/>
  <c r="AM1171" i="5"/>
  <c r="AM1172" i="5"/>
  <c r="AM1173" i="5"/>
  <c r="AM1174" i="5"/>
  <c r="AM1175" i="5"/>
  <c r="AM1176" i="5"/>
  <c r="AM1177" i="5"/>
  <c r="AM1178" i="5"/>
  <c r="AM1179" i="5"/>
  <c r="AM1180" i="5"/>
  <c r="AM1181" i="5"/>
  <c r="AM1182" i="5"/>
  <c r="AM1183" i="5"/>
  <c r="AM1184" i="5"/>
  <c r="AM1185" i="5"/>
  <c r="AM1186" i="5"/>
  <c r="AM1187" i="5"/>
  <c r="AM1188" i="5"/>
  <c r="AM1189" i="5"/>
  <c r="AM1190" i="5"/>
  <c r="AM1191" i="5"/>
  <c r="AM1192" i="5"/>
  <c r="AM1193" i="5"/>
  <c r="AM1194" i="5"/>
  <c r="AM1195" i="5"/>
  <c r="AM1196" i="5"/>
  <c r="AM1197" i="5"/>
  <c r="AM1198" i="5"/>
  <c r="AM1199" i="5"/>
  <c r="AM1200" i="5"/>
  <c r="AM1201" i="5"/>
  <c r="AM1202" i="5"/>
  <c r="AM1203" i="5"/>
  <c r="AM1204" i="5"/>
  <c r="AM1205" i="5"/>
  <c r="AM1206" i="5"/>
  <c r="AM1207" i="5"/>
  <c r="AM1208" i="5"/>
  <c r="AM1209" i="5"/>
  <c r="AM1210" i="5"/>
  <c r="AM1211" i="5"/>
  <c r="AM1212" i="5"/>
  <c r="AM1213" i="5"/>
  <c r="B7" i="7"/>
  <c r="B8" i="7" s="1"/>
  <c r="B9" i="7" s="1"/>
  <c r="O3" i="5"/>
  <c r="W1213" i="5"/>
  <c r="V1213" i="5"/>
  <c r="U1213" i="5"/>
  <c r="T1213" i="5"/>
  <c r="S1213" i="5"/>
  <c r="R1213" i="5"/>
  <c r="Q1213" i="5"/>
  <c r="P1213" i="5"/>
  <c r="O1213" i="5"/>
  <c r="N1213" i="5"/>
  <c r="W1212" i="5"/>
  <c r="V1212" i="5"/>
  <c r="U1212" i="5"/>
  <c r="T1212" i="5"/>
  <c r="S1212" i="5"/>
  <c r="R1212" i="5"/>
  <c r="Q1212" i="5"/>
  <c r="P1212" i="5"/>
  <c r="O1212" i="5"/>
  <c r="N1212" i="5"/>
  <c r="W1211" i="5"/>
  <c r="V1211" i="5"/>
  <c r="U1211" i="5"/>
  <c r="T1211" i="5"/>
  <c r="S1211" i="5"/>
  <c r="R1211" i="5"/>
  <c r="Q1211" i="5"/>
  <c r="P1211" i="5"/>
  <c r="O1211" i="5"/>
  <c r="N1211" i="5"/>
  <c r="W1210" i="5"/>
  <c r="V1210" i="5"/>
  <c r="U1210" i="5"/>
  <c r="T1210" i="5"/>
  <c r="S1210" i="5"/>
  <c r="R1210" i="5"/>
  <c r="Q1210" i="5"/>
  <c r="P1210" i="5"/>
  <c r="O1210" i="5"/>
  <c r="N1210" i="5"/>
  <c r="W1209" i="5"/>
  <c r="V1209" i="5"/>
  <c r="U1209" i="5"/>
  <c r="T1209" i="5"/>
  <c r="S1209" i="5"/>
  <c r="R1209" i="5"/>
  <c r="Q1209" i="5"/>
  <c r="P1209" i="5"/>
  <c r="O1209" i="5"/>
  <c r="N1209" i="5"/>
  <c r="W1208" i="5"/>
  <c r="V1208" i="5"/>
  <c r="U1208" i="5"/>
  <c r="T1208" i="5"/>
  <c r="S1208" i="5"/>
  <c r="R1208" i="5"/>
  <c r="Q1208" i="5"/>
  <c r="P1208" i="5"/>
  <c r="O1208" i="5"/>
  <c r="N1208" i="5"/>
  <c r="W1207" i="5"/>
  <c r="V1207" i="5"/>
  <c r="U1207" i="5"/>
  <c r="T1207" i="5"/>
  <c r="S1207" i="5"/>
  <c r="R1207" i="5"/>
  <c r="Q1207" i="5"/>
  <c r="P1207" i="5"/>
  <c r="O1207" i="5"/>
  <c r="N1207" i="5"/>
  <c r="W1206" i="5"/>
  <c r="V1206" i="5"/>
  <c r="U1206" i="5"/>
  <c r="T1206" i="5"/>
  <c r="S1206" i="5"/>
  <c r="R1206" i="5"/>
  <c r="Q1206" i="5"/>
  <c r="P1206" i="5"/>
  <c r="O1206" i="5"/>
  <c r="N1206" i="5"/>
  <c r="W1205" i="5"/>
  <c r="V1205" i="5"/>
  <c r="U1205" i="5"/>
  <c r="T1205" i="5"/>
  <c r="S1205" i="5"/>
  <c r="R1205" i="5"/>
  <c r="Q1205" i="5"/>
  <c r="P1205" i="5"/>
  <c r="O1205" i="5"/>
  <c r="N1205" i="5"/>
  <c r="W1204" i="5"/>
  <c r="V1204" i="5"/>
  <c r="U1204" i="5"/>
  <c r="T1204" i="5"/>
  <c r="S1204" i="5"/>
  <c r="R1204" i="5"/>
  <c r="Q1204" i="5"/>
  <c r="P1204" i="5"/>
  <c r="O1204" i="5"/>
  <c r="N1204" i="5"/>
  <c r="W1203" i="5"/>
  <c r="V1203" i="5"/>
  <c r="U1203" i="5"/>
  <c r="T1203" i="5"/>
  <c r="S1203" i="5"/>
  <c r="R1203" i="5"/>
  <c r="Q1203" i="5"/>
  <c r="P1203" i="5"/>
  <c r="O1203" i="5"/>
  <c r="N1203" i="5"/>
  <c r="W1202" i="5"/>
  <c r="V1202" i="5"/>
  <c r="U1202" i="5"/>
  <c r="T1202" i="5"/>
  <c r="S1202" i="5"/>
  <c r="R1202" i="5"/>
  <c r="Q1202" i="5"/>
  <c r="P1202" i="5"/>
  <c r="O1202" i="5"/>
  <c r="N1202" i="5"/>
  <c r="W1201" i="5"/>
  <c r="V1201" i="5"/>
  <c r="U1201" i="5"/>
  <c r="T1201" i="5"/>
  <c r="S1201" i="5"/>
  <c r="R1201" i="5"/>
  <c r="Q1201" i="5"/>
  <c r="P1201" i="5"/>
  <c r="O1201" i="5"/>
  <c r="N1201" i="5"/>
  <c r="W1200" i="5"/>
  <c r="V1200" i="5"/>
  <c r="U1200" i="5"/>
  <c r="T1200" i="5"/>
  <c r="S1200" i="5"/>
  <c r="R1200" i="5"/>
  <c r="Q1200" i="5"/>
  <c r="P1200" i="5"/>
  <c r="O1200" i="5"/>
  <c r="N1200" i="5"/>
  <c r="W1199" i="5"/>
  <c r="V1199" i="5"/>
  <c r="U1199" i="5"/>
  <c r="T1199" i="5"/>
  <c r="S1199" i="5"/>
  <c r="R1199" i="5"/>
  <c r="Q1199" i="5"/>
  <c r="P1199" i="5"/>
  <c r="O1199" i="5"/>
  <c r="N1199" i="5"/>
  <c r="W1198" i="5"/>
  <c r="V1198" i="5"/>
  <c r="U1198" i="5"/>
  <c r="T1198" i="5"/>
  <c r="S1198" i="5"/>
  <c r="R1198" i="5"/>
  <c r="Q1198" i="5"/>
  <c r="P1198" i="5"/>
  <c r="O1198" i="5"/>
  <c r="N1198" i="5"/>
  <c r="W1197" i="5"/>
  <c r="V1197" i="5"/>
  <c r="U1197" i="5"/>
  <c r="T1197" i="5"/>
  <c r="S1197" i="5"/>
  <c r="R1197" i="5"/>
  <c r="Q1197" i="5"/>
  <c r="P1197" i="5"/>
  <c r="O1197" i="5"/>
  <c r="N1197" i="5"/>
  <c r="W1196" i="5"/>
  <c r="V1196" i="5"/>
  <c r="U1196" i="5"/>
  <c r="T1196" i="5"/>
  <c r="S1196" i="5"/>
  <c r="R1196" i="5"/>
  <c r="Q1196" i="5"/>
  <c r="P1196" i="5"/>
  <c r="O1196" i="5"/>
  <c r="N1196" i="5"/>
  <c r="W1195" i="5"/>
  <c r="V1195" i="5"/>
  <c r="U1195" i="5"/>
  <c r="T1195" i="5"/>
  <c r="S1195" i="5"/>
  <c r="R1195" i="5"/>
  <c r="Q1195" i="5"/>
  <c r="P1195" i="5"/>
  <c r="O1195" i="5"/>
  <c r="N1195" i="5"/>
  <c r="W1194" i="5"/>
  <c r="V1194" i="5"/>
  <c r="U1194" i="5"/>
  <c r="T1194" i="5"/>
  <c r="S1194" i="5"/>
  <c r="R1194" i="5"/>
  <c r="Q1194" i="5"/>
  <c r="P1194" i="5"/>
  <c r="O1194" i="5"/>
  <c r="N1194" i="5"/>
  <c r="W1193" i="5"/>
  <c r="V1193" i="5"/>
  <c r="U1193" i="5"/>
  <c r="T1193" i="5"/>
  <c r="S1193" i="5"/>
  <c r="R1193" i="5"/>
  <c r="Q1193" i="5"/>
  <c r="P1193" i="5"/>
  <c r="O1193" i="5"/>
  <c r="N1193" i="5"/>
  <c r="W1192" i="5"/>
  <c r="V1192" i="5"/>
  <c r="U1192" i="5"/>
  <c r="T1192" i="5"/>
  <c r="S1192" i="5"/>
  <c r="R1192" i="5"/>
  <c r="Q1192" i="5"/>
  <c r="P1192" i="5"/>
  <c r="O1192" i="5"/>
  <c r="N1192" i="5"/>
  <c r="W1191" i="5"/>
  <c r="V1191" i="5"/>
  <c r="U1191" i="5"/>
  <c r="T1191" i="5"/>
  <c r="S1191" i="5"/>
  <c r="R1191" i="5"/>
  <c r="Q1191" i="5"/>
  <c r="P1191" i="5"/>
  <c r="O1191" i="5"/>
  <c r="N1191" i="5"/>
  <c r="W1190" i="5"/>
  <c r="V1190" i="5"/>
  <c r="U1190" i="5"/>
  <c r="T1190" i="5"/>
  <c r="S1190" i="5"/>
  <c r="R1190" i="5"/>
  <c r="Q1190" i="5"/>
  <c r="P1190" i="5"/>
  <c r="O1190" i="5"/>
  <c r="N1190" i="5"/>
  <c r="W1189" i="5"/>
  <c r="V1189" i="5"/>
  <c r="U1189" i="5"/>
  <c r="T1189" i="5"/>
  <c r="S1189" i="5"/>
  <c r="R1189" i="5"/>
  <c r="Q1189" i="5"/>
  <c r="P1189" i="5"/>
  <c r="O1189" i="5"/>
  <c r="N1189" i="5"/>
  <c r="W1188" i="5"/>
  <c r="V1188" i="5"/>
  <c r="U1188" i="5"/>
  <c r="T1188" i="5"/>
  <c r="S1188" i="5"/>
  <c r="R1188" i="5"/>
  <c r="Q1188" i="5"/>
  <c r="P1188" i="5"/>
  <c r="O1188" i="5"/>
  <c r="N1188" i="5"/>
  <c r="W1187" i="5"/>
  <c r="V1187" i="5"/>
  <c r="U1187" i="5"/>
  <c r="T1187" i="5"/>
  <c r="S1187" i="5"/>
  <c r="R1187" i="5"/>
  <c r="Q1187" i="5"/>
  <c r="P1187" i="5"/>
  <c r="O1187" i="5"/>
  <c r="N1187" i="5"/>
  <c r="W1186" i="5"/>
  <c r="V1186" i="5"/>
  <c r="U1186" i="5"/>
  <c r="T1186" i="5"/>
  <c r="S1186" i="5"/>
  <c r="R1186" i="5"/>
  <c r="Q1186" i="5"/>
  <c r="P1186" i="5"/>
  <c r="O1186" i="5"/>
  <c r="N1186" i="5"/>
  <c r="W1185" i="5"/>
  <c r="V1185" i="5"/>
  <c r="U1185" i="5"/>
  <c r="T1185" i="5"/>
  <c r="S1185" i="5"/>
  <c r="R1185" i="5"/>
  <c r="Q1185" i="5"/>
  <c r="P1185" i="5"/>
  <c r="O1185" i="5"/>
  <c r="N1185" i="5"/>
  <c r="W1184" i="5"/>
  <c r="V1184" i="5"/>
  <c r="U1184" i="5"/>
  <c r="T1184" i="5"/>
  <c r="S1184" i="5"/>
  <c r="R1184" i="5"/>
  <c r="Q1184" i="5"/>
  <c r="P1184" i="5"/>
  <c r="O1184" i="5"/>
  <c r="N1184" i="5"/>
  <c r="W1183" i="5"/>
  <c r="V1183" i="5"/>
  <c r="U1183" i="5"/>
  <c r="T1183" i="5"/>
  <c r="S1183" i="5"/>
  <c r="R1183" i="5"/>
  <c r="Q1183" i="5"/>
  <c r="P1183" i="5"/>
  <c r="O1183" i="5"/>
  <c r="N1183" i="5"/>
  <c r="W1182" i="5"/>
  <c r="V1182" i="5"/>
  <c r="U1182" i="5"/>
  <c r="T1182" i="5"/>
  <c r="S1182" i="5"/>
  <c r="R1182" i="5"/>
  <c r="Q1182" i="5"/>
  <c r="P1182" i="5"/>
  <c r="O1182" i="5"/>
  <c r="N1182" i="5"/>
  <c r="W1181" i="5"/>
  <c r="V1181" i="5"/>
  <c r="U1181" i="5"/>
  <c r="T1181" i="5"/>
  <c r="S1181" i="5"/>
  <c r="R1181" i="5"/>
  <c r="Q1181" i="5"/>
  <c r="P1181" i="5"/>
  <c r="O1181" i="5"/>
  <c r="N1181" i="5"/>
  <c r="W1180" i="5"/>
  <c r="V1180" i="5"/>
  <c r="U1180" i="5"/>
  <c r="T1180" i="5"/>
  <c r="S1180" i="5"/>
  <c r="R1180" i="5"/>
  <c r="Q1180" i="5"/>
  <c r="P1180" i="5"/>
  <c r="O1180" i="5"/>
  <c r="N1180" i="5"/>
  <c r="W1179" i="5"/>
  <c r="V1179" i="5"/>
  <c r="U1179" i="5"/>
  <c r="T1179" i="5"/>
  <c r="S1179" i="5"/>
  <c r="R1179" i="5"/>
  <c r="Q1179" i="5"/>
  <c r="P1179" i="5"/>
  <c r="O1179" i="5"/>
  <c r="N1179" i="5"/>
  <c r="W1178" i="5"/>
  <c r="V1178" i="5"/>
  <c r="U1178" i="5"/>
  <c r="T1178" i="5"/>
  <c r="S1178" i="5"/>
  <c r="R1178" i="5"/>
  <c r="Q1178" i="5"/>
  <c r="P1178" i="5"/>
  <c r="O1178" i="5"/>
  <c r="N1178" i="5"/>
  <c r="W1177" i="5"/>
  <c r="V1177" i="5"/>
  <c r="U1177" i="5"/>
  <c r="T1177" i="5"/>
  <c r="S1177" i="5"/>
  <c r="R1177" i="5"/>
  <c r="Q1177" i="5"/>
  <c r="P1177" i="5"/>
  <c r="O1177" i="5"/>
  <c r="N1177" i="5"/>
  <c r="W1176" i="5"/>
  <c r="V1176" i="5"/>
  <c r="U1176" i="5"/>
  <c r="T1176" i="5"/>
  <c r="S1176" i="5"/>
  <c r="R1176" i="5"/>
  <c r="Q1176" i="5"/>
  <c r="P1176" i="5"/>
  <c r="O1176" i="5"/>
  <c r="N1176" i="5"/>
  <c r="W1175" i="5"/>
  <c r="V1175" i="5"/>
  <c r="U1175" i="5"/>
  <c r="T1175" i="5"/>
  <c r="S1175" i="5"/>
  <c r="R1175" i="5"/>
  <c r="Q1175" i="5"/>
  <c r="P1175" i="5"/>
  <c r="O1175" i="5"/>
  <c r="N1175" i="5"/>
  <c r="W1174" i="5"/>
  <c r="V1174" i="5"/>
  <c r="U1174" i="5"/>
  <c r="T1174" i="5"/>
  <c r="S1174" i="5"/>
  <c r="R1174" i="5"/>
  <c r="Q1174" i="5"/>
  <c r="P1174" i="5"/>
  <c r="O1174" i="5"/>
  <c r="N1174" i="5"/>
  <c r="W1173" i="5"/>
  <c r="V1173" i="5"/>
  <c r="U1173" i="5"/>
  <c r="T1173" i="5"/>
  <c r="S1173" i="5"/>
  <c r="R1173" i="5"/>
  <c r="Q1173" i="5"/>
  <c r="P1173" i="5"/>
  <c r="O1173" i="5"/>
  <c r="N1173" i="5"/>
  <c r="W1172" i="5"/>
  <c r="V1172" i="5"/>
  <c r="U1172" i="5"/>
  <c r="T1172" i="5"/>
  <c r="S1172" i="5"/>
  <c r="R1172" i="5"/>
  <c r="Q1172" i="5"/>
  <c r="P1172" i="5"/>
  <c r="O1172" i="5"/>
  <c r="N1172" i="5"/>
  <c r="W1171" i="5"/>
  <c r="V1171" i="5"/>
  <c r="U1171" i="5"/>
  <c r="T1171" i="5"/>
  <c r="S1171" i="5"/>
  <c r="R1171" i="5"/>
  <c r="Q1171" i="5"/>
  <c r="P1171" i="5"/>
  <c r="O1171" i="5"/>
  <c r="N1171" i="5"/>
  <c r="W1170" i="5"/>
  <c r="V1170" i="5"/>
  <c r="U1170" i="5"/>
  <c r="T1170" i="5"/>
  <c r="S1170" i="5"/>
  <c r="R1170" i="5"/>
  <c r="Q1170" i="5"/>
  <c r="P1170" i="5"/>
  <c r="O1170" i="5"/>
  <c r="N1170" i="5"/>
  <c r="W1169" i="5"/>
  <c r="V1169" i="5"/>
  <c r="U1169" i="5"/>
  <c r="T1169" i="5"/>
  <c r="S1169" i="5"/>
  <c r="R1169" i="5"/>
  <c r="Q1169" i="5"/>
  <c r="P1169" i="5"/>
  <c r="O1169" i="5"/>
  <c r="N1169" i="5"/>
  <c r="W1168" i="5"/>
  <c r="V1168" i="5"/>
  <c r="U1168" i="5"/>
  <c r="T1168" i="5"/>
  <c r="S1168" i="5"/>
  <c r="R1168" i="5"/>
  <c r="Q1168" i="5"/>
  <c r="P1168" i="5"/>
  <c r="O1168" i="5"/>
  <c r="N1168" i="5"/>
  <c r="W1167" i="5"/>
  <c r="V1167" i="5"/>
  <c r="U1167" i="5"/>
  <c r="T1167" i="5"/>
  <c r="S1167" i="5"/>
  <c r="R1167" i="5"/>
  <c r="Q1167" i="5"/>
  <c r="P1167" i="5"/>
  <c r="O1167" i="5"/>
  <c r="N1167" i="5"/>
  <c r="W1166" i="5"/>
  <c r="V1166" i="5"/>
  <c r="U1166" i="5"/>
  <c r="T1166" i="5"/>
  <c r="S1166" i="5"/>
  <c r="R1166" i="5"/>
  <c r="Q1166" i="5"/>
  <c r="P1166" i="5"/>
  <c r="O1166" i="5"/>
  <c r="N1166" i="5"/>
  <c r="W1165" i="5"/>
  <c r="V1165" i="5"/>
  <c r="U1165" i="5"/>
  <c r="T1165" i="5"/>
  <c r="S1165" i="5"/>
  <c r="R1165" i="5"/>
  <c r="Q1165" i="5"/>
  <c r="P1165" i="5"/>
  <c r="O1165" i="5"/>
  <c r="N1165" i="5"/>
  <c r="W1164" i="5"/>
  <c r="V1164" i="5"/>
  <c r="U1164" i="5"/>
  <c r="T1164" i="5"/>
  <c r="S1164" i="5"/>
  <c r="R1164" i="5"/>
  <c r="Q1164" i="5"/>
  <c r="P1164" i="5"/>
  <c r="O1164" i="5"/>
  <c r="N1164" i="5"/>
  <c r="W1163" i="5"/>
  <c r="V1163" i="5"/>
  <c r="U1163" i="5"/>
  <c r="T1163" i="5"/>
  <c r="S1163" i="5"/>
  <c r="R1163" i="5"/>
  <c r="Q1163" i="5"/>
  <c r="P1163" i="5"/>
  <c r="O1163" i="5"/>
  <c r="N1163" i="5"/>
  <c r="W1162" i="5"/>
  <c r="V1162" i="5"/>
  <c r="U1162" i="5"/>
  <c r="T1162" i="5"/>
  <c r="S1162" i="5"/>
  <c r="R1162" i="5"/>
  <c r="Q1162" i="5"/>
  <c r="P1162" i="5"/>
  <c r="O1162" i="5"/>
  <c r="N1162" i="5"/>
  <c r="W1161" i="5"/>
  <c r="V1161" i="5"/>
  <c r="U1161" i="5"/>
  <c r="T1161" i="5"/>
  <c r="S1161" i="5"/>
  <c r="R1161" i="5"/>
  <c r="Q1161" i="5"/>
  <c r="P1161" i="5"/>
  <c r="O1161" i="5"/>
  <c r="N1161" i="5"/>
  <c r="W1160" i="5"/>
  <c r="V1160" i="5"/>
  <c r="U1160" i="5"/>
  <c r="T1160" i="5"/>
  <c r="S1160" i="5"/>
  <c r="R1160" i="5"/>
  <c r="Q1160" i="5"/>
  <c r="P1160" i="5"/>
  <c r="O1160" i="5"/>
  <c r="N1160" i="5"/>
  <c r="W1159" i="5"/>
  <c r="V1159" i="5"/>
  <c r="U1159" i="5"/>
  <c r="T1159" i="5"/>
  <c r="S1159" i="5"/>
  <c r="R1159" i="5"/>
  <c r="Q1159" i="5"/>
  <c r="P1159" i="5"/>
  <c r="O1159" i="5"/>
  <c r="N1159" i="5"/>
  <c r="W1158" i="5"/>
  <c r="V1158" i="5"/>
  <c r="U1158" i="5"/>
  <c r="T1158" i="5"/>
  <c r="S1158" i="5"/>
  <c r="R1158" i="5"/>
  <c r="Q1158" i="5"/>
  <c r="P1158" i="5"/>
  <c r="O1158" i="5"/>
  <c r="N1158" i="5"/>
  <c r="W1157" i="5"/>
  <c r="V1157" i="5"/>
  <c r="U1157" i="5"/>
  <c r="T1157" i="5"/>
  <c r="S1157" i="5"/>
  <c r="R1157" i="5"/>
  <c r="Q1157" i="5"/>
  <c r="P1157" i="5"/>
  <c r="O1157" i="5"/>
  <c r="N1157" i="5"/>
  <c r="W1156" i="5"/>
  <c r="V1156" i="5"/>
  <c r="U1156" i="5"/>
  <c r="T1156" i="5"/>
  <c r="S1156" i="5"/>
  <c r="R1156" i="5"/>
  <c r="Q1156" i="5"/>
  <c r="P1156" i="5"/>
  <c r="O1156" i="5"/>
  <c r="N1156" i="5"/>
  <c r="W1155" i="5"/>
  <c r="V1155" i="5"/>
  <c r="U1155" i="5"/>
  <c r="T1155" i="5"/>
  <c r="S1155" i="5"/>
  <c r="R1155" i="5"/>
  <c r="Q1155" i="5"/>
  <c r="P1155" i="5"/>
  <c r="O1155" i="5"/>
  <c r="N1155" i="5"/>
  <c r="W1154" i="5"/>
  <c r="V1154" i="5"/>
  <c r="U1154" i="5"/>
  <c r="T1154" i="5"/>
  <c r="S1154" i="5"/>
  <c r="R1154" i="5"/>
  <c r="Q1154" i="5"/>
  <c r="P1154" i="5"/>
  <c r="O1154" i="5"/>
  <c r="N1154" i="5"/>
  <c r="W1153" i="5"/>
  <c r="V1153" i="5"/>
  <c r="U1153" i="5"/>
  <c r="T1153" i="5"/>
  <c r="S1153" i="5"/>
  <c r="R1153" i="5"/>
  <c r="Q1153" i="5"/>
  <c r="P1153" i="5"/>
  <c r="O1153" i="5"/>
  <c r="N1153" i="5"/>
  <c r="W1152" i="5"/>
  <c r="V1152" i="5"/>
  <c r="U1152" i="5"/>
  <c r="T1152" i="5"/>
  <c r="S1152" i="5"/>
  <c r="R1152" i="5"/>
  <c r="Q1152" i="5"/>
  <c r="P1152" i="5"/>
  <c r="O1152" i="5"/>
  <c r="N1152" i="5"/>
  <c r="W1151" i="5"/>
  <c r="V1151" i="5"/>
  <c r="U1151" i="5"/>
  <c r="T1151" i="5"/>
  <c r="S1151" i="5"/>
  <c r="R1151" i="5"/>
  <c r="Q1151" i="5"/>
  <c r="P1151" i="5"/>
  <c r="O1151" i="5"/>
  <c r="N1151" i="5"/>
  <c r="W1150" i="5"/>
  <c r="V1150" i="5"/>
  <c r="U1150" i="5"/>
  <c r="T1150" i="5"/>
  <c r="S1150" i="5"/>
  <c r="R1150" i="5"/>
  <c r="Q1150" i="5"/>
  <c r="P1150" i="5"/>
  <c r="O1150" i="5"/>
  <c r="N1150" i="5"/>
  <c r="W1149" i="5"/>
  <c r="V1149" i="5"/>
  <c r="U1149" i="5"/>
  <c r="T1149" i="5"/>
  <c r="S1149" i="5"/>
  <c r="R1149" i="5"/>
  <c r="Q1149" i="5"/>
  <c r="P1149" i="5"/>
  <c r="O1149" i="5"/>
  <c r="N1149" i="5"/>
  <c r="W1148" i="5"/>
  <c r="V1148" i="5"/>
  <c r="U1148" i="5"/>
  <c r="T1148" i="5"/>
  <c r="S1148" i="5"/>
  <c r="R1148" i="5"/>
  <c r="Q1148" i="5"/>
  <c r="P1148" i="5"/>
  <c r="O1148" i="5"/>
  <c r="N1148" i="5"/>
  <c r="W1147" i="5"/>
  <c r="V1147" i="5"/>
  <c r="U1147" i="5"/>
  <c r="T1147" i="5"/>
  <c r="S1147" i="5"/>
  <c r="R1147" i="5"/>
  <c r="Q1147" i="5"/>
  <c r="P1147" i="5"/>
  <c r="O1147" i="5"/>
  <c r="N1147" i="5"/>
  <c r="W1146" i="5"/>
  <c r="V1146" i="5"/>
  <c r="U1146" i="5"/>
  <c r="T1146" i="5"/>
  <c r="S1146" i="5"/>
  <c r="R1146" i="5"/>
  <c r="Q1146" i="5"/>
  <c r="P1146" i="5"/>
  <c r="O1146" i="5"/>
  <c r="N1146" i="5"/>
  <c r="W1145" i="5"/>
  <c r="V1145" i="5"/>
  <c r="U1145" i="5"/>
  <c r="T1145" i="5"/>
  <c r="S1145" i="5"/>
  <c r="R1145" i="5"/>
  <c r="Q1145" i="5"/>
  <c r="P1145" i="5"/>
  <c r="O1145" i="5"/>
  <c r="N1145" i="5"/>
  <c r="W1144" i="5"/>
  <c r="V1144" i="5"/>
  <c r="U1144" i="5"/>
  <c r="T1144" i="5"/>
  <c r="S1144" i="5"/>
  <c r="R1144" i="5"/>
  <c r="Q1144" i="5"/>
  <c r="P1144" i="5"/>
  <c r="O1144" i="5"/>
  <c r="N1144" i="5"/>
  <c r="W1143" i="5"/>
  <c r="V1143" i="5"/>
  <c r="U1143" i="5"/>
  <c r="T1143" i="5"/>
  <c r="S1143" i="5"/>
  <c r="R1143" i="5"/>
  <c r="Q1143" i="5"/>
  <c r="P1143" i="5"/>
  <c r="O1143" i="5"/>
  <c r="N1143" i="5"/>
  <c r="W1142" i="5"/>
  <c r="V1142" i="5"/>
  <c r="U1142" i="5"/>
  <c r="T1142" i="5"/>
  <c r="S1142" i="5"/>
  <c r="R1142" i="5"/>
  <c r="Q1142" i="5"/>
  <c r="P1142" i="5"/>
  <c r="O1142" i="5"/>
  <c r="N1142" i="5"/>
  <c r="W1141" i="5"/>
  <c r="V1141" i="5"/>
  <c r="U1141" i="5"/>
  <c r="T1141" i="5"/>
  <c r="S1141" i="5"/>
  <c r="R1141" i="5"/>
  <c r="Q1141" i="5"/>
  <c r="P1141" i="5"/>
  <c r="O1141" i="5"/>
  <c r="N1141" i="5"/>
  <c r="W1140" i="5"/>
  <c r="V1140" i="5"/>
  <c r="U1140" i="5"/>
  <c r="T1140" i="5"/>
  <c r="S1140" i="5"/>
  <c r="R1140" i="5"/>
  <c r="Q1140" i="5"/>
  <c r="P1140" i="5"/>
  <c r="O1140" i="5"/>
  <c r="N1140" i="5"/>
  <c r="W1139" i="5"/>
  <c r="V1139" i="5"/>
  <c r="U1139" i="5"/>
  <c r="T1139" i="5"/>
  <c r="S1139" i="5"/>
  <c r="R1139" i="5"/>
  <c r="Q1139" i="5"/>
  <c r="P1139" i="5"/>
  <c r="O1139" i="5"/>
  <c r="N1139" i="5"/>
  <c r="W1138" i="5"/>
  <c r="V1138" i="5"/>
  <c r="U1138" i="5"/>
  <c r="T1138" i="5"/>
  <c r="S1138" i="5"/>
  <c r="R1138" i="5"/>
  <c r="Q1138" i="5"/>
  <c r="P1138" i="5"/>
  <c r="O1138" i="5"/>
  <c r="N1138" i="5"/>
  <c r="W1137" i="5"/>
  <c r="V1137" i="5"/>
  <c r="U1137" i="5"/>
  <c r="T1137" i="5"/>
  <c r="S1137" i="5"/>
  <c r="R1137" i="5"/>
  <c r="Q1137" i="5"/>
  <c r="P1137" i="5"/>
  <c r="O1137" i="5"/>
  <c r="N1137" i="5"/>
  <c r="W1136" i="5"/>
  <c r="V1136" i="5"/>
  <c r="U1136" i="5"/>
  <c r="T1136" i="5"/>
  <c r="S1136" i="5"/>
  <c r="R1136" i="5"/>
  <c r="Q1136" i="5"/>
  <c r="P1136" i="5"/>
  <c r="O1136" i="5"/>
  <c r="N1136" i="5"/>
  <c r="W1135" i="5"/>
  <c r="V1135" i="5"/>
  <c r="U1135" i="5"/>
  <c r="T1135" i="5"/>
  <c r="S1135" i="5"/>
  <c r="R1135" i="5"/>
  <c r="Q1135" i="5"/>
  <c r="P1135" i="5"/>
  <c r="O1135" i="5"/>
  <c r="N1135" i="5"/>
  <c r="W1134" i="5"/>
  <c r="V1134" i="5"/>
  <c r="U1134" i="5"/>
  <c r="T1134" i="5"/>
  <c r="S1134" i="5"/>
  <c r="R1134" i="5"/>
  <c r="Q1134" i="5"/>
  <c r="P1134" i="5"/>
  <c r="O1134" i="5"/>
  <c r="N1134" i="5"/>
  <c r="W1133" i="5"/>
  <c r="V1133" i="5"/>
  <c r="U1133" i="5"/>
  <c r="T1133" i="5"/>
  <c r="S1133" i="5"/>
  <c r="R1133" i="5"/>
  <c r="Q1133" i="5"/>
  <c r="P1133" i="5"/>
  <c r="O1133" i="5"/>
  <c r="N1133" i="5"/>
  <c r="W1132" i="5"/>
  <c r="V1132" i="5"/>
  <c r="U1132" i="5"/>
  <c r="T1132" i="5"/>
  <c r="S1132" i="5"/>
  <c r="R1132" i="5"/>
  <c r="Q1132" i="5"/>
  <c r="P1132" i="5"/>
  <c r="O1132" i="5"/>
  <c r="N1132" i="5"/>
  <c r="W1131" i="5"/>
  <c r="V1131" i="5"/>
  <c r="U1131" i="5"/>
  <c r="T1131" i="5"/>
  <c r="S1131" i="5"/>
  <c r="R1131" i="5"/>
  <c r="Q1131" i="5"/>
  <c r="P1131" i="5"/>
  <c r="O1131" i="5"/>
  <c r="N1131" i="5"/>
  <c r="W1130" i="5"/>
  <c r="V1130" i="5"/>
  <c r="U1130" i="5"/>
  <c r="T1130" i="5"/>
  <c r="S1130" i="5"/>
  <c r="R1130" i="5"/>
  <c r="Q1130" i="5"/>
  <c r="P1130" i="5"/>
  <c r="O1130" i="5"/>
  <c r="N1130" i="5"/>
  <c r="W1129" i="5"/>
  <c r="V1129" i="5"/>
  <c r="U1129" i="5"/>
  <c r="T1129" i="5"/>
  <c r="S1129" i="5"/>
  <c r="R1129" i="5"/>
  <c r="Q1129" i="5"/>
  <c r="P1129" i="5"/>
  <c r="O1129" i="5"/>
  <c r="N1129" i="5"/>
  <c r="W1128" i="5"/>
  <c r="V1128" i="5"/>
  <c r="U1128" i="5"/>
  <c r="T1128" i="5"/>
  <c r="S1128" i="5"/>
  <c r="R1128" i="5"/>
  <c r="Q1128" i="5"/>
  <c r="P1128" i="5"/>
  <c r="O1128" i="5"/>
  <c r="N1128" i="5"/>
  <c r="W1127" i="5"/>
  <c r="V1127" i="5"/>
  <c r="U1127" i="5"/>
  <c r="T1127" i="5"/>
  <c r="S1127" i="5"/>
  <c r="R1127" i="5"/>
  <c r="Q1127" i="5"/>
  <c r="P1127" i="5"/>
  <c r="O1127" i="5"/>
  <c r="N1127" i="5"/>
  <c r="W1126" i="5"/>
  <c r="V1126" i="5"/>
  <c r="U1126" i="5"/>
  <c r="T1126" i="5"/>
  <c r="S1126" i="5"/>
  <c r="R1126" i="5"/>
  <c r="Q1126" i="5"/>
  <c r="P1126" i="5"/>
  <c r="O1126" i="5"/>
  <c r="N1126" i="5"/>
  <c r="W1125" i="5"/>
  <c r="V1125" i="5"/>
  <c r="U1125" i="5"/>
  <c r="T1125" i="5"/>
  <c r="S1125" i="5"/>
  <c r="R1125" i="5"/>
  <c r="Q1125" i="5"/>
  <c r="P1125" i="5"/>
  <c r="O1125" i="5"/>
  <c r="N1125" i="5"/>
  <c r="W1124" i="5"/>
  <c r="V1124" i="5"/>
  <c r="U1124" i="5"/>
  <c r="T1124" i="5"/>
  <c r="S1124" i="5"/>
  <c r="R1124" i="5"/>
  <c r="Q1124" i="5"/>
  <c r="P1124" i="5"/>
  <c r="O1124" i="5"/>
  <c r="N1124" i="5"/>
  <c r="W1123" i="5"/>
  <c r="V1123" i="5"/>
  <c r="U1123" i="5"/>
  <c r="T1123" i="5"/>
  <c r="S1123" i="5"/>
  <c r="R1123" i="5"/>
  <c r="Q1123" i="5"/>
  <c r="P1123" i="5"/>
  <c r="O1123" i="5"/>
  <c r="N1123" i="5"/>
  <c r="W1122" i="5"/>
  <c r="V1122" i="5"/>
  <c r="U1122" i="5"/>
  <c r="T1122" i="5"/>
  <c r="S1122" i="5"/>
  <c r="R1122" i="5"/>
  <c r="Q1122" i="5"/>
  <c r="P1122" i="5"/>
  <c r="O1122" i="5"/>
  <c r="N1122" i="5"/>
  <c r="W1121" i="5"/>
  <c r="V1121" i="5"/>
  <c r="U1121" i="5"/>
  <c r="T1121" i="5"/>
  <c r="S1121" i="5"/>
  <c r="R1121" i="5"/>
  <c r="Q1121" i="5"/>
  <c r="P1121" i="5"/>
  <c r="O1121" i="5"/>
  <c r="N1121" i="5"/>
  <c r="W1120" i="5"/>
  <c r="V1120" i="5"/>
  <c r="U1120" i="5"/>
  <c r="T1120" i="5"/>
  <c r="S1120" i="5"/>
  <c r="R1120" i="5"/>
  <c r="Q1120" i="5"/>
  <c r="P1120" i="5"/>
  <c r="O1120" i="5"/>
  <c r="N1120" i="5"/>
  <c r="W1119" i="5"/>
  <c r="V1119" i="5"/>
  <c r="U1119" i="5"/>
  <c r="T1119" i="5"/>
  <c r="S1119" i="5"/>
  <c r="R1119" i="5"/>
  <c r="Q1119" i="5"/>
  <c r="P1119" i="5"/>
  <c r="O1119" i="5"/>
  <c r="N1119" i="5"/>
  <c r="W1118" i="5"/>
  <c r="V1118" i="5"/>
  <c r="U1118" i="5"/>
  <c r="T1118" i="5"/>
  <c r="S1118" i="5"/>
  <c r="R1118" i="5"/>
  <c r="Q1118" i="5"/>
  <c r="P1118" i="5"/>
  <c r="O1118" i="5"/>
  <c r="N1118" i="5"/>
  <c r="W1117" i="5"/>
  <c r="V1117" i="5"/>
  <c r="U1117" i="5"/>
  <c r="T1117" i="5"/>
  <c r="S1117" i="5"/>
  <c r="R1117" i="5"/>
  <c r="Q1117" i="5"/>
  <c r="P1117" i="5"/>
  <c r="O1117" i="5"/>
  <c r="N1117" i="5"/>
  <c r="W1116" i="5"/>
  <c r="V1116" i="5"/>
  <c r="U1116" i="5"/>
  <c r="T1116" i="5"/>
  <c r="S1116" i="5"/>
  <c r="R1116" i="5"/>
  <c r="Q1116" i="5"/>
  <c r="P1116" i="5"/>
  <c r="O1116" i="5"/>
  <c r="N1116" i="5"/>
  <c r="W1115" i="5"/>
  <c r="V1115" i="5"/>
  <c r="U1115" i="5"/>
  <c r="T1115" i="5"/>
  <c r="S1115" i="5"/>
  <c r="R1115" i="5"/>
  <c r="Q1115" i="5"/>
  <c r="P1115" i="5"/>
  <c r="O1115" i="5"/>
  <c r="N1115" i="5"/>
  <c r="W1114" i="5"/>
  <c r="V1114" i="5"/>
  <c r="U1114" i="5"/>
  <c r="T1114" i="5"/>
  <c r="S1114" i="5"/>
  <c r="R1114" i="5"/>
  <c r="Q1114" i="5"/>
  <c r="P1114" i="5"/>
  <c r="O1114" i="5"/>
  <c r="N1114" i="5"/>
  <c r="W1113" i="5"/>
  <c r="V1113" i="5"/>
  <c r="U1113" i="5"/>
  <c r="T1113" i="5"/>
  <c r="S1113" i="5"/>
  <c r="R1113" i="5"/>
  <c r="Q1113" i="5"/>
  <c r="P1113" i="5"/>
  <c r="O1113" i="5"/>
  <c r="N1113" i="5"/>
  <c r="W1112" i="5"/>
  <c r="V1112" i="5"/>
  <c r="U1112" i="5"/>
  <c r="T1112" i="5"/>
  <c r="S1112" i="5"/>
  <c r="R1112" i="5"/>
  <c r="Q1112" i="5"/>
  <c r="P1112" i="5"/>
  <c r="O1112" i="5"/>
  <c r="N1112" i="5"/>
  <c r="W1111" i="5"/>
  <c r="V1111" i="5"/>
  <c r="U1111" i="5"/>
  <c r="T1111" i="5"/>
  <c r="S1111" i="5"/>
  <c r="R1111" i="5"/>
  <c r="Q1111" i="5"/>
  <c r="P1111" i="5"/>
  <c r="O1111" i="5"/>
  <c r="N1111" i="5"/>
  <c r="W1110" i="5"/>
  <c r="V1110" i="5"/>
  <c r="U1110" i="5"/>
  <c r="T1110" i="5"/>
  <c r="S1110" i="5"/>
  <c r="R1110" i="5"/>
  <c r="Q1110" i="5"/>
  <c r="P1110" i="5"/>
  <c r="O1110" i="5"/>
  <c r="N1110" i="5"/>
  <c r="W1109" i="5"/>
  <c r="V1109" i="5"/>
  <c r="U1109" i="5"/>
  <c r="T1109" i="5"/>
  <c r="S1109" i="5"/>
  <c r="R1109" i="5"/>
  <c r="Q1109" i="5"/>
  <c r="P1109" i="5"/>
  <c r="O1109" i="5"/>
  <c r="N1109" i="5"/>
  <c r="W1108" i="5"/>
  <c r="V1108" i="5"/>
  <c r="U1108" i="5"/>
  <c r="T1108" i="5"/>
  <c r="S1108" i="5"/>
  <c r="R1108" i="5"/>
  <c r="Q1108" i="5"/>
  <c r="P1108" i="5"/>
  <c r="O1108" i="5"/>
  <c r="N1108" i="5"/>
  <c r="W1107" i="5"/>
  <c r="V1107" i="5"/>
  <c r="U1107" i="5"/>
  <c r="T1107" i="5"/>
  <c r="S1107" i="5"/>
  <c r="R1107" i="5"/>
  <c r="Q1107" i="5"/>
  <c r="P1107" i="5"/>
  <c r="O1107" i="5"/>
  <c r="N1107" i="5"/>
  <c r="W1106" i="5"/>
  <c r="V1106" i="5"/>
  <c r="U1106" i="5"/>
  <c r="T1106" i="5"/>
  <c r="S1106" i="5"/>
  <c r="R1106" i="5"/>
  <c r="Q1106" i="5"/>
  <c r="P1106" i="5"/>
  <c r="O1106" i="5"/>
  <c r="N1106" i="5"/>
  <c r="W1105" i="5"/>
  <c r="V1105" i="5"/>
  <c r="U1105" i="5"/>
  <c r="T1105" i="5"/>
  <c r="S1105" i="5"/>
  <c r="R1105" i="5"/>
  <c r="Q1105" i="5"/>
  <c r="P1105" i="5"/>
  <c r="O1105" i="5"/>
  <c r="N1105" i="5"/>
  <c r="W1104" i="5"/>
  <c r="V1104" i="5"/>
  <c r="U1104" i="5"/>
  <c r="T1104" i="5"/>
  <c r="S1104" i="5"/>
  <c r="R1104" i="5"/>
  <c r="Q1104" i="5"/>
  <c r="P1104" i="5"/>
  <c r="O1104" i="5"/>
  <c r="N1104" i="5"/>
  <c r="W1103" i="5"/>
  <c r="V1103" i="5"/>
  <c r="U1103" i="5"/>
  <c r="T1103" i="5"/>
  <c r="S1103" i="5"/>
  <c r="R1103" i="5"/>
  <c r="Q1103" i="5"/>
  <c r="P1103" i="5"/>
  <c r="O1103" i="5"/>
  <c r="N1103" i="5"/>
  <c r="W1102" i="5"/>
  <c r="V1102" i="5"/>
  <c r="U1102" i="5"/>
  <c r="T1102" i="5"/>
  <c r="S1102" i="5"/>
  <c r="R1102" i="5"/>
  <c r="Q1102" i="5"/>
  <c r="P1102" i="5"/>
  <c r="O1102" i="5"/>
  <c r="N1102" i="5"/>
  <c r="W1101" i="5"/>
  <c r="V1101" i="5"/>
  <c r="U1101" i="5"/>
  <c r="T1101" i="5"/>
  <c r="S1101" i="5"/>
  <c r="R1101" i="5"/>
  <c r="Q1101" i="5"/>
  <c r="P1101" i="5"/>
  <c r="O1101" i="5"/>
  <c r="N1101" i="5"/>
  <c r="W1100" i="5"/>
  <c r="V1100" i="5"/>
  <c r="U1100" i="5"/>
  <c r="T1100" i="5"/>
  <c r="S1100" i="5"/>
  <c r="R1100" i="5"/>
  <c r="Q1100" i="5"/>
  <c r="P1100" i="5"/>
  <c r="O1100" i="5"/>
  <c r="N1100" i="5"/>
  <c r="W1099" i="5"/>
  <c r="V1099" i="5"/>
  <c r="U1099" i="5"/>
  <c r="T1099" i="5"/>
  <c r="S1099" i="5"/>
  <c r="R1099" i="5"/>
  <c r="Q1099" i="5"/>
  <c r="P1099" i="5"/>
  <c r="O1099" i="5"/>
  <c r="N1099" i="5"/>
  <c r="W1098" i="5"/>
  <c r="V1098" i="5"/>
  <c r="U1098" i="5"/>
  <c r="T1098" i="5"/>
  <c r="S1098" i="5"/>
  <c r="R1098" i="5"/>
  <c r="Q1098" i="5"/>
  <c r="P1098" i="5"/>
  <c r="O1098" i="5"/>
  <c r="N1098" i="5"/>
  <c r="W1097" i="5"/>
  <c r="V1097" i="5"/>
  <c r="U1097" i="5"/>
  <c r="T1097" i="5"/>
  <c r="S1097" i="5"/>
  <c r="R1097" i="5"/>
  <c r="Q1097" i="5"/>
  <c r="P1097" i="5"/>
  <c r="O1097" i="5"/>
  <c r="N1097" i="5"/>
  <c r="W1096" i="5"/>
  <c r="V1096" i="5"/>
  <c r="U1096" i="5"/>
  <c r="T1096" i="5"/>
  <c r="S1096" i="5"/>
  <c r="R1096" i="5"/>
  <c r="Q1096" i="5"/>
  <c r="P1096" i="5"/>
  <c r="O1096" i="5"/>
  <c r="N1096" i="5"/>
  <c r="W1095" i="5"/>
  <c r="V1095" i="5"/>
  <c r="U1095" i="5"/>
  <c r="T1095" i="5"/>
  <c r="S1095" i="5"/>
  <c r="R1095" i="5"/>
  <c r="Q1095" i="5"/>
  <c r="P1095" i="5"/>
  <c r="O1095" i="5"/>
  <c r="N1095" i="5"/>
  <c r="W1094" i="5"/>
  <c r="V1094" i="5"/>
  <c r="U1094" i="5"/>
  <c r="T1094" i="5"/>
  <c r="S1094" i="5"/>
  <c r="R1094" i="5"/>
  <c r="Q1094" i="5"/>
  <c r="P1094" i="5"/>
  <c r="O1094" i="5"/>
  <c r="N1094" i="5"/>
  <c r="W1093" i="5"/>
  <c r="V1093" i="5"/>
  <c r="U1093" i="5"/>
  <c r="T1093" i="5"/>
  <c r="S1093" i="5"/>
  <c r="R1093" i="5"/>
  <c r="Q1093" i="5"/>
  <c r="P1093" i="5"/>
  <c r="O1093" i="5"/>
  <c r="N1093" i="5"/>
  <c r="W1092" i="5"/>
  <c r="V1092" i="5"/>
  <c r="U1092" i="5"/>
  <c r="T1092" i="5"/>
  <c r="S1092" i="5"/>
  <c r="R1092" i="5"/>
  <c r="Q1092" i="5"/>
  <c r="P1092" i="5"/>
  <c r="O1092" i="5"/>
  <c r="N1092" i="5"/>
  <c r="W1091" i="5"/>
  <c r="V1091" i="5"/>
  <c r="U1091" i="5"/>
  <c r="T1091" i="5"/>
  <c r="S1091" i="5"/>
  <c r="R1091" i="5"/>
  <c r="Q1091" i="5"/>
  <c r="P1091" i="5"/>
  <c r="O1091" i="5"/>
  <c r="N1091" i="5"/>
  <c r="W1090" i="5"/>
  <c r="V1090" i="5"/>
  <c r="U1090" i="5"/>
  <c r="T1090" i="5"/>
  <c r="S1090" i="5"/>
  <c r="R1090" i="5"/>
  <c r="Q1090" i="5"/>
  <c r="P1090" i="5"/>
  <c r="O1090" i="5"/>
  <c r="N1090" i="5"/>
  <c r="W1089" i="5"/>
  <c r="V1089" i="5"/>
  <c r="U1089" i="5"/>
  <c r="T1089" i="5"/>
  <c r="S1089" i="5"/>
  <c r="R1089" i="5"/>
  <c r="Q1089" i="5"/>
  <c r="P1089" i="5"/>
  <c r="O1089" i="5"/>
  <c r="N1089" i="5"/>
  <c r="W1088" i="5"/>
  <c r="V1088" i="5"/>
  <c r="U1088" i="5"/>
  <c r="T1088" i="5"/>
  <c r="S1088" i="5"/>
  <c r="R1088" i="5"/>
  <c r="Q1088" i="5"/>
  <c r="P1088" i="5"/>
  <c r="O1088" i="5"/>
  <c r="N1088" i="5"/>
  <c r="W1087" i="5"/>
  <c r="V1087" i="5"/>
  <c r="U1087" i="5"/>
  <c r="T1087" i="5"/>
  <c r="S1087" i="5"/>
  <c r="R1087" i="5"/>
  <c r="Q1087" i="5"/>
  <c r="P1087" i="5"/>
  <c r="O1087" i="5"/>
  <c r="N1087" i="5"/>
  <c r="W1086" i="5"/>
  <c r="V1086" i="5"/>
  <c r="U1086" i="5"/>
  <c r="T1086" i="5"/>
  <c r="S1086" i="5"/>
  <c r="R1086" i="5"/>
  <c r="Q1086" i="5"/>
  <c r="P1086" i="5"/>
  <c r="O1086" i="5"/>
  <c r="N1086" i="5"/>
  <c r="W1085" i="5"/>
  <c r="V1085" i="5"/>
  <c r="U1085" i="5"/>
  <c r="T1085" i="5"/>
  <c r="S1085" i="5"/>
  <c r="R1085" i="5"/>
  <c r="Q1085" i="5"/>
  <c r="P1085" i="5"/>
  <c r="O1085" i="5"/>
  <c r="N1085" i="5"/>
  <c r="W1084" i="5"/>
  <c r="V1084" i="5"/>
  <c r="U1084" i="5"/>
  <c r="T1084" i="5"/>
  <c r="S1084" i="5"/>
  <c r="R1084" i="5"/>
  <c r="Q1084" i="5"/>
  <c r="P1084" i="5"/>
  <c r="O1084" i="5"/>
  <c r="N1084" i="5"/>
  <c r="W1083" i="5"/>
  <c r="V1083" i="5"/>
  <c r="U1083" i="5"/>
  <c r="T1083" i="5"/>
  <c r="S1083" i="5"/>
  <c r="R1083" i="5"/>
  <c r="Q1083" i="5"/>
  <c r="P1083" i="5"/>
  <c r="O1083" i="5"/>
  <c r="N1083" i="5"/>
  <c r="W1082" i="5"/>
  <c r="V1082" i="5"/>
  <c r="U1082" i="5"/>
  <c r="T1082" i="5"/>
  <c r="S1082" i="5"/>
  <c r="R1082" i="5"/>
  <c r="Q1082" i="5"/>
  <c r="P1082" i="5"/>
  <c r="O1082" i="5"/>
  <c r="N1082" i="5"/>
  <c r="W1081" i="5"/>
  <c r="V1081" i="5"/>
  <c r="U1081" i="5"/>
  <c r="T1081" i="5"/>
  <c r="S1081" i="5"/>
  <c r="R1081" i="5"/>
  <c r="Q1081" i="5"/>
  <c r="P1081" i="5"/>
  <c r="O1081" i="5"/>
  <c r="N1081" i="5"/>
  <c r="W1080" i="5"/>
  <c r="V1080" i="5"/>
  <c r="U1080" i="5"/>
  <c r="T1080" i="5"/>
  <c r="S1080" i="5"/>
  <c r="R1080" i="5"/>
  <c r="Q1080" i="5"/>
  <c r="P1080" i="5"/>
  <c r="O1080" i="5"/>
  <c r="N1080" i="5"/>
  <c r="W1079" i="5"/>
  <c r="V1079" i="5"/>
  <c r="U1079" i="5"/>
  <c r="T1079" i="5"/>
  <c r="S1079" i="5"/>
  <c r="R1079" i="5"/>
  <c r="Q1079" i="5"/>
  <c r="P1079" i="5"/>
  <c r="O1079" i="5"/>
  <c r="N1079" i="5"/>
  <c r="W1078" i="5"/>
  <c r="V1078" i="5"/>
  <c r="U1078" i="5"/>
  <c r="T1078" i="5"/>
  <c r="S1078" i="5"/>
  <c r="R1078" i="5"/>
  <c r="Q1078" i="5"/>
  <c r="P1078" i="5"/>
  <c r="O1078" i="5"/>
  <c r="N1078" i="5"/>
  <c r="W1077" i="5"/>
  <c r="V1077" i="5"/>
  <c r="U1077" i="5"/>
  <c r="T1077" i="5"/>
  <c r="S1077" i="5"/>
  <c r="R1077" i="5"/>
  <c r="Q1077" i="5"/>
  <c r="P1077" i="5"/>
  <c r="O1077" i="5"/>
  <c r="N1077" i="5"/>
  <c r="W1076" i="5"/>
  <c r="V1076" i="5"/>
  <c r="U1076" i="5"/>
  <c r="T1076" i="5"/>
  <c r="S1076" i="5"/>
  <c r="R1076" i="5"/>
  <c r="Q1076" i="5"/>
  <c r="P1076" i="5"/>
  <c r="O1076" i="5"/>
  <c r="N1076" i="5"/>
  <c r="W1075" i="5"/>
  <c r="V1075" i="5"/>
  <c r="U1075" i="5"/>
  <c r="T1075" i="5"/>
  <c r="S1075" i="5"/>
  <c r="R1075" i="5"/>
  <c r="Q1075" i="5"/>
  <c r="P1075" i="5"/>
  <c r="O1075" i="5"/>
  <c r="N1075" i="5"/>
  <c r="W1074" i="5"/>
  <c r="V1074" i="5"/>
  <c r="U1074" i="5"/>
  <c r="T1074" i="5"/>
  <c r="S1074" i="5"/>
  <c r="R1074" i="5"/>
  <c r="Q1074" i="5"/>
  <c r="P1074" i="5"/>
  <c r="O1074" i="5"/>
  <c r="N1074" i="5"/>
  <c r="W1073" i="5"/>
  <c r="V1073" i="5"/>
  <c r="U1073" i="5"/>
  <c r="T1073" i="5"/>
  <c r="S1073" i="5"/>
  <c r="R1073" i="5"/>
  <c r="Q1073" i="5"/>
  <c r="P1073" i="5"/>
  <c r="O1073" i="5"/>
  <c r="N1073" i="5"/>
  <c r="W1072" i="5"/>
  <c r="V1072" i="5"/>
  <c r="U1072" i="5"/>
  <c r="T1072" i="5"/>
  <c r="S1072" i="5"/>
  <c r="R1072" i="5"/>
  <c r="Q1072" i="5"/>
  <c r="P1072" i="5"/>
  <c r="O1072" i="5"/>
  <c r="N1072" i="5"/>
  <c r="W1071" i="5"/>
  <c r="V1071" i="5"/>
  <c r="U1071" i="5"/>
  <c r="T1071" i="5"/>
  <c r="S1071" i="5"/>
  <c r="R1071" i="5"/>
  <c r="Q1071" i="5"/>
  <c r="P1071" i="5"/>
  <c r="O1071" i="5"/>
  <c r="N1071" i="5"/>
  <c r="W1070" i="5"/>
  <c r="V1070" i="5"/>
  <c r="U1070" i="5"/>
  <c r="T1070" i="5"/>
  <c r="S1070" i="5"/>
  <c r="R1070" i="5"/>
  <c r="Q1070" i="5"/>
  <c r="P1070" i="5"/>
  <c r="O1070" i="5"/>
  <c r="N1070" i="5"/>
  <c r="W1069" i="5"/>
  <c r="V1069" i="5"/>
  <c r="U1069" i="5"/>
  <c r="T1069" i="5"/>
  <c r="S1069" i="5"/>
  <c r="R1069" i="5"/>
  <c r="Q1069" i="5"/>
  <c r="P1069" i="5"/>
  <c r="O1069" i="5"/>
  <c r="N1069" i="5"/>
  <c r="W1068" i="5"/>
  <c r="V1068" i="5"/>
  <c r="U1068" i="5"/>
  <c r="T1068" i="5"/>
  <c r="S1068" i="5"/>
  <c r="R1068" i="5"/>
  <c r="Q1068" i="5"/>
  <c r="P1068" i="5"/>
  <c r="O1068" i="5"/>
  <c r="N1068" i="5"/>
  <c r="W1067" i="5"/>
  <c r="V1067" i="5"/>
  <c r="U1067" i="5"/>
  <c r="T1067" i="5"/>
  <c r="S1067" i="5"/>
  <c r="R1067" i="5"/>
  <c r="Q1067" i="5"/>
  <c r="P1067" i="5"/>
  <c r="O1067" i="5"/>
  <c r="N1067" i="5"/>
  <c r="W1066" i="5"/>
  <c r="V1066" i="5"/>
  <c r="U1066" i="5"/>
  <c r="T1066" i="5"/>
  <c r="S1066" i="5"/>
  <c r="R1066" i="5"/>
  <c r="Q1066" i="5"/>
  <c r="P1066" i="5"/>
  <c r="O1066" i="5"/>
  <c r="N1066" i="5"/>
  <c r="W1065" i="5"/>
  <c r="V1065" i="5"/>
  <c r="U1065" i="5"/>
  <c r="T1065" i="5"/>
  <c r="S1065" i="5"/>
  <c r="R1065" i="5"/>
  <c r="Q1065" i="5"/>
  <c r="P1065" i="5"/>
  <c r="O1065" i="5"/>
  <c r="N1065" i="5"/>
  <c r="W1064" i="5"/>
  <c r="V1064" i="5"/>
  <c r="U1064" i="5"/>
  <c r="T1064" i="5"/>
  <c r="S1064" i="5"/>
  <c r="R1064" i="5"/>
  <c r="Q1064" i="5"/>
  <c r="P1064" i="5"/>
  <c r="O1064" i="5"/>
  <c r="N1064" i="5"/>
  <c r="W1063" i="5"/>
  <c r="V1063" i="5"/>
  <c r="U1063" i="5"/>
  <c r="T1063" i="5"/>
  <c r="S1063" i="5"/>
  <c r="R1063" i="5"/>
  <c r="Q1063" i="5"/>
  <c r="P1063" i="5"/>
  <c r="O1063" i="5"/>
  <c r="N1063" i="5"/>
  <c r="W1062" i="5"/>
  <c r="V1062" i="5"/>
  <c r="U1062" i="5"/>
  <c r="T1062" i="5"/>
  <c r="S1062" i="5"/>
  <c r="R1062" i="5"/>
  <c r="Q1062" i="5"/>
  <c r="P1062" i="5"/>
  <c r="O1062" i="5"/>
  <c r="N1062" i="5"/>
  <c r="W1061" i="5"/>
  <c r="V1061" i="5"/>
  <c r="U1061" i="5"/>
  <c r="T1061" i="5"/>
  <c r="S1061" i="5"/>
  <c r="R1061" i="5"/>
  <c r="Q1061" i="5"/>
  <c r="P1061" i="5"/>
  <c r="O1061" i="5"/>
  <c r="N1061" i="5"/>
  <c r="W1060" i="5"/>
  <c r="V1060" i="5"/>
  <c r="U1060" i="5"/>
  <c r="T1060" i="5"/>
  <c r="S1060" i="5"/>
  <c r="R1060" i="5"/>
  <c r="Q1060" i="5"/>
  <c r="P1060" i="5"/>
  <c r="O1060" i="5"/>
  <c r="N1060" i="5"/>
  <c r="W1059" i="5"/>
  <c r="V1059" i="5"/>
  <c r="U1059" i="5"/>
  <c r="T1059" i="5"/>
  <c r="S1059" i="5"/>
  <c r="R1059" i="5"/>
  <c r="Q1059" i="5"/>
  <c r="P1059" i="5"/>
  <c r="O1059" i="5"/>
  <c r="N1059" i="5"/>
  <c r="W1058" i="5"/>
  <c r="V1058" i="5"/>
  <c r="U1058" i="5"/>
  <c r="T1058" i="5"/>
  <c r="S1058" i="5"/>
  <c r="R1058" i="5"/>
  <c r="Q1058" i="5"/>
  <c r="P1058" i="5"/>
  <c r="O1058" i="5"/>
  <c r="N1058" i="5"/>
  <c r="W1057" i="5"/>
  <c r="V1057" i="5"/>
  <c r="U1057" i="5"/>
  <c r="T1057" i="5"/>
  <c r="S1057" i="5"/>
  <c r="R1057" i="5"/>
  <c r="Q1057" i="5"/>
  <c r="P1057" i="5"/>
  <c r="O1057" i="5"/>
  <c r="N1057" i="5"/>
  <c r="W1056" i="5"/>
  <c r="V1056" i="5"/>
  <c r="U1056" i="5"/>
  <c r="T1056" i="5"/>
  <c r="S1056" i="5"/>
  <c r="R1056" i="5"/>
  <c r="Q1056" i="5"/>
  <c r="P1056" i="5"/>
  <c r="O1056" i="5"/>
  <c r="N1056" i="5"/>
  <c r="W1055" i="5"/>
  <c r="V1055" i="5"/>
  <c r="U1055" i="5"/>
  <c r="T1055" i="5"/>
  <c r="S1055" i="5"/>
  <c r="R1055" i="5"/>
  <c r="Q1055" i="5"/>
  <c r="P1055" i="5"/>
  <c r="O1055" i="5"/>
  <c r="N1055" i="5"/>
  <c r="W1054" i="5"/>
  <c r="V1054" i="5"/>
  <c r="U1054" i="5"/>
  <c r="T1054" i="5"/>
  <c r="S1054" i="5"/>
  <c r="R1054" i="5"/>
  <c r="Q1054" i="5"/>
  <c r="P1054" i="5"/>
  <c r="O1054" i="5"/>
  <c r="N1054" i="5"/>
  <c r="W1053" i="5"/>
  <c r="V1053" i="5"/>
  <c r="U1053" i="5"/>
  <c r="T1053" i="5"/>
  <c r="S1053" i="5"/>
  <c r="R1053" i="5"/>
  <c r="Q1053" i="5"/>
  <c r="P1053" i="5"/>
  <c r="O1053" i="5"/>
  <c r="N1053" i="5"/>
  <c r="W1052" i="5"/>
  <c r="V1052" i="5"/>
  <c r="U1052" i="5"/>
  <c r="T1052" i="5"/>
  <c r="S1052" i="5"/>
  <c r="R1052" i="5"/>
  <c r="Q1052" i="5"/>
  <c r="P1052" i="5"/>
  <c r="O1052" i="5"/>
  <c r="N1052" i="5"/>
  <c r="W1051" i="5"/>
  <c r="V1051" i="5"/>
  <c r="U1051" i="5"/>
  <c r="T1051" i="5"/>
  <c r="S1051" i="5"/>
  <c r="R1051" i="5"/>
  <c r="Q1051" i="5"/>
  <c r="P1051" i="5"/>
  <c r="O1051" i="5"/>
  <c r="N1051" i="5"/>
  <c r="W1050" i="5"/>
  <c r="V1050" i="5"/>
  <c r="U1050" i="5"/>
  <c r="T1050" i="5"/>
  <c r="S1050" i="5"/>
  <c r="R1050" i="5"/>
  <c r="Q1050" i="5"/>
  <c r="P1050" i="5"/>
  <c r="O1050" i="5"/>
  <c r="N1050" i="5"/>
  <c r="W1049" i="5"/>
  <c r="V1049" i="5"/>
  <c r="U1049" i="5"/>
  <c r="T1049" i="5"/>
  <c r="S1049" i="5"/>
  <c r="R1049" i="5"/>
  <c r="Q1049" i="5"/>
  <c r="P1049" i="5"/>
  <c r="O1049" i="5"/>
  <c r="N1049" i="5"/>
  <c r="W1048" i="5"/>
  <c r="V1048" i="5"/>
  <c r="U1048" i="5"/>
  <c r="T1048" i="5"/>
  <c r="S1048" i="5"/>
  <c r="R1048" i="5"/>
  <c r="Q1048" i="5"/>
  <c r="P1048" i="5"/>
  <c r="O1048" i="5"/>
  <c r="N1048" i="5"/>
  <c r="W1047" i="5"/>
  <c r="V1047" i="5"/>
  <c r="U1047" i="5"/>
  <c r="T1047" i="5"/>
  <c r="S1047" i="5"/>
  <c r="R1047" i="5"/>
  <c r="Q1047" i="5"/>
  <c r="P1047" i="5"/>
  <c r="O1047" i="5"/>
  <c r="N1047" i="5"/>
  <c r="W1046" i="5"/>
  <c r="V1046" i="5"/>
  <c r="U1046" i="5"/>
  <c r="T1046" i="5"/>
  <c r="S1046" i="5"/>
  <c r="R1046" i="5"/>
  <c r="Q1046" i="5"/>
  <c r="P1046" i="5"/>
  <c r="O1046" i="5"/>
  <c r="N1046" i="5"/>
  <c r="W1045" i="5"/>
  <c r="V1045" i="5"/>
  <c r="U1045" i="5"/>
  <c r="T1045" i="5"/>
  <c r="S1045" i="5"/>
  <c r="R1045" i="5"/>
  <c r="Q1045" i="5"/>
  <c r="P1045" i="5"/>
  <c r="O1045" i="5"/>
  <c r="N1045" i="5"/>
  <c r="W1044" i="5"/>
  <c r="V1044" i="5"/>
  <c r="U1044" i="5"/>
  <c r="T1044" i="5"/>
  <c r="S1044" i="5"/>
  <c r="R1044" i="5"/>
  <c r="Q1044" i="5"/>
  <c r="P1044" i="5"/>
  <c r="O1044" i="5"/>
  <c r="N1044" i="5"/>
  <c r="W1043" i="5"/>
  <c r="V1043" i="5"/>
  <c r="U1043" i="5"/>
  <c r="T1043" i="5"/>
  <c r="S1043" i="5"/>
  <c r="R1043" i="5"/>
  <c r="Q1043" i="5"/>
  <c r="P1043" i="5"/>
  <c r="O1043" i="5"/>
  <c r="N1043" i="5"/>
  <c r="W1042" i="5"/>
  <c r="V1042" i="5"/>
  <c r="U1042" i="5"/>
  <c r="T1042" i="5"/>
  <c r="S1042" i="5"/>
  <c r="R1042" i="5"/>
  <c r="Q1042" i="5"/>
  <c r="P1042" i="5"/>
  <c r="O1042" i="5"/>
  <c r="N1042" i="5"/>
  <c r="W1041" i="5"/>
  <c r="V1041" i="5"/>
  <c r="U1041" i="5"/>
  <c r="T1041" i="5"/>
  <c r="S1041" i="5"/>
  <c r="R1041" i="5"/>
  <c r="Q1041" i="5"/>
  <c r="P1041" i="5"/>
  <c r="O1041" i="5"/>
  <c r="N1041" i="5"/>
  <c r="W1040" i="5"/>
  <c r="V1040" i="5"/>
  <c r="U1040" i="5"/>
  <c r="T1040" i="5"/>
  <c r="S1040" i="5"/>
  <c r="R1040" i="5"/>
  <c r="Q1040" i="5"/>
  <c r="P1040" i="5"/>
  <c r="O1040" i="5"/>
  <c r="N1040" i="5"/>
  <c r="W1039" i="5"/>
  <c r="V1039" i="5"/>
  <c r="U1039" i="5"/>
  <c r="T1039" i="5"/>
  <c r="S1039" i="5"/>
  <c r="R1039" i="5"/>
  <c r="Q1039" i="5"/>
  <c r="P1039" i="5"/>
  <c r="O1039" i="5"/>
  <c r="N1039" i="5"/>
  <c r="W1038" i="5"/>
  <c r="V1038" i="5"/>
  <c r="U1038" i="5"/>
  <c r="T1038" i="5"/>
  <c r="S1038" i="5"/>
  <c r="R1038" i="5"/>
  <c r="Q1038" i="5"/>
  <c r="P1038" i="5"/>
  <c r="O1038" i="5"/>
  <c r="Y1038" i="5" s="1"/>
  <c r="N1038" i="5"/>
  <c r="W1037" i="5"/>
  <c r="V1037" i="5"/>
  <c r="U1037" i="5"/>
  <c r="T1037" i="5"/>
  <c r="S1037" i="5"/>
  <c r="R1037" i="5"/>
  <c r="Q1037" i="5"/>
  <c r="AA1037" i="5" s="1"/>
  <c r="P1037" i="5"/>
  <c r="O1037" i="5"/>
  <c r="N1037" i="5"/>
  <c r="W1036" i="5"/>
  <c r="V1036" i="5"/>
  <c r="U1036" i="5"/>
  <c r="T1036" i="5"/>
  <c r="S1036" i="5"/>
  <c r="R1036" i="5"/>
  <c r="Q1036" i="5"/>
  <c r="P1036" i="5"/>
  <c r="O1036" i="5"/>
  <c r="N1036" i="5"/>
  <c r="W1035" i="5"/>
  <c r="V1035" i="5"/>
  <c r="U1035" i="5"/>
  <c r="T1035" i="5"/>
  <c r="S1035" i="5"/>
  <c r="R1035" i="5"/>
  <c r="Q1035" i="5"/>
  <c r="P1035" i="5"/>
  <c r="O1035" i="5"/>
  <c r="N1035" i="5"/>
  <c r="W1034" i="5"/>
  <c r="V1034" i="5"/>
  <c r="U1034" i="5"/>
  <c r="T1034" i="5"/>
  <c r="S1034" i="5"/>
  <c r="R1034" i="5"/>
  <c r="Q1034" i="5"/>
  <c r="P1034" i="5"/>
  <c r="O1034" i="5"/>
  <c r="Y1034" i="5" s="1"/>
  <c r="N1034" i="5"/>
  <c r="W1033" i="5"/>
  <c r="V1033" i="5"/>
  <c r="U1033" i="5"/>
  <c r="T1033" i="5"/>
  <c r="S1033" i="5"/>
  <c r="R1033" i="5"/>
  <c r="Q1033" i="5"/>
  <c r="AA1033" i="5" s="1"/>
  <c r="P1033" i="5"/>
  <c r="O1033" i="5"/>
  <c r="N1033" i="5"/>
  <c r="W1032" i="5"/>
  <c r="V1032" i="5"/>
  <c r="U1032" i="5"/>
  <c r="T1032" i="5"/>
  <c r="S1032" i="5"/>
  <c r="R1032" i="5"/>
  <c r="Q1032" i="5"/>
  <c r="P1032" i="5"/>
  <c r="O1032" i="5"/>
  <c r="N1032" i="5"/>
  <c r="W1031" i="5"/>
  <c r="V1031" i="5"/>
  <c r="U1031" i="5"/>
  <c r="T1031" i="5"/>
  <c r="S1031" i="5"/>
  <c r="R1031" i="5"/>
  <c r="Q1031" i="5"/>
  <c r="P1031" i="5"/>
  <c r="O1031" i="5"/>
  <c r="N1031" i="5"/>
  <c r="W1030" i="5"/>
  <c r="V1030" i="5"/>
  <c r="U1030" i="5"/>
  <c r="T1030" i="5"/>
  <c r="S1030" i="5"/>
  <c r="R1030" i="5"/>
  <c r="Q1030" i="5"/>
  <c r="P1030" i="5"/>
  <c r="O1030" i="5"/>
  <c r="Y1030" i="5" s="1"/>
  <c r="N1030" i="5"/>
  <c r="W1029" i="5"/>
  <c r="V1029" i="5"/>
  <c r="U1029" i="5"/>
  <c r="T1029" i="5"/>
  <c r="S1029" i="5"/>
  <c r="R1029" i="5"/>
  <c r="Q1029" i="5"/>
  <c r="AA1029" i="5" s="1"/>
  <c r="P1029" i="5"/>
  <c r="O1029" i="5"/>
  <c r="N1029" i="5"/>
  <c r="W1028" i="5"/>
  <c r="V1028" i="5"/>
  <c r="U1028" i="5"/>
  <c r="T1028" i="5"/>
  <c r="S1028" i="5"/>
  <c r="R1028" i="5"/>
  <c r="Q1028" i="5"/>
  <c r="P1028" i="5"/>
  <c r="O1028" i="5"/>
  <c r="N1028" i="5"/>
  <c r="W1027" i="5"/>
  <c r="V1027" i="5"/>
  <c r="U1027" i="5"/>
  <c r="T1027" i="5"/>
  <c r="S1027" i="5"/>
  <c r="R1027" i="5"/>
  <c r="Q1027" i="5"/>
  <c r="P1027" i="5"/>
  <c r="O1027" i="5"/>
  <c r="N1027" i="5"/>
  <c r="W1026" i="5"/>
  <c r="V1026" i="5"/>
  <c r="U1026" i="5"/>
  <c r="T1026" i="5"/>
  <c r="S1026" i="5"/>
  <c r="R1026" i="5"/>
  <c r="Q1026" i="5"/>
  <c r="P1026" i="5"/>
  <c r="O1026" i="5"/>
  <c r="Y1026" i="5" s="1"/>
  <c r="N1026" i="5"/>
  <c r="W1025" i="5"/>
  <c r="V1025" i="5"/>
  <c r="U1025" i="5"/>
  <c r="T1025" i="5"/>
  <c r="S1025" i="5"/>
  <c r="R1025" i="5"/>
  <c r="Q1025" i="5"/>
  <c r="AA1025" i="5" s="1"/>
  <c r="P1025" i="5"/>
  <c r="O1025" i="5"/>
  <c r="N1025" i="5"/>
  <c r="W1024" i="5"/>
  <c r="V1024" i="5"/>
  <c r="U1024" i="5"/>
  <c r="T1024" i="5"/>
  <c r="S1024" i="5"/>
  <c r="R1024" i="5"/>
  <c r="Q1024" i="5"/>
  <c r="P1024" i="5"/>
  <c r="O1024" i="5"/>
  <c r="N1024" i="5"/>
  <c r="W1023" i="5"/>
  <c r="V1023" i="5"/>
  <c r="U1023" i="5"/>
  <c r="T1023" i="5"/>
  <c r="S1023" i="5"/>
  <c r="R1023" i="5"/>
  <c r="Q1023" i="5"/>
  <c r="P1023" i="5"/>
  <c r="O1023" i="5"/>
  <c r="N1023" i="5"/>
  <c r="W1022" i="5"/>
  <c r="V1022" i="5"/>
  <c r="U1022" i="5"/>
  <c r="T1022" i="5"/>
  <c r="S1022" i="5"/>
  <c r="R1022" i="5"/>
  <c r="Q1022" i="5"/>
  <c r="P1022" i="5"/>
  <c r="O1022" i="5"/>
  <c r="Y1022" i="5" s="1"/>
  <c r="N1022" i="5"/>
  <c r="W1021" i="5"/>
  <c r="V1021" i="5"/>
  <c r="U1021" i="5"/>
  <c r="T1021" i="5"/>
  <c r="S1021" i="5"/>
  <c r="R1021" i="5"/>
  <c r="Q1021" i="5"/>
  <c r="AA1021" i="5" s="1"/>
  <c r="P1021" i="5"/>
  <c r="O1021" i="5"/>
  <c r="N1021" i="5"/>
  <c r="W1020" i="5"/>
  <c r="V1020" i="5"/>
  <c r="U1020" i="5"/>
  <c r="T1020" i="5"/>
  <c r="S1020" i="5"/>
  <c r="R1020" i="5"/>
  <c r="Q1020" i="5"/>
  <c r="P1020" i="5"/>
  <c r="O1020" i="5"/>
  <c r="N1020" i="5"/>
  <c r="W1019" i="5"/>
  <c r="V1019" i="5"/>
  <c r="U1019" i="5"/>
  <c r="T1019" i="5"/>
  <c r="S1019" i="5"/>
  <c r="R1019" i="5"/>
  <c r="Q1019" i="5"/>
  <c r="P1019" i="5"/>
  <c r="O1019" i="5"/>
  <c r="N1019" i="5"/>
  <c r="W1018" i="5"/>
  <c r="V1018" i="5"/>
  <c r="U1018" i="5"/>
  <c r="T1018" i="5"/>
  <c r="S1018" i="5"/>
  <c r="R1018" i="5"/>
  <c r="Q1018" i="5"/>
  <c r="P1018" i="5"/>
  <c r="O1018" i="5"/>
  <c r="Y1018" i="5" s="1"/>
  <c r="N1018" i="5"/>
  <c r="W1017" i="5"/>
  <c r="V1017" i="5"/>
  <c r="U1017" i="5"/>
  <c r="T1017" i="5"/>
  <c r="S1017" i="5"/>
  <c r="R1017" i="5"/>
  <c r="Q1017" i="5"/>
  <c r="AA1017" i="5" s="1"/>
  <c r="P1017" i="5"/>
  <c r="O1017" i="5"/>
  <c r="N1017" i="5"/>
  <c r="W1016" i="5"/>
  <c r="V1016" i="5"/>
  <c r="U1016" i="5"/>
  <c r="T1016" i="5"/>
  <c r="S1016" i="5"/>
  <c r="R1016" i="5"/>
  <c r="Q1016" i="5"/>
  <c r="P1016" i="5"/>
  <c r="O1016" i="5"/>
  <c r="N1016" i="5"/>
  <c r="W1015" i="5"/>
  <c r="V1015" i="5"/>
  <c r="U1015" i="5"/>
  <c r="T1015" i="5"/>
  <c r="S1015" i="5"/>
  <c r="R1015" i="5"/>
  <c r="Q1015" i="5"/>
  <c r="P1015" i="5"/>
  <c r="O1015" i="5"/>
  <c r="N1015" i="5"/>
  <c r="W1014" i="5"/>
  <c r="V1014" i="5"/>
  <c r="U1014" i="5"/>
  <c r="T1014" i="5"/>
  <c r="S1014" i="5"/>
  <c r="R1014" i="5"/>
  <c r="Q1014" i="5"/>
  <c r="P1014" i="5"/>
  <c r="O1014" i="5"/>
  <c r="Y1014" i="5" s="1"/>
  <c r="N1014" i="5"/>
  <c r="W1013" i="5"/>
  <c r="V1013" i="5"/>
  <c r="U1013" i="5"/>
  <c r="T1013" i="5"/>
  <c r="S1013" i="5"/>
  <c r="R1013" i="5"/>
  <c r="Q1013" i="5"/>
  <c r="AA1013" i="5" s="1"/>
  <c r="P1013" i="5"/>
  <c r="O1013" i="5"/>
  <c r="N1013" i="5"/>
  <c r="W1012" i="5"/>
  <c r="V1012" i="5"/>
  <c r="U1012" i="5"/>
  <c r="T1012" i="5"/>
  <c r="S1012" i="5"/>
  <c r="R1012" i="5"/>
  <c r="Q1012" i="5"/>
  <c r="P1012" i="5"/>
  <c r="O1012" i="5"/>
  <c r="N1012" i="5"/>
  <c r="W1011" i="5"/>
  <c r="V1011" i="5"/>
  <c r="U1011" i="5"/>
  <c r="T1011" i="5"/>
  <c r="S1011" i="5"/>
  <c r="R1011" i="5"/>
  <c r="Q1011" i="5"/>
  <c r="P1011" i="5"/>
  <c r="O1011" i="5"/>
  <c r="N1011" i="5"/>
  <c r="W1010" i="5"/>
  <c r="V1010" i="5"/>
  <c r="U1010" i="5"/>
  <c r="T1010" i="5"/>
  <c r="S1010" i="5"/>
  <c r="R1010" i="5"/>
  <c r="Q1010" i="5"/>
  <c r="P1010" i="5"/>
  <c r="O1010" i="5"/>
  <c r="Y1010" i="5" s="1"/>
  <c r="N1010" i="5"/>
  <c r="W1009" i="5"/>
  <c r="V1009" i="5"/>
  <c r="U1009" i="5"/>
  <c r="T1009" i="5"/>
  <c r="S1009" i="5"/>
  <c r="R1009" i="5"/>
  <c r="Q1009" i="5"/>
  <c r="AA1009" i="5" s="1"/>
  <c r="P1009" i="5"/>
  <c r="O1009" i="5"/>
  <c r="N1009" i="5"/>
  <c r="W1008" i="5"/>
  <c r="V1008" i="5"/>
  <c r="U1008" i="5"/>
  <c r="T1008" i="5"/>
  <c r="S1008" i="5"/>
  <c r="R1008" i="5"/>
  <c r="Q1008" i="5"/>
  <c r="P1008" i="5"/>
  <c r="O1008" i="5"/>
  <c r="N1008" i="5"/>
  <c r="W1007" i="5"/>
  <c r="V1007" i="5"/>
  <c r="U1007" i="5"/>
  <c r="T1007" i="5"/>
  <c r="S1007" i="5"/>
  <c r="R1007" i="5"/>
  <c r="Q1007" i="5"/>
  <c r="P1007" i="5"/>
  <c r="O1007" i="5"/>
  <c r="N1007" i="5"/>
  <c r="W1006" i="5"/>
  <c r="V1006" i="5"/>
  <c r="U1006" i="5"/>
  <c r="T1006" i="5"/>
  <c r="S1006" i="5"/>
  <c r="R1006" i="5"/>
  <c r="Q1006" i="5"/>
  <c r="P1006" i="5"/>
  <c r="O1006" i="5"/>
  <c r="Y1006" i="5" s="1"/>
  <c r="N1006" i="5"/>
  <c r="W1005" i="5"/>
  <c r="V1005" i="5"/>
  <c r="U1005" i="5"/>
  <c r="T1005" i="5"/>
  <c r="S1005" i="5"/>
  <c r="R1005" i="5"/>
  <c r="Q1005" i="5"/>
  <c r="AA1005" i="5" s="1"/>
  <c r="P1005" i="5"/>
  <c r="O1005" i="5"/>
  <c r="N1005" i="5"/>
  <c r="W1004" i="5"/>
  <c r="V1004" i="5"/>
  <c r="U1004" i="5"/>
  <c r="T1004" i="5"/>
  <c r="S1004" i="5"/>
  <c r="R1004" i="5"/>
  <c r="Q1004" i="5"/>
  <c r="P1004" i="5"/>
  <c r="O1004" i="5"/>
  <c r="N1004" i="5"/>
  <c r="W1003" i="5"/>
  <c r="V1003" i="5"/>
  <c r="U1003" i="5"/>
  <c r="T1003" i="5"/>
  <c r="S1003" i="5"/>
  <c r="R1003" i="5"/>
  <c r="Q1003" i="5"/>
  <c r="P1003" i="5"/>
  <c r="O1003" i="5"/>
  <c r="N1003" i="5"/>
  <c r="W1002" i="5"/>
  <c r="V1002" i="5"/>
  <c r="U1002" i="5"/>
  <c r="T1002" i="5"/>
  <c r="S1002" i="5"/>
  <c r="R1002" i="5"/>
  <c r="Q1002" i="5"/>
  <c r="P1002" i="5"/>
  <c r="O1002" i="5"/>
  <c r="Y1002" i="5" s="1"/>
  <c r="N1002" i="5"/>
  <c r="W1001" i="5"/>
  <c r="V1001" i="5"/>
  <c r="U1001" i="5"/>
  <c r="T1001" i="5"/>
  <c r="S1001" i="5"/>
  <c r="R1001" i="5"/>
  <c r="Q1001" i="5"/>
  <c r="AA1001" i="5" s="1"/>
  <c r="P1001" i="5"/>
  <c r="O1001" i="5"/>
  <c r="N1001" i="5"/>
  <c r="W1000" i="5"/>
  <c r="V1000" i="5"/>
  <c r="U1000" i="5"/>
  <c r="T1000" i="5"/>
  <c r="S1000" i="5"/>
  <c r="R1000" i="5"/>
  <c r="Q1000" i="5"/>
  <c r="P1000" i="5"/>
  <c r="O1000" i="5"/>
  <c r="N1000" i="5"/>
  <c r="W999" i="5"/>
  <c r="V999" i="5"/>
  <c r="U999" i="5"/>
  <c r="T999" i="5"/>
  <c r="S999" i="5"/>
  <c r="R999" i="5"/>
  <c r="Q999" i="5"/>
  <c r="P999" i="5"/>
  <c r="O999" i="5"/>
  <c r="N999" i="5"/>
  <c r="W998" i="5"/>
  <c r="V998" i="5"/>
  <c r="U998" i="5"/>
  <c r="T998" i="5"/>
  <c r="S998" i="5"/>
  <c r="R998" i="5"/>
  <c r="Q998" i="5"/>
  <c r="P998" i="5"/>
  <c r="O998" i="5"/>
  <c r="Y998" i="5" s="1"/>
  <c r="N998" i="5"/>
  <c r="W997" i="5"/>
  <c r="V997" i="5"/>
  <c r="U997" i="5"/>
  <c r="T997" i="5"/>
  <c r="S997" i="5"/>
  <c r="R997" i="5"/>
  <c r="Q997" i="5"/>
  <c r="AA997" i="5" s="1"/>
  <c r="P997" i="5"/>
  <c r="O997" i="5"/>
  <c r="N997" i="5"/>
  <c r="W996" i="5"/>
  <c r="V996" i="5"/>
  <c r="U996" i="5"/>
  <c r="T996" i="5"/>
  <c r="S996" i="5"/>
  <c r="R996" i="5"/>
  <c r="Q996" i="5"/>
  <c r="P996" i="5"/>
  <c r="O996" i="5"/>
  <c r="N996" i="5"/>
  <c r="W995" i="5"/>
  <c r="V995" i="5"/>
  <c r="U995" i="5"/>
  <c r="T995" i="5"/>
  <c r="S995" i="5"/>
  <c r="R995" i="5"/>
  <c r="Q995" i="5"/>
  <c r="P995" i="5"/>
  <c r="O995" i="5"/>
  <c r="N995" i="5"/>
  <c r="W994" i="5"/>
  <c r="V994" i="5"/>
  <c r="U994" i="5"/>
  <c r="T994" i="5"/>
  <c r="S994" i="5"/>
  <c r="R994" i="5"/>
  <c r="Q994" i="5"/>
  <c r="P994" i="5"/>
  <c r="O994" i="5"/>
  <c r="Y994" i="5" s="1"/>
  <c r="N994" i="5"/>
  <c r="W993" i="5"/>
  <c r="V993" i="5"/>
  <c r="U993" i="5"/>
  <c r="T993" i="5"/>
  <c r="S993" i="5"/>
  <c r="R993" i="5"/>
  <c r="Q993" i="5"/>
  <c r="AA993" i="5" s="1"/>
  <c r="P993" i="5"/>
  <c r="O993" i="5"/>
  <c r="N993" i="5"/>
  <c r="W992" i="5"/>
  <c r="V992" i="5"/>
  <c r="U992" i="5"/>
  <c r="T992" i="5"/>
  <c r="S992" i="5"/>
  <c r="R992" i="5"/>
  <c r="Q992" i="5"/>
  <c r="P992" i="5"/>
  <c r="O992" i="5"/>
  <c r="N992" i="5"/>
  <c r="W991" i="5"/>
  <c r="V991" i="5"/>
  <c r="U991" i="5"/>
  <c r="T991" i="5"/>
  <c r="S991" i="5"/>
  <c r="R991" i="5"/>
  <c r="Q991" i="5"/>
  <c r="P991" i="5"/>
  <c r="O991" i="5"/>
  <c r="N991" i="5"/>
  <c r="W990" i="5"/>
  <c r="V990" i="5"/>
  <c r="U990" i="5"/>
  <c r="T990" i="5"/>
  <c r="S990" i="5"/>
  <c r="R990" i="5"/>
  <c r="Q990" i="5"/>
  <c r="P990" i="5"/>
  <c r="O990" i="5"/>
  <c r="Y990" i="5" s="1"/>
  <c r="N990" i="5"/>
  <c r="W989" i="5"/>
  <c r="V989" i="5"/>
  <c r="U989" i="5"/>
  <c r="T989" i="5"/>
  <c r="S989" i="5"/>
  <c r="R989" i="5"/>
  <c r="Q989" i="5"/>
  <c r="AA989" i="5" s="1"/>
  <c r="P989" i="5"/>
  <c r="O989" i="5"/>
  <c r="N989" i="5"/>
  <c r="W988" i="5"/>
  <c r="V988" i="5"/>
  <c r="U988" i="5"/>
  <c r="T988" i="5"/>
  <c r="S988" i="5"/>
  <c r="R988" i="5"/>
  <c r="Q988" i="5"/>
  <c r="P988" i="5"/>
  <c r="O988" i="5"/>
  <c r="N988" i="5"/>
  <c r="W987" i="5"/>
  <c r="V987" i="5"/>
  <c r="U987" i="5"/>
  <c r="T987" i="5"/>
  <c r="S987" i="5"/>
  <c r="R987" i="5"/>
  <c r="Q987" i="5"/>
  <c r="P987" i="5"/>
  <c r="O987" i="5"/>
  <c r="N987" i="5"/>
  <c r="W986" i="5"/>
  <c r="V986" i="5"/>
  <c r="U986" i="5"/>
  <c r="T986" i="5"/>
  <c r="S986" i="5"/>
  <c r="R986" i="5"/>
  <c r="Q986" i="5"/>
  <c r="P986" i="5"/>
  <c r="O986" i="5"/>
  <c r="Y986" i="5" s="1"/>
  <c r="N986" i="5"/>
  <c r="W985" i="5"/>
  <c r="V985" i="5"/>
  <c r="U985" i="5"/>
  <c r="T985" i="5"/>
  <c r="S985" i="5"/>
  <c r="R985" i="5"/>
  <c r="Q985" i="5"/>
  <c r="AA985" i="5" s="1"/>
  <c r="P985" i="5"/>
  <c r="O985" i="5"/>
  <c r="N985" i="5"/>
  <c r="W984" i="5"/>
  <c r="V984" i="5"/>
  <c r="U984" i="5"/>
  <c r="T984" i="5"/>
  <c r="S984" i="5"/>
  <c r="R984" i="5"/>
  <c r="Q984" i="5"/>
  <c r="P984" i="5"/>
  <c r="O984" i="5"/>
  <c r="N984" i="5"/>
  <c r="W983" i="5"/>
  <c r="V983" i="5"/>
  <c r="U983" i="5"/>
  <c r="T983" i="5"/>
  <c r="S983" i="5"/>
  <c r="R983" i="5"/>
  <c r="Q983" i="5"/>
  <c r="P983" i="5"/>
  <c r="O983" i="5"/>
  <c r="N983" i="5"/>
  <c r="W982" i="5"/>
  <c r="V982" i="5"/>
  <c r="U982" i="5"/>
  <c r="T982" i="5"/>
  <c r="S982" i="5"/>
  <c r="R982" i="5"/>
  <c r="Q982" i="5"/>
  <c r="P982" i="5"/>
  <c r="O982" i="5"/>
  <c r="Y982" i="5" s="1"/>
  <c r="N982" i="5"/>
  <c r="W981" i="5"/>
  <c r="V981" i="5"/>
  <c r="U981" i="5"/>
  <c r="T981" i="5"/>
  <c r="S981" i="5"/>
  <c r="R981" i="5"/>
  <c r="Q981" i="5"/>
  <c r="AA981" i="5" s="1"/>
  <c r="P981" i="5"/>
  <c r="O981" i="5"/>
  <c r="N981" i="5"/>
  <c r="W980" i="5"/>
  <c r="V980" i="5"/>
  <c r="U980" i="5"/>
  <c r="T980" i="5"/>
  <c r="S980" i="5"/>
  <c r="R980" i="5"/>
  <c r="Q980" i="5"/>
  <c r="P980" i="5"/>
  <c r="O980" i="5"/>
  <c r="N980" i="5"/>
  <c r="W979" i="5"/>
  <c r="V979" i="5"/>
  <c r="U979" i="5"/>
  <c r="T979" i="5"/>
  <c r="S979" i="5"/>
  <c r="R979" i="5"/>
  <c r="Q979" i="5"/>
  <c r="P979" i="5"/>
  <c r="O979" i="5"/>
  <c r="N979" i="5"/>
  <c r="W978" i="5"/>
  <c r="V978" i="5"/>
  <c r="U978" i="5"/>
  <c r="T978" i="5"/>
  <c r="S978" i="5"/>
  <c r="R978" i="5"/>
  <c r="Q978" i="5"/>
  <c r="P978" i="5"/>
  <c r="O978" i="5"/>
  <c r="Y978" i="5" s="1"/>
  <c r="N978" i="5"/>
  <c r="W977" i="5"/>
  <c r="V977" i="5"/>
  <c r="U977" i="5"/>
  <c r="T977" i="5"/>
  <c r="S977" i="5"/>
  <c r="R977" i="5"/>
  <c r="Q977" i="5"/>
  <c r="AA977" i="5" s="1"/>
  <c r="P977" i="5"/>
  <c r="O977" i="5"/>
  <c r="N977" i="5"/>
  <c r="W976" i="5"/>
  <c r="V976" i="5"/>
  <c r="U976" i="5"/>
  <c r="T976" i="5"/>
  <c r="S976" i="5"/>
  <c r="R976" i="5"/>
  <c r="Q976" i="5"/>
  <c r="P976" i="5"/>
  <c r="O976" i="5"/>
  <c r="N976" i="5"/>
  <c r="W975" i="5"/>
  <c r="V975" i="5"/>
  <c r="U975" i="5"/>
  <c r="T975" i="5"/>
  <c r="S975" i="5"/>
  <c r="R975" i="5"/>
  <c r="Q975" i="5"/>
  <c r="P975" i="5"/>
  <c r="O975" i="5"/>
  <c r="N975" i="5"/>
  <c r="W974" i="5"/>
  <c r="V974" i="5"/>
  <c r="U974" i="5"/>
  <c r="T974" i="5"/>
  <c r="S974" i="5"/>
  <c r="R974" i="5"/>
  <c r="Q974" i="5"/>
  <c r="P974" i="5"/>
  <c r="O974" i="5"/>
  <c r="Y974" i="5" s="1"/>
  <c r="N974" i="5"/>
  <c r="W973" i="5"/>
  <c r="V973" i="5"/>
  <c r="U973" i="5"/>
  <c r="T973" i="5"/>
  <c r="S973" i="5"/>
  <c r="R973" i="5"/>
  <c r="Q973" i="5"/>
  <c r="AA973" i="5" s="1"/>
  <c r="P973" i="5"/>
  <c r="O973" i="5"/>
  <c r="N973" i="5"/>
  <c r="W972" i="5"/>
  <c r="V972" i="5"/>
  <c r="U972" i="5"/>
  <c r="T972" i="5"/>
  <c r="S972" i="5"/>
  <c r="R972" i="5"/>
  <c r="Q972" i="5"/>
  <c r="P972" i="5"/>
  <c r="O972" i="5"/>
  <c r="N972" i="5"/>
  <c r="W971" i="5"/>
  <c r="V971" i="5"/>
  <c r="U971" i="5"/>
  <c r="T971" i="5"/>
  <c r="S971" i="5"/>
  <c r="R971" i="5"/>
  <c r="Q971" i="5"/>
  <c r="P971" i="5"/>
  <c r="O971" i="5"/>
  <c r="N971" i="5"/>
  <c r="W970" i="5"/>
  <c r="V970" i="5"/>
  <c r="U970" i="5"/>
  <c r="T970" i="5"/>
  <c r="S970" i="5"/>
  <c r="R970" i="5"/>
  <c r="Q970" i="5"/>
  <c r="P970" i="5"/>
  <c r="O970" i="5"/>
  <c r="Y970" i="5" s="1"/>
  <c r="N970" i="5"/>
  <c r="W969" i="5"/>
  <c r="V969" i="5"/>
  <c r="U969" i="5"/>
  <c r="T969" i="5"/>
  <c r="S969" i="5"/>
  <c r="R969" i="5"/>
  <c r="Q969" i="5"/>
  <c r="AA969" i="5" s="1"/>
  <c r="P969" i="5"/>
  <c r="O969" i="5"/>
  <c r="N969" i="5"/>
  <c r="W968" i="5"/>
  <c r="V968" i="5"/>
  <c r="U968" i="5"/>
  <c r="T968" i="5"/>
  <c r="S968" i="5"/>
  <c r="R968" i="5"/>
  <c r="Q968" i="5"/>
  <c r="P968" i="5"/>
  <c r="O968" i="5"/>
  <c r="N968" i="5"/>
  <c r="W967" i="5"/>
  <c r="V967" i="5"/>
  <c r="U967" i="5"/>
  <c r="T967" i="5"/>
  <c r="S967" i="5"/>
  <c r="R967" i="5"/>
  <c r="Q967" i="5"/>
  <c r="P967" i="5"/>
  <c r="O967" i="5"/>
  <c r="N967" i="5"/>
  <c r="W966" i="5"/>
  <c r="V966" i="5"/>
  <c r="U966" i="5"/>
  <c r="T966" i="5"/>
  <c r="S966" i="5"/>
  <c r="R966" i="5"/>
  <c r="Q966" i="5"/>
  <c r="P966" i="5"/>
  <c r="O966" i="5"/>
  <c r="Y966" i="5" s="1"/>
  <c r="N966" i="5"/>
  <c r="W965" i="5"/>
  <c r="V965" i="5"/>
  <c r="U965" i="5"/>
  <c r="T965" i="5"/>
  <c r="S965" i="5"/>
  <c r="R965" i="5"/>
  <c r="Q965" i="5"/>
  <c r="AA965" i="5" s="1"/>
  <c r="P965" i="5"/>
  <c r="O965" i="5"/>
  <c r="N965" i="5"/>
  <c r="W964" i="5"/>
  <c r="V964" i="5"/>
  <c r="U964" i="5"/>
  <c r="T964" i="5"/>
  <c r="S964" i="5"/>
  <c r="R964" i="5"/>
  <c r="Q964" i="5"/>
  <c r="P964" i="5"/>
  <c r="O964" i="5"/>
  <c r="N964" i="5"/>
  <c r="W963" i="5"/>
  <c r="V963" i="5"/>
  <c r="U963" i="5"/>
  <c r="T963" i="5"/>
  <c r="S963" i="5"/>
  <c r="R963" i="5"/>
  <c r="Q963" i="5"/>
  <c r="P963" i="5"/>
  <c r="O963" i="5"/>
  <c r="N963" i="5"/>
  <c r="W962" i="5"/>
  <c r="V962" i="5"/>
  <c r="U962" i="5"/>
  <c r="T962" i="5"/>
  <c r="S962" i="5"/>
  <c r="R962" i="5"/>
  <c r="Q962" i="5"/>
  <c r="P962" i="5"/>
  <c r="O962" i="5"/>
  <c r="Y962" i="5" s="1"/>
  <c r="N962" i="5"/>
  <c r="W961" i="5"/>
  <c r="V961" i="5"/>
  <c r="U961" i="5"/>
  <c r="T961" i="5"/>
  <c r="S961" i="5"/>
  <c r="R961" i="5"/>
  <c r="Q961" i="5"/>
  <c r="AA961" i="5" s="1"/>
  <c r="P961" i="5"/>
  <c r="O961" i="5"/>
  <c r="N961" i="5"/>
  <c r="W960" i="5"/>
  <c r="V960" i="5"/>
  <c r="U960" i="5"/>
  <c r="T960" i="5"/>
  <c r="S960" i="5"/>
  <c r="R960" i="5"/>
  <c r="Q960" i="5"/>
  <c r="P960" i="5"/>
  <c r="O960" i="5"/>
  <c r="N960" i="5"/>
  <c r="W959" i="5"/>
  <c r="V959" i="5"/>
  <c r="U959" i="5"/>
  <c r="T959" i="5"/>
  <c r="S959" i="5"/>
  <c r="R959" i="5"/>
  <c r="Q959" i="5"/>
  <c r="P959" i="5"/>
  <c r="O959" i="5"/>
  <c r="N959" i="5"/>
  <c r="W958" i="5"/>
  <c r="V958" i="5"/>
  <c r="U958" i="5"/>
  <c r="T958" i="5"/>
  <c r="S958" i="5"/>
  <c r="R958" i="5"/>
  <c r="Q958" i="5"/>
  <c r="P958" i="5"/>
  <c r="O958" i="5"/>
  <c r="Y958" i="5" s="1"/>
  <c r="N958" i="5"/>
  <c r="W957" i="5"/>
  <c r="V957" i="5"/>
  <c r="U957" i="5"/>
  <c r="T957" i="5"/>
  <c r="S957" i="5"/>
  <c r="R957" i="5"/>
  <c r="Q957" i="5"/>
  <c r="AA957" i="5" s="1"/>
  <c r="P957" i="5"/>
  <c r="O957" i="5"/>
  <c r="N957" i="5"/>
  <c r="W956" i="5"/>
  <c r="V956" i="5"/>
  <c r="U956" i="5"/>
  <c r="T956" i="5"/>
  <c r="S956" i="5"/>
  <c r="R956" i="5"/>
  <c r="Q956" i="5"/>
  <c r="P956" i="5"/>
  <c r="O956" i="5"/>
  <c r="N956" i="5"/>
  <c r="W955" i="5"/>
  <c r="V955" i="5"/>
  <c r="U955" i="5"/>
  <c r="T955" i="5"/>
  <c r="S955" i="5"/>
  <c r="R955" i="5"/>
  <c r="Q955" i="5"/>
  <c r="P955" i="5"/>
  <c r="O955" i="5"/>
  <c r="N955" i="5"/>
  <c r="W954" i="5"/>
  <c r="V954" i="5"/>
  <c r="U954" i="5"/>
  <c r="T954" i="5"/>
  <c r="S954" i="5"/>
  <c r="R954" i="5"/>
  <c r="Q954" i="5"/>
  <c r="P954" i="5"/>
  <c r="O954" i="5"/>
  <c r="Y954" i="5" s="1"/>
  <c r="N954" i="5"/>
  <c r="W953" i="5"/>
  <c r="V953" i="5"/>
  <c r="U953" i="5"/>
  <c r="T953" i="5"/>
  <c r="S953" i="5"/>
  <c r="R953" i="5"/>
  <c r="Q953" i="5"/>
  <c r="AA953" i="5" s="1"/>
  <c r="P953" i="5"/>
  <c r="O953" i="5"/>
  <c r="N953" i="5"/>
  <c r="W952" i="5"/>
  <c r="V952" i="5"/>
  <c r="U952" i="5"/>
  <c r="T952" i="5"/>
  <c r="S952" i="5"/>
  <c r="R952" i="5"/>
  <c r="Q952" i="5"/>
  <c r="P952" i="5"/>
  <c r="O952" i="5"/>
  <c r="N952" i="5"/>
  <c r="W951" i="5"/>
  <c r="V951" i="5"/>
  <c r="U951" i="5"/>
  <c r="T951" i="5"/>
  <c r="S951" i="5"/>
  <c r="R951" i="5"/>
  <c r="Q951" i="5"/>
  <c r="P951" i="5"/>
  <c r="O951" i="5"/>
  <c r="N951" i="5"/>
  <c r="W950" i="5"/>
  <c r="V950" i="5"/>
  <c r="U950" i="5"/>
  <c r="T950" i="5"/>
  <c r="S950" i="5"/>
  <c r="R950" i="5"/>
  <c r="Q950" i="5"/>
  <c r="P950" i="5"/>
  <c r="O950" i="5"/>
  <c r="Y950" i="5" s="1"/>
  <c r="N950" i="5"/>
  <c r="W949" i="5"/>
  <c r="V949" i="5"/>
  <c r="U949" i="5"/>
  <c r="T949" i="5"/>
  <c r="S949" i="5"/>
  <c r="R949" i="5"/>
  <c r="Q949" i="5"/>
  <c r="AA949" i="5" s="1"/>
  <c r="P949" i="5"/>
  <c r="O949" i="5"/>
  <c r="N949" i="5"/>
  <c r="W948" i="5"/>
  <c r="V948" i="5"/>
  <c r="U948" i="5"/>
  <c r="T948" i="5"/>
  <c r="S948" i="5"/>
  <c r="R948" i="5"/>
  <c r="Q948" i="5"/>
  <c r="P948" i="5"/>
  <c r="O948" i="5"/>
  <c r="N948" i="5"/>
  <c r="W947" i="5"/>
  <c r="V947" i="5"/>
  <c r="U947" i="5"/>
  <c r="T947" i="5"/>
  <c r="S947" i="5"/>
  <c r="R947" i="5"/>
  <c r="Q947" i="5"/>
  <c r="P947" i="5"/>
  <c r="O947" i="5"/>
  <c r="N947" i="5"/>
  <c r="W946" i="5"/>
  <c r="V946" i="5"/>
  <c r="U946" i="5"/>
  <c r="T946" i="5"/>
  <c r="S946" i="5"/>
  <c r="R946" i="5"/>
  <c r="Q946" i="5"/>
  <c r="P946" i="5"/>
  <c r="O946" i="5"/>
  <c r="Y946" i="5" s="1"/>
  <c r="N946" i="5"/>
  <c r="W945" i="5"/>
  <c r="V945" i="5"/>
  <c r="U945" i="5"/>
  <c r="T945" i="5"/>
  <c r="S945" i="5"/>
  <c r="R945" i="5"/>
  <c r="Q945" i="5"/>
  <c r="AA945" i="5" s="1"/>
  <c r="P945" i="5"/>
  <c r="O945" i="5"/>
  <c r="N945" i="5"/>
  <c r="W944" i="5"/>
  <c r="V944" i="5"/>
  <c r="U944" i="5"/>
  <c r="T944" i="5"/>
  <c r="S944" i="5"/>
  <c r="R944" i="5"/>
  <c r="Q944" i="5"/>
  <c r="P944" i="5"/>
  <c r="O944" i="5"/>
  <c r="N944" i="5"/>
  <c r="W943" i="5"/>
  <c r="V943" i="5"/>
  <c r="U943" i="5"/>
  <c r="T943" i="5"/>
  <c r="S943" i="5"/>
  <c r="R943" i="5"/>
  <c r="Q943" i="5"/>
  <c r="P943" i="5"/>
  <c r="O943" i="5"/>
  <c r="N943" i="5"/>
  <c r="W942" i="5"/>
  <c r="V942" i="5"/>
  <c r="U942" i="5"/>
  <c r="T942" i="5"/>
  <c r="S942" i="5"/>
  <c r="R942" i="5"/>
  <c r="Q942" i="5"/>
  <c r="P942" i="5"/>
  <c r="O942" i="5"/>
  <c r="Y942" i="5" s="1"/>
  <c r="N942" i="5"/>
  <c r="W941" i="5"/>
  <c r="V941" i="5"/>
  <c r="U941" i="5"/>
  <c r="T941" i="5"/>
  <c r="S941" i="5"/>
  <c r="R941" i="5"/>
  <c r="Q941" i="5"/>
  <c r="AA941" i="5" s="1"/>
  <c r="P941" i="5"/>
  <c r="O941" i="5"/>
  <c r="N941" i="5"/>
  <c r="W940" i="5"/>
  <c r="V940" i="5"/>
  <c r="U940" i="5"/>
  <c r="T940" i="5"/>
  <c r="S940" i="5"/>
  <c r="R940" i="5"/>
  <c r="Q940" i="5"/>
  <c r="P940" i="5"/>
  <c r="O940" i="5"/>
  <c r="N940" i="5"/>
  <c r="W939" i="5"/>
  <c r="V939" i="5"/>
  <c r="U939" i="5"/>
  <c r="T939" i="5"/>
  <c r="S939" i="5"/>
  <c r="R939" i="5"/>
  <c r="Q939" i="5"/>
  <c r="P939" i="5"/>
  <c r="O939" i="5"/>
  <c r="N939" i="5"/>
  <c r="W938" i="5"/>
  <c r="V938" i="5"/>
  <c r="U938" i="5"/>
  <c r="T938" i="5"/>
  <c r="S938" i="5"/>
  <c r="R938" i="5"/>
  <c r="Q938" i="5"/>
  <c r="P938" i="5"/>
  <c r="O938" i="5"/>
  <c r="Y938" i="5" s="1"/>
  <c r="N938" i="5"/>
  <c r="W937" i="5"/>
  <c r="V937" i="5"/>
  <c r="U937" i="5"/>
  <c r="T937" i="5"/>
  <c r="S937" i="5"/>
  <c r="R937" i="5"/>
  <c r="Q937" i="5"/>
  <c r="AA937" i="5" s="1"/>
  <c r="P937" i="5"/>
  <c r="O937" i="5"/>
  <c r="N937" i="5"/>
  <c r="W936" i="5"/>
  <c r="V936" i="5"/>
  <c r="U936" i="5"/>
  <c r="T936" i="5"/>
  <c r="S936" i="5"/>
  <c r="R936" i="5"/>
  <c r="Q936" i="5"/>
  <c r="P936" i="5"/>
  <c r="O936" i="5"/>
  <c r="N936" i="5"/>
  <c r="W935" i="5"/>
  <c r="V935" i="5"/>
  <c r="U935" i="5"/>
  <c r="T935" i="5"/>
  <c r="S935" i="5"/>
  <c r="R935" i="5"/>
  <c r="Q935" i="5"/>
  <c r="P935" i="5"/>
  <c r="O935" i="5"/>
  <c r="N935" i="5"/>
  <c r="W934" i="5"/>
  <c r="V934" i="5"/>
  <c r="U934" i="5"/>
  <c r="T934" i="5"/>
  <c r="S934" i="5"/>
  <c r="R934" i="5"/>
  <c r="Q934" i="5"/>
  <c r="P934" i="5"/>
  <c r="O934" i="5"/>
  <c r="Y934" i="5" s="1"/>
  <c r="N934" i="5"/>
  <c r="W933" i="5"/>
  <c r="V933" i="5"/>
  <c r="U933" i="5"/>
  <c r="T933" i="5"/>
  <c r="S933" i="5"/>
  <c r="R933" i="5"/>
  <c r="Q933" i="5"/>
  <c r="AA933" i="5" s="1"/>
  <c r="P933" i="5"/>
  <c r="O933" i="5"/>
  <c r="N933" i="5"/>
  <c r="W932" i="5"/>
  <c r="V932" i="5"/>
  <c r="U932" i="5"/>
  <c r="T932" i="5"/>
  <c r="S932" i="5"/>
  <c r="R932" i="5"/>
  <c r="Q932" i="5"/>
  <c r="P932" i="5"/>
  <c r="O932" i="5"/>
  <c r="N932" i="5"/>
  <c r="W931" i="5"/>
  <c r="V931" i="5"/>
  <c r="U931" i="5"/>
  <c r="T931" i="5"/>
  <c r="S931" i="5"/>
  <c r="R931" i="5"/>
  <c r="Q931" i="5"/>
  <c r="P931" i="5"/>
  <c r="O931" i="5"/>
  <c r="N931" i="5"/>
  <c r="W930" i="5"/>
  <c r="V930" i="5"/>
  <c r="U930" i="5"/>
  <c r="T930" i="5"/>
  <c r="S930" i="5"/>
  <c r="R930" i="5"/>
  <c r="Q930" i="5"/>
  <c r="P930" i="5"/>
  <c r="O930" i="5"/>
  <c r="Y930" i="5" s="1"/>
  <c r="N930" i="5"/>
  <c r="W929" i="5"/>
  <c r="V929" i="5"/>
  <c r="U929" i="5"/>
  <c r="T929" i="5"/>
  <c r="S929" i="5"/>
  <c r="R929" i="5"/>
  <c r="Q929" i="5"/>
  <c r="AA929" i="5" s="1"/>
  <c r="P929" i="5"/>
  <c r="O929" i="5"/>
  <c r="N929" i="5"/>
  <c r="W928" i="5"/>
  <c r="V928" i="5"/>
  <c r="U928" i="5"/>
  <c r="T928" i="5"/>
  <c r="S928" i="5"/>
  <c r="R928" i="5"/>
  <c r="Q928" i="5"/>
  <c r="P928" i="5"/>
  <c r="O928" i="5"/>
  <c r="N928" i="5"/>
  <c r="W927" i="5"/>
  <c r="V927" i="5"/>
  <c r="U927" i="5"/>
  <c r="T927" i="5"/>
  <c r="S927" i="5"/>
  <c r="R927" i="5"/>
  <c r="Q927" i="5"/>
  <c r="P927" i="5"/>
  <c r="O927" i="5"/>
  <c r="N927" i="5"/>
  <c r="W926" i="5"/>
  <c r="V926" i="5"/>
  <c r="U926" i="5"/>
  <c r="T926" i="5"/>
  <c r="S926" i="5"/>
  <c r="R926" i="5"/>
  <c r="Q926" i="5"/>
  <c r="P926" i="5"/>
  <c r="O926" i="5"/>
  <c r="Y926" i="5" s="1"/>
  <c r="N926" i="5"/>
  <c r="W925" i="5"/>
  <c r="V925" i="5"/>
  <c r="U925" i="5"/>
  <c r="T925" i="5"/>
  <c r="S925" i="5"/>
  <c r="R925" i="5"/>
  <c r="Q925" i="5"/>
  <c r="AA925" i="5" s="1"/>
  <c r="P925" i="5"/>
  <c r="O925" i="5"/>
  <c r="N925" i="5"/>
  <c r="W924" i="5"/>
  <c r="V924" i="5"/>
  <c r="U924" i="5"/>
  <c r="T924" i="5"/>
  <c r="S924" i="5"/>
  <c r="R924" i="5"/>
  <c r="Q924" i="5"/>
  <c r="P924" i="5"/>
  <c r="O924" i="5"/>
  <c r="N924" i="5"/>
  <c r="W923" i="5"/>
  <c r="V923" i="5"/>
  <c r="U923" i="5"/>
  <c r="T923" i="5"/>
  <c r="S923" i="5"/>
  <c r="R923" i="5"/>
  <c r="Q923" i="5"/>
  <c r="P923" i="5"/>
  <c r="O923" i="5"/>
  <c r="N923" i="5"/>
  <c r="W922" i="5"/>
  <c r="V922" i="5"/>
  <c r="U922" i="5"/>
  <c r="T922" i="5"/>
  <c r="S922" i="5"/>
  <c r="R922" i="5"/>
  <c r="Q922" i="5"/>
  <c r="P922" i="5"/>
  <c r="O922" i="5"/>
  <c r="Y922" i="5" s="1"/>
  <c r="N922" i="5"/>
  <c r="W921" i="5"/>
  <c r="V921" i="5"/>
  <c r="U921" i="5"/>
  <c r="T921" i="5"/>
  <c r="S921" i="5"/>
  <c r="R921" i="5"/>
  <c r="Q921" i="5"/>
  <c r="AA921" i="5" s="1"/>
  <c r="P921" i="5"/>
  <c r="O921" i="5"/>
  <c r="N921" i="5"/>
  <c r="W920" i="5"/>
  <c r="V920" i="5"/>
  <c r="U920" i="5"/>
  <c r="T920" i="5"/>
  <c r="S920" i="5"/>
  <c r="R920" i="5"/>
  <c r="Q920" i="5"/>
  <c r="P920" i="5"/>
  <c r="O920" i="5"/>
  <c r="N920" i="5"/>
  <c r="W919" i="5"/>
  <c r="V919" i="5"/>
  <c r="U919" i="5"/>
  <c r="T919" i="5"/>
  <c r="S919" i="5"/>
  <c r="R919" i="5"/>
  <c r="Q919" i="5"/>
  <c r="P919" i="5"/>
  <c r="O919" i="5"/>
  <c r="N919" i="5"/>
  <c r="W918" i="5"/>
  <c r="V918" i="5"/>
  <c r="U918" i="5"/>
  <c r="T918" i="5"/>
  <c r="S918" i="5"/>
  <c r="R918" i="5"/>
  <c r="Q918" i="5"/>
  <c r="P918" i="5"/>
  <c r="O918" i="5"/>
  <c r="Y918" i="5" s="1"/>
  <c r="N918" i="5"/>
  <c r="W917" i="5"/>
  <c r="V917" i="5"/>
  <c r="U917" i="5"/>
  <c r="T917" i="5"/>
  <c r="S917" i="5"/>
  <c r="R917" i="5"/>
  <c r="Q917" i="5"/>
  <c r="AA917" i="5" s="1"/>
  <c r="P917" i="5"/>
  <c r="O917" i="5"/>
  <c r="N917" i="5"/>
  <c r="W916" i="5"/>
  <c r="V916" i="5"/>
  <c r="U916" i="5"/>
  <c r="T916" i="5"/>
  <c r="S916" i="5"/>
  <c r="R916" i="5"/>
  <c r="Q916" i="5"/>
  <c r="P916" i="5"/>
  <c r="O916" i="5"/>
  <c r="N916" i="5"/>
  <c r="W915" i="5"/>
  <c r="V915" i="5"/>
  <c r="U915" i="5"/>
  <c r="T915" i="5"/>
  <c r="S915" i="5"/>
  <c r="R915" i="5"/>
  <c r="Q915" i="5"/>
  <c r="P915" i="5"/>
  <c r="O915" i="5"/>
  <c r="N915" i="5"/>
  <c r="W914" i="5"/>
  <c r="V914" i="5"/>
  <c r="U914" i="5"/>
  <c r="T914" i="5"/>
  <c r="S914" i="5"/>
  <c r="R914" i="5"/>
  <c r="Q914" i="5"/>
  <c r="P914" i="5"/>
  <c r="O914" i="5"/>
  <c r="Y914" i="5" s="1"/>
  <c r="N914" i="5"/>
  <c r="W913" i="5"/>
  <c r="V913" i="5"/>
  <c r="U913" i="5"/>
  <c r="T913" i="5"/>
  <c r="S913" i="5"/>
  <c r="R913" i="5"/>
  <c r="Q913" i="5"/>
  <c r="AA913" i="5" s="1"/>
  <c r="P913" i="5"/>
  <c r="O913" i="5"/>
  <c r="N913" i="5"/>
  <c r="W912" i="5"/>
  <c r="V912" i="5"/>
  <c r="U912" i="5"/>
  <c r="T912" i="5"/>
  <c r="S912" i="5"/>
  <c r="R912" i="5"/>
  <c r="Q912" i="5"/>
  <c r="P912" i="5"/>
  <c r="O912" i="5"/>
  <c r="N912" i="5"/>
  <c r="W911" i="5"/>
  <c r="V911" i="5"/>
  <c r="U911" i="5"/>
  <c r="T911" i="5"/>
  <c r="S911" i="5"/>
  <c r="R911" i="5"/>
  <c r="Q911" i="5"/>
  <c r="P911" i="5"/>
  <c r="O911" i="5"/>
  <c r="N911" i="5"/>
  <c r="W910" i="5"/>
  <c r="V910" i="5"/>
  <c r="U910" i="5"/>
  <c r="T910" i="5"/>
  <c r="S910" i="5"/>
  <c r="R910" i="5"/>
  <c r="Q910" i="5"/>
  <c r="P910" i="5"/>
  <c r="O910" i="5"/>
  <c r="Y910" i="5" s="1"/>
  <c r="N910" i="5"/>
  <c r="W909" i="5"/>
  <c r="V909" i="5"/>
  <c r="U909" i="5"/>
  <c r="T909" i="5"/>
  <c r="S909" i="5"/>
  <c r="R909" i="5"/>
  <c r="Q909" i="5"/>
  <c r="AA909" i="5" s="1"/>
  <c r="P909" i="5"/>
  <c r="O909" i="5"/>
  <c r="N909" i="5"/>
  <c r="W908" i="5"/>
  <c r="V908" i="5"/>
  <c r="U908" i="5"/>
  <c r="T908" i="5"/>
  <c r="S908" i="5"/>
  <c r="R908" i="5"/>
  <c r="Q908" i="5"/>
  <c r="P908" i="5"/>
  <c r="O908" i="5"/>
  <c r="N908" i="5"/>
  <c r="W907" i="5"/>
  <c r="V907" i="5"/>
  <c r="U907" i="5"/>
  <c r="T907" i="5"/>
  <c r="S907" i="5"/>
  <c r="R907" i="5"/>
  <c r="Q907" i="5"/>
  <c r="P907" i="5"/>
  <c r="O907" i="5"/>
  <c r="N907" i="5"/>
  <c r="W906" i="5"/>
  <c r="V906" i="5"/>
  <c r="U906" i="5"/>
  <c r="T906" i="5"/>
  <c r="S906" i="5"/>
  <c r="R906" i="5"/>
  <c r="Q906" i="5"/>
  <c r="P906" i="5"/>
  <c r="O906" i="5"/>
  <c r="Y906" i="5" s="1"/>
  <c r="N906" i="5"/>
  <c r="W905" i="5"/>
  <c r="V905" i="5"/>
  <c r="U905" i="5"/>
  <c r="T905" i="5"/>
  <c r="S905" i="5"/>
  <c r="R905" i="5"/>
  <c r="Q905" i="5"/>
  <c r="AA905" i="5" s="1"/>
  <c r="P905" i="5"/>
  <c r="O905" i="5"/>
  <c r="N905" i="5"/>
  <c r="W904" i="5"/>
  <c r="V904" i="5"/>
  <c r="U904" i="5"/>
  <c r="T904" i="5"/>
  <c r="S904" i="5"/>
  <c r="R904" i="5"/>
  <c r="Q904" i="5"/>
  <c r="P904" i="5"/>
  <c r="O904" i="5"/>
  <c r="N904" i="5"/>
  <c r="W903" i="5"/>
  <c r="V903" i="5"/>
  <c r="U903" i="5"/>
  <c r="T903" i="5"/>
  <c r="S903" i="5"/>
  <c r="R903" i="5"/>
  <c r="Q903" i="5"/>
  <c r="P903" i="5"/>
  <c r="O903" i="5"/>
  <c r="N903" i="5"/>
  <c r="W902" i="5"/>
  <c r="V902" i="5"/>
  <c r="U902" i="5"/>
  <c r="T902" i="5"/>
  <c r="S902" i="5"/>
  <c r="R902" i="5"/>
  <c r="Q902" i="5"/>
  <c r="P902" i="5"/>
  <c r="O902" i="5"/>
  <c r="Y902" i="5" s="1"/>
  <c r="N902" i="5"/>
  <c r="W901" i="5"/>
  <c r="V901" i="5"/>
  <c r="U901" i="5"/>
  <c r="T901" i="5"/>
  <c r="S901" i="5"/>
  <c r="R901" i="5"/>
  <c r="Q901" i="5"/>
  <c r="AA901" i="5" s="1"/>
  <c r="P901" i="5"/>
  <c r="O901" i="5"/>
  <c r="N901" i="5"/>
  <c r="W900" i="5"/>
  <c r="V900" i="5"/>
  <c r="U900" i="5"/>
  <c r="T900" i="5"/>
  <c r="S900" i="5"/>
  <c r="R900" i="5"/>
  <c r="Q900" i="5"/>
  <c r="P900" i="5"/>
  <c r="O900" i="5"/>
  <c r="N900" i="5"/>
  <c r="W899" i="5"/>
  <c r="V899" i="5"/>
  <c r="U899" i="5"/>
  <c r="T899" i="5"/>
  <c r="S899" i="5"/>
  <c r="R899" i="5"/>
  <c r="Q899" i="5"/>
  <c r="P899" i="5"/>
  <c r="O899" i="5"/>
  <c r="N899" i="5"/>
  <c r="W898" i="5"/>
  <c r="V898" i="5"/>
  <c r="U898" i="5"/>
  <c r="T898" i="5"/>
  <c r="S898" i="5"/>
  <c r="R898" i="5"/>
  <c r="Q898" i="5"/>
  <c r="P898" i="5"/>
  <c r="O898" i="5"/>
  <c r="Y898" i="5" s="1"/>
  <c r="N898" i="5"/>
  <c r="W897" i="5"/>
  <c r="V897" i="5"/>
  <c r="U897" i="5"/>
  <c r="T897" i="5"/>
  <c r="S897" i="5"/>
  <c r="R897" i="5"/>
  <c r="Q897" i="5"/>
  <c r="AA897" i="5" s="1"/>
  <c r="P897" i="5"/>
  <c r="O897" i="5"/>
  <c r="N897" i="5"/>
  <c r="W896" i="5"/>
  <c r="V896" i="5"/>
  <c r="U896" i="5"/>
  <c r="T896" i="5"/>
  <c r="S896" i="5"/>
  <c r="R896" i="5"/>
  <c r="Q896" i="5"/>
  <c r="P896" i="5"/>
  <c r="O896" i="5"/>
  <c r="N896" i="5"/>
  <c r="W895" i="5"/>
  <c r="V895" i="5"/>
  <c r="U895" i="5"/>
  <c r="T895" i="5"/>
  <c r="S895" i="5"/>
  <c r="R895" i="5"/>
  <c r="Q895" i="5"/>
  <c r="P895" i="5"/>
  <c r="O895" i="5"/>
  <c r="N895" i="5"/>
  <c r="W894" i="5"/>
  <c r="V894" i="5"/>
  <c r="U894" i="5"/>
  <c r="T894" i="5"/>
  <c r="S894" i="5"/>
  <c r="R894" i="5"/>
  <c r="Q894" i="5"/>
  <c r="P894" i="5"/>
  <c r="O894" i="5"/>
  <c r="Y894" i="5" s="1"/>
  <c r="N894" i="5"/>
  <c r="W893" i="5"/>
  <c r="V893" i="5"/>
  <c r="U893" i="5"/>
  <c r="T893" i="5"/>
  <c r="S893" i="5"/>
  <c r="R893" i="5"/>
  <c r="Q893" i="5"/>
  <c r="AA893" i="5" s="1"/>
  <c r="P893" i="5"/>
  <c r="O893" i="5"/>
  <c r="N893" i="5"/>
  <c r="W892" i="5"/>
  <c r="V892" i="5"/>
  <c r="U892" i="5"/>
  <c r="T892" i="5"/>
  <c r="S892" i="5"/>
  <c r="R892" i="5"/>
  <c r="Q892" i="5"/>
  <c r="P892" i="5"/>
  <c r="O892" i="5"/>
  <c r="N892" i="5"/>
  <c r="W891" i="5"/>
  <c r="V891" i="5"/>
  <c r="U891" i="5"/>
  <c r="T891" i="5"/>
  <c r="S891" i="5"/>
  <c r="R891" i="5"/>
  <c r="Q891" i="5"/>
  <c r="P891" i="5"/>
  <c r="O891" i="5"/>
  <c r="N891" i="5"/>
  <c r="W890" i="5"/>
  <c r="V890" i="5"/>
  <c r="U890" i="5"/>
  <c r="T890" i="5"/>
  <c r="S890" i="5"/>
  <c r="R890" i="5"/>
  <c r="Q890" i="5"/>
  <c r="P890" i="5"/>
  <c r="O890" i="5"/>
  <c r="Y890" i="5" s="1"/>
  <c r="N890" i="5"/>
  <c r="W889" i="5"/>
  <c r="V889" i="5"/>
  <c r="U889" i="5"/>
  <c r="T889" i="5"/>
  <c r="S889" i="5"/>
  <c r="R889" i="5"/>
  <c r="Q889" i="5"/>
  <c r="AA889" i="5" s="1"/>
  <c r="P889" i="5"/>
  <c r="O889" i="5"/>
  <c r="N889" i="5"/>
  <c r="W888" i="5"/>
  <c r="V888" i="5"/>
  <c r="U888" i="5"/>
  <c r="T888" i="5"/>
  <c r="S888" i="5"/>
  <c r="R888" i="5"/>
  <c r="Q888" i="5"/>
  <c r="P888" i="5"/>
  <c r="O888" i="5"/>
  <c r="N888" i="5"/>
  <c r="W887" i="5"/>
  <c r="V887" i="5"/>
  <c r="U887" i="5"/>
  <c r="T887" i="5"/>
  <c r="S887" i="5"/>
  <c r="R887" i="5"/>
  <c r="Q887" i="5"/>
  <c r="P887" i="5"/>
  <c r="O887" i="5"/>
  <c r="N887" i="5"/>
  <c r="W886" i="5"/>
  <c r="V886" i="5"/>
  <c r="U886" i="5"/>
  <c r="T886" i="5"/>
  <c r="S886" i="5"/>
  <c r="R886" i="5"/>
  <c r="Q886" i="5"/>
  <c r="P886" i="5"/>
  <c r="O886" i="5"/>
  <c r="Y886" i="5" s="1"/>
  <c r="N886" i="5"/>
  <c r="W885" i="5"/>
  <c r="V885" i="5"/>
  <c r="U885" i="5"/>
  <c r="T885" i="5"/>
  <c r="S885" i="5"/>
  <c r="R885" i="5"/>
  <c r="Q885" i="5"/>
  <c r="AA885" i="5" s="1"/>
  <c r="P885" i="5"/>
  <c r="O885" i="5"/>
  <c r="N885" i="5"/>
  <c r="W884" i="5"/>
  <c r="V884" i="5"/>
  <c r="U884" i="5"/>
  <c r="T884" i="5"/>
  <c r="S884" i="5"/>
  <c r="R884" i="5"/>
  <c r="Q884" i="5"/>
  <c r="P884" i="5"/>
  <c r="O884" i="5"/>
  <c r="N884" i="5"/>
  <c r="W883" i="5"/>
  <c r="V883" i="5"/>
  <c r="U883" i="5"/>
  <c r="T883" i="5"/>
  <c r="S883" i="5"/>
  <c r="R883" i="5"/>
  <c r="Q883" i="5"/>
  <c r="P883" i="5"/>
  <c r="O883" i="5"/>
  <c r="N883" i="5"/>
  <c r="W882" i="5"/>
  <c r="V882" i="5"/>
  <c r="U882" i="5"/>
  <c r="T882" i="5"/>
  <c r="S882" i="5"/>
  <c r="R882" i="5"/>
  <c r="Q882" i="5"/>
  <c r="P882" i="5"/>
  <c r="O882" i="5"/>
  <c r="Y882" i="5" s="1"/>
  <c r="N882" i="5"/>
  <c r="W881" i="5"/>
  <c r="V881" i="5"/>
  <c r="U881" i="5"/>
  <c r="T881" i="5"/>
  <c r="S881" i="5"/>
  <c r="R881" i="5"/>
  <c r="Q881" i="5"/>
  <c r="AA881" i="5" s="1"/>
  <c r="P881" i="5"/>
  <c r="O881" i="5"/>
  <c r="N881" i="5"/>
  <c r="W880" i="5"/>
  <c r="V880" i="5"/>
  <c r="U880" i="5"/>
  <c r="T880" i="5"/>
  <c r="S880" i="5"/>
  <c r="R880" i="5"/>
  <c r="Q880" i="5"/>
  <c r="P880" i="5"/>
  <c r="O880" i="5"/>
  <c r="N880" i="5"/>
  <c r="W879" i="5"/>
  <c r="V879" i="5"/>
  <c r="U879" i="5"/>
  <c r="T879" i="5"/>
  <c r="S879" i="5"/>
  <c r="R879" i="5"/>
  <c r="Q879" i="5"/>
  <c r="P879" i="5"/>
  <c r="O879" i="5"/>
  <c r="N879" i="5"/>
  <c r="W878" i="5"/>
  <c r="V878" i="5"/>
  <c r="U878" i="5"/>
  <c r="T878" i="5"/>
  <c r="S878" i="5"/>
  <c r="R878" i="5"/>
  <c r="Q878" i="5"/>
  <c r="P878" i="5"/>
  <c r="O878" i="5"/>
  <c r="Y878" i="5" s="1"/>
  <c r="N878" i="5"/>
  <c r="W877" i="5"/>
  <c r="V877" i="5"/>
  <c r="U877" i="5"/>
  <c r="T877" i="5"/>
  <c r="S877" i="5"/>
  <c r="R877" i="5"/>
  <c r="Q877" i="5"/>
  <c r="AA877" i="5" s="1"/>
  <c r="P877" i="5"/>
  <c r="O877" i="5"/>
  <c r="N877" i="5"/>
  <c r="W876" i="5"/>
  <c r="V876" i="5"/>
  <c r="U876" i="5"/>
  <c r="T876" i="5"/>
  <c r="S876" i="5"/>
  <c r="R876" i="5"/>
  <c r="Q876" i="5"/>
  <c r="P876" i="5"/>
  <c r="O876" i="5"/>
  <c r="N876" i="5"/>
  <c r="W875" i="5"/>
  <c r="V875" i="5"/>
  <c r="U875" i="5"/>
  <c r="T875" i="5"/>
  <c r="S875" i="5"/>
  <c r="R875" i="5"/>
  <c r="Q875" i="5"/>
  <c r="P875" i="5"/>
  <c r="O875" i="5"/>
  <c r="N875" i="5"/>
  <c r="W874" i="5"/>
  <c r="V874" i="5"/>
  <c r="U874" i="5"/>
  <c r="T874" i="5"/>
  <c r="S874" i="5"/>
  <c r="R874" i="5"/>
  <c r="Q874" i="5"/>
  <c r="P874" i="5"/>
  <c r="O874" i="5"/>
  <c r="Y874" i="5" s="1"/>
  <c r="N874" i="5"/>
  <c r="W873" i="5"/>
  <c r="V873" i="5"/>
  <c r="U873" i="5"/>
  <c r="T873" i="5"/>
  <c r="S873" i="5"/>
  <c r="R873" i="5"/>
  <c r="Q873" i="5"/>
  <c r="AA873" i="5" s="1"/>
  <c r="P873" i="5"/>
  <c r="O873" i="5"/>
  <c r="N873" i="5"/>
  <c r="W872" i="5"/>
  <c r="V872" i="5"/>
  <c r="U872" i="5"/>
  <c r="T872" i="5"/>
  <c r="S872" i="5"/>
  <c r="R872" i="5"/>
  <c r="Q872" i="5"/>
  <c r="P872" i="5"/>
  <c r="O872" i="5"/>
  <c r="N872" i="5"/>
  <c r="W871" i="5"/>
  <c r="V871" i="5"/>
  <c r="U871" i="5"/>
  <c r="T871" i="5"/>
  <c r="S871" i="5"/>
  <c r="R871" i="5"/>
  <c r="Q871" i="5"/>
  <c r="P871" i="5"/>
  <c r="O871" i="5"/>
  <c r="N871" i="5"/>
  <c r="W870" i="5"/>
  <c r="V870" i="5"/>
  <c r="U870" i="5"/>
  <c r="T870" i="5"/>
  <c r="S870" i="5"/>
  <c r="R870" i="5"/>
  <c r="Q870" i="5"/>
  <c r="P870" i="5"/>
  <c r="O870" i="5"/>
  <c r="Y870" i="5" s="1"/>
  <c r="N870" i="5"/>
  <c r="W869" i="5"/>
  <c r="V869" i="5"/>
  <c r="U869" i="5"/>
  <c r="T869" i="5"/>
  <c r="S869" i="5"/>
  <c r="R869" i="5"/>
  <c r="Q869" i="5"/>
  <c r="AA869" i="5" s="1"/>
  <c r="P869" i="5"/>
  <c r="O869" i="5"/>
  <c r="N869" i="5"/>
  <c r="W868" i="5"/>
  <c r="V868" i="5"/>
  <c r="U868" i="5"/>
  <c r="T868" i="5"/>
  <c r="S868" i="5"/>
  <c r="R868" i="5"/>
  <c r="Q868" i="5"/>
  <c r="P868" i="5"/>
  <c r="O868" i="5"/>
  <c r="N868" i="5"/>
  <c r="W867" i="5"/>
  <c r="V867" i="5"/>
  <c r="U867" i="5"/>
  <c r="T867" i="5"/>
  <c r="S867" i="5"/>
  <c r="R867" i="5"/>
  <c r="Q867" i="5"/>
  <c r="P867" i="5"/>
  <c r="O867" i="5"/>
  <c r="N867" i="5"/>
  <c r="W866" i="5"/>
  <c r="V866" i="5"/>
  <c r="U866" i="5"/>
  <c r="T866" i="5"/>
  <c r="S866" i="5"/>
  <c r="R866" i="5"/>
  <c r="Q866" i="5"/>
  <c r="P866" i="5"/>
  <c r="O866" i="5"/>
  <c r="Y866" i="5" s="1"/>
  <c r="N866" i="5"/>
  <c r="W865" i="5"/>
  <c r="V865" i="5"/>
  <c r="U865" i="5"/>
  <c r="T865" i="5"/>
  <c r="S865" i="5"/>
  <c r="R865" i="5"/>
  <c r="Q865" i="5"/>
  <c r="AA865" i="5" s="1"/>
  <c r="P865" i="5"/>
  <c r="O865" i="5"/>
  <c r="N865" i="5"/>
  <c r="W864" i="5"/>
  <c r="V864" i="5"/>
  <c r="U864" i="5"/>
  <c r="T864" i="5"/>
  <c r="S864" i="5"/>
  <c r="R864" i="5"/>
  <c r="Q864" i="5"/>
  <c r="P864" i="5"/>
  <c r="O864" i="5"/>
  <c r="N864" i="5"/>
  <c r="W863" i="5"/>
  <c r="V863" i="5"/>
  <c r="U863" i="5"/>
  <c r="T863" i="5"/>
  <c r="S863" i="5"/>
  <c r="R863" i="5"/>
  <c r="Q863" i="5"/>
  <c r="P863" i="5"/>
  <c r="O863" i="5"/>
  <c r="N863" i="5"/>
  <c r="W862" i="5"/>
  <c r="V862" i="5"/>
  <c r="U862" i="5"/>
  <c r="T862" i="5"/>
  <c r="S862" i="5"/>
  <c r="R862" i="5"/>
  <c r="Q862" i="5"/>
  <c r="P862" i="5"/>
  <c r="O862" i="5"/>
  <c r="Y862" i="5" s="1"/>
  <c r="N862" i="5"/>
  <c r="W861" i="5"/>
  <c r="V861" i="5"/>
  <c r="U861" i="5"/>
  <c r="T861" i="5"/>
  <c r="S861" i="5"/>
  <c r="R861" i="5"/>
  <c r="Q861" i="5"/>
  <c r="AA861" i="5" s="1"/>
  <c r="P861" i="5"/>
  <c r="O861" i="5"/>
  <c r="N861" i="5"/>
  <c r="W860" i="5"/>
  <c r="V860" i="5"/>
  <c r="U860" i="5"/>
  <c r="T860" i="5"/>
  <c r="S860" i="5"/>
  <c r="R860" i="5"/>
  <c r="Q860" i="5"/>
  <c r="P860" i="5"/>
  <c r="O860" i="5"/>
  <c r="N860" i="5"/>
  <c r="W859" i="5"/>
  <c r="V859" i="5"/>
  <c r="U859" i="5"/>
  <c r="T859" i="5"/>
  <c r="S859" i="5"/>
  <c r="R859" i="5"/>
  <c r="Q859" i="5"/>
  <c r="P859" i="5"/>
  <c r="O859" i="5"/>
  <c r="N859" i="5"/>
  <c r="W858" i="5"/>
  <c r="V858" i="5"/>
  <c r="U858" i="5"/>
  <c r="T858" i="5"/>
  <c r="S858" i="5"/>
  <c r="R858" i="5"/>
  <c r="Q858" i="5"/>
  <c r="P858" i="5"/>
  <c r="O858" i="5"/>
  <c r="Y858" i="5" s="1"/>
  <c r="N858" i="5"/>
  <c r="W857" i="5"/>
  <c r="V857" i="5"/>
  <c r="U857" i="5"/>
  <c r="T857" i="5"/>
  <c r="S857" i="5"/>
  <c r="R857" i="5"/>
  <c r="Q857" i="5"/>
  <c r="AA857" i="5" s="1"/>
  <c r="P857" i="5"/>
  <c r="O857" i="5"/>
  <c r="N857" i="5"/>
  <c r="W856" i="5"/>
  <c r="V856" i="5"/>
  <c r="U856" i="5"/>
  <c r="T856" i="5"/>
  <c r="S856" i="5"/>
  <c r="R856" i="5"/>
  <c r="Q856" i="5"/>
  <c r="P856" i="5"/>
  <c r="O856" i="5"/>
  <c r="N856" i="5"/>
  <c r="W855" i="5"/>
  <c r="V855" i="5"/>
  <c r="U855" i="5"/>
  <c r="T855" i="5"/>
  <c r="S855" i="5"/>
  <c r="R855" i="5"/>
  <c r="Q855" i="5"/>
  <c r="P855" i="5"/>
  <c r="O855" i="5"/>
  <c r="N855" i="5"/>
  <c r="W854" i="5"/>
  <c r="V854" i="5"/>
  <c r="U854" i="5"/>
  <c r="T854" i="5"/>
  <c r="S854" i="5"/>
  <c r="R854" i="5"/>
  <c r="Q854" i="5"/>
  <c r="P854" i="5"/>
  <c r="O854" i="5"/>
  <c r="Y854" i="5" s="1"/>
  <c r="N854" i="5"/>
  <c r="W853" i="5"/>
  <c r="V853" i="5"/>
  <c r="U853" i="5"/>
  <c r="T853" i="5"/>
  <c r="S853" i="5"/>
  <c r="R853" i="5"/>
  <c r="Q853" i="5"/>
  <c r="AA853" i="5" s="1"/>
  <c r="P853" i="5"/>
  <c r="O853" i="5"/>
  <c r="N853" i="5"/>
  <c r="W852" i="5"/>
  <c r="V852" i="5"/>
  <c r="U852" i="5"/>
  <c r="T852" i="5"/>
  <c r="S852" i="5"/>
  <c r="R852" i="5"/>
  <c r="Q852" i="5"/>
  <c r="P852" i="5"/>
  <c r="O852" i="5"/>
  <c r="N852" i="5"/>
  <c r="W851" i="5"/>
  <c r="V851" i="5"/>
  <c r="U851" i="5"/>
  <c r="T851" i="5"/>
  <c r="S851" i="5"/>
  <c r="R851" i="5"/>
  <c r="Q851" i="5"/>
  <c r="P851" i="5"/>
  <c r="O851" i="5"/>
  <c r="N851" i="5"/>
  <c r="W850" i="5"/>
  <c r="V850" i="5"/>
  <c r="U850" i="5"/>
  <c r="T850" i="5"/>
  <c r="S850" i="5"/>
  <c r="R850" i="5"/>
  <c r="Q850" i="5"/>
  <c r="P850" i="5"/>
  <c r="O850" i="5"/>
  <c r="Y850" i="5" s="1"/>
  <c r="N850" i="5"/>
  <c r="W849" i="5"/>
  <c r="V849" i="5"/>
  <c r="U849" i="5"/>
  <c r="T849" i="5"/>
  <c r="S849" i="5"/>
  <c r="R849" i="5"/>
  <c r="Q849" i="5"/>
  <c r="AA849" i="5" s="1"/>
  <c r="P849" i="5"/>
  <c r="O849" i="5"/>
  <c r="N849" i="5"/>
  <c r="W848" i="5"/>
  <c r="V848" i="5"/>
  <c r="U848" i="5"/>
  <c r="T848" i="5"/>
  <c r="S848" i="5"/>
  <c r="R848" i="5"/>
  <c r="Q848" i="5"/>
  <c r="P848" i="5"/>
  <c r="O848" i="5"/>
  <c r="N848" i="5"/>
  <c r="W847" i="5"/>
  <c r="V847" i="5"/>
  <c r="U847" i="5"/>
  <c r="T847" i="5"/>
  <c r="S847" i="5"/>
  <c r="R847" i="5"/>
  <c r="Q847" i="5"/>
  <c r="P847" i="5"/>
  <c r="O847" i="5"/>
  <c r="N847" i="5"/>
  <c r="W846" i="5"/>
  <c r="V846" i="5"/>
  <c r="U846" i="5"/>
  <c r="T846" i="5"/>
  <c r="S846" i="5"/>
  <c r="R846" i="5"/>
  <c r="Q846" i="5"/>
  <c r="P846" i="5"/>
  <c r="O846" i="5"/>
  <c r="Y846" i="5" s="1"/>
  <c r="N846" i="5"/>
  <c r="W845" i="5"/>
  <c r="V845" i="5"/>
  <c r="U845" i="5"/>
  <c r="T845" i="5"/>
  <c r="S845" i="5"/>
  <c r="R845" i="5"/>
  <c r="Q845" i="5"/>
  <c r="AA845" i="5" s="1"/>
  <c r="P845" i="5"/>
  <c r="O845" i="5"/>
  <c r="N845" i="5"/>
  <c r="W844" i="5"/>
  <c r="V844" i="5"/>
  <c r="U844" i="5"/>
  <c r="T844" i="5"/>
  <c r="S844" i="5"/>
  <c r="R844" i="5"/>
  <c r="Q844" i="5"/>
  <c r="P844" i="5"/>
  <c r="O844" i="5"/>
  <c r="N844" i="5"/>
  <c r="W843" i="5"/>
  <c r="V843" i="5"/>
  <c r="U843" i="5"/>
  <c r="T843" i="5"/>
  <c r="S843" i="5"/>
  <c r="R843" i="5"/>
  <c r="Q843" i="5"/>
  <c r="P843" i="5"/>
  <c r="O843" i="5"/>
  <c r="N843" i="5"/>
  <c r="W842" i="5"/>
  <c r="V842" i="5"/>
  <c r="U842" i="5"/>
  <c r="T842" i="5"/>
  <c r="S842" i="5"/>
  <c r="R842" i="5"/>
  <c r="Q842" i="5"/>
  <c r="P842" i="5"/>
  <c r="O842" i="5"/>
  <c r="Y842" i="5" s="1"/>
  <c r="N842" i="5"/>
  <c r="W841" i="5"/>
  <c r="V841" i="5"/>
  <c r="U841" i="5"/>
  <c r="T841" i="5"/>
  <c r="S841" i="5"/>
  <c r="R841" i="5"/>
  <c r="Q841" i="5"/>
  <c r="AA841" i="5" s="1"/>
  <c r="P841" i="5"/>
  <c r="O841" i="5"/>
  <c r="N841" i="5"/>
  <c r="W840" i="5"/>
  <c r="V840" i="5"/>
  <c r="U840" i="5"/>
  <c r="T840" i="5"/>
  <c r="S840" i="5"/>
  <c r="R840" i="5"/>
  <c r="Q840" i="5"/>
  <c r="P840" i="5"/>
  <c r="O840" i="5"/>
  <c r="N840" i="5"/>
  <c r="W839" i="5"/>
  <c r="V839" i="5"/>
  <c r="U839" i="5"/>
  <c r="T839" i="5"/>
  <c r="S839" i="5"/>
  <c r="R839" i="5"/>
  <c r="Q839" i="5"/>
  <c r="P839" i="5"/>
  <c r="O839" i="5"/>
  <c r="N839" i="5"/>
  <c r="W838" i="5"/>
  <c r="V838" i="5"/>
  <c r="U838" i="5"/>
  <c r="T838" i="5"/>
  <c r="S838" i="5"/>
  <c r="R838" i="5"/>
  <c r="Q838" i="5"/>
  <c r="P838" i="5"/>
  <c r="O838" i="5"/>
  <c r="Y838" i="5" s="1"/>
  <c r="N838" i="5"/>
  <c r="W837" i="5"/>
  <c r="V837" i="5"/>
  <c r="U837" i="5"/>
  <c r="T837" i="5"/>
  <c r="S837" i="5"/>
  <c r="R837" i="5"/>
  <c r="Q837" i="5"/>
  <c r="AA837" i="5" s="1"/>
  <c r="P837" i="5"/>
  <c r="O837" i="5"/>
  <c r="N837" i="5"/>
  <c r="W836" i="5"/>
  <c r="V836" i="5"/>
  <c r="U836" i="5"/>
  <c r="T836" i="5"/>
  <c r="S836" i="5"/>
  <c r="R836" i="5"/>
  <c r="Q836" i="5"/>
  <c r="P836" i="5"/>
  <c r="O836" i="5"/>
  <c r="N836" i="5"/>
  <c r="W835" i="5"/>
  <c r="V835" i="5"/>
  <c r="U835" i="5"/>
  <c r="T835" i="5"/>
  <c r="S835" i="5"/>
  <c r="R835" i="5"/>
  <c r="Q835" i="5"/>
  <c r="P835" i="5"/>
  <c r="O835" i="5"/>
  <c r="N835" i="5"/>
  <c r="W834" i="5"/>
  <c r="V834" i="5"/>
  <c r="U834" i="5"/>
  <c r="T834" i="5"/>
  <c r="S834" i="5"/>
  <c r="R834" i="5"/>
  <c r="Q834" i="5"/>
  <c r="P834" i="5"/>
  <c r="O834" i="5"/>
  <c r="Y834" i="5" s="1"/>
  <c r="N834" i="5"/>
  <c r="W833" i="5"/>
  <c r="V833" i="5"/>
  <c r="U833" i="5"/>
  <c r="T833" i="5"/>
  <c r="S833" i="5"/>
  <c r="R833" i="5"/>
  <c r="Q833" i="5"/>
  <c r="AA833" i="5" s="1"/>
  <c r="P833" i="5"/>
  <c r="O833" i="5"/>
  <c r="N833" i="5"/>
  <c r="W832" i="5"/>
  <c r="V832" i="5"/>
  <c r="U832" i="5"/>
  <c r="T832" i="5"/>
  <c r="S832" i="5"/>
  <c r="R832" i="5"/>
  <c r="Q832" i="5"/>
  <c r="P832" i="5"/>
  <c r="O832" i="5"/>
  <c r="N832" i="5"/>
  <c r="W831" i="5"/>
  <c r="V831" i="5"/>
  <c r="U831" i="5"/>
  <c r="T831" i="5"/>
  <c r="S831" i="5"/>
  <c r="R831" i="5"/>
  <c r="Q831" i="5"/>
  <c r="P831" i="5"/>
  <c r="O831" i="5"/>
  <c r="N831" i="5"/>
  <c r="W830" i="5"/>
  <c r="V830" i="5"/>
  <c r="U830" i="5"/>
  <c r="T830" i="5"/>
  <c r="S830" i="5"/>
  <c r="R830" i="5"/>
  <c r="Q830" i="5"/>
  <c r="P830" i="5"/>
  <c r="O830" i="5"/>
  <c r="Y830" i="5" s="1"/>
  <c r="N830" i="5"/>
  <c r="W829" i="5"/>
  <c r="V829" i="5"/>
  <c r="U829" i="5"/>
  <c r="T829" i="5"/>
  <c r="S829" i="5"/>
  <c r="R829" i="5"/>
  <c r="Q829" i="5"/>
  <c r="AA829" i="5" s="1"/>
  <c r="P829" i="5"/>
  <c r="O829" i="5"/>
  <c r="N829" i="5"/>
  <c r="W828" i="5"/>
  <c r="V828" i="5"/>
  <c r="U828" i="5"/>
  <c r="T828" i="5"/>
  <c r="S828" i="5"/>
  <c r="R828" i="5"/>
  <c r="Q828" i="5"/>
  <c r="P828" i="5"/>
  <c r="O828" i="5"/>
  <c r="N828" i="5"/>
  <c r="W827" i="5"/>
  <c r="V827" i="5"/>
  <c r="U827" i="5"/>
  <c r="T827" i="5"/>
  <c r="S827" i="5"/>
  <c r="R827" i="5"/>
  <c r="Q827" i="5"/>
  <c r="P827" i="5"/>
  <c r="O827" i="5"/>
  <c r="N827" i="5"/>
  <c r="W826" i="5"/>
  <c r="V826" i="5"/>
  <c r="U826" i="5"/>
  <c r="T826" i="5"/>
  <c r="S826" i="5"/>
  <c r="R826" i="5"/>
  <c r="Q826" i="5"/>
  <c r="P826" i="5"/>
  <c r="O826" i="5"/>
  <c r="Y826" i="5" s="1"/>
  <c r="N826" i="5"/>
  <c r="W825" i="5"/>
  <c r="V825" i="5"/>
  <c r="U825" i="5"/>
  <c r="T825" i="5"/>
  <c r="S825" i="5"/>
  <c r="R825" i="5"/>
  <c r="Q825" i="5"/>
  <c r="AA825" i="5" s="1"/>
  <c r="P825" i="5"/>
  <c r="O825" i="5"/>
  <c r="N825" i="5"/>
  <c r="W824" i="5"/>
  <c r="V824" i="5"/>
  <c r="U824" i="5"/>
  <c r="T824" i="5"/>
  <c r="S824" i="5"/>
  <c r="R824" i="5"/>
  <c r="Q824" i="5"/>
  <c r="P824" i="5"/>
  <c r="O824" i="5"/>
  <c r="N824" i="5"/>
  <c r="W823" i="5"/>
  <c r="V823" i="5"/>
  <c r="U823" i="5"/>
  <c r="T823" i="5"/>
  <c r="S823" i="5"/>
  <c r="R823" i="5"/>
  <c r="Q823" i="5"/>
  <c r="P823" i="5"/>
  <c r="O823" i="5"/>
  <c r="N823" i="5"/>
  <c r="W822" i="5"/>
  <c r="V822" i="5"/>
  <c r="U822" i="5"/>
  <c r="T822" i="5"/>
  <c r="S822" i="5"/>
  <c r="R822" i="5"/>
  <c r="Q822" i="5"/>
  <c r="P822" i="5"/>
  <c r="O822" i="5"/>
  <c r="Y822" i="5" s="1"/>
  <c r="N822" i="5"/>
  <c r="W821" i="5"/>
  <c r="V821" i="5"/>
  <c r="U821" i="5"/>
  <c r="T821" i="5"/>
  <c r="S821" i="5"/>
  <c r="R821" i="5"/>
  <c r="Q821" i="5"/>
  <c r="AA821" i="5" s="1"/>
  <c r="P821" i="5"/>
  <c r="O821" i="5"/>
  <c r="N821" i="5"/>
  <c r="W820" i="5"/>
  <c r="V820" i="5"/>
  <c r="U820" i="5"/>
  <c r="T820" i="5"/>
  <c r="S820" i="5"/>
  <c r="R820" i="5"/>
  <c r="Q820" i="5"/>
  <c r="P820" i="5"/>
  <c r="O820" i="5"/>
  <c r="N820" i="5"/>
  <c r="W819" i="5"/>
  <c r="V819" i="5"/>
  <c r="U819" i="5"/>
  <c r="T819" i="5"/>
  <c r="S819" i="5"/>
  <c r="R819" i="5"/>
  <c r="Q819" i="5"/>
  <c r="P819" i="5"/>
  <c r="O819" i="5"/>
  <c r="N819" i="5"/>
  <c r="W818" i="5"/>
  <c r="V818" i="5"/>
  <c r="U818" i="5"/>
  <c r="T818" i="5"/>
  <c r="S818" i="5"/>
  <c r="R818" i="5"/>
  <c r="Q818" i="5"/>
  <c r="P818" i="5"/>
  <c r="O818" i="5"/>
  <c r="Y818" i="5" s="1"/>
  <c r="N818" i="5"/>
  <c r="W817" i="5"/>
  <c r="V817" i="5"/>
  <c r="U817" i="5"/>
  <c r="T817" i="5"/>
  <c r="S817" i="5"/>
  <c r="R817" i="5"/>
  <c r="Q817" i="5"/>
  <c r="AA817" i="5" s="1"/>
  <c r="P817" i="5"/>
  <c r="O817" i="5"/>
  <c r="N817" i="5"/>
  <c r="W816" i="5"/>
  <c r="V816" i="5"/>
  <c r="U816" i="5"/>
  <c r="T816" i="5"/>
  <c r="S816" i="5"/>
  <c r="R816" i="5"/>
  <c r="Q816" i="5"/>
  <c r="P816" i="5"/>
  <c r="O816" i="5"/>
  <c r="N816" i="5"/>
  <c r="W815" i="5"/>
  <c r="V815" i="5"/>
  <c r="U815" i="5"/>
  <c r="T815" i="5"/>
  <c r="S815" i="5"/>
  <c r="R815" i="5"/>
  <c r="Q815" i="5"/>
  <c r="P815" i="5"/>
  <c r="O815" i="5"/>
  <c r="N815" i="5"/>
  <c r="W814" i="5"/>
  <c r="V814" i="5"/>
  <c r="U814" i="5"/>
  <c r="T814" i="5"/>
  <c r="S814" i="5"/>
  <c r="R814" i="5"/>
  <c r="Q814" i="5"/>
  <c r="P814" i="5"/>
  <c r="O814" i="5"/>
  <c r="Y814" i="5" s="1"/>
  <c r="N814" i="5"/>
  <c r="W813" i="5"/>
  <c r="V813" i="5"/>
  <c r="U813" i="5"/>
  <c r="T813" i="5"/>
  <c r="S813" i="5"/>
  <c r="R813" i="5"/>
  <c r="Q813" i="5"/>
  <c r="AA813" i="5" s="1"/>
  <c r="P813" i="5"/>
  <c r="O813" i="5"/>
  <c r="N813" i="5"/>
  <c r="W812" i="5"/>
  <c r="V812" i="5"/>
  <c r="U812" i="5"/>
  <c r="T812" i="5"/>
  <c r="S812" i="5"/>
  <c r="R812" i="5"/>
  <c r="Q812" i="5"/>
  <c r="P812" i="5"/>
  <c r="O812" i="5"/>
  <c r="N812" i="5"/>
  <c r="W811" i="5"/>
  <c r="V811" i="5"/>
  <c r="U811" i="5"/>
  <c r="T811" i="5"/>
  <c r="S811" i="5"/>
  <c r="R811" i="5"/>
  <c r="Q811" i="5"/>
  <c r="P811" i="5"/>
  <c r="O811" i="5"/>
  <c r="N811" i="5"/>
  <c r="W810" i="5"/>
  <c r="V810" i="5"/>
  <c r="U810" i="5"/>
  <c r="T810" i="5"/>
  <c r="S810" i="5"/>
  <c r="R810" i="5"/>
  <c r="Q810" i="5"/>
  <c r="P810" i="5"/>
  <c r="O810" i="5"/>
  <c r="Y810" i="5" s="1"/>
  <c r="N810" i="5"/>
  <c r="W809" i="5"/>
  <c r="V809" i="5"/>
  <c r="U809" i="5"/>
  <c r="T809" i="5"/>
  <c r="S809" i="5"/>
  <c r="R809" i="5"/>
  <c r="Q809" i="5"/>
  <c r="AA809" i="5" s="1"/>
  <c r="P809" i="5"/>
  <c r="O809" i="5"/>
  <c r="N809" i="5"/>
  <c r="W808" i="5"/>
  <c r="V808" i="5"/>
  <c r="U808" i="5"/>
  <c r="T808" i="5"/>
  <c r="S808" i="5"/>
  <c r="R808" i="5"/>
  <c r="Q808" i="5"/>
  <c r="P808" i="5"/>
  <c r="O808" i="5"/>
  <c r="N808" i="5"/>
  <c r="W807" i="5"/>
  <c r="V807" i="5"/>
  <c r="U807" i="5"/>
  <c r="T807" i="5"/>
  <c r="S807" i="5"/>
  <c r="R807" i="5"/>
  <c r="Q807" i="5"/>
  <c r="P807" i="5"/>
  <c r="O807" i="5"/>
  <c r="N807" i="5"/>
  <c r="W806" i="5"/>
  <c r="V806" i="5"/>
  <c r="U806" i="5"/>
  <c r="T806" i="5"/>
  <c r="S806" i="5"/>
  <c r="R806" i="5"/>
  <c r="Q806" i="5"/>
  <c r="P806" i="5"/>
  <c r="O806" i="5"/>
  <c r="Y806" i="5" s="1"/>
  <c r="N806" i="5"/>
  <c r="W805" i="5"/>
  <c r="V805" i="5"/>
  <c r="U805" i="5"/>
  <c r="T805" i="5"/>
  <c r="S805" i="5"/>
  <c r="R805" i="5"/>
  <c r="Q805" i="5"/>
  <c r="AA805" i="5" s="1"/>
  <c r="P805" i="5"/>
  <c r="O805" i="5"/>
  <c r="N805" i="5"/>
  <c r="W804" i="5"/>
  <c r="V804" i="5"/>
  <c r="U804" i="5"/>
  <c r="T804" i="5"/>
  <c r="S804" i="5"/>
  <c r="R804" i="5"/>
  <c r="Q804" i="5"/>
  <c r="P804" i="5"/>
  <c r="O804" i="5"/>
  <c r="N804" i="5"/>
  <c r="W803" i="5"/>
  <c r="V803" i="5"/>
  <c r="U803" i="5"/>
  <c r="T803" i="5"/>
  <c r="S803" i="5"/>
  <c r="R803" i="5"/>
  <c r="Q803" i="5"/>
  <c r="P803" i="5"/>
  <c r="O803" i="5"/>
  <c r="N803" i="5"/>
  <c r="W802" i="5"/>
  <c r="V802" i="5"/>
  <c r="U802" i="5"/>
  <c r="T802" i="5"/>
  <c r="S802" i="5"/>
  <c r="R802" i="5"/>
  <c r="Q802" i="5"/>
  <c r="P802" i="5"/>
  <c r="O802" i="5"/>
  <c r="Y802" i="5" s="1"/>
  <c r="N802" i="5"/>
  <c r="W801" i="5"/>
  <c r="V801" i="5"/>
  <c r="U801" i="5"/>
  <c r="T801" i="5"/>
  <c r="S801" i="5"/>
  <c r="R801" i="5"/>
  <c r="Q801" i="5"/>
  <c r="AA801" i="5" s="1"/>
  <c r="P801" i="5"/>
  <c r="O801" i="5"/>
  <c r="N801" i="5"/>
  <c r="W800" i="5"/>
  <c r="V800" i="5"/>
  <c r="U800" i="5"/>
  <c r="T800" i="5"/>
  <c r="S800" i="5"/>
  <c r="R800" i="5"/>
  <c r="Q800" i="5"/>
  <c r="P800" i="5"/>
  <c r="O800" i="5"/>
  <c r="N800" i="5"/>
  <c r="W799" i="5"/>
  <c r="V799" i="5"/>
  <c r="U799" i="5"/>
  <c r="T799" i="5"/>
  <c r="S799" i="5"/>
  <c r="R799" i="5"/>
  <c r="Q799" i="5"/>
  <c r="P799" i="5"/>
  <c r="O799" i="5"/>
  <c r="N799" i="5"/>
  <c r="W798" i="5"/>
  <c r="V798" i="5"/>
  <c r="U798" i="5"/>
  <c r="T798" i="5"/>
  <c r="S798" i="5"/>
  <c r="R798" i="5"/>
  <c r="Q798" i="5"/>
  <c r="P798" i="5"/>
  <c r="O798" i="5"/>
  <c r="Y798" i="5" s="1"/>
  <c r="N798" i="5"/>
  <c r="W797" i="5"/>
  <c r="V797" i="5"/>
  <c r="U797" i="5"/>
  <c r="T797" i="5"/>
  <c r="S797" i="5"/>
  <c r="R797" i="5"/>
  <c r="Q797" i="5"/>
  <c r="AA797" i="5" s="1"/>
  <c r="P797" i="5"/>
  <c r="O797" i="5"/>
  <c r="N797" i="5"/>
  <c r="W796" i="5"/>
  <c r="V796" i="5"/>
  <c r="U796" i="5"/>
  <c r="T796" i="5"/>
  <c r="S796" i="5"/>
  <c r="R796" i="5"/>
  <c r="Q796" i="5"/>
  <c r="P796" i="5"/>
  <c r="O796" i="5"/>
  <c r="N796" i="5"/>
  <c r="W795" i="5"/>
  <c r="V795" i="5"/>
  <c r="U795" i="5"/>
  <c r="T795" i="5"/>
  <c r="S795" i="5"/>
  <c r="R795" i="5"/>
  <c r="Q795" i="5"/>
  <c r="P795" i="5"/>
  <c r="O795" i="5"/>
  <c r="N795" i="5"/>
  <c r="W794" i="5"/>
  <c r="V794" i="5"/>
  <c r="U794" i="5"/>
  <c r="T794" i="5"/>
  <c r="S794" i="5"/>
  <c r="R794" i="5"/>
  <c r="Q794" i="5"/>
  <c r="P794" i="5"/>
  <c r="O794" i="5"/>
  <c r="Y794" i="5" s="1"/>
  <c r="N794" i="5"/>
  <c r="W793" i="5"/>
  <c r="V793" i="5"/>
  <c r="U793" i="5"/>
  <c r="T793" i="5"/>
  <c r="S793" i="5"/>
  <c r="R793" i="5"/>
  <c r="Q793" i="5"/>
  <c r="AA793" i="5" s="1"/>
  <c r="P793" i="5"/>
  <c r="O793" i="5"/>
  <c r="N793" i="5"/>
  <c r="W792" i="5"/>
  <c r="V792" i="5"/>
  <c r="U792" i="5"/>
  <c r="T792" i="5"/>
  <c r="S792" i="5"/>
  <c r="R792" i="5"/>
  <c r="Q792" i="5"/>
  <c r="P792" i="5"/>
  <c r="O792" i="5"/>
  <c r="N792" i="5"/>
  <c r="W791" i="5"/>
  <c r="V791" i="5"/>
  <c r="U791" i="5"/>
  <c r="T791" i="5"/>
  <c r="S791" i="5"/>
  <c r="R791" i="5"/>
  <c r="Q791" i="5"/>
  <c r="P791" i="5"/>
  <c r="O791" i="5"/>
  <c r="N791" i="5"/>
  <c r="W790" i="5"/>
  <c r="V790" i="5"/>
  <c r="U790" i="5"/>
  <c r="T790" i="5"/>
  <c r="S790" i="5"/>
  <c r="R790" i="5"/>
  <c r="Q790" i="5"/>
  <c r="P790" i="5"/>
  <c r="O790" i="5"/>
  <c r="Y790" i="5" s="1"/>
  <c r="N790" i="5"/>
  <c r="W789" i="5"/>
  <c r="V789" i="5"/>
  <c r="U789" i="5"/>
  <c r="T789" i="5"/>
  <c r="S789" i="5"/>
  <c r="R789" i="5"/>
  <c r="Q789" i="5"/>
  <c r="AA789" i="5" s="1"/>
  <c r="P789" i="5"/>
  <c r="O789" i="5"/>
  <c r="N789" i="5"/>
  <c r="W788" i="5"/>
  <c r="V788" i="5"/>
  <c r="U788" i="5"/>
  <c r="T788" i="5"/>
  <c r="S788" i="5"/>
  <c r="R788" i="5"/>
  <c r="Q788" i="5"/>
  <c r="P788" i="5"/>
  <c r="O788" i="5"/>
  <c r="N788" i="5"/>
  <c r="W787" i="5"/>
  <c r="V787" i="5"/>
  <c r="U787" i="5"/>
  <c r="T787" i="5"/>
  <c r="S787" i="5"/>
  <c r="R787" i="5"/>
  <c r="Q787" i="5"/>
  <c r="P787" i="5"/>
  <c r="O787" i="5"/>
  <c r="N787" i="5"/>
  <c r="W786" i="5"/>
  <c r="V786" i="5"/>
  <c r="U786" i="5"/>
  <c r="T786" i="5"/>
  <c r="S786" i="5"/>
  <c r="R786" i="5"/>
  <c r="Q786" i="5"/>
  <c r="P786" i="5"/>
  <c r="O786" i="5"/>
  <c r="Y786" i="5" s="1"/>
  <c r="N786" i="5"/>
  <c r="W785" i="5"/>
  <c r="V785" i="5"/>
  <c r="U785" i="5"/>
  <c r="T785" i="5"/>
  <c r="S785" i="5"/>
  <c r="R785" i="5"/>
  <c r="Q785" i="5"/>
  <c r="AA785" i="5" s="1"/>
  <c r="P785" i="5"/>
  <c r="O785" i="5"/>
  <c r="N785" i="5"/>
  <c r="W784" i="5"/>
  <c r="V784" i="5"/>
  <c r="U784" i="5"/>
  <c r="T784" i="5"/>
  <c r="S784" i="5"/>
  <c r="R784" i="5"/>
  <c r="Q784" i="5"/>
  <c r="P784" i="5"/>
  <c r="O784" i="5"/>
  <c r="N784" i="5"/>
  <c r="W783" i="5"/>
  <c r="V783" i="5"/>
  <c r="U783" i="5"/>
  <c r="T783" i="5"/>
  <c r="S783" i="5"/>
  <c r="R783" i="5"/>
  <c r="Q783" i="5"/>
  <c r="P783" i="5"/>
  <c r="O783" i="5"/>
  <c r="N783" i="5"/>
  <c r="W782" i="5"/>
  <c r="V782" i="5"/>
  <c r="U782" i="5"/>
  <c r="T782" i="5"/>
  <c r="S782" i="5"/>
  <c r="R782" i="5"/>
  <c r="Q782" i="5"/>
  <c r="P782" i="5"/>
  <c r="O782" i="5"/>
  <c r="Y782" i="5" s="1"/>
  <c r="N782" i="5"/>
  <c r="W781" i="5"/>
  <c r="V781" i="5"/>
  <c r="U781" i="5"/>
  <c r="T781" i="5"/>
  <c r="S781" i="5"/>
  <c r="R781" i="5"/>
  <c r="Q781" i="5"/>
  <c r="AA781" i="5" s="1"/>
  <c r="P781" i="5"/>
  <c r="O781" i="5"/>
  <c r="N781" i="5"/>
  <c r="W780" i="5"/>
  <c r="V780" i="5"/>
  <c r="U780" i="5"/>
  <c r="T780" i="5"/>
  <c r="S780" i="5"/>
  <c r="R780" i="5"/>
  <c r="Q780" i="5"/>
  <c r="P780" i="5"/>
  <c r="O780" i="5"/>
  <c r="N780" i="5"/>
  <c r="W779" i="5"/>
  <c r="V779" i="5"/>
  <c r="U779" i="5"/>
  <c r="T779" i="5"/>
  <c r="S779" i="5"/>
  <c r="R779" i="5"/>
  <c r="Q779" i="5"/>
  <c r="P779" i="5"/>
  <c r="O779" i="5"/>
  <c r="N779" i="5"/>
  <c r="W778" i="5"/>
  <c r="V778" i="5"/>
  <c r="U778" i="5"/>
  <c r="T778" i="5"/>
  <c r="S778" i="5"/>
  <c r="R778" i="5"/>
  <c r="Q778" i="5"/>
  <c r="P778" i="5"/>
  <c r="O778" i="5"/>
  <c r="Y778" i="5" s="1"/>
  <c r="N778" i="5"/>
  <c r="W777" i="5"/>
  <c r="V777" i="5"/>
  <c r="U777" i="5"/>
  <c r="T777" i="5"/>
  <c r="S777" i="5"/>
  <c r="R777" i="5"/>
  <c r="Q777" i="5"/>
  <c r="AA777" i="5" s="1"/>
  <c r="P777" i="5"/>
  <c r="O777" i="5"/>
  <c r="N777" i="5"/>
  <c r="W776" i="5"/>
  <c r="V776" i="5"/>
  <c r="U776" i="5"/>
  <c r="T776" i="5"/>
  <c r="S776" i="5"/>
  <c r="R776" i="5"/>
  <c r="Q776" i="5"/>
  <c r="P776" i="5"/>
  <c r="O776" i="5"/>
  <c r="N776" i="5"/>
  <c r="W775" i="5"/>
  <c r="V775" i="5"/>
  <c r="U775" i="5"/>
  <c r="T775" i="5"/>
  <c r="S775" i="5"/>
  <c r="R775" i="5"/>
  <c r="Q775" i="5"/>
  <c r="P775" i="5"/>
  <c r="O775" i="5"/>
  <c r="N775" i="5"/>
  <c r="W774" i="5"/>
  <c r="V774" i="5"/>
  <c r="U774" i="5"/>
  <c r="T774" i="5"/>
  <c r="S774" i="5"/>
  <c r="R774" i="5"/>
  <c r="Q774" i="5"/>
  <c r="P774" i="5"/>
  <c r="O774" i="5"/>
  <c r="Y774" i="5" s="1"/>
  <c r="N774" i="5"/>
  <c r="W773" i="5"/>
  <c r="V773" i="5"/>
  <c r="U773" i="5"/>
  <c r="T773" i="5"/>
  <c r="S773" i="5"/>
  <c r="R773" i="5"/>
  <c r="Q773" i="5"/>
  <c r="AA773" i="5" s="1"/>
  <c r="P773" i="5"/>
  <c r="O773" i="5"/>
  <c r="N773" i="5"/>
  <c r="W772" i="5"/>
  <c r="V772" i="5"/>
  <c r="U772" i="5"/>
  <c r="T772" i="5"/>
  <c r="S772" i="5"/>
  <c r="R772" i="5"/>
  <c r="Q772" i="5"/>
  <c r="P772" i="5"/>
  <c r="O772" i="5"/>
  <c r="N772" i="5"/>
  <c r="W771" i="5"/>
  <c r="V771" i="5"/>
  <c r="U771" i="5"/>
  <c r="T771" i="5"/>
  <c r="S771" i="5"/>
  <c r="R771" i="5"/>
  <c r="Q771" i="5"/>
  <c r="P771" i="5"/>
  <c r="O771" i="5"/>
  <c r="N771" i="5"/>
  <c r="W770" i="5"/>
  <c r="V770" i="5"/>
  <c r="U770" i="5"/>
  <c r="T770" i="5"/>
  <c r="S770" i="5"/>
  <c r="R770" i="5"/>
  <c r="Q770" i="5"/>
  <c r="P770" i="5"/>
  <c r="O770" i="5"/>
  <c r="Y770" i="5" s="1"/>
  <c r="N770" i="5"/>
  <c r="W769" i="5"/>
  <c r="V769" i="5"/>
  <c r="U769" i="5"/>
  <c r="T769" i="5"/>
  <c r="S769" i="5"/>
  <c r="R769" i="5"/>
  <c r="Q769" i="5"/>
  <c r="AA769" i="5" s="1"/>
  <c r="P769" i="5"/>
  <c r="O769" i="5"/>
  <c r="N769" i="5"/>
  <c r="W768" i="5"/>
  <c r="V768" i="5"/>
  <c r="U768" i="5"/>
  <c r="T768" i="5"/>
  <c r="S768" i="5"/>
  <c r="R768" i="5"/>
  <c r="Q768" i="5"/>
  <c r="P768" i="5"/>
  <c r="O768" i="5"/>
  <c r="N768" i="5"/>
  <c r="W767" i="5"/>
  <c r="V767" i="5"/>
  <c r="U767" i="5"/>
  <c r="T767" i="5"/>
  <c r="S767" i="5"/>
  <c r="R767" i="5"/>
  <c r="Q767" i="5"/>
  <c r="P767" i="5"/>
  <c r="O767" i="5"/>
  <c r="N767" i="5"/>
  <c r="W766" i="5"/>
  <c r="V766" i="5"/>
  <c r="U766" i="5"/>
  <c r="T766" i="5"/>
  <c r="S766" i="5"/>
  <c r="R766" i="5"/>
  <c r="Q766" i="5"/>
  <c r="P766" i="5"/>
  <c r="O766" i="5"/>
  <c r="Y766" i="5" s="1"/>
  <c r="N766" i="5"/>
  <c r="W765" i="5"/>
  <c r="V765" i="5"/>
  <c r="U765" i="5"/>
  <c r="T765" i="5"/>
  <c r="S765" i="5"/>
  <c r="R765" i="5"/>
  <c r="Q765" i="5"/>
  <c r="AA765" i="5" s="1"/>
  <c r="P765" i="5"/>
  <c r="O765" i="5"/>
  <c r="N765" i="5"/>
  <c r="W764" i="5"/>
  <c r="V764" i="5"/>
  <c r="U764" i="5"/>
  <c r="T764" i="5"/>
  <c r="S764" i="5"/>
  <c r="R764" i="5"/>
  <c r="Q764" i="5"/>
  <c r="P764" i="5"/>
  <c r="O764" i="5"/>
  <c r="N764" i="5"/>
  <c r="W763" i="5"/>
  <c r="V763" i="5"/>
  <c r="U763" i="5"/>
  <c r="T763" i="5"/>
  <c r="S763" i="5"/>
  <c r="R763" i="5"/>
  <c r="Q763" i="5"/>
  <c r="P763" i="5"/>
  <c r="O763" i="5"/>
  <c r="N763" i="5"/>
  <c r="W762" i="5"/>
  <c r="V762" i="5"/>
  <c r="U762" i="5"/>
  <c r="T762" i="5"/>
  <c r="S762" i="5"/>
  <c r="R762" i="5"/>
  <c r="Q762" i="5"/>
  <c r="P762" i="5"/>
  <c r="O762" i="5"/>
  <c r="Y762" i="5" s="1"/>
  <c r="N762" i="5"/>
  <c r="W761" i="5"/>
  <c r="V761" i="5"/>
  <c r="U761" i="5"/>
  <c r="T761" i="5"/>
  <c r="S761" i="5"/>
  <c r="R761" i="5"/>
  <c r="Q761" i="5"/>
  <c r="AA761" i="5" s="1"/>
  <c r="P761" i="5"/>
  <c r="O761" i="5"/>
  <c r="N761" i="5"/>
  <c r="W760" i="5"/>
  <c r="V760" i="5"/>
  <c r="U760" i="5"/>
  <c r="T760" i="5"/>
  <c r="S760" i="5"/>
  <c r="R760" i="5"/>
  <c r="Q760" i="5"/>
  <c r="P760" i="5"/>
  <c r="O760" i="5"/>
  <c r="N760" i="5"/>
  <c r="W759" i="5"/>
  <c r="V759" i="5"/>
  <c r="U759" i="5"/>
  <c r="T759" i="5"/>
  <c r="S759" i="5"/>
  <c r="R759" i="5"/>
  <c r="Q759" i="5"/>
  <c r="P759" i="5"/>
  <c r="O759" i="5"/>
  <c r="N759" i="5"/>
  <c r="W758" i="5"/>
  <c r="V758" i="5"/>
  <c r="U758" i="5"/>
  <c r="T758" i="5"/>
  <c r="S758" i="5"/>
  <c r="R758" i="5"/>
  <c r="Q758" i="5"/>
  <c r="P758" i="5"/>
  <c r="O758" i="5"/>
  <c r="N758" i="5"/>
  <c r="W757" i="5"/>
  <c r="V757" i="5"/>
  <c r="U757" i="5"/>
  <c r="T757" i="5"/>
  <c r="S757" i="5"/>
  <c r="R757" i="5"/>
  <c r="Q757" i="5"/>
  <c r="P757" i="5"/>
  <c r="O757" i="5"/>
  <c r="N757" i="5"/>
  <c r="W756" i="5"/>
  <c r="V756" i="5"/>
  <c r="U756" i="5"/>
  <c r="T756" i="5"/>
  <c r="S756" i="5"/>
  <c r="R756" i="5"/>
  <c r="Q756" i="5"/>
  <c r="P756" i="5"/>
  <c r="O756" i="5"/>
  <c r="N756" i="5"/>
  <c r="W755" i="5"/>
  <c r="V755" i="5"/>
  <c r="U755" i="5"/>
  <c r="T755" i="5"/>
  <c r="S755" i="5"/>
  <c r="R755" i="5"/>
  <c r="Q755" i="5"/>
  <c r="P755" i="5"/>
  <c r="O755" i="5"/>
  <c r="N755" i="5"/>
  <c r="W754" i="5"/>
  <c r="V754" i="5"/>
  <c r="U754" i="5"/>
  <c r="T754" i="5"/>
  <c r="S754" i="5"/>
  <c r="R754" i="5"/>
  <c r="Q754" i="5"/>
  <c r="P754" i="5"/>
  <c r="O754" i="5"/>
  <c r="N754" i="5"/>
  <c r="W753" i="5"/>
  <c r="V753" i="5"/>
  <c r="U753" i="5"/>
  <c r="T753" i="5"/>
  <c r="S753" i="5"/>
  <c r="R753" i="5"/>
  <c r="Q753" i="5"/>
  <c r="P753" i="5"/>
  <c r="O753" i="5"/>
  <c r="N753" i="5"/>
  <c r="W752" i="5"/>
  <c r="V752" i="5"/>
  <c r="U752" i="5"/>
  <c r="T752" i="5"/>
  <c r="S752" i="5"/>
  <c r="R752" i="5"/>
  <c r="Q752" i="5"/>
  <c r="P752" i="5"/>
  <c r="O752" i="5"/>
  <c r="N752" i="5"/>
  <c r="W751" i="5"/>
  <c r="V751" i="5"/>
  <c r="U751" i="5"/>
  <c r="T751" i="5"/>
  <c r="S751" i="5"/>
  <c r="R751" i="5"/>
  <c r="Q751" i="5"/>
  <c r="P751" i="5"/>
  <c r="O751" i="5"/>
  <c r="N751" i="5"/>
  <c r="W750" i="5"/>
  <c r="V750" i="5"/>
  <c r="U750" i="5"/>
  <c r="T750" i="5"/>
  <c r="S750" i="5"/>
  <c r="R750" i="5"/>
  <c r="Q750" i="5"/>
  <c r="P750" i="5"/>
  <c r="O750" i="5"/>
  <c r="N750" i="5"/>
  <c r="W749" i="5"/>
  <c r="V749" i="5"/>
  <c r="U749" i="5"/>
  <c r="T749" i="5"/>
  <c r="S749" i="5"/>
  <c r="R749" i="5"/>
  <c r="Q749" i="5"/>
  <c r="P749" i="5"/>
  <c r="O749" i="5"/>
  <c r="N749" i="5"/>
  <c r="W748" i="5"/>
  <c r="V748" i="5"/>
  <c r="U748" i="5"/>
  <c r="T748" i="5"/>
  <c r="S748" i="5"/>
  <c r="R748" i="5"/>
  <c r="Q748" i="5"/>
  <c r="P748" i="5"/>
  <c r="O748" i="5"/>
  <c r="N748" i="5"/>
  <c r="W747" i="5"/>
  <c r="V747" i="5"/>
  <c r="U747" i="5"/>
  <c r="T747" i="5"/>
  <c r="S747" i="5"/>
  <c r="R747" i="5"/>
  <c r="Q747" i="5"/>
  <c r="P747" i="5"/>
  <c r="O747" i="5"/>
  <c r="N747" i="5"/>
  <c r="W746" i="5"/>
  <c r="V746" i="5"/>
  <c r="U746" i="5"/>
  <c r="T746" i="5"/>
  <c r="S746" i="5"/>
  <c r="R746" i="5"/>
  <c r="Q746" i="5"/>
  <c r="P746" i="5"/>
  <c r="O746" i="5"/>
  <c r="N746" i="5"/>
  <c r="W745" i="5"/>
  <c r="V745" i="5"/>
  <c r="U745" i="5"/>
  <c r="T745" i="5"/>
  <c r="S745" i="5"/>
  <c r="R745" i="5"/>
  <c r="Q745" i="5"/>
  <c r="P745" i="5"/>
  <c r="O745" i="5"/>
  <c r="N745" i="5"/>
  <c r="W744" i="5"/>
  <c r="V744" i="5"/>
  <c r="U744" i="5"/>
  <c r="T744" i="5"/>
  <c r="S744" i="5"/>
  <c r="R744" i="5"/>
  <c r="Q744" i="5"/>
  <c r="P744" i="5"/>
  <c r="O744" i="5"/>
  <c r="N744" i="5"/>
  <c r="W743" i="5"/>
  <c r="V743" i="5"/>
  <c r="U743" i="5"/>
  <c r="T743" i="5"/>
  <c r="S743" i="5"/>
  <c r="R743" i="5"/>
  <c r="Q743" i="5"/>
  <c r="P743" i="5"/>
  <c r="O743" i="5"/>
  <c r="N743" i="5"/>
  <c r="W742" i="5"/>
  <c r="V742" i="5"/>
  <c r="U742" i="5"/>
  <c r="T742" i="5"/>
  <c r="S742" i="5"/>
  <c r="R742" i="5"/>
  <c r="Q742" i="5"/>
  <c r="P742" i="5"/>
  <c r="O742" i="5"/>
  <c r="N742" i="5"/>
  <c r="W741" i="5"/>
  <c r="V741" i="5"/>
  <c r="U741" i="5"/>
  <c r="T741" i="5"/>
  <c r="S741" i="5"/>
  <c r="R741" i="5"/>
  <c r="Q741" i="5"/>
  <c r="P741" i="5"/>
  <c r="O741" i="5"/>
  <c r="N741" i="5"/>
  <c r="W740" i="5"/>
  <c r="V740" i="5"/>
  <c r="U740" i="5"/>
  <c r="T740" i="5"/>
  <c r="S740" i="5"/>
  <c r="R740" i="5"/>
  <c r="Q740" i="5"/>
  <c r="P740" i="5"/>
  <c r="O740" i="5"/>
  <c r="N740" i="5"/>
  <c r="W739" i="5"/>
  <c r="V739" i="5"/>
  <c r="U739" i="5"/>
  <c r="T739" i="5"/>
  <c r="S739" i="5"/>
  <c r="R739" i="5"/>
  <c r="Q739" i="5"/>
  <c r="P739" i="5"/>
  <c r="O739" i="5"/>
  <c r="N739" i="5"/>
  <c r="W738" i="5"/>
  <c r="V738" i="5"/>
  <c r="U738" i="5"/>
  <c r="T738" i="5"/>
  <c r="S738" i="5"/>
  <c r="R738" i="5"/>
  <c r="Q738" i="5"/>
  <c r="P738" i="5"/>
  <c r="O738" i="5"/>
  <c r="N738" i="5"/>
  <c r="W737" i="5"/>
  <c r="V737" i="5"/>
  <c r="U737" i="5"/>
  <c r="T737" i="5"/>
  <c r="S737" i="5"/>
  <c r="R737" i="5"/>
  <c r="Q737" i="5"/>
  <c r="P737" i="5"/>
  <c r="O737" i="5"/>
  <c r="N737" i="5"/>
  <c r="W736" i="5"/>
  <c r="V736" i="5"/>
  <c r="U736" i="5"/>
  <c r="T736" i="5"/>
  <c r="S736" i="5"/>
  <c r="R736" i="5"/>
  <c r="Q736" i="5"/>
  <c r="P736" i="5"/>
  <c r="O736" i="5"/>
  <c r="N736" i="5"/>
  <c r="W735" i="5"/>
  <c r="V735" i="5"/>
  <c r="U735" i="5"/>
  <c r="T735" i="5"/>
  <c r="S735" i="5"/>
  <c r="R735" i="5"/>
  <c r="Q735" i="5"/>
  <c r="P735" i="5"/>
  <c r="O735" i="5"/>
  <c r="N735" i="5"/>
  <c r="W734" i="5"/>
  <c r="V734" i="5"/>
  <c r="U734" i="5"/>
  <c r="T734" i="5"/>
  <c r="S734" i="5"/>
  <c r="R734" i="5"/>
  <c r="Q734" i="5"/>
  <c r="P734" i="5"/>
  <c r="O734" i="5"/>
  <c r="N734" i="5"/>
  <c r="W733" i="5"/>
  <c r="V733" i="5"/>
  <c r="U733" i="5"/>
  <c r="T733" i="5"/>
  <c r="S733" i="5"/>
  <c r="R733" i="5"/>
  <c r="Q733" i="5"/>
  <c r="P733" i="5"/>
  <c r="O733" i="5"/>
  <c r="N733" i="5"/>
  <c r="W732" i="5"/>
  <c r="V732" i="5"/>
  <c r="U732" i="5"/>
  <c r="T732" i="5"/>
  <c r="S732" i="5"/>
  <c r="R732" i="5"/>
  <c r="Q732" i="5"/>
  <c r="P732" i="5"/>
  <c r="O732" i="5"/>
  <c r="N732" i="5"/>
  <c r="W731" i="5"/>
  <c r="V731" i="5"/>
  <c r="U731" i="5"/>
  <c r="T731" i="5"/>
  <c r="S731" i="5"/>
  <c r="R731" i="5"/>
  <c r="Q731" i="5"/>
  <c r="P731" i="5"/>
  <c r="O731" i="5"/>
  <c r="N731" i="5"/>
  <c r="W730" i="5"/>
  <c r="V730" i="5"/>
  <c r="U730" i="5"/>
  <c r="T730" i="5"/>
  <c r="S730" i="5"/>
  <c r="R730" i="5"/>
  <c r="Q730" i="5"/>
  <c r="P730" i="5"/>
  <c r="O730" i="5"/>
  <c r="N730" i="5"/>
  <c r="W729" i="5"/>
  <c r="V729" i="5"/>
  <c r="U729" i="5"/>
  <c r="T729" i="5"/>
  <c r="S729" i="5"/>
  <c r="R729" i="5"/>
  <c r="Q729" i="5"/>
  <c r="P729" i="5"/>
  <c r="O729" i="5"/>
  <c r="N729" i="5"/>
  <c r="W728" i="5"/>
  <c r="V728" i="5"/>
  <c r="U728" i="5"/>
  <c r="T728" i="5"/>
  <c r="S728" i="5"/>
  <c r="R728" i="5"/>
  <c r="Q728" i="5"/>
  <c r="P728" i="5"/>
  <c r="O728" i="5"/>
  <c r="N728" i="5"/>
  <c r="W727" i="5"/>
  <c r="V727" i="5"/>
  <c r="U727" i="5"/>
  <c r="T727" i="5"/>
  <c r="S727" i="5"/>
  <c r="R727" i="5"/>
  <c r="Q727" i="5"/>
  <c r="P727" i="5"/>
  <c r="O727" i="5"/>
  <c r="N727" i="5"/>
  <c r="W726" i="5"/>
  <c r="V726" i="5"/>
  <c r="U726" i="5"/>
  <c r="T726" i="5"/>
  <c r="S726" i="5"/>
  <c r="R726" i="5"/>
  <c r="Q726" i="5"/>
  <c r="P726" i="5"/>
  <c r="O726" i="5"/>
  <c r="N726" i="5"/>
  <c r="W725" i="5"/>
  <c r="V725" i="5"/>
  <c r="U725" i="5"/>
  <c r="T725" i="5"/>
  <c r="S725" i="5"/>
  <c r="R725" i="5"/>
  <c r="Q725" i="5"/>
  <c r="P725" i="5"/>
  <c r="O725" i="5"/>
  <c r="N725" i="5"/>
  <c r="W724" i="5"/>
  <c r="V724" i="5"/>
  <c r="U724" i="5"/>
  <c r="T724" i="5"/>
  <c r="S724" i="5"/>
  <c r="R724" i="5"/>
  <c r="Q724" i="5"/>
  <c r="P724" i="5"/>
  <c r="O724" i="5"/>
  <c r="N724" i="5"/>
  <c r="W723" i="5"/>
  <c r="V723" i="5"/>
  <c r="U723" i="5"/>
  <c r="T723" i="5"/>
  <c r="S723" i="5"/>
  <c r="R723" i="5"/>
  <c r="Q723" i="5"/>
  <c r="P723" i="5"/>
  <c r="O723" i="5"/>
  <c r="N723" i="5"/>
  <c r="W722" i="5"/>
  <c r="V722" i="5"/>
  <c r="U722" i="5"/>
  <c r="T722" i="5"/>
  <c r="S722" i="5"/>
  <c r="R722" i="5"/>
  <c r="Q722" i="5"/>
  <c r="P722" i="5"/>
  <c r="O722" i="5"/>
  <c r="N722" i="5"/>
  <c r="W721" i="5"/>
  <c r="V721" i="5"/>
  <c r="U721" i="5"/>
  <c r="T721" i="5"/>
  <c r="S721" i="5"/>
  <c r="R721" i="5"/>
  <c r="Q721" i="5"/>
  <c r="P721" i="5"/>
  <c r="O721" i="5"/>
  <c r="N721" i="5"/>
  <c r="W720" i="5"/>
  <c r="V720" i="5"/>
  <c r="U720" i="5"/>
  <c r="T720" i="5"/>
  <c r="S720" i="5"/>
  <c r="R720" i="5"/>
  <c r="Q720" i="5"/>
  <c r="P720" i="5"/>
  <c r="O720" i="5"/>
  <c r="N720" i="5"/>
  <c r="W719" i="5"/>
  <c r="V719" i="5"/>
  <c r="U719" i="5"/>
  <c r="T719" i="5"/>
  <c r="S719" i="5"/>
  <c r="R719" i="5"/>
  <c r="Q719" i="5"/>
  <c r="P719" i="5"/>
  <c r="O719" i="5"/>
  <c r="N719" i="5"/>
  <c r="W718" i="5"/>
  <c r="V718" i="5"/>
  <c r="U718" i="5"/>
  <c r="T718" i="5"/>
  <c r="S718" i="5"/>
  <c r="R718" i="5"/>
  <c r="Q718" i="5"/>
  <c r="P718" i="5"/>
  <c r="O718" i="5"/>
  <c r="N718" i="5"/>
  <c r="W717" i="5"/>
  <c r="V717" i="5"/>
  <c r="U717" i="5"/>
  <c r="T717" i="5"/>
  <c r="S717" i="5"/>
  <c r="R717" i="5"/>
  <c r="Q717" i="5"/>
  <c r="P717" i="5"/>
  <c r="O717" i="5"/>
  <c r="N717" i="5"/>
  <c r="W716" i="5"/>
  <c r="V716" i="5"/>
  <c r="U716" i="5"/>
  <c r="T716" i="5"/>
  <c r="S716" i="5"/>
  <c r="R716" i="5"/>
  <c r="Q716" i="5"/>
  <c r="P716" i="5"/>
  <c r="O716" i="5"/>
  <c r="N716" i="5"/>
  <c r="W715" i="5"/>
  <c r="V715" i="5"/>
  <c r="U715" i="5"/>
  <c r="T715" i="5"/>
  <c r="S715" i="5"/>
  <c r="R715" i="5"/>
  <c r="Q715" i="5"/>
  <c r="P715" i="5"/>
  <c r="O715" i="5"/>
  <c r="N715" i="5"/>
  <c r="W714" i="5"/>
  <c r="V714" i="5"/>
  <c r="U714" i="5"/>
  <c r="T714" i="5"/>
  <c r="S714" i="5"/>
  <c r="R714" i="5"/>
  <c r="Q714" i="5"/>
  <c r="P714" i="5"/>
  <c r="O714" i="5"/>
  <c r="N714" i="5"/>
  <c r="W713" i="5"/>
  <c r="V713" i="5"/>
  <c r="U713" i="5"/>
  <c r="T713" i="5"/>
  <c r="S713" i="5"/>
  <c r="R713" i="5"/>
  <c r="Q713" i="5"/>
  <c r="P713" i="5"/>
  <c r="O713" i="5"/>
  <c r="N713" i="5"/>
  <c r="W712" i="5"/>
  <c r="V712" i="5"/>
  <c r="U712" i="5"/>
  <c r="T712" i="5"/>
  <c r="S712" i="5"/>
  <c r="R712" i="5"/>
  <c r="Q712" i="5"/>
  <c r="P712" i="5"/>
  <c r="O712" i="5"/>
  <c r="N712" i="5"/>
  <c r="W711" i="5"/>
  <c r="V711" i="5"/>
  <c r="U711" i="5"/>
  <c r="T711" i="5"/>
  <c r="S711" i="5"/>
  <c r="R711" i="5"/>
  <c r="Q711" i="5"/>
  <c r="P711" i="5"/>
  <c r="O711" i="5"/>
  <c r="N711" i="5"/>
  <c r="W710" i="5"/>
  <c r="V710" i="5"/>
  <c r="U710" i="5"/>
  <c r="T710" i="5"/>
  <c r="S710" i="5"/>
  <c r="R710" i="5"/>
  <c r="Q710" i="5"/>
  <c r="P710" i="5"/>
  <c r="O710" i="5"/>
  <c r="N710" i="5"/>
  <c r="W709" i="5"/>
  <c r="V709" i="5"/>
  <c r="U709" i="5"/>
  <c r="T709" i="5"/>
  <c r="S709" i="5"/>
  <c r="R709" i="5"/>
  <c r="Q709" i="5"/>
  <c r="P709" i="5"/>
  <c r="O709" i="5"/>
  <c r="N709" i="5"/>
  <c r="W708" i="5"/>
  <c r="V708" i="5"/>
  <c r="U708" i="5"/>
  <c r="T708" i="5"/>
  <c r="S708" i="5"/>
  <c r="R708" i="5"/>
  <c r="Q708" i="5"/>
  <c r="P708" i="5"/>
  <c r="O708" i="5"/>
  <c r="N708" i="5"/>
  <c r="W707" i="5"/>
  <c r="V707" i="5"/>
  <c r="U707" i="5"/>
  <c r="T707" i="5"/>
  <c r="S707" i="5"/>
  <c r="R707" i="5"/>
  <c r="Q707" i="5"/>
  <c r="P707" i="5"/>
  <c r="O707" i="5"/>
  <c r="N707" i="5"/>
  <c r="W706" i="5"/>
  <c r="V706" i="5"/>
  <c r="U706" i="5"/>
  <c r="T706" i="5"/>
  <c r="S706" i="5"/>
  <c r="R706" i="5"/>
  <c r="Q706" i="5"/>
  <c r="P706" i="5"/>
  <c r="O706" i="5"/>
  <c r="N706" i="5"/>
  <c r="W705" i="5"/>
  <c r="V705" i="5"/>
  <c r="U705" i="5"/>
  <c r="T705" i="5"/>
  <c r="S705" i="5"/>
  <c r="R705" i="5"/>
  <c r="Q705" i="5"/>
  <c r="P705" i="5"/>
  <c r="O705" i="5"/>
  <c r="N705" i="5"/>
  <c r="W704" i="5"/>
  <c r="V704" i="5"/>
  <c r="U704" i="5"/>
  <c r="T704" i="5"/>
  <c r="S704" i="5"/>
  <c r="R704" i="5"/>
  <c r="Q704" i="5"/>
  <c r="P704" i="5"/>
  <c r="O704" i="5"/>
  <c r="N704" i="5"/>
  <c r="W703" i="5"/>
  <c r="V703" i="5"/>
  <c r="U703" i="5"/>
  <c r="T703" i="5"/>
  <c r="S703" i="5"/>
  <c r="R703" i="5"/>
  <c r="Q703" i="5"/>
  <c r="P703" i="5"/>
  <c r="O703" i="5"/>
  <c r="N703" i="5"/>
  <c r="W702" i="5"/>
  <c r="V702" i="5"/>
  <c r="U702" i="5"/>
  <c r="T702" i="5"/>
  <c r="S702" i="5"/>
  <c r="R702" i="5"/>
  <c r="Q702" i="5"/>
  <c r="P702" i="5"/>
  <c r="O702" i="5"/>
  <c r="N702" i="5"/>
  <c r="W701" i="5"/>
  <c r="V701" i="5"/>
  <c r="U701" i="5"/>
  <c r="T701" i="5"/>
  <c r="S701" i="5"/>
  <c r="R701" i="5"/>
  <c r="Q701" i="5"/>
  <c r="P701" i="5"/>
  <c r="O701" i="5"/>
  <c r="N701" i="5"/>
  <c r="W700" i="5"/>
  <c r="V700" i="5"/>
  <c r="U700" i="5"/>
  <c r="T700" i="5"/>
  <c r="S700" i="5"/>
  <c r="R700" i="5"/>
  <c r="Q700" i="5"/>
  <c r="P700" i="5"/>
  <c r="O700" i="5"/>
  <c r="N700" i="5"/>
  <c r="W699" i="5"/>
  <c r="V699" i="5"/>
  <c r="U699" i="5"/>
  <c r="T699" i="5"/>
  <c r="S699" i="5"/>
  <c r="R699" i="5"/>
  <c r="Q699" i="5"/>
  <c r="P699" i="5"/>
  <c r="O699" i="5"/>
  <c r="N699" i="5"/>
  <c r="W698" i="5"/>
  <c r="V698" i="5"/>
  <c r="U698" i="5"/>
  <c r="T698" i="5"/>
  <c r="S698" i="5"/>
  <c r="R698" i="5"/>
  <c r="Q698" i="5"/>
  <c r="P698" i="5"/>
  <c r="O698" i="5"/>
  <c r="N698" i="5"/>
  <c r="W697" i="5"/>
  <c r="V697" i="5"/>
  <c r="U697" i="5"/>
  <c r="T697" i="5"/>
  <c r="S697" i="5"/>
  <c r="R697" i="5"/>
  <c r="Q697" i="5"/>
  <c r="P697" i="5"/>
  <c r="O697" i="5"/>
  <c r="N697" i="5"/>
  <c r="W696" i="5"/>
  <c r="V696" i="5"/>
  <c r="U696" i="5"/>
  <c r="T696" i="5"/>
  <c r="S696" i="5"/>
  <c r="R696" i="5"/>
  <c r="Q696" i="5"/>
  <c r="P696" i="5"/>
  <c r="O696" i="5"/>
  <c r="N696" i="5"/>
  <c r="W695" i="5"/>
  <c r="V695" i="5"/>
  <c r="U695" i="5"/>
  <c r="T695" i="5"/>
  <c r="S695" i="5"/>
  <c r="R695" i="5"/>
  <c r="Q695" i="5"/>
  <c r="P695" i="5"/>
  <c r="O695" i="5"/>
  <c r="N695" i="5"/>
  <c r="W694" i="5"/>
  <c r="V694" i="5"/>
  <c r="U694" i="5"/>
  <c r="T694" i="5"/>
  <c r="S694" i="5"/>
  <c r="R694" i="5"/>
  <c r="Q694" i="5"/>
  <c r="P694" i="5"/>
  <c r="O694" i="5"/>
  <c r="N694" i="5"/>
  <c r="W693" i="5"/>
  <c r="V693" i="5"/>
  <c r="U693" i="5"/>
  <c r="T693" i="5"/>
  <c r="S693" i="5"/>
  <c r="R693" i="5"/>
  <c r="Q693" i="5"/>
  <c r="P693" i="5"/>
  <c r="O693" i="5"/>
  <c r="N693" i="5"/>
  <c r="W692" i="5"/>
  <c r="V692" i="5"/>
  <c r="U692" i="5"/>
  <c r="T692" i="5"/>
  <c r="S692" i="5"/>
  <c r="R692" i="5"/>
  <c r="Q692" i="5"/>
  <c r="P692" i="5"/>
  <c r="O692" i="5"/>
  <c r="N692" i="5"/>
  <c r="W691" i="5"/>
  <c r="V691" i="5"/>
  <c r="U691" i="5"/>
  <c r="T691" i="5"/>
  <c r="S691" i="5"/>
  <c r="R691" i="5"/>
  <c r="Q691" i="5"/>
  <c r="P691" i="5"/>
  <c r="O691" i="5"/>
  <c r="N691" i="5"/>
  <c r="W690" i="5"/>
  <c r="V690" i="5"/>
  <c r="U690" i="5"/>
  <c r="T690" i="5"/>
  <c r="S690" i="5"/>
  <c r="R690" i="5"/>
  <c r="Q690" i="5"/>
  <c r="P690" i="5"/>
  <c r="O690" i="5"/>
  <c r="N690" i="5"/>
  <c r="W689" i="5"/>
  <c r="V689" i="5"/>
  <c r="U689" i="5"/>
  <c r="T689" i="5"/>
  <c r="S689" i="5"/>
  <c r="R689" i="5"/>
  <c r="Q689" i="5"/>
  <c r="P689" i="5"/>
  <c r="O689" i="5"/>
  <c r="N689" i="5"/>
  <c r="W688" i="5"/>
  <c r="V688" i="5"/>
  <c r="U688" i="5"/>
  <c r="T688" i="5"/>
  <c r="S688" i="5"/>
  <c r="R688" i="5"/>
  <c r="Q688" i="5"/>
  <c r="P688" i="5"/>
  <c r="O688" i="5"/>
  <c r="N688" i="5"/>
  <c r="W687" i="5"/>
  <c r="V687" i="5"/>
  <c r="U687" i="5"/>
  <c r="T687" i="5"/>
  <c r="S687" i="5"/>
  <c r="R687" i="5"/>
  <c r="Q687" i="5"/>
  <c r="P687" i="5"/>
  <c r="O687" i="5"/>
  <c r="N687" i="5"/>
  <c r="W686" i="5"/>
  <c r="V686" i="5"/>
  <c r="U686" i="5"/>
  <c r="T686" i="5"/>
  <c r="S686" i="5"/>
  <c r="R686" i="5"/>
  <c r="Q686" i="5"/>
  <c r="P686" i="5"/>
  <c r="O686" i="5"/>
  <c r="N686" i="5"/>
  <c r="W685" i="5"/>
  <c r="V685" i="5"/>
  <c r="U685" i="5"/>
  <c r="T685" i="5"/>
  <c r="S685" i="5"/>
  <c r="R685" i="5"/>
  <c r="Q685" i="5"/>
  <c r="P685" i="5"/>
  <c r="O685" i="5"/>
  <c r="N685" i="5"/>
  <c r="W684" i="5"/>
  <c r="V684" i="5"/>
  <c r="U684" i="5"/>
  <c r="T684" i="5"/>
  <c r="S684" i="5"/>
  <c r="R684" i="5"/>
  <c r="Q684" i="5"/>
  <c r="P684" i="5"/>
  <c r="O684" i="5"/>
  <c r="N684" i="5"/>
  <c r="W683" i="5"/>
  <c r="V683" i="5"/>
  <c r="U683" i="5"/>
  <c r="T683" i="5"/>
  <c r="S683" i="5"/>
  <c r="R683" i="5"/>
  <c r="Q683" i="5"/>
  <c r="P683" i="5"/>
  <c r="O683" i="5"/>
  <c r="N683" i="5"/>
  <c r="W682" i="5"/>
  <c r="V682" i="5"/>
  <c r="U682" i="5"/>
  <c r="T682" i="5"/>
  <c r="S682" i="5"/>
  <c r="R682" i="5"/>
  <c r="Q682" i="5"/>
  <c r="P682" i="5"/>
  <c r="O682" i="5"/>
  <c r="N682" i="5"/>
  <c r="W681" i="5"/>
  <c r="V681" i="5"/>
  <c r="U681" i="5"/>
  <c r="T681" i="5"/>
  <c r="S681" i="5"/>
  <c r="R681" i="5"/>
  <c r="Q681" i="5"/>
  <c r="P681" i="5"/>
  <c r="O681" i="5"/>
  <c r="N681" i="5"/>
  <c r="W680" i="5"/>
  <c r="V680" i="5"/>
  <c r="U680" i="5"/>
  <c r="T680" i="5"/>
  <c r="S680" i="5"/>
  <c r="R680" i="5"/>
  <c r="Q680" i="5"/>
  <c r="P680" i="5"/>
  <c r="O680" i="5"/>
  <c r="N680" i="5"/>
  <c r="W679" i="5"/>
  <c r="V679" i="5"/>
  <c r="U679" i="5"/>
  <c r="T679" i="5"/>
  <c r="S679" i="5"/>
  <c r="R679" i="5"/>
  <c r="Q679" i="5"/>
  <c r="P679" i="5"/>
  <c r="O679" i="5"/>
  <c r="N679" i="5"/>
  <c r="W678" i="5"/>
  <c r="V678" i="5"/>
  <c r="U678" i="5"/>
  <c r="T678" i="5"/>
  <c r="S678" i="5"/>
  <c r="R678" i="5"/>
  <c r="Q678" i="5"/>
  <c r="P678" i="5"/>
  <c r="O678" i="5"/>
  <c r="N678" i="5"/>
  <c r="W677" i="5"/>
  <c r="V677" i="5"/>
  <c r="U677" i="5"/>
  <c r="T677" i="5"/>
  <c r="S677" i="5"/>
  <c r="R677" i="5"/>
  <c r="Q677" i="5"/>
  <c r="P677" i="5"/>
  <c r="O677" i="5"/>
  <c r="N677" i="5"/>
  <c r="W676" i="5"/>
  <c r="V676" i="5"/>
  <c r="U676" i="5"/>
  <c r="T676" i="5"/>
  <c r="S676" i="5"/>
  <c r="R676" i="5"/>
  <c r="Q676" i="5"/>
  <c r="P676" i="5"/>
  <c r="O676" i="5"/>
  <c r="N676" i="5"/>
  <c r="W675" i="5"/>
  <c r="V675" i="5"/>
  <c r="U675" i="5"/>
  <c r="T675" i="5"/>
  <c r="S675" i="5"/>
  <c r="R675" i="5"/>
  <c r="Q675" i="5"/>
  <c r="P675" i="5"/>
  <c r="O675" i="5"/>
  <c r="N675" i="5"/>
  <c r="W674" i="5"/>
  <c r="V674" i="5"/>
  <c r="U674" i="5"/>
  <c r="T674" i="5"/>
  <c r="S674" i="5"/>
  <c r="R674" i="5"/>
  <c r="Q674" i="5"/>
  <c r="P674" i="5"/>
  <c r="O674" i="5"/>
  <c r="N674" i="5"/>
  <c r="W673" i="5"/>
  <c r="V673" i="5"/>
  <c r="U673" i="5"/>
  <c r="T673" i="5"/>
  <c r="S673" i="5"/>
  <c r="R673" i="5"/>
  <c r="Q673" i="5"/>
  <c r="P673" i="5"/>
  <c r="O673" i="5"/>
  <c r="N673" i="5"/>
  <c r="W672" i="5"/>
  <c r="V672" i="5"/>
  <c r="U672" i="5"/>
  <c r="T672" i="5"/>
  <c r="S672" i="5"/>
  <c r="R672" i="5"/>
  <c r="Q672" i="5"/>
  <c r="P672" i="5"/>
  <c r="O672" i="5"/>
  <c r="N672" i="5"/>
  <c r="W671" i="5"/>
  <c r="V671" i="5"/>
  <c r="U671" i="5"/>
  <c r="T671" i="5"/>
  <c r="S671" i="5"/>
  <c r="R671" i="5"/>
  <c r="Q671" i="5"/>
  <c r="P671" i="5"/>
  <c r="O671" i="5"/>
  <c r="N671" i="5"/>
  <c r="W670" i="5"/>
  <c r="V670" i="5"/>
  <c r="U670" i="5"/>
  <c r="T670" i="5"/>
  <c r="S670" i="5"/>
  <c r="R670" i="5"/>
  <c r="Q670" i="5"/>
  <c r="P670" i="5"/>
  <c r="O670" i="5"/>
  <c r="N670" i="5"/>
  <c r="W669" i="5"/>
  <c r="V669" i="5"/>
  <c r="U669" i="5"/>
  <c r="T669" i="5"/>
  <c r="S669" i="5"/>
  <c r="R669" i="5"/>
  <c r="Q669" i="5"/>
  <c r="P669" i="5"/>
  <c r="O669" i="5"/>
  <c r="N669" i="5"/>
  <c r="W668" i="5"/>
  <c r="V668" i="5"/>
  <c r="U668" i="5"/>
  <c r="T668" i="5"/>
  <c r="S668" i="5"/>
  <c r="R668" i="5"/>
  <c r="Q668" i="5"/>
  <c r="P668" i="5"/>
  <c r="O668" i="5"/>
  <c r="N668" i="5"/>
  <c r="W667" i="5"/>
  <c r="V667" i="5"/>
  <c r="U667" i="5"/>
  <c r="T667" i="5"/>
  <c r="S667" i="5"/>
  <c r="R667" i="5"/>
  <c r="Q667" i="5"/>
  <c r="P667" i="5"/>
  <c r="O667" i="5"/>
  <c r="N667" i="5"/>
  <c r="W666" i="5"/>
  <c r="V666" i="5"/>
  <c r="U666" i="5"/>
  <c r="T666" i="5"/>
  <c r="S666" i="5"/>
  <c r="R666" i="5"/>
  <c r="Q666" i="5"/>
  <c r="P666" i="5"/>
  <c r="O666" i="5"/>
  <c r="N666" i="5"/>
  <c r="W665" i="5"/>
  <c r="V665" i="5"/>
  <c r="U665" i="5"/>
  <c r="T665" i="5"/>
  <c r="S665" i="5"/>
  <c r="R665" i="5"/>
  <c r="Q665" i="5"/>
  <c r="P665" i="5"/>
  <c r="O665" i="5"/>
  <c r="N665" i="5"/>
  <c r="W664" i="5"/>
  <c r="V664" i="5"/>
  <c r="U664" i="5"/>
  <c r="T664" i="5"/>
  <c r="S664" i="5"/>
  <c r="R664" i="5"/>
  <c r="Q664" i="5"/>
  <c r="P664" i="5"/>
  <c r="O664" i="5"/>
  <c r="N664" i="5"/>
  <c r="W663" i="5"/>
  <c r="V663" i="5"/>
  <c r="U663" i="5"/>
  <c r="T663" i="5"/>
  <c r="S663" i="5"/>
  <c r="R663" i="5"/>
  <c r="Q663" i="5"/>
  <c r="P663" i="5"/>
  <c r="O663" i="5"/>
  <c r="N663" i="5"/>
  <c r="W662" i="5"/>
  <c r="V662" i="5"/>
  <c r="U662" i="5"/>
  <c r="T662" i="5"/>
  <c r="S662" i="5"/>
  <c r="R662" i="5"/>
  <c r="Q662" i="5"/>
  <c r="P662" i="5"/>
  <c r="O662" i="5"/>
  <c r="N662" i="5"/>
  <c r="W661" i="5"/>
  <c r="V661" i="5"/>
  <c r="U661" i="5"/>
  <c r="T661" i="5"/>
  <c r="S661" i="5"/>
  <c r="R661" i="5"/>
  <c r="Q661" i="5"/>
  <c r="P661" i="5"/>
  <c r="O661" i="5"/>
  <c r="N661" i="5"/>
  <c r="W660" i="5"/>
  <c r="V660" i="5"/>
  <c r="U660" i="5"/>
  <c r="T660" i="5"/>
  <c r="S660" i="5"/>
  <c r="R660" i="5"/>
  <c r="Q660" i="5"/>
  <c r="P660" i="5"/>
  <c r="O660" i="5"/>
  <c r="N660" i="5"/>
  <c r="W659" i="5"/>
  <c r="V659" i="5"/>
  <c r="U659" i="5"/>
  <c r="T659" i="5"/>
  <c r="S659" i="5"/>
  <c r="R659" i="5"/>
  <c r="Q659" i="5"/>
  <c r="P659" i="5"/>
  <c r="O659" i="5"/>
  <c r="N659" i="5"/>
  <c r="W658" i="5"/>
  <c r="V658" i="5"/>
  <c r="U658" i="5"/>
  <c r="T658" i="5"/>
  <c r="S658" i="5"/>
  <c r="R658" i="5"/>
  <c r="Q658" i="5"/>
  <c r="P658" i="5"/>
  <c r="O658" i="5"/>
  <c r="N658" i="5"/>
  <c r="W657" i="5"/>
  <c r="V657" i="5"/>
  <c r="U657" i="5"/>
  <c r="T657" i="5"/>
  <c r="S657" i="5"/>
  <c r="R657" i="5"/>
  <c r="Q657" i="5"/>
  <c r="P657" i="5"/>
  <c r="O657" i="5"/>
  <c r="N657" i="5"/>
  <c r="W656" i="5"/>
  <c r="V656" i="5"/>
  <c r="U656" i="5"/>
  <c r="T656" i="5"/>
  <c r="S656" i="5"/>
  <c r="R656" i="5"/>
  <c r="Q656" i="5"/>
  <c r="P656" i="5"/>
  <c r="O656" i="5"/>
  <c r="N656" i="5"/>
  <c r="W655" i="5"/>
  <c r="V655" i="5"/>
  <c r="U655" i="5"/>
  <c r="T655" i="5"/>
  <c r="S655" i="5"/>
  <c r="R655" i="5"/>
  <c r="Q655" i="5"/>
  <c r="P655" i="5"/>
  <c r="O655" i="5"/>
  <c r="N655" i="5"/>
  <c r="W654" i="5"/>
  <c r="V654" i="5"/>
  <c r="U654" i="5"/>
  <c r="T654" i="5"/>
  <c r="S654" i="5"/>
  <c r="R654" i="5"/>
  <c r="Q654" i="5"/>
  <c r="P654" i="5"/>
  <c r="O654" i="5"/>
  <c r="N654" i="5"/>
  <c r="W653" i="5"/>
  <c r="V653" i="5"/>
  <c r="U653" i="5"/>
  <c r="T653" i="5"/>
  <c r="S653" i="5"/>
  <c r="R653" i="5"/>
  <c r="Q653" i="5"/>
  <c r="P653" i="5"/>
  <c r="O653" i="5"/>
  <c r="N653" i="5"/>
  <c r="W652" i="5"/>
  <c r="V652" i="5"/>
  <c r="U652" i="5"/>
  <c r="T652" i="5"/>
  <c r="S652" i="5"/>
  <c r="R652" i="5"/>
  <c r="Q652" i="5"/>
  <c r="P652" i="5"/>
  <c r="O652" i="5"/>
  <c r="N652" i="5"/>
  <c r="W651" i="5"/>
  <c r="V651" i="5"/>
  <c r="U651" i="5"/>
  <c r="T651" i="5"/>
  <c r="S651" i="5"/>
  <c r="R651" i="5"/>
  <c r="Q651" i="5"/>
  <c r="P651" i="5"/>
  <c r="O651" i="5"/>
  <c r="N651" i="5"/>
  <c r="W650" i="5"/>
  <c r="V650" i="5"/>
  <c r="U650" i="5"/>
  <c r="T650" i="5"/>
  <c r="S650" i="5"/>
  <c r="R650" i="5"/>
  <c r="Q650" i="5"/>
  <c r="P650" i="5"/>
  <c r="O650" i="5"/>
  <c r="N650" i="5"/>
  <c r="W649" i="5"/>
  <c r="V649" i="5"/>
  <c r="U649" i="5"/>
  <c r="T649" i="5"/>
  <c r="S649" i="5"/>
  <c r="R649" i="5"/>
  <c r="Q649" i="5"/>
  <c r="P649" i="5"/>
  <c r="O649" i="5"/>
  <c r="N649" i="5"/>
  <c r="W648" i="5"/>
  <c r="V648" i="5"/>
  <c r="U648" i="5"/>
  <c r="T648" i="5"/>
  <c r="S648" i="5"/>
  <c r="R648" i="5"/>
  <c r="Q648" i="5"/>
  <c r="P648" i="5"/>
  <c r="O648" i="5"/>
  <c r="N648" i="5"/>
  <c r="W647" i="5"/>
  <c r="V647" i="5"/>
  <c r="U647" i="5"/>
  <c r="T647" i="5"/>
  <c r="S647" i="5"/>
  <c r="R647" i="5"/>
  <c r="Q647" i="5"/>
  <c r="P647" i="5"/>
  <c r="O647" i="5"/>
  <c r="N647" i="5"/>
  <c r="W646" i="5"/>
  <c r="V646" i="5"/>
  <c r="U646" i="5"/>
  <c r="T646" i="5"/>
  <c r="S646" i="5"/>
  <c r="R646" i="5"/>
  <c r="Q646" i="5"/>
  <c r="P646" i="5"/>
  <c r="O646" i="5"/>
  <c r="N646" i="5"/>
  <c r="W645" i="5"/>
  <c r="V645" i="5"/>
  <c r="U645" i="5"/>
  <c r="T645" i="5"/>
  <c r="S645" i="5"/>
  <c r="R645" i="5"/>
  <c r="Q645" i="5"/>
  <c r="P645" i="5"/>
  <c r="O645" i="5"/>
  <c r="N645" i="5"/>
  <c r="W644" i="5"/>
  <c r="V644" i="5"/>
  <c r="U644" i="5"/>
  <c r="T644" i="5"/>
  <c r="S644" i="5"/>
  <c r="R644" i="5"/>
  <c r="Q644" i="5"/>
  <c r="P644" i="5"/>
  <c r="O644" i="5"/>
  <c r="N644" i="5"/>
  <c r="W643" i="5"/>
  <c r="V643" i="5"/>
  <c r="U643" i="5"/>
  <c r="T643" i="5"/>
  <c r="S643" i="5"/>
  <c r="R643" i="5"/>
  <c r="Q643" i="5"/>
  <c r="P643" i="5"/>
  <c r="O643" i="5"/>
  <c r="N643" i="5"/>
  <c r="W642" i="5"/>
  <c r="V642" i="5"/>
  <c r="U642" i="5"/>
  <c r="T642" i="5"/>
  <c r="S642" i="5"/>
  <c r="R642" i="5"/>
  <c r="Q642" i="5"/>
  <c r="P642" i="5"/>
  <c r="O642" i="5"/>
  <c r="N642" i="5"/>
  <c r="W641" i="5"/>
  <c r="V641" i="5"/>
  <c r="U641" i="5"/>
  <c r="T641" i="5"/>
  <c r="S641" i="5"/>
  <c r="R641" i="5"/>
  <c r="Q641" i="5"/>
  <c r="P641" i="5"/>
  <c r="O641" i="5"/>
  <c r="N641" i="5"/>
  <c r="W640" i="5"/>
  <c r="V640" i="5"/>
  <c r="U640" i="5"/>
  <c r="T640" i="5"/>
  <c r="S640" i="5"/>
  <c r="R640" i="5"/>
  <c r="Q640" i="5"/>
  <c r="P640" i="5"/>
  <c r="O640" i="5"/>
  <c r="N640" i="5"/>
  <c r="W639" i="5"/>
  <c r="V639" i="5"/>
  <c r="U639" i="5"/>
  <c r="T639" i="5"/>
  <c r="S639" i="5"/>
  <c r="R639" i="5"/>
  <c r="Q639" i="5"/>
  <c r="P639" i="5"/>
  <c r="O639" i="5"/>
  <c r="N639" i="5"/>
  <c r="W638" i="5"/>
  <c r="V638" i="5"/>
  <c r="U638" i="5"/>
  <c r="T638" i="5"/>
  <c r="S638" i="5"/>
  <c r="R638" i="5"/>
  <c r="Q638" i="5"/>
  <c r="P638" i="5"/>
  <c r="O638" i="5"/>
  <c r="N638" i="5"/>
  <c r="W637" i="5"/>
  <c r="V637" i="5"/>
  <c r="U637" i="5"/>
  <c r="T637" i="5"/>
  <c r="S637" i="5"/>
  <c r="R637" i="5"/>
  <c r="Q637" i="5"/>
  <c r="P637" i="5"/>
  <c r="O637" i="5"/>
  <c r="N637" i="5"/>
  <c r="W636" i="5"/>
  <c r="V636" i="5"/>
  <c r="U636" i="5"/>
  <c r="T636" i="5"/>
  <c r="S636" i="5"/>
  <c r="R636" i="5"/>
  <c r="Q636" i="5"/>
  <c r="P636" i="5"/>
  <c r="O636" i="5"/>
  <c r="N636" i="5"/>
  <c r="W635" i="5"/>
  <c r="V635" i="5"/>
  <c r="U635" i="5"/>
  <c r="T635" i="5"/>
  <c r="S635" i="5"/>
  <c r="R635" i="5"/>
  <c r="Q635" i="5"/>
  <c r="P635" i="5"/>
  <c r="O635" i="5"/>
  <c r="N635" i="5"/>
  <c r="W634" i="5"/>
  <c r="V634" i="5"/>
  <c r="U634" i="5"/>
  <c r="T634" i="5"/>
  <c r="S634" i="5"/>
  <c r="R634" i="5"/>
  <c r="Q634" i="5"/>
  <c r="P634" i="5"/>
  <c r="O634" i="5"/>
  <c r="N634" i="5"/>
  <c r="W633" i="5"/>
  <c r="V633" i="5"/>
  <c r="U633" i="5"/>
  <c r="T633" i="5"/>
  <c r="S633" i="5"/>
  <c r="R633" i="5"/>
  <c r="Q633" i="5"/>
  <c r="P633" i="5"/>
  <c r="O633" i="5"/>
  <c r="N633" i="5"/>
  <c r="W632" i="5"/>
  <c r="V632" i="5"/>
  <c r="U632" i="5"/>
  <c r="T632" i="5"/>
  <c r="S632" i="5"/>
  <c r="R632" i="5"/>
  <c r="Q632" i="5"/>
  <c r="P632" i="5"/>
  <c r="O632" i="5"/>
  <c r="N632" i="5"/>
  <c r="W631" i="5"/>
  <c r="V631" i="5"/>
  <c r="U631" i="5"/>
  <c r="T631" i="5"/>
  <c r="S631" i="5"/>
  <c r="R631" i="5"/>
  <c r="Q631" i="5"/>
  <c r="P631" i="5"/>
  <c r="O631" i="5"/>
  <c r="N631" i="5"/>
  <c r="W630" i="5"/>
  <c r="V630" i="5"/>
  <c r="U630" i="5"/>
  <c r="T630" i="5"/>
  <c r="S630" i="5"/>
  <c r="R630" i="5"/>
  <c r="Q630" i="5"/>
  <c r="P630" i="5"/>
  <c r="O630" i="5"/>
  <c r="N630" i="5"/>
  <c r="W629" i="5"/>
  <c r="V629" i="5"/>
  <c r="U629" i="5"/>
  <c r="T629" i="5"/>
  <c r="S629" i="5"/>
  <c r="R629" i="5"/>
  <c r="Q629" i="5"/>
  <c r="P629" i="5"/>
  <c r="O629" i="5"/>
  <c r="N629" i="5"/>
  <c r="W628" i="5"/>
  <c r="V628" i="5"/>
  <c r="U628" i="5"/>
  <c r="T628" i="5"/>
  <c r="S628" i="5"/>
  <c r="R628" i="5"/>
  <c r="Q628" i="5"/>
  <c r="P628" i="5"/>
  <c r="O628" i="5"/>
  <c r="N628" i="5"/>
  <c r="W627" i="5"/>
  <c r="V627" i="5"/>
  <c r="U627" i="5"/>
  <c r="T627" i="5"/>
  <c r="S627" i="5"/>
  <c r="R627" i="5"/>
  <c r="Q627" i="5"/>
  <c r="P627" i="5"/>
  <c r="O627" i="5"/>
  <c r="N627" i="5"/>
  <c r="W626" i="5"/>
  <c r="V626" i="5"/>
  <c r="U626" i="5"/>
  <c r="T626" i="5"/>
  <c r="S626" i="5"/>
  <c r="R626" i="5"/>
  <c r="Q626" i="5"/>
  <c r="P626" i="5"/>
  <c r="O626" i="5"/>
  <c r="N626" i="5"/>
  <c r="W625" i="5"/>
  <c r="V625" i="5"/>
  <c r="U625" i="5"/>
  <c r="T625" i="5"/>
  <c r="S625" i="5"/>
  <c r="R625" i="5"/>
  <c r="Q625" i="5"/>
  <c r="P625" i="5"/>
  <c r="O625" i="5"/>
  <c r="N625" i="5"/>
  <c r="W624" i="5"/>
  <c r="V624" i="5"/>
  <c r="U624" i="5"/>
  <c r="T624" i="5"/>
  <c r="S624" i="5"/>
  <c r="R624" i="5"/>
  <c r="Q624" i="5"/>
  <c r="P624" i="5"/>
  <c r="O624" i="5"/>
  <c r="N624" i="5"/>
  <c r="W623" i="5"/>
  <c r="V623" i="5"/>
  <c r="U623" i="5"/>
  <c r="T623" i="5"/>
  <c r="S623" i="5"/>
  <c r="R623" i="5"/>
  <c r="Q623" i="5"/>
  <c r="P623" i="5"/>
  <c r="O623" i="5"/>
  <c r="N623" i="5"/>
  <c r="W622" i="5"/>
  <c r="V622" i="5"/>
  <c r="U622" i="5"/>
  <c r="T622" i="5"/>
  <c r="S622" i="5"/>
  <c r="R622" i="5"/>
  <c r="Q622" i="5"/>
  <c r="P622" i="5"/>
  <c r="O622" i="5"/>
  <c r="N622" i="5"/>
  <c r="W621" i="5"/>
  <c r="V621" i="5"/>
  <c r="U621" i="5"/>
  <c r="T621" i="5"/>
  <c r="S621" i="5"/>
  <c r="R621" i="5"/>
  <c r="Q621" i="5"/>
  <c r="P621" i="5"/>
  <c r="O621" i="5"/>
  <c r="N621" i="5"/>
  <c r="W620" i="5"/>
  <c r="V620" i="5"/>
  <c r="U620" i="5"/>
  <c r="T620" i="5"/>
  <c r="S620" i="5"/>
  <c r="R620" i="5"/>
  <c r="Q620" i="5"/>
  <c r="P620" i="5"/>
  <c r="O620" i="5"/>
  <c r="N620" i="5"/>
  <c r="W619" i="5"/>
  <c r="V619" i="5"/>
  <c r="U619" i="5"/>
  <c r="T619" i="5"/>
  <c r="S619" i="5"/>
  <c r="R619" i="5"/>
  <c r="Q619" i="5"/>
  <c r="P619" i="5"/>
  <c r="O619" i="5"/>
  <c r="N619" i="5"/>
  <c r="W618" i="5"/>
  <c r="V618" i="5"/>
  <c r="U618" i="5"/>
  <c r="T618" i="5"/>
  <c r="S618" i="5"/>
  <c r="R618" i="5"/>
  <c r="Q618" i="5"/>
  <c r="P618" i="5"/>
  <c r="O618" i="5"/>
  <c r="N618" i="5"/>
  <c r="W617" i="5"/>
  <c r="V617" i="5"/>
  <c r="U617" i="5"/>
  <c r="T617" i="5"/>
  <c r="S617" i="5"/>
  <c r="R617" i="5"/>
  <c r="Q617" i="5"/>
  <c r="P617" i="5"/>
  <c r="O617" i="5"/>
  <c r="N617" i="5"/>
  <c r="W616" i="5"/>
  <c r="V616" i="5"/>
  <c r="U616" i="5"/>
  <c r="T616" i="5"/>
  <c r="S616" i="5"/>
  <c r="R616" i="5"/>
  <c r="Q616" i="5"/>
  <c r="P616" i="5"/>
  <c r="O616" i="5"/>
  <c r="N616" i="5"/>
  <c r="W615" i="5"/>
  <c r="V615" i="5"/>
  <c r="U615" i="5"/>
  <c r="T615" i="5"/>
  <c r="S615" i="5"/>
  <c r="R615" i="5"/>
  <c r="Q615" i="5"/>
  <c r="P615" i="5"/>
  <c r="O615" i="5"/>
  <c r="N615" i="5"/>
  <c r="W614" i="5"/>
  <c r="V614" i="5"/>
  <c r="U614" i="5"/>
  <c r="T614" i="5"/>
  <c r="S614" i="5"/>
  <c r="R614" i="5"/>
  <c r="Q614" i="5"/>
  <c r="P614" i="5"/>
  <c r="O614" i="5"/>
  <c r="N614" i="5"/>
  <c r="W613" i="5"/>
  <c r="V613" i="5"/>
  <c r="U613" i="5"/>
  <c r="T613" i="5"/>
  <c r="S613" i="5"/>
  <c r="R613" i="5"/>
  <c r="Q613" i="5"/>
  <c r="P613" i="5"/>
  <c r="O613" i="5"/>
  <c r="N613" i="5"/>
  <c r="W612" i="5"/>
  <c r="V612" i="5"/>
  <c r="U612" i="5"/>
  <c r="T612" i="5"/>
  <c r="S612" i="5"/>
  <c r="R612" i="5"/>
  <c r="Q612" i="5"/>
  <c r="P612" i="5"/>
  <c r="O612" i="5"/>
  <c r="N612" i="5"/>
  <c r="W611" i="5"/>
  <c r="V611" i="5"/>
  <c r="U611" i="5"/>
  <c r="T611" i="5"/>
  <c r="S611" i="5"/>
  <c r="R611" i="5"/>
  <c r="Q611" i="5"/>
  <c r="P611" i="5"/>
  <c r="O611" i="5"/>
  <c r="N611" i="5"/>
  <c r="W610" i="5"/>
  <c r="V610" i="5"/>
  <c r="U610" i="5"/>
  <c r="T610" i="5"/>
  <c r="S610" i="5"/>
  <c r="R610" i="5"/>
  <c r="Q610" i="5"/>
  <c r="P610" i="5"/>
  <c r="O610" i="5"/>
  <c r="N610" i="5"/>
  <c r="W609" i="5"/>
  <c r="V609" i="5"/>
  <c r="U609" i="5"/>
  <c r="T609" i="5"/>
  <c r="S609" i="5"/>
  <c r="R609" i="5"/>
  <c r="Q609" i="5"/>
  <c r="P609" i="5"/>
  <c r="O609" i="5"/>
  <c r="N609" i="5"/>
  <c r="W608" i="5"/>
  <c r="V608" i="5"/>
  <c r="U608" i="5"/>
  <c r="T608" i="5"/>
  <c r="S608" i="5"/>
  <c r="R608" i="5"/>
  <c r="Q608" i="5"/>
  <c r="P608" i="5"/>
  <c r="O608" i="5"/>
  <c r="N608" i="5"/>
  <c r="W607" i="5"/>
  <c r="V607" i="5"/>
  <c r="U607" i="5"/>
  <c r="T607" i="5"/>
  <c r="S607" i="5"/>
  <c r="R607" i="5"/>
  <c r="Q607" i="5"/>
  <c r="P607" i="5"/>
  <c r="O607" i="5"/>
  <c r="N607" i="5"/>
  <c r="W606" i="5"/>
  <c r="V606" i="5"/>
  <c r="U606" i="5"/>
  <c r="T606" i="5"/>
  <c r="S606" i="5"/>
  <c r="R606" i="5"/>
  <c r="Q606" i="5"/>
  <c r="P606" i="5"/>
  <c r="O606" i="5"/>
  <c r="N606" i="5"/>
  <c r="W605" i="5"/>
  <c r="V605" i="5"/>
  <c r="U605" i="5"/>
  <c r="T605" i="5"/>
  <c r="S605" i="5"/>
  <c r="R605" i="5"/>
  <c r="Q605" i="5"/>
  <c r="P605" i="5"/>
  <c r="O605" i="5"/>
  <c r="N605" i="5"/>
  <c r="W604" i="5"/>
  <c r="V604" i="5"/>
  <c r="U604" i="5"/>
  <c r="T604" i="5"/>
  <c r="S604" i="5"/>
  <c r="R604" i="5"/>
  <c r="Q604" i="5"/>
  <c r="P604" i="5"/>
  <c r="O604" i="5"/>
  <c r="N604" i="5"/>
  <c r="W603" i="5"/>
  <c r="V603" i="5"/>
  <c r="U603" i="5"/>
  <c r="T603" i="5"/>
  <c r="S603" i="5"/>
  <c r="R603" i="5"/>
  <c r="Q603" i="5"/>
  <c r="P603" i="5"/>
  <c r="O603" i="5"/>
  <c r="N603" i="5"/>
  <c r="W602" i="5"/>
  <c r="V602" i="5"/>
  <c r="U602" i="5"/>
  <c r="T602" i="5"/>
  <c r="S602" i="5"/>
  <c r="R602" i="5"/>
  <c r="Q602" i="5"/>
  <c r="P602" i="5"/>
  <c r="O602" i="5"/>
  <c r="N602" i="5"/>
  <c r="W601" i="5"/>
  <c r="V601" i="5"/>
  <c r="U601" i="5"/>
  <c r="T601" i="5"/>
  <c r="S601" i="5"/>
  <c r="R601" i="5"/>
  <c r="Q601" i="5"/>
  <c r="P601" i="5"/>
  <c r="O601" i="5"/>
  <c r="N601" i="5"/>
  <c r="W600" i="5"/>
  <c r="V600" i="5"/>
  <c r="U600" i="5"/>
  <c r="T600" i="5"/>
  <c r="S600" i="5"/>
  <c r="R600" i="5"/>
  <c r="Q600" i="5"/>
  <c r="P600" i="5"/>
  <c r="O600" i="5"/>
  <c r="N600" i="5"/>
  <c r="W599" i="5"/>
  <c r="V599" i="5"/>
  <c r="U599" i="5"/>
  <c r="T599" i="5"/>
  <c r="S599" i="5"/>
  <c r="R599" i="5"/>
  <c r="Q599" i="5"/>
  <c r="P599" i="5"/>
  <c r="O599" i="5"/>
  <c r="N599" i="5"/>
  <c r="W598" i="5"/>
  <c r="V598" i="5"/>
  <c r="U598" i="5"/>
  <c r="T598" i="5"/>
  <c r="S598" i="5"/>
  <c r="R598" i="5"/>
  <c r="Q598" i="5"/>
  <c r="P598" i="5"/>
  <c r="O598" i="5"/>
  <c r="N598" i="5"/>
  <c r="W597" i="5"/>
  <c r="V597" i="5"/>
  <c r="U597" i="5"/>
  <c r="T597" i="5"/>
  <c r="S597" i="5"/>
  <c r="R597" i="5"/>
  <c r="Q597" i="5"/>
  <c r="P597" i="5"/>
  <c r="O597" i="5"/>
  <c r="N597" i="5"/>
  <c r="W596" i="5"/>
  <c r="V596" i="5"/>
  <c r="U596" i="5"/>
  <c r="T596" i="5"/>
  <c r="S596" i="5"/>
  <c r="R596" i="5"/>
  <c r="Q596" i="5"/>
  <c r="P596" i="5"/>
  <c r="O596" i="5"/>
  <c r="N596" i="5"/>
  <c r="W595" i="5"/>
  <c r="V595" i="5"/>
  <c r="U595" i="5"/>
  <c r="T595" i="5"/>
  <c r="S595" i="5"/>
  <c r="R595" i="5"/>
  <c r="Q595" i="5"/>
  <c r="P595" i="5"/>
  <c r="O595" i="5"/>
  <c r="N595" i="5"/>
  <c r="W594" i="5"/>
  <c r="V594" i="5"/>
  <c r="U594" i="5"/>
  <c r="T594" i="5"/>
  <c r="S594" i="5"/>
  <c r="R594" i="5"/>
  <c r="Q594" i="5"/>
  <c r="P594" i="5"/>
  <c r="O594" i="5"/>
  <c r="N594" i="5"/>
  <c r="W593" i="5"/>
  <c r="V593" i="5"/>
  <c r="U593" i="5"/>
  <c r="T593" i="5"/>
  <c r="S593" i="5"/>
  <c r="R593" i="5"/>
  <c r="Q593" i="5"/>
  <c r="P593" i="5"/>
  <c r="O593" i="5"/>
  <c r="N593" i="5"/>
  <c r="W592" i="5"/>
  <c r="V592" i="5"/>
  <c r="U592" i="5"/>
  <c r="T592" i="5"/>
  <c r="S592" i="5"/>
  <c r="R592" i="5"/>
  <c r="Q592" i="5"/>
  <c r="P592" i="5"/>
  <c r="O592" i="5"/>
  <c r="N592" i="5"/>
  <c r="W591" i="5"/>
  <c r="V591" i="5"/>
  <c r="U591" i="5"/>
  <c r="T591" i="5"/>
  <c r="S591" i="5"/>
  <c r="R591" i="5"/>
  <c r="Q591" i="5"/>
  <c r="P591" i="5"/>
  <c r="O591" i="5"/>
  <c r="N591" i="5"/>
  <c r="W590" i="5"/>
  <c r="V590" i="5"/>
  <c r="U590" i="5"/>
  <c r="T590" i="5"/>
  <c r="S590" i="5"/>
  <c r="R590" i="5"/>
  <c r="Q590" i="5"/>
  <c r="P590" i="5"/>
  <c r="O590" i="5"/>
  <c r="N590" i="5"/>
  <c r="W589" i="5"/>
  <c r="V589" i="5"/>
  <c r="U589" i="5"/>
  <c r="T589" i="5"/>
  <c r="S589" i="5"/>
  <c r="R589" i="5"/>
  <c r="Q589" i="5"/>
  <c r="P589" i="5"/>
  <c r="O589" i="5"/>
  <c r="N589" i="5"/>
  <c r="W588" i="5"/>
  <c r="V588" i="5"/>
  <c r="U588" i="5"/>
  <c r="T588" i="5"/>
  <c r="S588" i="5"/>
  <c r="R588" i="5"/>
  <c r="Q588" i="5"/>
  <c r="P588" i="5"/>
  <c r="O588" i="5"/>
  <c r="N588" i="5"/>
  <c r="W587" i="5"/>
  <c r="V587" i="5"/>
  <c r="U587" i="5"/>
  <c r="T587" i="5"/>
  <c r="S587" i="5"/>
  <c r="R587" i="5"/>
  <c r="Q587" i="5"/>
  <c r="P587" i="5"/>
  <c r="O587" i="5"/>
  <c r="N587" i="5"/>
  <c r="W586" i="5"/>
  <c r="V586" i="5"/>
  <c r="U586" i="5"/>
  <c r="T586" i="5"/>
  <c r="S586" i="5"/>
  <c r="R586" i="5"/>
  <c r="Q586" i="5"/>
  <c r="P586" i="5"/>
  <c r="O586" i="5"/>
  <c r="N586" i="5"/>
  <c r="W585" i="5"/>
  <c r="V585" i="5"/>
  <c r="U585" i="5"/>
  <c r="T585" i="5"/>
  <c r="S585" i="5"/>
  <c r="R585" i="5"/>
  <c r="Q585" i="5"/>
  <c r="P585" i="5"/>
  <c r="O585" i="5"/>
  <c r="N585" i="5"/>
  <c r="W584" i="5"/>
  <c r="V584" i="5"/>
  <c r="U584" i="5"/>
  <c r="T584" i="5"/>
  <c r="S584" i="5"/>
  <c r="R584" i="5"/>
  <c r="Q584" i="5"/>
  <c r="P584" i="5"/>
  <c r="O584" i="5"/>
  <c r="N584" i="5"/>
  <c r="W583" i="5"/>
  <c r="V583" i="5"/>
  <c r="U583" i="5"/>
  <c r="T583" i="5"/>
  <c r="S583" i="5"/>
  <c r="R583" i="5"/>
  <c r="Q583" i="5"/>
  <c r="P583" i="5"/>
  <c r="O583" i="5"/>
  <c r="N583" i="5"/>
  <c r="W582" i="5"/>
  <c r="V582" i="5"/>
  <c r="U582" i="5"/>
  <c r="T582" i="5"/>
  <c r="S582" i="5"/>
  <c r="R582" i="5"/>
  <c r="Q582" i="5"/>
  <c r="P582" i="5"/>
  <c r="O582" i="5"/>
  <c r="N582" i="5"/>
  <c r="W581" i="5"/>
  <c r="V581" i="5"/>
  <c r="U581" i="5"/>
  <c r="T581" i="5"/>
  <c r="S581" i="5"/>
  <c r="R581" i="5"/>
  <c r="Q581" i="5"/>
  <c r="P581" i="5"/>
  <c r="O581" i="5"/>
  <c r="N581" i="5"/>
  <c r="W580" i="5"/>
  <c r="V580" i="5"/>
  <c r="U580" i="5"/>
  <c r="T580" i="5"/>
  <c r="S580" i="5"/>
  <c r="R580" i="5"/>
  <c r="Q580" i="5"/>
  <c r="P580" i="5"/>
  <c r="O580" i="5"/>
  <c r="N580" i="5"/>
  <c r="W579" i="5"/>
  <c r="V579" i="5"/>
  <c r="U579" i="5"/>
  <c r="T579" i="5"/>
  <c r="S579" i="5"/>
  <c r="R579" i="5"/>
  <c r="Q579" i="5"/>
  <c r="P579" i="5"/>
  <c r="O579" i="5"/>
  <c r="N579" i="5"/>
  <c r="W578" i="5"/>
  <c r="V578" i="5"/>
  <c r="U578" i="5"/>
  <c r="T578" i="5"/>
  <c r="S578" i="5"/>
  <c r="R578" i="5"/>
  <c r="Q578" i="5"/>
  <c r="P578" i="5"/>
  <c r="O578" i="5"/>
  <c r="N578" i="5"/>
  <c r="W577" i="5"/>
  <c r="V577" i="5"/>
  <c r="U577" i="5"/>
  <c r="T577" i="5"/>
  <c r="S577" i="5"/>
  <c r="R577" i="5"/>
  <c r="Q577" i="5"/>
  <c r="P577" i="5"/>
  <c r="O577" i="5"/>
  <c r="N577" i="5"/>
  <c r="W576" i="5"/>
  <c r="V576" i="5"/>
  <c r="U576" i="5"/>
  <c r="T576" i="5"/>
  <c r="S576" i="5"/>
  <c r="R576" i="5"/>
  <c r="Q576" i="5"/>
  <c r="P576" i="5"/>
  <c r="O576" i="5"/>
  <c r="N576" i="5"/>
  <c r="W575" i="5"/>
  <c r="V575" i="5"/>
  <c r="U575" i="5"/>
  <c r="T575" i="5"/>
  <c r="S575" i="5"/>
  <c r="R575" i="5"/>
  <c r="Q575" i="5"/>
  <c r="P575" i="5"/>
  <c r="O575" i="5"/>
  <c r="N575" i="5"/>
  <c r="W574" i="5"/>
  <c r="V574" i="5"/>
  <c r="U574" i="5"/>
  <c r="T574" i="5"/>
  <c r="S574" i="5"/>
  <c r="R574" i="5"/>
  <c r="Q574" i="5"/>
  <c r="P574" i="5"/>
  <c r="O574" i="5"/>
  <c r="N574" i="5"/>
  <c r="W573" i="5"/>
  <c r="V573" i="5"/>
  <c r="U573" i="5"/>
  <c r="T573" i="5"/>
  <c r="S573" i="5"/>
  <c r="R573" i="5"/>
  <c r="Q573" i="5"/>
  <c r="P573" i="5"/>
  <c r="O573" i="5"/>
  <c r="N573" i="5"/>
  <c r="W572" i="5"/>
  <c r="V572" i="5"/>
  <c r="U572" i="5"/>
  <c r="T572" i="5"/>
  <c r="S572" i="5"/>
  <c r="R572" i="5"/>
  <c r="Q572" i="5"/>
  <c r="P572" i="5"/>
  <c r="O572" i="5"/>
  <c r="N572" i="5"/>
  <c r="W571" i="5"/>
  <c r="V571" i="5"/>
  <c r="U571" i="5"/>
  <c r="T571" i="5"/>
  <c r="S571" i="5"/>
  <c r="R571" i="5"/>
  <c r="Q571" i="5"/>
  <c r="P571" i="5"/>
  <c r="O571" i="5"/>
  <c r="N571" i="5"/>
  <c r="W570" i="5"/>
  <c r="V570" i="5"/>
  <c r="U570" i="5"/>
  <c r="T570" i="5"/>
  <c r="S570" i="5"/>
  <c r="R570" i="5"/>
  <c r="Q570" i="5"/>
  <c r="P570" i="5"/>
  <c r="O570" i="5"/>
  <c r="N570" i="5"/>
  <c r="W569" i="5"/>
  <c r="V569" i="5"/>
  <c r="U569" i="5"/>
  <c r="T569" i="5"/>
  <c r="S569" i="5"/>
  <c r="R569" i="5"/>
  <c r="Q569" i="5"/>
  <c r="P569" i="5"/>
  <c r="O569" i="5"/>
  <c r="N569" i="5"/>
  <c r="W568" i="5"/>
  <c r="V568" i="5"/>
  <c r="U568" i="5"/>
  <c r="T568" i="5"/>
  <c r="S568" i="5"/>
  <c r="R568" i="5"/>
  <c r="Q568" i="5"/>
  <c r="P568" i="5"/>
  <c r="O568" i="5"/>
  <c r="N568" i="5"/>
  <c r="W567" i="5"/>
  <c r="V567" i="5"/>
  <c r="U567" i="5"/>
  <c r="T567" i="5"/>
  <c r="S567" i="5"/>
  <c r="R567" i="5"/>
  <c r="Q567" i="5"/>
  <c r="P567" i="5"/>
  <c r="O567" i="5"/>
  <c r="N567" i="5"/>
  <c r="W566" i="5"/>
  <c r="V566" i="5"/>
  <c r="U566" i="5"/>
  <c r="T566" i="5"/>
  <c r="S566" i="5"/>
  <c r="R566" i="5"/>
  <c r="Q566" i="5"/>
  <c r="P566" i="5"/>
  <c r="O566" i="5"/>
  <c r="N566" i="5"/>
  <c r="W565" i="5"/>
  <c r="V565" i="5"/>
  <c r="U565" i="5"/>
  <c r="T565" i="5"/>
  <c r="S565" i="5"/>
  <c r="R565" i="5"/>
  <c r="Q565" i="5"/>
  <c r="P565" i="5"/>
  <c r="O565" i="5"/>
  <c r="N565" i="5"/>
  <c r="W564" i="5"/>
  <c r="V564" i="5"/>
  <c r="U564" i="5"/>
  <c r="T564" i="5"/>
  <c r="S564" i="5"/>
  <c r="R564" i="5"/>
  <c r="Q564" i="5"/>
  <c r="P564" i="5"/>
  <c r="O564" i="5"/>
  <c r="N564" i="5"/>
  <c r="W563" i="5"/>
  <c r="V563" i="5"/>
  <c r="U563" i="5"/>
  <c r="T563" i="5"/>
  <c r="S563" i="5"/>
  <c r="R563" i="5"/>
  <c r="Q563" i="5"/>
  <c r="P563" i="5"/>
  <c r="O563" i="5"/>
  <c r="N563" i="5"/>
  <c r="W562" i="5"/>
  <c r="V562" i="5"/>
  <c r="U562" i="5"/>
  <c r="T562" i="5"/>
  <c r="S562" i="5"/>
  <c r="R562" i="5"/>
  <c r="Q562" i="5"/>
  <c r="P562" i="5"/>
  <c r="O562" i="5"/>
  <c r="N562" i="5"/>
  <c r="W561" i="5"/>
  <c r="V561" i="5"/>
  <c r="U561" i="5"/>
  <c r="T561" i="5"/>
  <c r="S561" i="5"/>
  <c r="R561" i="5"/>
  <c r="Q561" i="5"/>
  <c r="P561" i="5"/>
  <c r="O561" i="5"/>
  <c r="N561" i="5"/>
  <c r="W560" i="5"/>
  <c r="V560" i="5"/>
  <c r="U560" i="5"/>
  <c r="T560" i="5"/>
  <c r="S560" i="5"/>
  <c r="R560" i="5"/>
  <c r="Q560" i="5"/>
  <c r="P560" i="5"/>
  <c r="O560" i="5"/>
  <c r="N560" i="5"/>
  <c r="W559" i="5"/>
  <c r="V559" i="5"/>
  <c r="U559" i="5"/>
  <c r="T559" i="5"/>
  <c r="S559" i="5"/>
  <c r="R559" i="5"/>
  <c r="Q559" i="5"/>
  <c r="P559" i="5"/>
  <c r="O559" i="5"/>
  <c r="N559" i="5"/>
  <c r="W558" i="5"/>
  <c r="V558" i="5"/>
  <c r="U558" i="5"/>
  <c r="T558" i="5"/>
  <c r="S558" i="5"/>
  <c r="R558" i="5"/>
  <c r="Q558" i="5"/>
  <c r="P558" i="5"/>
  <c r="O558" i="5"/>
  <c r="N558" i="5"/>
  <c r="W557" i="5"/>
  <c r="V557" i="5"/>
  <c r="U557" i="5"/>
  <c r="T557" i="5"/>
  <c r="S557" i="5"/>
  <c r="R557" i="5"/>
  <c r="Q557" i="5"/>
  <c r="P557" i="5"/>
  <c r="O557" i="5"/>
  <c r="N557" i="5"/>
  <c r="W556" i="5"/>
  <c r="V556" i="5"/>
  <c r="U556" i="5"/>
  <c r="T556" i="5"/>
  <c r="S556" i="5"/>
  <c r="R556" i="5"/>
  <c r="Q556" i="5"/>
  <c r="P556" i="5"/>
  <c r="O556" i="5"/>
  <c r="N556" i="5"/>
  <c r="W555" i="5"/>
  <c r="V555" i="5"/>
  <c r="U555" i="5"/>
  <c r="T555" i="5"/>
  <c r="S555" i="5"/>
  <c r="R555" i="5"/>
  <c r="Q555" i="5"/>
  <c r="P555" i="5"/>
  <c r="O555" i="5"/>
  <c r="N555" i="5"/>
  <c r="W554" i="5"/>
  <c r="V554" i="5"/>
  <c r="U554" i="5"/>
  <c r="T554" i="5"/>
  <c r="S554" i="5"/>
  <c r="R554" i="5"/>
  <c r="Q554" i="5"/>
  <c r="P554" i="5"/>
  <c r="O554" i="5"/>
  <c r="N554" i="5"/>
  <c r="W553" i="5"/>
  <c r="V553" i="5"/>
  <c r="U553" i="5"/>
  <c r="T553" i="5"/>
  <c r="S553" i="5"/>
  <c r="R553" i="5"/>
  <c r="Q553" i="5"/>
  <c r="P553" i="5"/>
  <c r="O553" i="5"/>
  <c r="N553" i="5"/>
  <c r="W552" i="5"/>
  <c r="V552" i="5"/>
  <c r="U552" i="5"/>
  <c r="T552" i="5"/>
  <c r="S552" i="5"/>
  <c r="R552" i="5"/>
  <c r="Q552" i="5"/>
  <c r="P552" i="5"/>
  <c r="O552" i="5"/>
  <c r="N552" i="5"/>
  <c r="W551" i="5"/>
  <c r="V551" i="5"/>
  <c r="U551" i="5"/>
  <c r="T551" i="5"/>
  <c r="S551" i="5"/>
  <c r="R551" i="5"/>
  <c r="Q551" i="5"/>
  <c r="P551" i="5"/>
  <c r="O551" i="5"/>
  <c r="N551" i="5"/>
  <c r="W550" i="5"/>
  <c r="V550" i="5"/>
  <c r="U550" i="5"/>
  <c r="T550" i="5"/>
  <c r="S550" i="5"/>
  <c r="R550" i="5"/>
  <c r="Q550" i="5"/>
  <c r="P550" i="5"/>
  <c r="O550" i="5"/>
  <c r="N550" i="5"/>
  <c r="W549" i="5"/>
  <c r="V549" i="5"/>
  <c r="U549" i="5"/>
  <c r="T549" i="5"/>
  <c r="S549" i="5"/>
  <c r="R549" i="5"/>
  <c r="Q549" i="5"/>
  <c r="P549" i="5"/>
  <c r="O549" i="5"/>
  <c r="N549" i="5"/>
  <c r="W548" i="5"/>
  <c r="V548" i="5"/>
  <c r="U548" i="5"/>
  <c r="T548" i="5"/>
  <c r="S548" i="5"/>
  <c r="R548" i="5"/>
  <c r="Q548" i="5"/>
  <c r="P548" i="5"/>
  <c r="O548" i="5"/>
  <c r="N548" i="5"/>
  <c r="W547" i="5"/>
  <c r="V547" i="5"/>
  <c r="U547" i="5"/>
  <c r="T547" i="5"/>
  <c r="S547" i="5"/>
  <c r="R547" i="5"/>
  <c r="Q547" i="5"/>
  <c r="P547" i="5"/>
  <c r="O547" i="5"/>
  <c r="N547" i="5"/>
  <c r="W546" i="5"/>
  <c r="V546" i="5"/>
  <c r="U546" i="5"/>
  <c r="T546" i="5"/>
  <c r="S546" i="5"/>
  <c r="R546" i="5"/>
  <c r="Q546" i="5"/>
  <c r="P546" i="5"/>
  <c r="O546" i="5"/>
  <c r="N546" i="5"/>
  <c r="W545" i="5"/>
  <c r="V545" i="5"/>
  <c r="U545" i="5"/>
  <c r="T545" i="5"/>
  <c r="S545" i="5"/>
  <c r="R545" i="5"/>
  <c r="Q545" i="5"/>
  <c r="P545" i="5"/>
  <c r="O545" i="5"/>
  <c r="N545" i="5"/>
  <c r="W544" i="5"/>
  <c r="V544" i="5"/>
  <c r="U544" i="5"/>
  <c r="T544" i="5"/>
  <c r="S544" i="5"/>
  <c r="R544" i="5"/>
  <c r="Q544" i="5"/>
  <c r="P544" i="5"/>
  <c r="O544" i="5"/>
  <c r="N544" i="5"/>
  <c r="W543" i="5"/>
  <c r="V543" i="5"/>
  <c r="U543" i="5"/>
  <c r="T543" i="5"/>
  <c r="S543" i="5"/>
  <c r="R543" i="5"/>
  <c r="Q543" i="5"/>
  <c r="P543" i="5"/>
  <c r="O543" i="5"/>
  <c r="N543" i="5"/>
  <c r="W542" i="5"/>
  <c r="V542" i="5"/>
  <c r="U542" i="5"/>
  <c r="T542" i="5"/>
  <c r="S542" i="5"/>
  <c r="R542" i="5"/>
  <c r="Q542" i="5"/>
  <c r="P542" i="5"/>
  <c r="O542" i="5"/>
  <c r="N542" i="5"/>
  <c r="W541" i="5"/>
  <c r="V541" i="5"/>
  <c r="U541" i="5"/>
  <c r="T541" i="5"/>
  <c r="S541" i="5"/>
  <c r="R541" i="5"/>
  <c r="Q541" i="5"/>
  <c r="P541" i="5"/>
  <c r="O541" i="5"/>
  <c r="N541" i="5"/>
  <c r="W540" i="5"/>
  <c r="V540" i="5"/>
  <c r="U540" i="5"/>
  <c r="T540" i="5"/>
  <c r="S540" i="5"/>
  <c r="R540" i="5"/>
  <c r="Q540" i="5"/>
  <c r="P540" i="5"/>
  <c r="O540" i="5"/>
  <c r="N540" i="5"/>
  <c r="W539" i="5"/>
  <c r="V539" i="5"/>
  <c r="U539" i="5"/>
  <c r="T539" i="5"/>
  <c r="S539" i="5"/>
  <c r="R539" i="5"/>
  <c r="Q539" i="5"/>
  <c r="P539" i="5"/>
  <c r="O539" i="5"/>
  <c r="N539" i="5"/>
  <c r="W538" i="5"/>
  <c r="V538" i="5"/>
  <c r="U538" i="5"/>
  <c r="T538" i="5"/>
  <c r="S538" i="5"/>
  <c r="R538" i="5"/>
  <c r="Q538" i="5"/>
  <c r="P538" i="5"/>
  <c r="O538" i="5"/>
  <c r="N538" i="5"/>
  <c r="W537" i="5"/>
  <c r="V537" i="5"/>
  <c r="U537" i="5"/>
  <c r="T537" i="5"/>
  <c r="S537" i="5"/>
  <c r="R537" i="5"/>
  <c r="Q537" i="5"/>
  <c r="P537" i="5"/>
  <c r="O537" i="5"/>
  <c r="N537" i="5"/>
  <c r="W536" i="5"/>
  <c r="V536" i="5"/>
  <c r="U536" i="5"/>
  <c r="T536" i="5"/>
  <c r="S536" i="5"/>
  <c r="R536" i="5"/>
  <c r="Q536" i="5"/>
  <c r="P536" i="5"/>
  <c r="O536" i="5"/>
  <c r="N536" i="5"/>
  <c r="W535" i="5"/>
  <c r="V535" i="5"/>
  <c r="U535" i="5"/>
  <c r="T535" i="5"/>
  <c r="S535" i="5"/>
  <c r="R535" i="5"/>
  <c r="Q535" i="5"/>
  <c r="P535" i="5"/>
  <c r="O535" i="5"/>
  <c r="N535" i="5"/>
  <c r="W534" i="5"/>
  <c r="V534" i="5"/>
  <c r="U534" i="5"/>
  <c r="T534" i="5"/>
  <c r="S534" i="5"/>
  <c r="R534" i="5"/>
  <c r="Q534" i="5"/>
  <c r="P534" i="5"/>
  <c r="O534" i="5"/>
  <c r="N534" i="5"/>
  <c r="W533" i="5"/>
  <c r="V533" i="5"/>
  <c r="U533" i="5"/>
  <c r="T533" i="5"/>
  <c r="S533" i="5"/>
  <c r="R533" i="5"/>
  <c r="Q533" i="5"/>
  <c r="P533" i="5"/>
  <c r="O533" i="5"/>
  <c r="N533" i="5"/>
  <c r="W532" i="5"/>
  <c r="V532" i="5"/>
  <c r="U532" i="5"/>
  <c r="T532" i="5"/>
  <c r="S532" i="5"/>
  <c r="R532" i="5"/>
  <c r="Q532" i="5"/>
  <c r="P532" i="5"/>
  <c r="O532" i="5"/>
  <c r="N532" i="5"/>
  <c r="W531" i="5"/>
  <c r="V531" i="5"/>
  <c r="U531" i="5"/>
  <c r="T531" i="5"/>
  <c r="S531" i="5"/>
  <c r="R531" i="5"/>
  <c r="Q531" i="5"/>
  <c r="P531" i="5"/>
  <c r="O531" i="5"/>
  <c r="N531" i="5"/>
  <c r="W530" i="5"/>
  <c r="V530" i="5"/>
  <c r="U530" i="5"/>
  <c r="T530" i="5"/>
  <c r="S530" i="5"/>
  <c r="R530" i="5"/>
  <c r="Q530" i="5"/>
  <c r="P530" i="5"/>
  <c r="O530" i="5"/>
  <c r="N530" i="5"/>
  <c r="W529" i="5"/>
  <c r="V529" i="5"/>
  <c r="U529" i="5"/>
  <c r="T529" i="5"/>
  <c r="S529" i="5"/>
  <c r="R529" i="5"/>
  <c r="Q529" i="5"/>
  <c r="P529" i="5"/>
  <c r="O529" i="5"/>
  <c r="N529" i="5"/>
  <c r="W528" i="5"/>
  <c r="V528" i="5"/>
  <c r="U528" i="5"/>
  <c r="T528" i="5"/>
  <c r="S528" i="5"/>
  <c r="R528" i="5"/>
  <c r="Q528" i="5"/>
  <c r="P528" i="5"/>
  <c r="O528" i="5"/>
  <c r="N528" i="5"/>
  <c r="W527" i="5"/>
  <c r="V527" i="5"/>
  <c r="U527" i="5"/>
  <c r="T527" i="5"/>
  <c r="S527" i="5"/>
  <c r="R527" i="5"/>
  <c r="Q527" i="5"/>
  <c r="P527" i="5"/>
  <c r="O527" i="5"/>
  <c r="N527" i="5"/>
  <c r="W526" i="5"/>
  <c r="V526" i="5"/>
  <c r="U526" i="5"/>
  <c r="T526" i="5"/>
  <c r="S526" i="5"/>
  <c r="R526" i="5"/>
  <c r="Q526" i="5"/>
  <c r="P526" i="5"/>
  <c r="O526" i="5"/>
  <c r="N526" i="5"/>
  <c r="W525" i="5"/>
  <c r="V525" i="5"/>
  <c r="U525" i="5"/>
  <c r="T525" i="5"/>
  <c r="S525" i="5"/>
  <c r="R525" i="5"/>
  <c r="Q525" i="5"/>
  <c r="P525" i="5"/>
  <c r="O525" i="5"/>
  <c r="N525" i="5"/>
  <c r="W524" i="5"/>
  <c r="V524" i="5"/>
  <c r="U524" i="5"/>
  <c r="T524" i="5"/>
  <c r="S524" i="5"/>
  <c r="R524" i="5"/>
  <c r="Q524" i="5"/>
  <c r="P524" i="5"/>
  <c r="O524" i="5"/>
  <c r="N524" i="5"/>
  <c r="W523" i="5"/>
  <c r="V523" i="5"/>
  <c r="U523" i="5"/>
  <c r="T523" i="5"/>
  <c r="S523" i="5"/>
  <c r="R523" i="5"/>
  <c r="Q523" i="5"/>
  <c r="P523" i="5"/>
  <c r="O523" i="5"/>
  <c r="N523" i="5"/>
  <c r="W522" i="5"/>
  <c r="V522" i="5"/>
  <c r="U522" i="5"/>
  <c r="T522" i="5"/>
  <c r="S522" i="5"/>
  <c r="R522" i="5"/>
  <c r="Q522" i="5"/>
  <c r="P522" i="5"/>
  <c r="O522" i="5"/>
  <c r="N522" i="5"/>
  <c r="W521" i="5"/>
  <c r="V521" i="5"/>
  <c r="U521" i="5"/>
  <c r="T521" i="5"/>
  <c r="S521" i="5"/>
  <c r="R521" i="5"/>
  <c r="Q521" i="5"/>
  <c r="P521" i="5"/>
  <c r="O521" i="5"/>
  <c r="N521" i="5"/>
  <c r="W520" i="5"/>
  <c r="V520" i="5"/>
  <c r="U520" i="5"/>
  <c r="T520" i="5"/>
  <c r="S520" i="5"/>
  <c r="R520" i="5"/>
  <c r="Q520" i="5"/>
  <c r="P520" i="5"/>
  <c r="O520" i="5"/>
  <c r="N520" i="5"/>
  <c r="W519" i="5"/>
  <c r="V519" i="5"/>
  <c r="U519" i="5"/>
  <c r="T519" i="5"/>
  <c r="S519" i="5"/>
  <c r="R519" i="5"/>
  <c r="Q519" i="5"/>
  <c r="P519" i="5"/>
  <c r="O519" i="5"/>
  <c r="N519" i="5"/>
  <c r="W518" i="5"/>
  <c r="V518" i="5"/>
  <c r="U518" i="5"/>
  <c r="T518" i="5"/>
  <c r="S518" i="5"/>
  <c r="R518" i="5"/>
  <c r="Q518" i="5"/>
  <c r="P518" i="5"/>
  <c r="O518" i="5"/>
  <c r="N518" i="5"/>
  <c r="W517" i="5"/>
  <c r="V517" i="5"/>
  <c r="U517" i="5"/>
  <c r="T517" i="5"/>
  <c r="S517" i="5"/>
  <c r="R517" i="5"/>
  <c r="Q517" i="5"/>
  <c r="P517" i="5"/>
  <c r="O517" i="5"/>
  <c r="N517" i="5"/>
  <c r="W516" i="5"/>
  <c r="V516" i="5"/>
  <c r="U516" i="5"/>
  <c r="T516" i="5"/>
  <c r="S516" i="5"/>
  <c r="R516" i="5"/>
  <c r="Q516" i="5"/>
  <c r="P516" i="5"/>
  <c r="O516" i="5"/>
  <c r="N516" i="5"/>
  <c r="W515" i="5"/>
  <c r="V515" i="5"/>
  <c r="U515" i="5"/>
  <c r="T515" i="5"/>
  <c r="S515" i="5"/>
  <c r="R515" i="5"/>
  <c r="Q515" i="5"/>
  <c r="P515" i="5"/>
  <c r="O515" i="5"/>
  <c r="N515" i="5"/>
  <c r="W514" i="5"/>
  <c r="V514" i="5"/>
  <c r="U514" i="5"/>
  <c r="T514" i="5"/>
  <c r="S514" i="5"/>
  <c r="R514" i="5"/>
  <c r="Q514" i="5"/>
  <c r="P514" i="5"/>
  <c r="O514" i="5"/>
  <c r="N514" i="5"/>
  <c r="W513" i="5"/>
  <c r="V513" i="5"/>
  <c r="U513" i="5"/>
  <c r="T513" i="5"/>
  <c r="S513" i="5"/>
  <c r="R513" i="5"/>
  <c r="Q513" i="5"/>
  <c r="P513" i="5"/>
  <c r="O513" i="5"/>
  <c r="N513" i="5"/>
  <c r="W512" i="5"/>
  <c r="V512" i="5"/>
  <c r="U512" i="5"/>
  <c r="T512" i="5"/>
  <c r="S512" i="5"/>
  <c r="R512" i="5"/>
  <c r="Q512" i="5"/>
  <c r="P512" i="5"/>
  <c r="O512" i="5"/>
  <c r="N512" i="5"/>
  <c r="W511" i="5"/>
  <c r="V511" i="5"/>
  <c r="U511" i="5"/>
  <c r="T511" i="5"/>
  <c r="S511" i="5"/>
  <c r="R511" i="5"/>
  <c r="Q511" i="5"/>
  <c r="P511" i="5"/>
  <c r="O511" i="5"/>
  <c r="N511" i="5"/>
  <c r="W510" i="5"/>
  <c r="V510" i="5"/>
  <c r="U510" i="5"/>
  <c r="T510" i="5"/>
  <c r="S510" i="5"/>
  <c r="R510" i="5"/>
  <c r="Q510" i="5"/>
  <c r="P510" i="5"/>
  <c r="O510" i="5"/>
  <c r="N510" i="5"/>
  <c r="W509" i="5"/>
  <c r="V509" i="5"/>
  <c r="U509" i="5"/>
  <c r="T509" i="5"/>
  <c r="S509" i="5"/>
  <c r="R509" i="5"/>
  <c r="Q509" i="5"/>
  <c r="P509" i="5"/>
  <c r="O509" i="5"/>
  <c r="N509" i="5"/>
  <c r="W508" i="5"/>
  <c r="V508" i="5"/>
  <c r="U508" i="5"/>
  <c r="T508" i="5"/>
  <c r="S508" i="5"/>
  <c r="R508" i="5"/>
  <c r="Q508" i="5"/>
  <c r="P508" i="5"/>
  <c r="O508" i="5"/>
  <c r="N508" i="5"/>
  <c r="W507" i="5"/>
  <c r="V507" i="5"/>
  <c r="U507" i="5"/>
  <c r="T507" i="5"/>
  <c r="S507" i="5"/>
  <c r="R507" i="5"/>
  <c r="Q507" i="5"/>
  <c r="P507" i="5"/>
  <c r="O507" i="5"/>
  <c r="N507" i="5"/>
  <c r="W506" i="5"/>
  <c r="V506" i="5"/>
  <c r="U506" i="5"/>
  <c r="T506" i="5"/>
  <c r="S506" i="5"/>
  <c r="R506" i="5"/>
  <c r="Q506" i="5"/>
  <c r="P506" i="5"/>
  <c r="O506" i="5"/>
  <c r="N506" i="5"/>
  <c r="W505" i="5"/>
  <c r="V505" i="5"/>
  <c r="U505" i="5"/>
  <c r="T505" i="5"/>
  <c r="S505" i="5"/>
  <c r="R505" i="5"/>
  <c r="Q505" i="5"/>
  <c r="P505" i="5"/>
  <c r="O505" i="5"/>
  <c r="N505" i="5"/>
  <c r="W504" i="5"/>
  <c r="V504" i="5"/>
  <c r="U504" i="5"/>
  <c r="T504" i="5"/>
  <c r="S504" i="5"/>
  <c r="R504" i="5"/>
  <c r="Q504" i="5"/>
  <c r="P504" i="5"/>
  <c r="O504" i="5"/>
  <c r="N504" i="5"/>
  <c r="W503" i="5"/>
  <c r="V503" i="5"/>
  <c r="U503" i="5"/>
  <c r="T503" i="5"/>
  <c r="S503" i="5"/>
  <c r="R503" i="5"/>
  <c r="Q503" i="5"/>
  <c r="P503" i="5"/>
  <c r="O503" i="5"/>
  <c r="N503" i="5"/>
  <c r="W502" i="5"/>
  <c r="V502" i="5"/>
  <c r="U502" i="5"/>
  <c r="T502" i="5"/>
  <c r="S502" i="5"/>
  <c r="R502" i="5"/>
  <c r="Q502" i="5"/>
  <c r="P502" i="5"/>
  <c r="O502" i="5"/>
  <c r="N502" i="5"/>
  <c r="W501" i="5"/>
  <c r="V501" i="5"/>
  <c r="U501" i="5"/>
  <c r="T501" i="5"/>
  <c r="S501" i="5"/>
  <c r="R501" i="5"/>
  <c r="Q501" i="5"/>
  <c r="P501" i="5"/>
  <c r="O501" i="5"/>
  <c r="N501" i="5"/>
  <c r="W500" i="5"/>
  <c r="V500" i="5"/>
  <c r="U500" i="5"/>
  <c r="T500" i="5"/>
  <c r="S500" i="5"/>
  <c r="R500" i="5"/>
  <c r="Q500" i="5"/>
  <c r="P500" i="5"/>
  <c r="O500" i="5"/>
  <c r="N500" i="5"/>
  <c r="W499" i="5"/>
  <c r="V499" i="5"/>
  <c r="U499" i="5"/>
  <c r="T499" i="5"/>
  <c r="S499" i="5"/>
  <c r="R499" i="5"/>
  <c r="Q499" i="5"/>
  <c r="P499" i="5"/>
  <c r="O499" i="5"/>
  <c r="N499" i="5"/>
  <c r="W498" i="5"/>
  <c r="V498" i="5"/>
  <c r="U498" i="5"/>
  <c r="T498" i="5"/>
  <c r="S498" i="5"/>
  <c r="R498" i="5"/>
  <c r="Q498" i="5"/>
  <c r="P498" i="5"/>
  <c r="O498" i="5"/>
  <c r="N498" i="5"/>
  <c r="W497" i="5"/>
  <c r="V497" i="5"/>
  <c r="U497" i="5"/>
  <c r="T497" i="5"/>
  <c r="S497" i="5"/>
  <c r="R497" i="5"/>
  <c r="Q497" i="5"/>
  <c r="P497" i="5"/>
  <c r="O497" i="5"/>
  <c r="N497" i="5"/>
  <c r="W496" i="5"/>
  <c r="V496" i="5"/>
  <c r="U496" i="5"/>
  <c r="T496" i="5"/>
  <c r="S496" i="5"/>
  <c r="R496" i="5"/>
  <c r="Q496" i="5"/>
  <c r="P496" i="5"/>
  <c r="O496" i="5"/>
  <c r="N496" i="5"/>
  <c r="W495" i="5"/>
  <c r="V495" i="5"/>
  <c r="U495" i="5"/>
  <c r="T495" i="5"/>
  <c r="S495" i="5"/>
  <c r="R495" i="5"/>
  <c r="Q495" i="5"/>
  <c r="P495" i="5"/>
  <c r="O495" i="5"/>
  <c r="N495" i="5"/>
  <c r="W494" i="5"/>
  <c r="V494" i="5"/>
  <c r="U494" i="5"/>
  <c r="T494" i="5"/>
  <c r="S494" i="5"/>
  <c r="R494" i="5"/>
  <c r="Q494" i="5"/>
  <c r="P494" i="5"/>
  <c r="O494" i="5"/>
  <c r="N494" i="5"/>
  <c r="W493" i="5"/>
  <c r="V493" i="5"/>
  <c r="U493" i="5"/>
  <c r="T493" i="5"/>
  <c r="S493" i="5"/>
  <c r="R493" i="5"/>
  <c r="Q493" i="5"/>
  <c r="P493" i="5"/>
  <c r="O493" i="5"/>
  <c r="N493" i="5"/>
  <c r="W492" i="5"/>
  <c r="V492" i="5"/>
  <c r="U492" i="5"/>
  <c r="T492" i="5"/>
  <c r="S492" i="5"/>
  <c r="R492" i="5"/>
  <c r="Q492" i="5"/>
  <c r="P492" i="5"/>
  <c r="O492" i="5"/>
  <c r="N492" i="5"/>
  <c r="W491" i="5"/>
  <c r="V491" i="5"/>
  <c r="U491" i="5"/>
  <c r="T491" i="5"/>
  <c r="S491" i="5"/>
  <c r="R491" i="5"/>
  <c r="Q491" i="5"/>
  <c r="P491" i="5"/>
  <c r="O491" i="5"/>
  <c r="N491" i="5"/>
  <c r="W490" i="5"/>
  <c r="V490" i="5"/>
  <c r="U490" i="5"/>
  <c r="T490" i="5"/>
  <c r="S490" i="5"/>
  <c r="R490" i="5"/>
  <c r="Q490" i="5"/>
  <c r="P490" i="5"/>
  <c r="O490" i="5"/>
  <c r="N490" i="5"/>
  <c r="W489" i="5"/>
  <c r="V489" i="5"/>
  <c r="U489" i="5"/>
  <c r="T489" i="5"/>
  <c r="S489" i="5"/>
  <c r="R489" i="5"/>
  <c r="Q489" i="5"/>
  <c r="P489" i="5"/>
  <c r="O489" i="5"/>
  <c r="N489" i="5"/>
  <c r="W488" i="5"/>
  <c r="V488" i="5"/>
  <c r="U488" i="5"/>
  <c r="T488" i="5"/>
  <c r="S488" i="5"/>
  <c r="R488" i="5"/>
  <c r="Q488" i="5"/>
  <c r="P488" i="5"/>
  <c r="O488" i="5"/>
  <c r="N488" i="5"/>
  <c r="W487" i="5"/>
  <c r="V487" i="5"/>
  <c r="U487" i="5"/>
  <c r="T487" i="5"/>
  <c r="S487" i="5"/>
  <c r="R487" i="5"/>
  <c r="Q487" i="5"/>
  <c r="P487" i="5"/>
  <c r="O487" i="5"/>
  <c r="N487" i="5"/>
  <c r="W486" i="5"/>
  <c r="V486" i="5"/>
  <c r="U486" i="5"/>
  <c r="T486" i="5"/>
  <c r="S486" i="5"/>
  <c r="R486" i="5"/>
  <c r="Q486" i="5"/>
  <c r="P486" i="5"/>
  <c r="O486" i="5"/>
  <c r="N486" i="5"/>
  <c r="W485" i="5"/>
  <c r="V485" i="5"/>
  <c r="U485" i="5"/>
  <c r="T485" i="5"/>
  <c r="S485" i="5"/>
  <c r="R485" i="5"/>
  <c r="Q485" i="5"/>
  <c r="P485" i="5"/>
  <c r="O485" i="5"/>
  <c r="N485" i="5"/>
  <c r="W484" i="5"/>
  <c r="V484" i="5"/>
  <c r="U484" i="5"/>
  <c r="T484" i="5"/>
  <c r="S484" i="5"/>
  <c r="R484" i="5"/>
  <c r="Q484" i="5"/>
  <c r="P484" i="5"/>
  <c r="O484" i="5"/>
  <c r="N484" i="5"/>
  <c r="W483" i="5"/>
  <c r="V483" i="5"/>
  <c r="U483" i="5"/>
  <c r="T483" i="5"/>
  <c r="S483" i="5"/>
  <c r="R483" i="5"/>
  <c r="Q483" i="5"/>
  <c r="P483" i="5"/>
  <c r="O483" i="5"/>
  <c r="N483" i="5"/>
  <c r="W482" i="5"/>
  <c r="V482" i="5"/>
  <c r="U482" i="5"/>
  <c r="T482" i="5"/>
  <c r="S482" i="5"/>
  <c r="R482" i="5"/>
  <c r="Q482" i="5"/>
  <c r="P482" i="5"/>
  <c r="O482" i="5"/>
  <c r="N482" i="5"/>
  <c r="W481" i="5"/>
  <c r="V481" i="5"/>
  <c r="U481" i="5"/>
  <c r="T481" i="5"/>
  <c r="S481" i="5"/>
  <c r="R481" i="5"/>
  <c r="Q481" i="5"/>
  <c r="P481" i="5"/>
  <c r="O481" i="5"/>
  <c r="N481" i="5"/>
  <c r="W480" i="5"/>
  <c r="V480" i="5"/>
  <c r="U480" i="5"/>
  <c r="T480" i="5"/>
  <c r="S480" i="5"/>
  <c r="R480" i="5"/>
  <c r="Q480" i="5"/>
  <c r="P480" i="5"/>
  <c r="O480" i="5"/>
  <c r="N480" i="5"/>
  <c r="W479" i="5"/>
  <c r="V479" i="5"/>
  <c r="U479" i="5"/>
  <c r="T479" i="5"/>
  <c r="S479" i="5"/>
  <c r="R479" i="5"/>
  <c r="Q479" i="5"/>
  <c r="P479" i="5"/>
  <c r="O479" i="5"/>
  <c r="N479" i="5"/>
  <c r="W478" i="5"/>
  <c r="V478" i="5"/>
  <c r="U478" i="5"/>
  <c r="T478" i="5"/>
  <c r="S478" i="5"/>
  <c r="R478" i="5"/>
  <c r="Q478" i="5"/>
  <c r="P478" i="5"/>
  <c r="O478" i="5"/>
  <c r="N478" i="5"/>
  <c r="W477" i="5"/>
  <c r="V477" i="5"/>
  <c r="U477" i="5"/>
  <c r="T477" i="5"/>
  <c r="S477" i="5"/>
  <c r="R477" i="5"/>
  <c r="Q477" i="5"/>
  <c r="P477" i="5"/>
  <c r="O477" i="5"/>
  <c r="N477" i="5"/>
  <c r="W476" i="5"/>
  <c r="V476" i="5"/>
  <c r="U476" i="5"/>
  <c r="T476" i="5"/>
  <c r="S476" i="5"/>
  <c r="R476" i="5"/>
  <c r="Q476" i="5"/>
  <c r="P476" i="5"/>
  <c r="O476" i="5"/>
  <c r="N476" i="5"/>
  <c r="W475" i="5"/>
  <c r="V475" i="5"/>
  <c r="U475" i="5"/>
  <c r="T475" i="5"/>
  <c r="S475" i="5"/>
  <c r="R475" i="5"/>
  <c r="Q475" i="5"/>
  <c r="P475" i="5"/>
  <c r="O475" i="5"/>
  <c r="N475" i="5"/>
  <c r="W474" i="5"/>
  <c r="V474" i="5"/>
  <c r="U474" i="5"/>
  <c r="T474" i="5"/>
  <c r="S474" i="5"/>
  <c r="R474" i="5"/>
  <c r="Q474" i="5"/>
  <c r="P474" i="5"/>
  <c r="O474" i="5"/>
  <c r="N474" i="5"/>
  <c r="W473" i="5"/>
  <c r="V473" i="5"/>
  <c r="U473" i="5"/>
  <c r="T473" i="5"/>
  <c r="S473" i="5"/>
  <c r="R473" i="5"/>
  <c r="Q473" i="5"/>
  <c r="P473" i="5"/>
  <c r="O473" i="5"/>
  <c r="N473" i="5"/>
  <c r="W472" i="5"/>
  <c r="V472" i="5"/>
  <c r="U472" i="5"/>
  <c r="T472" i="5"/>
  <c r="S472" i="5"/>
  <c r="R472" i="5"/>
  <c r="Q472" i="5"/>
  <c r="P472" i="5"/>
  <c r="O472" i="5"/>
  <c r="N472" i="5"/>
  <c r="W471" i="5"/>
  <c r="V471" i="5"/>
  <c r="U471" i="5"/>
  <c r="T471" i="5"/>
  <c r="S471" i="5"/>
  <c r="R471" i="5"/>
  <c r="Q471" i="5"/>
  <c r="P471" i="5"/>
  <c r="O471" i="5"/>
  <c r="N471" i="5"/>
  <c r="W470" i="5"/>
  <c r="V470" i="5"/>
  <c r="U470" i="5"/>
  <c r="T470" i="5"/>
  <c r="S470" i="5"/>
  <c r="R470" i="5"/>
  <c r="Q470" i="5"/>
  <c r="P470" i="5"/>
  <c r="O470" i="5"/>
  <c r="N470" i="5"/>
  <c r="W469" i="5"/>
  <c r="V469" i="5"/>
  <c r="U469" i="5"/>
  <c r="T469" i="5"/>
  <c r="S469" i="5"/>
  <c r="R469" i="5"/>
  <c r="Q469" i="5"/>
  <c r="P469" i="5"/>
  <c r="O469" i="5"/>
  <c r="N469" i="5"/>
  <c r="W468" i="5"/>
  <c r="V468" i="5"/>
  <c r="U468" i="5"/>
  <c r="T468" i="5"/>
  <c r="S468" i="5"/>
  <c r="R468" i="5"/>
  <c r="Q468" i="5"/>
  <c r="P468" i="5"/>
  <c r="O468" i="5"/>
  <c r="N468" i="5"/>
  <c r="W467" i="5"/>
  <c r="V467" i="5"/>
  <c r="U467" i="5"/>
  <c r="T467" i="5"/>
  <c r="S467" i="5"/>
  <c r="R467" i="5"/>
  <c r="Q467" i="5"/>
  <c r="P467" i="5"/>
  <c r="O467" i="5"/>
  <c r="N467" i="5"/>
  <c r="W466" i="5"/>
  <c r="V466" i="5"/>
  <c r="U466" i="5"/>
  <c r="T466" i="5"/>
  <c r="S466" i="5"/>
  <c r="R466" i="5"/>
  <c r="Q466" i="5"/>
  <c r="P466" i="5"/>
  <c r="O466" i="5"/>
  <c r="N466" i="5"/>
  <c r="W465" i="5"/>
  <c r="V465" i="5"/>
  <c r="U465" i="5"/>
  <c r="T465" i="5"/>
  <c r="S465" i="5"/>
  <c r="R465" i="5"/>
  <c r="Q465" i="5"/>
  <c r="P465" i="5"/>
  <c r="O465" i="5"/>
  <c r="N465" i="5"/>
  <c r="W464" i="5"/>
  <c r="V464" i="5"/>
  <c r="U464" i="5"/>
  <c r="T464" i="5"/>
  <c r="S464" i="5"/>
  <c r="R464" i="5"/>
  <c r="Q464" i="5"/>
  <c r="P464" i="5"/>
  <c r="O464" i="5"/>
  <c r="N464" i="5"/>
  <c r="W463" i="5"/>
  <c r="V463" i="5"/>
  <c r="U463" i="5"/>
  <c r="T463" i="5"/>
  <c r="S463" i="5"/>
  <c r="R463" i="5"/>
  <c r="Q463" i="5"/>
  <c r="P463" i="5"/>
  <c r="O463" i="5"/>
  <c r="N463" i="5"/>
  <c r="W462" i="5"/>
  <c r="V462" i="5"/>
  <c r="U462" i="5"/>
  <c r="T462" i="5"/>
  <c r="S462" i="5"/>
  <c r="R462" i="5"/>
  <c r="Q462" i="5"/>
  <c r="P462" i="5"/>
  <c r="O462" i="5"/>
  <c r="N462" i="5"/>
  <c r="W461" i="5"/>
  <c r="V461" i="5"/>
  <c r="U461" i="5"/>
  <c r="T461" i="5"/>
  <c r="S461" i="5"/>
  <c r="R461" i="5"/>
  <c r="Q461" i="5"/>
  <c r="P461" i="5"/>
  <c r="O461" i="5"/>
  <c r="N461" i="5"/>
  <c r="W460" i="5"/>
  <c r="V460" i="5"/>
  <c r="U460" i="5"/>
  <c r="T460" i="5"/>
  <c r="S460" i="5"/>
  <c r="R460" i="5"/>
  <c r="Q460" i="5"/>
  <c r="P460" i="5"/>
  <c r="O460" i="5"/>
  <c r="N460" i="5"/>
  <c r="W459" i="5"/>
  <c r="V459" i="5"/>
  <c r="U459" i="5"/>
  <c r="T459" i="5"/>
  <c r="S459" i="5"/>
  <c r="R459" i="5"/>
  <c r="Q459" i="5"/>
  <c r="P459" i="5"/>
  <c r="O459" i="5"/>
  <c r="N459" i="5"/>
  <c r="W458" i="5"/>
  <c r="V458" i="5"/>
  <c r="U458" i="5"/>
  <c r="T458" i="5"/>
  <c r="S458" i="5"/>
  <c r="R458" i="5"/>
  <c r="Q458" i="5"/>
  <c r="P458" i="5"/>
  <c r="O458" i="5"/>
  <c r="N458" i="5"/>
  <c r="W457" i="5"/>
  <c r="V457" i="5"/>
  <c r="U457" i="5"/>
  <c r="T457" i="5"/>
  <c r="S457" i="5"/>
  <c r="R457" i="5"/>
  <c r="Q457" i="5"/>
  <c r="P457" i="5"/>
  <c r="O457" i="5"/>
  <c r="N457" i="5"/>
  <c r="W456" i="5"/>
  <c r="V456" i="5"/>
  <c r="U456" i="5"/>
  <c r="T456" i="5"/>
  <c r="S456" i="5"/>
  <c r="R456" i="5"/>
  <c r="Q456" i="5"/>
  <c r="P456" i="5"/>
  <c r="O456" i="5"/>
  <c r="N456" i="5"/>
  <c r="W455" i="5"/>
  <c r="V455" i="5"/>
  <c r="U455" i="5"/>
  <c r="T455" i="5"/>
  <c r="S455" i="5"/>
  <c r="R455" i="5"/>
  <c r="Q455" i="5"/>
  <c r="P455" i="5"/>
  <c r="O455" i="5"/>
  <c r="N455" i="5"/>
  <c r="W454" i="5"/>
  <c r="V454" i="5"/>
  <c r="U454" i="5"/>
  <c r="T454" i="5"/>
  <c r="S454" i="5"/>
  <c r="R454" i="5"/>
  <c r="Q454" i="5"/>
  <c r="P454" i="5"/>
  <c r="O454" i="5"/>
  <c r="N454" i="5"/>
  <c r="W453" i="5"/>
  <c r="V453" i="5"/>
  <c r="U453" i="5"/>
  <c r="T453" i="5"/>
  <c r="S453" i="5"/>
  <c r="X453" i="5" s="1"/>
  <c r="R453" i="5"/>
  <c r="Q453" i="5"/>
  <c r="P453" i="5"/>
  <c r="O453" i="5"/>
  <c r="N453" i="5"/>
  <c r="W452" i="5"/>
  <c r="V452" i="5"/>
  <c r="U452" i="5"/>
  <c r="T452" i="5"/>
  <c r="S452" i="5"/>
  <c r="R452" i="5"/>
  <c r="Q452" i="5"/>
  <c r="P452" i="5"/>
  <c r="O452" i="5"/>
  <c r="N452" i="5"/>
  <c r="W451" i="5"/>
  <c r="V451" i="5"/>
  <c r="U451" i="5"/>
  <c r="T451" i="5"/>
  <c r="S451" i="5"/>
  <c r="R451" i="5"/>
  <c r="Q451" i="5"/>
  <c r="P451" i="5"/>
  <c r="O451" i="5"/>
  <c r="N451" i="5"/>
  <c r="W450" i="5"/>
  <c r="V450" i="5"/>
  <c r="U450" i="5"/>
  <c r="T450" i="5"/>
  <c r="S450" i="5"/>
  <c r="R450" i="5"/>
  <c r="Q450" i="5"/>
  <c r="P450" i="5"/>
  <c r="O450" i="5"/>
  <c r="N450" i="5"/>
  <c r="W449" i="5"/>
  <c r="V449" i="5"/>
  <c r="U449" i="5"/>
  <c r="T449" i="5"/>
  <c r="S449" i="5"/>
  <c r="R449" i="5"/>
  <c r="Q449" i="5"/>
  <c r="P449" i="5"/>
  <c r="O449" i="5"/>
  <c r="N449" i="5"/>
  <c r="W448" i="5"/>
  <c r="V448" i="5"/>
  <c r="U448" i="5"/>
  <c r="T448" i="5"/>
  <c r="S448" i="5"/>
  <c r="R448" i="5"/>
  <c r="Q448" i="5"/>
  <c r="P448" i="5"/>
  <c r="O448" i="5"/>
  <c r="N448" i="5"/>
  <c r="W447" i="5"/>
  <c r="V447" i="5"/>
  <c r="U447" i="5"/>
  <c r="T447" i="5"/>
  <c r="S447" i="5"/>
  <c r="R447" i="5"/>
  <c r="Q447" i="5"/>
  <c r="P447" i="5"/>
  <c r="O447" i="5"/>
  <c r="N447" i="5"/>
  <c r="W446" i="5"/>
  <c r="V446" i="5"/>
  <c r="U446" i="5"/>
  <c r="T446" i="5"/>
  <c r="S446" i="5"/>
  <c r="R446" i="5"/>
  <c r="Q446" i="5"/>
  <c r="P446" i="5"/>
  <c r="O446" i="5"/>
  <c r="N446" i="5"/>
  <c r="W445" i="5"/>
  <c r="V445" i="5"/>
  <c r="U445" i="5"/>
  <c r="T445" i="5"/>
  <c r="S445" i="5"/>
  <c r="R445" i="5"/>
  <c r="Q445" i="5"/>
  <c r="P445" i="5"/>
  <c r="O445" i="5"/>
  <c r="N445" i="5"/>
  <c r="W444" i="5"/>
  <c r="V444" i="5"/>
  <c r="U444" i="5"/>
  <c r="T444" i="5"/>
  <c r="S444" i="5"/>
  <c r="R444" i="5"/>
  <c r="Q444" i="5"/>
  <c r="P444" i="5"/>
  <c r="O444" i="5"/>
  <c r="N444" i="5"/>
  <c r="W443" i="5"/>
  <c r="V443" i="5"/>
  <c r="U443" i="5"/>
  <c r="T443" i="5"/>
  <c r="S443" i="5"/>
  <c r="R443" i="5"/>
  <c r="Q443" i="5"/>
  <c r="P443" i="5"/>
  <c r="O443" i="5"/>
  <c r="N443" i="5"/>
  <c r="W442" i="5"/>
  <c r="V442" i="5"/>
  <c r="U442" i="5"/>
  <c r="T442" i="5"/>
  <c r="S442" i="5"/>
  <c r="R442" i="5"/>
  <c r="Q442" i="5"/>
  <c r="P442" i="5"/>
  <c r="O442" i="5"/>
  <c r="N442" i="5"/>
  <c r="W441" i="5"/>
  <c r="V441" i="5"/>
  <c r="U441" i="5"/>
  <c r="T441" i="5"/>
  <c r="S441" i="5"/>
  <c r="R441" i="5"/>
  <c r="Q441" i="5"/>
  <c r="P441" i="5"/>
  <c r="O441" i="5"/>
  <c r="N441" i="5"/>
  <c r="W440" i="5"/>
  <c r="V440" i="5"/>
  <c r="U440" i="5"/>
  <c r="T440" i="5"/>
  <c r="S440" i="5"/>
  <c r="R440" i="5"/>
  <c r="Q440" i="5"/>
  <c r="P440" i="5"/>
  <c r="O440" i="5"/>
  <c r="N440" i="5"/>
  <c r="W439" i="5"/>
  <c r="V439" i="5"/>
  <c r="U439" i="5"/>
  <c r="T439" i="5"/>
  <c r="S439" i="5"/>
  <c r="R439" i="5"/>
  <c r="Q439" i="5"/>
  <c r="P439" i="5"/>
  <c r="O439" i="5"/>
  <c r="N439" i="5"/>
  <c r="W438" i="5"/>
  <c r="V438" i="5"/>
  <c r="U438" i="5"/>
  <c r="T438" i="5"/>
  <c r="S438" i="5"/>
  <c r="R438" i="5"/>
  <c r="Q438" i="5"/>
  <c r="P438" i="5"/>
  <c r="O438" i="5"/>
  <c r="N438" i="5"/>
  <c r="W437" i="5"/>
  <c r="V437" i="5"/>
  <c r="U437" i="5"/>
  <c r="T437" i="5"/>
  <c r="S437" i="5"/>
  <c r="R437" i="5"/>
  <c r="Q437" i="5"/>
  <c r="P437" i="5"/>
  <c r="O437" i="5"/>
  <c r="N437" i="5"/>
  <c r="W436" i="5"/>
  <c r="V436" i="5"/>
  <c r="U436" i="5"/>
  <c r="T436" i="5"/>
  <c r="S436" i="5"/>
  <c r="R436" i="5"/>
  <c r="Q436" i="5"/>
  <c r="P436" i="5"/>
  <c r="O436" i="5"/>
  <c r="N436" i="5"/>
  <c r="W435" i="5"/>
  <c r="V435" i="5"/>
  <c r="U435" i="5"/>
  <c r="T435" i="5"/>
  <c r="S435" i="5"/>
  <c r="R435" i="5"/>
  <c r="Q435" i="5"/>
  <c r="P435" i="5"/>
  <c r="O435" i="5"/>
  <c r="N435" i="5"/>
  <c r="W434" i="5"/>
  <c r="V434" i="5"/>
  <c r="U434" i="5"/>
  <c r="T434" i="5"/>
  <c r="S434" i="5"/>
  <c r="R434" i="5"/>
  <c r="Q434" i="5"/>
  <c r="P434" i="5"/>
  <c r="O434" i="5"/>
  <c r="N434" i="5"/>
  <c r="W433" i="5"/>
  <c r="V433" i="5"/>
  <c r="U433" i="5"/>
  <c r="T433" i="5"/>
  <c r="S433" i="5"/>
  <c r="R433" i="5"/>
  <c r="Q433" i="5"/>
  <c r="P433" i="5"/>
  <c r="O433" i="5"/>
  <c r="N433" i="5"/>
  <c r="W432" i="5"/>
  <c r="V432" i="5"/>
  <c r="U432" i="5"/>
  <c r="T432" i="5"/>
  <c r="S432" i="5"/>
  <c r="R432" i="5"/>
  <c r="Q432" i="5"/>
  <c r="P432" i="5"/>
  <c r="O432" i="5"/>
  <c r="N432" i="5"/>
  <c r="W431" i="5"/>
  <c r="V431" i="5"/>
  <c r="U431" i="5"/>
  <c r="T431" i="5"/>
  <c r="S431" i="5"/>
  <c r="R431" i="5"/>
  <c r="Q431" i="5"/>
  <c r="P431" i="5"/>
  <c r="O431" i="5"/>
  <c r="N431" i="5"/>
  <c r="W430" i="5"/>
  <c r="V430" i="5"/>
  <c r="U430" i="5"/>
  <c r="T430" i="5"/>
  <c r="S430" i="5"/>
  <c r="R430" i="5"/>
  <c r="Q430" i="5"/>
  <c r="P430" i="5"/>
  <c r="O430" i="5"/>
  <c r="N430" i="5"/>
  <c r="W429" i="5"/>
  <c r="V429" i="5"/>
  <c r="U429" i="5"/>
  <c r="T429" i="5"/>
  <c r="S429" i="5"/>
  <c r="R429" i="5"/>
  <c r="Q429" i="5"/>
  <c r="P429" i="5"/>
  <c r="O429" i="5"/>
  <c r="N429" i="5"/>
  <c r="W428" i="5"/>
  <c r="V428" i="5"/>
  <c r="U428" i="5"/>
  <c r="T428" i="5"/>
  <c r="S428" i="5"/>
  <c r="R428" i="5"/>
  <c r="Q428" i="5"/>
  <c r="P428" i="5"/>
  <c r="O428" i="5"/>
  <c r="N428" i="5"/>
  <c r="W427" i="5"/>
  <c r="V427" i="5"/>
  <c r="U427" i="5"/>
  <c r="T427" i="5"/>
  <c r="S427" i="5"/>
  <c r="R427" i="5"/>
  <c r="Q427" i="5"/>
  <c r="P427" i="5"/>
  <c r="O427" i="5"/>
  <c r="N427" i="5"/>
  <c r="W426" i="5"/>
  <c r="V426" i="5"/>
  <c r="U426" i="5"/>
  <c r="T426" i="5"/>
  <c r="S426" i="5"/>
  <c r="R426" i="5"/>
  <c r="Q426" i="5"/>
  <c r="P426" i="5"/>
  <c r="O426" i="5"/>
  <c r="N426" i="5"/>
  <c r="W425" i="5"/>
  <c r="V425" i="5"/>
  <c r="U425" i="5"/>
  <c r="T425" i="5"/>
  <c r="S425" i="5"/>
  <c r="R425" i="5"/>
  <c r="Q425" i="5"/>
  <c r="P425" i="5"/>
  <c r="O425" i="5"/>
  <c r="N425" i="5"/>
  <c r="W424" i="5"/>
  <c r="V424" i="5"/>
  <c r="U424" i="5"/>
  <c r="T424" i="5"/>
  <c r="S424" i="5"/>
  <c r="R424" i="5"/>
  <c r="Q424" i="5"/>
  <c r="P424" i="5"/>
  <c r="O424" i="5"/>
  <c r="N424" i="5"/>
  <c r="W423" i="5"/>
  <c r="V423" i="5"/>
  <c r="U423" i="5"/>
  <c r="T423" i="5"/>
  <c r="S423" i="5"/>
  <c r="R423" i="5"/>
  <c r="Q423" i="5"/>
  <c r="P423" i="5"/>
  <c r="O423" i="5"/>
  <c r="N423" i="5"/>
  <c r="W422" i="5"/>
  <c r="V422" i="5"/>
  <c r="U422" i="5"/>
  <c r="T422" i="5"/>
  <c r="S422" i="5"/>
  <c r="R422" i="5"/>
  <c r="Q422" i="5"/>
  <c r="P422" i="5"/>
  <c r="O422" i="5"/>
  <c r="N422" i="5"/>
  <c r="W421" i="5"/>
  <c r="V421" i="5"/>
  <c r="U421" i="5"/>
  <c r="T421" i="5"/>
  <c r="S421" i="5"/>
  <c r="R421" i="5"/>
  <c r="Q421" i="5"/>
  <c r="P421" i="5"/>
  <c r="O421" i="5"/>
  <c r="N421" i="5"/>
  <c r="W420" i="5"/>
  <c r="V420" i="5"/>
  <c r="U420" i="5"/>
  <c r="T420" i="5"/>
  <c r="S420" i="5"/>
  <c r="R420" i="5"/>
  <c r="Q420" i="5"/>
  <c r="P420" i="5"/>
  <c r="O420" i="5"/>
  <c r="N420" i="5"/>
  <c r="W419" i="5"/>
  <c r="V419" i="5"/>
  <c r="U419" i="5"/>
  <c r="T419" i="5"/>
  <c r="S419" i="5"/>
  <c r="R419" i="5"/>
  <c r="Q419" i="5"/>
  <c r="P419" i="5"/>
  <c r="O419" i="5"/>
  <c r="N419" i="5"/>
  <c r="W418" i="5"/>
  <c r="V418" i="5"/>
  <c r="U418" i="5"/>
  <c r="T418" i="5"/>
  <c r="S418" i="5"/>
  <c r="R418" i="5"/>
  <c r="Q418" i="5"/>
  <c r="P418" i="5"/>
  <c r="O418" i="5"/>
  <c r="N418" i="5"/>
  <c r="W417" i="5"/>
  <c r="V417" i="5"/>
  <c r="U417" i="5"/>
  <c r="T417" i="5"/>
  <c r="S417" i="5"/>
  <c r="R417" i="5"/>
  <c r="Q417" i="5"/>
  <c r="P417" i="5"/>
  <c r="O417" i="5"/>
  <c r="N417" i="5"/>
  <c r="W416" i="5"/>
  <c r="V416" i="5"/>
  <c r="U416" i="5"/>
  <c r="T416" i="5"/>
  <c r="S416" i="5"/>
  <c r="R416" i="5"/>
  <c r="Q416" i="5"/>
  <c r="P416" i="5"/>
  <c r="O416" i="5"/>
  <c r="N416" i="5"/>
  <c r="W415" i="5"/>
  <c r="V415" i="5"/>
  <c r="U415" i="5"/>
  <c r="T415" i="5"/>
  <c r="S415" i="5"/>
  <c r="R415" i="5"/>
  <c r="Q415" i="5"/>
  <c r="P415" i="5"/>
  <c r="O415" i="5"/>
  <c r="N415" i="5"/>
  <c r="W414" i="5"/>
  <c r="V414" i="5"/>
  <c r="U414" i="5"/>
  <c r="T414" i="5"/>
  <c r="S414" i="5"/>
  <c r="R414" i="5"/>
  <c r="Q414" i="5"/>
  <c r="P414" i="5"/>
  <c r="O414" i="5"/>
  <c r="N414" i="5"/>
  <c r="W413" i="5"/>
  <c r="V413" i="5"/>
  <c r="U413" i="5"/>
  <c r="T413" i="5"/>
  <c r="S413" i="5"/>
  <c r="R413" i="5"/>
  <c r="Q413" i="5"/>
  <c r="P413" i="5"/>
  <c r="O413" i="5"/>
  <c r="N413" i="5"/>
  <c r="W412" i="5"/>
  <c r="V412" i="5"/>
  <c r="U412" i="5"/>
  <c r="T412" i="5"/>
  <c r="S412" i="5"/>
  <c r="R412" i="5"/>
  <c r="Q412" i="5"/>
  <c r="P412" i="5"/>
  <c r="O412" i="5"/>
  <c r="N412" i="5"/>
  <c r="W411" i="5"/>
  <c r="V411" i="5"/>
  <c r="U411" i="5"/>
  <c r="T411" i="5"/>
  <c r="S411" i="5"/>
  <c r="R411" i="5"/>
  <c r="Q411" i="5"/>
  <c r="P411" i="5"/>
  <c r="O411" i="5"/>
  <c r="N411" i="5"/>
  <c r="W410" i="5"/>
  <c r="V410" i="5"/>
  <c r="U410" i="5"/>
  <c r="T410" i="5"/>
  <c r="S410" i="5"/>
  <c r="R410" i="5"/>
  <c r="Q410" i="5"/>
  <c r="P410" i="5"/>
  <c r="O410" i="5"/>
  <c r="N410" i="5"/>
  <c r="W409" i="5"/>
  <c r="V409" i="5"/>
  <c r="U409" i="5"/>
  <c r="T409" i="5"/>
  <c r="S409" i="5"/>
  <c r="R409" i="5"/>
  <c r="Q409" i="5"/>
  <c r="P409" i="5"/>
  <c r="O409" i="5"/>
  <c r="N409" i="5"/>
  <c r="W408" i="5"/>
  <c r="V408" i="5"/>
  <c r="U408" i="5"/>
  <c r="T408" i="5"/>
  <c r="S408" i="5"/>
  <c r="R408" i="5"/>
  <c r="Q408" i="5"/>
  <c r="P408" i="5"/>
  <c r="O408" i="5"/>
  <c r="N408" i="5"/>
  <c r="W407" i="5"/>
  <c r="V407" i="5"/>
  <c r="U407" i="5"/>
  <c r="T407" i="5"/>
  <c r="S407" i="5"/>
  <c r="R407" i="5"/>
  <c r="Q407" i="5"/>
  <c r="P407" i="5"/>
  <c r="O407" i="5"/>
  <c r="N407" i="5"/>
  <c r="W406" i="5"/>
  <c r="V406" i="5"/>
  <c r="U406" i="5"/>
  <c r="T406" i="5"/>
  <c r="S406" i="5"/>
  <c r="R406" i="5"/>
  <c r="Q406" i="5"/>
  <c r="P406" i="5"/>
  <c r="O406" i="5"/>
  <c r="N406" i="5"/>
  <c r="W405" i="5"/>
  <c r="V405" i="5"/>
  <c r="U405" i="5"/>
  <c r="T405" i="5"/>
  <c r="S405" i="5"/>
  <c r="R405" i="5"/>
  <c r="Q405" i="5"/>
  <c r="P405" i="5"/>
  <c r="O405" i="5"/>
  <c r="N405" i="5"/>
  <c r="W404" i="5"/>
  <c r="V404" i="5"/>
  <c r="U404" i="5"/>
  <c r="T404" i="5"/>
  <c r="S404" i="5"/>
  <c r="R404" i="5"/>
  <c r="Q404" i="5"/>
  <c r="P404" i="5"/>
  <c r="O404" i="5"/>
  <c r="N404" i="5"/>
  <c r="W403" i="5"/>
  <c r="V403" i="5"/>
  <c r="U403" i="5"/>
  <c r="T403" i="5"/>
  <c r="S403" i="5"/>
  <c r="R403" i="5"/>
  <c r="Q403" i="5"/>
  <c r="P403" i="5"/>
  <c r="O403" i="5"/>
  <c r="N403" i="5"/>
  <c r="W402" i="5"/>
  <c r="V402" i="5"/>
  <c r="U402" i="5"/>
  <c r="T402" i="5"/>
  <c r="S402" i="5"/>
  <c r="R402" i="5"/>
  <c r="Q402" i="5"/>
  <c r="P402" i="5"/>
  <c r="O402" i="5"/>
  <c r="N402" i="5"/>
  <c r="W401" i="5"/>
  <c r="V401" i="5"/>
  <c r="U401" i="5"/>
  <c r="T401" i="5"/>
  <c r="S401" i="5"/>
  <c r="R401" i="5"/>
  <c r="Q401" i="5"/>
  <c r="P401" i="5"/>
  <c r="O401" i="5"/>
  <c r="N401" i="5"/>
  <c r="W400" i="5"/>
  <c r="V400" i="5"/>
  <c r="U400" i="5"/>
  <c r="T400" i="5"/>
  <c r="S400" i="5"/>
  <c r="R400" i="5"/>
  <c r="Q400" i="5"/>
  <c r="P400" i="5"/>
  <c r="O400" i="5"/>
  <c r="N400" i="5"/>
  <c r="W399" i="5"/>
  <c r="V399" i="5"/>
  <c r="U399" i="5"/>
  <c r="T399" i="5"/>
  <c r="S399" i="5"/>
  <c r="R399" i="5"/>
  <c r="Q399" i="5"/>
  <c r="P399" i="5"/>
  <c r="O399" i="5"/>
  <c r="N399" i="5"/>
  <c r="W398" i="5"/>
  <c r="V398" i="5"/>
  <c r="U398" i="5"/>
  <c r="T398" i="5"/>
  <c r="S398" i="5"/>
  <c r="R398" i="5"/>
  <c r="Q398" i="5"/>
  <c r="P398" i="5"/>
  <c r="O398" i="5"/>
  <c r="N398" i="5"/>
  <c r="W397" i="5"/>
  <c r="V397" i="5"/>
  <c r="U397" i="5"/>
  <c r="T397" i="5"/>
  <c r="S397" i="5"/>
  <c r="R397" i="5"/>
  <c r="Q397" i="5"/>
  <c r="P397" i="5"/>
  <c r="O397" i="5"/>
  <c r="N397" i="5"/>
  <c r="W396" i="5"/>
  <c r="V396" i="5"/>
  <c r="U396" i="5"/>
  <c r="T396" i="5"/>
  <c r="S396" i="5"/>
  <c r="R396" i="5"/>
  <c r="Q396" i="5"/>
  <c r="P396" i="5"/>
  <c r="O396" i="5"/>
  <c r="N396" i="5"/>
  <c r="W395" i="5"/>
  <c r="V395" i="5"/>
  <c r="U395" i="5"/>
  <c r="T395" i="5"/>
  <c r="S395" i="5"/>
  <c r="R395" i="5"/>
  <c r="Q395" i="5"/>
  <c r="P395" i="5"/>
  <c r="O395" i="5"/>
  <c r="N395" i="5"/>
  <c r="W394" i="5"/>
  <c r="V394" i="5"/>
  <c r="U394" i="5"/>
  <c r="T394" i="5"/>
  <c r="S394" i="5"/>
  <c r="R394" i="5"/>
  <c r="Q394" i="5"/>
  <c r="P394" i="5"/>
  <c r="O394" i="5"/>
  <c r="N394" i="5"/>
  <c r="W393" i="5"/>
  <c r="V393" i="5"/>
  <c r="U393" i="5"/>
  <c r="T393" i="5"/>
  <c r="S393" i="5"/>
  <c r="R393" i="5"/>
  <c r="Q393" i="5"/>
  <c r="P393" i="5"/>
  <c r="O393" i="5"/>
  <c r="N393" i="5"/>
  <c r="W392" i="5"/>
  <c r="V392" i="5"/>
  <c r="U392" i="5"/>
  <c r="T392" i="5"/>
  <c r="S392" i="5"/>
  <c r="R392" i="5"/>
  <c r="Q392" i="5"/>
  <c r="P392" i="5"/>
  <c r="O392" i="5"/>
  <c r="N392" i="5"/>
  <c r="W391" i="5"/>
  <c r="V391" i="5"/>
  <c r="U391" i="5"/>
  <c r="T391" i="5"/>
  <c r="S391" i="5"/>
  <c r="R391" i="5"/>
  <c r="Q391" i="5"/>
  <c r="P391" i="5"/>
  <c r="O391" i="5"/>
  <c r="N391" i="5"/>
  <c r="W390" i="5"/>
  <c r="V390" i="5"/>
  <c r="U390" i="5"/>
  <c r="T390" i="5"/>
  <c r="S390" i="5"/>
  <c r="R390" i="5"/>
  <c r="Q390" i="5"/>
  <c r="P390" i="5"/>
  <c r="O390" i="5"/>
  <c r="N390" i="5"/>
  <c r="W389" i="5"/>
  <c r="V389" i="5"/>
  <c r="U389" i="5"/>
  <c r="T389" i="5"/>
  <c r="S389" i="5"/>
  <c r="R389" i="5"/>
  <c r="Q389" i="5"/>
  <c r="P389" i="5"/>
  <c r="O389" i="5"/>
  <c r="N389" i="5"/>
  <c r="W388" i="5"/>
  <c r="V388" i="5"/>
  <c r="U388" i="5"/>
  <c r="T388" i="5"/>
  <c r="S388" i="5"/>
  <c r="R388" i="5"/>
  <c r="Q388" i="5"/>
  <c r="P388" i="5"/>
  <c r="O388" i="5"/>
  <c r="N388" i="5"/>
  <c r="W387" i="5"/>
  <c r="V387" i="5"/>
  <c r="U387" i="5"/>
  <c r="T387" i="5"/>
  <c r="S387" i="5"/>
  <c r="R387" i="5"/>
  <c r="Q387" i="5"/>
  <c r="P387" i="5"/>
  <c r="O387" i="5"/>
  <c r="N387" i="5"/>
  <c r="W386" i="5"/>
  <c r="V386" i="5"/>
  <c r="U386" i="5"/>
  <c r="T386" i="5"/>
  <c r="S386" i="5"/>
  <c r="R386" i="5"/>
  <c r="Q386" i="5"/>
  <c r="P386" i="5"/>
  <c r="O386" i="5"/>
  <c r="N386" i="5"/>
  <c r="W385" i="5"/>
  <c r="V385" i="5"/>
  <c r="U385" i="5"/>
  <c r="T385" i="5"/>
  <c r="S385" i="5"/>
  <c r="R385" i="5"/>
  <c r="Q385" i="5"/>
  <c r="P385" i="5"/>
  <c r="O385" i="5"/>
  <c r="N385" i="5"/>
  <c r="W384" i="5"/>
  <c r="V384" i="5"/>
  <c r="U384" i="5"/>
  <c r="T384" i="5"/>
  <c r="S384" i="5"/>
  <c r="R384" i="5"/>
  <c r="Q384" i="5"/>
  <c r="P384" i="5"/>
  <c r="O384" i="5"/>
  <c r="N384" i="5"/>
  <c r="W383" i="5"/>
  <c r="V383" i="5"/>
  <c r="U383" i="5"/>
  <c r="T383" i="5"/>
  <c r="S383" i="5"/>
  <c r="R383" i="5"/>
  <c r="Q383" i="5"/>
  <c r="P383" i="5"/>
  <c r="O383" i="5"/>
  <c r="N383" i="5"/>
  <c r="W382" i="5"/>
  <c r="V382" i="5"/>
  <c r="U382" i="5"/>
  <c r="T382" i="5"/>
  <c r="S382" i="5"/>
  <c r="R382" i="5"/>
  <c r="Q382" i="5"/>
  <c r="P382" i="5"/>
  <c r="O382" i="5"/>
  <c r="N382" i="5"/>
  <c r="W381" i="5"/>
  <c r="V381" i="5"/>
  <c r="U381" i="5"/>
  <c r="T381" i="5"/>
  <c r="S381" i="5"/>
  <c r="R381" i="5"/>
  <c r="Q381" i="5"/>
  <c r="P381" i="5"/>
  <c r="O381" i="5"/>
  <c r="N381" i="5"/>
  <c r="W380" i="5"/>
  <c r="V380" i="5"/>
  <c r="U380" i="5"/>
  <c r="T380" i="5"/>
  <c r="S380" i="5"/>
  <c r="R380" i="5"/>
  <c r="Q380" i="5"/>
  <c r="P380" i="5"/>
  <c r="O380" i="5"/>
  <c r="N380" i="5"/>
  <c r="W379" i="5"/>
  <c r="V379" i="5"/>
  <c r="U379" i="5"/>
  <c r="T379" i="5"/>
  <c r="S379" i="5"/>
  <c r="R379" i="5"/>
  <c r="Q379" i="5"/>
  <c r="P379" i="5"/>
  <c r="O379" i="5"/>
  <c r="N379" i="5"/>
  <c r="W378" i="5"/>
  <c r="V378" i="5"/>
  <c r="U378" i="5"/>
  <c r="T378" i="5"/>
  <c r="S378" i="5"/>
  <c r="R378" i="5"/>
  <c r="Q378" i="5"/>
  <c r="P378" i="5"/>
  <c r="O378" i="5"/>
  <c r="N378" i="5"/>
  <c r="W377" i="5"/>
  <c r="V377" i="5"/>
  <c r="U377" i="5"/>
  <c r="T377" i="5"/>
  <c r="S377" i="5"/>
  <c r="R377" i="5"/>
  <c r="Q377" i="5"/>
  <c r="P377" i="5"/>
  <c r="O377" i="5"/>
  <c r="N377" i="5"/>
  <c r="W376" i="5"/>
  <c r="V376" i="5"/>
  <c r="U376" i="5"/>
  <c r="T376" i="5"/>
  <c r="S376" i="5"/>
  <c r="R376" i="5"/>
  <c r="Q376" i="5"/>
  <c r="P376" i="5"/>
  <c r="O376" i="5"/>
  <c r="N376" i="5"/>
  <c r="W375" i="5"/>
  <c r="V375" i="5"/>
  <c r="U375" i="5"/>
  <c r="T375" i="5"/>
  <c r="S375" i="5"/>
  <c r="R375" i="5"/>
  <c r="Q375" i="5"/>
  <c r="P375" i="5"/>
  <c r="O375" i="5"/>
  <c r="N375" i="5"/>
  <c r="W374" i="5"/>
  <c r="V374" i="5"/>
  <c r="U374" i="5"/>
  <c r="T374" i="5"/>
  <c r="S374" i="5"/>
  <c r="R374" i="5"/>
  <c r="Q374" i="5"/>
  <c r="P374" i="5"/>
  <c r="O374" i="5"/>
  <c r="N374" i="5"/>
  <c r="W373" i="5"/>
  <c r="V373" i="5"/>
  <c r="U373" i="5"/>
  <c r="T373" i="5"/>
  <c r="S373" i="5"/>
  <c r="R373" i="5"/>
  <c r="Q373" i="5"/>
  <c r="P373" i="5"/>
  <c r="O373" i="5"/>
  <c r="N373" i="5"/>
  <c r="W372" i="5"/>
  <c r="V372" i="5"/>
  <c r="U372" i="5"/>
  <c r="T372" i="5"/>
  <c r="S372" i="5"/>
  <c r="R372" i="5"/>
  <c r="Q372" i="5"/>
  <c r="P372" i="5"/>
  <c r="O372" i="5"/>
  <c r="N372" i="5"/>
  <c r="W371" i="5"/>
  <c r="V371" i="5"/>
  <c r="U371" i="5"/>
  <c r="T371" i="5"/>
  <c r="S371" i="5"/>
  <c r="R371" i="5"/>
  <c r="Q371" i="5"/>
  <c r="P371" i="5"/>
  <c r="O371" i="5"/>
  <c r="N371" i="5"/>
  <c r="W370" i="5"/>
  <c r="V370" i="5"/>
  <c r="U370" i="5"/>
  <c r="T370" i="5"/>
  <c r="S370" i="5"/>
  <c r="R370" i="5"/>
  <c r="Q370" i="5"/>
  <c r="P370" i="5"/>
  <c r="O370" i="5"/>
  <c r="N370" i="5"/>
  <c r="W369" i="5"/>
  <c r="V369" i="5"/>
  <c r="U369" i="5"/>
  <c r="T369" i="5"/>
  <c r="S369" i="5"/>
  <c r="R369" i="5"/>
  <c r="Q369" i="5"/>
  <c r="P369" i="5"/>
  <c r="O369" i="5"/>
  <c r="N369" i="5"/>
  <c r="W368" i="5"/>
  <c r="V368" i="5"/>
  <c r="U368" i="5"/>
  <c r="T368" i="5"/>
  <c r="S368" i="5"/>
  <c r="R368" i="5"/>
  <c r="Q368" i="5"/>
  <c r="P368" i="5"/>
  <c r="O368" i="5"/>
  <c r="N368" i="5"/>
  <c r="W367" i="5"/>
  <c r="V367" i="5"/>
  <c r="U367" i="5"/>
  <c r="T367" i="5"/>
  <c r="S367" i="5"/>
  <c r="R367" i="5"/>
  <c r="Q367" i="5"/>
  <c r="P367" i="5"/>
  <c r="O367" i="5"/>
  <c r="N367" i="5"/>
  <c r="W366" i="5"/>
  <c r="V366" i="5"/>
  <c r="U366" i="5"/>
  <c r="T366" i="5"/>
  <c r="S366" i="5"/>
  <c r="R366" i="5"/>
  <c r="Q366" i="5"/>
  <c r="P366" i="5"/>
  <c r="O366" i="5"/>
  <c r="N366" i="5"/>
  <c r="W365" i="5"/>
  <c r="V365" i="5"/>
  <c r="U365" i="5"/>
  <c r="T365" i="5"/>
  <c r="S365" i="5"/>
  <c r="R365" i="5"/>
  <c r="Q365" i="5"/>
  <c r="P365" i="5"/>
  <c r="O365" i="5"/>
  <c r="N365" i="5"/>
  <c r="W364" i="5"/>
  <c r="V364" i="5"/>
  <c r="U364" i="5"/>
  <c r="T364" i="5"/>
  <c r="S364" i="5"/>
  <c r="R364" i="5"/>
  <c r="Q364" i="5"/>
  <c r="P364" i="5"/>
  <c r="O364" i="5"/>
  <c r="N364" i="5"/>
  <c r="W363" i="5"/>
  <c r="V363" i="5"/>
  <c r="U363" i="5"/>
  <c r="T363" i="5"/>
  <c r="S363" i="5"/>
  <c r="R363" i="5"/>
  <c r="Q363" i="5"/>
  <c r="P363" i="5"/>
  <c r="O363" i="5"/>
  <c r="N363" i="5"/>
  <c r="W362" i="5"/>
  <c r="V362" i="5"/>
  <c r="U362" i="5"/>
  <c r="T362" i="5"/>
  <c r="S362" i="5"/>
  <c r="R362" i="5"/>
  <c r="Q362" i="5"/>
  <c r="P362" i="5"/>
  <c r="O362" i="5"/>
  <c r="N362" i="5"/>
  <c r="W361" i="5"/>
  <c r="V361" i="5"/>
  <c r="U361" i="5"/>
  <c r="T361" i="5"/>
  <c r="S361" i="5"/>
  <c r="R361" i="5"/>
  <c r="Q361" i="5"/>
  <c r="P361" i="5"/>
  <c r="O361" i="5"/>
  <c r="N361" i="5"/>
  <c r="W360" i="5"/>
  <c r="V360" i="5"/>
  <c r="U360" i="5"/>
  <c r="T360" i="5"/>
  <c r="S360" i="5"/>
  <c r="R360" i="5"/>
  <c r="Q360" i="5"/>
  <c r="P360" i="5"/>
  <c r="O360" i="5"/>
  <c r="N360" i="5"/>
  <c r="W359" i="5"/>
  <c r="V359" i="5"/>
  <c r="U359" i="5"/>
  <c r="T359" i="5"/>
  <c r="S359" i="5"/>
  <c r="R359" i="5"/>
  <c r="Q359" i="5"/>
  <c r="P359" i="5"/>
  <c r="O359" i="5"/>
  <c r="N359" i="5"/>
  <c r="W358" i="5"/>
  <c r="V358" i="5"/>
  <c r="U358" i="5"/>
  <c r="T358" i="5"/>
  <c r="S358" i="5"/>
  <c r="R358" i="5"/>
  <c r="Q358" i="5"/>
  <c r="P358" i="5"/>
  <c r="O358" i="5"/>
  <c r="N358" i="5"/>
  <c r="W357" i="5"/>
  <c r="V357" i="5"/>
  <c r="U357" i="5"/>
  <c r="T357" i="5"/>
  <c r="S357" i="5"/>
  <c r="R357" i="5"/>
  <c r="Q357" i="5"/>
  <c r="P357" i="5"/>
  <c r="O357" i="5"/>
  <c r="N357" i="5"/>
  <c r="W356" i="5"/>
  <c r="V356" i="5"/>
  <c r="U356" i="5"/>
  <c r="T356" i="5"/>
  <c r="S356" i="5"/>
  <c r="R356" i="5"/>
  <c r="Q356" i="5"/>
  <c r="P356" i="5"/>
  <c r="O356" i="5"/>
  <c r="N356" i="5"/>
  <c r="W355" i="5"/>
  <c r="V355" i="5"/>
  <c r="U355" i="5"/>
  <c r="T355" i="5"/>
  <c r="S355" i="5"/>
  <c r="R355" i="5"/>
  <c r="Q355" i="5"/>
  <c r="P355" i="5"/>
  <c r="O355" i="5"/>
  <c r="N355" i="5"/>
  <c r="W354" i="5"/>
  <c r="V354" i="5"/>
  <c r="U354" i="5"/>
  <c r="T354" i="5"/>
  <c r="S354" i="5"/>
  <c r="R354" i="5"/>
  <c r="Q354" i="5"/>
  <c r="P354" i="5"/>
  <c r="O354" i="5"/>
  <c r="N354" i="5"/>
  <c r="W353" i="5"/>
  <c r="V353" i="5"/>
  <c r="U353" i="5"/>
  <c r="T353" i="5"/>
  <c r="S353" i="5"/>
  <c r="R353" i="5"/>
  <c r="Q353" i="5"/>
  <c r="P353" i="5"/>
  <c r="O353" i="5"/>
  <c r="N353" i="5"/>
  <c r="W352" i="5"/>
  <c r="V352" i="5"/>
  <c r="U352" i="5"/>
  <c r="T352" i="5"/>
  <c r="S352" i="5"/>
  <c r="R352" i="5"/>
  <c r="Q352" i="5"/>
  <c r="P352" i="5"/>
  <c r="O352" i="5"/>
  <c r="N352" i="5"/>
  <c r="W351" i="5"/>
  <c r="V351" i="5"/>
  <c r="U351" i="5"/>
  <c r="T351" i="5"/>
  <c r="S351" i="5"/>
  <c r="R351" i="5"/>
  <c r="Q351" i="5"/>
  <c r="P351" i="5"/>
  <c r="O351" i="5"/>
  <c r="N351" i="5"/>
  <c r="W350" i="5"/>
  <c r="V350" i="5"/>
  <c r="U350" i="5"/>
  <c r="T350" i="5"/>
  <c r="S350" i="5"/>
  <c r="R350" i="5"/>
  <c r="Q350" i="5"/>
  <c r="P350" i="5"/>
  <c r="O350" i="5"/>
  <c r="N350" i="5"/>
  <c r="W349" i="5"/>
  <c r="V349" i="5"/>
  <c r="U349" i="5"/>
  <c r="T349" i="5"/>
  <c r="S349" i="5"/>
  <c r="R349" i="5"/>
  <c r="Q349" i="5"/>
  <c r="P349" i="5"/>
  <c r="O349" i="5"/>
  <c r="N349" i="5"/>
  <c r="W348" i="5"/>
  <c r="V348" i="5"/>
  <c r="U348" i="5"/>
  <c r="T348" i="5"/>
  <c r="S348" i="5"/>
  <c r="R348" i="5"/>
  <c r="Q348" i="5"/>
  <c r="P348" i="5"/>
  <c r="O348" i="5"/>
  <c r="N348" i="5"/>
  <c r="W347" i="5"/>
  <c r="V347" i="5"/>
  <c r="U347" i="5"/>
  <c r="T347" i="5"/>
  <c r="S347" i="5"/>
  <c r="R347" i="5"/>
  <c r="Q347" i="5"/>
  <c r="P347" i="5"/>
  <c r="O347" i="5"/>
  <c r="N347" i="5"/>
  <c r="W346" i="5"/>
  <c r="V346" i="5"/>
  <c r="U346" i="5"/>
  <c r="T346" i="5"/>
  <c r="S346" i="5"/>
  <c r="R346" i="5"/>
  <c r="Q346" i="5"/>
  <c r="P346" i="5"/>
  <c r="O346" i="5"/>
  <c r="N346" i="5"/>
  <c r="W345" i="5"/>
  <c r="V345" i="5"/>
  <c r="U345" i="5"/>
  <c r="T345" i="5"/>
  <c r="S345" i="5"/>
  <c r="R345" i="5"/>
  <c r="Q345" i="5"/>
  <c r="P345" i="5"/>
  <c r="O345" i="5"/>
  <c r="N345" i="5"/>
  <c r="W344" i="5"/>
  <c r="V344" i="5"/>
  <c r="U344" i="5"/>
  <c r="T344" i="5"/>
  <c r="S344" i="5"/>
  <c r="R344" i="5"/>
  <c r="Q344" i="5"/>
  <c r="P344" i="5"/>
  <c r="O344" i="5"/>
  <c r="N344" i="5"/>
  <c r="W343" i="5"/>
  <c r="V343" i="5"/>
  <c r="U343" i="5"/>
  <c r="T343" i="5"/>
  <c r="S343" i="5"/>
  <c r="R343" i="5"/>
  <c r="Q343" i="5"/>
  <c r="P343" i="5"/>
  <c r="O343" i="5"/>
  <c r="N343" i="5"/>
  <c r="W342" i="5"/>
  <c r="V342" i="5"/>
  <c r="U342" i="5"/>
  <c r="T342" i="5"/>
  <c r="S342" i="5"/>
  <c r="R342" i="5"/>
  <c r="Q342" i="5"/>
  <c r="P342" i="5"/>
  <c r="O342" i="5"/>
  <c r="N342" i="5"/>
  <c r="W341" i="5"/>
  <c r="V341" i="5"/>
  <c r="U341" i="5"/>
  <c r="T341" i="5"/>
  <c r="S341" i="5"/>
  <c r="R341" i="5"/>
  <c r="Q341" i="5"/>
  <c r="P341" i="5"/>
  <c r="O341" i="5"/>
  <c r="N341" i="5"/>
  <c r="W340" i="5"/>
  <c r="V340" i="5"/>
  <c r="U340" i="5"/>
  <c r="T340" i="5"/>
  <c r="S340" i="5"/>
  <c r="R340" i="5"/>
  <c r="Q340" i="5"/>
  <c r="P340" i="5"/>
  <c r="O340" i="5"/>
  <c r="N340" i="5"/>
  <c r="W339" i="5"/>
  <c r="V339" i="5"/>
  <c r="U339" i="5"/>
  <c r="T339" i="5"/>
  <c r="S339" i="5"/>
  <c r="R339" i="5"/>
  <c r="Q339" i="5"/>
  <c r="P339" i="5"/>
  <c r="O339" i="5"/>
  <c r="N339" i="5"/>
  <c r="W338" i="5"/>
  <c r="V338" i="5"/>
  <c r="U338" i="5"/>
  <c r="T338" i="5"/>
  <c r="S338" i="5"/>
  <c r="R338" i="5"/>
  <c r="Q338" i="5"/>
  <c r="P338" i="5"/>
  <c r="O338" i="5"/>
  <c r="N338" i="5"/>
  <c r="W337" i="5"/>
  <c r="V337" i="5"/>
  <c r="U337" i="5"/>
  <c r="T337" i="5"/>
  <c r="S337" i="5"/>
  <c r="R337" i="5"/>
  <c r="Q337" i="5"/>
  <c r="P337" i="5"/>
  <c r="O337" i="5"/>
  <c r="N337" i="5"/>
  <c r="W336" i="5"/>
  <c r="V336" i="5"/>
  <c r="U336" i="5"/>
  <c r="T336" i="5"/>
  <c r="S336" i="5"/>
  <c r="R336" i="5"/>
  <c r="Q336" i="5"/>
  <c r="P336" i="5"/>
  <c r="O336" i="5"/>
  <c r="N336" i="5"/>
  <c r="W335" i="5"/>
  <c r="V335" i="5"/>
  <c r="U335" i="5"/>
  <c r="T335" i="5"/>
  <c r="S335" i="5"/>
  <c r="R335" i="5"/>
  <c r="Q335" i="5"/>
  <c r="P335" i="5"/>
  <c r="O335" i="5"/>
  <c r="N335" i="5"/>
  <c r="W334" i="5"/>
  <c r="V334" i="5"/>
  <c r="U334" i="5"/>
  <c r="T334" i="5"/>
  <c r="S334" i="5"/>
  <c r="R334" i="5"/>
  <c r="Q334" i="5"/>
  <c r="P334" i="5"/>
  <c r="O334" i="5"/>
  <c r="N334" i="5"/>
  <c r="W333" i="5"/>
  <c r="V333" i="5"/>
  <c r="U333" i="5"/>
  <c r="T333" i="5"/>
  <c r="S333" i="5"/>
  <c r="R333" i="5"/>
  <c r="Q333" i="5"/>
  <c r="P333" i="5"/>
  <c r="O333" i="5"/>
  <c r="N333" i="5"/>
  <c r="W332" i="5"/>
  <c r="V332" i="5"/>
  <c r="U332" i="5"/>
  <c r="T332" i="5"/>
  <c r="S332" i="5"/>
  <c r="R332" i="5"/>
  <c r="Q332" i="5"/>
  <c r="P332" i="5"/>
  <c r="O332" i="5"/>
  <c r="N332" i="5"/>
  <c r="W331" i="5"/>
  <c r="V331" i="5"/>
  <c r="U331" i="5"/>
  <c r="T331" i="5"/>
  <c r="S331" i="5"/>
  <c r="R331" i="5"/>
  <c r="Q331" i="5"/>
  <c r="P331" i="5"/>
  <c r="O331" i="5"/>
  <c r="N331" i="5"/>
  <c r="W330" i="5"/>
  <c r="V330" i="5"/>
  <c r="U330" i="5"/>
  <c r="T330" i="5"/>
  <c r="S330" i="5"/>
  <c r="R330" i="5"/>
  <c r="Q330" i="5"/>
  <c r="P330" i="5"/>
  <c r="O330" i="5"/>
  <c r="N330" i="5"/>
  <c r="W329" i="5"/>
  <c r="V329" i="5"/>
  <c r="U329" i="5"/>
  <c r="T329" i="5"/>
  <c r="S329" i="5"/>
  <c r="R329" i="5"/>
  <c r="Q329" i="5"/>
  <c r="P329" i="5"/>
  <c r="O329" i="5"/>
  <c r="N329" i="5"/>
  <c r="W328" i="5"/>
  <c r="V328" i="5"/>
  <c r="U328" i="5"/>
  <c r="T328" i="5"/>
  <c r="S328" i="5"/>
  <c r="R328" i="5"/>
  <c r="Q328" i="5"/>
  <c r="P328" i="5"/>
  <c r="O328" i="5"/>
  <c r="N328" i="5"/>
  <c r="W327" i="5"/>
  <c r="V327" i="5"/>
  <c r="U327" i="5"/>
  <c r="T327" i="5"/>
  <c r="S327" i="5"/>
  <c r="R327" i="5"/>
  <c r="Q327" i="5"/>
  <c r="P327" i="5"/>
  <c r="O327" i="5"/>
  <c r="N327" i="5"/>
  <c r="W326" i="5"/>
  <c r="V326" i="5"/>
  <c r="U326" i="5"/>
  <c r="T326" i="5"/>
  <c r="S326" i="5"/>
  <c r="R326" i="5"/>
  <c r="Q326" i="5"/>
  <c r="P326" i="5"/>
  <c r="O326" i="5"/>
  <c r="N326" i="5"/>
  <c r="W325" i="5"/>
  <c r="V325" i="5"/>
  <c r="U325" i="5"/>
  <c r="T325" i="5"/>
  <c r="S325" i="5"/>
  <c r="R325" i="5"/>
  <c r="Q325" i="5"/>
  <c r="P325" i="5"/>
  <c r="O325" i="5"/>
  <c r="N325" i="5"/>
  <c r="W324" i="5"/>
  <c r="V324" i="5"/>
  <c r="U324" i="5"/>
  <c r="T324" i="5"/>
  <c r="S324" i="5"/>
  <c r="R324" i="5"/>
  <c r="Q324" i="5"/>
  <c r="P324" i="5"/>
  <c r="O324" i="5"/>
  <c r="N324" i="5"/>
  <c r="W323" i="5"/>
  <c r="V323" i="5"/>
  <c r="U323" i="5"/>
  <c r="T323" i="5"/>
  <c r="S323" i="5"/>
  <c r="R323" i="5"/>
  <c r="Q323" i="5"/>
  <c r="P323" i="5"/>
  <c r="O323" i="5"/>
  <c r="N323" i="5"/>
  <c r="W322" i="5"/>
  <c r="V322" i="5"/>
  <c r="U322" i="5"/>
  <c r="T322" i="5"/>
  <c r="S322" i="5"/>
  <c r="R322" i="5"/>
  <c r="Q322" i="5"/>
  <c r="P322" i="5"/>
  <c r="O322" i="5"/>
  <c r="N322" i="5"/>
  <c r="W321" i="5"/>
  <c r="V321" i="5"/>
  <c r="U321" i="5"/>
  <c r="T321" i="5"/>
  <c r="S321" i="5"/>
  <c r="R321" i="5"/>
  <c r="Q321" i="5"/>
  <c r="P321" i="5"/>
  <c r="O321" i="5"/>
  <c r="N321" i="5"/>
  <c r="W320" i="5"/>
  <c r="V320" i="5"/>
  <c r="U320" i="5"/>
  <c r="T320" i="5"/>
  <c r="S320" i="5"/>
  <c r="R320" i="5"/>
  <c r="Q320" i="5"/>
  <c r="P320" i="5"/>
  <c r="O320" i="5"/>
  <c r="N320" i="5"/>
  <c r="W319" i="5"/>
  <c r="V319" i="5"/>
  <c r="U319" i="5"/>
  <c r="T319" i="5"/>
  <c r="S319" i="5"/>
  <c r="R319" i="5"/>
  <c r="Q319" i="5"/>
  <c r="P319" i="5"/>
  <c r="O319" i="5"/>
  <c r="N319" i="5"/>
  <c r="W318" i="5"/>
  <c r="V318" i="5"/>
  <c r="U318" i="5"/>
  <c r="T318" i="5"/>
  <c r="S318" i="5"/>
  <c r="R318" i="5"/>
  <c r="Q318" i="5"/>
  <c r="P318" i="5"/>
  <c r="O318" i="5"/>
  <c r="N318" i="5"/>
  <c r="W317" i="5"/>
  <c r="V317" i="5"/>
  <c r="U317" i="5"/>
  <c r="T317" i="5"/>
  <c r="S317" i="5"/>
  <c r="R317" i="5"/>
  <c r="Q317" i="5"/>
  <c r="P317" i="5"/>
  <c r="O317" i="5"/>
  <c r="N317" i="5"/>
  <c r="W316" i="5"/>
  <c r="V316" i="5"/>
  <c r="U316" i="5"/>
  <c r="T316" i="5"/>
  <c r="S316" i="5"/>
  <c r="R316" i="5"/>
  <c r="Q316" i="5"/>
  <c r="P316" i="5"/>
  <c r="O316" i="5"/>
  <c r="N316" i="5"/>
  <c r="W315" i="5"/>
  <c r="V315" i="5"/>
  <c r="U315" i="5"/>
  <c r="T315" i="5"/>
  <c r="S315" i="5"/>
  <c r="R315" i="5"/>
  <c r="Q315" i="5"/>
  <c r="P315" i="5"/>
  <c r="O315" i="5"/>
  <c r="N315" i="5"/>
  <c r="W314" i="5"/>
  <c r="V314" i="5"/>
  <c r="U314" i="5"/>
  <c r="T314" i="5"/>
  <c r="S314" i="5"/>
  <c r="R314" i="5"/>
  <c r="Q314" i="5"/>
  <c r="P314" i="5"/>
  <c r="O314" i="5"/>
  <c r="N314" i="5"/>
  <c r="W313" i="5"/>
  <c r="V313" i="5"/>
  <c r="U313" i="5"/>
  <c r="T313" i="5"/>
  <c r="S313" i="5"/>
  <c r="R313" i="5"/>
  <c r="Q313" i="5"/>
  <c r="P313" i="5"/>
  <c r="O313" i="5"/>
  <c r="N313" i="5"/>
  <c r="W312" i="5"/>
  <c r="V312" i="5"/>
  <c r="U312" i="5"/>
  <c r="T312" i="5"/>
  <c r="S312" i="5"/>
  <c r="R312" i="5"/>
  <c r="Q312" i="5"/>
  <c r="P312" i="5"/>
  <c r="O312" i="5"/>
  <c r="N312" i="5"/>
  <c r="W311" i="5"/>
  <c r="V311" i="5"/>
  <c r="U311" i="5"/>
  <c r="T311" i="5"/>
  <c r="S311" i="5"/>
  <c r="R311" i="5"/>
  <c r="Q311" i="5"/>
  <c r="P311" i="5"/>
  <c r="O311" i="5"/>
  <c r="N311" i="5"/>
  <c r="W310" i="5"/>
  <c r="V310" i="5"/>
  <c r="U310" i="5"/>
  <c r="T310" i="5"/>
  <c r="S310" i="5"/>
  <c r="R310" i="5"/>
  <c r="Q310" i="5"/>
  <c r="P310" i="5"/>
  <c r="O310" i="5"/>
  <c r="N310" i="5"/>
  <c r="W309" i="5"/>
  <c r="V309" i="5"/>
  <c r="U309" i="5"/>
  <c r="T309" i="5"/>
  <c r="S309" i="5"/>
  <c r="R309" i="5"/>
  <c r="Q309" i="5"/>
  <c r="P309" i="5"/>
  <c r="O309" i="5"/>
  <c r="N309" i="5"/>
  <c r="W308" i="5"/>
  <c r="V308" i="5"/>
  <c r="U308" i="5"/>
  <c r="T308" i="5"/>
  <c r="S308" i="5"/>
  <c r="R308" i="5"/>
  <c r="Q308" i="5"/>
  <c r="P308" i="5"/>
  <c r="O308" i="5"/>
  <c r="N308" i="5"/>
  <c r="W307" i="5"/>
  <c r="V307" i="5"/>
  <c r="U307" i="5"/>
  <c r="T307" i="5"/>
  <c r="S307" i="5"/>
  <c r="R307" i="5"/>
  <c r="Q307" i="5"/>
  <c r="P307" i="5"/>
  <c r="O307" i="5"/>
  <c r="N307" i="5"/>
  <c r="W306" i="5"/>
  <c r="V306" i="5"/>
  <c r="U306" i="5"/>
  <c r="T306" i="5"/>
  <c r="S306" i="5"/>
  <c r="R306" i="5"/>
  <c r="Q306" i="5"/>
  <c r="AA306" i="5" s="1"/>
  <c r="P306" i="5"/>
  <c r="O306" i="5"/>
  <c r="N306" i="5"/>
  <c r="W305" i="5"/>
  <c r="V305" i="5"/>
  <c r="U305" i="5"/>
  <c r="T305" i="5"/>
  <c r="S305" i="5"/>
  <c r="R305" i="5"/>
  <c r="Q305" i="5"/>
  <c r="P305" i="5"/>
  <c r="O305" i="5"/>
  <c r="N305" i="5"/>
  <c r="W304" i="5"/>
  <c r="V304" i="5"/>
  <c r="U304" i="5"/>
  <c r="T304" i="5"/>
  <c r="S304" i="5"/>
  <c r="R304" i="5"/>
  <c r="Q304" i="5"/>
  <c r="P304" i="5"/>
  <c r="O304" i="5"/>
  <c r="N304" i="5"/>
  <c r="W303" i="5"/>
  <c r="V303" i="5"/>
  <c r="U303" i="5"/>
  <c r="T303" i="5"/>
  <c r="S303" i="5"/>
  <c r="R303" i="5"/>
  <c r="Q303" i="5"/>
  <c r="P303" i="5"/>
  <c r="O303" i="5"/>
  <c r="Y303" i="5" s="1"/>
  <c r="N303" i="5"/>
  <c r="W302" i="5"/>
  <c r="V302" i="5"/>
  <c r="U302" i="5"/>
  <c r="T302" i="5"/>
  <c r="S302" i="5"/>
  <c r="R302" i="5"/>
  <c r="Q302" i="5"/>
  <c r="AA302" i="5" s="1"/>
  <c r="P302" i="5"/>
  <c r="O302" i="5"/>
  <c r="N302" i="5"/>
  <c r="W301" i="5"/>
  <c r="V301" i="5"/>
  <c r="U301" i="5"/>
  <c r="T301" i="5"/>
  <c r="S301" i="5"/>
  <c r="R301" i="5"/>
  <c r="Q301" i="5"/>
  <c r="P301" i="5"/>
  <c r="O301" i="5"/>
  <c r="N301" i="5"/>
  <c r="W300" i="5"/>
  <c r="V300" i="5"/>
  <c r="U300" i="5"/>
  <c r="T300" i="5"/>
  <c r="S300" i="5"/>
  <c r="R300" i="5"/>
  <c r="Q300" i="5"/>
  <c r="P300" i="5"/>
  <c r="O300" i="5"/>
  <c r="N300" i="5"/>
  <c r="W299" i="5"/>
  <c r="V299" i="5"/>
  <c r="U299" i="5"/>
  <c r="T299" i="5"/>
  <c r="S299" i="5"/>
  <c r="R299" i="5"/>
  <c r="Q299" i="5"/>
  <c r="P299" i="5"/>
  <c r="O299" i="5"/>
  <c r="Y299" i="5" s="1"/>
  <c r="N299" i="5"/>
  <c r="W298" i="5"/>
  <c r="V298" i="5"/>
  <c r="U298" i="5"/>
  <c r="T298" i="5"/>
  <c r="S298" i="5"/>
  <c r="R298" i="5"/>
  <c r="Q298" i="5"/>
  <c r="AA298" i="5" s="1"/>
  <c r="P298" i="5"/>
  <c r="O298" i="5"/>
  <c r="N298" i="5"/>
  <c r="W297" i="5"/>
  <c r="V297" i="5"/>
  <c r="U297" i="5"/>
  <c r="T297" i="5"/>
  <c r="S297" i="5"/>
  <c r="R297" i="5"/>
  <c r="Q297" i="5"/>
  <c r="P297" i="5"/>
  <c r="O297" i="5"/>
  <c r="N297" i="5"/>
  <c r="W296" i="5"/>
  <c r="V296" i="5"/>
  <c r="U296" i="5"/>
  <c r="T296" i="5"/>
  <c r="S296" i="5"/>
  <c r="R296" i="5"/>
  <c r="Q296" i="5"/>
  <c r="P296" i="5"/>
  <c r="O296" i="5"/>
  <c r="N296" i="5"/>
  <c r="W295" i="5"/>
  <c r="V295" i="5"/>
  <c r="U295" i="5"/>
  <c r="T295" i="5"/>
  <c r="S295" i="5"/>
  <c r="R295" i="5"/>
  <c r="Q295" i="5"/>
  <c r="P295" i="5"/>
  <c r="O295" i="5"/>
  <c r="Y295" i="5" s="1"/>
  <c r="N295" i="5"/>
  <c r="W294" i="5"/>
  <c r="V294" i="5"/>
  <c r="U294" i="5"/>
  <c r="T294" i="5"/>
  <c r="S294" i="5"/>
  <c r="R294" i="5"/>
  <c r="Q294" i="5"/>
  <c r="AA294" i="5" s="1"/>
  <c r="P294" i="5"/>
  <c r="O294" i="5"/>
  <c r="N294" i="5"/>
  <c r="W293" i="5"/>
  <c r="V293" i="5"/>
  <c r="U293" i="5"/>
  <c r="T293" i="5"/>
  <c r="S293" i="5"/>
  <c r="R293" i="5"/>
  <c r="Q293" i="5"/>
  <c r="P293" i="5"/>
  <c r="O293" i="5"/>
  <c r="N293" i="5"/>
  <c r="W292" i="5"/>
  <c r="V292" i="5"/>
  <c r="U292" i="5"/>
  <c r="T292" i="5"/>
  <c r="S292" i="5"/>
  <c r="R292" i="5"/>
  <c r="Q292" i="5"/>
  <c r="P292" i="5"/>
  <c r="O292" i="5"/>
  <c r="N292" i="5"/>
  <c r="W291" i="5"/>
  <c r="V291" i="5"/>
  <c r="U291" i="5"/>
  <c r="T291" i="5"/>
  <c r="S291" i="5"/>
  <c r="R291" i="5"/>
  <c r="Q291" i="5"/>
  <c r="P291" i="5"/>
  <c r="O291" i="5"/>
  <c r="Y291" i="5" s="1"/>
  <c r="N291" i="5"/>
  <c r="W290" i="5"/>
  <c r="V290" i="5"/>
  <c r="U290" i="5"/>
  <c r="T290" i="5"/>
  <c r="S290" i="5"/>
  <c r="R290" i="5"/>
  <c r="Q290" i="5"/>
  <c r="AA290" i="5" s="1"/>
  <c r="P290" i="5"/>
  <c r="O290" i="5"/>
  <c r="N290" i="5"/>
  <c r="W289" i="5"/>
  <c r="V289" i="5"/>
  <c r="U289" i="5"/>
  <c r="T289" i="5"/>
  <c r="S289" i="5"/>
  <c r="R289" i="5"/>
  <c r="Q289" i="5"/>
  <c r="P289" i="5"/>
  <c r="O289" i="5"/>
  <c r="N289" i="5"/>
  <c r="W288" i="5"/>
  <c r="V288" i="5"/>
  <c r="U288" i="5"/>
  <c r="T288" i="5"/>
  <c r="S288" i="5"/>
  <c r="R288" i="5"/>
  <c r="Q288" i="5"/>
  <c r="P288" i="5"/>
  <c r="O288" i="5"/>
  <c r="N288" i="5"/>
  <c r="W287" i="5"/>
  <c r="V287" i="5"/>
  <c r="U287" i="5"/>
  <c r="T287" i="5"/>
  <c r="S287" i="5"/>
  <c r="R287" i="5"/>
  <c r="Q287" i="5"/>
  <c r="P287" i="5"/>
  <c r="O287" i="5"/>
  <c r="Y287" i="5" s="1"/>
  <c r="N287" i="5"/>
  <c r="W286" i="5"/>
  <c r="V286" i="5"/>
  <c r="U286" i="5"/>
  <c r="T286" i="5"/>
  <c r="S286" i="5"/>
  <c r="R286" i="5"/>
  <c r="Q286" i="5"/>
  <c r="AA286" i="5" s="1"/>
  <c r="P286" i="5"/>
  <c r="O286" i="5"/>
  <c r="N286" i="5"/>
  <c r="W285" i="5"/>
  <c r="V285" i="5"/>
  <c r="U285" i="5"/>
  <c r="T285" i="5"/>
  <c r="S285" i="5"/>
  <c r="R285" i="5"/>
  <c r="Q285" i="5"/>
  <c r="P285" i="5"/>
  <c r="O285" i="5"/>
  <c r="N285" i="5"/>
  <c r="W284" i="5"/>
  <c r="V284" i="5"/>
  <c r="U284" i="5"/>
  <c r="T284" i="5"/>
  <c r="S284" i="5"/>
  <c r="R284" i="5"/>
  <c r="Q284" i="5"/>
  <c r="P284" i="5"/>
  <c r="O284" i="5"/>
  <c r="N284" i="5"/>
  <c r="W283" i="5"/>
  <c r="V283" i="5"/>
  <c r="U283" i="5"/>
  <c r="T283" i="5"/>
  <c r="S283" i="5"/>
  <c r="R283" i="5"/>
  <c r="Q283" i="5"/>
  <c r="P283" i="5"/>
  <c r="O283" i="5"/>
  <c r="Y283" i="5" s="1"/>
  <c r="N283" i="5"/>
  <c r="W282" i="5"/>
  <c r="V282" i="5"/>
  <c r="U282" i="5"/>
  <c r="T282" i="5"/>
  <c r="S282" i="5"/>
  <c r="R282" i="5"/>
  <c r="Q282" i="5"/>
  <c r="AA282" i="5" s="1"/>
  <c r="P282" i="5"/>
  <c r="O282" i="5"/>
  <c r="N282" i="5"/>
  <c r="W281" i="5"/>
  <c r="V281" i="5"/>
  <c r="U281" i="5"/>
  <c r="T281" i="5"/>
  <c r="S281" i="5"/>
  <c r="R281" i="5"/>
  <c r="Q281" i="5"/>
  <c r="P281" i="5"/>
  <c r="O281" i="5"/>
  <c r="N281" i="5"/>
  <c r="W280" i="5"/>
  <c r="V280" i="5"/>
  <c r="U280" i="5"/>
  <c r="T280" i="5"/>
  <c r="S280" i="5"/>
  <c r="R280" i="5"/>
  <c r="Q280" i="5"/>
  <c r="P280" i="5"/>
  <c r="O280" i="5"/>
  <c r="N280" i="5"/>
  <c r="W279" i="5"/>
  <c r="V279" i="5"/>
  <c r="U279" i="5"/>
  <c r="T279" i="5"/>
  <c r="S279" i="5"/>
  <c r="R279" i="5"/>
  <c r="Q279" i="5"/>
  <c r="P279" i="5"/>
  <c r="O279" i="5"/>
  <c r="Y279" i="5" s="1"/>
  <c r="N279" i="5"/>
  <c r="W278" i="5"/>
  <c r="V278" i="5"/>
  <c r="U278" i="5"/>
  <c r="T278" i="5"/>
  <c r="S278" i="5"/>
  <c r="R278" i="5"/>
  <c r="Q278" i="5"/>
  <c r="AA278" i="5" s="1"/>
  <c r="P278" i="5"/>
  <c r="O278" i="5"/>
  <c r="N278" i="5"/>
  <c r="W277" i="5"/>
  <c r="V277" i="5"/>
  <c r="U277" i="5"/>
  <c r="T277" i="5"/>
  <c r="S277" i="5"/>
  <c r="R277" i="5"/>
  <c r="Q277" i="5"/>
  <c r="P277" i="5"/>
  <c r="O277" i="5"/>
  <c r="N277" i="5"/>
  <c r="W276" i="5"/>
  <c r="V276" i="5"/>
  <c r="U276" i="5"/>
  <c r="T276" i="5"/>
  <c r="S276" i="5"/>
  <c r="R276" i="5"/>
  <c r="Q276" i="5"/>
  <c r="P276" i="5"/>
  <c r="O276" i="5"/>
  <c r="N276" i="5"/>
  <c r="W275" i="5"/>
  <c r="V275" i="5"/>
  <c r="U275" i="5"/>
  <c r="T275" i="5"/>
  <c r="S275" i="5"/>
  <c r="R275" i="5"/>
  <c r="Q275" i="5"/>
  <c r="P275" i="5"/>
  <c r="O275" i="5"/>
  <c r="Y275" i="5" s="1"/>
  <c r="N275" i="5"/>
  <c r="W274" i="5"/>
  <c r="V274" i="5"/>
  <c r="U274" i="5"/>
  <c r="T274" i="5"/>
  <c r="S274" i="5"/>
  <c r="R274" i="5"/>
  <c r="Q274" i="5"/>
  <c r="AA274" i="5" s="1"/>
  <c r="P274" i="5"/>
  <c r="O274" i="5"/>
  <c r="N274" i="5"/>
  <c r="W273" i="5"/>
  <c r="V273" i="5"/>
  <c r="U273" i="5"/>
  <c r="T273" i="5"/>
  <c r="S273" i="5"/>
  <c r="R273" i="5"/>
  <c r="Q273" i="5"/>
  <c r="P273" i="5"/>
  <c r="O273" i="5"/>
  <c r="N273" i="5"/>
  <c r="W272" i="5"/>
  <c r="V272" i="5"/>
  <c r="U272" i="5"/>
  <c r="T272" i="5"/>
  <c r="S272" i="5"/>
  <c r="R272" i="5"/>
  <c r="Q272" i="5"/>
  <c r="P272" i="5"/>
  <c r="O272" i="5"/>
  <c r="N272" i="5"/>
  <c r="W271" i="5"/>
  <c r="V271" i="5"/>
  <c r="U271" i="5"/>
  <c r="T271" i="5"/>
  <c r="S271" i="5"/>
  <c r="R271" i="5"/>
  <c r="Q271" i="5"/>
  <c r="P271" i="5"/>
  <c r="O271" i="5"/>
  <c r="Y271" i="5" s="1"/>
  <c r="N271" i="5"/>
  <c r="W270" i="5"/>
  <c r="V270" i="5"/>
  <c r="U270" i="5"/>
  <c r="T270" i="5"/>
  <c r="S270" i="5"/>
  <c r="R270" i="5"/>
  <c r="Q270" i="5"/>
  <c r="AA270" i="5" s="1"/>
  <c r="P270" i="5"/>
  <c r="O270" i="5"/>
  <c r="N270" i="5"/>
  <c r="W269" i="5"/>
  <c r="V269" i="5"/>
  <c r="U269" i="5"/>
  <c r="T269" i="5"/>
  <c r="S269" i="5"/>
  <c r="R269" i="5"/>
  <c r="Q269" i="5"/>
  <c r="P269" i="5"/>
  <c r="O269" i="5"/>
  <c r="N269" i="5"/>
  <c r="W268" i="5"/>
  <c r="V268" i="5"/>
  <c r="U268" i="5"/>
  <c r="T268" i="5"/>
  <c r="S268" i="5"/>
  <c r="R268" i="5"/>
  <c r="Q268" i="5"/>
  <c r="P268" i="5"/>
  <c r="O268" i="5"/>
  <c r="N268" i="5"/>
  <c r="W267" i="5"/>
  <c r="V267" i="5"/>
  <c r="U267" i="5"/>
  <c r="T267" i="5"/>
  <c r="S267" i="5"/>
  <c r="R267" i="5"/>
  <c r="Q267" i="5"/>
  <c r="P267" i="5"/>
  <c r="O267" i="5"/>
  <c r="Y267" i="5" s="1"/>
  <c r="N267" i="5"/>
  <c r="W266" i="5"/>
  <c r="V266" i="5"/>
  <c r="U266" i="5"/>
  <c r="T266" i="5"/>
  <c r="S266" i="5"/>
  <c r="R266" i="5"/>
  <c r="Q266" i="5"/>
  <c r="AA266" i="5" s="1"/>
  <c r="P266" i="5"/>
  <c r="O266" i="5"/>
  <c r="N266" i="5"/>
  <c r="W265" i="5"/>
  <c r="V265" i="5"/>
  <c r="U265" i="5"/>
  <c r="T265" i="5"/>
  <c r="S265" i="5"/>
  <c r="R265" i="5"/>
  <c r="Q265" i="5"/>
  <c r="P265" i="5"/>
  <c r="O265" i="5"/>
  <c r="N265" i="5"/>
  <c r="W264" i="5"/>
  <c r="V264" i="5"/>
  <c r="U264" i="5"/>
  <c r="T264" i="5"/>
  <c r="S264" i="5"/>
  <c r="R264" i="5"/>
  <c r="Q264" i="5"/>
  <c r="P264" i="5"/>
  <c r="O264" i="5"/>
  <c r="N264" i="5"/>
  <c r="W263" i="5"/>
  <c r="V263" i="5"/>
  <c r="U263" i="5"/>
  <c r="T263" i="5"/>
  <c r="S263" i="5"/>
  <c r="R263" i="5"/>
  <c r="Q263" i="5"/>
  <c r="P263" i="5"/>
  <c r="O263" i="5"/>
  <c r="Y263" i="5" s="1"/>
  <c r="N263" i="5"/>
  <c r="W262" i="5"/>
  <c r="V262" i="5"/>
  <c r="U262" i="5"/>
  <c r="T262" i="5"/>
  <c r="S262" i="5"/>
  <c r="R262" i="5"/>
  <c r="Q262" i="5"/>
  <c r="AA262" i="5" s="1"/>
  <c r="P262" i="5"/>
  <c r="O262" i="5"/>
  <c r="N262" i="5"/>
  <c r="W261" i="5"/>
  <c r="V261" i="5"/>
  <c r="U261" i="5"/>
  <c r="T261" i="5"/>
  <c r="S261" i="5"/>
  <c r="R261" i="5"/>
  <c r="Q261" i="5"/>
  <c r="P261" i="5"/>
  <c r="O261" i="5"/>
  <c r="N261" i="5"/>
  <c r="W260" i="5"/>
  <c r="V260" i="5"/>
  <c r="U260" i="5"/>
  <c r="T260" i="5"/>
  <c r="S260" i="5"/>
  <c r="R260" i="5"/>
  <c r="Q260" i="5"/>
  <c r="P260" i="5"/>
  <c r="O260" i="5"/>
  <c r="N260" i="5"/>
  <c r="W259" i="5"/>
  <c r="V259" i="5"/>
  <c r="U259" i="5"/>
  <c r="T259" i="5"/>
  <c r="S259" i="5"/>
  <c r="R259" i="5"/>
  <c r="Q259" i="5"/>
  <c r="P259" i="5"/>
  <c r="O259" i="5"/>
  <c r="Y259" i="5" s="1"/>
  <c r="N259" i="5"/>
  <c r="W258" i="5"/>
  <c r="V258" i="5"/>
  <c r="U258" i="5"/>
  <c r="T258" i="5"/>
  <c r="S258" i="5"/>
  <c r="R258" i="5"/>
  <c r="Q258" i="5"/>
  <c r="AA258" i="5" s="1"/>
  <c r="P258" i="5"/>
  <c r="O258" i="5"/>
  <c r="N258" i="5"/>
  <c r="W257" i="5"/>
  <c r="V257" i="5"/>
  <c r="U257" i="5"/>
  <c r="T257" i="5"/>
  <c r="S257" i="5"/>
  <c r="R257" i="5"/>
  <c r="Q257" i="5"/>
  <c r="P257" i="5"/>
  <c r="O257" i="5"/>
  <c r="N257" i="5"/>
  <c r="W256" i="5"/>
  <c r="V256" i="5"/>
  <c r="U256" i="5"/>
  <c r="T256" i="5"/>
  <c r="S256" i="5"/>
  <c r="R256" i="5"/>
  <c r="Q256" i="5"/>
  <c r="P256" i="5"/>
  <c r="O256" i="5"/>
  <c r="N256" i="5"/>
  <c r="W255" i="5"/>
  <c r="V255" i="5"/>
  <c r="U255" i="5"/>
  <c r="T255" i="5"/>
  <c r="S255" i="5"/>
  <c r="R255" i="5"/>
  <c r="Q255" i="5"/>
  <c r="P255" i="5"/>
  <c r="O255" i="5"/>
  <c r="Y255" i="5" s="1"/>
  <c r="N255" i="5"/>
  <c r="W254" i="5"/>
  <c r="V254" i="5"/>
  <c r="U254" i="5"/>
  <c r="T254" i="5"/>
  <c r="S254" i="5"/>
  <c r="R254" i="5"/>
  <c r="Q254" i="5"/>
  <c r="AA254" i="5" s="1"/>
  <c r="P254" i="5"/>
  <c r="O254" i="5"/>
  <c r="N254" i="5"/>
  <c r="W253" i="5"/>
  <c r="V253" i="5"/>
  <c r="U253" i="5"/>
  <c r="T253" i="5"/>
  <c r="S253" i="5"/>
  <c r="R253" i="5"/>
  <c r="Q253" i="5"/>
  <c r="P253" i="5"/>
  <c r="O253" i="5"/>
  <c r="N253" i="5"/>
  <c r="W252" i="5"/>
  <c r="V252" i="5"/>
  <c r="U252" i="5"/>
  <c r="T252" i="5"/>
  <c r="S252" i="5"/>
  <c r="R252" i="5"/>
  <c r="Q252" i="5"/>
  <c r="P252" i="5"/>
  <c r="O252" i="5"/>
  <c r="N252" i="5"/>
  <c r="W251" i="5"/>
  <c r="V251" i="5"/>
  <c r="U251" i="5"/>
  <c r="T251" i="5"/>
  <c r="S251" i="5"/>
  <c r="R251" i="5"/>
  <c r="Q251" i="5"/>
  <c r="P251" i="5"/>
  <c r="O251" i="5"/>
  <c r="Y251" i="5" s="1"/>
  <c r="N251" i="5"/>
  <c r="W250" i="5"/>
  <c r="V250" i="5"/>
  <c r="U250" i="5"/>
  <c r="T250" i="5"/>
  <c r="S250" i="5"/>
  <c r="R250" i="5"/>
  <c r="Q250" i="5"/>
  <c r="AA250" i="5" s="1"/>
  <c r="P250" i="5"/>
  <c r="O250" i="5"/>
  <c r="N250" i="5"/>
  <c r="W249" i="5"/>
  <c r="V249" i="5"/>
  <c r="U249" i="5"/>
  <c r="T249" i="5"/>
  <c r="S249" i="5"/>
  <c r="R249" i="5"/>
  <c r="Q249" i="5"/>
  <c r="P249" i="5"/>
  <c r="O249" i="5"/>
  <c r="N249" i="5"/>
  <c r="W248" i="5"/>
  <c r="V248" i="5"/>
  <c r="U248" i="5"/>
  <c r="T248" i="5"/>
  <c r="S248" i="5"/>
  <c r="R248" i="5"/>
  <c r="Q248" i="5"/>
  <c r="P248" i="5"/>
  <c r="O248" i="5"/>
  <c r="N248" i="5"/>
  <c r="W247" i="5"/>
  <c r="V247" i="5"/>
  <c r="U247" i="5"/>
  <c r="T247" i="5"/>
  <c r="S247" i="5"/>
  <c r="R247" i="5"/>
  <c r="Q247" i="5"/>
  <c r="P247" i="5"/>
  <c r="O247" i="5"/>
  <c r="Y247" i="5" s="1"/>
  <c r="N247" i="5"/>
  <c r="W246" i="5"/>
  <c r="V246" i="5"/>
  <c r="U246" i="5"/>
  <c r="T246" i="5"/>
  <c r="S246" i="5"/>
  <c r="R246" i="5"/>
  <c r="Q246" i="5"/>
  <c r="AA246" i="5" s="1"/>
  <c r="P246" i="5"/>
  <c r="O246" i="5"/>
  <c r="N246" i="5"/>
  <c r="W245" i="5"/>
  <c r="V245" i="5"/>
  <c r="U245" i="5"/>
  <c r="T245" i="5"/>
  <c r="S245" i="5"/>
  <c r="R245" i="5"/>
  <c r="Q245" i="5"/>
  <c r="P245" i="5"/>
  <c r="O245" i="5"/>
  <c r="N245" i="5"/>
  <c r="W244" i="5"/>
  <c r="V244" i="5"/>
  <c r="U244" i="5"/>
  <c r="T244" i="5"/>
  <c r="S244" i="5"/>
  <c r="R244" i="5"/>
  <c r="Q244" i="5"/>
  <c r="P244" i="5"/>
  <c r="O244" i="5"/>
  <c r="N244" i="5"/>
  <c r="W243" i="5"/>
  <c r="V243" i="5"/>
  <c r="U243" i="5"/>
  <c r="T243" i="5"/>
  <c r="S243" i="5"/>
  <c r="R243" i="5"/>
  <c r="Q243" i="5"/>
  <c r="P243" i="5"/>
  <c r="O243" i="5"/>
  <c r="Y243" i="5" s="1"/>
  <c r="N243" i="5"/>
  <c r="W242" i="5"/>
  <c r="V242" i="5"/>
  <c r="U242" i="5"/>
  <c r="T242" i="5"/>
  <c r="S242" i="5"/>
  <c r="R242" i="5"/>
  <c r="Q242" i="5"/>
  <c r="AA242" i="5" s="1"/>
  <c r="P242" i="5"/>
  <c r="O242" i="5"/>
  <c r="N242" i="5"/>
  <c r="W241" i="5"/>
  <c r="V241" i="5"/>
  <c r="U241" i="5"/>
  <c r="T241" i="5"/>
  <c r="S241" i="5"/>
  <c r="R241" i="5"/>
  <c r="Q241" i="5"/>
  <c r="P241" i="5"/>
  <c r="O241" i="5"/>
  <c r="N241" i="5"/>
  <c r="W240" i="5"/>
  <c r="V240" i="5"/>
  <c r="U240" i="5"/>
  <c r="T240" i="5"/>
  <c r="S240" i="5"/>
  <c r="R240" i="5"/>
  <c r="Q240" i="5"/>
  <c r="P240" i="5"/>
  <c r="O240" i="5"/>
  <c r="N240" i="5"/>
  <c r="W239" i="5"/>
  <c r="V239" i="5"/>
  <c r="U239" i="5"/>
  <c r="T239" i="5"/>
  <c r="S239" i="5"/>
  <c r="R239" i="5"/>
  <c r="Q239" i="5"/>
  <c r="P239" i="5"/>
  <c r="O239" i="5"/>
  <c r="Y239" i="5" s="1"/>
  <c r="N239" i="5"/>
  <c r="W238" i="5"/>
  <c r="V238" i="5"/>
  <c r="U238" i="5"/>
  <c r="T238" i="5"/>
  <c r="S238" i="5"/>
  <c r="R238" i="5"/>
  <c r="Q238" i="5"/>
  <c r="AA238" i="5" s="1"/>
  <c r="P238" i="5"/>
  <c r="O238" i="5"/>
  <c r="N238" i="5"/>
  <c r="W237" i="5"/>
  <c r="V237" i="5"/>
  <c r="U237" i="5"/>
  <c r="T237" i="5"/>
  <c r="S237" i="5"/>
  <c r="R237" i="5"/>
  <c r="Q237" i="5"/>
  <c r="P237" i="5"/>
  <c r="O237" i="5"/>
  <c r="N237" i="5"/>
  <c r="W236" i="5"/>
  <c r="V236" i="5"/>
  <c r="U236" i="5"/>
  <c r="T236" i="5"/>
  <c r="S236" i="5"/>
  <c r="R236" i="5"/>
  <c r="Q236" i="5"/>
  <c r="P236" i="5"/>
  <c r="O236" i="5"/>
  <c r="N236" i="5"/>
  <c r="W235" i="5"/>
  <c r="V235" i="5"/>
  <c r="U235" i="5"/>
  <c r="T235" i="5"/>
  <c r="S235" i="5"/>
  <c r="R235" i="5"/>
  <c r="Q235" i="5"/>
  <c r="P235" i="5"/>
  <c r="O235" i="5"/>
  <c r="Y235" i="5" s="1"/>
  <c r="N235" i="5"/>
  <c r="W234" i="5"/>
  <c r="V234" i="5"/>
  <c r="U234" i="5"/>
  <c r="T234" i="5"/>
  <c r="S234" i="5"/>
  <c r="R234" i="5"/>
  <c r="Q234" i="5"/>
  <c r="AA234" i="5" s="1"/>
  <c r="P234" i="5"/>
  <c r="O234" i="5"/>
  <c r="N234" i="5"/>
  <c r="W233" i="5"/>
  <c r="V233" i="5"/>
  <c r="U233" i="5"/>
  <c r="T233" i="5"/>
  <c r="S233" i="5"/>
  <c r="R233" i="5"/>
  <c r="Q233" i="5"/>
  <c r="P233" i="5"/>
  <c r="O233" i="5"/>
  <c r="N233" i="5"/>
  <c r="W232" i="5"/>
  <c r="V232" i="5"/>
  <c r="U232" i="5"/>
  <c r="T232" i="5"/>
  <c r="S232" i="5"/>
  <c r="R232" i="5"/>
  <c r="Q232" i="5"/>
  <c r="P232" i="5"/>
  <c r="O232" i="5"/>
  <c r="N232" i="5"/>
  <c r="W231" i="5"/>
  <c r="V231" i="5"/>
  <c r="U231" i="5"/>
  <c r="T231" i="5"/>
  <c r="S231" i="5"/>
  <c r="R231" i="5"/>
  <c r="Q231" i="5"/>
  <c r="P231" i="5"/>
  <c r="O231" i="5"/>
  <c r="Y231" i="5" s="1"/>
  <c r="N231" i="5"/>
  <c r="W230" i="5"/>
  <c r="V230" i="5"/>
  <c r="U230" i="5"/>
  <c r="T230" i="5"/>
  <c r="S230" i="5"/>
  <c r="R230" i="5"/>
  <c r="Q230" i="5"/>
  <c r="AA230" i="5" s="1"/>
  <c r="P230" i="5"/>
  <c r="O230" i="5"/>
  <c r="N230" i="5"/>
  <c r="W229" i="5"/>
  <c r="V229" i="5"/>
  <c r="U229" i="5"/>
  <c r="T229" i="5"/>
  <c r="S229" i="5"/>
  <c r="R229" i="5"/>
  <c r="Q229" i="5"/>
  <c r="P229" i="5"/>
  <c r="O229" i="5"/>
  <c r="N229" i="5"/>
  <c r="W228" i="5"/>
  <c r="V228" i="5"/>
  <c r="U228" i="5"/>
  <c r="T228" i="5"/>
  <c r="S228" i="5"/>
  <c r="R228" i="5"/>
  <c r="Q228" i="5"/>
  <c r="P228" i="5"/>
  <c r="O228" i="5"/>
  <c r="N228" i="5"/>
  <c r="W227" i="5"/>
  <c r="V227" i="5"/>
  <c r="U227" i="5"/>
  <c r="T227" i="5"/>
  <c r="S227" i="5"/>
  <c r="R227" i="5"/>
  <c r="Q227" i="5"/>
  <c r="P227" i="5"/>
  <c r="O227" i="5"/>
  <c r="Y227" i="5" s="1"/>
  <c r="N227" i="5"/>
  <c r="W226" i="5"/>
  <c r="V226" i="5"/>
  <c r="U226" i="5"/>
  <c r="T226" i="5"/>
  <c r="S226" i="5"/>
  <c r="R226" i="5"/>
  <c r="Q226" i="5"/>
  <c r="AA226" i="5" s="1"/>
  <c r="P226" i="5"/>
  <c r="O226" i="5"/>
  <c r="N226" i="5"/>
  <c r="W225" i="5"/>
  <c r="V225" i="5"/>
  <c r="U225" i="5"/>
  <c r="T225" i="5"/>
  <c r="S225" i="5"/>
  <c r="R225" i="5"/>
  <c r="Q225" i="5"/>
  <c r="P225" i="5"/>
  <c r="O225" i="5"/>
  <c r="N225" i="5"/>
  <c r="W224" i="5"/>
  <c r="V224" i="5"/>
  <c r="U224" i="5"/>
  <c r="T224" i="5"/>
  <c r="S224" i="5"/>
  <c r="R224" i="5"/>
  <c r="Q224" i="5"/>
  <c r="P224" i="5"/>
  <c r="O224" i="5"/>
  <c r="N224" i="5"/>
  <c r="W223" i="5"/>
  <c r="V223" i="5"/>
  <c r="U223" i="5"/>
  <c r="T223" i="5"/>
  <c r="S223" i="5"/>
  <c r="R223" i="5"/>
  <c r="Q223" i="5"/>
  <c r="P223" i="5"/>
  <c r="O223" i="5"/>
  <c r="Y223" i="5" s="1"/>
  <c r="N223" i="5"/>
  <c r="W222" i="5"/>
  <c r="V222" i="5"/>
  <c r="U222" i="5"/>
  <c r="T222" i="5"/>
  <c r="S222" i="5"/>
  <c r="R222" i="5"/>
  <c r="Q222" i="5"/>
  <c r="AA222" i="5" s="1"/>
  <c r="P222" i="5"/>
  <c r="O222" i="5"/>
  <c r="N222" i="5"/>
  <c r="W221" i="5"/>
  <c r="V221" i="5"/>
  <c r="U221" i="5"/>
  <c r="T221" i="5"/>
  <c r="S221" i="5"/>
  <c r="R221" i="5"/>
  <c r="Q221" i="5"/>
  <c r="P221" i="5"/>
  <c r="O221" i="5"/>
  <c r="N221" i="5"/>
  <c r="W220" i="5"/>
  <c r="V220" i="5"/>
  <c r="U220" i="5"/>
  <c r="T220" i="5"/>
  <c r="S220" i="5"/>
  <c r="R220" i="5"/>
  <c r="Q220" i="5"/>
  <c r="P220" i="5"/>
  <c r="O220" i="5"/>
  <c r="N220" i="5"/>
  <c r="W219" i="5"/>
  <c r="V219" i="5"/>
  <c r="U219" i="5"/>
  <c r="T219" i="5"/>
  <c r="S219" i="5"/>
  <c r="R219" i="5"/>
  <c r="Q219" i="5"/>
  <c r="P219" i="5"/>
  <c r="O219" i="5"/>
  <c r="Y219" i="5" s="1"/>
  <c r="N219" i="5"/>
  <c r="W218" i="5"/>
  <c r="V218" i="5"/>
  <c r="U218" i="5"/>
  <c r="T218" i="5"/>
  <c r="S218" i="5"/>
  <c r="R218" i="5"/>
  <c r="Q218" i="5"/>
  <c r="AA218" i="5" s="1"/>
  <c r="P218" i="5"/>
  <c r="O218" i="5"/>
  <c r="N218" i="5"/>
  <c r="W217" i="5"/>
  <c r="V217" i="5"/>
  <c r="U217" i="5"/>
  <c r="T217" i="5"/>
  <c r="S217" i="5"/>
  <c r="R217" i="5"/>
  <c r="Q217" i="5"/>
  <c r="P217" i="5"/>
  <c r="O217" i="5"/>
  <c r="N217" i="5"/>
  <c r="W216" i="5"/>
  <c r="V216" i="5"/>
  <c r="U216" i="5"/>
  <c r="T216" i="5"/>
  <c r="S216" i="5"/>
  <c r="R216" i="5"/>
  <c r="Q216" i="5"/>
  <c r="P216" i="5"/>
  <c r="O216" i="5"/>
  <c r="N216" i="5"/>
  <c r="W215" i="5"/>
  <c r="V215" i="5"/>
  <c r="U215" i="5"/>
  <c r="T215" i="5"/>
  <c r="S215" i="5"/>
  <c r="R215" i="5"/>
  <c r="Q215" i="5"/>
  <c r="P215" i="5"/>
  <c r="O215" i="5"/>
  <c r="Y215" i="5" s="1"/>
  <c r="N215" i="5"/>
  <c r="W214" i="5"/>
  <c r="V214" i="5"/>
  <c r="U214" i="5"/>
  <c r="T214" i="5"/>
  <c r="S214" i="5"/>
  <c r="R214" i="5"/>
  <c r="Q214" i="5"/>
  <c r="AA214" i="5" s="1"/>
  <c r="P214" i="5"/>
  <c r="O214" i="5"/>
  <c r="N214" i="5"/>
  <c r="W213" i="5"/>
  <c r="V213" i="5"/>
  <c r="U213" i="5"/>
  <c r="T213" i="5"/>
  <c r="S213" i="5"/>
  <c r="R213" i="5"/>
  <c r="Q213" i="5"/>
  <c r="P213" i="5"/>
  <c r="O213" i="5"/>
  <c r="N213" i="5"/>
  <c r="W212" i="5"/>
  <c r="V212" i="5"/>
  <c r="U212" i="5"/>
  <c r="T212" i="5"/>
  <c r="S212" i="5"/>
  <c r="R212" i="5"/>
  <c r="Q212" i="5"/>
  <c r="P212" i="5"/>
  <c r="O212" i="5"/>
  <c r="N212" i="5"/>
  <c r="W211" i="5"/>
  <c r="V211" i="5"/>
  <c r="U211" i="5"/>
  <c r="T211" i="5"/>
  <c r="S211" i="5"/>
  <c r="R211" i="5"/>
  <c r="Q211" i="5"/>
  <c r="P211" i="5"/>
  <c r="O211" i="5"/>
  <c r="Y211" i="5" s="1"/>
  <c r="N211" i="5"/>
  <c r="W210" i="5"/>
  <c r="V210" i="5"/>
  <c r="U210" i="5"/>
  <c r="T210" i="5"/>
  <c r="S210" i="5"/>
  <c r="R210" i="5"/>
  <c r="Q210" i="5"/>
  <c r="AA210" i="5" s="1"/>
  <c r="P210" i="5"/>
  <c r="O210" i="5"/>
  <c r="N210" i="5"/>
  <c r="W209" i="5"/>
  <c r="V209" i="5"/>
  <c r="U209" i="5"/>
  <c r="T209" i="5"/>
  <c r="S209" i="5"/>
  <c r="R209" i="5"/>
  <c r="Q209" i="5"/>
  <c r="P209" i="5"/>
  <c r="O209" i="5"/>
  <c r="N209" i="5"/>
  <c r="W208" i="5"/>
  <c r="V208" i="5"/>
  <c r="U208" i="5"/>
  <c r="T208" i="5"/>
  <c r="S208" i="5"/>
  <c r="R208" i="5"/>
  <c r="Q208" i="5"/>
  <c r="P208" i="5"/>
  <c r="O208" i="5"/>
  <c r="N208" i="5"/>
  <c r="W207" i="5"/>
  <c r="V207" i="5"/>
  <c r="U207" i="5"/>
  <c r="T207" i="5"/>
  <c r="S207" i="5"/>
  <c r="R207" i="5"/>
  <c r="Q207" i="5"/>
  <c r="P207" i="5"/>
  <c r="O207" i="5"/>
  <c r="Y207" i="5" s="1"/>
  <c r="N207" i="5"/>
  <c r="W206" i="5"/>
  <c r="V206" i="5"/>
  <c r="U206" i="5"/>
  <c r="T206" i="5"/>
  <c r="S206" i="5"/>
  <c r="R206" i="5"/>
  <c r="Q206" i="5"/>
  <c r="AA206" i="5" s="1"/>
  <c r="P206" i="5"/>
  <c r="O206" i="5"/>
  <c r="N206" i="5"/>
  <c r="W205" i="5"/>
  <c r="V205" i="5"/>
  <c r="U205" i="5"/>
  <c r="T205" i="5"/>
  <c r="S205" i="5"/>
  <c r="R205" i="5"/>
  <c r="Q205" i="5"/>
  <c r="P205" i="5"/>
  <c r="O205" i="5"/>
  <c r="N205" i="5"/>
  <c r="W204" i="5"/>
  <c r="V204" i="5"/>
  <c r="U204" i="5"/>
  <c r="T204" i="5"/>
  <c r="S204" i="5"/>
  <c r="R204" i="5"/>
  <c r="Q204" i="5"/>
  <c r="P204" i="5"/>
  <c r="O204" i="5"/>
  <c r="N204" i="5"/>
  <c r="W203" i="5"/>
  <c r="V203" i="5"/>
  <c r="U203" i="5"/>
  <c r="T203" i="5"/>
  <c r="S203" i="5"/>
  <c r="R203" i="5"/>
  <c r="Q203" i="5"/>
  <c r="P203" i="5"/>
  <c r="O203" i="5"/>
  <c r="Y203" i="5" s="1"/>
  <c r="N203" i="5"/>
  <c r="W202" i="5"/>
  <c r="V202" i="5"/>
  <c r="U202" i="5"/>
  <c r="T202" i="5"/>
  <c r="S202" i="5"/>
  <c r="R202" i="5"/>
  <c r="Q202" i="5"/>
  <c r="AA202" i="5" s="1"/>
  <c r="P202" i="5"/>
  <c r="O202" i="5"/>
  <c r="N202" i="5"/>
  <c r="W201" i="5"/>
  <c r="V201" i="5"/>
  <c r="U201" i="5"/>
  <c r="T201" i="5"/>
  <c r="S201" i="5"/>
  <c r="R201" i="5"/>
  <c r="Q201" i="5"/>
  <c r="P201" i="5"/>
  <c r="O201" i="5"/>
  <c r="N201" i="5"/>
  <c r="W200" i="5"/>
  <c r="V200" i="5"/>
  <c r="U200" i="5"/>
  <c r="T200" i="5"/>
  <c r="S200" i="5"/>
  <c r="R200" i="5"/>
  <c r="Q200" i="5"/>
  <c r="P200" i="5"/>
  <c r="O200" i="5"/>
  <c r="N200" i="5"/>
  <c r="W199" i="5"/>
  <c r="V199" i="5"/>
  <c r="U199" i="5"/>
  <c r="T199" i="5"/>
  <c r="S199" i="5"/>
  <c r="R199" i="5"/>
  <c r="Q199" i="5"/>
  <c r="P199" i="5"/>
  <c r="O199" i="5"/>
  <c r="Y199" i="5" s="1"/>
  <c r="N199" i="5"/>
  <c r="W198" i="5"/>
  <c r="V198" i="5"/>
  <c r="U198" i="5"/>
  <c r="T198" i="5"/>
  <c r="S198" i="5"/>
  <c r="R198" i="5"/>
  <c r="Q198" i="5"/>
  <c r="AA198" i="5" s="1"/>
  <c r="P198" i="5"/>
  <c r="O198" i="5"/>
  <c r="N198" i="5"/>
  <c r="W197" i="5"/>
  <c r="V197" i="5"/>
  <c r="U197" i="5"/>
  <c r="T197" i="5"/>
  <c r="S197" i="5"/>
  <c r="R197" i="5"/>
  <c r="Q197" i="5"/>
  <c r="P197" i="5"/>
  <c r="O197" i="5"/>
  <c r="N197" i="5"/>
  <c r="W196" i="5"/>
  <c r="V196" i="5"/>
  <c r="U196" i="5"/>
  <c r="T196" i="5"/>
  <c r="S196" i="5"/>
  <c r="R196" i="5"/>
  <c r="Q196" i="5"/>
  <c r="P196" i="5"/>
  <c r="O196" i="5"/>
  <c r="N196" i="5"/>
  <c r="W195" i="5"/>
  <c r="V195" i="5"/>
  <c r="U195" i="5"/>
  <c r="T195" i="5"/>
  <c r="S195" i="5"/>
  <c r="R195" i="5"/>
  <c r="Q195" i="5"/>
  <c r="P195" i="5"/>
  <c r="O195" i="5"/>
  <c r="Y195" i="5" s="1"/>
  <c r="N195" i="5"/>
  <c r="W194" i="5"/>
  <c r="V194" i="5"/>
  <c r="U194" i="5"/>
  <c r="T194" i="5"/>
  <c r="S194" i="5"/>
  <c r="R194" i="5"/>
  <c r="Q194" i="5"/>
  <c r="AA194" i="5" s="1"/>
  <c r="P194" i="5"/>
  <c r="O194" i="5"/>
  <c r="N194" i="5"/>
  <c r="W193" i="5"/>
  <c r="V193" i="5"/>
  <c r="U193" i="5"/>
  <c r="T193" i="5"/>
  <c r="S193" i="5"/>
  <c r="R193" i="5"/>
  <c r="Q193" i="5"/>
  <c r="P193" i="5"/>
  <c r="O193" i="5"/>
  <c r="N193" i="5"/>
  <c r="W192" i="5"/>
  <c r="V192" i="5"/>
  <c r="U192" i="5"/>
  <c r="T192" i="5"/>
  <c r="S192" i="5"/>
  <c r="R192" i="5"/>
  <c r="Q192" i="5"/>
  <c r="P192" i="5"/>
  <c r="O192" i="5"/>
  <c r="N192" i="5"/>
  <c r="W191" i="5"/>
  <c r="V191" i="5"/>
  <c r="U191" i="5"/>
  <c r="T191" i="5"/>
  <c r="S191" i="5"/>
  <c r="R191" i="5"/>
  <c r="Q191" i="5"/>
  <c r="P191" i="5"/>
  <c r="O191" i="5"/>
  <c r="Y191" i="5" s="1"/>
  <c r="N191" i="5"/>
  <c r="W190" i="5"/>
  <c r="V190" i="5"/>
  <c r="U190" i="5"/>
  <c r="T190" i="5"/>
  <c r="S190" i="5"/>
  <c r="R190" i="5"/>
  <c r="Q190" i="5"/>
  <c r="AA190" i="5" s="1"/>
  <c r="P190" i="5"/>
  <c r="O190" i="5"/>
  <c r="N190" i="5"/>
  <c r="W189" i="5"/>
  <c r="V189" i="5"/>
  <c r="U189" i="5"/>
  <c r="T189" i="5"/>
  <c r="S189" i="5"/>
  <c r="R189" i="5"/>
  <c r="Q189" i="5"/>
  <c r="P189" i="5"/>
  <c r="O189" i="5"/>
  <c r="N189" i="5"/>
  <c r="W188" i="5"/>
  <c r="V188" i="5"/>
  <c r="U188" i="5"/>
  <c r="T188" i="5"/>
  <c r="S188" i="5"/>
  <c r="R188" i="5"/>
  <c r="Q188" i="5"/>
  <c r="P188" i="5"/>
  <c r="O188" i="5"/>
  <c r="N188" i="5"/>
  <c r="W187" i="5"/>
  <c r="V187" i="5"/>
  <c r="U187" i="5"/>
  <c r="T187" i="5"/>
  <c r="S187" i="5"/>
  <c r="R187" i="5"/>
  <c r="Q187" i="5"/>
  <c r="P187" i="5"/>
  <c r="O187" i="5"/>
  <c r="Y187" i="5" s="1"/>
  <c r="N187" i="5"/>
  <c r="W186" i="5"/>
  <c r="V186" i="5"/>
  <c r="U186" i="5"/>
  <c r="T186" i="5"/>
  <c r="S186" i="5"/>
  <c r="R186" i="5"/>
  <c r="Q186" i="5"/>
  <c r="AA186" i="5" s="1"/>
  <c r="P186" i="5"/>
  <c r="O186" i="5"/>
  <c r="N186" i="5"/>
  <c r="W185" i="5"/>
  <c r="V185" i="5"/>
  <c r="U185" i="5"/>
  <c r="T185" i="5"/>
  <c r="S185" i="5"/>
  <c r="R185" i="5"/>
  <c r="Q185" i="5"/>
  <c r="P185" i="5"/>
  <c r="O185" i="5"/>
  <c r="N185" i="5"/>
  <c r="W184" i="5"/>
  <c r="V184" i="5"/>
  <c r="U184" i="5"/>
  <c r="T184" i="5"/>
  <c r="S184" i="5"/>
  <c r="R184" i="5"/>
  <c r="Q184" i="5"/>
  <c r="P184" i="5"/>
  <c r="O184" i="5"/>
  <c r="N184" i="5"/>
  <c r="W183" i="5"/>
  <c r="V183" i="5"/>
  <c r="U183" i="5"/>
  <c r="T183" i="5"/>
  <c r="S183" i="5"/>
  <c r="R183" i="5"/>
  <c r="Q183" i="5"/>
  <c r="P183" i="5"/>
  <c r="O183" i="5"/>
  <c r="Y183" i="5" s="1"/>
  <c r="N183" i="5"/>
  <c r="W182" i="5"/>
  <c r="V182" i="5"/>
  <c r="U182" i="5"/>
  <c r="T182" i="5"/>
  <c r="S182" i="5"/>
  <c r="R182" i="5"/>
  <c r="Q182" i="5"/>
  <c r="AA182" i="5" s="1"/>
  <c r="P182" i="5"/>
  <c r="O182" i="5"/>
  <c r="N182" i="5"/>
  <c r="W181" i="5"/>
  <c r="V181" i="5"/>
  <c r="U181" i="5"/>
  <c r="T181" i="5"/>
  <c r="S181" i="5"/>
  <c r="R181" i="5"/>
  <c r="Q181" i="5"/>
  <c r="P181" i="5"/>
  <c r="O181" i="5"/>
  <c r="N181" i="5"/>
  <c r="W180" i="5"/>
  <c r="V180" i="5"/>
  <c r="U180" i="5"/>
  <c r="T180" i="5"/>
  <c r="S180" i="5"/>
  <c r="R180" i="5"/>
  <c r="Q180" i="5"/>
  <c r="P180" i="5"/>
  <c r="O180" i="5"/>
  <c r="N180" i="5"/>
  <c r="W179" i="5"/>
  <c r="V179" i="5"/>
  <c r="U179" i="5"/>
  <c r="T179" i="5"/>
  <c r="S179" i="5"/>
  <c r="R179" i="5"/>
  <c r="Q179" i="5"/>
  <c r="P179" i="5"/>
  <c r="O179" i="5"/>
  <c r="Y179" i="5" s="1"/>
  <c r="N179" i="5"/>
  <c r="W178" i="5"/>
  <c r="V178" i="5"/>
  <c r="U178" i="5"/>
  <c r="T178" i="5"/>
  <c r="S178" i="5"/>
  <c r="R178" i="5"/>
  <c r="Q178" i="5"/>
  <c r="AA178" i="5" s="1"/>
  <c r="P178" i="5"/>
  <c r="O178" i="5"/>
  <c r="N178" i="5"/>
  <c r="W177" i="5"/>
  <c r="V177" i="5"/>
  <c r="U177" i="5"/>
  <c r="T177" i="5"/>
  <c r="S177" i="5"/>
  <c r="R177" i="5"/>
  <c r="Q177" i="5"/>
  <c r="P177" i="5"/>
  <c r="O177" i="5"/>
  <c r="N177" i="5"/>
  <c r="W176" i="5"/>
  <c r="V176" i="5"/>
  <c r="U176" i="5"/>
  <c r="T176" i="5"/>
  <c r="S176" i="5"/>
  <c r="R176" i="5"/>
  <c r="Q176" i="5"/>
  <c r="P176" i="5"/>
  <c r="O176" i="5"/>
  <c r="N176" i="5"/>
  <c r="W175" i="5"/>
  <c r="V175" i="5"/>
  <c r="U175" i="5"/>
  <c r="T175" i="5"/>
  <c r="S175" i="5"/>
  <c r="R175" i="5"/>
  <c r="Q175" i="5"/>
  <c r="P175" i="5"/>
  <c r="O175" i="5"/>
  <c r="Y175" i="5" s="1"/>
  <c r="N175" i="5"/>
  <c r="W174" i="5"/>
  <c r="V174" i="5"/>
  <c r="U174" i="5"/>
  <c r="T174" i="5"/>
  <c r="S174" i="5"/>
  <c r="R174" i="5"/>
  <c r="Q174" i="5"/>
  <c r="AA174" i="5" s="1"/>
  <c r="P174" i="5"/>
  <c r="O174" i="5"/>
  <c r="N174" i="5"/>
  <c r="W173" i="5"/>
  <c r="V173" i="5"/>
  <c r="U173" i="5"/>
  <c r="T173" i="5"/>
  <c r="S173" i="5"/>
  <c r="R173" i="5"/>
  <c r="Q173" i="5"/>
  <c r="P173" i="5"/>
  <c r="O173" i="5"/>
  <c r="N173" i="5"/>
  <c r="W172" i="5"/>
  <c r="V172" i="5"/>
  <c r="U172" i="5"/>
  <c r="T172" i="5"/>
  <c r="S172" i="5"/>
  <c r="R172" i="5"/>
  <c r="Q172" i="5"/>
  <c r="P172" i="5"/>
  <c r="O172" i="5"/>
  <c r="N172" i="5"/>
  <c r="W171" i="5"/>
  <c r="V171" i="5"/>
  <c r="U171" i="5"/>
  <c r="T171" i="5"/>
  <c r="S171" i="5"/>
  <c r="R171" i="5"/>
  <c r="Q171" i="5"/>
  <c r="P171" i="5"/>
  <c r="O171" i="5"/>
  <c r="Y171" i="5" s="1"/>
  <c r="N171" i="5"/>
  <c r="W170" i="5"/>
  <c r="V170" i="5"/>
  <c r="U170" i="5"/>
  <c r="T170" i="5"/>
  <c r="S170" i="5"/>
  <c r="R170" i="5"/>
  <c r="Q170" i="5"/>
  <c r="AA170" i="5" s="1"/>
  <c r="P170" i="5"/>
  <c r="O170" i="5"/>
  <c r="N170" i="5"/>
  <c r="W169" i="5"/>
  <c r="V169" i="5"/>
  <c r="U169" i="5"/>
  <c r="T169" i="5"/>
  <c r="S169" i="5"/>
  <c r="R169" i="5"/>
  <c r="Q169" i="5"/>
  <c r="P169" i="5"/>
  <c r="O169" i="5"/>
  <c r="N169" i="5"/>
  <c r="W168" i="5"/>
  <c r="V168" i="5"/>
  <c r="U168" i="5"/>
  <c r="T168" i="5"/>
  <c r="S168" i="5"/>
  <c r="R168" i="5"/>
  <c r="Q168" i="5"/>
  <c r="P168" i="5"/>
  <c r="O168" i="5"/>
  <c r="N168" i="5"/>
  <c r="W167" i="5"/>
  <c r="V167" i="5"/>
  <c r="U167" i="5"/>
  <c r="T167" i="5"/>
  <c r="S167" i="5"/>
  <c r="R167" i="5"/>
  <c r="Q167" i="5"/>
  <c r="P167" i="5"/>
  <c r="O167" i="5"/>
  <c r="Y167" i="5" s="1"/>
  <c r="N167" i="5"/>
  <c r="W166" i="5"/>
  <c r="V166" i="5"/>
  <c r="U166" i="5"/>
  <c r="T166" i="5"/>
  <c r="S166" i="5"/>
  <c r="R166" i="5"/>
  <c r="Q166" i="5"/>
  <c r="AA166" i="5" s="1"/>
  <c r="P166" i="5"/>
  <c r="O166" i="5"/>
  <c r="N166" i="5"/>
  <c r="W165" i="5"/>
  <c r="V165" i="5"/>
  <c r="U165" i="5"/>
  <c r="T165" i="5"/>
  <c r="S165" i="5"/>
  <c r="R165" i="5"/>
  <c r="Q165" i="5"/>
  <c r="P165" i="5"/>
  <c r="O165" i="5"/>
  <c r="N165" i="5"/>
  <c r="W164" i="5"/>
  <c r="V164" i="5"/>
  <c r="U164" i="5"/>
  <c r="T164" i="5"/>
  <c r="S164" i="5"/>
  <c r="R164" i="5"/>
  <c r="Q164" i="5"/>
  <c r="P164" i="5"/>
  <c r="O164" i="5"/>
  <c r="N164" i="5"/>
  <c r="W163" i="5"/>
  <c r="V163" i="5"/>
  <c r="U163" i="5"/>
  <c r="T163" i="5"/>
  <c r="S163" i="5"/>
  <c r="R163" i="5"/>
  <c r="Q163" i="5"/>
  <c r="P163" i="5"/>
  <c r="O163" i="5"/>
  <c r="Y163" i="5" s="1"/>
  <c r="N163" i="5"/>
  <c r="W162" i="5"/>
  <c r="V162" i="5"/>
  <c r="U162" i="5"/>
  <c r="T162" i="5"/>
  <c r="S162" i="5"/>
  <c r="R162" i="5"/>
  <c r="Q162" i="5"/>
  <c r="AA162" i="5" s="1"/>
  <c r="P162" i="5"/>
  <c r="O162" i="5"/>
  <c r="N162" i="5"/>
  <c r="W161" i="5"/>
  <c r="V161" i="5"/>
  <c r="U161" i="5"/>
  <c r="T161" i="5"/>
  <c r="S161" i="5"/>
  <c r="R161" i="5"/>
  <c r="Q161" i="5"/>
  <c r="P161" i="5"/>
  <c r="O161" i="5"/>
  <c r="N161" i="5"/>
  <c r="W160" i="5"/>
  <c r="V160" i="5"/>
  <c r="U160" i="5"/>
  <c r="T160" i="5"/>
  <c r="S160" i="5"/>
  <c r="R160" i="5"/>
  <c r="Q160" i="5"/>
  <c r="P160" i="5"/>
  <c r="O160" i="5"/>
  <c r="N160" i="5"/>
  <c r="W159" i="5"/>
  <c r="V159" i="5"/>
  <c r="U159" i="5"/>
  <c r="T159" i="5"/>
  <c r="S159" i="5"/>
  <c r="R159" i="5"/>
  <c r="Q159" i="5"/>
  <c r="P159" i="5"/>
  <c r="O159" i="5"/>
  <c r="Y159" i="5" s="1"/>
  <c r="N159" i="5"/>
  <c r="W158" i="5"/>
  <c r="V158" i="5"/>
  <c r="U158" i="5"/>
  <c r="T158" i="5"/>
  <c r="S158" i="5"/>
  <c r="R158" i="5"/>
  <c r="Q158" i="5"/>
  <c r="AA158" i="5" s="1"/>
  <c r="P158" i="5"/>
  <c r="O158" i="5"/>
  <c r="N158" i="5"/>
  <c r="W157" i="5"/>
  <c r="V157" i="5"/>
  <c r="U157" i="5"/>
  <c r="T157" i="5"/>
  <c r="S157" i="5"/>
  <c r="R157" i="5"/>
  <c r="Q157" i="5"/>
  <c r="P157" i="5"/>
  <c r="O157" i="5"/>
  <c r="N157" i="5"/>
  <c r="W156" i="5"/>
  <c r="V156" i="5"/>
  <c r="U156" i="5"/>
  <c r="T156" i="5"/>
  <c r="S156" i="5"/>
  <c r="R156" i="5"/>
  <c r="Q156" i="5"/>
  <c r="P156" i="5"/>
  <c r="O156" i="5"/>
  <c r="N156" i="5"/>
  <c r="W155" i="5"/>
  <c r="V155" i="5"/>
  <c r="U155" i="5"/>
  <c r="T155" i="5"/>
  <c r="S155" i="5"/>
  <c r="R155" i="5"/>
  <c r="Q155" i="5"/>
  <c r="P155" i="5"/>
  <c r="O155" i="5"/>
  <c r="Y155" i="5" s="1"/>
  <c r="N155" i="5"/>
  <c r="W154" i="5"/>
  <c r="V154" i="5"/>
  <c r="U154" i="5"/>
  <c r="T154" i="5"/>
  <c r="S154" i="5"/>
  <c r="R154" i="5"/>
  <c r="Q154" i="5"/>
  <c r="AA154" i="5" s="1"/>
  <c r="P154" i="5"/>
  <c r="O154" i="5"/>
  <c r="N154" i="5"/>
  <c r="W153" i="5"/>
  <c r="V153" i="5"/>
  <c r="U153" i="5"/>
  <c r="T153" i="5"/>
  <c r="S153" i="5"/>
  <c r="R153" i="5"/>
  <c r="Q153" i="5"/>
  <c r="P153" i="5"/>
  <c r="O153" i="5"/>
  <c r="N153" i="5"/>
  <c r="W152" i="5"/>
  <c r="V152" i="5"/>
  <c r="U152" i="5"/>
  <c r="T152" i="5"/>
  <c r="S152" i="5"/>
  <c r="R152" i="5"/>
  <c r="Q152" i="5"/>
  <c r="P152" i="5"/>
  <c r="O152" i="5"/>
  <c r="N152" i="5"/>
  <c r="W151" i="5"/>
  <c r="V151" i="5"/>
  <c r="U151" i="5"/>
  <c r="T151" i="5"/>
  <c r="S151" i="5"/>
  <c r="R151" i="5"/>
  <c r="Q151" i="5"/>
  <c r="P151" i="5"/>
  <c r="O151" i="5"/>
  <c r="Y151" i="5" s="1"/>
  <c r="N151" i="5"/>
  <c r="W150" i="5"/>
  <c r="V150" i="5"/>
  <c r="U150" i="5"/>
  <c r="T150" i="5"/>
  <c r="S150" i="5"/>
  <c r="R150" i="5"/>
  <c r="Q150" i="5"/>
  <c r="AA150" i="5" s="1"/>
  <c r="P150" i="5"/>
  <c r="O150" i="5"/>
  <c r="N150" i="5"/>
  <c r="W149" i="5"/>
  <c r="V149" i="5"/>
  <c r="U149" i="5"/>
  <c r="T149" i="5"/>
  <c r="S149" i="5"/>
  <c r="R149" i="5"/>
  <c r="Q149" i="5"/>
  <c r="P149" i="5"/>
  <c r="O149" i="5"/>
  <c r="N149" i="5"/>
  <c r="W148" i="5"/>
  <c r="V148" i="5"/>
  <c r="U148" i="5"/>
  <c r="T148" i="5"/>
  <c r="S148" i="5"/>
  <c r="R148" i="5"/>
  <c r="Q148" i="5"/>
  <c r="P148" i="5"/>
  <c r="O148" i="5"/>
  <c r="N148" i="5"/>
  <c r="W147" i="5"/>
  <c r="V147" i="5"/>
  <c r="U147" i="5"/>
  <c r="T147" i="5"/>
  <c r="S147" i="5"/>
  <c r="R147" i="5"/>
  <c r="Q147" i="5"/>
  <c r="P147" i="5"/>
  <c r="O147" i="5"/>
  <c r="Y147" i="5" s="1"/>
  <c r="N147" i="5"/>
  <c r="W146" i="5"/>
  <c r="V146" i="5"/>
  <c r="U146" i="5"/>
  <c r="T146" i="5"/>
  <c r="S146" i="5"/>
  <c r="R146" i="5"/>
  <c r="Q146" i="5"/>
  <c r="AA146" i="5" s="1"/>
  <c r="P146" i="5"/>
  <c r="O146" i="5"/>
  <c r="N146" i="5"/>
  <c r="W145" i="5"/>
  <c r="V145" i="5"/>
  <c r="U145" i="5"/>
  <c r="T145" i="5"/>
  <c r="S145" i="5"/>
  <c r="R145" i="5"/>
  <c r="Q145" i="5"/>
  <c r="P145" i="5"/>
  <c r="O145" i="5"/>
  <c r="N145" i="5"/>
  <c r="W144" i="5"/>
  <c r="V144" i="5"/>
  <c r="U144" i="5"/>
  <c r="T144" i="5"/>
  <c r="S144" i="5"/>
  <c r="R144" i="5"/>
  <c r="Q144" i="5"/>
  <c r="P144" i="5"/>
  <c r="O144" i="5"/>
  <c r="N144" i="5"/>
  <c r="W143" i="5"/>
  <c r="V143" i="5"/>
  <c r="U143" i="5"/>
  <c r="T143" i="5"/>
  <c r="S143" i="5"/>
  <c r="R143" i="5"/>
  <c r="Q143" i="5"/>
  <c r="P143" i="5"/>
  <c r="O143" i="5"/>
  <c r="Y143" i="5" s="1"/>
  <c r="N143" i="5"/>
  <c r="W142" i="5"/>
  <c r="V142" i="5"/>
  <c r="U142" i="5"/>
  <c r="T142" i="5"/>
  <c r="S142" i="5"/>
  <c r="R142" i="5"/>
  <c r="Q142" i="5"/>
  <c r="AA142" i="5" s="1"/>
  <c r="P142" i="5"/>
  <c r="O142" i="5"/>
  <c r="N142" i="5"/>
  <c r="W141" i="5"/>
  <c r="V141" i="5"/>
  <c r="U141" i="5"/>
  <c r="T141" i="5"/>
  <c r="S141" i="5"/>
  <c r="R141" i="5"/>
  <c r="Q141" i="5"/>
  <c r="P141" i="5"/>
  <c r="O141" i="5"/>
  <c r="N141" i="5"/>
  <c r="W140" i="5"/>
  <c r="V140" i="5"/>
  <c r="U140" i="5"/>
  <c r="T140" i="5"/>
  <c r="S140" i="5"/>
  <c r="R140" i="5"/>
  <c r="Q140" i="5"/>
  <c r="P140" i="5"/>
  <c r="O140" i="5"/>
  <c r="N140" i="5"/>
  <c r="W139" i="5"/>
  <c r="V139" i="5"/>
  <c r="U139" i="5"/>
  <c r="T139" i="5"/>
  <c r="S139" i="5"/>
  <c r="R139" i="5"/>
  <c r="Q139" i="5"/>
  <c r="P139" i="5"/>
  <c r="O139" i="5"/>
  <c r="Y139" i="5" s="1"/>
  <c r="N139" i="5"/>
  <c r="W138" i="5"/>
  <c r="V138" i="5"/>
  <c r="U138" i="5"/>
  <c r="T138" i="5"/>
  <c r="S138" i="5"/>
  <c r="R138" i="5"/>
  <c r="Q138" i="5"/>
  <c r="AA138" i="5" s="1"/>
  <c r="P138" i="5"/>
  <c r="O138" i="5"/>
  <c r="N138" i="5"/>
  <c r="W137" i="5"/>
  <c r="V137" i="5"/>
  <c r="U137" i="5"/>
  <c r="T137" i="5"/>
  <c r="S137" i="5"/>
  <c r="R137" i="5"/>
  <c r="Q137" i="5"/>
  <c r="P137" i="5"/>
  <c r="O137" i="5"/>
  <c r="N137" i="5"/>
  <c r="W136" i="5"/>
  <c r="V136" i="5"/>
  <c r="U136" i="5"/>
  <c r="T136" i="5"/>
  <c r="S136" i="5"/>
  <c r="R136" i="5"/>
  <c r="Q136" i="5"/>
  <c r="P136" i="5"/>
  <c r="O136" i="5"/>
  <c r="N136" i="5"/>
  <c r="W135" i="5"/>
  <c r="V135" i="5"/>
  <c r="U135" i="5"/>
  <c r="T135" i="5"/>
  <c r="S135" i="5"/>
  <c r="R135" i="5"/>
  <c r="Q135" i="5"/>
  <c r="P135" i="5"/>
  <c r="O135" i="5"/>
  <c r="Y135" i="5" s="1"/>
  <c r="N135" i="5"/>
  <c r="W134" i="5"/>
  <c r="V134" i="5"/>
  <c r="U134" i="5"/>
  <c r="T134" i="5"/>
  <c r="S134" i="5"/>
  <c r="R134" i="5"/>
  <c r="Q134" i="5"/>
  <c r="AA134" i="5" s="1"/>
  <c r="P134" i="5"/>
  <c r="O134" i="5"/>
  <c r="N134" i="5"/>
  <c r="W133" i="5"/>
  <c r="V133" i="5"/>
  <c r="U133" i="5"/>
  <c r="T133" i="5"/>
  <c r="S133" i="5"/>
  <c r="R133" i="5"/>
  <c r="Q133" i="5"/>
  <c r="P133" i="5"/>
  <c r="O133" i="5"/>
  <c r="N133" i="5"/>
  <c r="W132" i="5"/>
  <c r="V132" i="5"/>
  <c r="U132" i="5"/>
  <c r="T132" i="5"/>
  <c r="S132" i="5"/>
  <c r="R132" i="5"/>
  <c r="Q132" i="5"/>
  <c r="P132" i="5"/>
  <c r="O132" i="5"/>
  <c r="N132" i="5"/>
  <c r="W131" i="5"/>
  <c r="V131" i="5"/>
  <c r="U131" i="5"/>
  <c r="T131" i="5"/>
  <c r="S131" i="5"/>
  <c r="R131" i="5"/>
  <c r="Q131" i="5"/>
  <c r="P131" i="5"/>
  <c r="O131" i="5"/>
  <c r="Y131" i="5" s="1"/>
  <c r="N131" i="5"/>
  <c r="W130" i="5"/>
  <c r="V130" i="5"/>
  <c r="U130" i="5"/>
  <c r="T130" i="5"/>
  <c r="S130" i="5"/>
  <c r="R130" i="5"/>
  <c r="Q130" i="5"/>
  <c r="AA130" i="5" s="1"/>
  <c r="P130" i="5"/>
  <c r="O130" i="5"/>
  <c r="N130" i="5"/>
  <c r="W129" i="5"/>
  <c r="V129" i="5"/>
  <c r="U129" i="5"/>
  <c r="T129" i="5"/>
  <c r="S129" i="5"/>
  <c r="R129" i="5"/>
  <c r="Q129" i="5"/>
  <c r="P129" i="5"/>
  <c r="O129" i="5"/>
  <c r="N129" i="5"/>
  <c r="W128" i="5"/>
  <c r="V128" i="5"/>
  <c r="U128" i="5"/>
  <c r="T128" i="5"/>
  <c r="S128" i="5"/>
  <c r="R128" i="5"/>
  <c r="Q128" i="5"/>
  <c r="P128" i="5"/>
  <c r="O128" i="5"/>
  <c r="N128" i="5"/>
  <c r="W127" i="5"/>
  <c r="V127" i="5"/>
  <c r="U127" i="5"/>
  <c r="T127" i="5"/>
  <c r="S127" i="5"/>
  <c r="R127" i="5"/>
  <c r="Q127" i="5"/>
  <c r="P127" i="5"/>
  <c r="O127" i="5"/>
  <c r="Y127" i="5" s="1"/>
  <c r="N127" i="5"/>
  <c r="W126" i="5"/>
  <c r="V126" i="5"/>
  <c r="U126" i="5"/>
  <c r="T126" i="5"/>
  <c r="S126" i="5"/>
  <c r="R126" i="5"/>
  <c r="Q126" i="5"/>
  <c r="AA126" i="5" s="1"/>
  <c r="P126" i="5"/>
  <c r="O126" i="5"/>
  <c r="N126" i="5"/>
  <c r="W125" i="5"/>
  <c r="V125" i="5"/>
  <c r="U125" i="5"/>
  <c r="T125" i="5"/>
  <c r="S125" i="5"/>
  <c r="R125" i="5"/>
  <c r="Q125" i="5"/>
  <c r="P125" i="5"/>
  <c r="O125" i="5"/>
  <c r="N125" i="5"/>
  <c r="W124" i="5"/>
  <c r="V124" i="5"/>
  <c r="U124" i="5"/>
  <c r="T124" i="5"/>
  <c r="S124" i="5"/>
  <c r="R124" i="5"/>
  <c r="Q124" i="5"/>
  <c r="P124" i="5"/>
  <c r="O124" i="5"/>
  <c r="N124" i="5"/>
  <c r="W123" i="5"/>
  <c r="V123" i="5"/>
  <c r="U123" i="5"/>
  <c r="T123" i="5"/>
  <c r="S123" i="5"/>
  <c r="R123" i="5"/>
  <c r="Q123" i="5"/>
  <c r="P123" i="5"/>
  <c r="O123" i="5"/>
  <c r="Y123" i="5" s="1"/>
  <c r="N123" i="5"/>
  <c r="W122" i="5"/>
  <c r="V122" i="5"/>
  <c r="U122" i="5"/>
  <c r="T122" i="5"/>
  <c r="S122" i="5"/>
  <c r="R122" i="5"/>
  <c r="Q122" i="5"/>
  <c r="AA122" i="5" s="1"/>
  <c r="P122" i="5"/>
  <c r="O122" i="5"/>
  <c r="N122" i="5"/>
  <c r="W121" i="5"/>
  <c r="V121" i="5"/>
  <c r="U121" i="5"/>
  <c r="T121" i="5"/>
  <c r="S121" i="5"/>
  <c r="R121" i="5"/>
  <c r="Q121" i="5"/>
  <c r="P121" i="5"/>
  <c r="O121" i="5"/>
  <c r="N121" i="5"/>
  <c r="W120" i="5"/>
  <c r="V120" i="5"/>
  <c r="U120" i="5"/>
  <c r="T120" i="5"/>
  <c r="S120" i="5"/>
  <c r="R120" i="5"/>
  <c r="Q120" i="5"/>
  <c r="P120" i="5"/>
  <c r="O120" i="5"/>
  <c r="N120" i="5"/>
  <c r="W119" i="5"/>
  <c r="V119" i="5"/>
  <c r="U119" i="5"/>
  <c r="T119" i="5"/>
  <c r="S119" i="5"/>
  <c r="R119" i="5"/>
  <c r="Q119" i="5"/>
  <c r="P119" i="5"/>
  <c r="O119" i="5"/>
  <c r="Y119" i="5" s="1"/>
  <c r="N119" i="5"/>
  <c r="W118" i="5"/>
  <c r="V118" i="5"/>
  <c r="U118" i="5"/>
  <c r="T118" i="5"/>
  <c r="S118" i="5"/>
  <c r="R118" i="5"/>
  <c r="Q118" i="5"/>
  <c r="AA118" i="5" s="1"/>
  <c r="P118" i="5"/>
  <c r="O118" i="5"/>
  <c r="N118" i="5"/>
  <c r="W117" i="5"/>
  <c r="V117" i="5"/>
  <c r="U117" i="5"/>
  <c r="T117" i="5"/>
  <c r="S117" i="5"/>
  <c r="R117" i="5"/>
  <c r="Q117" i="5"/>
  <c r="P117" i="5"/>
  <c r="O117" i="5"/>
  <c r="N117" i="5"/>
  <c r="W116" i="5"/>
  <c r="V116" i="5"/>
  <c r="U116" i="5"/>
  <c r="T116" i="5"/>
  <c r="S116" i="5"/>
  <c r="R116" i="5"/>
  <c r="Q116" i="5"/>
  <c r="P116" i="5"/>
  <c r="O116" i="5"/>
  <c r="N116" i="5"/>
  <c r="W115" i="5"/>
  <c r="V115" i="5"/>
  <c r="U115" i="5"/>
  <c r="T115" i="5"/>
  <c r="S115" i="5"/>
  <c r="R115" i="5"/>
  <c r="Q115" i="5"/>
  <c r="P115" i="5"/>
  <c r="O115" i="5"/>
  <c r="Y115" i="5" s="1"/>
  <c r="N115" i="5"/>
  <c r="W114" i="5"/>
  <c r="V114" i="5"/>
  <c r="U114" i="5"/>
  <c r="T114" i="5"/>
  <c r="S114" i="5"/>
  <c r="R114" i="5"/>
  <c r="Q114" i="5"/>
  <c r="AA114" i="5" s="1"/>
  <c r="P114" i="5"/>
  <c r="O114" i="5"/>
  <c r="N114" i="5"/>
  <c r="W113" i="5"/>
  <c r="V113" i="5"/>
  <c r="U113" i="5"/>
  <c r="T113" i="5"/>
  <c r="S113" i="5"/>
  <c r="R113" i="5"/>
  <c r="Q113" i="5"/>
  <c r="P113" i="5"/>
  <c r="O113" i="5"/>
  <c r="N113" i="5"/>
  <c r="W112" i="5"/>
  <c r="V112" i="5"/>
  <c r="U112" i="5"/>
  <c r="T112" i="5"/>
  <c r="S112" i="5"/>
  <c r="R112" i="5"/>
  <c r="Q112" i="5"/>
  <c r="P112" i="5"/>
  <c r="O112" i="5"/>
  <c r="N112" i="5"/>
  <c r="W111" i="5"/>
  <c r="V111" i="5"/>
  <c r="U111" i="5"/>
  <c r="T111" i="5"/>
  <c r="S111" i="5"/>
  <c r="R111" i="5"/>
  <c r="Q111" i="5"/>
  <c r="P111" i="5"/>
  <c r="O111" i="5"/>
  <c r="Y111" i="5" s="1"/>
  <c r="N111" i="5"/>
  <c r="W110" i="5"/>
  <c r="V110" i="5"/>
  <c r="U110" i="5"/>
  <c r="T110" i="5"/>
  <c r="S110" i="5"/>
  <c r="R110" i="5"/>
  <c r="Q110" i="5"/>
  <c r="AA110" i="5" s="1"/>
  <c r="P110" i="5"/>
  <c r="O110" i="5"/>
  <c r="N110" i="5"/>
  <c r="W109" i="5"/>
  <c r="V109" i="5"/>
  <c r="U109" i="5"/>
  <c r="T109" i="5"/>
  <c r="S109" i="5"/>
  <c r="R109" i="5"/>
  <c r="Q109" i="5"/>
  <c r="P109" i="5"/>
  <c r="O109" i="5"/>
  <c r="N109" i="5"/>
  <c r="W108" i="5"/>
  <c r="V108" i="5"/>
  <c r="U108" i="5"/>
  <c r="T108" i="5"/>
  <c r="S108" i="5"/>
  <c r="R108" i="5"/>
  <c r="Q108" i="5"/>
  <c r="P108" i="5"/>
  <c r="O108" i="5"/>
  <c r="N108" i="5"/>
  <c r="W107" i="5"/>
  <c r="V107" i="5"/>
  <c r="U107" i="5"/>
  <c r="T107" i="5"/>
  <c r="S107" i="5"/>
  <c r="R107" i="5"/>
  <c r="Q107" i="5"/>
  <c r="P107" i="5"/>
  <c r="O107" i="5"/>
  <c r="Y107" i="5" s="1"/>
  <c r="N107" i="5"/>
  <c r="W106" i="5"/>
  <c r="V106" i="5"/>
  <c r="U106" i="5"/>
  <c r="T106" i="5"/>
  <c r="S106" i="5"/>
  <c r="R106" i="5"/>
  <c r="Q106" i="5"/>
  <c r="AA106" i="5" s="1"/>
  <c r="P106" i="5"/>
  <c r="O106" i="5"/>
  <c r="N106" i="5"/>
  <c r="W105" i="5"/>
  <c r="V105" i="5"/>
  <c r="U105" i="5"/>
  <c r="T105" i="5"/>
  <c r="S105" i="5"/>
  <c r="R105" i="5"/>
  <c r="Q105" i="5"/>
  <c r="P105" i="5"/>
  <c r="O105" i="5"/>
  <c r="N105" i="5"/>
  <c r="W104" i="5"/>
  <c r="V104" i="5"/>
  <c r="U104" i="5"/>
  <c r="T104" i="5"/>
  <c r="S104" i="5"/>
  <c r="R104" i="5"/>
  <c r="Q104" i="5"/>
  <c r="P104" i="5"/>
  <c r="O104" i="5"/>
  <c r="N104" i="5"/>
  <c r="W103" i="5"/>
  <c r="V103" i="5"/>
  <c r="U103" i="5"/>
  <c r="T103" i="5"/>
  <c r="S103" i="5"/>
  <c r="R103" i="5"/>
  <c r="Q103" i="5"/>
  <c r="P103" i="5"/>
  <c r="O103" i="5"/>
  <c r="Y103" i="5" s="1"/>
  <c r="N103" i="5"/>
  <c r="W102" i="5"/>
  <c r="V102" i="5"/>
  <c r="U102" i="5"/>
  <c r="T102" i="5"/>
  <c r="S102" i="5"/>
  <c r="R102" i="5"/>
  <c r="Q102" i="5"/>
  <c r="AA102" i="5" s="1"/>
  <c r="P102" i="5"/>
  <c r="O102" i="5"/>
  <c r="N102" i="5"/>
  <c r="W101" i="5"/>
  <c r="V101" i="5"/>
  <c r="U101" i="5"/>
  <c r="T101" i="5"/>
  <c r="S101" i="5"/>
  <c r="R101" i="5"/>
  <c r="Q101" i="5"/>
  <c r="P101" i="5"/>
  <c r="O101" i="5"/>
  <c r="N101" i="5"/>
  <c r="W100" i="5"/>
  <c r="V100" i="5"/>
  <c r="U100" i="5"/>
  <c r="T100" i="5"/>
  <c r="S100" i="5"/>
  <c r="R100" i="5"/>
  <c r="Q100" i="5"/>
  <c r="P100" i="5"/>
  <c r="O100" i="5"/>
  <c r="N100" i="5"/>
  <c r="W99" i="5"/>
  <c r="V99" i="5"/>
  <c r="U99" i="5"/>
  <c r="T99" i="5"/>
  <c r="S99" i="5"/>
  <c r="R99" i="5"/>
  <c r="Q99" i="5"/>
  <c r="P99" i="5"/>
  <c r="O99" i="5"/>
  <c r="Y99" i="5" s="1"/>
  <c r="N99" i="5"/>
  <c r="W98" i="5"/>
  <c r="V98" i="5"/>
  <c r="U98" i="5"/>
  <c r="T98" i="5"/>
  <c r="S98" i="5"/>
  <c r="R98" i="5"/>
  <c r="Q98" i="5"/>
  <c r="AA98" i="5" s="1"/>
  <c r="P98" i="5"/>
  <c r="O98" i="5"/>
  <c r="N98" i="5"/>
  <c r="W97" i="5"/>
  <c r="V97" i="5"/>
  <c r="U97" i="5"/>
  <c r="T97" i="5"/>
  <c r="S97" i="5"/>
  <c r="R97" i="5"/>
  <c r="Q97" i="5"/>
  <c r="P97" i="5"/>
  <c r="O97" i="5"/>
  <c r="N97" i="5"/>
  <c r="W96" i="5"/>
  <c r="V96" i="5"/>
  <c r="U96" i="5"/>
  <c r="T96" i="5"/>
  <c r="S96" i="5"/>
  <c r="R96" i="5"/>
  <c r="Q96" i="5"/>
  <c r="P96" i="5"/>
  <c r="O96" i="5"/>
  <c r="N96" i="5"/>
  <c r="W95" i="5"/>
  <c r="V95" i="5"/>
  <c r="U95" i="5"/>
  <c r="T95" i="5"/>
  <c r="S95" i="5"/>
  <c r="R95" i="5"/>
  <c r="Q95" i="5"/>
  <c r="P95" i="5"/>
  <c r="O95" i="5"/>
  <c r="Y95" i="5" s="1"/>
  <c r="N95" i="5"/>
  <c r="W94" i="5"/>
  <c r="V94" i="5"/>
  <c r="U94" i="5"/>
  <c r="T94" i="5"/>
  <c r="S94" i="5"/>
  <c r="R94" i="5"/>
  <c r="Q94" i="5"/>
  <c r="AA94" i="5" s="1"/>
  <c r="P94" i="5"/>
  <c r="O94" i="5"/>
  <c r="N94" i="5"/>
  <c r="W93" i="5"/>
  <c r="V93" i="5"/>
  <c r="U93" i="5"/>
  <c r="T93" i="5"/>
  <c r="S93" i="5"/>
  <c r="R93" i="5"/>
  <c r="Q93" i="5"/>
  <c r="P93" i="5"/>
  <c r="O93" i="5"/>
  <c r="N93" i="5"/>
  <c r="W92" i="5"/>
  <c r="V92" i="5"/>
  <c r="U92" i="5"/>
  <c r="T92" i="5"/>
  <c r="S92" i="5"/>
  <c r="R92" i="5"/>
  <c r="Q92" i="5"/>
  <c r="P92" i="5"/>
  <c r="O92" i="5"/>
  <c r="N92" i="5"/>
  <c r="W91" i="5"/>
  <c r="V91" i="5"/>
  <c r="U91" i="5"/>
  <c r="T91" i="5"/>
  <c r="S91" i="5"/>
  <c r="R91" i="5"/>
  <c r="Q91" i="5"/>
  <c r="P91" i="5"/>
  <c r="O91" i="5"/>
  <c r="Y91" i="5" s="1"/>
  <c r="N91" i="5"/>
  <c r="W90" i="5"/>
  <c r="V90" i="5"/>
  <c r="U90" i="5"/>
  <c r="T90" i="5"/>
  <c r="S90" i="5"/>
  <c r="R90" i="5"/>
  <c r="Q90" i="5"/>
  <c r="AA90" i="5" s="1"/>
  <c r="P90" i="5"/>
  <c r="O90" i="5"/>
  <c r="N90" i="5"/>
  <c r="W89" i="5"/>
  <c r="V89" i="5"/>
  <c r="U89" i="5"/>
  <c r="T89" i="5"/>
  <c r="S89" i="5"/>
  <c r="R89" i="5"/>
  <c r="Q89" i="5"/>
  <c r="P89" i="5"/>
  <c r="O89" i="5"/>
  <c r="N89" i="5"/>
  <c r="W88" i="5"/>
  <c r="V88" i="5"/>
  <c r="U88" i="5"/>
  <c r="T88" i="5"/>
  <c r="S88" i="5"/>
  <c r="R88" i="5"/>
  <c r="Q88" i="5"/>
  <c r="P88" i="5"/>
  <c r="O88" i="5"/>
  <c r="N88" i="5"/>
  <c r="W87" i="5"/>
  <c r="V87" i="5"/>
  <c r="U87" i="5"/>
  <c r="T87" i="5"/>
  <c r="S87" i="5"/>
  <c r="R87" i="5"/>
  <c r="Q87" i="5"/>
  <c r="P87" i="5"/>
  <c r="O87" i="5"/>
  <c r="Y87" i="5" s="1"/>
  <c r="N87" i="5"/>
  <c r="W86" i="5"/>
  <c r="V86" i="5"/>
  <c r="U86" i="5"/>
  <c r="T86" i="5"/>
  <c r="S86" i="5"/>
  <c r="R86" i="5"/>
  <c r="Q86" i="5"/>
  <c r="AA86" i="5" s="1"/>
  <c r="P86" i="5"/>
  <c r="O86" i="5"/>
  <c r="N86" i="5"/>
  <c r="W85" i="5"/>
  <c r="V85" i="5"/>
  <c r="U85" i="5"/>
  <c r="T85" i="5"/>
  <c r="S85" i="5"/>
  <c r="R85" i="5"/>
  <c r="Q85" i="5"/>
  <c r="P85" i="5"/>
  <c r="O85" i="5"/>
  <c r="N85" i="5"/>
  <c r="W84" i="5"/>
  <c r="V84" i="5"/>
  <c r="U84" i="5"/>
  <c r="T84" i="5"/>
  <c r="S84" i="5"/>
  <c r="R84" i="5"/>
  <c r="Q84" i="5"/>
  <c r="P84" i="5"/>
  <c r="O84" i="5"/>
  <c r="N84" i="5"/>
  <c r="W83" i="5"/>
  <c r="V83" i="5"/>
  <c r="U83" i="5"/>
  <c r="T83" i="5"/>
  <c r="S83" i="5"/>
  <c r="R83" i="5"/>
  <c r="Q83" i="5"/>
  <c r="P83" i="5"/>
  <c r="O83" i="5"/>
  <c r="Y83" i="5" s="1"/>
  <c r="N83" i="5"/>
  <c r="W82" i="5"/>
  <c r="V82" i="5"/>
  <c r="U82" i="5"/>
  <c r="T82" i="5"/>
  <c r="S82" i="5"/>
  <c r="R82" i="5"/>
  <c r="Q82" i="5"/>
  <c r="AA82" i="5" s="1"/>
  <c r="P82" i="5"/>
  <c r="O82" i="5"/>
  <c r="N82" i="5"/>
  <c r="W81" i="5"/>
  <c r="V81" i="5"/>
  <c r="U81" i="5"/>
  <c r="T81" i="5"/>
  <c r="S81" i="5"/>
  <c r="R81" i="5"/>
  <c r="Q81" i="5"/>
  <c r="P81" i="5"/>
  <c r="O81" i="5"/>
  <c r="N81" i="5"/>
  <c r="W80" i="5"/>
  <c r="V80" i="5"/>
  <c r="U80" i="5"/>
  <c r="T80" i="5"/>
  <c r="S80" i="5"/>
  <c r="R80" i="5"/>
  <c r="Q80" i="5"/>
  <c r="P80" i="5"/>
  <c r="O80" i="5"/>
  <c r="N80" i="5"/>
  <c r="W79" i="5"/>
  <c r="V79" i="5"/>
  <c r="U79" i="5"/>
  <c r="T79" i="5"/>
  <c r="S79" i="5"/>
  <c r="R79" i="5"/>
  <c r="Q79" i="5"/>
  <c r="P79" i="5"/>
  <c r="O79" i="5"/>
  <c r="Y79" i="5" s="1"/>
  <c r="N79" i="5"/>
  <c r="W78" i="5"/>
  <c r="V78" i="5"/>
  <c r="U78" i="5"/>
  <c r="T78" i="5"/>
  <c r="S78" i="5"/>
  <c r="R78" i="5"/>
  <c r="Q78" i="5"/>
  <c r="AA78" i="5" s="1"/>
  <c r="P78" i="5"/>
  <c r="O78" i="5"/>
  <c r="N78" i="5"/>
  <c r="W77" i="5"/>
  <c r="V77" i="5"/>
  <c r="U77" i="5"/>
  <c r="T77" i="5"/>
  <c r="S77" i="5"/>
  <c r="R77" i="5"/>
  <c r="Q77" i="5"/>
  <c r="P77" i="5"/>
  <c r="O77" i="5"/>
  <c r="N77" i="5"/>
  <c r="W76" i="5"/>
  <c r="V76" i="5"/>
  <c r="U76" i="5"/>
  <c r="T76" i="5"/>
  <c r="S76" i="5"/>
  <c r="R76" i="5"/>
  <c r="Q76" i="5"/>
  <c r="P76" i="5"/>
  <c r="O76" i="5"/>
  <c r="N76" i="5"/>
  <c r="W75" i="5"/>
  <c r="V75" i="5"/>
  <c r="U75" i="5"/>
  <c r="T75" i="5"/>
  <c r="S75" i="5"/>
  <c r="R75" i="5"/>
  <c r="Q75" i="5"/>
  <c r="P75" i="5"/>
  <c r="O75" i="5"/>
  <c r="Y75" i="5" s="1"/>
  <c r="N75" i="5"/>
  <c r="W74" i="5"/>
  <c r="V74" i="5"/>
  <c r="U74" i="5"/>
  <c r="T74" i="5"/>
  <c r="S74" i="5"/>
  <c r="R74" i="5"/>
  <c r="Q74" i="5"/>
  <c r="AA74" i="5" s="1"/>
  <c r="P74" i="5"/>
  <c r="O74" i="5"/>
  <c r="N74" i="5"/>
  <c r="W73" i="5"/>
  <c r="V73" i="5"/>
  <c r="U73" i="5"/>
  <c r="T73" i="5"/>
  <c r="S73" i="5"/>
  <c r="R73" i="5"/>
  <c r="Q73" i="5"/>
  <c r="P73" i="5"/>
  <c r="O73" i="5"/>
  <c r="N73" i="5"/>
  <c r="W72" i="5"/>
  <c r="V72" i="5"/>
  <c r="U72" i="5"/>
  <c r="T72" i="5"/>
  <c r="S72" i="5"/>
  <c r="R72" i="5"/>
  <c r="Q72" i="5"/>
  <c r="P72" i="5"/>
  <c r="O72" i="5"/>
  <c r="N72" i="5"/>
  <c r="W71" i="5"/>
  <c r="V71" i="5"/>
  <c r="U71" i="5"/>
  <c r="T71" i="5"/>
  <c r="S71" i="5"/>
  <c r="R71" i="5"/>
  <c r="Q71" i="5"/>
  <c r="P71" i="5"/>
  <c r="O71" i="5"/>
  <c r="Y71" i="5" s="1"/>
  <c r="N71" i="5"/>
  <c r="W70" i="5"/>
  <c r="V70" i="5"/>
  <c r="U70" i="5"/>
  <c r="T70" i="5"/>
  <c r="S70" i="5"/>
  <c r="R70" i="5"/>
  <c r="Q70" i="5"/>
  <c r="AA70" i="5" s="1"/>
  <c r="P70" i="5"/>
  <c r="O70" i="5"/>
  <c r="N70" i="5"/>
  <c r="W69" i="5"/>
  <c r="V69" i="5"/>
  <c r="U69" i="5"/>
  <c r="T69" i="5"/>
  <c r="S69" i="5"/>
  <c r="R69" i="5"/>
  <c r="Q69" i="5"/>
  <c r="P69" i="5"/>
  <c r="O69" i="5"/>
  <c r="N69" i="5"/>
  <c r="W68" i="5"/>
  <c r="V68" i="5"/>
  <c r="U68" i="5"/>
  <c r="T68" i="5"/>
  <c r="S68" i="5"/>
  <c r="R68" i="5"/>
  <c r="Q68" i="5"/>
  <c r="P68" i="5"/>
  <c r="O68" i="5"/>
  <c r="N68" i="5"/>
  <c r="W67" i="5"/>
  <c r="V67" i="5"/>
  <c r="U67" i="5"/>
  <c r="T67" i="5"/>
  <c r="S67" i="5"/>
  <c r="R67" i="5"/>
  <c r="Q67" i="5"/>
  <c r="P67" i="5"/>
  <c r="O67" i="5"/>
  <c r="Y67" i="5" s="1"/>
  <c r="N67" i="5"/>
  <c r="W66" i="5"/>
  <c r="V66" i="5"/>
  <c r="U66" i="5"/>
  <c r="T66" i="5"/>
  <c r="S66" i="5"/>
  <c r="R66" i="5"/>
  <c r="Q66" i="5"/>
  <c r="AA66" i="5" s="1"/>
  <c r="P66" i="5"/>
  <c r="O66" i="5"/>
  <c r="N66" i="5"/>
  <c r="W65" i="5"/>
  <c r="V65" i="5"/>
  <c r="U65" i="5"/>
  <c r="T65" i="5"/>
  <c r="S65" i="5"/>
  <c r="R65" i="5"/>
  <c r="Q65" i="5"/>
  <c r="P65" i="5"/>
  <c r="O65" i="5"/>
  <c r="N65" i="5"/>
  <c r="W64" i="5"/>
  <c r="V64" i="5"/>
  <c r="U64" i="5"/>
  <c r="T64" i="5"/>
  <c r="S64" i="5"/>
  <c r="R64" i="5"/>
  <c r="Q64" i="5"/>
  <c r="P64" i="5"/>
  <c r="O64" i="5"/>
  <c r="N64" i="5"/>
  <c r="W63" i="5"/>
  <c r="V63" i="5"/>
  <c r="U63" i="5"/>
  <c r="T63" i="5"/>
  <c r="S63" i="5"/>
  <c r="R63" i="5"/>
  <c r="Q63" i="5"/>
  <c r="P63" i="5"/>
  <c r="O63" i="5"/>
  <c r="Y63" i="5" s="1"/>
  <c r="N63" i="5"/>
  <c r="W62" i="5"/>
  <c r="V62" i="5"/>
  <c r="U62" i="5"/>
  <c r="T62" i="5"/>
  <c r="S62" i="5"/>
  <c r="R62" i="5"/>
  <c r="Q62" i="5"/>
  <c r="AA62" i="5" s="1"/>
  <c r="P62" i="5"/>
  <c r="O62" i="5"/>
  <c r="N62" i="5"/>
  <c r="W61" i="5"/>
  <c r="V61" i="5"/>
  <c r="U61" i="5"/>
  <c r="T61" i="5"/>
  <c r="S61" i="5"/>
  <c r="R61" i="5"/>
  <c r="Q61" i="5"/>
  <c r="P61" i="5"/>
  <c r="O61" i="5"/>
  <c r="N61" i="5"/>
  <c r="W60" i="5"/>
  <c r="V60" i="5"/>
  <c r="U60" i="5"/>
  <c r="T60" i="5"/>
  <c r="S60" i="5"/>
  <c r="R60" i="5"/>
  <c r="Q60" i="5"/>
  <c r="P60" i="5"/>
  <c r="O60" i="5"/>
  <c r="N60" i="5"/>
  <c r="W59" i="5"/>
  <c r="V59" i="5"/>
  <c r="U59" i="5"/>
  <c r="T59" i="5"/>
  <c r="S59" i="5"/>
  <c r="R59" i="5"/>
  <c r="Q59" i="5"/>
  <c r="P59" i="5"/>
  <c r="O59" i="5"/>
  <c r="Y59" i="5" s="1"/>
  <c r="N59" i="5"/>
  <c r="W58" i="5"/>
  <c r="V58" i="5"/>
  <c r="U58" i="5"/>
  <c r="T58" i="5"/>
  <c r="S58" i="5"/>
  <c r="R58" i="5"/>
  <c r="Q58" i="5"/>
  <c r="AA58" i="5" s="1"/>
  <c r="P58" i="5"/>
  <c r="O58" i="5"/>
  <c r="N58" i="5"/>
  <c r="W57" i="5"/>
  <c r="V57" i="5"/>
  <c r="U57" i="5"/>
  <c r="T57" i="5"/>
  <c r="S57" i="5"/>
  <c r="R57" i="5"/>
  <c r="Q57" i="5"/>
  <c r="P57" i="5"/>
  <c r="O57" i="5"/>
  <c r="N57" i="5"/>
  <c r="W56" i="5"/>
  <c r="V56" i="5"/>
  <c r="U56" i="5"/>
  <c r="T56" i="5"/>
  <c r="S56" i="5"/>
  <c r="R56" i="5"/>
  <c r="Q56" i="5"/>
  <c r="P56" i="5"/>
  <c r="O56" i="5"/>
  <c r="N56" i="5"/>
  <c r="W55" i="5"/>
  <c r="V55" i="5"/>
  <c r="U55" i="5"/>
  <c r="T55" i="5"/>
  <c r="S55" i="5"/>
  <c r="R55" i="5"/>
  <c r="Q55" i="5"/>
  <c r="P55" i="5"/>
  <c r="O55" i="5"/>
  <c r="Y55" i="5" s="1"/>
  <c r="N55" i="5"/>
  <c r="W54" i="5"/>
  <c r="V54" i="5"/>
  <c r="U54" i="5"/>
  <c r="T54" i="5"/>
  <c r="S54" i="5"/>
  <c r="R54" i="5"/>
  <c r="Q54" i="5"/>
  <c r="AA54" i="5" s="1"/>
  <c r="P54" i="5"/>
  <c r="O54" i="5"/>
  <c r="N54" i="5"/>
  <c r="W53" i="5"/>
  <c r="V53" i="5"/>
  <c r="U53" i="5"/>
  <c r="T53" i="5"/>
  <c r="S53" i="5"/>
  <c r="R53" i="5"/>
  <c r="Q53" i="5"/>
  <c r="P53" i="5"/>
  <c r="O53" i="5"/>
  <c r="N53" i="5"/>
  <c r="W52" i="5"/>
  <c r="V52" i="5"/>
  <c r="U52" i="5"/>
  <c r="T52" i="5"/>
  <c r="S52" i="5"/>
  <c r="R52" i="5"/>
  <c r="Q52" i="5"/>
  <c r="P52" i="5"/>
  <c r="O52" i="5"/>
  <c r="N52" i="5"/>
  <c r="W51" i="5"/>
  <c r="V51" i="5"/>
  <c r="U51" i="5"/>
  <c r="T51" i="5"/>
  <c r="S51" i="5"/>
  <c r="R51" i="5"/>
  <c r="Q51" i="5"/>
  <c r="P51" i="5"/>
  <c r="O51" i="5"/>
  <c r="Y51" i="5" s="1"/>
  <c r="N51" i="5"/>
  <c r="W50" i="5"/>
  <c r="V50" i="5"/>
  <c r="U50" i="5"/>
  <c r="T50" i="5"/>
  <c r="S50" i="5"/>
  <c r="R50" i="5"/>
  <c r="Q50" i="5"/>
  <c r="AA50" i="5" s="1"/>
  <c r="P50" i="5"/>
  <c r="O50" i="5"/>
  <c r="N50" i="5"/>
  <c r="W49" i="5"/>
  <c r="V49" i="5"/>
  <c r="U49" i="5"/>
  <c r="T49" i="5"/>
  <c r="S49" i="5"/>
  <c r="R49" i="5"/>
  <c r="Q49" i="5"/>
  <c r="P49" i="5"/>
  <c r="O49" i="5"/>
  <c r="N49" i="5"/>
  <c r="W48" i="5"/>
  <c r="V48" i="5"/>
  <c r="U48" i="5"/>
  <c r="T48" i="5"/>
  <c r="S48" i="5"/>
  <c r="R48" i="5"/>
  <c r="Q48" i="5"/>
  <c r="P48" i="5"/>
  <c r="O48" i="5"/>
  <c r="N48" i="5"/>
  <c r="W47" i="5"/>
  <c r="V47" i="5"/>
  <c r="U47" i="5"/>
  <c r="T47" i="5"/>
  <c r="S47" i="5"/>
  <c r="R47" i="5"/>
  <c r="Q47" i="5"/>
  <c r="P47" i="5"/>
  <c r="O47" i="5"/>
  <c r="Y47" i="5" s="1"/>
  <c r="N47" i="5"/>
  <c r="W46" i="5"/>
  <c r="V46" i="5"/>
  <c r="U46" i="5"/>
  <c r="T46" i="5"/>
  <c r="S46" i="5"/>
  <c r="R46" i="5"/>
  <c r="Q46" i="5"/>
  <c r="AA46" i="5" s="1"/>
  <c r="P46" i="5"/>
  <c r="O46" i="5"/>
  <c r="N46" i="5"/>
  <c r="W45" i="5"/>
  <c r="V45" i="5"/>
  <c r="U45" i="5"/>
  <c r="T45" i="5"/>
  <c r="S45" i="5"/>
  <c r="R45" i="5"/>
  <c r="Q45" i="5"/>
  <c r="P45" i="5"/>
  <c r="O45" i="5"/>
  <c r="N45" i="5"/>
  <c r="W44" i="5"/>
  <c r="V44" i="5"/>
  <c r="U44" i="5"/>
  <c r="T44" i="5"/>
  <c r="S44" i="5"/>
  <c r="R44" i="5"/>
  <c r="Q44" i="5"/>
  <c r="P44" i="5"/>
  <c r="O44" i="5"/>
  <c r="N44" i="5"/>
  <c r="W43" i="5"/>
  <c r="V43" i="5"/>
  <c r="U43" i="5"/>
  <c r="T43" i="5"/>
  <c r="S43" i="5"/>
  <c r="R43" i="5"/>
  <c r="Q43" i="5"/>
  <c r="P43" i="5"/>
  <c r="O43" i="5"/>
  <c r="Y43" i="5" s="1"/>
  <c r="N43" i="5"/>
  <c r="W42" i="5"/>
  <c r="V42" i="5"/>
  <c r="U42" i="5"/>
  <c r="T42" i="5"/>
  <c r="S42" i="5"/>
  <c r="R42" i="5"/>
  <c r="Q42" i="5"/>
  <c r="AA42" i="5" s="1"/>
  <c r="P42" i="5"/>
  <c r="O42" i="5"/>
  <c r="N42" i="5"/>
  <c r="W41" i="5"/>
  <c r="V41" i="5"/>
  <c r="U41" i="5"/>
  <c r="T41" i="5"/>
  <c r="S41" i="5"/>
  <c r="R41" i="5"/>
  <c r="Q41" i="5"/>
  <c r="P41" i="5"/>
  <c r="O41" i="5"/>
  <c r="N41" i="5"/>
  <c r="W40" i="5"/>
  <c r="V40" i="5"/>
  <c r="U40" i="5"/>
  <c r="T40" i="5"/>
  <c r="S40" i="5"/>
  <c r="R40" i="5"/>
  <c r="Q40" i="5"/>
  <c r="P40" i="5"/>
  <c r="O40" i="5"/>
  <c r="N40" i="5"/>
  <c r="W39" i="5"/>
  <c r="V39" i="5"/>
  <c r="U39" i="5"/>
  <c r="T39" i="5"/>
  <c r="S39" i="5"/>
  <c r="R39" i="5"/>
  <c r="Q39" i="5"/>
  <c r="P39" i="5"/>
  <c r="O39" i="5"/>
  <c r="Y39" i="5" s="1"/>
  <c r="N39" i="5"/>
  <c r="W38" i="5"/>
  <c r="V38" i="5"/>
  <c r="U38" i="5"/>
  <c r="T38" i="5"/>
  <c r="S38" i="5"/>
  <c r="R38" i="5"/>
  <c r="Q38" i="5"/>
  <c r="AA38" i="5" s="1"/>
  <c r="P38" i="5"/>
  <c r="O38" i="5"/>
  <c r="N38" i="5"/>
  <c r="W37" i="5"/>
  <c r="V37" i="5"/>
  <c r="U37" i="5"/>
  <c r="T37" i="5"/>
  <c r="S37" i="5"/>
  <c r="R37" i="5"/>
  <c r="Q37" i="5"/>
  <c r="P37" i="5"/>
  <c r="O37" i="5"/>
  <c r="N37" i="5"/>
  <c r="W36" i="5"/>
  <c r="V36" i="5"/>
  <c r="U36" i="5"/>
  <c r="T36" i="5"/>
  <c r="S36" i="5"/>
  <c r="R36" i="5"/>
  <c r="Q36" i="5"/>
  <c r="P36" i="5"/>
  <c r="O36" i="5"/>
  <c r="N36" i="5"/>
  <c r="W35" i="5"/>
  <c r="V35" i="5"/>
  <c r="U35" i="5"/>
  <c r="T35" i="5"/>
  <c r="S35" i="5"/>
  <c r="R35" i="5"/>
  <c r="Q35" i="5"/>
  <c r="P35" i="5"/>
  <c r="O35" i="5"/>
  <c r="Y35" i="5" s="1"/>
  <c r="N35" i="5"/>
  <c r="W34" i="5"/>
  <c r="V34" i="5"/>
  <c r="U34" i="5"/>
  <c r="T34" i="5"/>
  <c r="S34" i="5"/>
  <c r="R34" i="5"/>
  <c r="Q34" i="5"/>
  <c r="AA34" i="5" s="1"/>
  <c r="P34" i="5"/>
  <c r="O34" i="5"/>
  <c r="N34" i="5"/>
  <c r="W33" i="5"/>
  <c r="V33" i="5"/>
  <c r="U33" i="5"/>
  <c r="T33" i="5"/>
  <c r="S33" i="5"/>
  <c r="R33" i="5"/>
  <c r="Q33" i="5"/>
  <c r="P33" i="5"/>
  <c r="O33" i="5"/>
  <c r="N33" i="5"/>
  <c r="W32" i="5"/>
  <c r="V32" i="5"/>
  <c r="U32" i="5"/>
  <c r="T32" i="5"/>
  <c r="S32" i="5"/>
  <c r="R32" i="5"/>
  <c r="Q32" i="5"/>
  <c r="P32" i="5"/>
  <c r="O32" i="5"/>
  <c r="N32" i="5"/>
  <c r="W31" i="5"/>
  <c r="V31" i="5"/>
  <c r="U31" i="5"/>
  <c r="T31" i="5"/>
  <c r="S31" i="5"/>
  <c r="R31" i="5"/>
  <c r="Q31" i="5"/>
  <c r="P31" i="5"/>
  <c r="O31" i="5"/>
  <c r="Y31" i="5" s="1"/>
  <c r="N31" i="5"/>
  <c r="W30" i="5"/>
  <c r="V30" i="5"/>
  <c r="U30" i="5"/>
  <c r="T30" i="5"/>
  <c r="S30" i="5"/>
  <c r="R30" i="5"/>
  <c r="Q30" i="5"/>
  <c r="AA30" i="5" s="1"/>
  <c r="P30" i="5"/>
  <c r="O30" i="5"/>
  <c r="N30" i="5"/>
  <c r="W29" i="5"/>
  <c r="V29" i="5"/>
  <c r="U29" i="5"/>
  <c r="T29" i="5"/>
  <c r="S29" i="5"/>
  <c r="R29" i="5"/>
  <c r="Q29" i="5"/>
  <c r="P29" i="5"/>
  <c r="O29" i="5"/>
  <c r="N29" i="5"/>
  <c r="W28" i="5"/>
  <c r="V28" i="5"/>
  <c r="U28" i="5"/>
  <c r="T28" i="5"/>
  <c r="S28" i="5"/>
  <c r="R28" i="5"/>
  <c r="Q28" i="5"/>
  <c r="P28" i="5"/>
  <c r="O28" i="5"/>
  <c r="N28" i="5"/>
  <c r="W27" i="5"/>
  <c r="V27" i="5"/>
  <c r="U27" i="5"/>
  <c r="T27" i="5"/>
  <c r="S27" i="5"/>
  <c r="R27" i="5"/>
  <c r="Q27" i="5"/>
  <c r="P27" i="5"/>
  <c r="O27" i="5"/>
  <c r="Y27" i="5" s="1"/>
  <c r="N27" i="5"/>
  <c r="W26" i="5"/>
  <c r="V26" i="5"/>
  <c r="U26" i="5"/>
  <c r="T26" i="5"/>
  <c r="S26" i="5"/>
  <c r="R26" i="5"/>
  <c r="Q26" i="5"/>
  <c r="AA26" i="5" s="1"/>
  <c r="P26" i="5"/>
  <c r="O26" i="5"/>
  <c r="N26" i="5"/>
  <c r="W25" i="5"/>
  <c r="V25" i="5"/>
  <c r="U25" i="5"/>
  <c r="T25" i="5"/>
  <c r="S25" i="5"/>
  <c r="R25" i="5"/>
  <c r="Q25" i="5"/>
  <c r="P25" i="5"/>
  <c r="O25" i="5"/>
  <c r="N25" i="5"/>
  <c r="W24" i="5"/>
  <c r="V24" i="5"/>
  <c r="U24" i="5"/>
  <c r="T24" i="5"/>
  <c r="S24" i="5"/>
  <c r="R24" i="5"/>
  <c r="Q24" i="5"/>
  <c r="P24" i="5"/>
  <c r="O24" i="5"/>
  <c r="N24" i="5"/>
  <c r="W23" i="5"/>
  <c r="V23" i="5"/>
  <c r="U23" i="5"/>
  <c r="T23" i="5"/>
  <c r="S23" i="5"/>
  <c r="R23" i="5"/>
  <c r="Q23" i="5"/>
  <c r="P23" i="5"/>
  <c r="O23" i="5"/>
  <c r="N23" i="5"/>
  <c r="W22" i="5"/>
  <c r="V22" i="5"/>
  <c r="U22" i="5"/>
  <c r="T22" i="5"/>
  <c r="S22" i="5"/>
  <c r="R22" i="5"/>
  <c r="Q22" i="5"/>
  <c r="P22" i="5"/>
  <c r="O22" i="5"/>
  <c r="N22" i="5"/>
  <c r="W21" i="5"/>
  <c r="V21" i="5"/>
  <c r="U21" i="5"/>
  <c r="T21" i="5"/>
  <c r="S21" i="5"/>
  <c r="R21" i="5"/>
  <c r="Q21" i="5"/>
  <c r="P21" i="5"/>
  <c r="O21" i="5"/>
  <c r="N21" i="5"/>
  <c r="W20" i="5"/>
  <c r="V20" i="5"/>
  <c r="U20" i="5"/>
  <c r="T20" i="5"/>
  <c r="S20" i="5"/>
  <c r="R20" i="5"/>
  <c r="Q20" i="5"/>
  <c r="P20" i="5"/>
  <c r="O20" i="5"/>
  <c r="N20" i="5"/>
  <c r="W19" i="5"/>
  <c r="V19" i="5"/>
  <c r="U19" i="5"/>
  <c r="T19" i="5"/>
  <c r="S19" i="5"/>
  <c r="R19" i="5"/>
  <c r="Q19" i="5"/>
  <c r="P19" i="5"/>
  <c r="O19" i="5"/>
  <c r="N19" i="5"/>
  <c r="W18" i="5"/>
  <c r="V18" i="5"/>
  <c r="U18" i="5"/>
  <c r="T18" i="5"/>
  <c r="S18" i="5"/>
  <c r="R18" i="5"/>
  <c r="Q18" i="5"/>
  <c r="P18" i="5"/>
  <c r="O18" i="5"/>
  <c r="N18" i="5"/>
  <c r="W17" i="5"/>
  <c r="V17" i="5"/>
  <c r="U17" i="5"/>
  <c r="T17" i="5"/>
  <c r="S17" i="5"/>
  <c r="R17" i="5"/>
  <c r="Q17" i="5"/>
  <c r="P17" i="5"/>
  <c r="O17" i="5"/>
  <c r="N17" i="5"/>
  <c r="W16" i="5"/>
  <c r="V16" i="5"/>
  <c r="U16" i="5"/>
  <c r="T16" i="5"/>
  <c r="S16" i="5"/>
  <c r="R16" i="5"/>
  <c r="Q16" i="5"/>
  <c r="P16" i="5"/>
  <c r="O16" i="5"/>
  <c r="N16" i="5"/>
  <c r="W15" i="5"/>
  <c r="V15" i="5"/>
  <c r="U15" i="5"/>
  <c r="T15" i="5"/>
  <c r="S15" i="5"/>
  <c r="R15" i="5"/>
  <c r="Q15" i="5"/>
  <c r="P15" i="5"/>
  <c r="O15" i="5"/>
  <c r="N15" i="5"/>
  <c r="W14" i="5"/>
  <c r="V14" i="5"/>
  <c r="U14" i="5"/>
  <c r="T14" i="5"/>
  <c r="S14" i="5"/>
  <c r="R14" i="5"/>
  <c r="Q14" i="5"/>
  <c r="P14" i="5"/>
  <c r="O14" i="5"/>
  <c r="N14" i="5"/>
  <c r="W13" i="5"/>
  <c r="V13" i="5"/>
  <c r="U13" i="5"/>
  <c r="T13" i="5"/>
  <c r="S13" i="5"/>
  <c r="R13" i="5"/>
  <c r="Q13" i="5"/>
  <c r="P13" i="5"/>
  <c r="O13" i="5"/>
  <c r="N13" i="5"/>
  <c r="W12" i="5"/>
  <c r="V12" i="5"/>
  <c r="U12" i="5"/>
  <c r="T12" i="5"/>
  <c r="S12" i="5"/>
  <c r="R12" i="5"/>
  <c r="Q12" i="5"/>
  <c r="P12" i="5"/>
  <c r="O12" i="5"/>
  <c r="N12" i="5"/>
  <c r="W11" i="5"/>
  <c r="V11" i="5"/>
  <c r="U11" i="5"/>
  <c r="T11" i="5"/>
  <c r="S11" i="5"/>
  <c r="R11" i="5"/>
  <c r="Q11" i="5"/>
  <c r="P11" i="5"/>
  <c r="O11" i="5"/>
  <c r="N11" i="5"/>
  <c r="W10" i="5"/>
  <c r="V10" i="5"/>
  <c r="U10" i="5"/>
  <c r="T10" i="5"/>
  <c r="S10" i="5"/>
  <c r="R10" i="5"/>
  <c r="Q10" i="5"/>
  <c r="P10" i="5"/>
  <c r="O10" i="5"/>
  <c r="N10" i="5"/>
  <c r="W9" i="5"/>
  <c r="V9" i="5"/>
  <c r="U9" i="5"/>
  <c r="T9" i="5"/>
  <c r="S9" i="5"/>
  <c r="R9" i="5"/>
  <c r="Q9" i="5"/>
  <c r="P9" i="5"/>
  <c r="O9" i="5"/>
  <c r="N9" i="5"/>
  <c r="W8" i="5"/>
  <c r="V8" i="5"/>
  <c r="U8" i="5"/>
  <c r="T8" i="5"/>
  <c r="S8" i="5"/>
  <c r="R8" i="5"/>
  <c r="Q8" i="5"/>
  <c r="P8" i="5"/>
  <c r="O8" i="5"/>
  <c r="N8" i="5"/>
  <c r="W7" i="5"/>
  <c r="V7" i="5"/>
  <c r="U7" i="5"/>
  <c r="T7" i="5"/>
  <c r="S7" i="5"/>
  <c r="R7" i="5"/>
  <c r="Q7" i="5"/>
  <c r="P7" i="5"/>
  <c r="O7" i="5"/>
  <c r="N7" i="5"/>
  <c r="W6" i="5"/>
  <c r="V6" i="5"/>
  <c r="U6" i="5"/>
  <c r="T6" i="5"/>
  <c r="S6" i="5"/>
  <c r="R6" i="5"/>
  <c r="Q6" i="5"/>
  <c r="P6" i="5"/>
  <c r="O6" i="5"/>
  <c r="N6" i="5"/>
  <c r="W5" i="5"/>
  <c r="V5" i="5"/>
  <c r="U5" i="5"/>
  <c r="T5" i="5"/>
  <c r="S5" i="5"/>
  <c r="R5" i="5"/>
  <c r="Q5" i="5"/>
  <c r="P5" i="5"/>
  <c r="O5" i="5"/>
  <c r="N5" i="5"/>
  <c r="W4" i="5"/>
  <c r="V4" i="5"/>
  <c r="U4" i="5"/>
  <c r="T4" i="5"/>
  <c r="S4" i="5"/>
  <c r="R4" i="5"/>
  <c r="Q4" i="5"/>
  <c r="P4" i="5"/>
  <c r="O4" i="5"/>
  <c r="N4" i="5"/>
  <c r="W3" i="5"/>
  <c r="V3" i="5"/>
  <c r="U3" i="5"/>
  <c r="T3" i="5"/>
  <c r="S3" i="5"/>
  <c r="R3" i="5"/>
  <c r="Q3" i="5"/>
  <c r="P3" i="5"/>
  <c r="N3" i="5"/>
  <c r="W2" i="5"/>
  <c r="U2" i="5"/>
  <c r="S2" i="5"/>
  <c r="Q2" i="5"/>
  <c r="V2" i="5"/>
  <c r="T2" i="5"/>
  <c r="R2" i="5"/>
  <c r="P2" i="5"/>
  <c r="O2" i="5"/>
  <c r="N2" i="5"/>
  <c r="AA3" i="5" l="1"/>
  <c r="Y4" i="5"/>
  <c r="Y8" i="5"/>
  <c r="AA11" i="5"/>
  <c r="Y12" i="5"/>
  <c r="AA15" i="5"/>
  <c r="AA19" i="5"/>
  <c r="BI19" i="12" s="1"/>
  <c r="Y20" i="5"/>
  <c r="AI20" i="5" s="1"/>
  <c r="AA23" i="5"/>
  <c r="AA27" i="5"/>
  <c r="Y32" i="5"/>
  <c r="AA35" i="5"/>
  <c r="AA39" i="5"/>
  <c r="Y44" i="5"/>
  <c r="Y48" i="5"/>
  <c r="BG48" i="12" s="1"/>
  <c r="AA51" i="5"/>
  <c r="AK51" i="5" s="1"/>
  <c r="Y52" i="5"/>
  <c r="AA55" i="5"/>
  <c r="Y64" i="5"/>
  <c r="AA67" i="5"/>
  <c r="AA71" i="5"/>
  <c r="Y76" i="5"/>
  <c r="AA79" i="5"/>
  <c r="AK79" i="5" s="1"/>
  <c r="AA83" i="5"/>
  <c r="AK83" i="5" s="1"/>
  <c r="AA87" i="5"/>
  <c r="AA91" i="5"/>
  <c r="AA95" i="5"/>
  <c r="AA99" i="5"/>
  <c r="AA103" i="5"/>
  <c r="AA107" i="5"/>
  <c r="Y112" i="5"/>
  <c r="BG112" i="12" s="1"/>
  <c r="AA115" i="5"/>
  <c r="AK115" i="5" s="1"/>
  <c r="Y120" i="5"/>
  <c r="AA123" i="5"/>
  <c r="Y128" i="5"/>
  <c r="Y132" i="5"/>
  <c r="Y140" i="5"/>
  <c r="AA143" i="5"/>
  <c r="Y148" i="5"/>
  <c r="Y152" i="5"/>
  <c r="AI152" i="5" s="1"/>
  <c r="AA155" i="5"/>
  <c r="AA159" i="5"/>
  <c r="AA163" i="5"/>
  <c r="Y168" i="5"/>
  <c r="AA171" i="5"/>
  <c r="AA175" i="5"/>
  <c r="Y180" i="5"/>
  <c r="AA183" i="5"/>
  <c r="AK183" i="5" s="1"/>
  <c r="Y188" i="5"/>
  <c r="AA191" i="5"/>
  <c r="Y196" i="5"/>
  <c r="Y200" i="5"/>
  <c r="AA203" i="5"/>
  <c r="Y208" i="5"/>
  <c r="AA211" i="5"/>
  <c r="Y216" i="5"/>
  <c r="BG216" i="12" s="1"/>
  <c r="Y220" i="5"/>
  <c r="AA223" i="5"/>
  <c r="AA227" i="5"/>
  <c r="Y232" i="5"/>
  <c r="Y236" i="5"/>
  <c r="AA239" i="5"/>
  <c r="Y244" i="5"/>
  <c r="AI244" i="5" s="1"/>
  <c r="Y248" i="5"/>
  <c r="Y252" i="5"/>
  <c r="AA255" i="5"/>
  <c r="Y260" i="5"/>
  <c r="Y264" i="5"/>
  <c r="AA267" i="5"/>
  <c r="AA7" i="5"/>
  <c r="Y16" i="5"/>
  <c r="AI16" i="5" s="1"/>
  <c r="Y24" i="5"/>
  <c r="AI24" i="5" s="1"/>
  <c r="Y28" i="5"/>
  <c r="AA31" i="5"/>
  <c r="Y36" i="5"/>
  <c r="Y40" i="5"/>
  <c r="AA43" i="5"/>
  <c r="AA47" i="5"/>
  <c r="Y56" i="5"/>
  <c r="AA59" i="5"/>
  <c r="AK59" i="5" s="1"/>
  <c r="Y60" i="5"/>
  <c r="AA63" i="5"/>
  <c r="Y68" i="5"/>
  <c r="Y72" i="5"/>
  <c r="AA75" i="5"/>
  <c r="Y80" i="5"/>
  <c r="Y84" i="5"/>
  <c r="AI84" i="5" s="1"/>
  <c r="Y88" i="5"/>
  <c r="Y92" i="5"/>
  <c r="Y96" i="5"/>
  <c r="Y100" i="5"/>
  <c r="Y104" i="5"/>
  <c r="Y108" i="5"/>
  <c r="AA111" i="5"/>
  <c r="Y116" i="5"/>
  <c r="AA119" i="5"/>
  <c r="Y124" i="5"/>
  <c r="AA127" i="5"/>
  <c r="AA131" i="5"/>
  <c r="AA135" i="5"/>
  <c r="Y136" i="5"/>
  <c r="AA139" i="5"/>
  <c r="Y144" i="5"/>
  <c r="AI144" i="5" s="1"/>
  <c r="AA147" i="5"/>
  <c r="AK147" i="5" s="1"/>
  <c r="AA151" i="5"/>
  <c r="Y156" i="5"/>
  <c r="Y160" i="5"/>
  <c r="Y164" i="5"/>
  <c r="AA167" i="5"/>
  <c r="Y172" i="5"/>
  <c r="Y176" i="5"/>
  <c r="AI176" i="5" s="1"/>
  <c r="AA179" i="5"/>
  <c r="AK179" i="5" s="1"/>
  <c r="Y184" i="5"/>
  <c r="AA187" i="5"/>
  <c r="Y192" i="5"/>
  <c r="AA195" i="5"/>
  <c r="AA199" i="5"/>
  <c r="Y204" i="5"/>
  <c r="AA207" i="5"/>
  <c r="AK207" i="5" s="1"/>
  <c r="Y212" i="5"/>
  <c r="AI212" i="5" s="1"/>
  <c r="AA215" i="5"/>
  <c r="AA219" i="5"/>
  <c r="Y224" i="5"/>
  <c r="Y228" i="5"/>
  <c r="AA231" i="5"/>
  <c r="AA235" i="5"/>
  <c r="Y240" i="5"/>
  <c r="BG240" i="12" s="1"/>
  <c r="AA243" i="5"/>
  <c r="AA247" i="5"/>
  <c r="AA251" i="5"/>
  <c r="Y256" i="5"/>
  <c r="AA259" i="5"/>
  <c r="AA263" i="5"/>
  <c r="X1212" i="5"/>
  <c r="Y268" i="5"/>
  <c r="BG268" i="12" s="1"/>
  <c r="Y272" i="5"/>
  <c r="BG272" i="12" s="1"/>
  <c r="Y276" i="5"/>
  <c r="AA279" i="5"/>
  <c r="Y284" i="5"/>
  <c r="AA287" i="5"/>
  <c r="Y292" i="5"/>
  <c r="AA295" i="5"/>
  <c r="AA299" i="5"/>
  <c r="AK299" i="5" s="1"/>
  <c r="Y304" i="5"/>
  <c r="AA307" i="5"/>
  <c r="AA311" i="5"/>
  <c r="AA315" i="5"/>
  <c r="AA319" i="5"/>
  <c r="AA323" i="5"/>
  <c r="Y328" i="5"/>
  <c r="Y332" i="5"/>
  <c r="AI332" i="5" s="1"/>
  <c r="Y336" i="5"/>
  <c r="Y340" i="5"/>
  <c r="AA343" i="5"/>
  <c r="AA347" i="5"/>
  <c r="Y348" i="5"/>
  <c r="Y352" i="5"/>
  <c r="Y356" i="5"/>
  <c r="AA363" i="5"/>
  <c r="AA367" i="5"/>
  <c r="Y372" i="5"/>
  <c r="AA375" i="5"/>
  <c r="AA379" i="5"/>
  <c r="AA383" i="5"/>
  <c r="AA387" i="5"/>
  <c r="Y392" i="5"/>
  <c r="Y396" i="5"/>
  <c r="AI396" i="5" s="1"/>
  <c r="Y400" i="5"/>
  <c r="AI400" i="5" s="1"/>
  <c r="AA403" i="5"/>
  <c r="Y408" i="5"/>
  <c r="AA411" i="5"/>
  <c r="Y416" i="5"/>
  <c r="Y420" i="5"/>
  <c r="AA423" i="5"/>
  <c r="Y428" i="5"/>
  <c r="AI428" i="5" s="1"/>
  <c r="AA431" i="5"/>
  <c r="AK431" i="5" s="1"/>
  <c r="AA435" i="5"/>
  <c r="Y440" i="5"/>
  <c r="AA443" i="5"/>
  <c r="AA447" i="5"/>
  <c r="Y452" i="5"/>
  <c r="Y456" i="5"/>
  <c r="AA459" i="5"/>
  <c r="AA463" i="5"/>
  <c r="AK463" i="5" s="1"/>
  <c r="Y468" i="5"/>
  <c r="Y472" i="5"/>
  <c r="AA475" i="5"/>
  <c r="AA479" i="5"/>
  <c r="AA483" i="5"/>
  <c r="AA487" i="5"/>
  <c r="Y492" i="5"/>
  <c r="Y496" i="5"/>
  <c r="AI496" i="5" s="1"/>
  <c r="AA499" i="5"/>
  <c r="Y504" i="5"/>
  <c r="AA507" i="5"/>
  <c r="Y512" i="5"/>
  <c r="Y516" i="5"/>
  <c r="AA519" i="5"/>
  <c r="AK519" i="5" s="1"/>
  <c r="AA523" i="5"/>
  <c r="Y528" i="5"/>
  <c r="AI528" i="5" s="1"/>
  <c r="AA531" i="5"/>
  <c r="AA535" i="5"/>
  <c r="AA539" i="5"/>
  <c r="Y544" i="5"/>
  <c r="Y548" i="5"/>
  <c r="Y552" i="5"/>
  <c r="Y556" i="5"/>
  <c r="BG556" i="12" s="1"/>
  <c r="Y560" i="5"/>
  <c r="BG560" i="12" s="1"/>
  <c r="Y564" i="5"/>
  <c r="AA567" i="5"/>
  <c r="AA571" i="5"/>
  <c r="AA575" i="5"/>
  <c r="Y580" i="5"/>
  <c r="AA583" i="5"/>
  <c r="Y588" i="5"/>
  <c r="AI588" i="5" s="1"/>
  <c r="AA595" i="5"/>
  <c r="AK595" i="5" s="1"/>
  <c r="Y596" i="5"/>
  <c r="AA599" i="5"/>
  <c r="Y604" i="5"/>
  <c r="AA271" i="5"/>
  <c r="AA275" i="5"/>
  <c r="Y280" i="5"/>
  <c r="AA283" i="5"/>
  <c r="AK283" i="5" s="1"/>
  <c r="Y288" i="5"/>
  <c r="AI288" i="5" s="1"/>
  <c r="AA291" i="5"/>
  <c r="Y296" i="5"/>
  <c r="Y300" i="5"/>
  <c r="AA303" i="5"/>
  <c r="Y308" i="5"/>
  <c r="Y312" i="5"/>
  <c r="Y316" i="5"/>
  <c r="BG316" i="12" s="1"/>
  <c r="Y320" i="5"/>
  <c r="AI320" i="5" s="1"/>
  <c r="Y324" i="5"/>
  <c r="AA327" i="5"/>
  <c r="AA331" i="5"/>
  <c r="AA335" i="5"/>
  <c r="AA339" i="5"/>
  <c r="Y344" i="5"/>
  <c r="AA351" i="5"/>
  <c r="AK351" i="5" s="1"/>
  <c r="AA355" i="5"/>
  <c r="AA359" i="5"/>
  <c r="Y360" i="5"/>
  <c r="Y364" i="5"/>
  <c r="Y368" i="5"/>
  <c r="AA371" i="5"/>
  <c r="Y376" i="5"/>
  <c r="Y380" i="5"/>
  <c r="BG380" i="12" s="1"/>
  <c r="Y384" i="5"/>
  <c r="AI384" i="5" s="1"/>
  <c r="Y388" i="5"/>
  <c r="AA391" i="5"/>
  <c r="AA395" i="5"/>
  <c r="AA399" i="5"/>
  <c r="Y404" i="5"/>
  <c r="AA407" i="5"/>
  <c r="Y412" i="5"/>
  <c r="BG412" i="12" s="1"/>
  <c r="AA415" i="5"/>
  <c r="AA419" i="5"/>
  <c r="Y424" i="5"/>
  <c r="AA427" i="5"/>
  <c r="Y432" i="5"/>
  <c r="Y436" i="5"/>
  <c r="AA439" i="5"/>
  <c r="Y444" i="5"/>
  <c r="Y448" i="5"/>
  <c r="BG448" i="12" s="1"/>
  <c r="AA451" i="5"/>
  <c r="AA455" i="5"/>
  <c r="Y460" i="5"/>
  <c r="Y464" i="5"/>
  <c r="AA467" i="5"/>
  <c r="AA471" i="5"/>
  <c r="Y476" i="5"/>
  <c r="AI476" i="5" s="1"/>
  <c r="Y480" i="5"/>
  <c r="Y484" i="5"/>
  <c r="Y488" i="5"/>
  <c r="AA491" i="5"/>
  <c r="AA495" i="5"/>
  <c r="Y500" i="5"/>
  <c r="AA503" i="5"/>
  <c r="Y508" i="5"/>
  <c r="AI508" i="5" s="1"/>
  <c r="AA511" i="5"/>
  <c r="AK511" i="5" s="1"/>
  <c r="AA515" i="5"/>
  <c r="Y520" i="5"/>
  <c r="Y524" i="5"/>
  <c r="AA527" i="5"/>
  <c r="Y532" i="5"/>
  <c r="Y536" i="5"/>
  <c r="Y540" i="5"/>
  <c r="AA543" i="5"/>
  <c r="AK543" i="5" s="1"/>
  <c r="AA547" i="5"/>
  <c r="AA551" i="5"/>
  <c r="AA555" i="5"/>
  <c r="AA559" i="5"/>
  <c r="AA563" i="5"/>
  <c r="Y568" i="5"/>
  <c r="Y572" i="5"/>
  <c r="Y576" i="5"/>
  <c r="AI576" i="5" s="1"/>
  <c r="AA579" i="5"/>
  <c r="Y584" i="5"/>
  <c r="AA587" i="5"/>
  <c r="AA591" i="5"/>
  <c r="Y592" i="5"/>
  <c r="Y600" i="5"/>
  <c r="AA603" i="5"/>
  <c r="AK603" i="5" s="1"/>
  <c r="Y608" i="5"/>
  <c r="AI608" i="5" s="1"/>
  <c r="AA611" i="5"/>
  <c r="AA615" i="5"/>
  <c r="Y620" i="5"/>
  <c r="Y624" i="5"/>
  <c r="Y628" i="5"/>
  <c r="Y636" i="5"/>
  <c r="Y640" i="5"/>
  <c r="Y644" i="5"/>
  <c r="AI644" i="5" s="1"/>
  <c r="Y648" i="5"/>
  <c r="Y652" i="5"/>
  <c r="AA655" i="5"/>
  <c r="AA659" i="5"/>
  <c r="AA663" i="5"/>
  <c r="Y668" i="5"/>
  <c r="AA671" i="5"/>
  <c r="Y676" i="5"/>
  <c r="BG676" i="12" s="1"/>
  <c r="Y684" i="5"/>
  <c r="AA687" i="5"/>
  <c r="Y692" i="5"/>
  <c r="AA695" i="5"/>
  <c r="Y700" i="5"/>
  <c r="AA703" i="5"/>
  <c r="Y708" i="5"/>
  <c r="AI708" i="5" s="1"/>
  <c r="AA711" i="5"/>
  <c r="AA715" i="5"/>
  <c r="Y720" i="5"/>
  <c r="AA723" i="5"/>
  <c r="AA727" i="5"/>
  <c r="AA735" i="5"/>
  <c r="AA739" i="5"/>
  <c r="AA743" i="5"/>
  <c r="BI743" i="12" s="1"/>
  <c r="AA747" i="5"/>
  <c r="Y752" i="5"/>
  <c r="AA755" i="5"/>
  <c r="AA759" i="5"/>
  <c r="Y764" i="5"/>
  <c r="AA767" i="5"/>
  <c r="AA771" i="5"/>
  <c r="AA775" i="5"/>
  <c r="BI775" i="12" s="1"/>
  <c r="Y780" i="5"/>
  <c r="AI780" i="5" s="1"/>
  <c r="Y784" i="5"/>
  <c r="Y788" i="5"/>
  <c r="AA791" i="5"/>
  <c r="AA795" i="5"/>
  <c r="AA799" i="5"/>
  <c r="Y804" i="5"/>
  <c r="AA807" i="5"/>
  <c r="AK807" i="5" s="1"/>
  <c r="AA811" i="5"/>
  <c r="BI811" i="12" s="1"/>
  <c r="AA815" i="5"/>
  <c r="Y820" i="5"/>
  <c r="AA823" i="5"/>
  <c r="AA827" i="5"/>
  <c r="Y832" i="5"/>
  <c r="Y836" i="5"/>
  <c r="AA839" i="5"/>
  <c r="AK839" i="5" s="1"/>
  <c r="Y844" i="5"/>
  <c r="AI844" i="5" s="1"/>
  <c r="Y848" i="5"/>
  <c r="AA851" i="5"/>
  <c r="Y856" i="5"/>
  <c r="Y860" i="5"/>
  <c r="Y864" i="5"/>
  <c r="AA867" i="5"/>
  <c r="AA871" i="5"/>
  <c r="AK871" i="5" s="1"/>
  <c r="AA875" i="5"/>
  <c r="BI875" i="12" s="1"/>
  <c r="Y880" i="5"/>
  <c r="AA883" i="5"/>
  <c r="Y888" i="5"/>
  <c r="Y892" i="5"/>
  <c r="Y896" i="5"/>
  <c r="Y900" i="5"/>
  <c r="Y904" i="5"/>
  <c r="AI904" i="5" s="1"/>
  <c r="AA907" i="5"/>
  <c r="BI907" i="12" s="1"/>
  <c r="Y912" i="5"/>
  <c r="AA915" i="5"/>
  <c r="AA919" i="5"/>
  <c r="AA923" i="5"/>
  <c r="Y1144" i="5"/>
  <c r="AA607" i="5"/>
  <c r="Y612" i="5"/>
  <c r="AI612" i="5" s="1"/>
  <c r="Y616" i="5"/>
  <c r="AA619" i="5"/>
  <c r="AA623" i="5"/>
  <c r="AA627" i="5"/>
  <c r="AA631" i="5"/>
  <c r="Y632" i="5"/>
  <c r="AA635" i="5"/>
  <c r="AA639" i="5"/>
  <c r="BI639" i="12" s="1"/>
  <c r="AA643" i="5"/>
  <c r="AK643" i="5" s="1"/>
  <c r="AA647" i="5"/>
  <c r="AA651" i="5"/>
  <c r="Y656" i="5"/>
  <c r="Y660" i="5"/>
  <c r="Y664" i="5"/>
  <c r="AA667" i="5"/>
  <c r="Y672" i="5"/>
  <c r="AI672" i="5" s="1"/>
  <c r="AA675" i="5"/>
  <c r="AA679" i="5"/>
  <c r="Y680" i="5"/>
  <c r="AA683" i="5"/>
  <c r="Y688" i="5"/>
  <c r="AA691" i="5"/>
  <c r="Y696" i="5"/>
  <c r="AA699" i="5"/>
  <c r="AK699" i="5" s="1"/>
  <c r="Y704" i="5"/>
  <c r="AA707" i="5"/>
  <c r="Y712" i="5"/>
  <c r="Y716" i="5"/>
  <c r="AA719" i="5"/>
  <c r="Y724" i="5"/>
  <c r="Y728" i="5"/>
  <c r="AA731" i="5"/>
  <c r="AK731" i="5" s="1"/>
  <c r="Y732" i="5"/>
  <c r="Y736" i="5"/>
  <c r="Y740" i="5"/>
  <c r="Y744" i="5"/>
  <c r="Y748" i="5"/>
  <c r="AA751" i="5"/>
  <c r="Y756" i="5"/>
  <c r="Y760" i="5"/>
  <c r="BG760" i="12" s="1"/>
  <c r="AA763" i="5"/>
  <c r="Y768" i="5"/>
  <c r="Y772" i="5"/>
  <c r="Y776" i="5"/>
  <c r="AA779" i="5"/>
  <c r="AA783" i="5"/>
  <c r="AA787" i="5"/>
  <c r="Y792" i="5"/>
  <c r="BG792" i="12" s="1"/>
  <c r="Y796" i="5"/>
  <c r="AI796" i="5" s="1"/>
  <c r="Y800" i="5"/>
  <c r="AA803" i="5"/>
  <c r="Y808" i="5"/>
  <c r="Y812" i="5"/>
  <c r="Y816" i="5"/>
  <c r="AA819" i="5"/>
  <c r="Y824" i="5"/>
  <c r="AI824" i="5" s="1"/>
  <c r="Y828" i="5"/>
  <c r="AA831" i="5"/>
  <c r="AA835" i="5"/>
  <c r="Y840" i="5"/>
  <c r="AA843" i="5"/>
  <c r="AA847" i="5"/>
  <c r="Y852" i="5"/>
  <c r="AA855" i="5"/>
  <c r="AK855" i="5" s="1"/>
  <c r="AA859" i="5"/>
  <c r="BI859" i="12" s="1"/>
  <c r="AA863" i="5"/>
  <c r="Y868" i="5"/>
  <c r="Y872" i="5"/>
  <c r="Y876" i="5"/>
  <c r="AA879" i="5"/>
  <c r="Y884" i="5"/>
  <c r="AA887" i="5"/>
  <c r="AK887" i="5" s="1"/>
  <c r="AA891" i="5"/>
  <c r="BI891" i="12" s="1"/>
  <c r="AA895" i="5"/>
  <c r="AA899" i="5"/>
  <c r="AA903" i="5"/>
  <c r="Y908" i="5"/>
  <c r="AA911" i="5"/>
  <c r="Y916" i="5"/>
  <c r="Y920" i="5"/>
  <c r="AI920" i="5" s="1"/>
  <c r="Y924" i="5"/>
  <c r="AA927" i="5"/>
  <c r="Y1016" i="5"/>
  <c r="Y13" i="5"/>
  <c r="AA24" i="5"/>
  <c r="AA32" i="5"/>
  <c r="Y5" i="5"/>
  <c r="AA8" i="5"/>
  <c r="Y21" i="5"/>
  <c r="AI21" i="5" s="1"/>
  <c r="AA28" i="5"/>
  <c r="Y33" i="5"/>
  <c r="AA4" i="5"/>
  <c r="AA16" i="5"/>
  <c r="Y25" i="5"/>
  <c r="Y29" i="5"/>
  <c r="AA36" i="5"/>
  <c r="AK36" i="5" s="1"/>
  <c r="Y41" i="5"/>
  <c r="BG41" i="12" s="1"/>
  <c r="AA44" i="5"/>
  <c r="Y49" i="5"/>
  <c r="AA52" i="5"/>
  <c r="AA56" i="5"/>
  <c r="Y57" i="5"/>
  <c r="Y61" i="5"/>
  <c r="Y9" i="5"/>
  <c r="AI9" i="5" s="1"/>
  <c r="AA12" i="5"/>
  <c r="BI12" i="12" s="1"/>
  <c r="Y17" i="5"/>
  <c r="AA20" i="5"/>
  <c r="Y37" i="5"/>
  <c r="AA40" i="5"/>
  <c r="Y45" i="5"/>
  <c r="AA48" i="5"/>
  <c r="Y53" i="5"/>
  <c r="AA60" i="5"/>
  <c r="AK60" i="5" s="1"/>
  <c r="AA64" i="5"/>
  <c r="Y65" i="5"/>
  <c r="AA68" i="5"/>
  <c r="Y69" i="5"/>
  <c r="AA72" i="5"/>
  <c r="Y73" i="5"/>
  <c r="AA76" i="5"/>
  <c r="BI76" i="12" s="1"/>
  <c r="Y77" i="5"/>
  <c r="BG77" i="12" s="1"/>
  <c r="AA80" i="5"/>
  <c r="Y81" i="5"/>
  <c r="AA84" i="5"/>
  <c r="Y85" i="5"/>
  <c r="AA88" i="5"/>
  <c r="Y89" i="5"/>
  <c r="AA92" i="5"/>
  <c r="AK92" i="5" s="1"/>
  <c r="Y93" i="5"/>
  <c r="BG93" i="12" s="1"/>
  <c r="AA96" i="5"/>
  <c r="Y97" i="5"/>
  <c r="AA100" i="5"/>
  <c r="Y101" i="5"/>
  <c r="AA104" i="5"/>
  <c r="Y105" i="5"/>
  <c r="AA108" i="5"/>
  <c r="AK108" i="5" s="1"/>
  <c r="Y109" i="5"/>
  <c r="BG109" i="12" s="1"/>
  <c r="AA112" i="5"/>
  <c r="Y113" i="5"/>
  <c r="AA116" i="5"/>
  <c r="Y117" i="5"/>
  <c r="AA120" i="5"/>
  <c r="Y121" i="5"/>
  <c r="AA124" i="5"/>
  <c r="Y125" i="5"/>
  <c r="AA128" i="5"/>
  <c r="Y129" i="5"/>
  <c r="AA132" i="5"/>
  <c r="Y133" i="5"/>
  <c r="AA136" i="5"/>
  <c r="Y137" i="5"/>
  <c r="AA140" i="5"/>
  <c r="BI140" i="12" s="1"/>
  <c r="Y141" i="5"/>
  <c r="AA144" i="5"/>
  <c r="Y145" i="5"/>
  <c r="AA148" i="5"/>
  <c r="Y149" i="5"/>
  <c r="AA152" i="5"/>
  <c r="Y153" i="5"/>
  <c r="AA156" i="5"/>
  <c r="AK156" i="5" s="1"/>
  <c r="Y157" i="5"/>
  <c r="AI157" i="5" s="1"/>
  <c r="AA160" i="5"/>
  <c r="Y161" i="5"/>
  <c r="AA164" i="5"/>
  <c r="Y165" i="5"/>
  <c r="AA168" i="5"/>
  <c r="Y169" i="5"/>
  <c r="AA172" i="5"/>
  <c r="AK172" i="5" s="1"/>
  <c r="Y173" i="5"/>
  <c r="AI173" i="5" s="1"/>
  <c r="AA176" i="5"/>
  <c r="Y177" i="5"/>
  <c r="AA180" i="5"/>
  <c r="Y181" i="5"/>
  <c r="AA184" i="5"/>
  <c r="Y185" i="5"/>
  <c r="AA188" i="5"/>
  <c r="BI188" i="12" s="1"/>
  <c r="Y189" i="5"/>
  <c r="AI189" i="5" s="1"/>
  <c r="AA192" i="5"/>
  <c r="Y193" i="5"/>
  <c r="AA196" i="5"/>
  <c r="Y197" i="5"/>
  <c r="AA200" i="5"/>
  <c r="Y201" i="5"/>
  <c r="AA204" i="5"/>
  <c r="AK204" i="5" s="1"/>
  <c r="Y205" i="5"/>
  <c r="AA208" i="5"/>
  <c r="Y209" i="5"/>
  <c r="AA212" i="5"/>
  <c r="Y213" i="5"/>
  <c r="AA216" i="5"/>
  <c r="Y217" i="5"/>
  <c r="AA220" i="5"/>
  <c r="AK220" i="5" s="1"/>
  <c r="Y221" i="5"/>
  <c r="AI221" i="5" s="1"/>
  <c r="AA224" i="5"/>
  <c r="Y225" i="5"/>
  <c r="AA228" i="5"/>
  <c r="Y229" i="5"/>
  <c r="AA232" i="5"/>
  <c r="AA236" i="5"/>
  <c r="Y233" i="5"/>
  <c r="AI233" i="5" s="1"/>
  <c r="X873" i="5"/>
  <c r="X1201" i="5"/>
  <c r="AA240" i="5"/>
  <c r="Y245" i="5"/>
  <c r="Y249" i="5"/>
  <c r="Y253" i="5"/>
  <c r="AA256" i="5"/>
  <c r="AA260" i="5"/>
  <c r="BI260" i="12" s="1"/>
  <c r="Y265" i="5"/>
  <c r="AA268" i="5"/>
  <c r="Y269" i="5"/>
  <c r="Y277" i="5"/>
  <c r="AA280" i="5"/>
  <c r="Y289" i="5"/>
  <c r="AA292" i="5"/>
  <c r="Y297" i="5"/>
  <c r="AI297" i="5" s="1"/>
  <c r="AA300" i="5"/>
  <c r="AK300" i="5" s="1"/>
  <c r="AA304" i="5"/>
  <c r="AA308" i="5"/>
  <c r="AA312" i="5"/>
  <c r="Y313" i="5"/>
  <c r="Y317" i="5"/>
  <c r="AA320" i="5"/>
  <c r="AA324" i="5"/>
  <c r="AK324" i="5" s="1"/>
  <c r="AA328" i="5"/>
  <c r="AK328" i="5" s="1"/>
  <c r="AA332" i="5"/>
  <c r="AA336" i="5"/>
  <c r="AA340" i="5"/>
  <c r="AA344" i="5"/>
  <c r="Y345" i="5"/>
  <c r="Y349" i="5"/>
  <c r="Y353" i="5"/>
  <c r="AI353" i="5" s="1"/>
  <c r="AA356" i="5"/>
  <c r="BI356" i="12" s="1"/>
  <c r="AA360" i="5"/>
  <c r="Y365" i="5"/>
  <c r="AA368" i="5"/>
  <c r="AA372" i="5"/>
  <c r="AA376" i="5"/>
  <c r="Y381" i="5"/>
  <c r="AA384" i="5"/>
  <c r="AK384" i="5" s="1"/>
  <c r="Y389" i="5"/>
  <c r="AI389" i="5" s="1"/>
  <c r="AA392" i="5"/>
  <c r="AA396" i="5"/>
  <c r="AA400" i="5"/>
  <c r="AA404" i="5"/>
  <c r="AA408" i="5"/>
  <c r="Y413" i="5"/>
  <c r="Y417" i="5"/>
  <c r="AI417" i="5" s="1"/>
  <c r="AA420" i="5"/>
  <c r="BI420" i="12" s="1"/>
  <c r="AA424" i="5"/>
  <c r="Y429" i="5"/>
  <c r="AA436" i="5"/>
  <c r="AA444" i="5"/>
  <c r="AA448" i="5"/>
  <c r="Y237" i="5"/>
  <c r="Y241" i="5"/>
  <c r="AI241" i="5" s="1"/>
  <c r="AA244" i="5"/>
  <c r="AK244" i="5" s="1"/>
  <c r="AA248" i="5"/>
  <c r="AA252" i="5"/>
  <c r="Y257" i="5"/>
  <c r="Y261" i="5"/>
  <c r="AA264" i="5"/>
  <c r="AA272" i="5"/>
  <c r="Y273" i="5"/>
  <c r="AI273" i="5" s="1"/>
  <c r="AA276" i="5"/>
  <c r="AK276" i="5" s="1"/>
  <c r="Y281" i="5"/>
  <c r="AA284" i="5"/>
  <c r="Y285" i="5"/>
  <c r="AA288" i="5"/>
  <c r="Y293" i="5"/>
  <c r="AA296" i="5"/>
  <c r="Y301" i="5"/>
  <c r="BG301" i="12" s="1"/>
  <c r="Y305" i="5"/>
  <c r="AI305" i="5" s="1"/>
  <c r="Y309" i="5"/>
  <c r="AA316" i="5"/>
  <c r="Y321" i="5"/>
  <c r="Y325" i="5"/>
  <c r="Y329" i="5"/>
  <c r="Y333" i="5"/>
  <c r="Y337" i="5"/>
  <c r="BG337" i="12" s="1"/>
  <c r="Y341" i="5"/>
  <c r="AI341" i="5" s="1"/>
  <c r="AA348" i="5"/>
  <c r="AA352" i="5"/>
  <c r="Y357" i="5"/>
  <c r="Y361" i="5"/>
  <c r="AA364" i="5"/>
  <c r="Y369" i="5"/>
  <c r="Y373" i="5"/>
  <c r="BG373" i="12" s="1"/>
  <c r="Y377" i="5"/>
  <c r="AI377" i="5" s="1"/>
  <c r="AA380" i="5"/>
  <c r="Y385" i="5"/>
  <c r="AA388" i="5"/>
  <c r="Y393" i="5"/>
  <c r="Y397" i="5"/>
  <c r="Y401" i="5"/>
  <c r="Y405" i="5"/>
  <c r="BG405" i="12" s="1"/>
  <c r="Y409" i="5"/>
  <c r="AI409" i="5" s="1"/>
  <c r="AA412" i="5"/>
  <c r="AA416" i="5"/>
  <c r="Y421" i="5"/>
  <c r="Y425" i="5"/>
  <c r="AA428" i="5"/>
  <c r="AA432" i="5"/>
  <c r="Y433" i="5"/>
  <c r="BG433" i="12" s="1"/>
  <c r="Y437" i="5"/>
  <c r="AI437" i="5" s="1"/>
  <c r="AA440" i="5"/>
  <c r="Y441" i="5"/>
  <c r="Y445" i="5"/>
  <c r="Y449" i="5"/>
  <c r="AA452" i="5"/>
  <c r="Y453" i="5"/>
  <c r="AA456" i="5"/>
  <c r="BI456" i="12" s="1"/>
  <c r="Y457" i="5"/>
  <c r="BG457" i="12" s="1"/>
  <c r="AA460" i="5"/>
  <c r="Y461" i="5"/>
  <c r="AA464" i="5"/>
  <c r="Y465" i="5"/>
  <c r="AA468" i="5"/>
  <c r="Y469" i="5"/>
  <c r="AA472" i="5"/>
  <c r="AK472" i="5" s="1"/>
  <c r="Y473" i="5"/>
  <c r="AI473" i="5" s="1"/>
  <c r="AA476" i="5"/>
  <c r="Y477" i="5"/>
  <c r="AA480" i="5"/>
  <c r="Y481" i="5"/>
  <c r="AA484" i="5"/>
  <c r="Y485" i="5"/>
  <c r="AA488" i="5"/>
  <c r="AK488" i="5" s="1"/>
  <c r="Y489" i="5"/>
  <c r="AI489" i="5" s="1"/>
  <c r="AA492" i="5"/>
  <c r="Y493" i="5"/>
  <c r="AA496" i="5"/>
  <c r="Y497" i="5"/>
  <c r="AA500" i="5"/>
  <c r="Y501" i="5"/>
  <c r="AA504" i="5"/>
  <c r="AK504" i="5" s="1"/>
  <c r="Y505" i="5"/>
  <c r="AI505" i="5" s="1"/>
  <c r="AA508" i="5"/>
  <c r="Y509" i="5"/>
  <c r="AA512" i="5"/>
  <c r="Y513" i="5"/>
  <c r="AA516" i="5"/>
  <c r="Y517" i="5"/>
  <c r="AA520" i="5"/>
  <c r="AK520" i="5" s="1"/>
  <c r="Y521" i="5"/>
  <c r="BG521" i="12" s="1"/>
  <c r="AA524" i="5"/>
  <c r="Y525" i="5"/>
  <c r="AA528" i="5"/>
  <c r="Y529" i="5"/>
  <c r="AA532" i="5"/>
  <c r="Y533" i="5"/>
  <c r="AA536" i="5"/>
  <c r="BI536" i="12" s="1"/>
  <c r="Y537" i="5"/>
  <c r="BG537" i="12" s="1"/>
  <c r="AA540" i="5"/>
  <c r="Y541" i="5"/>
  <c r="AA544" i="5"/>
  <c r="Y545" i="5"/>
  <c r="X906" i="5"/>
  <c r="X910" i="5"/>
  <c r="X918" i="5"/>
  <c r="AH918" i="5" s="1"/>
  <c r="X926" i="5"/>
  <c r="AH926" i="5" s="1"/>
  <c r="X934" i="5"/>
  <c r="X938" i="5"/>
  <c r="X942" i="5"/>
  <c r="X950" i="5"/>
  <c r="X958" i="5"/>
  <c r="X966" i="5"/>
  <c r="X970" i="5"/>
  <c r="AH970" i="5" s="1"/>
  <c r="X974" i="5"/>
  <c r="AH974" i="5" s="1"/>
  <c r="X982" i="5"/>
  <c r="X990" i="5"/>
  <c r="X998" i="5"/>
  <c r="X1002" i="5"/>
  <c r="X1006" i="5"/>
  <c r="X1014" i="5"/>
  <c r="X1018" i="5"/>
  <c r="AH1018" i="5" s="1"/>
  <c r="X1022" i="5"/>
  <c r="AH1022" i="5" s="1"/>
  <c r="X1026" i="5"/>
  <c r="X1030" i="5"/>
  <c r="X1034" i="5"/>
  <c r="X1038" i="5"/>
  <c r="X1042" i="5"/>
  <c r="X1046" i="5"/>
  <c r="X1050" i="5"/>
  <c r="AH1050" i="5" s="1"/>
  <c r="X1054" i="5"/>
  <c r="AH1054" i="5" s="1"/>
  <c r="X1058" i="5"/>
  <c r="X1062" i="5"/>
  <c r="X1066" i="5"/>
  <c r="X1070" i="5"/>
  <c r="X1074" i="5"/>
  <c r="X1078" i="5"/>
  <c r="X1082" i="5"/>
  <c r="AH1082" i="5" s="1"/>
  <c r="X1086" i="5"/>
  <c r="AH1086" i="5" s="1"/>
  <c r="X1090" i="5"/>
  <c r="X1094" i="5"/>
  <c r="X1098" i="5"/>
  <c r="X1102" i="5"/>
  <c r="X1106" i="5"/>
  <c r="X1110" i="5"/>
  <c r="X1114" i="5"/>
  <c r="AH1114" i="5" s="1"/>
  <c r="X1118" i="5"/>
  <c r="AH1118" i="5" s="1"/>
  <c r="X1122" i="5"/>
  <c r="X1126" i="5"/>
  <c r="X1130" i="5"/>
  <c r="X1134" i="5"/>
  <c r="X1138" i="5"/>
  <c r="X1142" i="5"/>
  <c r="X1146" i="5"/>
  <c r="AH1146" i="5" s="1"/>
  <c r="X1150" i="5"/>
  <c r="AH1150" i="5" s="1"/>
  <c r="X1154" i="5"/>
  <c r="X1158" i="5"/>
  <c r="X1162" i="5"/>
  <c r="X1166" i="5"/>
  <c r="X1170" i="5"/>
  <c r="X1174" i="5"/>
  <c r="Z1177" i="5"/>
  <c r="AJ1177" i="5" s="1"/>
  <c r="X1178" i="5"/>
  <c r="AH1178" i="5" s="1"/>
  <c r="X1182" i="5"/>
  <c r="X1186" i="5"/>
  <c r="X1190" i="5"/>
  <c r="X1194" i="5"/>
  <c r="X1198" i="5"/>
  <c r="X1202" i="5"/>
  <c r="X1210" i="5"/>
  <c r="AH1210" i="5" s="1"/>
  <c r="AA1041" i="5"/>
  <c r="Y1042" i="5"/>
  <c r="AA1045" i="5"/>
  <c r="Y1046" i="5"/>
  <c r="AA1049" i="5"/>
  <c r="Y1050" i="5"/>
  <c r="AA1053" i="5"/>
  <c r="Y1054" i="5"/>
  <c r="BG1054" i="12" s="1"/>
  <c r="AA1057" i="5"/>
  <c r="Y1058" i="5"/>
  <c r="AA1061" i="5"/>
  <c r="Y1062" i="5"/>
  <c r="AA1065" i="5"/>
  <c r="Y1066" i="5"/>
  <c r="AA1069" i="5"/>
  <c r="Y1070" i="5"/>
  <c r="BG1070" i="12" s="1"/>
  <c r="AA1073" i="5"/>
  <c r="Y1074" i="5"/>
  <c r="AA1077" i="5"/>
  <c r="Y1078" i="5"/>
  <c r="AA1081" i="5"/>
  <c r="Y1082" i="5"/>
  <c r="AA1085" i="5"/>
  <c r="Y1086" i="5"/>
  <c r="BG1086" i="12" s="1"/>
  <c r="AA1089" i="5"/>
  <c r="Y1090" i="5"/>
  <c r="AA1093" i="5"/>
  <c r="Y1094" i="5"/>
  <c r="AA1097" i="5"/>
  <c r="Y1098" i="5"/>
  <c r="AA1101" i="5"/>
  <c r="Y1102" i="5"/>
  <c r="BG1102" i="12" s="1"/>
  <c r="AA1105" i="5"/>
  <c r="AK1105" i="5" s="1"/>
  <c r="Y1106" i="5"/>
  <c r="AA1109" i="5"/>
  <c r="Y1110" i="5"/>
  <c r="AA1113" i="5"/>
  <c r="Y1114" i="5"/>
  <c r="AA1117" i="5"/>
  <c r="Y1118" i="5"/>
  <c r="BG1118" i="12" s="1"/>
  <c r="AA1121" i="5"/>
  <c r="BI1121" i="12" s="1"/>
  <c r="Y1122" i="5"/>
  <c r="AA1125" i="5"/>
  <c r="Y1126" i="5"/>
  <c r="AA1129" i="5"/>
  <c r="Y1130" i="5"/>
  <c r="AA1133" i="5"/>
  <c r="Y1134" i="5"/>
  <c r="BG1134" i="12" s="1"/>
  <c r="AA1137" i="5"/>
  <c r="BI1137" i="12" s="1"/>
  <c r="Y1138" i="5"/>
  <c r="AA1141" i="5"/>
  <c r="Y1142" i="5"/>
  <c r="AA1145" i="5"/>
  <c r="Y1146" i="5"/>
  <c r="AA1149" i="5"/>
  <c r="Y1150" i="5"/>
  <c r="BG1150" i="12" s="1"/>
  <c r="AA1153" i="5"/>
  <c r="BI1153" i="12" s="1"/>
  <c r="Y1154" i="5"/>
  <c r="AA1157" i="5"/>
  <c r="Y1158" i="5"/>
  <c r="AA1161" i="5"/>
  <c r="Y1162" i="5"/>
  <c r="AA1165" i="5"/>
  <c r="Y1166" i="5"/>
  <c r="AA1169" i="5"/>
  <c r="Y1170" i="5"/>
  <c r="AA1173" i="5"/>
  <c r="Y1174" i="5"/>
  <c r="AA1177" i="5"/>
  <c r="Y1178" i="5"/>
  <c r="AA1181" i="5"/>
  <c r="Y1182" i="5"/>
  <c r="AA1185" i="5"/>
  <c r="Y1186" i="5"/>
  <c r="AA1189" i="5"/>
  <c r="Y1190" i="5"/>
  <c r="AA1193" i="5"/>
  <c r="Y1194" i="5"/>
  <c r="AA1197" i="5"/>
  <c r="Y1198" i="5"/>
  <c r="AA1201" i="5"/>
  <c r="Y1202" i="5"/>
  <c r="AA1205" i="5"/>
  <c r="Y1206" i="5"/>
  <c r="BI519" i="12"/>
  <c r="AK3" i="5"/>
  <c r="BI3" i="12"/>
  <c r="AK7" i="5"/>
  <c r="BI7" i="12"/>
  <c r="AI12" i="5"/>
  <c r="BG12" i="12"/>
  <c r="AI40" i="5"/>
  <c r="BG40" i="12"/>
  <c r="AK55" i="5"/>
  <c r="BI55" i="12"/>
  <c r="AK71" i="5"/>
  <c r="BI71" i="12"/>
  <c r="AI76" i="5"/>
  <c r="BG76" i="12"/>
  <c r="AK87" i="5"/>
  <c r="BI87" i="12"/>
  <c r="AI108" i="5"/>
  <c r="BG108" i="12"/>
  <c r="AK123" i="5"/>
  <c r="BI123" i="12"/>
  <c r="AK139" i="5"/>
  <c r="BI139" i="12"/>
  <c r="AK171" i="5"/>
  <c r="BI171" i="12"/>
  <c r="AI188" i="5"/>
  <c r="BG188" i="12"/>
  <c r="AK223" i="5"/>
  <c r="BI223" i="12"/>
  <c r="AI328" i="5"/>
  <c r="BG328" i="12"/>
  <c r="AK339" i="5"/>
  <c r="BI339" i="12"/>
  <c r="AI344" i="5"/>
  <c r="BG344" i="12"/>
  <c r="AI356" i="5"/>
  <c r="BG356" i="12"/>
  <c r="AK423" i="5"/>
  <c r="BI423" i="12"/>
  <c r="AK439" i="5"/>
  <c r="BI439" i="12"/>
  <c r="AK443" i="5"/>
  <c r="BI443" i="12"/>
  <c r="AI472" i="5"/>
  <c r="BG472" i="12"/>
  <c r="AI488" i="5"/>
  <c r="BG488" i="12"/>
  <c r="AK495" i="5"/>
  <c r="BI495" i="12"/>
  <c r="AI500" i="5"/>
  <c r="BG500" i="12"/>
  <c r="AK503" i="5"/>
  <c r="BI503" i="12"/>
  <c r="AK515" i="5"/>
  <c r="BI515" i="12"/>
  <c r="AK527" i="5"/>
  <c r="BI527" i="12"/>
  <c r="AI548" i="5"/>
  <c r="BG548" i="12"/>
  <c r="AK571" i="5"/>
  <c r="BI571" i="12"/>
  <c r="AK587" i="5"/>
  <c r="BI587" i="12"/>
  <c r="AK795" i="5"/>
  <c r="BI795" i="12"/>
  <c r="AK555" i="5"/>
  <c r="BI555" i="12"/>
  <c r="AK563" i="5"/>
  <c r="BI563" i="12"/>
  <c r="AK583" i="5"/>
  <c r="BI583" i="12"/>
  <c r="AI604" i="5"/>
  <c r="BG604" i="12"/>
  <c r="AK611" i="5"/>
  <c r="BI611" i="12"/>
  <c r="AI632" i="5"/>
  <c r="BG632" i="12"/>
  <c r="AK647" i="5"/>
  <c r="BI647" i="12"/>
  <c r="AI652" i="5"/>
  <c r="BG652" i="12"/>
  <c r="AK691" i="5"/>
  <c r="BI691" i="12"/>
  <c r="AI696" i="5"/>
  <c r="BG696" i="12"/>
  <c r="AI700" i="5"/>
  <c r="BG700" i="12"/>
  <c r="AK707" i="5"/>
  <c r="BI707" i="12"/>
  <c r="AI716" i="5"/>
  <c r="BG716" i="12"/>
  <c r="AK727" i="5"/>
  <c r="BI727" i="12"/>
  <c r="AI748" i="5"/>
  <c r="BG748" i="12"/>
  <c r="AK755" i="5"/>
  <c r="BI755" i="12"/>
  <c r="AI764" i="5"/>
  <c r="BG764" i="12"/>
  <c r="AI784" i="5"/>
  <c r="BG784" i="12"/>
  <c r="AI788" i="5"/>
  <c r="BG788" i="12"/>
  <c r="AK803" i="5"/>
  <c r="BI803" i="12"/>
  <c r="BI807" i="12"/>
  <c r="AI816" i="5"/>
  <c r="BG816" i="12"/>
  <c r="AK835" i="5"/>
  <c r="BI835" i="12"/>
  <c r="AK847" i="5"/>
  <c r="BI847" i="12"/>
  <c r="AI856" i="5"/>
  <c r="BG856" i="12"/>
  <c r="AK863" i="5"/>
  <c r="BI863" i="12"/>
  <c r="AI876" i="5"/>
  <c r="BG876" i="12"/>
  <c r="AK883" i="5"/>
  <c r="BI883" i="12"/>
  <c r="AI892" i="5"/>
  <c r="BG892" i="12"/>
  <c r="AK895" i="5"/>
  <c r="BI895" i="12"/>
  <c r="AI541" i="5"/>
  <c r="BG541" i="12"/>
  <c r="AK544" i="5"/>
  <c r="BI544" i="12"/>
  <c r="AI545" i="5"/>
  <c r="BG545" i="12"/>
  <c r="AA548" i="5"/>
  <c r="Y549" i="5"/>
  <c r="AA552" i="5"/>
  <c r="Y553" i="5"/>
  <c r="AA556" i="5"/>
  <c r="Y557" i="5"/>
  <c r="AA560" i="5"/>
  <c r="Y561" i="5"/>
  <c r="AA564" i="5"/>
  <c r="Y565" i="5"/>
  <c r="AA568" i="5"/>
  <c r="Y569" i="5"/>
  <c r="AA572" i="5"/>
  <c r="Y573" i="5"/>
  <c r="AA576" i="5"/>
  <c r="Y577" i="5"/>
  <c r="AA580" i="5"/>
  <c r="Y581" i="5"/>
  <c r="Y661" i="5"/>
  <c r="AK11" i="5"/>
  <c r="BI11" i="12"/>
  <c r="AK31" i="5"/>
  <c r="BI31" i="12"/>
  <c r="AK39" i="5"/>
  <c r="BI39" i="12"/>
  <c r="AK43" i="5"/>
  <c r="BI43" i="12"/>
  <c r="AK63" i="5"/>
  <c r="BI63" i="12"/>
  <c r="AI72" i="5"/>
  <c r="BG72" i="12"/>
  <c r="AK75" i="5"/>
  <c r="BI75" i="12"/>
  <c r="AI96" i="5"/>
  <c r="BG96" i="12"/>
  <c r="AK127" i="5"/>
  <c r="BI127" i="12"/>
  <c r="AK131" i="5"/>
  <c r="BI131" i="12"/>
  <c r="AI136" i="5"/>
  <c r="BG136" i="12"/>
  <c r="AK159" i="5"/>
  <c r="BI159" i="12"/>
  <c r="AI164" i="5"/>
  <c r="BG164" i="12"/>
  <c r="AK187" i="5"/>
  <c r="BI187" i="12"/>
  <c r="AK195" i="5"/>
  <c r="BI195" i="12"/>
  <c r="AK203" i="5"/>
  <c r="BI203" i="12"/>
  <c r="BI207" i="12"/>
  <c r="AK231" i="5"/>
  <c r="BI231" i="12"/>
  <c r="AI236" i="5"/>
  <c r="BG236" i="12"/>
  <c r="AK243" i="5"/>
  <c r="BI243" i="12"/>
  <c r="AK255" i="5"/>
  <c r="BI255" i="12"/>
  <c r="AI264" i="5"/>
  <c r="BG264" i="12"/>
  <c r="AK275" i="5"/>
  <c r="BI275" i="12"/>
  <c r="AI292" i="5"/>
  <c r="BG292" i="12"/>
  <c r="AK295" i="5"/>
  <c r="BI295" i="12"/>
  <c r="AK303" i="5"/>
  <c r="BI303" i="12"/>
  <c r="AI308" i="5"/>
  <c r="BG308" i="12"/>
  <c r="AK311" i="5"/>
  <c r="BI311" i="12"/>
  <c r="AI316" i="5"/>
  <c r="AI348" i="5"/>
  <c r="BG348" i="12"/>
  <c r="AK355" i="5"/>
  <c r="BI355" i="12"/>
  <c r="AI360" i="5"/>
  <c r="BG360" i="12"/>
  <c r="AK371" i="5"/>
  <c r="BI371" i="12"/>
  <c r="AK379" i="5"/>
  <c r="BI379" i="12"/>
  <c r="AK391" i="5"/>
  <c r="BI391" i="12"/>
  <c r="AK403" i="5"/>
  <c r="BI403" i="12"/>
  <c r="AK407" i="5"/>
  <c r="BI407" i="12"/>
  <c r="AI412" i="5"/>
  <c r="AK427" i="5"/>
  <c r="BI427" i="12"/>
  <c r="AI440" i="5"/>
  <c r="BG440" i="12"/>
  <c r="AK455" i="5"/>
  <c r="BI455" i="12"/>
  <c r="AI468" i="5"/>
  <c r="BG468" i="12"/>
  <c r="AK483" i="5"/>
  <c r="BI483" i="12"/>
  <c r="AK507" i="5"/>
  <c r="BI507" i="12"/>
  <c r="AI544" i="5"/>
  <c r="BG544" i="12"/>
  <c r="AI560" i="5"/>
  <c r="AI580" i="5"/>
  <c r="BG580" i="12"/>
  <c r="AK619" i="5"/>
  <c r="BI619" i="12"/>
  <c r="AI624" i="5"/>
  <c r="BG624" i="12"/>
  <c r="AI636" i="5"/>
  <c r="BG636" i="12"/>
  <c r="AI648" i="5"/>
  <c r="BG648" i="12"/>
  <c r="AK663" i="5"/>
  <c r="BI663" i="12"/>
  <c r="AK683" i="5"/>
  <c r="BI683" i="12"/>
  <c r="AK723" i="5"/>
  <c r="BI723" i="12"/>
  <c r="AK771" i="5"/>
  <c r="BI771" i="12"/>
  <c r="AK787" i="5"/>
  <c r="BI787" i="12"/>
  <c r="AK815" i="5"/>
  <c r="BI815" i="12"/>
  <c r="AK823" i="5"/>
  <c r="BI823" i="12"/>
  <c r="AI828" i="5"/>
  <c r="BG828" i="12"/>
  <c r="AI832" i="5"/>
  <c r="BG832" i="12"/>
  <c r="AK843" i="5"/>
  <c r="BI843" i="12"/>
  <c r="AK859" i="5"/>
  <c r="AI868" i="5"/>
  <c r="BG868" i="12"/>
  <c r="AI872" i="5"/>
  <c r="BG872" i="12"/>
  <c r="AI896" i="5"/>
  <c r="BG896" i="12"/>
  <c r="AI900" i="5"/>
  <c r="BG900" i="12"/>
  <c r="AI13" i="5"/>
  <c r="BG13" i="12"/>
  <c r="AI17" i="5"/>
  <c r="BG17" i="12"/>
  <c r="AK24" i="5"/>
  <c r="BI24" i="12"/>
  <c r="AK32" i="5"/>
  <c r="BI32" i="12"/>
  <c r="AI41" i="5"/>
  <c r="AK44" i="5"/>
  <c r="BI44" i="12"/>
  <c r="AK48" i="5"/>
  <c r="BI48" i="12"/>
  <c r="AI57" i="5"/>
  <c r="BG57" i="12"/>
  <c r="AI61" i="5"/>
  <c r="BG61" i="12"/>
  <c r="AI65" i="5"/>
  <c r="BG65" i="12"/>
  <c r="AK68" i="5"/>
  <c r="BI68" i="12"/>
  <c r="AK72" i="5"/>
  <c r="BI72" i="12"/>
  <c r="AI81" i="5"/>
  <c r="BG81" i="12"/>
  <c r="AK88" i="5"/>
  <c r="BI88" i="12"/>
  <c r="AK96" i="5"/>
  <c r="BI96" i="12"/>
  <c r="AK104" i="5"/>
  <c r="BI104" i="12"/>
  <c r="AK116" i="5"/>
  <c r="BI116" i="12"/>
  <c r="AI121" i="5"/>
  <c r="BG121" i="12"/>
  <c r="AK124" i="5"/>
  <c r="BI124" i="12"/>
  <c r="AK128" i="5"/>
  <c r="BI128" i="12"/>
  <c r="AK136" i="5"/>
  <c r="BI136" i="12"/>
  <c r="AK140" i="5"/>
  <c r="AI149" i="5"/>
  <c r="BG149" i="12"/>
  <c r="AI153" i="5"/>
  <c r="BG153" i="12"/>
  <c r="AI161" i="5"/>
  <c r="BG161" i="12"/>
  <c r="AI165" i="5"/>
  <c r="BG165" i="12"/>
  <c r="AI169" i="5"/>
  <c r="BG169" i="12"/>
  <c r="AI177" i="5"/>
  <c r="BG177" i="12"/>
  <c r="AI181" i="5"/>
  <c r="BG181" i="12"/>
  <c r="AK184" i="5"/>
  <c r="BI184" i="12"/>
  <c r="AK192" i="5"/>
  <c r="BI192" i="12"/>
  <c r="AI197" i="5"/>
  <c r="BG197" i="12"/>
  <c r="AK200" i="5"/>
  <c r="BI200" i="12"/>
  <c r="AK208" i="5"/>
  <c r="BI208" i="12"/>
  <c r="AI213" i="5"/>
  <c r="BG213" i="12"/>
  <c r="AI217" i="5"/>
  <c r="BG217" i="12"/>
  <c r="AK224" i="5"/>
  <c r="BI224" i="12"/>
  <c r="AI229" i="5"/>
  <c r="BG229" i="12"/>
  <c r="BG233" i="12"/>
  <c r="AK236" i="5"/>
  <c r="BI236" i="12"/>
  <c r="AI245" i="5"/>
  <c r="BG245" i="12"/>
  <c r="AI249" i="5"/>
  <c r="BG249" i="12"/>
  <c r="AI253" i="5"/>
  <c r="BG253" i="12"/>
  <c r="AI257" i="5"/>
  <c r="BG257" i="12"/>
  <c r="AK264" i="5"/>
  <c r="BI264" i="12"/>
  <c r="AI269" i="5"/>
  <c r="BG269" i="12"/>
  <c r="AK280" i="5"/>
  <c r="BI280" i="12"/>
  <c r="AI285" i="5"/>
  <c r="BG285" i="12"/>
  <c r="AI289" i="5"/>
  <c r="BG289" i="12"/>
  <c r="AK296" i="5"/>
  <c r="BI296" i="12"/>
  <c r="AI309" i="5"/>
  <c r="BG309" i="12"/>
  <c r="AK312" i="5"/>
  <c r="BI312" i="12"/>
  <c r="AK336" i="5"/>
  <c r="BI336" i="12"/>
  <c r="AK340" i="5"/>
  <c r="BI340" i="12"/>
  <c r="AI345" i="5"/>
  <c r="BG345" i="12"/>
  <c r="AK348" i="5"/>
  <c r="BI348" i="12"/>
  <c r="AK360" i="5"/>
  <c r="BI360" i="12"/>
  <c r="AI373" i="5"/>
  <c r="AK376" i="5"/>
  <c r="BI376" i="12"/>
  <c r="AI381" i="5"/>
  <c r="BG381" i="12"/>
  <c r="AK388" i="5"/>
  <c r="BI388" i="12"/>
  <c r="AI397" i="5"/>
  <c r="BG397" i="12"/>
  <c r="AI401" i="5"/>
  <c r="BG401" i="12"/>
  <c r="AK404" i="5"/>
  <c r="BI404" i="12"/>
  <c r="AK408" i="5"/>
  <c r="BI408" i="12"/>
  <c r="AK412" i="5"/>
  <c r="BI412" i="12"/>
  <c r="AI425" i="5"/>
  <c r="BG425" i="12"/>
  <c r="AI429" i="5"/>
  <c r="BG429" i="12"/>
  <c r="AK436" i="5"/>
  <c r="BI436" i="12"/>
  <c r="AI441" i="5"/>
  <c r="BG441" i="12"/>
  <c r="AI445" i="5"/>
  <c r="BG445" i="12"/>
  <c r="AK464" i="5"/>
  <c r="BI464" i="12"/>
  <c r="AI477" i="5"/>
  <c r="BG477" i="12"/>
  <c r="AK480" i="5"/>
  <c r="BI480" i="12"/>
  <c r="BI488" i="12"/>
  <c r="AK492" i="5"/>
  <c r="BI492" i="12"/>
  <c r="AK496" i="5"/>
  <c r="BI496" i="12"/>
  <c r="AH1162" i="5"/>
  <c r="BF1162" i="12"/>
  <c r="AH1194" i="5"/>
  <c r="BF1194" i="12"/>
  <c r="AK15" i="5"/>
  <c r="BI15" i="12"/>
  <c r="AI32" i="5"/>
  <c r="BG32" i="12"/>
  <c r="AK35" i="5"/>
  <c r="BI35" i="12"/>
  <c r="AI52" i="5"/>
  <c r="BG52" i="12"/>
  <c r="AI68" i="5"/>
  <c r="BG68" i="12"/>
  <c r="AI80" i="5"/>
  <c r="BG80" i="12"/>
  <c r="AK91" i="5"/>
  <c r="BI91" i="12"/>
  <c r="AK99" i="5"/>
  <c r="BI99" i="12"/>
  <c r="AI104" i="5"/>
  <c r="BG104" i="12"/>
  <c r="AK119" i="5"/>
  <c r="BI119" i="12"/>
  <c r="AI124" i="5"/>
  <c r="BG124" i="12"/>
  <c r="AI140" i="5"/>
  <c r="BG140" i="12"/>
  <c r="AI168" i="5"/>
  <c r="BG168" i="12"/>
  <c r="AK175" i="5"/>
  <c r="BI175" i="12"/>
  <c r="AK199" i="5"/>
  <c r="BI199" i="12"/>
  <c r="AI208" i="5"/>
  <c r="BG208" i="12"/>
  <c r="AK215" i="5"/>
  <c r="BI215" i="12"/>
  <c r="AI220" i="5"/>
  <c r="BG220" i="12"/>
  <c r="AI224" i="5"/>
  <c r="BG224" i="12"/>
  <c r="AI228" i="5"/>
  <c r="BG228" i="12"/>
  <c r="AI248" i="5"/>
  <c r="BG248" i="12"/>
  <c r="AI252" i="5"/>
  <c r="BG252" i="12"/>
  <c r="AK259" i="5"/>
  <c r="BI259" i="12"/>
  <c r="AK263" i="5"/>
  <c r="BI263" i="12"/>
  <c r="AK267" i="5"/>
  <c r="BI267" i="12"/>
  <c r="AI280" i="5"/>
  <c r="BG280" i="12"/>
  <c r="AI284" i="5"/>
  <c r="BG284" i="12"/>
  <c r="AI296" i="5"/>
  <c r="BG296" i="12"/>
  <c r="AI300" i="5"/>
  <c r="BG300" i="12"/>
  <c r="AI336" i="5"/>
  <c r="BG336" i="12"/>
  <c r="AK347" i="5"/>
  <c r="BI347" i="12"/>
  <c r="AI372" i="5"/>
  <c r="BG372" i="12"/>
  <c r="AK383" i="5"/>
  <c r="BI383" i="12"/>
  <c r="AK395" i="5"/>
  <c r="BI395" i="12"/>
  <c r="AI404" i="5"/>
  <c r="BG404" i="12"/>
  <c r="AK467" i="5"/>
  <c r="BI467" i="12"/>
  <c r="AI480" i="5"/>
  <c r="BG480" i="12"/>
  <c r="AI504" i="5"/>
  <c r="BG504" i="12"/>
  <c r="AI516" i="5"/>
  <c r="BG516" i="12"/>
  <c r="AK523" i="5"/>
  <c r="BI523" i="12"/>
  <c r="AK531" i="5"/>
  <c r="BI531" i="12"/>
  <c r="AK551" i="5"/>
  <c r="BI551" i="12"/>
  <c r="AK559" i="5"/>
  <c r="BI559" i="12"/>
  <c r="AK567" i="5"/>
  <c r="BI567" i="12"/>
  <c r="AK575" i="5"/>
  <c r="BI575" i="12"/>
  <c r="AI600" i="5"/>
  <c r="BG600" i="12"/>
  <c r="AK627" i="5"/>
  <c r="BI627" i="12"/>
  <c r="AI640" i="5"/>
  <c r="BG640" i="12"/>
  <c r="AK655" i="5"/>
  <c r="BI655" i="12"/>
  <c r="AI712" i="5"/>
  <c r="BG712" i="12"/>
  <c r="AI732" i="5"/>
  <c r="BG732" i="12"/>
  <c r="AK739" i="5"/>
  <c r="BI739" i="12"/>
  <c r="AI768" i="5"/>
  <c r="BG768" i="12"/>
  <c r="AK779" i="5"/>
  <c r="BI779" i="12"/>
  <c r="AK791" i="5"/>
  <c r="BI791" i="12"/>
  <c r="AI800" i="5"/>
  <c r="BG800" i="12"/>
  <c r="AI804" i="5"/>
  <c r="BG804" i="12"/>
  <c r="AI812" i="5"/>
  <c r="BG812" i="12"/>
  <c r="AK819" i="5"/>
  <c r="BI819" i="12"/>
  <c r="AK831" i="5"/>
  <c r="BI831" i="12"/>
  <c r="AI848" i="5"/>
  <c r="BG848" i="12"/>
  <c r="AK851" i="5"/>
  <c r="BI851" i="12"/>
  <c r="AI860" i="5"/>
  <c r="BG860" i="12"/>
  <c r="AK867" i="5"/>
  <c r="BI867" i="12"/>
  <c r="AK879" i="5"/>
  <c r="BI879" i="12"/>
  <c r="AI884" i="5"/>
  <c r="BG884" i="12"/>
  <c r="AK899" i="5"/>
  <c r="BI899" i="12"/>
  <c r="AA2" i="5"/>
  <c r="AK4" i="5"/>
  <c r="BI4" i="12"/>
  <c r="AK8" i="5"/>
  <c r="BI8" i="12"/>
  <c r="AK12" i="5"/>
  <c r="AI25" i="5"/>
  <c r="BG25" i="12"/>
  <c r="AK28" i="5"/>
  <c r="BI28" i="12"/>
  <c r="AI33" i="5"/>
  <c r="BG33" i="12"/>
  <c r="AI37" i="5"/>
  <c r="BG37" i="12"/>
  <c r="AI45" i="5"/>
  <c r="BG45" i="12"/>
  <c r="AI53" i="5"/>
  <c r="BG53" i="12"/>
  <c r="AK56" i="5"/>
  <c r="BI56" i="12"/>
  <c r="AK64" i="5"/>
  <c r="BI64" i="12"/>
  <c r="AI69" i="5"/>
  <c r="BG69" i="12"/>
  <c r="AI73" i="5"/>
  <c r="BG73" i="12"/>
  <c r="AI77" i="5"/>
  <c r="AK80" i="5"/>
  <c r="BI80" i="12"/>
  <c r="AI85" i="5"/>
  <c r="BG85" i="12"/>
  <c r="AI89" i="5"/>
  <c r="BG89" i="12"/>
  <c r="AI93" i="5"/>
  <c r="AI97" i="5"/>
  <c r="BG97" i="12"/>
  <c r="AI101" i="5"/>
  <c r="BG101" i="12"/>
  <c r="AI105" i="5"/>
  <c r="BG105" i="12"/>
  <c r="AI109" i="5"/>
  <c r="AK112" i="5"/>
  <c r="BI112" i="12"/>
  <c r="AK120" i="5"/>
  <c r="BI120" i="12"/>
  <c r="AI125" i="5"/>
  <c r="BG125" i="12"/>
  <c r="AI129" i="5"/>
  <c r="BG129" i="12"/>
  <c r="AI133" i="5"/>
  <c r="BG133" i="12"/>
  <c r="AI137" i="5"/>
  <c r="BG137" i="12"/>
  <c r="AI141" i="5"/>
  <c r="BG141" i="12"/>
  <c r="AK144" i="5"/>
  <c r="BI144" i="12"/>
  <c r="AK152" i="5"/>
  <c r="BI152" i="12"/>
  <c r="BG157" i="12"/>
  <c r="AK160" i="5"/>
  <c r="BI160" i="12"/>
  <c r="AK164" i="5"/>
  <c r="BI164" i="12"/>
  <c r="AK176" i="5"/>
  <c r="BI176" i="12"/>
  <c r="AI185" i="5"/>
  <c r="BG185" i="12"/>
  <c r="AK188" i="5"/>
  <c r="AI193" i="5"/>
  <c r="BG193" i="12"/>
  <c r="AI201" i="5"/>
  <c r="BG201" i="12"/>
  <c r="AI205" i="5"/>
  <c r="BG205" i="12"/>
  <c r="AK212" i="5"/>
  <c r="BI212" i="12"/>
  <c r="AK216" i="5"/>
  <c r="BI216" i="12"/>
  <c r="BG221" i="12"/>
  <c r="AK232" i="5"/>
  <c r="BI232" i="12"/>
  <c r="AI237" i="5"/>
  <c r="BG237" i="12"/>
  <c r="AK252" i="5"/>
  <c r="BI252" i="12"/>
  <c r="AI261" i="5"/>
  <c r="BG261" i="12"/>
  <c r="AI265" i="5"/>
  <c r="BG265" i="12"/>
  <c r="AK268" i="5"/>
  <c r="BI268" i="12"/>
  <c r="AI277" i="5"/>
  <c r="BG277" i="12"/>
  <c r="AI281" i="5"/>
  <c r="BG281" i="12"/>
  <c r="AK284" i="5"/>
  <c r="BI284" i="12"/>
  <c r="AK288" i="5"/>
  <c r="BI288" i="12"/>
  <c r="AI293" i="5"/>
  <c r="BG293" i="12"/>
  <c r="BG297" i="12"/>
  <c r="AI313" i="5"/>
  <c r="BG313" i="12"/>
  <c r="AI317" i="5"/>
  <c r="BG317" i="12"/>
  <c r="AK320" i="5"/>
  <c r="BI320" i="12"/>
  <c r="BI328" i="12"/>
  <c r="AK332" i="5"/>
  <c r="BI332" i="12"/>
  <c r="AI349" i="5"/>
  <c r="BG349" i="12"/>
  <c r="AK352" i="5"/>
  <c r="BI352" i="12"/>
  <c r="AK356" i="5"/>
  <c r="AI361" i="5"/>
  <c r="BG361" i="12"/>
  <c r="AI365" i="5"/>
  <c r="BG365" i="12"/>
  <c r="AK368" i="5"/>
  <c r="BI368" i="12"/>
  <c r="AI369" i="5"/>
  <c r="BG369" i="12"/>
  <c r="AK372" i="5"/>
  <c r="BI372" i="12"/>
  <c r="AK380" i="5"/>
  <c r="BI380" i="12"/>
  <c r="AI385" i="5"/>
  <c r="BG385" i="12"/>
  <c r="AK392" i="5"/>
  <c r="BI392" i="12"/>
  <c r="AK400" i="5"/>
  <c r="BI400" i="12"/>
  <c r="AI413" i="5"/>
  <c r="BG413" i="12"/>
  <c r="AK416" i="5"/>
  <c r="BI416" i="12"/>
  <c r="AI421" i="5"/>
  <c r="BG421" i="12"/>
  <c r="AK424" i="5"/>
  <c r="BI424" i="12"/>
  <c r="AK440" i="5"/>
  <c r="BI440" i="12"/>
  <c r="AK444" i="5"/>
  <c r="BI444" i="12"/>
  <c r="AI449" i="5"/>
  <c r="BG449" i="12"/>
  <c r="AI453" i="5"/>
  <c r="BG453" i="12"/>
  <c r="AK460" i="5"/>
  <c r="BI460" i="12"/>
  <c r="AK468" i="5"/>
  <c r="BI468" i="12"/>
  <c r="BG473" i="12"/>
  <c r="AK476" i="5"/>
  <c r="BI476" i="12"/>
  <c r="AK484" i="5"/>
  <c r="BI484" i="12"/>
  <c r="AI493" i="5"/>
  <c r="BG493" i="12"/>
  <c r="AI501" i="5"/>
  <c r="BG501" i="12"/>
  <c r="BI504" i="12"/>
  <c r="AK508" i="5"/>
  <c r="BI508" i="12"/>
  <c r="AI8" i="5"/>
  <c r="BG8" i="12"/>
  <c r="AK23" i="5"/>
  <c r="BI23" i="12"/>
  <c r="AI28" i="5"/>
  <c r="BG28" i="12"/>
  <c r="AK47" i="5"/>
  <c r="BI47" i="12"/>
  <c r="BI83" i="12"/>
  <c r="AI88" i="5"/>
  <c r="BG88" i="12"/>
  <c r="AK95" i="5"/>
  <c r="BI95" i="12"/>
  <c r="AI100" i="5"/>
  <c r="BG100" i="12"/>
  <c r="AK107" i="5"/>
  <c r="BI107" i="12"/>
  <c r="AK111" i="5"/>
  <c r="BI111" i="12"/>
  <c r="AI120" i="5"/>
  <c r="BG120" i="12"/>
  <c r="AK151" i="5"/>
  <c r="BI151" i="12"/>
  <c r="AK155" i="5"/>
  <c r="BI155" i="12"/>
  <c r="AI160" i="5"/>
  <c r="BG160" i="12"/>
  <c r="AI184" i="5"/>
  <c r="BG184" i="12"/>
  <c r="AK191" i="5"/>
  <c r="BI191" i="12"/>
  <c r="AI204" i="5"/>
  <c r="BG204" i="12"/>
  <c r="AK211" i="5"/>
  <c r="BI211" i="12"/>
  <c r="AI216" i="5"/>
  <c r="AI232" i="5"/>
  <c r="BG232" i="12"/>
  <c r="AK239" i="5"/>
  <c r="BI239" i="12"/>
  <c r="AK247" i="5"/>
  <c r="BI247" i="12"/>
  <c r="AI276" i="5"/>
  <c r="BG276" i="12"/>
  <c r="AK307" i="5"/>
  <c r="BI307" i="12"/>
  <c r="AI312" i="5"/>
  <c r="BG312" i="12"/>
  <c r="AI324" i="5"/>
  <c r="BG324" i="12"/>
  <c r="AK331" i="5"/>
  <c r="BI331" i="12"/>
  <c r="AK359" i="5"/>
  <c r="BI359" i="12"/>
  <c r="AI364" i="5"/>
  <c r="BG364" i="12"/>
  <c r="AK375" i="5"/>
  <c r="BI375" i="12"/>
  <c r="AK399" i="5"/>
  <c r="BI399" i="12"/>
  <c r="AI408" i="5"/>
  <c r="BG408" i="12"/>
  <c r="AI432" i="5"/>
  <c r="BG432" i="12"/>
  <c r="AK447" i="5"/>
  <c r="BI447" i="12"/>
  <c r="AI452" i="5"/>
  <c r="BG452" i="12"/>
  <c r="AI460" i="5"/>
  <c r="BG460" i="12"/>
  <c r="AI484" i="5"/>
  <c r="BG484" i="12"/>
  <c r="AI492" i="5"/>
  <c r="BG492" i="12"/>
  <c r="AK499" i="5"/>
  <c r="BI499" i="12"/>
  <c r="AI512" i="5"/>
  <c r="BG512" i="12"/>
  <c r="AI532" i="5"/>
  <c r="BG532" i="12"/>
  <c r="AI540" i="5"/>
  <c r="BG540" i="12"/>
  <c r="AI556" i="5"/>
  <c r="AI584" i="5"/>
  <c r="BG584" i="12"/>
  <c r="AK591" i="5"/>
  <c r="BI591" i="12"/>
  <c r="AI616" i="5"/>
  <c r="BG616" i="12"/>
  <c r="AI628" i="5"/>
  <c r="BG628" i="12"/>
  <c r="AK631" i="5"/>
  <c r="BI631" i="12"/>
  <c r="BI643" i="12"/>
  <c r="AI660" i="5"/>
  <c r="BG660" i="12"/>
  <c r="AI676" i="5"/>
  <c r="AK679" i="5"/>
  <c r="BI679" i="12"/>
  <c r="AK687" i="5"/>
  <c r="BI687" i="12"/>
  <c r="AI692" i="5"/>
  <c r="BG692" i="12"/>
  <c r="AK703" i="5"/>
  <c r="BI703" i="12"/>
  <c r="BI731" i="12"/>
  <c r="AK747" i="5"/>
  <c r="BI747" i="12"/>
  <c r="AI756" i="5"/>
  <c r="BG756" i="12"/>
  <c r="AI776" i="5"/>
  <c r="BG776" i="12"/>
  <c r="AK783" i="5"/>
  <c r="BI783" i="12"/>
  <c r="AK799" i="5"/>
  <c r="BI799" i="12"/>
  <c r="AI808" i="5"/>
  <c r="BG808" i="12"/>
  <c r="AI820" i="5"/>
  <c r="BG820" i="12"/>
  <c r="AK827" i="5"/>
  <c r="BI827" i="12"/>
  <c r="AI836" i="5"/>
  <c r="BG836" i="12"/>
  <c r="AI840" i="5"/>
  <c r="BG840" i="12"/>
  <c r="BI855" i="12"/>
  <c r="AI864" i="5"/>
  <c r="BG864" i="12"/>
  <c r="AK875" i="5"/>
  <c r="AI5" i="5"/>
  <c r="BG5" i="12"/>
  <c r="BG9" i="12"/>
  <c r="AK16" i="5"/>
  <c r="BI16" i="12"/>
  <c r="AK20" i="5"/>
  <c r="BI20" i="12"/>
  <c r="AI29" i="5"/>
  <c r="BG29" i="12"/>
  <c r="AK40" i="5"/>
  <c r="BI40" i="12"/>
  <c r="AI49" i="5"/>
  <c r="BG49" i="12"/>
  <c r="AK52" i="5"/>
  <c r="BI52" i="12"/>
  <c r="AK84" i="5"/>
  <c r="BI84" i="12"/>
  <c r="AK100" i="5"/>
  <c r="BI100" i="12"/>
  <c r="AI113" i="5"/>
  <c r="BG113" i="12"/>
  <c r="AI117" i="5"/>
  <c r="BG117" i="12"/>
  <c r="AK132" i="5"/>
  <c r="BI132" i="12"/>
  <c r="AI145" i="5"/>
  <c r="BG145" i="12"/>
  <c r="AK148" i="5"/>
  <c r="BI148" i="12"/>
  <c r="AK168" i="5"/>
  <c r="BI168" i="12"/>
  <c r="AK180" i="5"/>
  <c r="BI180" i="12"/>
  <c r="AK196" i="5"/>
  <c r="BI196" i="12"/>
  <c r="AI209" i="5"/>
  <c r="BG209" i="12"/>
  <c r="AI225" i="5"/>
  <c r="BG225" i="12"/>
  <c r="AK228" i="5"/>
  <c r="BI228" i="12"/>
  <c r="AK240" i="5"/>
  <c r="BI240" i="12"/>
  <c r="AK248" i="5"/>
  <c r="BI248" i="12"/>
  <c r="AK256" i="5"/>
  <c r="BI256" i="12"/>
  <c r="AK272" i="5"/>
  <c r="BI272" i="12"/>
  <c r="AK292" i="5"/>
  <c r="BI292" i="12"/>
  <c r="AK304" i="5"/>
  <c r="BI304" i="12"/>
  <c r="AK308" i="5"/>
  <c r="BI308" i="12"/>
  <c r="AK316" i="5"/>
  <c r="BI316" i="12"/>
  <c r="AI321" i="5"/>
  <c r="BG321" i="12"/>
  <c r="AI325" i="5"/>
  <c r="BG325" i="12"/>
  <c r="AI329" i="5"/>
  <c r="BG329" i="12"/>
  <c r="AI333" i="5"/>
  <c r="BG333" i="12"/>
  <c r="AK344" i="5"/>
  <c r="BI344" i="12"/>
  <c r="AI357" i="5"/>
  <c r="BG357" i="12"/>
  <c r="AK364" i="5"/>
  <c r="BI364" i="12"/>
  <c r="BI384" i="12"/>
  <c r="AI393" i="5"/>
  <c r="BG393" i="12"/>
  <c r="AK396" i="5"/>
  <c r="BI396" i="12"/>
  <c r="BG417" i="12"/>
  <c r="AK428" i="5"/>
  <c r="BI428" i="12"/>
  <c r="AK432" i="5"/>
  <c r="BI432" i="12"/>
  <c r="AK448" i="5"/>
  <c r="BI448" i="12"/>
  <c r="AK452" i="5"/>
  <c r="BI452" i="12"/>
  <c r="AK456" i="5"/>
  <c r="AI461" i="5"/>
  <c r="BG461" i="12"/>
  <c r="AI465" i="5"/>
  <c r="BG465" i="12"/>
  <c r="AI469" i="5"/>
  <c r="BG469" i="12"/>
  <c r="AI481" i="5"/>
  <c r="BG481" i="12"/>
  <c r="AI485" i="5"/>
  <c r="BG485" i="12"/>
  <c r="BG489" i="12"/>
  <c r="AI497" i="5"/>
  <c r="BG497" i="12"/>
  <c r="AK500" i="5"/>
  <c r="BI500" i="12"/>
  <c r="AI509" i="5"/>
  <c r="BG509" i="12"/>
  <c r="AK512" i="5"/>
  <c r="BI512" i="12"/>
  <c r="AI513" i="5"/>
  <c r="BG513" i="12"/>
  <c r="AK516" i="5"/>
  <c r="BI516" i="12"/>
  <c r="AI517" i="5"/>
  <c r="BG517" i="12"/>
  <c r="BI520" i="12"/>
  <c r="AK524" i="5"/>
  <c r="BI524" i="12"/>
  <c r="AI525" i="5"/>
  <c r="BG525" i="12"/>
  <c r="AK528" i="5"/>
  <c r="BI528" i="12"/>
  <c r="AI529" i="5"/>
  <c r="BG529" i="12"/>
  <c r="AK532" i="5"/>
  <c r="BI532" i="12"/>
  <c r="AI533" i="5"/>
  <c r="BG533" i="12"/>
  <c r="AK536" i="5"/>
  <c r="AI537" i="5"/>
  <c r="AK540" i="5"/>
  <c r="BI540" i="12"/>
  <c r="BG16" i="12"/>
  <c r="AK27" i="5"/>
  <c r="BI27" i="12"/>
  <c r="AI44" i="5"/>
  <c r="BG44" i="12"/>
  <c r="AI56" i="5"/>
  <c r="BG56" i="12"/>
  <c r="AI60" i="5"/>
  <c r="BG60" i="12"/>
  <c r="AK67" i="5"/>
  <c r="BI67" i="12"/>
  <c r="AK103" i="5"/>
  <c r="BI103" i="12"/>
  <c r="AI116" i="5"/>
  <c r="BG116" i="12"/>
  <c r="AI128" i="5"/>
  <c r="BG128" i="12"/>
  <c r="AK135" i="5"/>
  <c r="BI135" i="12"/>
  <c r="AK167" i="5"/>
  <c r="BI167" i="12"/>
  <c r="AI172" i="5"/>
  <c r="BG172" i="12"/>
  <c r="AI192" i="5"/>
  <c r="BG192" i="12"/>
  <c r="AK227" i="5"/>
  <c r="BI227" i="12"/>
  <c r="AK271" i="5"/>
  <c r="BI271" i="12"/>
  <c r="AK279" i="5"/>
  <c r="BI279" i="12"/>
  <c r="AK287" i="5"/>
  <c r="BI287" i="12"/>
  <c r="AK319" i="5"/>
  <c r="BI319" i="12"/>
  <c r="AK323" i="5"/>
  <c r="BI323" i="12"/>
  <c r="AK327" i="5"/>
  <c r="BI327" i="12"/>
  <c r="AK335" i="5"/>
  <c r="BI335" i="12"/>
  <c r="AI340" i="5"/>
  <c r="BG340" i="12"/>
  <c r="AI352" i="5"/>
  <c r="BG352" i="12"/>
  <c r="AK363" i="5"/>
  <c r="BI363" i="12"/>
  <c r="AI368" i="5"/>
  <c r="BG368" i="12"/>
  <c r="AI376" i="5"/>
  <c r="BG376" i="12"/>
  <c r="AI388" i="5"/>
  <c r="BG388" i="12"/>
  <c r="AK411" i="5"/>
  <c r="BI411" i="12"/>
  <c r="AI416" i="5"/>
  <c r="BG416" i="12"/>
  <c r="AI420" i="5"/>
  <c r="BG420" i="12"/>
  <c r="AI436" i="5"/>
  <c r="BG436" i="12"/>
  <c r="AK459" i="5"/>
  <c r="BI459" i="12"/>
  <c r="BG476" i="12"/>
  <c r="AK487" i="5"/>
  <c r="BI487" i="12"/>
  <c r="AK491" i="5"/>
  <c r="BI491" i="12"/>
  <c r="BI511" i="12"/>
  <c r="AI524" i="5"/>
  <c r="BG524" i="12"/>
  <c r="AI536" i="5"/>
  <c r="BG536" i="12"/>
  <c r="AI552" i="5"/>
  <c r="BG552" i="12"/>
  <c r="AI564" i="5"/>
  <c r="BG564" i="12"/>
  <c r="AI572" i="5"/>
  <c r="BG572" i="12"/>
  <c r="AK579" i="5"/>
  <c r="BI579" i="12"/>
  <c r="AI596" i="5"/>
  <c r="BG596" i="12"/>
  <c r="BG608" i="12"/>
  <c r="AK615" i="5"/>
  <c r="BI615" i="12"/>
  <c r="AK639" i="5"/>
  <c r="AI656" i="5"/>
  <c r="BG656" i="12"/>
  <c r="AI668" i="5"/>
  <c r="BG668" i="12"/>
  <c r="AK675" i="5"/>
  <c r="BI675" i="12"/>
  <c r="AI680" i="5"/>
  <c r="BG680" i="12"/>
  <c r="AI688" i="5"/>
  <c r="BG688" i="12"/>
  <c r="AK695" i="5"/>
  <c r="BI695" i="12"/>
  <c r="AI704" i="5"/>
  <c r="BG704" i="12"/>
  <c r="AK719" i="5"/>
  <c r="BI719" i="12"/>
  <c r="AI728" i="5"/>
  <c r="BG728" i="12"/>
  <c r="AI736" i="5"/>
  <c r="BG736" i="12"/>
  <c r="AI744" i="5"/>
  <c r="BG744" i="12"/>
  <c r="AI752" i="5"/>
  <c r="BG752" i="12"/>
  <c r="AK767" i="5"/>
  <c r="BI767" i="12"/>
  <c r="AI852" i="5"/>
  <c r="BG852" i="12"/>
  <c r="AI880" i="5"/>
  <c r="BG880" i="12"/>
  <c r="AK26" i="5"/>
  <c r="BI26" i="12"/>
  <c r="AK30" i="5"/>
  <c r="BI30" i="12"/>
  <c r="AI35" i="5"/>
  <c r="BG35" i="12"/>
  <c r="AK42" i="5"/>
  <c r="BI42" i="12"/>
  <c r="AI47" i="5"/>
  <c r="BG47" i="12"/>
  <c r="AK50" i="5"/>
  <c r="BI50" i="12"/>
  <c r="AI55" i="5"/>
  <c r="BG55" i="12"/>
  <c r="AI59" i="5"/>
  <c r="BG59" i="12"/>
  <c r="AI63" i="5"/>
  <c r="BG63" i="12"/>
  <c r="AI67" i="5"/>
  <c r="BG67" i="12"/>
  <c r="AK70" i="5"/>
  <c r="BI70" i="12"/>
  <c r="AK74" i="5"/>
  <c r="BI74" i="12"/>
  <c r="AI79" i="5"/>
  <c r="BG79" i="12"/>
  <c r="AK82" i="5"/>
  <c r="BI82" i="12"/>
  <c r="AI87" i="5"/>
  <c r="BG87" i="12"/>
  <c r="AI91" i="5"/>
  <c r="BG91" i="12"/>
  <c r="AI95" i="5"/>
  <c r="BG95" i="12"/>
  <c r="AI99" i="5"/>
  <c r="BG99" i="12"/>
  <c r="AI103" i="5"/>
  <c r="BG103" i="12"/>
  <c r="AI107" i="5"/>
  <c r="BG107" i="12"/>
  <c r="AK110" i="5"/>
  <c r="BI110" i="12"/>
  <c r="AK114" i="5"/>
  <c r="BI114" i="12"/>
  <c r="AK118" i="5"/>
  <c r="BI118" i="12"/>
  <c r="AK122" i="5"/>
  <c r="BI122" i="12"/>
  <c r="AK126" i="5"/>
  <c r="BI126" i="12"/>
  <c r="AK130" i="5"/>
  <c r="BI130" i="12"/>
  <c r="AI135" i="5"/>
  <c r="BG135" i="12"/>
  <c r="AI139" i="5"/>
  <c r="BG139" i="12"/>
  <c r="AK142" i="5"/>
  <c r="BI142" i="12"/>
  <c r="AI147" i="5"/>
  <c r="BG147" i="12"/>
  <c r="AI151" i="5"/>
  <c r="BG151" i="12"/>
  <c r="AK154" i="5"/>
  <c r="BI154" i="12"/>
  <c r="AI219" i="5"/>
  <c r="BG219" i="12"/>
  <c r="AI223" i="5"/>
  <c r="BG223" i="12"/>
  <c r="AI227" i="5"/>
  <c r="BG227" i="12"/>
  <c r="AI235" i="5"/>
  <c r="BG235" i="12"/>
  <c r="AK238" i="5"/>
  <c r="BI238" i="12"/>
  <c r="AK242" i="5"/>
  <c r="BI242" i="12"/>
  <c r="AI247" i="5"/>
  <c r="BG247" i="12"/>
  <c r="AK250" i="5"/>
  <c r="BI250" i="12"/>
  <c r="AI255" i="5"/>
  <c r="BG255" i="12"/>
  <c r="AI259" i="5"/>
  <c r="BG259" i="12"/>
  <c r="AI263" i="5"/>
  <c r="BG263" i="12"/>
  <c r="AK266" i="5"/>
  <c r="BI266" i="12"/>
  <c r="AK270" i="5"/>
  <c r="BI270" i="12"/>
  <c r="AI275" i="5"/>
  <c r="BG275" i="12"/>
  <c r="AI279" i="5"/>
  <c r="BG279" i="12"/>
  <c r="AK282" i="5"/>
  <c r="BI282" i="12"/>
  <c r="AK286" i="5"/>
  <c r="BI286" i="12"/>
  <c r="AI291" i="5"/>
  <c r="BG291" i="12"/>
  <c r="AI295" i="5"/>
  <c r="BG295" i="12"/>
  <c r="AI299" i="5"/>
  <c r="BG299" i="12"/>
  <c r="AK302" i="5"/>
  <c r="BI302" i="12"/>
  <c r="AH453" i="5"/>
  <c r="BF453" i="12"/>
  <c r="AI4" i="5"/>
  <c r="BG4" i="12"/>
  <c r="AI36" i="5"/>
  <c r="BG36" i="12"/>
  <c r="AI48" i="5"/>
  <c r="AI64" i="5"/>
  <c r="BG64" i="12"/>
  <c r="BG84" i="12"/>
  <c r="AI92" i="5"/>
  <c r="BG92" i="12"/>
  <c r="AI112" i="5"/>
  <c r="AI132" i="5"/>
  <c r="BG132" i="12"/>
  <c r="AK143" i="5"/>
  <c r="BI143" i="12"/>
  <c r="AI148" i="5"/>
  <c r="BG148" i="12"/>
  <c r="AI156" i="5"/>
  <c r="BG156" i="12"/>
  <c r="AK163" i="5"/>
  <c r="BI163" i="12"/>
  <c r="BG176" i="12"/>
  <c r="AI180" i="5"/>
  <c r="BG180" i="12"/>
  <c r="AI196" i="5"/>
  <c r="BG196" i="12"/>
  <c r="AI200" i="5"/>
  <c r="BG200" i="12"/>
  <c r="AK219" i="5"/>
  <c r="BI219" i="12"/>
  <c r="AK235" i="5"/>
  <c r="BI235" i="12"/>
  <c r="AI240" i="5"/>
  <c r="AK251" i="5"/>
  <c r="BI251" i="12"/>
  <c r="AI256" i="5"/>
  <c r="BG256" i="12"/>
  <c r="AI260" i="5"/>
  <c r="BG260" i="12"/>
  <c r="AI272" i="5"/>
  <c r="AK291" i="5"/>
  <c r="BI291" i="12"/>
  <c r="BI299" i="12"/>
  <c r="AI304" i="5"/>
  <c r="BG304" i="12"/>
  <c r="AK315" i="5"/>
  <c r="BI315" i="12"/>
  <c r="AK343" i="5"/>
  <c r="BI343" i="12"/>
  <c r="BI351" i="12"/>
  <c r="AK367" i="5"/>
  <c r="BI367" i="12"/>
  <c r="AI380" i="5"/>
  <c r="AK387" i="5"/>
  <c r="BI387" i="12"/>
  <c r="AI392" i="5"/>
  <c r="BG392" i="12"/>
  <c r="AK415" i="5"/>
  <c r="BI415" i="12"/>
  <c r="AK419" i="5"/>
  <c r="BI419" i="12"/>
  <c r="AI424" i="5"/>
  <c r="BG424" i="12"/>
  <c r="AK435" i="5"/>
  <c r="BI435" i="12"/>
  <c r="AI444" i="5"/>
  <c r="BG444" i="12"/>
  <c r="AK451" i="5"/>
  <c r="BI451" i="12"/>
  <c r="AI456" i="5"/>
  <c r="BG456" i="12"/>
  <c r="AI464" i="5"/>
  <c r="BG464" i="12"/>
  <c r="AK471" i="5"/>
  <c r="BI471" i="12"/>
  <c r="AK475" i="5"/>
  <c r="BI475" i="12"/>
  <c r="AK479" i="5"/>
  <c r="BI479" i="12"/>
  <c r="AI520" i="5"/>
  <c r="BG520" i="12"/>
  <c r="AK535" i="5"/>
  <c r="BI535" i="12"/>
  <c r="AK539" i="5"/>
  <c r="BI539" i="12"/>
  <c r="AK547" i="5"/>
  <c r="BI547" i="12"/>
  <c r="AI568" i="5"/>
  <c r="BG568" i="12"/>
  <c r="AI592" i="5"/>
  <c r="BG592" i="12"/>
  <c r="AK599" i="5"/>
  <c r="BI599" i="12"/>
  <c r="AK607" i="5"/>
  <c r="BI607" i="12"/>
  <c r="AI620" i="5"/>
  <c r="BG620" i="12"/>
  <c r="AK623" i="5"/>
  <c r="BI623" i="12"/>
  <c r="AK635" i="5"/>
  <c r="BI635" i="12"/>
  <c r="AK651" i="5"/>
  <c r="BI651" i="12"/>
  <c r="AK659" i="5"/>
  <c r="BI659" i="12"/>
  <c r="AI664" i="5"/>
  <c r="BG664" i="12"/>
  <c r="AK667" i="5"/>
  <c r="BI667" i="12"/>
  <c r="AK671" i="5"/>
  <c r="BI671" i="12"/>
  <c r="AI684" i="5"/>
  <c r="BG684" i="12"/>
  <c r="AK711" i="5"/>
  <c r="BI711" i="12"/>
  <c r="AK715" i="5"/>
  <c r="BI715" i="12"/>
  <c r="AI720" i="5"/>
  <c r="BG720" i="12"/>
  <c r="AI724" i="5"/>
  <c r="BG724" i="12"/>
  <c r="AK735" i="5"/>
  <c r="BI735" i="12"/>
  <c r="AI740" i="5"/>
  <c r="BG740" i="12"/>
  <c r="AK751" i="5"/>
  <c r="BI751" i="12"/>
  <c r="AK759" i="5"/>
  <c r="BI759" i="12"/>
  <c r="AK763" i="5"/>
  <c r="BI763" i="12"/>
  <c r="AI772" i="5"/>
  <c r="BG772" i="12"/>
  <c r="AI888" i="5"/>
  <c r="BG888" i="12"/>
  <c r="AI27" i="5"/>
  <c r="BG27" i="12"/>
  <c r="AI31" i="5"/>
  <c r="BG31" i="12"/>
  <c r="AK34" i="5"/>
  <c r="BI34" i="12"/>
  <c r="AK38" i="5"/>
  <c r="BI38" i="12"/>
  <c r="AI39" i="5"/>
  <c r="BG39" i="12"/>
  <c r="AI43" i="5"/>
  <c r="BG43" i="12"/>
  <c r="AK46" i="5"/>
  <c r="BI46" i="12"/>
  <c r="AI51" i="5"/>
  <c r="BG51" i="12"/>
  <c r="AK54" i="5"/>
  <c r="BI54" i="12"/>
  <c r="AK58" i="5"/>
  <c r="BI58" i="12"/>
  <c r="AK62" i="5"/>
  <c r="BI62" i="12"/>
  <c r="AK66" i="5"/>
  <c r="BI66" i="12"/>
  <c r="AI71" i="5"/>
  <c r="BG71" i="12"/>
  <c r="AI75" i="5"/>
  <c r="BG75" i="12"/>
  <c r="AK78" i="5"/>
  <c r="BI78" i="12"/>
  <c r="AI83" i="5"/>
  <c r="BG83" i="12"/>
  <c r="AK86" i="5"/>
  <c r="BI86" i="12"/>
  <c r="AK90" i="5"/>
  <c r="BI90" i="12"/>
  <c r="AK94" i="5"/>
  <c r="BI94" i="12"/>
  <c r="AK98" i="5"/>
  <c r="BI98" i="12"/>
  <c r="AK102" i="5"/>
  <c r="BI102" i="12"/>
  <c r="AK106" i="5"/>
  <c r="BI106" i="12"/>
  <c r="AI111" i="5"/>
  <c r="BG111" i="12"/>
  <c r="AI115" i="5"/>
  <c r="BG115" i="12"/>
  <c r="AI119" i="5"/>
  <c r="BG119" i="12"/>
  <c r="AI123" i="5"/>
  <c r="BG123" i="12"/>
  <c r="AI127" i="5"/>
  <c r="BG127" i="12"/>
  <c r="AI131" i="5"/>
  <c r="BG131" i="12"/>
  <c r="AK134" i="5"/>
  <c r="BI134" i="12"/>
  <c r="AK138" i="5"/>
  <c r="BI138" i="12"/>
  <c r="AI143" i="5"/>
  <c r="BG143" i="12"/>
  <c r="AK146" i="5"/>
  <c r="BI146" i="12"/>
  <c r="AK150" i="5"/>
  <c r="BI150" i="12"/>
  <c r="AI155" i="5"/>
  <c r="BG155" i="12"/>
  <c r="AK158" i="5"/>
  <c r="BI158" i="12"/>
  <c r="AI159" i="5"/>
  <c r="BG159" i="12"/>
  <c r="AK162" i="5"/>
  <c r="BI162" i="12"/>
  <c r="AI163" i="5"/>
  <c r="BG163" i="12"/>
  <c r="AK166" i="5"/>
  <c r="BI166" i="12"/>
  <c r="AI167" i="5"/>
  <c r="BG167" i="12"/>
  <c r="AK170" i="5"/>
  <c r="BI170" i="12"/>
  <c r="AI171" i="5"/>
  <c r="BG171" i="12"/>
  <c r="AK174" i="5"/>
  <c r="BI174" i="12"/>
  <c r="AI175" i="5"/>
  <c r="BG175" i="12"/>
  <c r="AK178" i="5"/>
  <c r="BI178" i="12"/>
  <c r="AI179" i="5"/>
  <c r="BG179" i="12"/>
  <c r="AK182" i="5"/>
  <c r="BI182" i="12"/>
  <c r="AI183" i="5"/>
  <c r="BG183" i="12"/>
  <c r="AK186" i="5"/>
  <c r="BI186" i="12"/>
  <c r="AI187" i="5"/>
  <c r="BG187" i="12"/>
  <c r="AK190" i="5"/>
  <c r="BI190" i="12"/>
  <c r="AI191" i="5"/>
  <c r="BG191" i="12"/>
  <c r="AK194" i="5"/>
  <c r="BI194" i="12"/>
  <c r="AI195" i="5"/>
  <c r="BG195" i="12"/>
  <c r="AK198" i="5"/>
  <c r="BI198" i="12"/>
  <c r="AI199" i="5"/>
  <c r="BG199" i="12"/>
  <c r="AK202" i="5"/>
  <c r="BI202" i="12"/>
  <c r="AI203" i="5"/>
  <c r="BG203" i="12"/>
  <c r="AK206" i="5"/>
  <c r="BI206" i="12"/>
  <c r="AI207" i="5"/>
  <c r="BG207" i="12"/>
  <c r="AK210" i="5"/>
  <c r="BI210" i="12"/>
  <c r="AI211" i="5"/>
  <c r="BG211" i="12"/>
  <c r="AK214" i="5"/>
  <c r="BI214" i="12"/>
  <c r="AI215" i="5"/>
  <c r="BG215" i="12"/>
  <c r="AK218" i="5"/>
  <c r="BI218" i="12"/>
  <c r="AK222" i="5"/>
  <c r="BI222" i="12"/>
  <c r="AK226" i="5"/>
  <c r="BI226" i="12"/>
  <c r="AK230" i="5"/>
  <c r="BI230" i="12"/>
  <c r="AI231" i="5"/>
  <c r="BG231" i="12"/>
  <c r="AK234" i="5"/>
  <c r="BI234" i="12"/>
  <c r="AI239" i="5"/>
  <c r="BG239" i="12"/>
  <c r="AI243" i="5"/>
  <c r="BG243" i="12"/>
  <c r="AK246" i="5"/>
  <c r="BI246" i="12"/>
  <c r="AI251" i="5"/>
  <c r="BG251" i="12"/>
  <c r="AK254" i="5"/>
  <c r="BI254" i="12"/>
  <c r="AK258" i="5"/>
  <c r="BI258" i="12"/>
  <c r="AK262" i="5"/>
  <c r="BI262" i="12"/>
  <c r="AI267" i="5"/>
  <c r="BG267" i="12"/>
  <c r="AI271" i="5"/>
  <c r="BG271" i="12"/>
  <c r="AK274" i="5"/>
  <c r="BI274" i="12"/>
  <c r="AK278" i="5"/>
  <c r="BI278" i="12"/>
  <c r="AI283" i="5"/>
  <c r="BG283" i="12"/>
  <c r="AI287" i="5"/>
  <c r="BG287" i="12"/>
  <c r="AK290" i="5"/>
  <c r="BI290" i="12"/>
  <c r="AK294" i="5"/>
  <c r="BI294" i="12"/>
  <c r="AK298" i="5"/>
  <c r="BI298" i="12"/>
  <c r="AI303" i="5"/>
  <c r="BG303" i="12"/>
  <c r="AK306" i="5"/>
  <c r="BI306" i="12"/>
  <c r="AH1212" i="5"/>
  <c r="BF1212" i="12"/>
  <c r="X605" i="5"/>
  <c r="X669" i="5"/>
  <c r="X733" i="5"/>
  <c r="X765" i="5"/>
  <c r="X781" i="5"/>
  <c r="X797" i="5"/>
  <c r="X821" i="5"/>
  <c r="X833" i="5"/>
  <c r="X849" i="5"/>
  <c r="X857" i="5"/>
  <c r="X865" i="5"/>
  <c r="X881" i="5"/>
  <c r="X889" i="5"/>
  <c r="X897" i="5"/>
  <c r="X913" i="5"/>
  <c r="X921" i="5"/>
  <c r="X929" i="5"/>
  <c r="X945" i="5"/>
  <c r="X953" i="5"/>
  <c r="X961" i="5"/>
  <c r="X977" i="5"/>
  <c r="X985" i="5"/>
  <c r="X993" i="5"/>
  <c r="X1009" i="5"/>
  <c r="X1025" i="5"/>
  <c r="X1073" i="5"/>
  <c r="X1121" i="5"/>
  <c r="AA1142" i="5"/>
  <c r="Y1143" i="5"/>
  <c r="AA1146" i="5"/>
  <c r="Y1147" i="5"/>
  <c r="AA1150" i="5"/>
  <c r="Y1151" i="5"/>
  <c r="AA1154" i="5"/>
  <c r="Y1155" i="5"/>
  <c r="AA1158" i="5"/>
  <c r="Y1159" i="5"/>
  <c r="X1161" i="5"/>
  <c r="AA1162" i="5"/>
  <c r="Y1163" i="5"/>
  <c r="AA1166" i="5"/>
  <c r="Y1167" i="5"/>
  <c r="AA1170" i="5"/>
  <c r="Y1171" i="5"/>
  <c r="AA1174" i="5"/>
  <c r="Y1175" i="5"/>
  <c r="AA1178" i="5"/>
  <c r="Y1179" i="5"/>
  <c r="AA1182" i="5"/>
  <c r="Y1183" i="5"/>
  <c r="AA1186" i="5"/>
  <c r="Y1187" i="5"/>
  <c r="AA1190" i="5"/>
  <c r="Y1191" i="5"/>
  <c r="AA1194" i="5"/>
  <c r="Y1195" i="5"/>
  <c r="AA1198" i="5"/>
  <c r="Y1199" i="5"/>
  <c r="AA1202" i="5"/>
  <c r="Y1203" i="5"/>
  <c r="AA1206" i="5"/>
  <c r="Y1207" i="5"/>
  <c r="AA1210" i="5"/>
  <c r="Y1211" i="5"/>
  <c r="B16" i="19" a="1"/>
  <c r="B16" i="19" s="1"/>
  <c r="B17" i="19" a="1"/>
  <c r="B17" i="19" s="1"/>
  <c r="B21" i="19" a="1"/>
  <c r="B21" i="19" s="1"/>
  <c r="B23" i="19" a="1"/>
  <c r="B23" i="19" s="1"/>
  <c r="B19" i="19" a="1"/>
  <c r="B19" i="19" s="1"/>
  <c r="B20" i="19" a="1"/>
  <c r="B20" i="19" s="1"/>
  <c r="B22" i="19" a="1"/>
  <c r="B22" i="19" s="1"/>
  <c r="B24" i="19" a="1"/>
  <c r="B24" i="19" s="1"/>
  <c r="B18" i="19" a="1"/>
  <c r="B18" i="19" s="1"/>
  <c r="AK903" i="5"/>
  <c r="BI903" i="12"/>
  <c r="BG904" i="12"/>
  <c r="AK907" i="5"/>
  <c r="AI908" i="5"/>
  <c r="BG908" i="12"/>
  <c r="AK911" i="5"/>
  <c r="BI911" i="12"/>
  <c r="AI912" i="5"/>
  <c r="BG912" i="12"/>
  <c r="AK915" i="5"/>
  <c r="BI915" i="12"/>
  <c r="AI916" i="5"/>
  <c r="BG916" i="12"/>
  <c r="AK919" i="5"/>
  <c r="BI919" i="12"/>
  <c r="BG920" i="12"/>
  <c r="AK923" i="5"/>
  <c r="BI923" i="12"/>
  <c r="AI924" i="5"/>
  <c r="BG924" i="12"/>
  <c r="AK927" i="5"/>
  <c r="BI927" i="12"/>
  <c r="AI1016" i="5"/>
  <c r="BG1016" i="12"/>
  <c r="AI1144" i="5"/>
  <c r="BG1144" i="12"/>
  <c r="AH873" i="5"/>
  <c r="BF873" i="12"/>
  <c r="Y681" i="5"/>
  <c r="Y685" i="5"/>
  <c r="AA688" i="5"/>
  <c r="AA696" i="5"/>
  <c r="AA708" i="5"/>
  <c r="AA724" i="5"/>
  <c r="Y745" i="5"/>
  <c r="AA760" i="5"/>
  <c r="Y769" i="5"/>
  <c r="Y805" i="5"/>
  <c r="Y809" i="5"/>
  <c r="AA812" i="5"/>
  <c r="AA816" i="5"/>
  <c r="Y817" i="5"/>
  <c r="AA820" i="5"/>
  <c r="Y821" i="5"/>
  <c r="AA824" i="5"/>
  <c r="Y825" i="5"/>
  <c r="AA828" i="5"/>
  <c r="Y829" i="5"/>
  <c r="AA832" i="5"/>
  <c r="Y833" i="5"/>
  <c r="AA836" i="5"/>
  <c r="Y837" i="5"/>
  <c r="AA840" i="5"/>
  <c r="Y841" i="5"/>
  <c r="AA844" i="5"/>
  <c r="Y845" i="5"/>
  <c r="AA848" i="5"/>
  <c r="Y849" i="5"/>
  <c r="AA852" i="5"/>
  <c r="Y853" i="5"/>
  <c r="AA856" i="5"/>
  <c r="Y857" i="5"/>
  <c r="AA860" i="5"/>
  <c r="Y861" i="5"/>
  <c r="AA868" i="5"/>
  <c r="Y869" i="5"/>
  <c r="AA872" i="5"/>
  <c r="Y873" i="5"/>
  <c r="AA876" i="5"/>
  <c r="Y877" i="5"/>
  <c r="AA880" i="5"/>
  <c r="Y881" i="5"/>
  <c r="AA884" i="5"/>
  <c r="Y885" i="5"/>
  <c r="AA888" i="5"/>
  <c r="Y889" i="5"/>
  <c r="AA892" i="5"/>
  <c r="Y893" i="5"/>
  <c r="AA896" i="5"/>
  <c r="Y897" i="5"/>
  <c r="AA900" i="5"/>
  <c r="Y901" i="5"/>
  <c r="AA904" i="5"/>
  <c r="Y905" i="5"/>
  <c r="AA908" i="5"/>
  <c r="Y909" i="5"/>
  <c r="AA912" i="5"/>
  <c r="Y913" i="5"/>
  <c r="AA916" i="5"/>
  <c r="Y917" i="5"/>
  <c r="AA920" i="5"/>
  <c r="Y921" i="5"/>
  <c r="AA924" i="5"/>
  <c r="Y925" i="5"/>
  <c r="AA928" i="5"/>
  <c r="Y929" i="5"/>
  <c r="AA932" i="5"/>
  <c r="Y933" i="5"/>
  <c r="AA936" i="5"/>
  <c r="Y937" i="5"/>
  <c r="AA940" i="5"/>
  <c r="Y941" i="5"/>
  <c r="AA944" i="5"/>
  <c r="Y945" i="5"/>
  <c r="AA948" i="5"/>
  <c r="Y949" i="5"/>
  <c r="AA952" i="5"/>
  <c r="Y953" i="5"/>
  <c r="AA956" i="5"/>
  <c r="Y957" i="5"/>
  <c r="AA960" i="5"/>
  <c r="Y961" i="5"/>
  <c r="AA964" i="5"/>
  <c r="Y965" i="5"/>
  <c r="AA968" i="5"/>
  <c r="Y969" i="5"/>
  <c r="AA972" i="5"/>
  <c r="Y973" i="5"/>
  <c r="AA976" i="5"/>
  <c r="Y977" i="5"/>
  <c r="AA980" i="5"/>
  <c r="Y981" i="5"/>
  <c r="AA984" i="5"/>
  <c r="Y985" i="5"/>
  <c r="AA988" i="5"/>
  <c r="Y989" i="5"/>
  <c r="AA992" i="5"/>
  <c r="Y993" i="5"/>
  <c r="AA996" i="5"/>
  <c r="Y997" i="5"/>
  <c r="AA1000" i="5"/>
  <c r="Y1001" i="5"/>
  <c r="AA1004" i="5"/>
  <c r="Y1005" i="5"/>
  <c r="AA1008" i="5"/>
  <c r="Y1009" i="5"/>
  <c r="AA1012" i="5"/>
  <c r="Y1013" i="5"/>
  <c r="AA1016" i="5"/>
  <c r="Y1017" i="5"/>
  <c r="AA1020" i="5"/>
  <c r="Y1021" i="5"/>
  <c r="AA1024" i="5"/>
  <c r="Y1025" i="5"/>
  <c r="AA1028" i="5"/>
  <c r="Y1029" i="5"/>
  <c r="AA1032" i="5"/>
  <c r="Y1033" i="5"/>
  <c r="AA1036" i="5"/>
  <c r="Y1037" i="5"/>
  <c r="AA1040" i="5"/>
  <c r="Y1041" i="5"/>
  <c r="AA1044" i="5"/>
  <c r="Y1045" i="5"/>
  <c r="AA1048" i="5"/>
  <c r="Y1049" i="5"/>
  <c r="AA1052" i="5"/>
  <c r="Y1053" i="5"/>
  <c r="AA1056" i="5"/>
  <c r="Y1057" i="5"/>
  <c r="AA1060" i="5"/>
  <c r="Y1061" i="5"/>
  <c r="AA1064" i="5"/>
  <c r="Y1065" i="5"/>
  <c r="AA1068" i="5"/>
  <c r="Y1069" i="5"/>
  <c r="AA1072" i="5"/>
  <c r="Y1073" i="5"/>
  <c r="Y665" i="5"/>
  <c r="AA672" i="5"/>
  <c r="AA676" i="5"/>
  <c r="Y697" i="5"/>
  <c r="Y705" i="5"/>
  <c r="AA716" i="5"/>
  <c r="AA720" i="5"/>
  <c r="Y729" i="5"/>
  <c r="Y737" i="5"/>
  <c r="AA740" i="5"/>
  <c r="AA744" i="5"/>
  <c r="AA748" i="5"/>
  <c r="Y757" i="5"/>
  <c r="AA764" i="5"/>
  <c r="Y773" i="5"/>
  <c r="Y777" i="5"/>
  <c r="AA780" i="5"/>
  <c r="Y785" i="5"/>
  <c r="AA788" i="5"/>
  <c r="Y793" i="5"/>
  <c r="Y797" i="5"/>
  <c r="AA804" i="5"/>
  <c r="Y813" i="5"/>
  <c r="X862" i="5"/>
  <c r="X870" i="5"/>
  <c r="X874" i="5"/>
  <c r="X878" i="5"/>
  <c r="X886" i="5"/>
  <c r="X894" i="5"/>
  <c r="X902" i="5"/>
  <c r="AH906" i="5"/>
  <c r="BF906" i="12"/>
  <c r="AH910" i="5"/>
  <c r="BF910" i="12"/>
  <c r="BF918" i="12"/>
  <c r="BF926" i="12"/>
  <c r="AH934" i="5"/>
  <c r="BF934" i="12"/>
  <c r="AH938" i="5"/>
  <c r="BF938" i="12"/>
  <c r="AH942" i="5"/>
  <c r="BF942" i="12"/>
  <c r="AH950" i="5"/>
  <c r="BF950" i="12"/>
  <c r="AH958" i="5"/>
  <c r="BF958" i="12"/>
  <c r="AH966" i="5"/>
  <c r="BF966" i="12"/>
  <c r="BF970" i="12"/>
  <c r="BF974" i="12"/>
  <c r="AH982" i="5"/>
  <c r="BF982" i="12"/>
  <c r="AH990" i="5"/>
  <c r="BF990" i="12"/>
  <c r="AH998" i="5"/>
  <c r="BF998" i="12"/>
  <c r="AH1002" i="5"/>
  <c r="BF1002" i="12"/>
  <c r="AH1006" i="5"/>
  <c r="BF1006" i="12"/>
  <c r="AH1014" i="5"/>
  <c r="BF1014" i="12"/>
  <c r="BF1018" i="12"/>
  <c r="BF1022" i="12"/>
  <c r="AH1026" i="5"/>
  <c r="BF1026" i="12"/>
  <c r="AH1030" i="5"/>
  <c r="BF1030" i="12"/>
  <c r="AH1034" i="5"/>
  <c r="BF1034" i="12"/>
  <c r="AH1038" i="5"/>
  <c r="BF1038" i="12"/>
  <c r="AH1042" i="5"/>
  <c r="BF1042" i="12"/>
  <c r="AH1046" i="5"/>
  <c r="BF1046" i="12"/>
  <c r="BF1050" i="12"/>
  <c r="BF1054" i="12"/>
  <c r="AH1058" i="5"/>
  <c r="BF1058" i="12"/>
  <c r="AH1062" i="5"/>
  <c r="BF1062" i="12"/>
  <c r="AH1066" i="5"/>
  <c r="BF1066" i="12"/>
  <c r="AH1070" i="5"/>
  <c r="BF1070" i="12"/>
  <c r="AH1074" i="5"/>
  <c r="BF1074" i="12"/>
  <c r="AH1078" i="5"/>
  <c r="BF1078" i="12"/>
  <c r="BF1082" i="12"/>
  <c r="BF1086" i="12"/>
  <c r="AH1090" i="5"/>
  <c r="BF1090" i="12"/>
  <c r="AH1094" i="5"/>
  <c r="BF1094" i="12"/>
  <c r="AH1098" i="5"/>
  <c r="BF1098" i="12"/>
  <c r="AH1102" i="5"/>
  <c r="BF1102" i="12"/>
  <c r="AH1106" i="5"/>
  <c r="BF1106" i="12"/>
  <c r="AH1110" i="5"/>
  <c r="BF1110" i="12"/>
  <c r="BF1114" i="12"/>
  <c r="BF1118" i="12"/>
  <c r="AH1122" i="5"/>
  <c r="BF1122" i="12"/>
  <c r="AH1126" i="5"/>
  <c r="BF1126" i="12"/>
  <c r="AH1130" i="5"/>
  <c r="BF1130" i="12"/>
  <c r="AH1134" i="5"/>
  <c r="BF1134" i="12"/>
  <c r="AH1138" i="5"/>
  <c r="BF1138" i="12"/>
  <c r="AH1142" i="5"/>
  <c r="BF1142" i="12"/>
  <c r="BF1146" i="12"/>
  <c r="BF1150" i="12"/>
  <c r="AH1154" i="5"/>
  <c r="BF1154" i="12"/>
  <c r="AH1158" i="5"/>
  <c r="BF1158" i="12"/>
  <c r="AH1166" i="5"/>
  <c r="BF1166" i="12"/>
  <c r="AH1170" i="5"/>
  <c r="BF1170" i="12"/>
  <c r="AH1174" i="5"/>
  <c r="BF1174" i="12"/>
  <c r="BH1177" i="12"/>
  <c r="BF1178" i="12"/>
  <c r="AH1182" i="5"/>
  <c r="BF1182" i="12"/>
  <c r="AH1186" i="5"/>
  <c r="BF1186" i="12"/>
  <c r="AH1190" i="5"/>
  <c r="BF1190" i="12"/>
  <c r="AH1198" i="5"/>
  <c r="BF1198" i="12"/>
  <c r="AH1202" i="5"/>
  <c r="BF1202" i="12"/>
  <c r="BF1210" i="12"/>
  <c r="Y669" i="5"/>
  <c r="Y677" i="5"/>
  <c r="Y693" i="5"/>
  <c r="AA700" i="5"/>
  <c r="Y709" i="5"/>
  <c r="Y713" i="5"/>
  <c r="Y717" i="5"/>
  <c r="Y721" i="5"/>
  <c r="Y733" i="5"/>
  <c r="AA736" i="5"/>
  <c r="Y741" i="5"/>
  <c r="Y749" i="5"/>
  <c r="AA752" i="5"/>
  <c r="AA756" i="5"/>
  <c r="Y765" i="5"/>
  <c r="AA776" i="5"/>
  <c r="AA792" i="5"/>
  <c r="AA796" i="5"/>
  <c r="AA800" i="5"/>
  <c r="AA808" i="5"/>
  <c r="AA864" i="5"/>
  <c r="Y6" i="5"/>
  <c r="AA9" i="5"/>
  <c r="Y18" i="5"/>
  <c r="Y90" i="5"/>
  <c r="AA93" i="5"/>
  <c r="Y98" i="5"/>
  <c r="Y102" i="5"/>
  <c r="AA105" i="5"/>
  <c r="Y110" i="5"/>
  <c r="Y114" i="5"/>
  <c r="AA117" i="5"/>
  <c r="Y122" i="5"/>
  <c r="AA125" i="5"/>
  <c r="Y130" i="5"/>
  <c r="AA133" i="5"/>
  <c r="Y138" i="5"/>
  <c r="Y142" i="5"/>
  <c r="Y146" i="5"/>
  <c r="AA149" i="5"/>
  <c r="Y154" i="5"/>
  <c r="Y158" i="5"/>
  <c r="Y162" i="5"/>
  <c r="Y166" i="5"/>
  <c r="AA169" i="5"/>
  <c r="Y174" i="5"/>
  <c r="AA177" i="5"/>
  <c r="Y182" i="5"/>
  <c r="Y186" i="5"/>
  <c r="AA189" i="5"/>
  <c r="Y194" i="5"/>
  <c r="AA197" i="5"/>
  <c r="Y202" i="5"/>
  <c r="Y206" i="5"/>
  <c r="AA209" i="5"/>
  <c r="AA213" i="5"/>
  <c r="AA217" i="5"/>
  <c r="Y222" i="5"/>
  <c r="AA225" i="5"/>
  <c r="Y230" i="5"/>
  <c r="AA233" i="5"/>
  <c r="Y238" i="5"/>
  <c r="AA241" i="5"/>
  <c r="AA245" i="5"/>
  <c r="Y246" i="5"/>
  <c r="AA249" i="5"/>
  <c r="AA253" i="5"/>
  <c r="Y258" i="5"/>
  <c r="AA261" i="5"/>
  <c r="Y266" i="5"/>
  <c r="Y270" i="5"/>
  <c r="Y274" i="5"/>
  <c r="AA277" i="5"/>
  <c r="AA281" i="5"/>
  <c r="Y286" i="5"/>
  <c r="AA289" i="5"/>
  <c r="Y294" i="5"/>
  <c r="AA297" i="5"/>
  <c r="AA301" i="5"/>
  <c r="Y306" i="5"/>
  <c r="AA309" i="5"/>
  <c r="Y310" i="5"/>
  <c r="Y314" i="5"/>
  <c r="AA317" i="5"/>
  <c r="Y318" i="5"/>
  <c r="Y322" i="5"/>
  <c r="Y326" i="5"/>
  <c r="AA329" i="5"/>
  <c r="Y334" i="5"/>
  <c r="AA337" i="5"/>
  <c r="Y342" i="5"/>
  <c r="AA345" i="5"/>
  <c r="Y350" i="5"/>
  <c r="Y354" i="5"/>
  <c r="Y358" i="5"/>
  <c r="Y362" i="5"/>
  <c r="Y366" i="5"/>
  <c r="Y370" i="5"/>
  <c r="Y374" i="5"/>
  <c r="AA377" i="5"/>
  <c r="Y382" i="5"/>
  <c r="AA385" i="5"/>
  <c r="AA389" i="5"/>
  <c r="Y394" i="5"/>
  <c r="Y402" i="5"/>
  <c r="AA405" i="5"/>
  <c r="Y410" i="5"/>
  <c r="AA413" i="5"/>
  <c r="Y418" i="5"/>
  <c r="AA421" i="5"/>
  <c r="AA425" i="5"/>
  <c r="Y430" i="5"/>
  <c r="Y434" i="5"/>
  <c r="AA437" i="5"/>
  <c r="Y442" i="5"/>
  <c r="AA445" i="5"/>
  <c r="Y450" i="5"/>
  <c r="Y454" i="5"/>
  <c r="AA457" i="5"/>
  <c r="AA461" i="5"/>
  <c r="Y466" i="5"/>
  <c r="AA469" i="5"/>
  <c r="Y470" i="5"/>
  <c r="Y474" i="5"/>
  <c r="AA477" i="5"/>
  <c r="AA481" i="5"/>
  <c r="Y486" i="5"/>
  <c r="AA489" i="5"/>
  <c r="AA493" i="5"/>
  <c r="AA497" i="5"/>
  <c r="Y502" i="5"/>
  <c r="Y506" i="5"/>
  <c r="Y510" i="5"/>
  <c r="AA513" i="5"/>
  <c r="AA517" i="5"/>
  <c r="Y522" i="5"/>
  <c r="AA525" i="5"/>
  <c r="AA529" i="5"/>
  <c r="Y534" i="5"/>
  <c r="AA537" i="5"/>
  <c r="X540" i="5"/>
  <c r="Y542" i="5"/>
  <c r="AA545" i="5"/>
  <c r="AA549" i="5"/>
  <c r="Y554" i="5"/>
  <c r="Y558" i="5"/>
  <c r="AA561" i="5"/>
  <c r="Y566" i="5"/>
  <c r="Y570" i="5"/>
  <c r="AA573" i="5"/>
  <c r="AA577" i="5"/>
  <c r="AA585" i="5"/>
  <c r="Y586" i="5"/>
  <c r="AA589" i="5"/>
  <c r="Y594" i="5"/>
  <c r="AA597" i="5"/>
  <c r="AA605" i="5"/>
  <c r="AA609" i="5"/>
  <c r="Y614" i="5"/>
  <c r="Y618" i="5"/>
  <c r="AA621" i="5"/>
  <c r="AA625" i="5"/>
  <c r="Y630" i="5"/>
  <c r="Y634" i="5"/>
  <c r="AA637" i="5"/>
  <c r="Y642" i="5"/>
  <c r="AA645" i="5"/>
  <c r="AA649" i="5"/>
  <c r="Y654" i="5"/>
  <c r="Y658" i="5"/>
  <c r="AA661" i="5"/>
  <c r="AA665" i="5"/>
  <c r="Y670" i="5"/>
  <c r="Y674" i="5"/>
  <c r="Y678" i="5"/>
  <c r="Y682" i="5"/>
  <c r="AA685" i="5"/>
  <c r="Y690" i="5"/>
  <c r="AA693" i="5"/>
  <c r="Y694" i="5"/>
  <c r="AA697" i="5"/>
  <c r="AA701" i="5"/>
  <c r="AA705" i="5"/>
  <c r="Y710" i="5"/>
  <c r="Y714" i="5"/>
  <c r="AA717" i="5"/>
  <c r="Y718" i="5"/>
  <c r="Y722" i="5"/>
  <c r="AA725" i="5"/>
  <c r="Y730" i="5"/>
  <c r="Y734" i="5"/>
  <c r="Y738" i="5"/>
  <c r="AA741" i="5"/>
  <c r="AA745" i="5"/>
  <c r="Y750" i="5"/>
  <c r="Y754" i="5"/>
  <c r="AA757" i="5"/>
  <c r="AI762" i="5"/>
  <c r="BG762" i="12"/>
  <c r="AK765" i="5"/>
  <c r="BI765" i="12"/>
  <c r="AI770" i="5"/>
  <c r="BG770" i="12"/>
  <c r="AI774" i="5"/>
  <c r="BG774" i="12"/>
  <c r="AK777" i="5"/>
  <c r="BI777" i="12"/>
  <c r="AK781" i="5"/>
  <c r="BI781" i="12"/>
  <c r="AK785" i="5"/>
  <c r="BI785" i="12"/>
  <c r="AK789" i="5"/>
  <c r="BI789" i="12"/>
  <c r="AI794" i="5"/>
  <c r="BG794" i="12"/>
  <c r="AK797" i="5"/>
  <c r="BI797" i="12"/>
  <c r="AK801" i="5"/>
  <c r="BI801" i="12"/>
  <c r="AA584" i="5"/>
  <c r="Y585" i="5"/>
  <c r="AA588" i="5"/>
  <c r="Y589" i="5"/>
  <c r="AA592" i="5"/>
  <c r="Y593" i="5"/>
  <c r="AA596" i="5"/>
  <c r="Y597" i="5"/>
  <c r="AA600" i="5"/>
  <c r="Y601" i="5"/>
  <c r="AA604" i="5"/>
  <c r="Y605" i="5"/>
  <c r="AA608" i="5"/>
  <c r="Y609" i="5"/>
  <c r="AA612" i="5"/>
  <c r="Y613" i="5"/>
  <c r="AA616" i="5"/>
  <c r="Y617" i="5"/>
  <c r="AA620" i="5"/>
  <c r="Y621" i="5"/>
  <c r="AA624" i="5"/>
  <c r="Y625" i="5"/>
  <c r="AA628" i="5"/>
  <c r="Y629" i="5"/>
  <c r="AA632" i="5"/>
  <c r="Y633" i="5"/>
  <c r="AA636" i="5"/>
  <c r="Y637" i="5"/>
  <c r="AA640" i="5"/>
  <c r="Y641" i="5"/>
  <c r="AA644" i="5"/>
  <c r="Y645" i="5"/>
  <c r="AA648" i="5"/>
  <c r="Y649" i="5"/>
  <c r="AA652" i="5"/>
  <c r="Y653" i="5"/>
  <c r="AA656" i="5"/>
  <c r="Y657" i="5"/>
  <c r="AA660" i="5"/>
  <c r="AA664" i="5"/>
  <c r="AA668" i="5"/>
  <c r="Y673" i="5"/>
  <c r="AA680" i="5"/>
  <c r="AA684" i="5"/>
  <c r="Y689" i="5"/>
  <c r="AA692" i="5"/>
  <c r="Y701" i="5"/>
  <c r="AA704" i="5"/>
  <c r="AA712" i="5"/>
  <c r="Y725" i="5"/>
  <c r="AA728" i="5"/>
  <c r="AA732" i="5"/>
  <c r="Y753" i="5"/>
  <c r="Y761" i="5"/>
  <c r="AA768" i="5"/>
  <c r="AA772" i="5"/>
  <c r="Y781" i="5"/>
  <c r="AA784" i="5"/>
  <c r="Y789" i="5"/>
  <c r="Y801" i="5"/>
  <c r="Y865" i="5"/>
  <c r="AA5" i="5"/>
  <c r="Y10" i="5"/>
  <c r="AA13" i="5"/>
  <c r="Y14" i="5"/>
  <c r="AA17" i="5"/>
  <c r="AA21" i="5"/>
  <c r="Y22" i="5"/>
  <c r="AA25" i="5"/>
  <c r="Y26" i="5"/>
  <c r="AA29" i="5"/>
  <c r="Y30" i="5"/>
  <c r="AA33" i="5"/>
  <c r="Y34" i="5"/>
  <c r="AA37" i="5"/>
  <c r="Y38" i="5"/>
  <c r="AA41" i="5"/>
  <c r="Y42" i="5"/>
  <c r="AA45" i="5"/>
  <c r="Y46" i="5"/>
  <c r="AA49" i="5"/>
  <c r="Y50" i="5"/>
  <c r="AA53" i="5"/>
  <c r="Y54" i="5"/>
  <c r="AA57" i="5"/>
  <c r="Y58" i="5"/>
  <c r="AA61" i="5"/>
  <c r="Y62" i="5"/>
  <c r="AA65" i="5"/>
  <c r="Y66" i="5"/>
  <c r="AA69" i="5"/>
  <c r="Y70" i="5"/>
  <c r="AA73" i="5"/>
  <c r="Y74" i="5"/>
  <c r="AA77" i="5"/>
  <c r="Y78" i="5"/>
  <c r="AA81" i="5"/>
  <c r="Y82" i="5"/>
  <c r="AA85" i="5"/>
  <c r="Y86" i="5"/>
  <c r="AA89" i="5"/>
  <c r="Y94" i="5"/>
  <c r="AA97" i="5"/>
  <c r="AA101" i="5"/>
  <c r="Y106" i="5"/>
  <c r="AA109" i="5"/>
  <c r="AA113" i="5"/>
  <c r="Y118" i="5"/>
  <c r="AA121" i="5"/>
  <c r="Y126" i="5"/>
  <c r="AA129" i="5"/>
  <c r="Y134" i="5"/>
  <c r="AA137" i="5"/>
  <c r="AA141" i="5"/>
  <c r="AA145" i="5"/>
  <c r="Y150" i="5"/>
  <c r="AA153" i="5"/>
  <c r="AA157" i="5"/>
  <c r="AA161" i="5"/>
  <c r="AA165" i="5"/>
  <c r="Y170" i="5"/>
  <c r="AA173" i="5"/>
  <c r="Y178" i="5"/>
  <c r="AA181" i="5"/>
  <c r="AA185" i="5"/>
  <c r="Y190" i="5"/>
  <c r="AA193" i="5"/>
  <c r="Y198" i="5"/>
  <c r="AA201" i="5"/>
  <c r="AA205" i="5"/>
  <c r="Y210" i="5"/>
  <c r="Y214" i="5"/>
  <c r="Y218" i="5"/>
  <c r="AA221" i="5"/>
  <c r="Y226" i="5"/>
  <c r="AA229" i="5"/>
  <c r="Y234" i="5"/>
  <c r="AA237" i="5"/>
  <c r="Y242" i="5"/>
  <c r="Y250" i="5"/>
  <c r="Y254" i="5"/>
  <c r="AA257" i="5"/>
  <c r="Y262" i="5"/>
  <c r="AA265" i="5"/>
  <c r="AA269" i="5"/>
  <c r="AA273" i="5"/>
  <c r="Y278" i="5"/>
  <c r="Y282" i="5"/>
  <c r="AA285" i="5"/>
  <c r="Y290" i="5"/>
  <c r="AA293" i="5"/>
  <c r="Y298" i="5"/>
  <c r="Y302" i="5"/>
  <c r="AA305" i="5"/>
  <c r="AA313" i="5"/>
  <c r="AA321" i="5"/>
  <c r="AA325" i="5"/>
  <c r="Y330" i="5"/>
  <c r="AA333" i="5"/>
  <c r="Y338" i="5"/>
  <c r="AA341" i="5"/>
  <c r="Y346" i="5"/>
  <c r="AA349" i="5"/>
  <c r="AA353" i="5"/>
  <c r="AA357" i="5"/>
  <c r="AA361" i="5"/>
  <c r="AA365" i="5"/>
  <c r="AA369" i="5"/>
  <c r="AA373" i="5"/>
  <c r="Y378" i="5"/>
  <c r="AA381" i="5"/>
  <c r="Y386" i="5"/>
  <c r="Y390" i="5"/>
  <c r="AA393" i="5"/>
  <c r="AA397" i="5"/>
  <c r="Y398" i="5"/>
  <c r="AA401" i="5"/>
  <c r="Y406" i="5"/>
  <c r="AA409" i="5"/>
  <c r="Y414" i="5"/>
  <c r="AA417" i="5"/>
  <c r="Y422" i="5"/>
  <c r="Y426" i="5"/>
  <c r="AA429" i="5"/>
  <c r="AA433" i="5"/>
  <c r="Y438" i="5"/>
  <c r="AA441" i="5"/>
  <c r="Y446" i="5"/>
  <c r="AA449" i="5"/>
  <c r="AA453" i="5"/>
  <c r="Y458" i="5"/>
  <c r="Y462" i="5"/>
  <c r="AA465" i="5"/>
  <c r="AA473" i="5"/>
  <c r="Y478" i="5"/>
  <c r="Y482" i="5"/>
  <c r="AA485" i="5"/>
  <c r="Y490" i="5"/>
  <c r="Y494" i="5"/>
  <c r="Y498" i="5"/>
  <c r="AA501" i="5"/>
  <c r="AA505" i="5"/>
  <c r="AA509" i="5"/>
  <c r="Y514" i="5"/>
  <c r="Y518" i="5"/>
  <c r="AA521" i="5"/>
  <c r="Y526" i="5"/>
  <c r="Y530" i="5"/>
  <c r="AA533" i="5"/>
  <c r="Y538" i="5"/>
  <c r="AA541" i="5"/>
  <c r="Y546" i="5"/>
  <c r="Y550" i="5"/>
  <c r="AA553" i="5"/>
  <c r="AA557" i="5"/>
  <c r="Y562" i="5"/>
  <c r="AA565" i="5"/>
  <c r="AA569" i="5"/>
  <c r="Y574" i="5"/>
  <c r="Y578" i="5"/>
  <c r="AA581" i="5"/>
  <c r="Y582" i="5"/>
  <c r="Y590" i="5"/>
  <c r="AA593" i="5"/>
  <c r="Y598" i="5"/>
  <c r="AA601" i="5"/>
  <c r="Y602" i="5"/>
  <c r="Y606" i="5"/>
  <c r="Y610" i="5"/>
  <c r="AA613" i="5"/>
  <c r="AA617" i="5"/>
  <c r="Y622" i="5"/>
  <c r="Y626" i="5"/>
  <c r="AA629" i="5"/>
  <c r="AA633" i="5"/>
  <c r="Y638" i="5"/>
  <c r="AA641" i="5"/>
  <c r="Y646" i="5"/>
  <c r="Y650" i="5"/>
  <c r="AA653" i="5"/>
  <c r="AA657" i="5"/>
  <c r="Y662" i="5"/>
  <c r="Y666" i="5"/>
  <c r="AA669" i="5"/>
  <c r="AA673" i="5"/>
  <c r="AA677" i="5"/>
  <c r="AA681" i="5"/>
  <c r="Y686" i="5"/>
  <c r="AA689" i="5"/>
  <c r="Y698" i="5"/>
  <c r="Y702" i="5"/>
  <c r="Y706" i="5"/>
  <c r="AA709" i="5"/>
  <c r="AA713" i="5"/>
  <c r="AA721" i="5"/>
  <c r="Y726" i="5"/>
  <c r="AA729" i="5"/>
  <c r="AA733" i="5"/>
  <c r="AA737" i="5"/>
  <c r="Y742" i="5"/>
  <c r="Y746" i="5"/>
  <c r="AA749" i="5"/>
  <c r="AA753" i="5"/>
  <c r="Y758" i="5"/>
  <c r="AK761" i="5"/>
  <c r="BI761" i="12"/>
  <c r="AI766" i="5"/>
  <c r="BG766" i="12"/>
  <c r="AK769" i="5"/>
  <c r="BI769" i="12"/>
  <c r="AK773" i="5"/>
  <c r="BI773" i="12"/>
  <c r="AI778" i="5"/>
  <c r="BG778" i="12"/>
  <c r="AI782" i="5"/>
  <c r="BG782" i="12"/>
  <c r="AI786" i="5"/>
  <c r="BG786" i="12"/>
  <c r="AI790" i="5"/>
  <c r="BG790" i="12"/>
  <c r="AK793" i="5"/>
  <c r="BI793" i="12"/>
  <c r="X796" i="5"/>
  <c r="AI798" i="5"/>
  <c r="BG798" i="12"/>
  <c r="AI802" i="5"/>
  <c r="BG802" i="12"/>
  <c r="AK805" i="5"/>
  <c r="BI805" i="12"/>
  <c r="AI806" i="5"/>
  <c r="BG806" i="12"/>
  <c r="AK809" i="5"/>
  <c r="BI809" i="12"/>
  <c r="AI810" i="5"/>
  <c r="BG810" i="12"/>
  <c r="AK813" i="5"/>
  <c r="BI813" i="12"/>
  <c r="AI814" i="5"/>
  <c r="BG814" i="12"/>
  <c r="AK817" i="5"/>
  <c r="BI817" i="12"/>
  <c r="AI818" i="5"/>
  <c r="BG818" i="12"/>
  <c r="AK821" i="5"/>
  <c r="BI821" i="12"/>
  <c r="AI822" i="5"/>
  <c r="BG822" i="12"/>
  <c r="Z823" i="5"/>
  <c r="AK825" i="5"/>
  <c r="BI825" i="12"/>
  <c r="AI826" i="5"/>
  <c r="BG826" i="12"/>
  <c r="AK829" i="5"/>
  <c r="BI829" i="12"/>
  <c r="AI830" i="5"/>
  <c r="BG830" i="12"/>
  <c r="AK833" i="5"/>
  <c r="BI833" i="12"/>
  <c r="AI834" i="5"/>
  <c r="BG834" i="12"/>
  <c r="AK837" i="5"/>
  <c r="BI837" i="12"/>
  <c r="AI838" i="5"/>
  <c r="BG838" i="12"/>
  <c r="AK841" i="5"/>
  <c r="BI841" i="12"/>
  <c r="AI842" i="5"/>
  <c r="BG842" i="12"/>
  <c r="AK845" i="5"/>
  <c r="BI845" i="12"/>
  <c r="AI846" i="5"/>
  <c r="BG846" i="12"/>
  <c r="AK849" i="5"/>
  <c r="BI849" i="12"/>
  <c r="AI850" i="5"/>
  <c r="BG850" i="12"/>
  <c r="AK853" i="5"/>
  <c r="BI853" i="12"/>
  <c r="AI854" i="5"/>
  <c r="BG854" i="12"/>
  <c r="AK857" i="5"/>
  <c r="BI857" i="12"/>
  <c r="AI858" i="5"/>
  <c r="BG858" i="12"/>
  <c r="AK861" i="5"/>
  <c r="BI861" i="12"/>
  <c r="AI862" i="5"/>
  <c r="BG862" i="12"/>
  <c r="AK865" i="5"/>
  <c r="BI865" i="12"/>
  <c r="AI866" i="5"/>
  <c r="BG866" i="12"/>
  <c r="AK869" i="5"/>
  <c r="BI869" i="12"/>
  <c r="AI870" i="5"/>
  <c r="BG870" i="12"/>
  <c r="AK873" i="5"/>
  <c r="BI873" i="12"/>
  <c r="AI874" i="5"/>
  <c r="BG874" i="12"/>
  <c r="AK877" i="5"/>
  <c r="BI877" i="12"/>
  <c r="AI878" i="5"/>
  <c r="BG878" i="12"/>
  <c r="AK881" i="5"/>
  <c r="BI881" i="12"/>
  <c r="AI882" i="5"/>
  <c r="BG882" i="12"/>
  <c r="AK885" i="5"/>
  <c r="BI885" i="12"/>
  <c r="AI886" i="5"/>
  <c r="BG886" i="12"/>
  <c r="AK889" i="5"/>
  <c r="BI889" i="12"/>
  <c r="AI890" i="5"/>
  <c r="BG890" i="12"/>
  <c r="AK893" i="5"/>
  <c r="BI893" i="12"/>
  <c r="AI894" i="5"/>
  <c r="BG894" i="12"/>
  <c r="AK897" i="5"/>
  <c r="BI897" i="12"/>
  <c r="AI898" i="5"/>
  <c r="BG898" i="12"/>
  <c r="AK901" i="5"/>
  <c r="BI901" i="12"/>
  <c r="AI902" i="5"/>
  <c r="BG902" i="12"/>
  <c r="AK905" i="5"/>
  <c r="BI905" i="12"/>
  <c r="AI906" i="5"/>
  <c r="BG906" i="12"/>
  <c r="AK909" i="5"/>
  <c r="BI909" i="12"/>
  <c r="AI910" i="5"/>
  <c r="BG910" i="12"/>
  <c r="AK913" i="5"/>
  <c r="BI913" i="12"/>
  <c r="AI914" i="5"/>
  <c r="BG914" i="12"/>
  <c r="AK917" i="5"/>
  <c r="BI917" i="12"/>
  <c r="AI918" i="5"/>
  <c r="BG918" i="12"/>
  <c r="AK921" i="5"/>
  <c r="BI921" i="12"/>
  <c r="AI922" i="5"/>
  <c r="BG922" i="12"/>
  <c r="AK925" i="5"/>
  <c r="BI925" i="12"/>
  <c r="AI926" i="5"/>
  <c r="BG926" i="12"/>
  <c r="AK929" i="5"/>
  <c r="BI929" i="12"/>
  <c r="AI930" i="5"/>
  <c r="BG930" i="12"/>
  <c r="AK933" i="5"/>
  <c r="BI933" i="12"/>
  <c r="AI934" i="5"/>
  <c r="BG934" i="12"/>
  <c r="AK937" i="5"/>
  <c r="BI937" i="12"/>
  <c r="AI938" i="5"/>
  <c r="BG938" i="12"/>
  <c r="AK941" i="5"/>
  <c r="BI941" i="12"/>
  <c r="AI942" i="5"/>
  <c r="BG942" i="12"/>
  <c r="AK945" i="5"/>
  <c r="BI945" i="12"/>
  <c r="AI946" i="5"/>
  <c r="BG946" i="12"/>
  <c r="AK949" i="5"/>
  <c r="BI949" i="12"/>
  <c r="AI950" i="5"/>
  <c r="BG950" i="12"/>
  <c r="AK953" i="5"/>
  <c r="BI953" i="12"/>
  <c r="AI954" i="5"/>
  <c r="BG954" i="12"/>
  <c r="AK957" i="5"/>
  <c r="BI957" i="12"/>
  <c r="AI958" i="5"/>
  <c r="BG958" i="12"/>
  <c r="AK961" i="5"/>
  <c r="BI961" i="12"/>
  <c r="AI962" i="5"/>
  <c r="BG962" i="12"/>
  <c r="AK965" i="5"/>
  <c r="BI965" i="12"/>
  <c r="AI966" i="5"/>
  <c r="BG966" i="12"/>
  <c r="AK969" i="5"/>
  <c r="BI969" i="12"/>
  <c r="AI970" i="5"/>
  <c r="BG970" i="12"/>
  <c r="AK973" i="5"/>
  <c r="BI973" i="12"/>
  <c r="AI974" i="5"/>
  <c r="BG974" i="12"/>
  <c r="AK977" i="5"/>
  <c r="BI977" i="12"/>
  <c r="AI978" i="5"/>
  <c r="BG978" i="12"/>
  <c r="AK981" i="5"/>
  <c r="BI981" i="12"/>
  <c r="AI982" i="5"/>
  <c r="BG982" i="12"/>
  <c r="AK985" i="5"/>
  <c r="BI985" i="12"/>
  <c r="AI986" i="5"/>
  <c r="BG986" i="12"/>
  <c r="AK989" i="5"/>
  <c r="BI989" i="12"/>
  <c r="AI990" i="5"/>
  <c r="BG990" i="12"/>
  <c r="AK993" i="5"/>
  <c r="BI993" i="12"/>
  <c r="AI994" i="5"/>
  <c r="BG994" i="12"/>
  <c r="AK997" i="5"/>
  <c r="BI997" i="12"/>
  <c r="AI998" i="5"/>
  <c r="BG998" i="12"/>
  <c r="AK1001" i="5"/>
  <c r="BI1001" i="12"/>
  <c r="AI1002" i="5"/>
  <c r="BG1002" i="12"/>
  <c r="AK1005" i="5"/>
  <c r="BI1005" i="12"/>
  <c r="AI1006" i="5"/>
  <c r="BG1006" i="12"/>
  <c r="AK1009" i="5"/>
  <c r="BI1009" i="12"/>
  <c r="AI1010" i="5"/>
  <c r="BG1010" i="12"/>
  <c r="AK1013" i="5"/>
  <c r="BI1013" i="12"/>
  <c r="AI1014" i="5"/>
  <c r="BG1014" i="12"/>
  <c r="AK1017" i="5"/>
  <c r="BI1017" i="12"/>
  <c r="AI1018" i="5"/>
  <c r="BG1018" i="12"/>
  <c r="AK1021" i="5"/>
  <c r="BI1021" i="12"/>
  <c r="AI1022" i="5"/>
  <c r="BG1022" i="12"/>
  <c r="AK1025" i="5"/>
  <c r="BI1025" i="12"/>
  <c r="AI1026" i="5"/>
  <c r="BG1026" i="12"/>
  <c r="AK1029" i="5"/>
  <c r="BI1029" i="12"/>
  <c r="AI1030" i="5"/>
  <c r="BG1030" i="12"/>
  <c r="AK1033" i="5"/>
  <c r="BI1033" i="12"/>
  <c r="AI1034" i="5"/>
  <c r="BG1034" i="12"/>
  <c r="AK1037" i="5"/>
  <c r="BI1037" i="12"/>
  <c r="AI1038" i="5"/>
  <c r="BG1038" i="12"/>
  <c r="AK1041" i="5"/>
  <c r="BI1041" i="12"/>
  <c r="AI1042" i="5"/>
  <c r="BG1042" i="12"/>
  <c r="AK1045" i="5"/>
  <c r="BI1045" i="12"/>
  <c r="AI1046" i="5"/>
  <c r="BG1046" i="12"/>
  <c r="AK1049" i="5"/>
  <c r="BI1049" i="12"/>
  <c r="AI1050" i="5"/>
  <c r="BG1050" i="12"/>
  <c r="AK1053" i="5"/>
  <c r="BI1053" i="12"/>
  <c r="AI1054" i="5"/>
  <c r="AK1057" i="5"/>
  <c r="BI1057" i="12"/>
  <c r="AI1058" i="5"/>
  <c r="BG1058" i="12"/>
  <c r="AK1061" i="5"/>
  <c r="BI1061" i="12"/>
  <c r="AI1062" i="5"/>
  <c r="BG1062" i="12"/>
  <c r="AK1065" i="5"/>
  <c r="BI1065" i="12"/>
  <c r="AI1066" i="5"/>
  <c r="BG1066" i="12"/>
  <c r="AK1069" i="5"/>
  <c r="BI1069" i="12"/>
  <c r="AI1070" i="5"/>
  <c r="AK1073" i="5"/>
  <c r="BI1073" i="12"/>
  <c r="AI1074" i="5"/>
  <c r="BG1074" i="12"/>
  <c r="AK1077" i="5"/>
  <c r="BI1077" i="12"/>
  <c r="AI1078" i="5"/>
  <c r="BG1078" i="12"/>
  <c r="AK1081" i="5"/>
  <c r="BI1081" i="12"/>
  <c r="AI1082" i="5"/>
  <c r="BG1082" i="12"/>
  <c r="AK1085" i="5"/>
  <c r="BI1085" i="12"/>
  <c r="AK1089" i="5"/>
  <c r="BI1089" i="12"/>
  <c r="AI1090" i="5"/>
  <c r="BG1090" i="12"/>
  <c r="AK1093" i="5"/>
  <c r="BI1093" i="12"/>
  <c r="AI1094" i="5"/>
  <c r="BG1094" i="12"/>
  <c r="AK1097" i="5"/>
  <c r="BI1097" i="12"/>
  <c r="AI1098" i="5"/>
  <c r="BG1098" i="12"/>
  <c r="AK1101" i="5"/>
  <c r="BI1101" i="12"/>
  <c r="AI1102" i="5"/>
  <c r="BI1105" i="12"/>
  <c r="AI1106" i="5"/>
  <c r="BG1106" i="12"/>
  <c r="AK1109" i="5"/>
  <c r="BI1109" i="12"/>
  <c r="AI1110" i="5"/>
  <c r="BG1110" i="12"/>
  <c r="AK1113" i="5"/>
  <c r="BI1113" i="12"/>
  <c r="AI1114" i="5"/>
  <c r="BG1114" i="12"/>
  <c r="AK1117" i="5"/>
  <c r="BI1117" i="12"/>
  <c r="AK1121" i="5"/>
  <c r="AI1122" i="5"/>
  <c r="BG1122" i="12"/>
  <c r="AK1125" i="5"/>
  <c r="BI1125" i="12"/>
  <c r="AI1126" i="5"/>
  <c r="BG1126" i="12"/>
  <c r="AK1129" i="5"/>
  <c r="BI1129" i="12"/>
  <c r="AI1130" i="5"/>
  <c r="BG1130" i="12"/>
  <c r="AK1133" i="5"/>
  <c r="BI1133" i="12"/>
  <c r="AI1134" i="5"/>
  <c r="AK1137" i="5"/>
  <c r="AI1138" i="5"/>
  <c r="BG1138" i="12"/>
  <c r="AK1141" i="5"/>
  <c r="BI1141" i="12"/>
  <c r="AI1142" i="5"/>
  <c r="BG1142" i="12"/>
  <c r="AK1145" i="5"/>
  <c r="BI1145" i="12"/>
  <c r="AI1146" i="5"/>
  <c r="BG1146" i="12"/>
  <c r="AK1149" i="5"/>
  <c r="BI1149" i="12"/>
  <c r="AI1150" i="5"/>
  <c r="AK1153" i="5"/>
  <c r="AI1154" i="5"/>
  <c r="BG1154" i="12"/>
  <c r="AK1157" i="5"/>
  <c r="BI1157" i="12"/>
  <c r="AI1158" i="5"/>
  <c r="BG1158" i="12"/>
  <c r="AK1161" i="5"/>
  <c r="BI1161" i="12"/>
  <c r="AI1162" i="5"/>
  <c r="BG1162" i="12"/>
  <c r="AK1165" i="5"/>
  <c r="BI1165" i="12"/>
  <c r="AI1166" i="5"/>
  <c r="BG1166" i="12"/>
  <c r="AK1169" i="5"/>
  <c r="BI1169" i="12"/>
  <c r="AI1170" i="5"/>
  <c r="BG1170" i="12"/>
  <c r="AK1173" i="5"/>
  <c r="BI1173" i="12"/>
  <c r="AI1174" i="5"/>
  <c r="BG1174" i="12"/>
  <c r="AK1177" i="5"/>
  <c r="BI1177" i="12"/>
  <c r="AI1178" i="5"/>
  <c r="BG1178" i="12"/>
  <c r="AK1181" i="5"/>
  <c r="BI1181" i="12"/>
  <c r="AI1182" i="5"/>
  <c r="BG1182" i="12"/>
  <c r="AK1185" i="5"/>
  <c r="BI1185" i="12"/>
  <c r="AI1186" i="5"/>
  <c r="BG1186" i="12"/>
  <c r="AK1189" i="5"/>
  <c r="BI1189" i="12"/>
  <c r="AI1190" i="5"/>
  <c r="BG1190" i="12"/>
  <c r="AK1193" i="5"/>
  <c r="BI1193" i="12"/>
  <c r="AI1194" i="5"/>
  <c r="BG1194" i="12"/>
  <c r="AK1197" i="5"/>
  <c r="BI1197" i="12"/>
  <c r="AI1198" i="5"/>
  <c r="BG1198" i="12"/>
  <c r="AK1201" i="5"/>
  <c r="BI1201" i="12"/>
  <c r="AI1202" i="5"/>
  <c r="BG1202" i="12"/>
  <c r="AK1205" i="5"/>
  <c r="BI1205" i="12"/>
  <c r="AI1206" i="5"/>
  <c r="BG1206" i="12"/>
  <c r="AH1201" i="5"/>
  <c r="BF1201" i="12"/>
  <c r="B13" i="19"/>
  <c r="B24" i="16" a="1"/>
  <c r="B24" i="16" s="1"/>
  <c r="B16" i="16" a="1"/>
  <c r="B16" i="16" s="1"/>
  <c r="B23" i="16" a="1"/>
  <c r="B23" i="16" s="1"/>
  <c r="B22" i="16" a="1"/>
  <c r="B22" i="16" s="1"/>
  <c r="B21" i="16" a="1"/>
  <c r="B21" i="16" s="1"/>
  <c r="B20" i="16" a="1"/>
  <c r="B20" i="16" s="1"/>
  <c r="B19" i="16" a="1"/>
  <c r="B19" i="16" s="1"/>
  <c r="B18" i="16" a="1"/>
  <c r="B18" i="16" s="1"/>
  <c r="B17" i="16" a="1"/>
  <c r="B17" i="16" s="1"/>
  <c r="B16" i="7" a="1"/>
  <c r="B16" i="7" s="1"/>
  <c r="AO2" i="5"/>
  <c r="B12" i="16"/>
  <c r="B10" i="7"/>
  <c r="AA310" i="5"/>
  <c r="Y319" i="5"/>
  <c r="Y323" i="5"/>
  <c r="Y327" i="5"/>
  <c r="AA330" i="5"/>
  <c r="AA334" i="5"/>
  <c r="AA338" i="5"/>
  <c r="Y343" i="5"/>
  <c r="Y347" i="5"/>
  <c r="Y351" i="5"/>
  <c r="Y355" i="5"/>
  <c r="AA358" i="5"/>
  <c r="Y363" i="5"/>
  <c r="AA366" i="5"/>
  <c r="Y367" i="5"/>
  <c r="AA370" i="5"/>
  <c r="AA374" i="5"/>
  <c r="Y379" i="5"/>
  <c r="Y383" i="5"/>
  <c r="AA386" i="5"/>
  <c r="Y391" i="5"/>
  <c r="Y395" i="5"/>
  <c r="Y399" i="5"/>
  <c r="Y403" i="5"/>
  <c r="AA406" i="5"/>
  <c r="Y411" i="5"/>
  <c r="AA418" i="5"/>
  <c r="Y423" i="5"/>
  <c r="Y427" i="5"/>
  <c r="AA430" i="5"/>
  <c r="AA434" i="5"/>
  <c r="AA438" i="5"/>
  <c r="Y443" i="5"/>
  <c r="AA446" i="5"/>
  <c r="Y455" i="5"/>
  <c r="Y459" i="5"/>
  <c r="Y463" i="5"/>
  <c r="AA466" i="5"/>
  <c r="Y471" i="5"/>
  <c r="Y475" i="5"/>
  <c r="AA478" i="5"/>
  <c r="Y483" i="5"/>
  <c r="AA486" i="5"/>
  <c r="AA490" i="5"/>
  <c r="Y495" i="5"/>
  <c r="AA498" i="5"/>
  <c r="AA502" i="5"/>
  <c r="Y507" i="5"/>
  <c r="AA510" i="5"/>
  <c r="AA514" i="5"/>
  <c r="AA518" i="5"/>
  <c r="Y523" i="5"/>
  <c r="AA526" i="5"/>
  <c r="Y531" i="5"/>
  <c r="Y535" i="5"/>
  <c r="Y539" i="5"/>
  <c r="AA542" i="5"/>
  <c r="Y547" i="5"/>
  <c r="Y555" i="5"/>
  <c r="AA558" i="5"/>
  <c r="Y563" i="5"/>
  <c r="Y567" i="5"/>
  <c r="Y571" i="5"/>
  <c r="AA574" i="5"/>
  <c r="Y575" i="5"/>
  <c r="AA578" i="5"/>
  <c r="Y579" i="5"/>
  <c r="AA582" i="5"/>
  <c r="Y583" i="5"/>
  <c r="AA586" i="5"/>
  <c r="Y587" i="5"/>
  <c r="AA590" i="5"/>
  <c r="Y591" i="5"/>
  <c r="AA594" i="5"/>
  <c r="Y595" i="5"/>
  <c r="AA598" i="5"/>
  <c r="Y599" i="5"/>
  <c r="AA602" i="5"/>
  <c r="Y603" i="5"/>
  <c r="AA606" i="5"/>
  <c r="Y607" i="5"/>
  <c r="AA610" i="5"/>
  <c r="Y611" i="5"/>
  <c r="AA614" i="5"/>
  <c r="Y615" i="5"/>
  <c r="AA618" i="5"/>
  <c r="Y619" i="5"/>
  <c r="Y307" i="5"/>
  <c r="Y311" i="5"/>
  <c r="AA314" i="5"/>
  <c r="Y315" i="5"/>
  <c r="AA318" i="5"/>
  <c r="AA322" i="5"/>
  <c r="AA326" i="5"/>
  <c r="Y331" i="5"/>
  <c r="Y335" i="5"/>
  <c r="Y339" i="5"/>
  <c r="AA342" i="5"/>
  <c r="AA346" i="5"/>
  <c r="AA350" i="5"/>
  <c r="AA354" i="5"/>
  <c r="Y359" i="5"/>
  <c r="AA362" i="5"/>
  <c r="Y371" i="5"/>
  <c r="Y375" i="5"/>
  <c r="AA378" i="5"/>
  <c r="AA382" i="5"/>
  <c r="Y387" i="5"/>
  <c r="AA390" i="5"/>
  <c r="AA394" i="5"/>
  <c r="AA398" i="5"/>
  <c r="AA402" i="5"/>
  <c r="Y407" i="5"/>
  <c r="AA410" i="5"/>
  <c r="AA414" i="5"/>
  <c r="Y415" i="5"/>
  <c r="Y419" i="5"/>
  <c r="AA422" i="5"/>
  <c r="AA426" i="5"/>
  <c r="Y431" i="5"/>
  <c r="Y435" i="5"/>
  <c r="Y439" i="5"/>
  <c r="AA442" i="5"/>
  <c r="Y447" i="5"/>
  <c r="AA450" i="5"/>
  <c r="Y451" i="5"/>
  <c r="AA454" i="5"/>
  <c r="AA458" i="5"/>
  <c r="AA462" i="5"/>
  <c r="Y467" i="5"/>
  <c r="AA470" i="5"/>
  <c r="AA474" i="5"/>
  <c r="Y479" i="5"/>
  <c r="AA482" i="5"/>
  <c r="Y487" i="5"/>
  <c r="Y491" i="5"/>
  <c r="AA494" i="5"/>
  <c r="Y499" i="5"/>
  <c r="Y503" i="5"/>
  <c r="AA506" i="5"/>
  <c r="Y511" i="5"/>
  <c r="Y515" i="5"/>
  <c r="Y519" i="5"/>
  <c r="AA522" i="5"/>
  <c r="Y527" i="5"/>
  <c r="AA530" i="5"/>
  <c r="AA534" i="5"/>
  <c r="AA538" i="5"/>
  <c r="Y543" i="5"/>
  <c r="AA546" i="5"/>
  <c r="AA550" i="5"/>
  <c r="Y551" i="5"/>
  <c r="AA554" i="5"/>
  <c r="Y559" i="5"/>
  <c r="AA562" i="5"/>
  <c r="AA566" i="5"/>
  <c r="AA570" i="5"/>
  <c r="AB4" i="5"/>
  <c r="Z5" i="5"/>
  <c r="X6" i="5"/>
  <c r="AB8" i="5"/>
  <c r="Z9" i="5"/>
  <c r="X10" i="5"/>
  <c r="AB12" i="5"/>
  <c r="Z13" i="5"/>
  <c r="X14" i="5"/>
  <c r="AB16" i="5"/>
  <c r="Z17" i="5"/>
  <c r="X18" i="5"/>
  <c r="AB20" i="5"/>
  <c r="Z21" i="5"/>
  <c r="X22" i="5"/>
  <c r="X1007" i="5"/>
  <c r="AB1009" i="5"/>
  <c r="Z1010" i="5"/>
  <c r="X1011" i="5"/>
  <c r="AB1013" i="5"/>
  <c r="AA622" i="5"/>
  <c r="Y627" i="5"/>
  <c r="Y631" i="5"/>
  <c r="AA634" i="5"/>
  <c r="AA638" i="5"/>
  <c r="AA642" i="5"/>
  <c r="AA646" i="5"/>
  <c r="Y651" i="5"/>
  <c r="AA654" i="5"/>
  <c r="Y659" i="5"/>
  <c r="Y663" i="5"/>
  <c r="AA666" i="5"/>
  <c r="Y667" i="5"/>
  <c r="AA670" i="5"/>
  <c r="AA674" i="5"/>
  <c r="Y679" i="5"/>
  <c r="AA682" i="5"/>
  <c r="Y687" i="5"/>
  <c r="AA690" i="5"/>
  <c r="AA694" i="5"/>
  <c r="AA698" i="5"/>
  <c r="Y703" i="5"/>
  <c r="Y707" i="5"/>
  <c r="AA710" i="5"/>
  <c r="Y715" i="5"/>
  <c r="AA718" i="5"/>
  <c r="Y723" i="5"/>
  <c r="AA726" i="5"/>
  <c r="AA730" i="5"/>
  <c r="Y735" i="5"/>
  <c r="Y739" i="5"/>
  <c r="AA742" i="5"/>
  <c r="Y747" i="5"/>
  <c r="AA750" i="5"/>
  <c r="AA754" i="5"/>
  <c r="Y759" i="5"/>
  <c r="Y767" i="5"/>
  <c r="AA770" i="5"/>
  <c r="Y775" i="5"/>
  <c r="AA778" i="5"/>
  <c r="AA782" i="5"/>
  <c r="AA786" i="5"/>
  <c r="AA790" i="5"/>
  <c r="AA794" i="5"/>
  <c r="Y795" i="5"/>
  <c r="AA798" i="5"/>
  <c r="Y803" i="5"/>
  <c r="AA806" i="5"/>
  <c r="AA810" i="5"/>
  <c r="AA814" i="5"/>
  <c r="AA818" i="5"/>
  <c r="AA822" i="5"/>
  <c r="Y827" i="5"/>
  <c r="AA830" i="5"/>
  <c r="Y835" i="5"/>
  <c r="Y839" i="5"/>
  <c r="AA842" i="5"/>
  <c r="Y851" i="5"/>
  <c r="Y859" i="5"/>
  <c r="Y863" i="5"/>
  <c r="AA866" i="5"/>
  <c r="Y871" i="5"/>
  <c r="Y875" i="5"/>
  <c r="AA878" i="5"/>
  <c r="Y879" i="5"/>
  <c r="Y883" i="5"/>
  <c r="AA890" i="5"/>
  <c r="AA894" i="5"/>
  <c r="Y895" i="5"/>
  <c r="AA898" i="5"/>
  <c r="AA902" i="5"/>
  <c r="AA906" i="5"/>
  <c r="AA910" i="5"/>
  <c r="Y915" i="5"/>
  <c r="Y923" i="5"/>
  <c r="Y931" i="5"/>
  <c r="AA934" i="5"/>
  <c r="AA946" i="5"/>
  <c r="Y951" i="5"/>
  <c r="AA954" i="5"/>
  <c r="Y963" i="5"/>
  <c r="AA966" i="5"/>
  <c r="AA970" i="5"/>
  <c r="Y971" i="5"/>
  <c r="AA974" i="5"/>
  <c r="Y975" i="5"/>
  <c r="AA978" i="5"/>
  <c r="Y979" i="5"/>
  <c r="AA982" i="5"/>
  <c r="Y983" i="5"/>
  <c r="AA986" i="5"/>
  <c r="Y987" i="5"/>
  <c r="AA990" i="5"/>
  <c r="Y991" i="5"/>
  <c r="AA994" i="5"/>
  <c r="Y995" i="5"/>
  <c r="AA998" i="5"/>
  <c r="Y999" i="5"/>
  <c r="AA1002" i="5"/>
  <c r="Y1003" i="5"/>
  <c r="AA1006" i="5"/>
  <c r="Y1007" i="5"/>
  <c r="AA1010" i="5"/>
  <c r="Y1011" i="5"/>
  <c r="AA1014" i="5"/>
  <c r="Y1015" i="5"/>
  <c r="AA1018" i="5"/>
  <c r="Y1019" i="5"/>
  <c r="AA1022" i="5"/>
  <c r="AA1026" i="5"/>
  <c r="Y1027" i="5"/>
  <c r="AA1030" i="5"/>
  <c r="Y1031" i="5"/>
  <c r="AA1034" i="5"/>
  <c r="Y1035" i="5"/>
  <c r="AA1038" i="5"/>
  <c r="Y1039" i="5"/>
  <c r="AA1042" i="5"/>
  <c r="Y1043" i="5"/>
  <c r="AA1046" i="5"/>
  <c r="Y1047" i="5"/>
  <c r="AA1050" i="5"/>
  <c r="Y1051" i="5"/>
  <c r="AA1054" i="5"/>
  <c r="Y1055" i="5"/>
  <c r="AA1058" i="5"/>
  <c r="Y1059" i="5"/>
  <c r="AA1062" i="5"/>
  <c r="Y1063" i="5"/>
  <c r="AA1066" i="5"/>
  <c r="Y1067" i="5"/>
  <c r="AA1070" i="5"/>
  <c r="Y1071" i="5"/>
  <c r="AA1074" i="5"/>
  <c r="Y1075" i="5"/>
  <c r="AA1078" i="5"/>
  <c r="Y1079" i="5"/>
  <c r="AA1082" i="5"/>
  <c r="Y1083" i="5"/>
  <c r="AA1086" i="5"/>
  <c r="Y1087" i="5"/>
  <c r="AA1090" i="5"/>
  <c r="Y1091" i="5"/>
  <c r="AA1094" i="5"/>
  <c r="Y1095" i="5"/>
  <c r="AA1098" i="5"/>
  <c r="Y1099" i="5"/>
  <c r="AA1102" i="5"/>
  <c r="Y1103" i="5"/>
  <c r="AA1106" i="5"/>
  <c r="Y1107" i="5"/>
  <c r="AA1110" i="5"/>
  <c r="Y1111" i="5"/>
  <c r="AA1114" i="5"/>
  <c r="Y1115" i="5"/>
  <c r="AA1118" i="5"/>
  <c r="Y1119" i="5"/>
  <c r="AA1122" i="5"/>
  <c r="Y1123" i="5"/>
  <c r="AA1126" i="5"/>
  <c r="Y1127" i="5"/>
  <c r="AA1130" i="5"/>
  <c r="Y1131" i="5"/>
  <c r="AA1134" i="5"/>
  <c r="Y1135" i="5"/>
  <c r="AA1138" i="5"/>
  <c r="Y1139" i="5"/>
  <c r="Y623" i="5"/>
  <c r="AA626" i="5"/>
  <c r="AA630" i="5"/>
  <c r="Y635" i="5"/>
  <c r="Y639" i="5"/>
  <c r="Y643" i="5"/>
  <c r="Y647" i="5"/>
  <c r="AA650" i="5"/>
  <c r="Y655" i="5"/>
  <c r="AA658" i="5"/>
  <c r="AA662" i="5"/>
  <c r="Y671" i="5"/>
  <c r="Y675" i="5"/>
  <c r="AA678" i="5"/>
  <c r="Y683" i="5"/>
  <c r="AA686" i="5"/>
  <c r="Y691" i="5"/>
  <c r="Y695" i="5"/>
  <c r="Y699" i="5"/>
  <c r="AA702" i="5"/>
  <c r="AA706" i="5"/>
  <c r="Y711" i="5"/>
  <c r="AA714" i="5"/>
  <c r="Y719" i="5"/>
  <c r="AA722" i="5"/>
  <c r="Y727" i="5"/>
  <c r="Y731" i="5"/>
  <c r="AA734" i="5"/>
  <c r="AA738" i="5"/>
  <c r="Y743" i="5"/>
  <c r="AA746" i="5"/>
  <c r="Y751" i="5"/>
  <c r="Y755" i="5"/>
  <c r="AA758" i="5"/>
  <c r="AA762" i="5"/>
  <c r="Y763" i="5"/>
  <c r="AA766" i="5"/>
  <c r="Y771" i="5"/>
  <c r="AA774" i="5"/>
  <c r="Y779" i="5"/>
  <c r="Y783" i="5"/>
  <c r="Y787" i="5"/>
  <c r="Y791" i="5"/>
  <c r="Y799" i="5"/>
  <c r="AA802" i="5"/>
  <c r="Y807" i="5"/>
  <c r="Y811" i="5"/>
  <c r="Y815" i="5"/>
  <c r="Y819" i="5"/>
  <c r="Y823" i="5"/>
  <c r="AA826" i="5"/>
  <c r="Y831" i="5"/>
  <c r="AA834" i="5"/>
  <c r="AA838" i="5"/>
  <c r="Y843" i="5"/>
  <c r="AA846" i="5"/>
  <c r="Y847" i="5"/>
  <c r="AA850" i="5"/>
  <c r="AA854" i="5"/>
  <c r="Y855" i="5"/>
  <c r="AA858" i="5"/>
  <c r="AA862" i="5"/>
  <c r="Y867" i="5"/>
  <c r="AA870" i="5"/>
  <c r="AA874" i="5"/>
  <c r="AA882" i="5"/>
  <c r="AA886" i="5"/>
  <c r="Y887" i="5"/>
  <c r="Y891" i="5"/>
  <c r="Y899" i="5"/>
  <c r="Y903" i="5"/>
  <c r="Y907" i="5"/>
  <c r="Y911" i="5"/>
  <c r="AA914" i="5"/>
  <c r="AA918" i="5"/>
  <c r="Y919" i="5"/>
  <c r="AA922" i="5"/>
  <c r="AA926" i="5"/>
  <c r="Y927" i="5"/>
  <c r="AA930" i="5"/>
  <c r="Y935" i="5"/>
  <c r="AA938" i="5"/>
  <c r="Y939" i="5"/>
  <c r="AA942" i="5"/>
  <c r="Y943" i="5"/>
  <c r="Y947" i="5"/>
  <c r="AA950" i="5"/>
  <c r="Y955" i="5"/>
  <c r="AA958" i="5"/>
  <c r="Y959" i="5"/>
  <c r="AA962" i="5"/>
  <c r="Y967" i="5"/>
  <c r="Y1023" i="5"/>
  <c r="Z813" i="5"/>
  <c r="X858" i="5"/>
  <c r="X882" i="5"/>
  <c r="X890" i="5"/>
  <c r="X898" i="5"/>
  <c r="X922" i="5"/>
  <c r="X930" i="5"/>
  <c r="X946" i="5"/>
  <c r="X954" i="5"/>
  <c r="X962" i="5"/>
  <c r="X978" i="5"/>
  <c r="X986" i="5"/>
  <c r="X994" i="5"/>
  <c r="X1010" i="5"/>
  <c r="X810" i="5"/>
  <c r="X834" i="5"/>
  <c r="X842" i="5"/>
  <c r="X850" i="5"/>
  <c r="X866" i="5"/>
  <c r="X914" i="5"/>
  <c r="X841" i="5"/>
  <c r="X905" i="5"/>
  <c r="X969" i="5"/>
  <c r="X1001" i="5"/>
  <c r="X1041" i="5"/>
  <c r="X1057" i="5"/>
  <c r="X1089" i="5"/>
  <c r="X1105" i="5"/>
  <c r="X1129" i="5"/>
  <c r="X1137" i="5"/>
  <c r="X1153" i="5"/>
  <c r="X1169" i="5"/>
  <c r="X1177" i="5"/>
  <c r="X1185" i="5"/>
  <c r="X1193" i="5"/>
  <c r="X1209" i="5"/>
  <c r="AA1076" i="5"/>
  <c r="Y1077" i="5"/>
  <c r="AA1080" i="5"/>
  <c r="Y1081" i="5"/>
  <c r="AA1084" i="5"/>
  <c r="Y1085" i="5"/>
  <c r="AA1088" i="5"/>
  <c r="Y1089" i="5"/>
  <c r="AA1092" i="5"/>
  <c r="Y1093" i="5"/>
  <c r="AA1096" i="5"/>
  <c r="Y1097" i="5"/>
  <c r="AA1100" i="5"/>
  <c r="Y1101" i="5"/>
  <c r="AA1104" i="5"/>
  <c r="Y1105" i="5"/>
  <c r="AA1108" i="5"/>
  <c r="Y1109" i="5"/>
  <c r="X1206" i="5"/>
  <c r="X937" i="5"/>
  <c r="X1013" i="5"/>
  <c r="X1017" i="5"/>
  <c r="X1021" i="5"/>
  <c r="X1029" i="5"/>
  <c r="X1033" i="5"/>
  <c r="X1037" i="5"/>
  <c r="X1045" i="5"/>
  <c r="X1049" i="5"/>
  <c r="X1053" i="5"/>
  <c r="X1061" i="5"/>
  <c r="X1065" i="5"/>
  <c r="X1069" i="5"/>
  <c r="X1077" i="5"/>
  <c r="X1081" i="5"/>
  <c r="X1085" i="5"/>
  <c r="X1093" i="5"/>
  <c r="X1097" i="5"/>
  <c r="X1101" i="5"/>
  <c r="X1109" i="5"/>
  <c r="X1113" i="5"/>
  <c r="X1117" i="5"/>
  <c r="X1125" i="5"/>
  <c r="X1133" i="5"/>
  <c r="X1141" i="5"/>
  <c r="X1145" i="5"/>
  <c r="X1149" i="5"/>
  <c r="X1157" i="5"/>
  <c r="X1165" i="5"/>
  <c r="X1173" i="5"/>
  <c r="X1181" i="5"/>
  <c r="X1189" i="5"/>
  <c r="X1197" i="5"/>
  <c r="AB1203" i="5"/>
  <c r="Z1204" i="5"/>
  <c r="X1205" i="5"/>
  <c r="AB1207" i="5"/>
  <c r="Z1208" i="5"/>
  <c r="AB1211" i="5"/>
  <c r="Z1212" i="5"/>
  <c r="X1213" i="5"/>
  <c r="AA1112" i="5"/>
  <c r="Y1113" i="5"/>
  <c r="AA1116" i="5"/>
  <c r="Y1117" i="5"/>
  <c r="AA1120" i="5"/>
  <c r="Y1121" i="5"/>
  <c r="AA1124" i="5"/>
  <c r="Y1125" i="5"/>
  <c r="AA1128" i="5"/>
  <c r="Y1129" i="5"/>
  <c r="AA1132" i="5"/>
  <c r="Y1133" i="5"/>
  <c r="AA1136" i="5"/>
  <c r="Y1137" i="5"/>
  <c r="AA1140" i="5"/>
  <c r="Y1141" i="5"/>
  <c r="AA1144" i="5"/>
  <c r="Y1145" i="5"/>
  <c r="AA1148" i="5"/>
  <c r="Y1149" i="5"/>
  <c r="AA1152" i="5"/>
  <c r="Y1153" i="5"/>
  <c r="AA1156" i="5"/>
  <c r="Y1157" i="5"/>
  <c r="AA1160" i="5"/>
  <c r="Y1161" i="5"/>
  <c r="AA1164" i="5"/>
  <c r="Y1165" i="5"/>
  <c r="AA1168" i="5"/>
  <c r="Y1169" i="5"/>
  <c r="AA1172" i="5"/>
  <c r="Y1173" i="5"/>
  <c r="AA1176" i="5"/>
  <c r="Y1177" i="5"/>
  <c r="AA1180" i="5"/>
  <c r="Y1181" i="5"/>
  <c r="AA1184" i="5"/>
  <c r="Y1185" i="5"/>
  <c r="AA1188" i="5"/>
  <c r="Y1189" i="5"/>
  <c r="AA1209" i="5"/>
  <c r="Y1210" i="5"/>
  <c r="AA1213" i="5"/>
  <c r="Z1014" i="5"/>
  <c r="X1015" i="5"/>
  <c r="AB1017" i="5"/>
  <c r="Z1018" i="5"/>
  <c r="X1019" i="5"/>
  <c r="AB1021" i="5"/>
  <c r="Z1022" i="5"/>
  <c r="X1023" i="5"/>
  <c r="AB1025" i="5"/>
  <c r="Z1026" i="5"/>
  <c r="X1027" i="5"/>
  <c r="AB1029" i="5"/>
  <c r="Z1030" i="5"/>
  <c r="X1031" i="5"/>
  <c r="AB1033" i="5"/>
  <c r="Z1034" i="5"/>
  <c r="X1035" i="5"/>
  <c r="AB1037" i="5"/>
  <c r="Z1038" i="5"/>
  <c r="X1039" i="5"/>
  <c r="AB1041" i="5"/>
  <c r="Z1042" i="5"/>
  <c r="X1043" i="5"/>
  <c r="AB1045" i="5"/>
  <c r="Z1046" i="5"/>
  <c r="X1047" i="5"/>
  <c r="Y1048" i="5"/>
  <c r="AB1049" i="5"/>
  <c r="Z1050" i="5"/>
  <c r="X1051" i="5"/>
  <c r="AB1053" i="5"/>
  <c r="Z1054" i="5"/>
  <c r="X1055" i="5"/>
  <c r="AB1057" i="5"/>
  <c r="Z1058" i="5"/>
  <c r="X1059" i="5"/>
  <c r="AB1061" i="5"/>
  <c r="Z1062" i="5"/>
  <c r="X1063" i="5"/>
  <c r="AB1065" i="5"/>
  <c r="Z1066" i="5"/>
  <c r="X1067" i="5"/>
  <c r="AB1069" i="5"/>
  <c r="Z1070" i="5"/>
  <c r="X1071" i="5"/>
  <c r="AB1073" i="5"/>
  <c r="Z1074" i="5"/>
  <c r="X1075" i="5"/>
  <c r="AB1077" i="5"/>
  <c r="Z1078" i="5"/>
  <c r="X1079" i="5"/>
  <c r="Y1080" i="5"/>
  <c r="AB1081" i="5"/>
  <c r="Z1082" i="5"/>
  <c r="X1083" i="5"/>
  <c r="AB1085" i="5"/>
  <c r="Z1086" i="5"/>
  <c r="X1087" i="5"/>
  <c r="AB1089" i="5"/>
  <c r="Z1090" i="5"/>
  <c r="X1091" i="5"/>
  <c r="AB1093" i="5"/>
  <c r="Z1094" i="5"/>
  <c r="X1095" i="5"/>
  <c r="AB1097" i="5"/>
  <c r="Z1098" i="5"/>
  <c r="X1099" i="5"/>
  <c r="AB1101" i="5"/>
  <c r="Z1102" i="5"/>
  <c r="X1103" i="5"/>
  <c r="AB1105" i="5"/>
  <c r="Z1106" i="5"/>
  <c r="X1107" i="5"/>
  <c r="AB1109" i="5"/>
  <c r="Z1110" i="5"/>
  <c r="X1111" i="5"/>
  <c r="Y1112" i="5"/>
  <c r="AB1113" i="5"/>
  <c r="Z1114" i="5"/>
  <c r="X1115" i="5"/>
  <c r="AB1117" i="5"/>
  <c r="Z1118" i="5"/>
  <c r="X1119" i="5"/>
  <c r="AB1121" i="5"/>
  <c r="Z1122" i="5"/>
  <c r="X1123" i="5"/>
  <c r="AB1125" i="5"/>
  <c r="Z1126" i="5"/>
  <c r="X1127" i="5"/>
  <c r="AB1129" i="5"/>
  <c r="Z1130" i="5"/>
  <c r="X1131" i="5"/>
  <c r="AB1133" i="5"/>
  <c r="Z1134" i="5"/>
  <c r="X1135" i="5"/>
  <c r="AB1137" i="5"/>
  <c r="Z1138" i="5"/>
  <c r="X1139" i="5"/>
  <c r="AB1141" i="5"/>
  <c r="Z1142" i="5"/>
  <c r="X1143" i="5"/>
  <c r="AB1145" i="5"/>
  <c r="Z1146" i="5"/>
  <c r="X1147" i="5"/>
  <c r="AB1149" i="5"/>
  <c r="Z1150" i="5"/>
  <c r="X1151" i="5"/>
  <c r="AB1153" i="5"/>
  <c r="Z1154" i="5"/>
  <c r="X1155" i="5"/>
  <c r="AB1157" i="5"/>
  <c r="Z1158" i="5"/>
  <c r="X1159" i="5"/>
  <c r="AB1161" i="5"/>
  <c r="Z1162" i="5"/>
  <c r="X1163" i="5"/>
  <c r="AB1165" i="5"/>
  <c r="Z1166" i="5"/>
  <c r="X1167" i="5"/>
  <c r="AB1169" i="5"/>
  <c r="Z1170" i="5"/>
  <c r="X1171" i="5"/>
  <c r="AB1173" i="5"/>
  <c r="Z1174" i="5"/>
  <c r="X1175" i="5"/>
  <c r="Y1176" i="5"/>
  <c r="AB1177" i="5"/>
  <c r="Z1178" i="5"/>
  <c r="X1179" i="5"/>
  <c r="AB1181" i="5"/>
  <c r="Z1182" i="5"/>
  <c r="X1183" i="5"/>
  <c r="AB1185" i="5"/>
  <c r="Z1186" i="5"/>
  <c r="X1187" i="5"/>
  <c r="AB1189" i="5"/>
  <c r="Z1190" i="5"/>
  <c r="X1191" i="5"/>
  <c r="AB1193" i="5"/>
  <c r="Z1194" i="5"/>
  <c r="X1195" i="5"/>
  <c r="AB1197" i="5"/>
  <c r="Z1198" i="5"/>
  <c r="X1199" i="5"/>
  <c r="AB1201" i="5"/>
  <c r="Z1202" i="5"/>
  <c r="X1203" i="5"/>
  <c r="AB1205" i="5"/>
  <c r="Z1206" i="5"/>
  <c r="X1207" i="5"/>
  <c r="Y1208" i="5"/>
  <c r="AB1209" i="5"/>
  <c r="Z1210" i="5"/>
  <c r="X1211" i="5"/>
  <c r="AB1213" i="5"/>
  <c r="Z2" i="5"/>
  <c r="Y7" i="5"/>
  <c r="Y23" i="5"/>
  <c r="X2" i="5"/>
  <c r="AA10" i="5"/>
  <c r="Y15" i="5"/>
  <c r="AB2" i="5"/>
  <c r="Z3" i="5"/>
  <c r="X4" i="5"/>
  <c r="AB6" i="5"/>
  <c r="Z7" i="5"/>
  <c r="X8" i="5"/>
  <c r="AB10" i="5"/>
  <c r="Z11" i="5"/>
  <c r="X12" i="5"/>
  <c r="AB14" i="5"/>
  <c r="Z15" i="5"/>
  <c r="X16" i="5"/>
  <c r="AB18" i="5"/>
  <c r="Z19" i="5"/>
  <c r="X20" i="5"/>
  <c r="AB22" i="5"/>
  <c r="Z23" i="5"/>
  <c r="X24" i="5"/>
  <c r="AB26" i="5"/>
  <c r="Z27" i="5"/>
  <c r="X28" i="5"/>
  <c r="AB30" i="5"/>
  <c r="Z31" i="5"/>
  <c r="X32" i="5"/>
  <c r="AB34" i="5"/>
  <c r="Z35" i="5"/>
  <c r="X36" i="5"/>
  <c r="AB38" i="5"/>
  <c r="Z39" i="5"/>
  <c r="X40" i="5"/>
  <c r="AB42" i="5"/>
  <c r="Z43" i="5"/>
  <c r="X44" i="5"/>
  <c r="AB46" i="5"/>
  <c r="Z47" i="5"/>
  <c r="X48" i="5"/>
  <c r="AB50" i="5"/>
  <c r="Z51" i="5"/>
  <c r="X52" i="5"/>
  <c r="AB54" i="5"/>
  <c r="Z55" i="5"/>
  <c r="X56" i="5"/>
  <c r="AB58" i="5"/>
  <c r="Z59" i="5"/>
  <c r="X60" i="5"/>
  <c r="AB62" i="5"/>
  <c r="Z63" i="5"/>
  <c r="X64" i="5"/>
  <c r="AB66" i="5"/>
  <c r="Z67" i="5"/>
  <c r="X68" i="5"/>
  <c r="AB70" i="5"/>
  <c r="Z71" i="5"/>
  <c r="X72" i="5"/>
  <c r="AB74" i="5"/>
  <c r="Z75" i="5"/>
  <c r="X76" i="5"/>
  <c r="AB78" i="5"/>
  <c r="Z79" i="5"/>
  <c r="X80" i="5"/>
  <c r="AB82" i="5"/>
  <c r="Z83" i="5"/>
  <c r="X84" i="5"/>
  <c r="AB86" i="5"/>
  <c r="Z87" i="5"/>
  <c r="X88" i="5"/>
  <c r="AB90" i="5"/>
  <c r="Z91" i="5"/>
  <c r="X92" i="5"/>
  <c r="AB94" i="5"/>
  <c r="Z95" i="5"/>
  <c r="X96" i="5"/>
  <c r="AB98" i="5"/>
  <c r="Z99" i="5"/>
  <c r="X100" i="5"/>
  <c r="AB102" i="5"/>
  <c r="Z103" i="5"/>
  <c r="X104" i="5"/>
  <c r="AB106" i="5"/>
  <c r="Z107" i="5"/>
  <c r="X108" i="5"/>
  <c r="AB110" i="5"/>
  <c r="Z111" i="5"/>
  <c r="X112" i="5"/>
  <c r="AB114" i="5"/>
  <c r="Z115" i="5"/>
  <c r="X116" i="5"/>
  <c r="AB118" i="5"/>
  <c r="Z119" i="5"/>
  <c r="X120" i="5"/>
  <c r="AB122" i="5"/>
  <c r="Z123" i="5"/>
  <c r="X124" i="5"/>
  <c r="AB126" i="5"/>
  <c r="Z127" i="5"/>
  <c r="X128" i="5"/>
  <c r="AB130" i="5"/>
  <c r="Z131" i="5"/>
  <c r="X132" i="5"/>
  <c r="AB134" i="5"/>
  <c r="Z135" i="5"/>
  <c r="X136" i="5"/>
  <c r="AB138" i="5"/>
  <c r="Z139" i="5"/>
  <c r="X140" i="5"/>
  <c r="AB142" i="5"/>
  <c r="Z143" i="5"/>
  <c r="X144" i="5"/>
  <c r="AB146" i="5"/>
  <c r="Z147" i="5"/>
  <c r="X148" i="5"/>
  <c r="AB150" i="5"/>
  <c r="Z151" i="5"/>
  <c r="X152" i="5"/>
  <c r="AB154" i="5"/>
  <c r="Z155" i="5"/>
  <c r="X156" i="5"/>
  <c r="AB158" i="5"/>
  <c r="Z159" i="5"/>
  <c r="X160" i="5"/>
  <c r="AB162" i="5"/>
  <c r="Z163" i="5"/>
  <c r="X164" i="5"/>
  <c r="AB166" i="5"/>
  <c r="Z167" i="5"/>
  <c r="X168" i="5"/>
  <c r="AB170" i="5"/>
  <c r="Z171" i="5"/>
  <c r="X172" i="5"/>
  <c r="AB174" i="5"/>
  <c r="Z175" i="5"/>
  <c r="X176" i="5"/>
  <c r="AB178" i="5"/>
  <c r="Z179" i="5"/>
  <c r="X180" i="5"/>
  <c r="AB182" i="5"/>
  <c r="Z183" i="5"/>
  <c r="X184" i="5"/>
  <c r="AB186" i="5"/>
  <c r="Z187" i="5"/>
  <c r="X188" i="5"/>
  <c r="AB190" i="5"/>
  <c r="Z191" i="5"/>
  <c r="X192" i="5"/>
  <c r="AB194" i="5"/>
  <c r="Z195" i="5"/>
  <c r="X196" i="5"/>
  <c r="AB198" i="5"/>
  <c r="Z199" i="5"/>
  <c r="X200" i="5"/>
  <c r="AB202" i="5"/>
  <c r="Z203" i="5"/>
  <c r="X204" i="5"/>
  <c r="AB206" i="5"/>
  <c r="Z207" i="5"/>
  <c r="X208" i="5"/>
  <c r="AB210" i="5"/>
  <c r="Z211" i="5"/>
  <c r="X212" i="5"/>
  <c r="AB214" i="5"/>
  <c r="Z215" i="5"/>
  <c r="X216" i="5"/>
  <c r="AB218" i="5"/>
  <c r="Z219" i="5"/>
  <c r="X220" i="5"/>
  <c r="AB222" i="5"/>
  <c r="Z223" i="5"/>
  <c r="X224" i="5"/>
  <c r="AB226" i="5"/>
  <c r="Z227" i="5"/>
  <c r="X228" i="5"/>
  <c r="AB230" i="5"/>
  <c r="Z231" i="5"/>
  <c r="X232" i="5"/>
  <c r="AB234" i="5"/>
  <c r="Z235" i="5"/>
  <c r="X236" i="5"/>
  <c r="AB238" i="5"/>
  <c r="Z239" i="5"/>
  <c r="X240" i="5"/>
  <c r="AB242" i="5"/>
  <c r="Z243" i="5"/>
  <c r="X284" i="5"/>
  <c r="X452" i="5"/>
  <c r="AA6" i="5"/>
  <c r="AA14" i="5"/>
  <c r="AA18" i="5"/>
  <c r="X3" i="5"/>
  <c r="Y11" i="5"/>
  <c r="Y19" i="5"/>
  <c r="AA22" i="5"/>
  <c r="AB3" i="5"/>
  <c r="Z4" i="5"/>
  <c r="X5" i="5"/>
  <c r="AB7" i="5"/>
  <c r="Z8" i="5"/>
  <c r="X9" i="5"/>
  <c r="AB11" i="5"/>
  <c r="Z12" i="5"/>
  <c r="X13" i="5"/>
  <c r="AB15" i="5"/>
  <c r="Z16" i="5"/>
  <c r="X17" i="5"/>
  <c r="AB19" i="5"/>
  <c r="Z20" i="5"/>
  <c r="X21" i="5"/>
  <c r="AB23" i="5"/>
  <c r="Z24" i="5"/>
  <c r="X25" i="5"/>
  <c r="AB27" i="5"/>
  <c r="Z28" i="5"/>
  <c r="X29" i="5"/>
  <c r="AB31" i="5"/>
  <c r="Z32" i="5"/>
  <c r="X33" i="5"/>
  <c r="AB35" i="5"/>
  <c r="Z36" i="5"/>
  <c r="X37" i="5"/>
  <c r="AB39" i="5"/>
  <c r="Z40" i="5"/>
  <c r="X41" i="5"/>
  <c r="AB43" i="5"/>
  <c r="Z44" i="5"/>
  <c r="X45" i="5"/>
  <c r="AB47" i="5"/>
  <c r="Z48" i="5"/>
  <c r="X49" i="5"/>
  <c r="AB51" i="5"/>
  <c r="Z52" i="5"/>
  <c r="X53" i="5"/>
  <c r="AB55" i="5"/>
  <c r="Z56" i="5"/>
  <c r="X57" i="5"/>
  <c r="AB59" i="5"/>
  <c r="Z60" i="5"/>
  <c r="X61" i="5"/>
  <c r="AB63" i="5"/>
  <c r="Z64" i="5"/>
  <c r="X65" i="5"/>
  <c r="AB67" i="5"/>
  <c r="Z68" i="5"/>
  <c r="X69" i="5"/>
  <c r="AB71" i="5"/>
  <c r="Z72" i="5"/>
  <c r="X73" i="5"/>
  <c r="AB75" i="5"/>
  <c r="Z76" i="5"/>
  <c r="X77" i="5"/>
  <c r="AB79" i="5"/>
  <c r="Z80" i="5"/>
  <c r="X81" i="5"/>
  <c r="AB83" i="5"/>
  <c r="Z84" i="5"/>
  <c r="X85" i="5"/>
  <c r="AB87" i="5"/>
  <c r="Z88" i="5"/>
  <c r="X89" i="5"/>
  <c r="AB91" i="5"/>
  <c r="Z92" i="5"/>
  <c r="X93" i="5"/>
  <c r="AB95" i="5"/>
  <c r="Z96" i="5"/>
  <c r="X97" i="5"/>
  <c r="AB99" i="5"/>
  <c r="Z100" i="5"/>
  <c r="X101" i="5"/>
  <c r="AB103" i="5"/>
  <c r="Z104" i="5"/>
  <c r="X105" i="5"/>
  <c r="AB107" i="5"/>
  <c r="Z108" i="5"/>
  <c r="X109" i="5"/>
  <c r="AB111" i="5"/>
  <c r="Z112" i="5"/>
  <c r="X113" i="5"/>
  <c r="AB115" i="5"/>
  <c r="Z116" i="5"/>
  <c r="X117" i="5"/>
  <c r="AB119" i="5"/>
  <c r="Z120" i="5"/>
  <c r="X121" i="5"/>
  <c r="AB123" i="5"/>
  <c r="Z124" i="5"/>
  <c r="X125" i="5"/>
  <c r="AB127" i="5"/>
  <c r="Z128" i="5"/>
  <c r="X129" i="5"/>
  <c r="AB131" i="5"/>
  <c r="Z132" i="5"/>
  <c r="X133" i="5"/>
  <c r="AB135" i="5"/>
  <c r="Z136" i="5"/>
  <c r="X137" i="5"/>
  <c r="AB139" i="5"/>
  <c r="Z140" i="5"/>
  <c r="X141" i="5"/>
  <c r="AB143" i="5"/>
  <c r="Z144" i="5"/>
  <c r="X145" i="5"/>
  <c r="AB147" i="5"/>
  <c r="Z148" i="5"/>
  <c r="X149" i="5"/>
  <c r="AB151" i="5"/>
  <c r="Z152" i="5"/>
  <c r="X153" i="5"/>
  <c r="AB155" i="5"/>
  <c r="Z156" i="5"/>
  <c r="X157" i="5"/>
  <c r="AB159" i="5"/>
  <c r="X189" i="5"/>
  <c r="X365" i="5"/>
  <c r="AB24" i="5"/>
  <c r="Z25" i="5"/>
  <c r="X26" i="5"/>
  <c r="AB28" i="5"/>
  <c r="Z29" i="5"/>
  <c r="X30" i="5"/>
  <c r="AB32" i="5"/>
  <c r="Z33" i="5"/>
  <c r="X34" i="5"/>
  <c r="AB36" i="5"/>
  <c r="Z37" i="5"/>
  <c r="X38" i="5"/>
  <c r="AB40" i="5"/>
  <c r="Z41" i="5"/>
  <c r="X42" i="5"/>
  <c r="AB44" i="5"/>
  <c r="Z45" i="5"/>
  <c r="X46" i="5"/>
  <c r="AB48" i="5"/>
  <c r="Z49" i="5"/>
  <c r="X50" i="5"/>
  <c r="AB52" i="5"/>
  <c r="Z53" i="5"/>
  <c r="X54" i="5"/>
  <c r="AB56" i="5"/>
  <c r="Z57" i="5"/>
  <c r="X58" i="5"/>
  <c r="AB60" i="5"/>
  <c r="Z61" i="5"/>
  <c r="X62" i="5"/>
  <c r="AB64" i="5"/>
  <c r="Z65" i="5"/>
  <c r="X66" i="5"/>
  <c r="AB68" i="5"/>
  <c r="Z69" i="5"/>
  <c r="X70" i="5"/>
  <c r="AB72" i="5"/>
  <c r="Z73" i="5"/>
  <c r="X74" i="5"/>
  <c r="AB76" i="5"/>
  <c r="Z77" i="5"/>
  <c r="X78" i="5"/>
  <c r="AB80" i="5"/>
  <c r="Z81" i="5"/>
  <c r="X82" i="5"/>
  <c r="AB84" i="5"/>
  <c r="Z85" i="5"/>
  <c r="X86" i="5"/>
  <c r="AB88" i="5"/>
  <c r="Z89" i="5"/>
  <c r="X90" i="5"/>
  <c r="AB92" i="5"/>
  <c r="Z93" i="5"/>
  <c r="X94" i="5"/>
  <c r="AB96" i="5"/>
  <c r="Z97" i="5"/>
  <c r="X98" i="5"/>
  <c r="AB100" i="5"/>
  <c r="Z101" i="5"/>
  <c r="X102" i="5"/>
  <c r="AB104" i="5"/>
  <c r="Z105" i="5"/>
  <c r="X106" i="5"/>
  <c r="AB108" i="5"/>
  <c r="Z109" i="5"/>
  <c r="X110" i="5"/>
  <c r="AB112" i="5"/>
  <c r="Z113" i="5"/>
  <c r="X114" i="5"/>
  <c r="AB116" i="5"/>
  <c r="Z117" i="5"/>
  <c r="X118" i="5"/>
  <c r="AB120" i="5"/>
  <c r="Z121" i="5"/>
  <c r="X122" i="5"/>
  <c r="AB124" i="5"/>
  <c r="Z125" i="5"/>
  <c r="X126" i="5"/>
  <c r="AB128" i="5"/>
  <c r="Z129" i="5"/>
  <c r="X130" i="5"/>
  <c r="AB132" i="5"/>
  <c r="Z133" i="5"/>
  <c r="X134" i="5"/>
  <c r="AB136" i="5"/>
  <c r="Z137" i="5"/>
  <c r="X138" i="5"/>
  <c r="AB140" i="5"/>
  <c r="Z141" i="5"/>
  <c r="X142" i="5"/>
  <c r="AB144" i="5"/>
  <c r="Z145" i="5"/>
  <c r="X146" i="5"/>
  <c r="AB148" i="5"/>
  <c r="Z149" i="5"/>
  <c r="X150" i="5"/>
  <c r="AB152" i="5"/>
  <c r="Z153" i="5"/>
  <c r="X154" i="5"/>
  <c r="AB156" i="5"/>
  <c r="Z157" i="5"/>
  <c r="X158" i="5"/>
  <c r="AB160" i="5"/>
  <c r="Z161" i="5"/>
  <c r="X162" i="5"/>
  <c r="AB164" i="5"/>
  <c r="Z165" i="5"/>
  <c r="X166" i="5"/>
  <c r="AB168" i="5"/>
  <c r="Z169" i="5"/>
  <c r="X170" i="5"/>
  <c r="AB172" i="5"/>
  <c r="Z173" i="5"/>
  <c r="X174" i="5"/>
  <c r="AB176" i="5"/>
  <c r="Z177" i="5"/>
  <c r="X178" i="5"/>
  <c r="AB180" i="5"/>
  <c r="Z181" i="5"/>
  <c r="X182" i="5"/>
  <c r="AB184" i="5"/>
  <c r="Z185" i="5"/>
  <c r="X186" i="5"/>
  <c r="AB188" i="5"/>
  <c r="Z189" i="5"/>
  <c r="X190" i="5"/>
  <c r="AB192" i="5"/>
  <c r="Z193" i="5"/>
  <c r="X194" i="5"/>
  <c r="AB196" i="5"/>
  <c r="Z197" i="5"/>
  <c r="X198" i="5"/>
  <c r="AB200" i="5"/>
  <c r="Z201" i="5"/>
  <c r="X202" i="5"/>
  <c r="AB204" i="5"/>
  <c r="Z205" i="5"/>
  <c r="X206" i="5"/>
  <c r="AB208" i="5"/>
  <c r="Z209" i="5"/>
  <c r="X210" i="5"/>
  <c r="AB212" i="5"/>
  <c r="Z213" i="5"/>
  <c r="X214" i="5"/>
  <c r="AB216" i="5"/>
  <c r="Z217" i="5"/>
  <c r="X218" i="5"/>
  <c r="AB220" i="5"/>
  <c r="Z221" i="5"/>
  <c r="X222" i="5"/>
  <c r="AB224" i="5"/>
  <c r="Z225" i="5"/>
  <c r="X226" i="5"/>
  <c r="AB228" i="5"/>
  <c r="Z229" i="5"/>
  <c r="X230" i="5"/>
  <c r="AB232" i="5"/>
  <c r="Z233" i="5"/>
  <c r="X234" i="5"/>
  <c r="AB236" i="5"/>
  <c r="Z237" i="5"/>
  <c r="X238" i="5"/>
  <c r="AB240" i="5"/>
  <c r="Z241" i="5"/>
  <c r="X242" i="5"/>
  <c r="AB244" i="5"/>
  <c r="Z245" i="5"/>
  <c r="X246" i="5"/>
  <c r="AB248" i="5"/>
  <c r="Z249" i="5"/>
  <c r="X250" i="5"/>
  <c r="AB252" i="5"/>
  <c r="Z253" i="5"/>
  <c r="X254" i="5"/>
  <c r="AB256" i="5"/>
  <c r="Z257" i="5"/>
  <c r="X258" i="5"/>
  <c r="AB260" i="5"/>
  <c r="Z261" i="5"/>
  <c r="X262" i="5"/>
  <c r="AB264" i="5"/>
  <c r="Z265" i="5"/>
  <c r="X266" i="5"/>
  <c r="AB268" i="5"/>
  <c r="Z269" i="5"/>
  <c r="X270" i="5"/>
  <c r="AB272" i="5"/>
  <c r="Z273" i="5"/>
  <c r="X274" i="5"/>
  <c r="AB276" i="5"/>
  <c r="Z277" i="5"/>
  <c r="X278" i="5"/>
  <c r="AB280" i="5"/>
  <c r="Z281" i="5"/>
  <c r="X282" i="5"/>
  <c r="AB284" i="5"/>
  <c r="Z285" i="5"/>
  <c r="X286" i="5"/>
  <c r="AB288" i="5"/>
  <c r="Z289" i="5"/>
  <c r="X290" i="5"/>
  <c r="AB292" i="5"/>
  <c r="Z293" i="5"/>
  <c r="X294" i="5"/>
  <c r="AB296" i="5"/>
  <c r="Z297" i="5"/>
  <c r="X298" i="5"/>
  <c r="AB300" i="5"/>
  <c r="Z301" i="5"/>
  <c r="X302" i="5"/>
  <c r="AB304" i="5"/>
  <c r="Z305" i="5"/>
  <c r="X306" i="5"/>
  <c r="AB308" i="5"/>
  <c r="Z309" i="5"/>
  <c r="X310" i="5"/>
  <c r="AB312" i="5"/>
  <c r="Z313" i="5"/>
  <c r="X314" i="5"/>
  <c r="AB316" i="5"/>
  <c r="Z317" i="5"/>
  <c r="X318" i="5"/>
  <c r="AB320" i="5"/>
  <c r="Z321" i="5"/>
  <c r="X322" i="5"/>
  <c r="AB324" i="5"/>
  <c r="Z325" i="5"/>
  <c r="X326" i="5"/>
  <c r="AB328" i="5"/>
  <c r="Z329" i="5"/>
  <c r="X330" i="5"/>
  <c r="AB332" i="5"/>
  <c r="Z333" i="5"/>
  <c r="X334" i="5"/>
  <c r="AB336" i="5"/>
  <c r="Z337" i="5"/>
  <c r="X338" i="5"/>
  <c r="AB340" i="5"/>
  <c r="Z341" i="5"/>
  <c r="X342" i="5"/>
  <c r="AB344" i="5"/>
  <c r="Z345" i="5"/>
  <c r="X346" i="5"/>
  <c r="AB348" i="5"/>
  <c r="Z349" i="5"/>
  <c r="X350" i="5"/>
  <c r="AB352" i="5"/>
  <c r="Z353" i="5"/>
  <c r="X354" i="5"/>
  <c r="AB356" i="5"/>
  <c r="Z357" i="5"/>
  <c r="X358" i="5"/>
  <c r="AB360" i="5"/>
  <c r="Z361" i="5"/>
  <c r="X362" i="5"/>
  <c r="AB364" i="5"/>
  <c r="Z365" i="5"/>
  <c r="X366" i="5"/>
  <c r="AB368" i="5"/>
  <c r="Z369" i="5"/>
  <c r="X370" i="5"/>
  <c r="AB372" i="5"/>
  <c r="Z373" i="5"/>
  <c r="X374" i="5"/>
  <c r="AB376" i="5"/>
  <c r="Z377" i="5"/>
  <c r="X378" i="5"/>
  <c r="AB380" i="5"/>
  <c r="Z381" i="5"/>
  <c r="X382" i="5"/>
  <c r="AB384" i="5"/>
  <c r="Z385" i="5"/>
  <c r="X386" i="5"/>
  <c r="AB388" i="5"/>
  <c r="Z389" i="5"/>
  <c r="X390" i="5"/>
  <c r="AB392" i="5"/>
  <c r="Z393" i="5"/>
  <c r="X394" i="5"/>
  <c r="AB396" i="5"/>
  <c r="Z397" i="5"/>
  <c r="X398" i="5"/>
  <c r="AB400" i="5"/>
  <c r="Z401" i="5"/>
  <c r="X402" i="5"/>
  <c r="AB404" i="5"/>
  <c r="Z405" i="5"/>
  <c r="X406" i="5"/>
  <c r="AB408" i="5"/>
  <c r="Z409" i="5"/>
  <c r="X410" i="5"/>
  <c r="AB412" i="5"/>
  <c r="Z413" i="5"/>
  <c r="X414" i="5"/>
  <c r="AB416" i="5"/>
  <c r="Z417" i="5"/>
  <c r="X418" i="5"/>
  <c r="AB420" i="5"/>
  <c r="Z421" i="5"/>
  <c r="X422" i="5"/>
  <c r="AB424" i="5"/>
  <c r="Z425" i="5"/>
  <c r="X426" i="5"/>
  <c r="AB428" i="5"/>
  <c r="Y2" i="5"/>
  <c r="AB5" i="5"/>
  <c r="Z6" i="5"/>
  <c r="X7" i="5"/>
  <c r="AB9" i="5"/>
  <c r="Z10" i="5"/>
  <c r="X11" i="5"/>
  <c r="AB13" i="5"/>
  <c r="Z14" i="5"/>
  <c r="X15" i="5"/>
  <c r="AB17" i="5"/>
  <c r="Z18" i="5"/>
  <c r="X19" i="5"/>
  <c r="AB21" i="5"/>
  <c r="Z22" i="5"/>
  <c r="X23" i="5"/>
  <c r="AB25" i="5"/>
  <c r="Z26" i="5"/>
  <c r="X27" i="5"/>
  <c r="AB29" i="5"/>
  <c r="Z30" i="5"/>
  <c r="X31" i="5"/>
  <c r="AB33" i="5"/>
  <c r="Z34" i="5"/>
  <c r="X35" i="5"/>
  <c r="AB37" i="5"/>
  <c r="Z38" i="5"/>
  <c r="X39" i="5"/>
  <c r="AB41" i="5"/>
  <c r="Z42" i="5"/>
  <c r="X43" i="5"/>
  <c r="AB45" i="5"/>
  <c r="Z46" i="5"/>
  <c r="X47" i="5"/>
  <c r="AB49" i="5"/>
  <c r="Z50" i="5"/>
  <c r="X51" i="5"/>
  <c r="AB53" i="5"/>
  <c r="Z54" i="5"/>
  <c r="X55" i="5"/>
  <c r="AB57" i="5"/>
  <c r="Z58" i="5"/>
  <c r="X59" i="5"/>
  <c r="AB61" i="5"/>
  <c r="Z62" i="5"/>
  <c r="X63" i="5"/>
  <c r="AB65" i="5"/>
  <c r="Z66" i="5"/>
  <c r="X67" i="5"/>
  <c r="AB69" i="5"/>
  <c r="Z70" i="5"/>
  <c r="X71" i="5"/>
  <c r="AB73" i="5"/>
  <c r="Z74" i="5"/>
  <c r="X75" i="5"/>
  <c r="AB77" i="5"/>
  <c r="Z78" i="5"/>
  <c r="X79" i="5"/>
  <c r="AB81" i="5"/>
  <c r="Z82" i="5"/>
  <c r="X83" i="5"/>
  <c r="AB85" i="5"/>
  <c r="Z86" i="5"/>
  <c r="X87" i="5"/>
  <c r="AB89" i="5"/>
  <c r="Z90" i="5"/>
  <c r="X91" i="5"/>
  <c r="AB93" i="5"/>
  <c r="Z94" i="5"/>
  <c r="X95" i="5"/>
  <c r="AB97" i="5"/>
  <c r="Z98" i="5"/>
  <c r="X99" i="5"/>
  <c r="AB101" i="5"/>
  <c r="Z102" i="5"/>
  <c r="X103" i="5"/>
  <c r="AB105" i="5"/>
  <c r="Z106" i="5"/>
  <c r="X107" i="5"/>
  <c r="AB109" i="5"/>
  <c r="Z110" i="5"/>
  <c r="X111" i="5"/>
  <c r="AB113" i="5"/>
  <c r="Z114" i="5"/>
  <c r="X115" i="5"/>
  <c r="AB117" i="5"/>
  <c r="Z118" i="5"/>
  <c r="X119" i="5"/>
  <c r="AB121" i="5"/>
  <c r="Z122" i="5"/>
  <c r="X123" i="5"/>
  <c r="AB125" i="5"/>
  <c r="Z126" i="5"/>
  <c r="X127" i="5"/>
  <c r="AB129" i="5"/>
  <c r="Z130" i="5"/>
  <c r="X131" i="5"/>
  <c r="AB133" i="5"/>
  <c r="Z134" i="5"/>
  <c r="X135" i="5"/>
  <c r="AB137" i="5"/>
  <c r="Z138" i="5"/>
  <c r="X139" i="5"/>
  <c r="AB141" i="5"/>
  <c r="Z142" i="5"/>
  <c r="X143" i="5"/>
  <c r="AB145" i="5"/>
  <c r="Z146" i="5"/>
  <c r="X147" i="5"/>
  <c r="AB149" i="5"/>
  <c r="Z150" i="5"/>
  <c r="X151" i="5"/>
  <c r="AB153" i="5"/>
  <c r="Z154" i="5"/>
  <c r="X155" i="5"/>
  <c r="AB157" i="5"/>
  <c r="Z158" i="5"/>
  <c r="X159" i="5"/>
  <c r="AB161" i="5"/>
  <c r="Z162" i="5"/>
  <c r="X163" i="5"/>
  <c r="AB165" i="5"/>
  <c r="Z166" i="5"/>
  <c r="X167" i="5"/>
  <c r="AB169" i="5"/>
  <c r="Z170" i="5"/>
  <c r="X171" i="5"/>
  <c r="AB173" i="5"/>
  <c r="Z174" i="5"/>
  <c r="X175" i="5"/>
  <c r="AB177" i="5"/>
  <c r="Z178" i="5"/>
  <c r="X179" i="5"/>
  <c r="AB181" i="5"/>
  <c r="Z182" i="5"/>
  <c r="X183" i="5"/>
  <c r="AB185" i="5"/>
  <c r="Z186" i="5"/>
  <c r="X187" i="5"/>
  <c r="AB189" i="5"/>
  <c r="Z190" i="5"/>
  <c r="X191" i="5"/>
  <c r="AB193" i="5"/>
  <c r="Z194" i="5"/>
  <c r="X195" i="5"/>
  <c r="AB197" i="5"/>
  <c r="Z198" i="5"/>
  <c r="X199" i="5"/>
  <c r="AB201" i="5"/>
  <c r="Z202" i="5"/>
  <c r="X203" i="5"/>
  <c r="AB205" i="5"/>
  <c r="Z206" i="5"/>
  <c r="X207" i="5"/>
  <c r="AB209" i="5"/>
  <c r="Z210" i="5"/>
  <c r="X211" i="5"/>
  <c r="AB213" i="5"/>
  <c r="Z214" i="5"/>
  <c r="X215" i="5"/>
  <c r="AB217" i="5"/>
  <c r="Z218" i="5"/>
  <c r="X219" i="5"/>
  <c r="AB221" i="5"/>
  <c r="Z222" i="5"/>
  <c r="X223" i="5"/>
  <c r="AB225" i="5"/>
  <c r="Z226" i="5"/>
  <c r="X227" i="5"/>
  <c r="AB229" i="5"/>
  <c r="Z230" i="5"/>
  <c r="X231" i="5"/>
  <c r="AB233" i="5"/>
  <c r="Z234" i="5"/>
  <c r="X235" i="5"/>
  <c r="AB237" i="5"/>
  <c r="Z238" i="5"/>
  <c r="X239" i="5"/>
  <c r="AB241" i="5"/>
  <c r="Z242" i="5"/>
  <c r="X243" i="5"/>
  <c r="AB245" i="5"/>
  <c r="Z246" i="5"/>
  <c r="X247" i="5"/>
  <c r="AB249" i="5"/>
  <c r="Z250" i="5"/>
  <c r="X251" i="5"/>
  <c r="AB253" i="5"/>
  <c r="Z254" i="5"/>
  <c r="X255" i="5"/>
  <c r="AB257" i="5"/>
  <c r="Z258" i="5"/>
  <c r="X259" i="5"/>
  <c r="AB261" i="5"/>
  <c r="Z262" i="5"/>
  <c r="X263" i="5"/>
  <c r="AB265" i="5"/>
  <c r="Z266" i="5"/>
  <c r="X267" i="5"/>
  <c r="AB269" i="5"/>
  <c r="Z270" i="5"/>
  <c r="X271" i="5"/>
  <c r="AB273" i="5"/>
  <c r="Z274" i="5"/>
  <c r="X275" i="5"/>
  <c r="AB277" i="5"/>
  <c r="Z278" i="5"/>
  <c r="X279" i="5"/>
  <c r="AB281" i="5"/>
  <c r="Z282" i="5"/>
  <c r="X283" i="5"/>
  <c r="AB285" i="5"/>
  <c r="Z286" i="5"/>
  <c r="X287" i="5"/>
  <c r="AB289" i="5"/>
  <c r="Z290" i="5"/>
  <c r="X291" i="5"/>
  <c r="AB293" i="5"/>
  <c r="Z294" i="5"/>
  <c r="X295" i="5"/>
  <c r="AB297" i="5"/>
  <c r="Z298" i="5"/>
  <c r="X299" i="5"/>
  <c r="AB301" i="5"/>
  <c r="Z302" i="5"/>
  <c r="X303" i="5"/>
  <c r="AB305" i="5"/>
  <c r="Z306" i="5"/>
  <c r="X307" i="5"/>
  <c r="AB309" i="5"/>
  <c r="Z310" i="5"/>
  <c r="X311" i="5"/>
  <c r="AB313" i="5"/>
  <c r="Z314" i="5"/>
  <c r="X315" i="5"/>
  <c r="AB317" i="5"/>
  <c r="Z318" i="5"/>
  <c r="X319" i="5"/>
  <c r="AB321" i="5"/>
  <c r="Z322" i="5"/>
  <c r="X323" i="5"/>
  <c r="AB325" i="5"/>
  <c r="Z326" i="5"/>
  <c r="X327" i="5"/>
  <c r="AB329" i="5"/>
  <c r="Z330" i="5"/>
  <c r="X331" i="5"/>
  <c r="AB333" i="5"/>
  <c r="Z334" i="5"/>
  <c r="X335" i="5"/>
  <c r="AB337" i="5"/>
  <c r="Z338" i="5"/>
  <c r="X339" i="5"/>
  <c r="AB341" i="5"/>
  <c r="Z342" i="5"/>
  <c r="X343" i="5"/>
  <c r="AB345" i="5"/>
  <c r="Z346" i="5"/>
  <c r="X347" i="5"/>
  <c r="AB349" i="5"/>
  <c r="Z350" i="5"/>
  <c r="X351" i="5"/>
  <c r="AB353" i="5"/>
  <c r="Z354" i="5"/>
  <c r="X355" i="5"/>
  <c r="AB357" i="5"/>
  <c r="Z358" i="5"/>
  <c r="X359" i="5"/>
  <c r="AB361" i="5"/>
  <c r="Z362" i="5"/>
  <c r="X363" i="5"/>
  <c r="AB365" i="5"/>
  <c r="Z366" i="5"/>
  <c r="X367" i="5"/>
  <c r="AB369" i="5"/>
  <c r="Z370" i="5"/>
  <c r="X371" i="5"/>
  <c r="AB373" i="5"/>
  <c r="Z374" i="5"/>
  <c r="X375" i="5"/>
  <c r="AB377" i="5"/>
  <c r="Z378" i="5"/>
  <c r="X379" i="5"/>
  <c r="AB381" i="5"/>
  <c r="Z382" i="5"/>
  <c r="X383" i="5"/>
  <c r="AB385" i="5"/>
  <c r="Z386" i="5"/>
  <c r="X387" i="5"/>
  <c r="AB389" i="5"/>
  <c r="Z390" i="5"/>
  <c r="X391" i="5"/>
  <c r="AB393" i="5"/>
  <c r="Z394" i="5"/>
  <c r="X395" i="5"/>
  <c r="AB397" i="5"/>
  <c r="Z398" i="5"/>
  <c r="X399" i="5"/>
  <c r="AB401" i="5"/>
  <c r="Z402" i="5"/>
  <c r="X403" i="5"/>
  <c r="AB405" i="5"/>
  <c r="Z406" i="5"/>
  <c r="X407" i="5"/>
  <c r="AB409" i="5"/>
  <c r="Z410" i="5"/>
  <c r="X411" i="5"/>
  <c r="AB413" i="5"/>
  <c r="Z414" i="5"/>
  <c r="X415" i="5"/>
  <c r="AB417" i="5"/>
  <c r="Z418" i="5"/>
  <c r="X419" i="5"/>
  <c r="AB421" i="5"/>
  <c r="Z422" i="5"/>
  <c r="X535" i="5"/>
  <c r="X607" i="5"/>
  <c r="X671" i="5"/>
  <c r="X735" i="5"/>
  <c r="X244" i="5"/>
  <c r="AB246" i="5"/>
  <c r="Z247" i="5"/>
  <c r="X248" i="5"/>
  <c r="AB250" i="5"/>
  <c r="Z251" i="5"/>
  <c r="X252" i="5"/>
  <c r="AB254" i="5"/>
  <c r="Z255" i="5"/>
  <c r="X256" i="5"/>
  <c r="AB258" i="5"/>
  <c r="Z259" i="5"/>
  <c r="X260" i="5"/>
  <c r="AB262" i="5"/>
  <c r="Z263" i="5"/>
  <c r="X264" i="5"/>
  <c r="AB266" i="5"/>
  <c r="Z267" i="5"/>
  <c r="X268" i="5"/>
  <c r="AB270" i="5"/>
  <c r="Z271" i="5"/>
  <c r="X272" i="5"/>
  <c r="AB274" i="5"/>
  <c r="Z275" i="5"/>
  <c r="X276" i="5"/>
  <c r="AB278" i="5"/>
  <c r="Z279" i="5"/>
  <c r="X280" i="5"/>
  <c r="AB282" i="5"/>
  <c r="Z283" i="5"/>
  <c r="AB286" i="5"/>
  <c r="Z287" i="5"/>
  <c r="X288" i="5"/>
  <c r="AB290" i="5"/>
  <c r="Z291" i="5"/>
  <c r="X292" i="5"/>
  <c r="AB294" i="5"/>
  <c r="Z295" i="5"/>
  <c r="X296" i="5"/>
  <c r="AB298" i="5"/>
  <c r="Z299" i="5"/>
  <c r="X300" i="5"/>
  <c r="AB302" i="5"/>
  <c r="Z303" i="5"/>
  <c r="X304" i="5"/>
  <c r="AB306" i="5"/>
  <c r="Z307" i="5"/>
  <c r="X308" i="5"/>
  <c r="AB310" i="5"/>
  <c r="Z311" i="5"/>
  <c r="X312" i="5"/>
  <c r="AB314" i="5"/>
  <c r="Z315" i="5"/>
  <c r="X316" i="5"/>
  <c r="AB318" i="5"/>
  <c r="Z319" i="5"/>
  <c r="X320" i="5"/>
  <c r="AB322" i="5"/>
  <c r="Z323" i="5"/>
  <c r="X324" i="5"/>
  <c r="AB326" i="5"/>
  <c r="Z327" i="5"/>
  <c r="X328" i="5"/>
  <c r="AB330" i="5"/>
  <c r="Z331" i="5"/>
  <c r="X332" i="5"/>
  <c r="AB334" i="5"/>
  <c r="Z335" i="5"/>
  <c r="X336" i="5"/>
  <c r="AB338" i="5"/>
  <c r="Z339" i="5"/>
  <c r="X340" i="5"/>
  <c r="AB342" i="5"/>
  <c r="Z343" i="5"/>
  <c r="X344" i="5"/>
  <c r="AB346" i="5"/>
  <c r="Z347" i="5"/>
  <c r="X348" i="5"/>
  <c r="AB350" i="5"/>
  <c r="Z351" i="5"/>
  <c r="X352" i="5"/>
  <c r="AB354" i="5"/>
  <c r="Z355" i="5"/>
  <c r="X356" i="5"/>
  <c r="AB358" i="5"/>
  <c r="Z359" i="5"/>
  <c r="X360" i="5"/>
  <c r="AB362" i="5"/>
  <c r="Z363" i="5"/>
  <c r="X364" i="5"/>
  <c r="AB366" i="5"/>
  <c r="Z367" i="5"/>
  <c r="X368" i="5"/>
  <c r="AB370" i="5"/>
  <c r="Z371" i="5"/>
  <c r="X372" i="5"/>
  <c r="AB374" i="5"/>
  <c r="Z375" i="5"/>
  <c r="X376" i="5"/>
  <c r="AB378" i="5"/>
  <c r="Z379" i="5"/>
  <c r="X380" i="5"/>
  <c r="AB382" i="5"/>
  <c r="Z383" i="5"/>
  <c r="X384" i="5"/>
  <c r="AB386" i="5"/>
  <c r="Z387" i="5"/>
  <c r="X388" i="5"/>
  <c r="AB390" i="5"/>
  <c r="Z391" i="5"/>
  <c r="X392" i="5"/>
  <c r="AB394" i="5"/>
  <c r="Z395" i="5"/>
  <c r="X396" i="5"/>
  <c r="AB398" i="5"/>
  <c r="Z399" i="5"/>
  <c r="X400" i="5"/>
  <c r="AB402" i="5"/>
  <c r="Z403" i="5"/>
  <c r="X404" i="5"/>
  <c r="AB406" i="5"/>
  <c r="Z407" i="5"/>
  <c r="X408" i="5"/>
  <c r="AB410" i="5"/>
  <c r="Z411" i="5"/>
  <c r="X412" i="5"/>
  <c r="AB414" i="5"/>
  <c r="Z415" i="5"/>
  <c r="X416" i="5"/>
  <c r="AB418" i="5"/>
  <c r="Z419" i="5"/>
  <c r="X420" i="5"/>
  <c r="AB422" i="5"/>
  <c r="Z423" i="5"/>
  <c r="X424" i="5"/>
  <c r="AB426" i="5"/>
  <c r="Z427" i="5"/>
  <c r="X428" i="5"/>
  <c r="AB430" i="5"/>
  <c r="Z431" i="5"/>
  <c r="X432" i="5"/>
  <c r="AB434" i="5"/>
  <c r="Z435" i="5"/>
  <c r="X436" i="5"/>
  <c r="AB438" i="5"/>
  <c r="Z439" i="5"/>
  <c r="X440" i="5"/>
  <c r="AB442" i="5"/>
  <c r="Z443" i="5"/>
  <c r="X444" i="5"/>
  <c r="AB446" i="5"/>
  <c r="Z447" i="5"/>
  <c r="X448" i="5"/>
  <c r="AB450" i="5"/>
  <c r="Z451" i="5"/>
  <c r="AB454" i="5"/>
  <c r="Z455" i="5"/>
  <c r="X456" i="5"/>
  <c r="AB458" i="5"/>
  <c r="Z459" i="5"/>
  <c r="X460" i="5"/>
  <c r="AB462" i="5"/>
  <c r="Z463" i="5"/>
  <c r="X464" i="5"/>
  <c r="AB466" i="5"/>
  <c r="Z467" i="5"/>
  <c r="X476" i="5"/>
  <c r="X516" i="5"/>
  <c r="Z160" i="5"/>
  <c r="X161" i="5"/>
  <c r="AB163" i="5"/>
  <c r="Z164" i="5"/>
  <c r="X165" i="5"/>
  <c r="AB167" i="5"/>
  <c r="Z168" i="5"/>
  <c r="X169" i="5"/>
  <c r="AB171" i="5"/>
  <c r="Z172" i="5"/>
  <c r="X173" i="5"/>
  <c r="AB175" i="5"/>
  <c r="Z176" i="5"/>
  <c r="X177" i="5"/>
  <c r="AB179" i="5"/>
  <c r="Z180" i="5"/>
  <c r="X181" i="5"/>
  <c r="AB183" i="5"/>
  <c r="Z184" i="5"/>
  <c r="X185" i="5"/>
  <c r="AB187" i="5"/>
  <c r="Z188" i="5"/>
  <c r="AB191" i="5"/>
  <c r="Z192" i="5"/>
  <c r="X193" i="5"/>
  <c r="AB195" i="5"/>
  <c r="Z196" i="5"/>
  <c r="X197" i="5"/>
  <c r="AB199" i="5"/>
  <c r="Z200" i="5"/>
  <c r="X201" i="5"/>
  <c r="AB203" i="5"/>
  <c r="Z204" i="5"/>
  <c r="X205" i="5"/>
  <c r="AB207" i="5"/>
  <c r="Z208" i="5"/>
  <c r="X209" i="5"/>
  <c r="AB211" i="5"/>
  <c r="Z212" i="5"/>
  <c r="X213" i="5"/>
  <c r="AB215" i="5"/>
  <c r="Z216" i="5"/>
  <c r="X217" i="5"/>
  <c r="AB219" i="5"/>
  <c r="Z220" i="5"/>
  <c r="X221" i="5"/>
  <c r="AB223" i="5"/>
  <c r="Z224" i="5"/>
  <c r="X225" i="5"/>
  <c r="AB227" i="5"/>
  <c r="Z228" i="5"/>
  <c r="X229" i="5"/>
  <c r="AB231" i="5"/>
  <c r="Z232" i="5"/>
  <c r="X233" i="5"/>
  <c r="AB235" i="5"/>
  <c r="Z236" i="5"/>
  <c r="X237" i="5"/>
  <c r="AB239" i="5"/>
  <c r="Z240" i="5"/>
  <c r="X241" i="5"/>
  <c r="AB243" i="5"/>
  <c r="Z244" i="5"/>
  <c r="X245" i="5"/>
  <c r="AB247" i="5"/>
  <c r="Z248" i="5"/>
  <c r="X249" i="5"/>
  <c r="AB251" i="5"/>
  <c r="Z252" i="5"/>
  <c r="X253" i="5"/>
  <c r="AB255" i="5"/>
  <c r="Z256" i="5"/>
  <c r="X257" i="5"/>
  <c r="AB259" i="5"/>
  <c r="Z260" i="5"/>
  <c r="X261" i="5"/>
  <c r="AB263" i="5"/>
  <c r="Z264" i="5"/>
  <c r="X265" i="5"/>
  <c r="AB267" i="5"/>
  <c r="Z268" i="5"/>
  <c r="X269" i="5"/>
  <c r="AB271" i="5"/>
  <c r="Z272" i="5"/>
  <c r="X273" i="5"/>
  <c r="AB275" i="5"/>
  <c r="Z276" i="5"/>
  <c r="X277" i="5"/>
  <c r="AB279" i="5"/>
  <c r="Z280" i="5"/>
  <c r="X281" i="5"/>
  <c r="AB283" i="5"/>
  <c r="Z284" i="5"/>
  <c r="X285" i="5"/>
  <c r="AB287" i="5"/>
  <c r="Z288" i="5"/>
  <c r="X289" i="5"/>
  <c r="AB291" i="5"/>
  <c r="Z292" i="5"/>
  <c r="X293" i="5"/>
  <c r="AB295" i="5"/>
  <c r="Z296" i="5"/>
  <c r="X297" i="5"/>
  <c r="AB299" i="5"/>
  <c r="Z300" i="5"/>
  <c r="X301" i="5"/>
  <c r="AB303" i="5"/>
  <c r="Z304" i="5"/>
  <c r="X305" i="5"/>
  <c r="AB307" i="5"/>
  <c r="Z308" i="5"/>
  <c r="X309" i="5"/>
  <c r="AB311" i="5"/>
  <c r="Z312" i="5"/>
  <c r="X313" i="5"/>
  <c r="AB315" i="5"/>
  <c r="Z316" i="5"/>
  <c r="X317" i="5"/>
  <c r="AB319" i="5"/>
  <c r="Z320" i="5"/>
  <c r="X321" i="5"/>
  <c r="AB323" i="5"/>
  <c r="Z324" i="5"/>
  <c r="X325" i="5"/>
  <c r="AB327" i="5"/>
  <c r="Z328" i="5"/>
  <c r="X329" i="5"/>
  <c r="AB331" i="5"/>
  <c r="Z332" i="5"/>
  <c r="X333" i="5"/>
  <c r="AB335" i="5"/>
  <c r="Z336" i="5"/>
  <c r="X337" i="5"/>
  <c r="AB339" i="5"/>
  <c r="Z340" i="5"/>
  <c r="X341" i="5"/>
  <c r="AB343" i="5"/>
  <c r="Z344" i="5"/>
  <c r="X345" i="5"/>
  <c r="AB347" i="5"/>
  <c r="Z348" i="5"/>
  <c r="X349" i="5"/>
  <c r="AB351" i="5"/>
  <c r="Z352" i="5"/>
  <c r="X353" i="5"/>
  <c r="AB355" i="5"/>
  <c r="Z356" i="5"/>
  <c r="X357" i="5"/>
  <c r="AB359" i="5"/>
  <c r="Z360" i="5"/>
  <c r="X361" i="5"/>
  <c r="AB363" i="5"/>
  <c r="Z364" i="5"/>
  <c r="AB367" i="5"/>
  <c r="Z368" i="5"/>
  <c r="X369" i="5"/>
  <c r="AB371" i="5"/>
  <c r="Z372" i="5"/>
  <c r="X373" i="5"/>
  <c r="AB375" i="5"/>
  <c r="Z376" i="5"/>
  <c r="X377" i="5"/>
  <c r="AB379" i="5"/>
  <c r="Z380" i="5"/>
  <c r="X381" i="5"/>
  <c r="AB383" i="5"/>
  <c r="Z384" i="5"/>
  <c r="X385" i="5"/>
  <c r="AB387" i="5"/>
  <c r="Z388" i="5"/>
  <c r="X389" i="5"/>
  <c r="AB391" i="5"/>
  <c r="Z392" i="5"/>
  <c r="X393" i="5"/>
  <c r="AB395" i="5"/>
  <c r="Z396" i="5"/>
  <c r="X397" i="5"/>
  <c r="AB399" i="5"/>
  <c r="Z400" i="5"/>
  <c r="X401" i="5"/>
  <c r="AB403" i="5"/>
  <c r="Z404" i="5"/>
  <c r="X405" i="5"/>
  <c r="AB407" i="5"/>
  <c r="Z408" i="5"/>
  <c r="X409" i="5"/>
  <c r="AB411" i="5"/>
  <c r="Z412" i="5"/>
  <c r="X413" i="5"/>
  <c r="AB415" i="5"/>
  <c r="Z416" i="5"/>
  <c r="X417" i="5"/>
  <c r="AB419" i="5"/>
  <c r="Z420" i="5"/>
  <c r="X421" i="5"/>
  <c r="AB423" i="5"/>
  <c r="Z424" i="5"/>
  <c r="X425" i="5"/>
  <c r="AB427" i="5"/>
  <c r="Z428" i="5"/>
  <c r="X429" i="5"/>
  <c r="AB431" i="5"/>
  <c r="Z432" i="5"/>
  <c r="X433" i="5"/>
  <c r="AB435" i="5"/>
  <c r="Z436" i="5"/>
  <c r="X437" i="5"/>
  <c r="AB439" i="5"/>
  <c r="Z440" i="5"/>
  <c r="X493" i="5"/>
  <c r="X517" i="5"/>
  <c r="X557" i="5"/>
  <c r="X573" i="5"/>
  <c r="X589" i="5"/>
  <c r="X621" i="5"/>
  <c r="X637" i="5"/>
  <c r="X653" i="5"/>
  <c r="X685" i="5"/>
  <c r="X701" i="5"/>
  <c r="X717" i="5"/>
  <c r="X749" i="5"/>
  <c r="Z429" i="5"/>
  <c r="X430" i="5"/>
  <c r="AB432" i="5"/>
  <c r="Z433" i="5"/>
  <c r="X434" i="5"/>
  <c r="AB436" i="5"/>
  <c r="Z437" i="5"/>
  <c r="X438" i="5"/>
  <c r="AB440" i="5"/>
  <c r="Z441" i="5"/>
  <c r="X442" i="5"/>
  <c r="AB444" i="5"/>
  <c r="Z445" i="5"/>
  <c r="X446" i="5"/>
  <c r="AB448" i="5"/>
  <c r="Z449" i="5"/>
  <c r="X450" i="5"/>
  <c r="AB452" i="5"/>
  <c r="Z453" i="5"/>
  <c r="X454" i="5"/>
  <c r="AB456" i="5"/>
  <c r="Z457" i="5"/>
  <c r="X458" i="5"/>
  <c r="AB460" i="5"/>
  <c r="Z461" i="5"/>
  <c r="X462" i="5"/>
  <c r="AB464" i="5"/>
  <c r="Z465" i="5"/>
  <c r="X466" i="5"/>
  <c r="AB468" i="5"/>
  <c r="Z469" i="5"/>
  <c r="X470" i="5"/>
  <c r="AB472" i="5"/>
  <c r="Z473" i="5"/>
  <c r="X474" i="5"/>
  <c r="AB476" i="5"/>
  <c r="Z477" i="5"/>
  <c r="X478" i="5"/>
  <c r="AB480" i="5"/>
  <c r="Z481" i="5"/>
  <c r="X482" i="5"/>
  <c r="AB484" i="5"/>
  <c r="Z485" i="5"/>
  <c r="X486" i="5"/>
  <c r="AB488" i="5"/>
  <c r="Z489" i="5"/>
  <c r="X490" i="5"/>
  <c r="AB492" i="5"/>
  <c r="Z493" i="5"/>
  <c r="X494" i="5"/>
  <c r="AB496" i="5"/>
  <c r="Z497" i="5"/>
  <c r="X498" i="5"/>
  <c r="AB500" i="5"/>
  <c r="Z501" i="5"/>
  <c r="X502" i="5"/>
  <c r="AB504" i="5"/>
  <c r="Z505" i="5"/>
  <c r="X506" i="5"/>
  <c r="AB508" i="5"/>
  <c r="Z509" i="5"/>
  <c r="X510" i="5"/>
  <c r="AB512" i="5"/>
  <c r="Z513" i="5"/>
  <c r="X514" i="5"/>
  <c r="AB516" i="5"/>
  <c r="Z517" i="5"/>
  <c r="X518" i="5"/>
  <c r="AB520" i="5"/>
  <c r="Z521" i="5"/>
  <c r="X522" i="5"/>
  <c r="AB524" i="5"/>
  <c r="Z525" i="5"/>
  <c r="X526" i="5"/>
  <c r="AB528" i="5"/>
  <c r="Z529" i="5"/>
  <c r="X530" i="5"/>
  <c r="AB532" i="5"/>
  <c r="Z533" i="5"/>
  <c r="X534" i="5"/>
  <c r="AB536" i="5"/>
  <c r="Z537" i="5"/>
  <c r="X538" i="5"/>
  <c r="AB540" i="5"/>
  <c r="Z541" i="5"/>
  <c r="X542" i="5"/>
  <c r="AB544" i="5"/>
  <c r="Z545" i="5"/>
  <c r="X546" i="5"/>
  <c r="AB548" i="5"/>
  <c r="Z549" i="5"/>
  <c r="X550" i="5"/>
  <c r="AB552" i="5"/>
  <c r="Z553" i="5"/>
  <c r="X554" i="5"/>
  <c r="AB556" i="5"/>
  <c r="Z557" i="5"/>
  <c r="X558" i="5"/>
  <c r="AB560" i="5"/>
  <c r="Z561" i="5"/>
  <c r="X562" i="5"/>
  <c r="AB564" i="5"/>
  <c r="Z565" i="5"/>
  <c r="X566" i="5"/>
  <c r="AB568" i="5"/>
  <c r="Z569" i="5"/>
  <c r="X570" i="5"/>
  <c r="AB572" i="5"/>
  <c r="Z573" i="5"/>
  <c r="X574" i="5"/>
  <c r="AB576" i="5"/>
  <c r="Z577" i="5"/>
  <c r="X578" i="5"/>
  <c r="AB580" i="5"/>
  <c r="Z581" i="5"/>
  <c r="X582" i="5"/>
  <c r="AB584" i="5"/>
  <c r="Z585" i="5"/>
  <c r="X586" i="5"/>
  <c r="AB588" i="5"/>
  <c r="Z589" i="5"/>
  <c r="X590" i="5"/>
  <c r="AB592" i="5"/>
  <c r="Z593" i="5"/>
  <c r="X594" i="5"/>
  <c r="AB596" i="5"/>
  <c r="Z597" i="5"/>
  <c r="X598" i="5"/>
  <c r="AB600" i="5"/>
  <c r="Z601" i="5"/>
  <c r="X602" i="5"/>
  <c r="AB604" i="5"/>
  <c r="Z605" i="5"/>
  <c r="X606" i="5"/>
  <c r="AB608" i="5"/>
  <c r="Z609" i="5"/>
  <c r="X610" i="5"/>
  <c r="AB612" i="5"/>
  <c r="Z613" i="5"/>
  <c r="X614" i="5"/>
  <c r="AB616" i="5"/>
  <c r="Z617" i="5"/>
  <c r="X618" i="5"/>
  <c r="AB620" i="5"/>
  <c r="Z621" i="5"/>
  <c r="X622" i="5"/>
  <c r="AB624" i="5"/>
  <c r="Z625" i="5"/>
  <c r="X626" i="5"/>
  <c r="AB628" i="5"/>
  <c r="Z629" i="5"/>
  <c r="X630" i="5"/>
  <c r="AB632" i="5"/>
  <c r="Z633" i="5"/>
  <c r="X634" i="5"/>
  <c r="AB636" i="5"/>
  <c r="Z637" i="5"/>
  <c r="X638" i="5"/>
  <c r="AB640" i="5"/>
  <c r="Z641" i="5"/>
  <c r="X642" i="5"/>
  <c r="AB644" i="5"/>
  <c r="Z645" i="5"/>
  <c r="X646" i="5"/>
  <c r="AB648" i="5"/>
  <c r="Z649" i="5"/>
  <c r="X650" i="5"/>
  <c r="AB652" i="5"/>
  <c r="Z653" i="5"/>
  <c r="X654" i="5"/>
  <c r="AB656" i="5"/>
  <c r="Z657" i="5"/>
  <c r="X658" i="5"/>
  <c r="AB660" i="5"/>
  <c r="Z661" i="5"/>
  <c r="X662" i="5"/>
  <c r="AB664" i="5"/>
  <c r="Z665" i="5"/>
  <c r="X666" i="5"/>
  <c r="AB668" i="5"/>
  <c r="Z669" i="5"/>
  <c r="X670" i="5"/>
  <c r="AB672" i="5"/>
  <c r="Z673" i="5"/>
  <c r="X674" i="5"/>
  <c r="AB676" i="5"/>
  <c r="Z677" i="5"/>
  <c r="X678" i="5"/>
  <c r="AB680" i="5"/>
  <c r="Z681" i="5"/>
  <c r="X682" i="5"/>
  <c r="AB684" i="5"/>
  <c r="Z685" i="5"/>
  <c r="X686" i="5"/>
  <c r="AB688" i="5"/>
  <c r="Z689" i="5"/>
  <c r="X690" i="5"/>
  <c r="AB692" i="5"/>
  <c r="Z693" i="5"/>
  <c r="X694" i="5"/>
  <c r="AB696" i="5"/>
  <c r="Z697" i="5"/>
  <c r="X698" i="5"/>
  <c r="AB700" i="5"/>
  <c r="Z701" i="5"/>
  <c r="X702" i="5"/>
  <c r="AB704" i="5"/>
  <c r="Z705" i="5"/>
  <c r="X706" i="5"/>
  <c r="AB708" i="5"/>
  <c r="Z709" i="5"/>
  <c r="X710" i="5"/>
  <c r="AB712" i="5"/>
  <c r="Z713" i="5"/>
  <c r="X714" i="5"/>
  <c r="AB716" i="5"/>
  <c r="Z717" i="5"/>
  <c r="X718" i="5"/>
  <c r="AB720" i="5"/>
  <c r="Z721" i="5"/>
  <c r="X722" i="5"/>
  <c r="AB724" i="5"/>
  <c r="Z725" i="5"/>
  <c r="X726" i="5"/>
  <c r="AB728" i="5"/>
  <c r="Z729" i="5"/>
  <c r="X730" i="5"/>
  <c r="AB732" i="5"/>
  <c r="Z733" i="5"/>
  <c r="X734" i="5"/>
  <c r="AB736" i="5"/>
  <c r="Z737" i="5"/>
  <c r="X738" i="5"/>
  <c r="AB740" i="5"/>
  <c r="Z741" i="5"/>
  <c r="X742" i="5"/>
  <c r="AB744" i="5"/>
  <c r="Z745" i="5"/>
  <c r="X746" i="5"/>
  <c r="AB748" i="5"/>
  <c r="Z749" i="5"/>
  <c r="X750" i="5"/>
  <c r="AB752" i="5"/>
  <c r="Z753" i="5"/>
  <c r="X754" i="5"/>
  <c r="AB756" i="5"/>
  <c r="Z757" i="5"/>
  <c r="X758" i="5"/>
  <c r="AB760" i="5"/>
  <c r="Z761" i="5"/>
  <c r="X762" i="5"/>
  <c r="AB764" i="5"/>
  <c r="X794" i="5"/>
  <c r="X802" i="5"/>
  <c r="X818" i="5"/>
  <c r="X826" i="5"/>
  <c r="X838" i="5"/>
  <c r="X846" i="5"/>
  <c r="X854" i="5"/>
  <c r="X423" i="5"/>
  <c r="AB425" i="5"/>
  <c r="Z426" i="5"/>
  <c r="X427" i="5"/>
  <c r="AB429" i="5"/>
  <c r="Z430" i="5"/>
  <c r="X431" i="5"/>
  <c r="AB433" i="5"/>
  <c r="Z434" i="5"/>
  <c r="X435" i="5"/>
  <c r="AB437" i="5"/>
  <c r="Z438" i="5"/>
  <c r="X439" i="5"/>
  <c r="AB441" i="5"/>
  <c r="Z442" i="5"/>
  <c r="X443" i="5"/>
  <c r="AB445" i="5"/>
  <c r="Z446" i="5"/>
  <c r="X447" i="5"/>
  <c r="AB449" i="5"/>
  <c r="Z450" i="5"/>
  <c r="X451" i="5"/>
  <c r="AB453" i="5"/>
  <c r="Z454" i="5"/>
  <c r="X455" i="5"/>
  <c r="AB457" i="5"/>
  <c r="Z458" i="5"/>
  <c r="X459" i="5"/>
  <c r="AB461" i="5"/>
  <c r="Z462" i="5"/>
  <c r="X463" i="5"/>
  <c r="AB465" i="5"/>
  <c r="Z466" i="5"/>
  <c r="X467" i="5"/>
  <c r="AB469" i="5"/>
  <c r="Z470" i="5"/>
  <c r="X471" i="5"/>
  <c r="AB473" i="5"/>
  <c r="Z474" i="5"/>
  <c r="X475" i="5"/>
  <c r="AB477" i="5"/>
  <c r="Z478" i="5"/>
  <c r="X479" i="5"/>
  <c r="AB481" i="5"/>
  <c r="Z482" i="5"/>
  <c r="X483" i="5"/>
  <c r="AB485" i="5"/>
  <c r="Z486" i="5"/>
  <c r="X487" i="5"/>
  <c r="AB489" i="5"/>
  <c r="Z490" i="5"/>
  <c r="X491" i="5"/>
  <c r="AB493" i="5"/>
  <c r="Z494" i="5"/>
  <c r="X495" i="5"/>
  <c r="AB497" i="5"/>
  <c r="Z498" i="5"/>
  <c r="X499" i="5"/>
  <c r="AB501" i="5"/>
  <c r="Z502" i="5"/>
  <c r="X503" i="5"/>
  <c r="AB505" i="5"/>
  <c r="Z506" i="5"/>
  <c r="X507" i="5"/>
  <c r="AB509" i="5"/>
  <c r="Z510" i="5"/>
  <c r="X511" i="5"/>
  <c r="AB513" i="5"/>
  <c r="Z514" i="5"/>
  <c r="X515" i="5"/>
  <c r="AB517" i="5"/>
  <c r="Z518" i="5"/>
  <c r="X519" i="5"/>
  <c r="AB521" i="5"/>
  <c r="Z522" i="5"/>
  <c r="X523" i="5"/>
  <c r="AB525" i="5"/>
  <c r="Z526" i="5"/>
  <c r="X527" i="5"/>
  <c r="AB529" i="5"/>
  <c r="Z530" i="5"/>
  <c r="X531" i="5"/>
  <c r="AB533" i="5"/>
  <c r="Z534" i="5"/>
  <c r="AB537" i="5"/>
  <c r="Z538" i="5"/>
  <c r="X539" i="5"/>
  <c r="AB541" i="5"/>
  <c r="Z542" i="5"/>
  <c r="X543" i="5"/>
  <c r="AB545" i="5"/>
  <c r="Z546" i="5"/>
  <c r="X547" i="5"/>
  <c r="AB549" i="5"/>
  <c r="Z550" i="5"/>
  <c r="X551" i="5"/>
  <c r="AB553" i="5"/>
  <c r="Z554" i="5"/>
  <c r="X555" i="5"/>
  <c r="AB557" i="5"/>
  <c r="Z558" i="5"/>
  <c r="X559" i="5"/>
  <c r="AB561" i="5"/>
  <c r="Z562" i="5"/>
  <c r="X563" i="5"/>
  <c r="AB565" i="5"/>
  <c r="Z566" i="5"/>
  <c r="X567" i="5"/>
  <c r="AB569" i="5"/>
  <c r="Z570" i="5"/>
  <c r="X571" i="5"/>
  <c r="AB573" i="5"/>
  <c r="Z574" i="5"/>
  <c r="X575" i="5"/>
  <c r="AB577" i="5"/>
  <c r="Z578" i="5"/>
  <c r="X579" i="5"/>
  <c r="AB581" i="5"/>
  <c r="Z582" i="5"/>
  <c r="X583" i="5"/>
  <c r="AB585" i="5"/>
  <c r="Z586" i="5"/>
  <c r="X587" i="5"/>
  <c r="AB589" i="5"/>
  <c r="Z590" i="5"/>
  <c r="X591" i="5"/>
  <c r="AB593" i="5"/>
  <c r="Z594" i="5"/>
  <c r="X595" i="5"/>
  <c r="AB597" i="5"/>
  <c r="Z598" i="5"/>
  <c r="X599" i="5"/>
  <c r="AB601" i="5"/>
  <c r="Z602" i="5"/>
  <c r="X603" i="5"/>
  <c r="AB605" i="5"/>
  <c r="Z606" i="5"/>
  <c r="AB609" i="5"/>
  <c r="Z610" i="5"/>
  <c r="X611" i="5"/>
  <c r="AB613" i="5"/>
  <c r="Z614" i="5"/>
  <c r="X615" i="5"/>
  <c r="AB617" i="5"/>
  <c r="Z618" i="5"/>
  <c r="X619" i="5"/>
  <c r="AB621" i="5"/>
  <c r="Z622" i="5"/>
  <c r="X623" i="5"/>
  <c r="AB625" i="5"/>
  <c r="Z626" i="5"/>
  <c r="X627" i="5"/>
  <c r="AB629" i="5"/>
  <c r="Z630" i="5"/>
  <c r="X631" i="5"/>
  <c r="AB633" i="5"/>
  <c r="Z634" i="5"/>
  <c r="X635" i="5"/>
  <c r="AB637" i="5"/>
  <c r="Z638" i="5"/>
  <c r="X639" i="5"/>
  <c r="AB641" i="5"/>
  <c r="Z642" i="5"/>
  <c r="X643" i="5"/>
  <c r="AB645" i="5"/>
  <c r="Z646" i="5"/>
  <c r="X647" i="5"/>
  <c r="AB649" i="5"/>
  <c r="Z650" i="5"/>
  <c r="X651" i="5"/>
  <c r="AB653" i="5"/>
  <c r="Z654" i="5"/>
  <c r="X655" i="5"/>
  <c r="AB657" i="5"/>
  <c r="Z658" i="5"/>
  <c r="X659" i="5"/>
  <c r="AB661" i="5"/>
  <c r="Z662" i="5"/>
  <c r="X663" i="5"/>
  <c r="AB665" i="5"/>
  <c r="Z666" i="5"/>
  <c r="X667" i="5"/>
  <c r="AB669" i="5"/>
  <c r="Z670" i="5"/>
  <c r="AB673" i="5"/>
  <c r="Z674" i="5"/>
  <c r="X675" i="5"/>
  <c r="AB677" i="5"/>
  <c r="Z678" i="5"/>
  <c r="X679" i="5"/>
  <c r="AB681" i="5"/>
  <c r="Z682" i="5"/>
  <c r="X683" i="5"/>
  <c r="AB685" i="5"/>
  <c r="Z686" i="5"/>
  <c r="X687" i="5"/>
  <c r="AB689" i="5"/>
  <c r="Z690" i="5"/>
  <c r="X691" i="5"/>
  <c r="AB693" i="5"/>
  <c r="Z694" i="5"/>
  <c r="X695" i="5"/>
  <c r="AB697" i="5"/>
  <c r="Z698" i="5"/>
  <c r="X699" i="5"/>
  <c r="AB701" i="5"/>
  <c r="Z702" i="5"/>
  <c r="X703" i="5"/>
  <c r="AB705" i="5"/>
  <c r="Z706" i="5"/>
  <c r="X707" i="5"/>
  <c r="AB709" i="5"/>
  <c r="Z710" i="5"/>
  <c r="X711" i="5"/>
  <c r="AB713" i="5"/>
  <c r="Z714" i="5"/>
  <c r="X715" i="5"/>
  <c r="AB717" i="5"/>
  <c r="Z718" i="5"/>
  <c r="X719" i="5"/>
  <c r="AB721" i="5"/>
  <c r="Z722" i="5"/>
  <c r="X723" i="5"/>
  <c r="AB725" i="5"/>
  <c r="Z726" i="5"/>
  <c r="X727" i="5"/>
  <c r="AB729" i="5"/>
  <c r="Z730" i="5"/>
  <c r="X731" i="5"/>
  <c r="AB733" i="5"/>
  <c r="Z734" i="5"/>
  <c r="AB737" i="5"/>
  <c r="Z738" i="5"/>
  <c r="X739" i="5"/>
  <c r="AB741" i="5"/>
  <c r="Z742" i="5"/>
  <c r="X743" i="5"/>
  <c r="AB745" i="5"/>
  <c r="Z746" i="5"/>
  <c r="X747" i="5"/>
  <c r="AB749" i="5"/>
  <c r="Z750" i="5"/>
  <c r="X751" i="5"/>
  <c r="AB753" i="5"/>
  <c r="Z754" i="5"/>
  <c r="X755" i="5"/>
  <c r="X767" i="5"/>
  <c r="X783" i="5"/>
  <c r="X811" i="5"/>
  <c r="X823" i="5"/>
  <c r="AB757" i="5"/>
  <c r="Z758" i="5"/>
  <c r="X759" i="5"/>
  <c r="AB761" i="5"/>
  <c r="Z762" i="5"/>
  <c r="X763" i="5"/>
  <c r="AB765" i="5"/>
  <c r="Z766" i="5"/>
  <c r="AB769" i="5"/>
  <c r="Z770" i="5"/>
  <c r="X771" i="5"/>
  <c r="AB773" i="5"/>
  <c r="Z774" i="5"/>
  <c r="X775" i="5"/>
  <c r="AB777" i="5"/>
  <c r="Z778" i="5"/>
  <c r="X779" i="5"/>
  <c r="AB781" i="5"/>
  <c r="Z782" i="5"/>
  <c r="AB785" i="5"/>
  <c r="Z786" i="5"/>
  <c r="X787" i="5"/>
  <c r="AB789" i="5"/>
  <c r="Z790" i="5"/>
  <c r="X791" i="5"/>
  <c r="AB793" i="5"/>
  <c r="Z794" i="5"/>
  <c r="X795" i="5"/>
  <c r="AB797" i="5"/>
  <c r="Z798" i="5"/>
  <c r="X799" i="5"/>
  <c r="AB801" i="5"/>
  <c r="Z802" i="5"/>
  <c r="X803" i="5"/>
  <c r="AB805" i="5"/>
  <c r="Z806" i="5"/>
  <c r="X807" i="5"/>
  <c r="AB809" i="5"/>
  <c r="Z810" i="5"/>
  <c r="AB813" i="5"/>
  <c r="Z814" i="5"/>
  <c r="X815" i="5"/>
  <c r="AB817" i="5"/>
  <c r="Z818" i="5"/>
  <c r="X819" i="5"/>
  <c r="AB821" i="5"/>
  <c r="Z822" i="5"/>
  <c r="AB825" i="5"/>
  <c r="Z826" i="5"/>
  <c r="X827" i="5"/>
  <c r="AB829" i="5"/>
  <c r="Z830" i="5"/>
  <c r="X831" i="5"/>
  <c r="AB833" i="5"/>
  <c r="Z834" i="5"/>
  <c r="X835" i="5"/>
  <c r="AB837" i="5"/>
  <c r="Z838" i="5"/>
  <c r="X839" i="5"/>
  <c r="AB841" i="5"/>
  <c r="Z842" i="5"/>
  <c r="X843" i="5"/>
  <c r="AB845" i="5"/>
  <c r="Z846" i="5"/>
  <c r="X847" i="5"/>
  <c r="AB849" i="5"/>
  <c r="Z850" i="5"/>
  <c r="X851" i="5"/>
  <c r="AB853" i="5"/>
  <c r="Z854" i="5"/>
  <c r="X855" i="5"/>
  <c r="AB857" i="5"/>
  <c r="Z858" i="5"/>
  <c r="X859" i="5"/>
  <c r="AB861" i="5"/>
  <c r="Z862" i="5"/>
  <c r="X863" i="5"/>
  <c r="AB865" i="5"/>
  <c r="Z866" i="5"/>
  <c r="X867" i="5"/>
  <c r="AB869" i="5"/>
  <c r="Z870" i="5"/>
  <c r="X871" i="5"/>
  <c r="AB873" i="5"/>
  <c r="Z874" i="5"/>
  <c r="X875" i="5"/>
  <c r="AB877" i="5"/>
  <c r="Z878" i="5"/>
  <c r="X879" i="5"/>
  <c r="AB881" i="5"/>
  <c r="Z882" i="5"/>
  <c r="X883" i="5"/>
  <c r="AB885" i="5"/>
  <c r="Z886" i="5"/>
  <c r="X887" i="5"/>
  <c r="AB889" i="5"/>
  <c r="Z890" i="5"/>
  <c r="X891" i="5"/>
  <c r="AB893" i="5"/>
  <c r="Z894" i="5"/>
  <c r="X895" i="5"/>
  <c r="AB897" i="5"/>
  <c r="Z898" i="5"/>
  <c r="X899" i="5"/>
  <c r="AB901" i="5"/>
  <c r="Z902" i="5"/>
  <c r="X903" i="5"/>
  <c r="AB905" i="5"/>
  <c r="Z906" i="5"/>
  <c r="X907" i="5"/>
  <c r="AB909" i="5"/>
  <c r="Z910" i="5"/>
  <c r="X911" i="5"/>
  <c r="AB913" i="5"/>
  <c r="Z914" i="5"/>
  <c r="X915" i="5"/>
  <c r="AB917" i="5"/>
  <c r="Z918" i="5"/>
  <c r="X919" i="5"/>
  <c r="AB921" i="5"/>
  <c r="Z922" i="5"/>
  <c r="X923" i="5"/>
  <c r="AB925" i="5"/>
  <c r="Z926" i="5"/>
  <c r="X927" i="5"/>
  <c r="AB929" i="5"/>
  <c r="Z930" i="5"/>
  <c r="X931" i="5"/>
  <c r="AB933" i="5"/>
  <c r="Z934" i="5"/>
  <c r="X935" i="5"/>
  <c r="AB937" i="5"/>
  <c r="Z938" i="5"/>
  <c r="X939" i="5"/>
  <c r="AB941" i="5"/>
  <c r="Z942" i="5"/>
  <c r="X943" i="5"/>
  <c r="AB945" i="5"/>
  <c r="Z946" i="5"/>
  <c r="X947" i="5"/>
  <c r="AB949" i="5"/>
  <c r="Z950" i="5"/>
  <c r="X951" i="5"/>
  <c r="AB953" i="5"/>
  <c r="Z954" i="5"/>
  <c r="X955" i="5"/>
  <c r="AB957" i="5"/>
  <c r="Z958" i="5"/>
  <c r="X959" i="5"/>
  <c r="AB961" i="5"/>
  <c r="Z962" i="5"/>
  <c r="X963" i="5"/>
  <c r="AB965" i="5"/>
  <c r="Z966" i="5"/>
  <c r="X967" i="5"/>
  <c r="AB969" i="5"/>
  <c r="Z970" i="5"/>
  <c r="X971" i="5"/>
  <c r="AB973" i="5"/>
  <c r="Z974" i="5"/>
  <c r="X975" i="5"/>
  <c r="AB977" i="5"/>
  <c r="Z978" i="5"/>
  <c r="X979" i="5"/>
  <c r="AB981" i="5"/>
  <c r="Z982" i="5"/>
  <c r="X983" i="5"/>
  <c r="AB985" i="5"/>
  <c r="Z986" i="5"/>
  <c r="X987" i="5"/>
  <c r="AB989" i="5"/>
  <c r="Z990" i="5"/>
  <c r="X991" i="5"/>
  <c r="AB993" i="5"/>
  <c r="Z994" i="5"/>
  <c r="X995" i="5"/>
  <c r="AB997" i="5"/>
  <c r="Z998" i="5"/>
  <c r="X999" i="5"/>
  <c r="AB1001" i="5"/>
  <c r="Z1002" i="5"/>
  <c r="X1003" i="5"/>
  <c r="AB1005" i="5"/>
  <c r="Z1006" i="5"/>
  <c r="X468" i="5"/>
  <c r="AB470" i="5"/>
  <c r="Z471" i="5"/>
  <c r="X472" i="5"/>
  <c r="AB474" i="5"/>
  <c r="Z475" i="5"/>
  <c r="AB478" i="5"/>
  <c r="Z479" i="5"/>
  <c r="X480" i="5"/>
  <c r="AB482" i="5"/>
  <c r="Z483" i="5"/>
  <c r="X484" i="5"/>
  <c r="AB486" i="5"/>
  <c r="Z487" i="5"/>
  <c r="X488" i="5"/>
  <c r="AB490" i="5"/>
  <c r="Z491" i="5"/>
  <c r="X492" i="5"/>
  <c r="AB494" i="5"/>
  <c r="Z495" i="5"/>
  <c r="X496" i="5"/>
  <c r="AB498" i="5"/>
  <c r="Z499" i="5"/>
  <c r="X500" i="5"/>
  <c r="AB502" i="5"/>
  <c r="Z503" i="5"/>
  <c r="X504" i="5"/>
  <c r="AB506" i="5"/>
  <c r="Z507" i="5"/>
  <c r="X508" i="5"/>
  <c r="AB510" i="5"/>
  <c r="Z511" i="5"/>
  <c r="X512" i="5"/>
  <c r="AB514" i="5"/>
  <c r="Z515" i="5"/>
  <c r="AB518" i="5"/>
  <c r="Z519" i="5"/>
  <c r="X520" i="5"/>
  <c r="AB522" i="5"/>
  <c r="Z523" i="5"/>
  <c r="X524" i="5"/>
  <c r="AB526" i="5"/>
  <c r="Z527" i="5"/>
  <c r="X528" i="5"/>
  <c r="AB530" i="5"/>
  <c r="Z531" i="5"/>
  <c r="X532" i="5"/>
  <c r="AB534" i="5"/>
  <c r="Z535" i="5"/>
  <c r="X536" i="5"/>
  <c r="AB538" i="5"/>
  <c r="Z539" i="5"/>
  <c r="AB542" i="5"/>
  <c r="Z543" i="5"/>
  <c r="X544" i="5"/>
  <c r="AB546" i="5"/>
  <c r="Z547" i="5"/>
  <c r="X548" i="5"/>
  <c r="AB550" i="5"/>
  <c r="Z551" i="5"/>
  <c r="X552" i="5"/>
  <c r="AB554" i="5"/>
  <c r="Z555" i="5"/>
  <c r="X556" i="5"/>
  <c r="AB558" i="5"/>
  <c r="Z559" i="5"/>
  <c r="X560" i="5"/>
  <c r="AB562" i="5"/>
  <c r="Z563" i="5"/>
  <c r="X564" i="5"/>
  <c r="AB566" i="5"/>
  <c r="Z567" i="5"/>
  <c r="X568" i="5"/>
  <c r="AB570" i="5"/>
  <c r="Z571" i="5"/>
  <c r="X572" i="5"/>
  <c r="AB574" i="5"/>
  <c r="Z575" i="5"/>
  <c r="X576" i="5"/>
  <c r="AB578" i="5"/>
  <c r="Z579" i="5"/>
  <c r="X580" i="5"/>
  <c r="AB582" i="5"/>
  <c r="Z583" i="5"/>
  <c r="X584" i="5"/>
  <c r="AB586" i="5"/>
  <c r="Z587" i="5"/>
  <c r="X588" i="5"/>
  <c r="AB590" i="5"/>
  <c r="Z591" i="5"/>
  <c r="X592" i="5"/>
  <c r="AB594" i="5"/>
  <c r="Z595" i="5"/>
  <c r="X596" i="5"/>
  <c r="AB598" i="5"/>
  <c r="Z599" i="5"/>
  <c r="X600" i="5"/>
  <c r="AB602" i="5"/>
  <c r="Z603" i="5"/>
  <c r="X604" i="5"/>
  <c r="AB606" i="5"/>
  <c r="Z607" i="5"/>
  <c r="X608" i="5"/>
  <c r="AB610" i="5"/>
  <c r="Z611" i="5"/>
  <c r="X612" i="5"/>
  <c r="AB614" i="5"/>
  <c r="Z615" i="5"/>
  <c r="X616" i="5"/>
  <c r="AB618" i="5"/>
  <c r="Z619" i="5"/>
  <c r="X620" i="5"/>
  <c r="AB622" i="5"/>
  <c r="Z623" i="5"/>
  <c r="X624" i="5"/>
  <c r="AB626" i="5"/>
  <c r="Z627" i="5"/>
  <c r="X628" i="5"/>
  <c r="AB630" i="5"/>
  <c r="Z631" i="5"/>
  <c r="X632" i="5"/>
  <c r="AB634" i="5"/>
  <c r="Z635" i="5"/>
  <c r="X636" i="5"/>
  <c r="AB638" i="5"/>
  <c r="Z639" i="5"/>
  <c r="X640" i="5"/>
  <c r="AB642" i="5"/>
  <c r="Z643" i="5"/>
  <c r="X644" i="5"/>
  <c r="AB646" i="5"/>
  <c r="Z647" i="5"/>
  <c r="X648" i="5"/>
  <c r="AB650" i="5"/>
  <c r="Z651" i="5"/>
  <c r="X652" i="5"/>
  <c r="AB654" i="5"/>
  <c r="Z655" i="5"/>
  <c r="X656" i="5"/>
  <c r="AB658" i="5"/>
  <c r="Z659" i="5"/>
  <c r="X660" i="5"/>
  <c r="AB662" i="5"/>
  <c r="Z663" i="5"/>
  <c r="X664" i="5"/>
  <c r="AB666" i="5"/>
  <c r="Z667" i="5"/>
  <c r="X668" i="5"/>
  <c r="AB670" i="5"/>
  <c r="Z671" i="5"/>
  <c r="X672" i="5"/>
  <c r="AB674" i="5"/>
  <c r="Z675" i="5"/>
  <c r="X676" i="5"/>
  <c r="AB678" i="5"/>
  <c r="Z679" i="5"/>
  <c r="X680" i="5"/>
  <c r="AB682" i="5"/>
  <c r="Z683" i="5"/>
  <c r="X684" i="5"/>
  <c r="AB686" i="5"/>
  <c r="Z687" i="5"/>
  <c r="X688" i="5"/>
  <c r="AB690" i="5"/>
  <c r="Z691" i="5"/>
  <c r="X692" i="5"/>
  <c r="AB694" i="5"/>
  <c r="Z695" i="5"/>
  <c r="X696" i="5"/>
  <c r="AB698" i="5"/>
  <c r="Z699" i="5"/>
  <c r="X700" i="5"/>
  <c r="AB702" i="5"/>
  <c r="Z703" i="5"/>
  <c r="X704" i="5"/>
  <c r="AB706" i="5"/>
  <c r="Z707" i="5"/>
  <c r="X708" i="5"/>
  <c r="AB710" i="5"/>
  <c r="Z711" i="5"/>
  <c r="X712" i="5"/>
  <c r="AB714" i="5"/>
  <c r="Z715" i="5"/>
  <c r="X716" i="5"/>
  <c r="AB718" i="5"/>
  <c r="Z719" i="5"/>
  <c r="X720" i="5"/>
  <c r="AB722" i="5"/>
  <c r="Z723" i="5"/>
  <c r="X724" i="5"/>
  <c r="AB726" i="5"/>
  <c r="Z727" i="5"/>
  <c r="X728" i="5"/>
  <c r="AB730" i="5"/>
  <c r="Z731" i="5"/>
  <c r="X732" i="5"/>
  <c r="AB734" i="5"/>
  <c r="Z735" i="5"/>
  <c r="X736" i="5"/>
  <c r="AB738" i="5"/>
  <c r="Z739" i="5"/>
  <c r="X740" i="5"/>
  <c r="AB742" i="5"/>
  <c r="Z743" i="5"/>
  <c r="X744" i="5"/>
  <c r="AB746" i="5"/>
  <c r="Z747" i="5"/>
  <c r="X748" i="5"/>
  <c r="AB750" i="5"/>
  <c r="Z751" i="5"/>
  <c r="X752" i="5"/>
  <c r="AB754" i="5"/>
  <c r="Z755" i="5"/>
  <c r="X756" i="5"/>
  <c r="AB758" i="5"/>
  <c r="Z759" i="5"/>
  <c r="X760" i="5"/>
  <c r="AB762" i="5"/>
  <c r="Z763" i="5"/>
  <c r="X764" i="5"/>
  <c r="X772" i="5"/>
  <c r="X780" i="5"/>
  <c r="X788" i="5"/>
  <c r="X804" i="5"/>
  <c r="X812" i="5"/>
  <c r="X820" i="5"/>
  <c r="X828" i="5"/>
  <c r="X836" i="5"/>
  <c r="X840" i="5"/>
  <c r="X844" i="5"/>
  <c r="X848" i="5"/>
  <c r="X852" i="5"/>
  <c r="X856" i="5"/>
  <c r="X860" i="5"/>
  <c r="X864" i="5"/>
  <c r="X868" i="5"/>
  <c r="X872" i="5"/>
  <c r="X876" i="5"/>
  <c r="X880" i="5"/>
  <c r="X884" i="5"/>
  <c r="X888" i="5"/>
  <c r="X892" i="5"/>
  <c r="X896" i="5"/>
  <c r="X900" i="5"/>
  <c r="X904" i="5"/>
  <c r="X908" i="5"/>
  <c r="X912" i="5"/>
  <c r="X916" i="5"/>
  <c r="X920" i="5"/>
  <c r="X924" i="5"/>
  <c r="X928" i="5"/>
  <c r="X932" i="5"/>
  <c r="X936" i="5"/>
  <c r="X940" i="5"/>
  <c r="X944" i="5"/>
  <c r="X948" i="5"/>
  <c r="X952" i="5"/>
  <c r="Z955" i="5"/>
  <c r="X956" i="5"/>
  <c r="X960" i="5"/>
  <c r="X964" i="5"/>
  <c r="X968" i="5"/>
  <c r="X972" i="5"/>
  <c r="X976" i="5"/>
  <c r="X980" i="5"/>
  <c r="X984" i="5"/>
  <c r="X988" i="5"/>
  <c r="X992" i="5"/>
  <c r="X996" i="5"/>
  <c r="X1000" i="5"/>
  <c r="X1004" i="5"/>
  <c r="X1008" i="5"/>
  <c r="X1012" i="5"/>
  <c r="X1016" i="5"/>
  <c r="X1020" i="5"/>
  <c r="X1024" i="5"/>
  <c r="X1028" i="5"/>
  <c r="X1032" i="5"/>
  <c r="X1036" i="5"/>
  <c r="X1040" i="5"/>
  <c r="X1044" i="5"/>
  <c r="X1048" i="5"/>
  <c r="X1052" i="5"/>
  <c r="X1056" i="5"/>
  <c r="X1060" i="5"/>
  <c r="X1064" i="5"/>
  <c r="X1068" i="5"/>
  <c r="X1072" i="5"/>
  <c r="X1076" i="5"/>
  <c r="X1080" i="5"/>
  <c r="Z1083" i="5"/>
  <c r="X1084" i="5"/>
  <c r="X1088" i="5"/>
  <c r="X1092" i="5"/>
  <c r="X1096" i="5"/>
  <c r="X1100" i="5"/>
  <c r="X1104" i="5"/>
  <c r="X1108" i="5"/>
  <c r="X1112" i="5"/>
  <c r="X1116" i="5"/>
  <c r="X1120" i="5"/>
  <c r="X1124" i="5"/>
  <c r="X1128" i="5"/>
  <c r="X1132" i="5"/>
  <c r="X1136" i="5"/>
  <c r="X1140" i="5"/>
  <c r="X1144" i="5"/>
  <c r="X1148" i="5"/>
  <c r="X1152" i="5"/>
  <c r="X1156" i="5"/>
  <c r="X1160" i="5"/>
  <c r="X1164" i="5"/>
  <c r="X1168" i="5"/>
  <c r="X1172" i="5"/>
  <c r="X1176" i="5"/>
  <c r="X1180" i="5"/>
  <c r="X1184" i="5"/>
  <c r="X1188" i="5"/>
  <c r="X1192" i="5"/>
  <c r="X1196" i="5"/>
  <c r="X1200" i="5"/>
  <c r="X1204" i="5"/>
  <c r="X1208" i="5"/>
  <c r="Y928" i="5"/>
  <c r="AA931" i="5"/>
  <c r="Y932" i="5"/>
  <c r="AA935" i="5"/>
  <c r="Y936" i="5"/>
  <c r="AA939" i="5"/>
  <c r="Y940" i="5"/>
  <c r="AA943" i="5"/>
  <c r="Y944" i="5"/>
  <c r="AA947" i="5"/>
  <c r="Y948" i="5"/>
  <c r="AA951" i="5"/>
  <c r="Y952" i="5"/>
  <c r="AA955" i="5"/>
  <c r="Y956" i="5"/>
  <c r="AA959" i="5"/>
  <c r="Y960" i="5"/>
  <c r="AA963" i="5"/>
  <c r="Y964" i="5"/>
  <c r="AA967" i="5"/>
  <c r="Y968" i="5"/>
  <c r="AA971" i="5"/>
  <c r="Y972" i="5"/>
  <c r="AA975" i="5"/>
  <c r="Y976" i="5"/>
  <c r="AA979" i="5"/>
  <c r="Y980" i="5"/>
  <c r="AA983" i="5"/>
  <c r="Y984" i="5"/>
  <c r="AA987" i="5"/>
  <c r="Y988" i="5"/>
  <c r="AA991" i="5"/>
  <c r="Y992" i="5"/>
  <c r="AA995" i="5"/>
  <c r="Y996" i="5"/>
  <c r="AA999" i="5"/>
  <c r="Y1000" i="5"/>
  <c r="AA1003" i="5"/>
  <c r="Y1004" i="5"/>
  <c r="AA1007" i="5"/>
  <c r="Y1008" i="5"/>
  <c r="AA1011" i="5"/>
  <c r="Y1012" i="5"/>
  <c r="Y1024" i="5"/>
  <c r="Y1032" i="5"/>
  <c r="Y1040" i="5"/>
  <c r="Y1056" i="5"/>
  <c r="Y1064" i="5"/>
  <c r="Y1072" i="5"/>
  <c r="Y1088" i="5"/>
  <c r="Y1096" i="5"/>
  <c r="Y1104" i="5"/>
  <c r="Y1120" i="5"/>
  <c r="Y1128" i="5"/>
  <c r="Y1136" i="5"/>
  <c r="Y1152" i="5"/>
  <c r="Y1160" i="5"/>
  <c r="Y1168" i="5"/>
  <c r="Y1184" i="5"/>
  <c r="Y1192" i="5"/>
  <c r="Y1200" i="5"/>
  <c r="X441" i="5"/>
  <c r="AB443" i="5"/>
  <c r="Z444" i="5"/>
  <c r="X445" i="5"/>
  <c r="AB447" i="5"/>
  <c r="Z448" i="5"/>
  <c r="X449" i="5"/>
  <c r="AB451" i="5"/>
  <c r="Z452" i="5"/>
  <c r="AB455" i="5"/>
  <c r="Z456" i="5"/>
  <c r="X457" i="5"/>
  <c r="AB459" i="5"/>
  <c r="Z460" i="5"/>
  <c r="X461" i="5"/>
  <c r="AB463" i="5"/>
  <c r="Z464" i="5"/>
  <c r="X465" i="5"/>
  <c r="AB467" i="5"/>
  <c r="Z468" i="5"/>
  <c r="X469" i="5"/>
  <c r="AB471" i="5"/>
  <c r="Z472" i="5"/>
  <c r="X473" i="5"/>
  <c r="AB475" i="5"/>
  <c r="Z476" i="5"/>
  <c r="X477" i="5"/>
  <c r="AB479" i="5"/>
  <c r="Z480" i="5"/>
  <c r="X481" i="5"/>
  <c r="AB483" i="5"/>
  <c r="Z484" i="5"/>
  <c r="X485" i="5"/>
  <c r="AB487" i="5"/>
  <c r="Z488" i="5"/>
  <c r="X489" i="5"/>
  <c r="AB491" i="5"/>
  <c r="Z492" i="5"/>
  <c r="AB495" i="5"/>
  <c r="Z496" i="5"/>
  <c r="X497" i="5"/>
  <c r="AB499" i="5"/>
  <c r="Z500" i="5"/>
  <c r="X501" i="5"/>
  <c r="AB503" i="5"/>
  <c r="Z504" i="5"/>
  <c r="X505" i="5"/>
  <c r="AB507" i="5"/>
  <c r="Z508" i="5"/>
  <c r="X509" i="5"/>
  <c r="AB511" i="5"/>
  <c r="Z512" i="5"/>
  <c r="X513" i="5"/>
  <c r="AB515" i="5"/>
  <c r="Z516" i="5"/>
  <c r="AB519" i="5"/>
  <c r="Z520" i="5"/>
  <c r="X521" i="5"/>
  <c r="AB523" i="5"/>
  <c r="Z524" i="5"/>
  <c r="X525" i="5"/>
  <c r="AB527" i="5"/>
  <c r="Z528" i="5"/>
  <c r="X529" i="5"/>
  <c r="AB531" i="5"/>
  <c r="Z532" i="5"/>
  <c r="X533" i="5"/>
  <c r="AB535" i="5"/>
  <c r="Z536" i="5"/>
  <c r="X537" i="5"/>
  <c r="AB539" i="5"/>
  <c r="Z540" i="5"/>
  <c r="X541" i="5"/>
  <c r="AB543" i="5"/>
  <c r="Z544" i="5"/>
  <c r="X545" i="5"/>
  <c r="AB547" i="5"/>
  <c r="Z548" i="5"/>
  <c r="X549" i="5"/>
  <c r="AB551" i="5"/>
  <c r="Z552" i="5"/>
  <c r="X553" i="5"/>
  <c r="AB555" i="5"/>
  <c r="Z556" i="5"/>
  <c r="AB559" i="5"/>
  <c r="Z560" i="5"/>
  <c r="X561" i="5"/>
  <c r="AB563" i="5"/>
  <c r="Z564" i="5"/>
  <c r="X565" i="5"/>
  <c r="AB567" i="5"/>
  <c r="Z568" i="5"/>
  <c r="X569" i="5"/>
  <c r="AB571" i="5"/>
  <c r="Z572" i="5"/>
  <c r="AB575" i="5"/>
  <c r="Z576" i="5"/>
  <c r="X577" i="5"/>
  <c r="AB579" i="5"/>
  <c r="Z580" i="5"/>
  <c r="X581" i="5"/>
  <c r="AB583" i="5"/>
  <c r="Z584" i="5"/>
  <c r="X585" i="5"/>
  <c r="AB587" i="5"/>
  <c r="Z588" i="5"/>
  <c r="AB591" i="5"/>
  <c r="Z592" i="5"/>
  <c r="X593" i="5"/>
  <c r="AB595" i="5"/>
  <c r="Z596" i="5"/>
  <c r="X597" i="5"/>
  <c r="AB599" i="5"/>
  <c r="Z600" i="5"/>
  <c r="X601" i="5"/>
  <c r="AB603" i="5"/>
  <c r="Z604" i="5"/>
  <c r="AB607" i="5"/>
  <c r="Z608" i="5"/>
  <c r="X609" i="5"/>
  <c r="AB611" i="5"/>
  <c r="Z612" i="5"/>
  <c r="X613" i="5"/>
  <c r="AB615" i="5"/>
  <c r="Z616" i="5"/>
  <c r="X617" i="5"/>
  <c r="AB619" i="5"/>
  <c r="Z620" i="5"/>
  <c r="AB623" i="5"/>
  <c r="Z624" i="5"/>
  <c r="X625" i="5"/>
  <c r="AB627" i="5"/>
  <c r="Z628" i="5"/>
  <c r="X629" i="5"/>
  <c r="AB631" i="5"/>
  <c r="Z632" i="5"/>
  <c r="X633" i="5"/>
  <c r="AB635" i="5"/>
  <c r="Z636" i="5"/>
  <c r="AB639" i="5"/>
  <c r="Z640" i="5"/>
  <c r="X641" i="5"/>
  <c r="AB643" i="5"/>
  <c r="Z644" i="5"/>
  <c r="X645" i="5"/>
  <c r="AB647" i="5"/>
  <c r="Z648" i="5"/>
  <c r="X649" i="5"/>
  <c r="AB651" i="5"/>
  <c r="Z652" i="5"/>
  <c r="AB655" i="5"/>
  <c r="Z656" i="5"/>
  <c r="X657" i="5"/>
  <c r="AB659" i="5"/>
  <c r="Z660" i="5"/>
  <c r="X661" i="5"/>
  <c r="AB663" i="5"/>
  <c r="Z664" i="5"/>
  <c r="X665" i="5"/>
  <c r="AB667" i="5"/>
  <c r="Z668" i="5"/>
  <c r="AB671" i="5"/>
  <c r="Z672" i="5"/>
  <c r="X673" i="5"/>
  <c r="AB675" i="5"/>
  <c r="Z676" i="5"/>
  <c r="X677" i="5"/>
  <c r="AB679" i="5"/>
  <c r="Z680" i="5"/>
  <c r="X681" i="5"/>
  <c r="AB683" i="5"/>
  <c r="Z684" i="5"/>
  <c r="AB687" i="5"/>
  <c r="Z688" i="5"/>
  <c r="X689" i="5"/>
  <c r="AB691" i="5"/>
  <c r="Z692" i="5"/>
  <c r="X693" i="5"/>
  <c r="AB695" i="5"/>
  <c r="Z696" i="5"/>
  <c r="X697" i="5"/>
  <c r="AB699" i="5"/>
  <c r="Z700" i="5"/>
  <c r="AB703" i="5"/>
  <c r="Z704" i="5"/>
  <c r="X705" i="5"/>
  <c r="AB707" i="5"/>
  <c r="Z708" i="5"/>
  <c r="X709" i="5"/>
  <c r="AB711" i="5"/>
  <c r="Z712" i="5"/>
  <c r="X713" i="5"/>
  <c r="AB715" i="5"/>
  <c r="Z716" i="5"/>
  <c r="AB719" i="5"/>
  <c r="Z720" i="5"/>
  <c r="X721" i="5"/>
  <c r="AB723" i="5"/>
  <c r="Z724" i="5"/>
  <c r="X725" i="5"/>
  <c r="AB727" i="5"/>
  <c r="Z728" i="5"/>
  <c r="X729" i="5"/>
  <c r="AB731" i="5"/>
  <c r="Z732" i="5"/>
  <c r="AB735" i="5"/>
  <c r="Z736" i="5"/>
  <c r="X737" i="5"/>
  <c r="AB739" i="5"/>
  <c r="Z740" i="5"/>
  <c r="X741" i="5"/>
  <c r="AB743" i="5"/>
  <c r="Z744" i="5"/>
  <c r="X745" i="5"/>
  <c r="AB747" i="5"/>
  <c r="Z748" i="5"/>
  <c r="AB751" i="5"/>
  <c r="Z752" i="5"/>
  <c r="X753" i="5"/>
  <c r="AB755" i="5"/>
  <c r="Z756" i="5"/>
  <c r="X757" i="5"/>
  <c r="AB759" i="5"/>
  <c r="Z760" i="5"/>
  <c r="X761" i="5"/>
  <c r="AB763" i="5"/>
  <c r="X773" i="5"/>
  <c r="X789" i="5"/>
  <c r="X805" i="5"/>
  <c r="X813" i="5"/>
  <c r="X825" i="5"/>
  <c r="X829" i="5"/>
  <c r="X837" i="5"/>
  <c r="X845" i="5"/>
  <c r="X853" i="5"/>
  <c r="X861" i="5"/>
  <c r="X869" i="5"/>
  <c r="X877" i="5"/>
  <c r="X885" i="5"/>
  <c r="X893" i="5"/>
  <c r="X901" i="5"/>
  <c r="X909" i="5"/>
  <c r="X917" i="5"/>
  <c r="X925" i="5"/>
  <c r="X933" i="5"/>
  <c r="X941" i="5"/>
  <c r="X949" i="5"/>
  <c r="X957" i="5"/>
  <c r="X965" i="5"/>
  <c r="X973" i="5"/>
  <c r="X981" i="5"/>
  <c r="X989" i="5"/>
  <c r="X997" i="5"/>
  <c r="X1005" i="5"/>
  <c r="AB766" i="5"/>
  <c r="Z767" i="5"/>
  <c r="X768" i="5"/>
  <c r="AB770" i="5"/>
  <c r="Z771" i="5"/>
  <c r="AB774" i="5"/>
  <c r="Z775" i="5"/>
  <c r="X776" i="5"/>
  <c r="AB778" i="5"/>
  <c r="Z779" i="5"/>
  <c r="AB782" i="5"/>
  <c r="Z783" i="5"/>
  <c r="X784" i="5"/>
  <c r="AB786" i="5"/>
  <c r="Z787" i="5"/>
  <c r="AB790" i="5"/>
  <c r="Z791" i="5"/>
  <c r="X792" i="5"/>
  <c r="AB794" i="5"/>
  <c r="Z795" i="5"/>
  <c r="AB798" i="5"/>
  <c r="Z799" i="5"/>
  <c r="X800" i="5"/>
  <c r="AB802" i="5"/>
  <c r="Z803" i="5"/>
  <c r="AB806" i="5"/>
  <c r="Z807" i="5"/>
  <c r="X808" i="5"/>
  <c r="AB810" i="5"/>
  <c r="Z811" i="5"/>
  <c r="AB814" i="5"/>
  <c r="Z815" i="5"/>
  <c r="X816" i="5"/>
  <c r="AB818" i="5"/>
  <c r="Z819" i="5"/>
  <c r="AB822" i="5"/>
  <c r="X824" i="5"/>
  <c r="AB826" i="5"/>
  <c r="Z827" i="5"/>
  <c r="AB830" i="5"/>
  <c r="Z831" i="5"/>
  <c r="X832" i="5"/>
  <c r="AB834" i="5"/>
  <c r="Z835" i="5"/>
  <c r="AB838" i="5"/>
  <c r="Z839" i="5"/>
  <c r="AB842" i="5"/>
  <c r="Z843" i="5"/>
  <c r="AB846" i="5"/>
  <c r="Z847" i="5"/>
  <c r="AB850" i="5"/>
  <c r="Z851" i="5"/>
  <c r="AB854" i="5"/>
  <c r="Z855" i="5"/>
  <c r="AB858" i="5"/>
  <c r="Z859" i="5"/>
  <c r="AB862" i="5"/>
  <c r="Z863" i="5"/>
  <c r="AB866" i="5"/>
  <c r="Z867" i="5"/>
  <c r="AB870" i="5"/>
  <c r="Z871" i="5"/>
  <c r="AB874" i="5"/>
  <c r="Z875" i="5"/>
  <c r="AB878" i="5"/>
  <c r="Z879" i="5"/>
  <c r="AB882" i="5"/>
  <c r="Z883" i="5"/>
  <c r="AB886" i="5"/>
  <c r="Z887" i="5"/>
  <c r="AB890" i="5"/>
  <c r="Z891" i="5"/>
  <c r="AB894" i="5"/>
  <c r="Z895" i="5"/>
  <c r="AB898" i="5"/>
  <c r="Z899" i="5"/>
  <c r="AB902" i="5"/>
  <c r="Z903" i="5"/>
  <c r="AB906" i="5"/>
  <c r="Z907" i="5"/>
  <c r="AB910" i="5"/>
  <c r="Z911" i="5"/>
  <c r="AB914" i="5"/>
  <c r="Z915" i="5"/>
  <c r="AB918" i="5"/>
  <c r="Z919" i="5"/>
  <c r="AB922" i="5"/>
  <c r="Z923" i="5"/>
  <c r="AB926" i="5"/>
  <c r="Z927" i="5"/>
  <c r="AB930" i="5"/>
  <c r="Z931" i="5"/>
  <c r="AB934" i="5"/>
  <c r="Z935" i="5"/>
  <c r="AB938" i="5"/>
  <c r="Z939" i="5"/>
  <c r="AB942" i="5"/>
  <c r="Z943" i="5"/>
  <c r="AB946" i="5"/>
  <c r="Z947" i="5"/>
  <c r="AB950" i="5"/>
  <c r="Z951" i="5"/>
  <c r="AB954" i="5"/>
  <c r="AB958" i="5"/>
  <c r="Z959" i="5"/>
  <c r="AB962" i="5"/>
  <c r="Z963" i="5"/>
  <c r="AB966" i="5"/>
  <c r="Z967" i="5"/>
  <c r="AB970" i="5"/>
  <c r="Z971" i="5"/>
  <c r="AB974" i="5"/>
  <c r="Z975" i="5"/>
  <c r="AB978" i="5"/>
  <c r="Z979" i="5"/>
  <c r="AB982" i="5"/>
  <c r="Z983" i="5"/>
  <c r="AB986" i="5"/>
  <c r="Z987" i="5"/>
  <c r="AB990" i="5"/>
  <c r="Z991" i="5"/>
  <c r="AB994" i="5"/>
  <c r="Z995" i="5"/>
  <c r="AB998" i="5"/>
  <c r="Z999" i="5"/>
  <c r="AB1002" i="5"/>
  <c r="Z1003" i="5"/>
  <c r="AB1006" i="5"/>
  <c r="Z1007" i="5"/>
  <c r="AB1010" i="5"/>
  <c r="Z1011" i="5"/>
  <c r="AB1014" i="5"/>
  <c r="Z1015" i="5"/>
  <c r="AB1018" i="5"/>
  <c r="Z1019" i="5"/>
  <c r="AB1022" i="5"/>
  <c r="Z1023" i="5"/>
  <c r="AB1026" i="5"/>
  <c r="Z1027" i="5"/>
  <c r="AB1030" i="5"/>
  <c r="Z1031" i="5"/>
  <c r="AB1034" i="5"/>
  <c r="Z1035" i="5"/>
  <c r="AB1038" i="5"/>
  <c r="Z1039" i="5"/>
  <c r="AB1042" i="5"/>
  <c r="Z1043" i="5"/>
  <c r="AB1046" i="5"/>
  <c r="Z1047" i="5"/>
  <c r="AB1050" i="5"/>
  <c r="Z1051" i="5"/>
  <c r="AB1054" i="5"/>
  <c r="Z1055" i="5"/>
  <c r="AB1058" i="5"/>
  <c r="Z1059" i="5"/>
  <c r="AB1062" i="5"/>
  <c r="Z1063" i="5"/>
  <c r="AB1066" i="5"/>
  <c r="Z1067" i="5"/>
  <c r="AB1070" i="5"/>
  <c r="Z1071" i="5"/>
  <c r="AB1074" i="5"/>
  <c r="Z1075" i="5"/>
  <c r="AB1078" i="5"/>
  <c r="Z1079" i="5"/>
  <c r="AB1082" i="5"/>
  <c r="AB1086" i="5"/>
  <c r="Z1087" i="5"/>
  <c r="AB1090" i="5"/>
  <c r="Z1091" i="5"/>
  <c r="AB1094" i="5"/>
  <c r="Z1095" i="5"/>
  <c r="AB1098" i="5"/>
  <c r="Z1099" i="5"/>
  <c r="AB1102" i="5"/>
  <c r="Z1103" i="5"/>
  <c r="AB1106" i="5"/>
  <c r="Z1107" i="5"/>
  <c r="AB1110" i="5"/>
  <c r="Z1111" i="5"/>
  <c r="AB1114" i="5"/>
  <c r="Z1115" i="5"/>
  <c r="AB1118" i="5"/>
  <c r="Z1119" i="5"/>
  <c r="AB1122" i="5"/>
  <c r="Z1123" i="5"/>
  <c r="AB1126" i="5"/>
  <c r="Z1127" i="5"/>
  <c r="AB1130" i="5"/>
  <c r="Z1131" i="5"/>
  <c r="AB1134" i="5"/>
  <c r="Z1135" i="5"/>
  <c r="AB1138" i="5"/>
  <c r="Z1139" i="5"/>
  <c r="AB1142" i="5"/>
  <c r="Z1143" i="5"/>
  <c r="AB1146" i="5"/>
  <c r="Z1147" i="5"/>
  <c r="AB1150" i="5"/>
  <c r="Z1151" i="5"/>
  <c r="AB1154" i="5"/>
  <c r="Z1155" i="5"/>
  <c r="AB1158" i="5"/>
  <c r="Z1159" i="5"/>
  <c r="AB1162" i="5"/>
  <c r="Z1163" i="5"/>
  <c r="AB1166" i="5"/>
  <c r="Z1167" i="5"/>
  <c r="AB1170" i="5"/>
  <c r="Z1171" i="5"/>
  <c r="AB1174" i="5"/>
  <c r="Z1175" i="5"/>
  <c r="AB1178" i="5"/>
  <c r="Z1179" i="5"/>
  <c r="AB1182" i="5"/>
  <c r="Z1183" i="5"/>
  <c r="AB1186" i="5"/>
  <c r="Z1187" i="5"/>
  <c r="AB1190" i="5"/>
  <c r="Z1191" i="5"/>
  <c r="AB1194" i="5"/>
  <c r="Z1195" i="5"/>
  <c r="AB1198" i="5"/>
  <c r="Z1199" i="5"/>
  <c r="AB1202" i="5"/>
  <c r="Z1203" i="5"/>
  <c r="AB1206" i="5"/>
  <c r="Z1207" i="5"/>
  <c r="AB1210" i="5"/>
  <c r="Z1211" i="5"/>
  <c r="AA1015" i="5"/>
  <c r="AA1019" i="5"/>
  <c r="Y1020" i="5"/>
  <c r="AA1023" i="5"/>
  <c r="AA1027" i="5"/>
  <c r="Y1028" i="5"/>
  <c r="AA1031" i="5"/>
  <c r="AA1035" i="5"/>
  <c r="Y1036" i="5"/>
  <c r="AA1039" i="5"/>
  <c r="AA1043" i="5"/>
  <c r="Y1044" i="5"/>
  <c r="AA1047" i="5"/>
  <c r="AA1051" i="5"/>
  <c r="Y1052" i="5"/>
  <c r="AA1055" i="5"/>
  <c r="AA1059" i="5"/>
  <c r="Y1060" i="5"/>
  <c r="AA1063" i="5"/>
  <c r="AA1067" i="5"/>
  <c r="Y1068" i="5"/>
  <c r="AA1071" i="5"/>
  <c r="AA1075" i="5"/>
  <c r="Y1076" i="5"/>
  <c r="AA1079" i="5"/>
  <c r="AA1083" i="5"/>
  <c r="Y1084" i="5"/>
  <c r="AA1087" i="5"/>
  <c r="AA1091" i="5"/>
  <c r="Y1092" i="5"/>
  <c r="AA1095" i="5"/>
  <c r="AA1099" i="5"/>
  <c r="Y1100" i="5"/>
  <c r="AA1103" i="5"/>
  <c r="AA1107" i="5"/>
  <c r="Y1108" i="5"/>
  <c r="AA1111" i="5"/>
  <c r="AA1115" i="5"/>
  <c r="Y1116" i="5"/>
  <c r="AA1119" i="5"/>
  <c r="AA1123" i="5"/>
  <c r="Y1124" i="5"/>
  <c r="AA1127" i="5"/>
  <c r="AA1131" i="5"/>
  <c r="Y1132" i="5"/>
  <c r="AA1135" i="5"/>
  <c r="AA1139" i="5"/>
  <c r="Y1140" i="5"/>
  <c r="AA1143" i="5"/>
  <c r="AA1147" i="5"/>
  <c r="Y1148" i="5"/>
  <c r="AA1151" i="5"/>
  <c r="AA1155" i="5"/>
  <c r="Y1156" i="5"/>
  <c r="AA1159" i="5"/>
  <c r="AA1163" i="5"/>
  <c r="Y1164" i="5"/>
  <c r="AA1167" i="5"/>
  <c r="AA1171" i="5"/>
  <c r="Y1172" i="5"/>
  <c r="AA1175" i="5"/>
  <c r="AA1179" i="5"/>
  <c r="Y1180" i="5"/>
  <c r="AA1183" i="5"/>
  <c r="AA1187" i="5"/>
  <c r="Y1188" i="5"/>
  <c r="AA1191" i="5"/>
  <c r="AA1195" i="5"/>
  <c r="Y1196" i="5"/>
  <c r="AA1199" i="5"/>
  <c r="AA1203" i="5"/>
  <c r="Y1204" i="5"/>
  <c r="AA1207" i="5"/>
  <c r="AA1211" i="5"/>
  <c r="Y1212" i="5"/>
  <c r="Z764" i="5"/>
  <c r="AB767" i="5"/>
  <c r="Z768" i="5"/>
  <c r="X769" i="5"/>
  <c r="AB771" i="5"/>
  <c r="Z772" i="5"/>
  <c r="AB775" i="5"/>
  <c r="Z776" i="5"/>
  <c r="X777" i="5"/>
  <c r="AB779" i="5"/>
  <c r="Z780" i="5"/>
  <c r="AB783" i="5"/>
  <c r="Z784" i="5"/>
  <c r="X785" i="5"/>
  <c r="AB787" i="5"/>
  <c r="Z788" i="5"/>
  <c r="AB791" i="5"/>
  <c r="Z792" i="5"/>
  <c r="X793" i="5"/>
  <c r="AB795" i="5"/>
  <c r="Z796" i="5"/>
  <c r="AB799" i="5"/>
  <c r="Z800" i="5"/>
  <c r="X801" i="5"/>
  <c r="AB803" i="5"/>
  <c r="Z804" i="5"/>
  <c r="AB807" i="5"/>
  <c r="Z808" i="5"/>
  <c r="X809" i="5"/>
  <c r="AB811" i="5"/>
  <c r="Z812" i="5"/>
  <c r="AB815" i="5"/>
  <c r="Z816" i="5"/>
  <c r="X817" i="5"/>
  <c r="AB819" i="5"/>
  <c r="Z820" i="5"/>
  <c r="AB823" i="5"/>
  <c r="Z824" i="5"/>
  <c r="AB827" i="5"/>
  <c r="Z828" i="5"/>
  <c r="AB831" i="5"/>
  <c r="Z832" i="5"/>
  <c r="AB835" i="5"/>
  <c r="Z836" i="5"/>
  <c r="AB839" i="5"/>
  <c r="Z840" i="5"/>
  <c r="AB843" i="5"/>
  <c r="Z844" i="5"/>
  <c r="AB847" i="5"/>
  <c r="Z848" i="5"/>
  <c r="AB851" i="5"/>
  <c r="Z852" i="5"/>
  <c r="AB855" i="5"/>
  <c r="Z856" i="5"/>
  <c r="AB859" i="5"/>
  <c r="Z860" i="5"/>
  <c r="AB863" i="5"/>
  <c r="Z864" i="5"/>
  <c r="AB867" i="5"/>
  <c r="Z868" i="5"/>
  <c r="AB871" i="5"/>
  <c r="Z872" i="5"/>
  <c r="AB875" i="5"/>
  <c r="Z876" i="5"/>
  <c r="AB879" i="5"/>
  <c r="Z880" i="5"/>
  <c r="AB883" i="5"/>
  <c r="Z884" i="5"/>
  <c r="AB887" i="5"/>
  <c r="Z888" i="5"/>
  <c r="AB891" i="5"/>
  <c r="Z892" i="5"/>
  <c r="AB895" i="5"/>
  <c r="Z896" i="5"/>
  <c r="AB899" i="5"/>
  <c r="Z900" i="5"/>
  <c r="AB903" i="5"/>
  <c r="Z904" i="5"/>
  <c r="AB907" i="5"/>
  <c r="Z908" i="5"/>
  <c r="AB911" i="5"/>
  <c r="Z912" i="5"/>
  <c r="AB915" i="5"/>
  <c r="Z916" i="5"/>
  <c r="AB919" i="5"/>
  <c r="Z920" i="5"/>
  <c r="AB923" i="5"/>
  <c r="Z924" i="5"/>
  <c r="AB927" i="5"/>
  <c r="Z928" i="5"/>
  <c r="AB931" i="5"/>
  <c r="Z932" i="5"/>
  <c r="AB935" i="5"/>
  <c r="Z936" i="5"/>
  <c r="AB939" i="5"/>
  <c r="Z940" i="5"/>
  <c r="AB943" i="5"/>
  <c r="Z944" i="5"/>
  <c r="AB947" i="5"/>
  <c r="Z948" i="5"/>
  <c r="AB951" i="5"/>
  <c r="Z952" i="5"/>
  <c r="AB955" i="5"/>
  <c r="Z956" i="5"/>
  <c r="AB959" i="5"/>
  <c r="Z960" i="5"/>
  <c r="AB963" i="5"/>
  <c r="Z964" i="5"/>
  <c r="AB967" i="5"/>
  <c r="Z968" i="5"/>
  <c r="AB971" i="5"/>
  <c r="Z972" i="5"/>
  <c r="AB975" i="5"/>
  <c r="Z976" i="5"/>
  <c r="AB979" i="5"/>
  <c r="Z980" i="5"/>
  <c r="AB983" i="5"/>
  <c r="Z984" i="5"/>
  <c r="AB987" i="5"/>
  <c r="Z988" i="5"/>
  <c r="AB991" i="5"/>
  <c r="Z992" i="5"/>
  <c r="AB995" i="5"/>
  <c r="Z996" i="5"/>
  <c r="AB999" i="5"/>
  <c r="Z1000" i="5"/>
  <c r="AB1003" i="5"/>
  <c r="Z1004" i="5"/>
  <c r="AB1007" i="5"/>
  <c r="Z1008" i="5"/>
  <c r="AB1011" i="5"/>
  <c r="Z1012" i="5"/>
  <c r="AB1015" i="5"/>
  <c r="Z1016" i="5"/>
  <c r="AB1019" i="5"/>
  <c r="Z1020" i="5"/>
  <c r="AB1023" i="5"/>
  <c r="Z1024" i="5"/>
  <c r="AB1027" i="5"/>
  <c r="Z1028" i="5"/>
  <c r="AB1031" i="5"/>
  <c r="Z1032" i="5"/>
  <c r="AB1035" i="5"/>
  <c r="Z1036" i="5"/>
  <c r="AB1039" i="5"/>
  <c r="Z1040" i="5"/>
  <c r="AB1043" i="5"/>
  <c r="Z1044" i="5"/>
  <c r="AB1047" i="5"/>
  <c r="Z1048" i="5"/>
  <c r="AB1051" i="5"/>
  <c r="Z1052" i="5"/>
  <c r="AB1055" i="5"/>
  <c r="Z1056" i="5"/>
  <c r="AB1059" i="5"/>
  <c r="Z1060" i="5"/>
  <c r="AB1063" i="5"/>
  <c r="Z1064" i="5"/>
  <c r="AB1067" i="5"/>
  <c r="Z1068" i="5"/>
  <c r="AB1071" i="5"/>
  <c r="Z1072" i="5"/>
  <c r="AB1075" i="5"/>
  <c r="Z1076" i="5"/>
  <c r="AB1079" i="5"/>
  <c r="Z1080" i="5"/>
  <c r="AB1083" i="5"/>
  <c r="Z1084" i="5"/>
  <c r="AB1087" i="5"/>
  <c r="Z1088" i="5"/>
  <c r="AB1091" i="5"/>
  <c r="Z1092" i="5"/>
  <c r="AB1095" i="5"/>
  <c r="Z1096" i="5"/>
  <c r="AB1099" i="5"/>
  <c r="Z1100" i="5"/>
  <c r="AB1103" i="5"/>
  <c r="Z1104" i="5"/>
  <c r="AB1107" i="5"/>
  <c r="Z1108" i="5"/>
  <c r="AB1111" i="5"/>
  <c r="Z1112" i="5"/>
  <c r="AB1115" i="5"/>
  <c r="Z1116" i="5"/>
  <c r="AB1119" i="5"/>
  <c r="Z1120" i="5"/>
  <c r="AB1123" i="5"/>
  <c r="Z1124" i="5"/>
  <c r="AB1127" i="5"/>
  <c r="Z1128" i="5"/>
  <c r="AB1131" i="5"/>
  <c r="Z1132" i="5"/>
  <c r="AB1135" i="5"/>
  <c r="Z1136" i="5"/>
  <c r="AB1139" i="5"/>
  <c r="Z1140" i="5"/>
  <c r="AB1143" i="5"/>
  <c r="Z1144" i="5"/>
  <c r="AB1147" i="5"/>
  <c r="Z1148" i="5"/>
  <c r="AB1151" i="5"/>
  <c r="Z1152" i="5"/>
  <c r="AB1155" i="5"/>
  <c r="Z1156" i="5"/>
  <c r="AB1159" i="5"/>
  <c r="Z1160" i="5"/>
  <c r="AB1163" i="5"/>
  <c r="Z1164" i="5"/>
  <c r="AB1167" i="5"/>
  <c r="Z1168" i="5"/>
  <c r="AB1171" i="5"/>
  <c r="Z1172" i="5"/>
  <c r="AB1175" i="5"/>
  <c r="Z1176" i="5"/>
  <c r="AB1179" i="5"/>
  <c r="Z1180" i="5"/>
  <c r="AB1183" i="5"/>
  <c r="Z1184" i="5"/>
  <c r="AB1187" i="5"/>
  <c r="Z1188" i="5"/>
  <c r="AB1191" i="5"/>
  <c r="Z1192" i="5"/>
  <c r="AB1195" i="5"/>
  <c r="Z1196" i="5"/>
  <c r="AB1199" i="5"/>
  <c r="Z1200" i="5"/>
  <c r="AA1192" i="5"/>
  <c r="Y1193" i="5"/>
  <c r="AA1196" i="5"/>
  <c r="Y1197" i="5"/>
  <c r="AA1200" i="5"/>
  <c r="Y1201" i="5"/>
  <c r="AA1204" i="5"/>
  <c r="Y1205" i="5"/>
  <c r="AA1208" i="5"/>
  <c r="Y1209" i="5"/>
  <c r="AA1212" i="5"/>
  <c r="Y1213" i="5"/>
  <c r="Z765" i="5"/>
  <c r="X766" i="5"/>
  <c r="AB768" i="5"/>
  <c r="Z769" i="5"/>
  <c r="X770" i="5"/>
  <c r="AB772" i="5"/>
  <c r="Z773" i="5"/>
  <c r="X774" i="5"/>
  <c r="AB776" i="5"/>
  <c r="Z777" i="5"/>
  <c r="X778" i="5"/>
  <c r="AB780" i="5"/>
  <c r="Z781" i="5"/>
  <c r="X782" i="5"/>
  <c r="AB784" i="5"/>
  <c r="Z785" i="5"/>
  <c r="X786" i="5"/>
  <c r="AB788" i="5"/>
  <c r="Z789" i="5"/>
  <c r="X790" i="5"/>
  <c r="AB792" i="5"/>
  <c r="Z793" i="5"/>
  <c r="AB796" i="5"/>
  <c r="Z797" i="5"/>
  <c r="X798" i="5"/>
  <c r="AB800" i="5"/>
  <c r="Z801" i="5"/>
  <c r="AB804" i="5"/>
  <c r="Z805" i="5"/>
  <c r="X806" i="5"/>
  <c r="AB808" i="5"/>
  <c r="Z809" i="5"/>
  <c r="AB812" i="5"/>
  <c r="X814" i="5"/>
  <c r="AB816" i="5"/>
  <c r="Z817" i="5"/>
  <c r="AB820" i="5"/>
  <c r="Z821" i="5"/>
  <c r="X822" i="5"/>
  <c r="AB824" i="5"/>
  <c r="Z825" i="5"/>
  <c r="AB828" i="5"/>
  <c r="Z829" i="5"/>
  <c r="X830" i="5"/>
  <c r="AB832" i="5"/>
  <c r="Z833" i="5"/>
  <c r="AB836" i="5"/>
  <c r="Z837" i="5"/>
  <c r="AB840" i="5"/>
  <c r="Z841" i="5"/>
  <c r="AB844" i="5"/>
  <c r="Z845" i="5"/>
  <c r="AB848" i="5"/>
  <c r="Z849" i="5"/>
  <c r="AB852" i="5"/>
  <c r="Z853" i="5"/>
  <c r="AB856" i="5"/>
  <c r="Z857" i="5"/>
  <c r="AB860" i="5"/>
  <c r="Z861" i="5"/>
  <c r="AB864" i="5"/>
  <c r="Z865" i="5"/>
  <c r="AB868" i="5"/>
  <c r="Z869" i="5"/>
  <c r="AB872" i="5"/>
  <c r="Z873" i="5"/>
  <c r="AB876" i="5"/>
  <c r="Z877" i="5"/>
  <c r="AB880" i="5"/>
  <c r="Z881" i="5"/>
  <c r="AB884" i="5"/>
  <c r="Z885" i="5"/>
  <c r="AB888" i="5"/>
  <c r="Z889" i="5"/>
  <c r="AB892" i="5"/>
  <c r="Z893" i="5"/>
  <c r="AB896" i="5"/>
  <c r="Z897" i="5"/>
  <c r="AB900" i="5"/>
  <c r="Z901" i="5"/>
  <c r="AB904" i="5"/>
  <c r="Z905" i="5"/>
  <c r="AB908" i="5"/>
  <c r="Z909" i="5"/>
  <c r="AB912" i="5"/>
  <c r="Z913" i="5"/>
  <c r="AB916" i="5"/>
  <c r="Z917" i="5"/>
  <c r="AB920" i="5"/>
  <c r="Z921" i="5"/>
  <c r="AB924" i="5"/>
  <c r="Z925" i="5"/>
  <c r="AB928" i="5"/>
  <c r="Z929" i="5"/>
  <c r="AB932" i="5"/>
  <c r="Z933" i="5"/>
  <c r="AB936" i="5"/>
  <c r="Z937" i="5"/>
  <c r="AB940" i="5"/>
  <c r="Z941" i="5"/>
  <c r="AB944" i="5"/>
  <c r="Z945" i="5"/>
  <c r="AB948" i="5"/>
  <c r="Z949" i="5"/>
  <c r="AB952" i="5"/>
  <c r="Z953" i="5"/>
  <c r="AB956" i="5"/>
  <c r="Z957" i="5"/>
  <c r="AB960" i="5"/>
  <c r="Z961" i="5"/>
  <c r="AB964" i="5"/>
  <c r="Z965" i="5"/>
  <c r="AB968" i="5"/>
  <c r="Z969" i="5"/>
  <c r="AB972" i="5"/>
  <c r="Z973" i="5"/>
  <c r="AB976" i="5"/>
  <c r="Z977" i="5"/>
  <c r="AB980" i="5"/>
  <c r="Z981" i="5"/>
  <c r="AB984" i="5"/>
  <c r="Z985" i="5"/>
  <c r="AB988" i="5"/>
  <c r="Z989" i="5"/>
  <c r="AB992" i="5"/>
  <c r="Z993" i="5"/>
  <c r="AB996" i="5"/>
  <c r="Z997" i="5"/>
  <c r="AB1000" i="5"/>
  <c r="Z1001" i="5"/>
  <c r="AB1004" i="5"/>
  <c r="Z1005" i="5"/>
  <c r="AB1008" i="5"/>
  <c r="Z1009" i="5"/>
  <c r="AB1012" i="5"/>
  <c r="Z1013" i="5"/>
  <c r="AB1016" i="5"/>
  <c r="Z1017" i="5"/>
  <c r="AB1020" i="5"/>
  <c r="Z1021" i="5"/>
  <c r="AB1024" i="5"/>
  <c r="Z1025" i="5"/>
  <c r="AB1028" i="5"/>
  <c r="Z1029" i="5"/>
  <c r="AB1032" i="5"/>
  <c r="Z1033" i="5"/>
  <c r="AB1036" i="5"/>
  <c r="Z1037" i="5"/>
  <c r="AB1040" i="5"/>
  <c r="Z1041" i="5"/>
  <c r="AB1044" i="5"/>
  <c r="Z1045" i="5"/>
  <c r="AB1048" i="5"/>
  <c r="Z1049" i="5"/>
  <c r="AB1052" i="5"/>
  <c r="Z1053" i="5"/>
  <c r="AB1056" i="5"/>
  <c r="Z1057" i="5"/>
  <c r="AB1060" i="5"/>
  <c r="Z1061" i="5"/>
  <c r="AB1064" i="5"/>
  <c r="Z1065" i="5"/>
  <c r="AB1068" i="5"/>
  <c r="Z1069" i="5"/>
  <c r="AB1072" i="5"/>
  <c r="Z1073" i="5"/>
  <c r="AB1076" i="5"/>
  <c r="Z1077" i="5"/>
  <c r="AB1080" i="5"/>
  <c r="Z1081" i="5"/>
  <c r="AB1084" i="5"/>
  <c r="Z1085" i="5"/>
  <c r="AB1088" i="5"/>
  <c r="Z1089" i="5"/>
  <c r="AB1092" i="5"/>
  <c r="Z1093" i="5"/>
  <c r="AB1096" i="5"/>
  <c r="Z1097" i="5"/>
  <c r="AB1100" i="5"/>
  <c r="Z1101" i="5"/>
  <c r="AB1104" i="5"/>
  <c r="Z1105" i="5"/>
  <c r="AB1108" i="5"/>
  <c r="Z1109" i="5"/>
  <c r="AB1112" i="5"/>
  <c r="Z1113" i="5"/>
  <c r="AB1116" i="5"/>
  <c r="Z1117" i="5"/>
  <c r="AB1120" i="5"/>
  <c r="Z1121" i="5"/>
  <c r="AB1124" i="5"/>
  <c r="Z1125" i="5"/>
  <c r="AB1128" i="5"/>
  <c r="Z1129" i="5"/>
  <c r="AB1132" i="5"/>
  <c r="Z1133" i="5"/>
  <c r="AB1136" i="5"/>
  <c r="Z1137" i="5"/>
  <c r="AB1140" i="5"/>
  <c r="Z1141" i="5"/>
  <c r="AB1144" i="5"/>
  <c r="Z1145" i="5"/>
  <c r="AB1148" i="5"/>
  <c r="Z1149" i="5"/>
  <c r="AB1152" i="5"/>
  <c r="Z1153" i="5"/>
  <c r="AB1156" i="5"/>
  <c r="Z1157" i="5"/>
  <c r="AB1160" i="5"/>
  <c r="Z1161" i="5"/>
  <c r="AB1164" i="5"/>
  <c r="Z1165" i="5"/>
  <c r="AB1168" i="5"/>
  <c r="Z1169" i="5"/>
  <c r="AB1172" i="5"/>
  <c r="Z1173" i="5"/>
  <c r="AB1176" i="5"/>
  <c r="AB1180" i="5"/>
  <c r="Z1181" i="5"/>
  <c r="AB1184" i="5"/>
  <c r="Z1185" i="5"/>
  <c r="AB1188" i="5"/>
  <c r="Z1189" i="5"/>
  <c r="AB1192" i="5"/>
  <c r="Z1193" i="5"/>
  <c r="AB1196" i="5"/>
  <c r="Z1197" i="5"/>
  <c r="AB1200" i="5"/>
  <c r="Z1201" i="5"/>
  <c r="AB1204" i="5"/>
  <c r="Z1205" i="5"/>
  <c r="AB1208" i="5"/>
  <c r="Z1209" i="5"/>
  <c r="AB1212" i="5"/>
  <c r="Z1213" i="5"/>
  <c r="Y3" i="5"/>
  <c r="AI405" i="5" l="1"/>
  <c r="BG377" i="12"/>
  <c r="AI337" i="5"/>
  <c r="AI433" i="5"/>
  <c r="BI59" i="12"/>
  <c r="AI457" i="5"/>
  <c r="AK260" i="5"/>
  <c r="AK76" i="5"/>
  <c r="AI760" i="5"/>
  <c r="AI268" i="5"/>
  <c r="AI1086" i="5"/>
  <c r="AI521" i="5"/>
  <c r="AI301" i="5"/>
  <c r="AK19" i="5"/>
  <c r="AI1118" i="5"/>
  <c r="BI183" i="12"/>
  <c r="AK420" i="5"/>
  <c r="AK891" i="5"/>
  <c r="AK811" i="5"/>
  <c r="AK775" i="5"/>
  <c r="AK743" i="5"/>
  <c r="BG244" i="12"/>
  <c r="AI448" i="5"/>
  <c r="AI792" i="5"/>
  <c r="D13" i="19" a="1"/>
  <c r="D13" i="19" s="1"/>
  <c r="F11" i="19" a="1"/>
  <c r="F11" i="19" s="1"/>
  <c r="C10" i="19" a="1"/>
  <c r="C10" i="19" s="1"/>
  <c r="E8" i="19" a="1"/>
  <c r="E8" i="19" s="1"/>
  <c r="C7" i="19" a="1"/>
  <c r="C7" i="19" s="1"/>
  <c r="C13" i="19" a="1"/>
  <c r="C13" i="19" s="1"/>
  <c r="E11" i="19" a="1"/>
  <c r="E11" i="19" s="1"/>
  <c r="G9" i="19" a="1"/>
  <c r="G9" i="19" s="1"/>
  <c r="D8" i="19" a="1"/>
  <c r="D8" i="19" s="1"/>
  <c r="G12" i="19" a="1"/>
  <c r="G12" i="19" s="1"/>
  <c r="D11" i="19" a="1"/>
  <c r="D11" i="19" s="1"/>
  <c r="F9" i="19" a="1"/>
  <c r="F9" i="19" s="1"/>
  <c r="C8" i="19" a="1"/>
  <c r="C8" i="19" s="1"/>
  <c r="F12" i="19" a="1"/>
  <c r="F12" i="19" s="1"/>
  <c r="C11" i="19" a="1"/>
  <c r="C11" i="19" s="1"/>
  <c r="E9" i="19" a="1"/>
  <c r="E9" i="19" s="1"/>
  <c r="G7" i="19" a="1"/>
  <c r="G7" i="19" s="1"/>
  <c r="G11" i="19" a="1"/>
  <c r="G11" i="19" s="1"/>
  <c r="E12" i="19" a="1"/>
  <c r="E12" i="19" s="1"/>
  <c r="G10" i="19" a="1"/>
  <c r="G10" i="19" s="1"/>
  <c r="D9" i="19" a="1"/>
  <c r="D9" i="19" s="1"/>
  <c r="F7" i="19" a="1"/>
  <c r="F7" i="19" s="1"/>
  <c r="E7" i="19" a="1"/>
  <c r="E7" i="19" s="1"/>
  <c r="F8" i="19" a="1"/>
  <c r="F8" i="19" s="1"/>
  <c r="G13" i="19" a="1"/>
  <c r="G13" i="19" s="1"/>
  <c r="D12" i="19" a="1"/>
  <c r="D12" i="19" s="1"/>
  <c r="F10" i="19" a="1"/>
  <c r="F10" i="19" s="1"/>
  <c r="C9" i="19" a="1"/>
  <c r="C9" i="19" s="1"/>
  <c r="F13" i="19" a="1"/>
  <c r="F13" i="19" s="1"/>
  <c r="C12" i="19" a="1"/>
  <c r="C12" i="19" s="1"/>
  <c r="E10" i="19" a="1"/>
  <c r="E10" i="19" s="1"/>
  <c r="G8" i="19" a="1"/>
  <c r="G8" i="19" s="1"/>
  <c r="D7" i="19" a="1"/>
  <c r="D7" i="19" s="1"/>
  <c r="E13" i="19" a="1"/>
  <c r="E13" i="19" s="1"/>
  <c r="D10" i="19" a="1"/>
  <c r="D10" i="19" s="1"/>
  <c r="G37" i="19" a="1"/>
  <c r="G37" i="19" s="1"/>
  <c r="G35" i="19" a="1"/>
  <c r="G35" i="19" s="1"/>
  <c r="G33" i="19" a="1"/>
  <c r="G33" i="19" s="1"/>
  <c r="G31" i="19" a="1"/>
  <c r="G31" i="19" s="1"/>
  <c r="C37" i="19" a="1"/>
  <c r="C37" i="19" s="1"/>
  <c r="F37" i="19" a="1"/>
  <c r="F37" i="19" s="1"/>
  <c r="F35" i="19" a="1"/>
  <c r="F35" i="19" s="1"/>
  <c r="F33" i="19" a="1"/>
  <c r="F33" i="19" s="1"/>
  <c r="F31" i="19" a="1"/>
  <c r="F31" i="19" s="1"/>
  <c r="C36" i="19" a="1"/>
  <c r="C36" i="19" s="1"/>
  <c r="E37" i="19" a="1"/>
  <c r="E37" i="19" s="1"/>
  <c r="E35" i="19" a="1"/>
  <c r="E35" i="19" s="1"/>
  <c r="E33" i="19" a="1"/>
  <c r="E33" i="19" s="1"/>
  <c r="E31" i="19" a="1"/>
  <c r="E31" i="19" s="1"/>
  <c r="C35" i="19" a="1"/>
  <c r="C35" i="19" s="1"/>
  <c r="D37" i="19" a="1"/>
  <c r="D37" i="19" s="1"/>
  <c r="D35" i="19" a="1"/>
  <c r="D35" i="19" s="1"/>
  <c r="D33" i="19" a="1"/>
  <c r="D33" i="19" s="1"/>
  <c r="D31" i="19" a="1"/>
  <c r="D31" i="19" s="1"/>
  <c r="C34" i="19" a="1"/>
  <c r="C34" i="19" s="1"/>
  <c r="G36" i="19" a="1"/>
  <c r="G36" i="19" s="1"/>
  <c r="G34" i="19" a="1"/>
  <c r="G34" i="19" s="1"/>
  <c r="G32" i="19" a="1"/>
  <c r="G32" i="19" s="1"/>
  <c r="C33" i="19" a="1"/>
  <c r="C33" i="19" s="1"/>
  <c r="F36" i="19" a="1"/>
  <c r="F36" i="19" s="1"/>
  <c r="F34" i="19" a="1"/>
  <c r="F34" i="19" s="1"/>
  <c r="F32" i="19" a="1"/>
  <c r="F32" i="19" s="1"/>
  <c r="D32" i="19" a="1"/>
  <c r="D32" i="19" s="1"/>
  <c r="C32" i="19" a="1"/>
  <c r="C32" i="19" s="1"/>
  <c r="E36" i="19" a="1"/>
  <c r="E36" i="19" s="1"/>
  <c r="E34" i="19" a="1"/>
  <c r="E34" i="19" s="1"/>
  <c r="E32" i="19" a="1"/>
  <c r="E32" i="19" s="1"/>
  <c r="C31" i="19" a="1"/>
  <c r="C31" i="19" s="1"/>
  <c r="D36" i="19" a="1"/>
  <c r="D36" i="19" s="1"/>
  <c r="D34" i="19" a="1"/>
  <c r="D34" i="19" s="1"/>
  <c r="BG384" i="12"/>
  <c r="BG152" i="12"/>
  <c r="BI51" i="12"/>
  <c r="BG824" i="12"/>
  <c r="BG644" i="12"/>
  <c r="BG508" i="12"/>
  <c r="BI179" i="12"/>
  <c r="BI871" i="12"/>
  <c r="BG144" i="12"/>
  <c r="BG20" i="12"/>
  <c r="BI300" i="12"/>
  <c r="BG241" i="12"/>
  <c r="BI204" i="12"/>
  <c r="BG189" i="12"/>
  <c r="BG173" i="12"/>
  <c r="BI156" i="12"/>
  <c r="BI92" i="12"/>
  <c r="BI36" i="12"/>
  <c r="BI887" i="12"/>
  <c r="BG612" i="12"/>
  <c r="BI431" i="12"/>
  <c r="BG332" i="12"/>
  <c r="BG288" i="12"/>
  <c r="BG496" i="12"/>
  <c r="BG505" i="12"/>
  <c r="BG437" i="12"/>
  <c r="BG409" i="12"/>
  <c r="BI276" i="12"/>
  <c r="BI244" i="12"/>
  <c r="BI220" i="12"/>
  <c r="BI60" i="12"/>
  <c r="BG844" i="12"/>
  <c r="BG708" i="12"/>
  <c r="BI79" i="12"/>
  <c r="BG389" i="12"/>
  <c r="BG341" i="12"/>
  <c r="BI324" i="12"/>
  <c r="BG305" i="12"/>
  <c r="BG273" i="12"/>
  <c r="BI172" i="12"/>
  <c r="BG21" i="12"/>
  <c r="BG796" i="12"/>
  <c r="BG780" i="12"/>
  <c r="BG672" i="12"/>
  <c r="BG576" i="12"/>
  <c r="BI595" i="12"/>
  <c r="BI543" i="12"/>
  <c r="BG428" i="12"/>
  <c r="BG24" i="12"/>
  <c r="BI839" i="12"/>
  <c r="BG588" i="12"/>
  <c r="BG400" i="12"/>
  <c r="BI472" i="12"/>
  <c r="BG353" i="12"/>
  <c r="BI108" i="12"/>
  <c r="BI699" i="12"/>
  <c r="BI603" i="12"/>
  <c r="BG528" i="12"/>
  <c r="BI463" i="12"/>
  <c r="BG396" i="12"/>
  <c r="BG320" i="12"/>
  <c r="BI283" i="12"/>
  <c r="BG212" i="12"/>
  <c r="BI147" i="12"/>
  <c r="BI115" i="12"/>
  <c r="AJ1181" i="5"/>
  <c r="BH1181" i="12"/>
  <c r="AL1116" i="5"/>
  <c r="BJ1116" i="12"/>
  <c r="AL1036" i="5"/>
  <c r="BJ1036" i="12"/>
  <c r="AL956" i="5"/>
  <c r="BJ956" i="12"/>
  <c r="AL892" i="5"/>
  <c r="BJ892" i="12"/>
  <c r="AJ829" i="5"/>
  <c r="BH829" i="12"/>
  <c r="AJ789" i="5"/>
  <c r="BH789" i="12"/>
  <c r="AL1199" i="5"/>
  <c r="BJ1199" i="12"/>
  <c r="AL1135" i="5"/>
  <c r="BJ1135" i="12"/>
  <c r="AL1071" i="5"/>
  <c r="BJ1071" i="12"/>
  <c r="AL1007" i="5"/>
  <c r="BJ1007" i="12"/>
  <c r="AL943" i="5"/>
  <c r="BJ943" i="12"/>
  <c r="AL863" i="5"/>
  <c r="BJ863" i="12"/>
  <c r="AL791" i="5"/>
  <c r="BJ791" i="12"/>
  <c r="AK1131" i="5"/>
  <c r="BI1131" i="12"/>
  <c r="AJ1203" i="5"/>
  <c r="BH1203" i="12"/>
  <c r="AJ1107" i="5"/>
  <c r="BH1107" i="12"/>
  <c r="AL994" i="5"/>
  <c r="BJ994" i="12"/>
  <c r="AL1212" i="5"/>
  <c r="BJ1212" i="12"/>
  <c r="AJ1161" i="5"/>
  <c r="BH1161" i="12"/>
  <c r="AJ1129" i="5"/>
  <c r="BH1129" i="12"/>
  <c r="AJ1113" i="5"/>
  <c r="BH1113" i="12"/>
  <c r="AJ1081" i="5"/>
  <c r="BH1081" i="12"/>
  <c r="AJ1193" i="5"/>
  <c r="BH1193" i="12"/>
  <c r="AL1144" i="5"/>
  <c r="BJ1144" i="12"/>
  <c r="AL1096" i="5"/>
  <c r="BJ1096" i="12"/>
  <c r="AL1032" i="5"/>
  <c r="BJ1032" i="12"/>
  <c r="AJ1173" i="5"/>
  <c r="BH1173" i="12"/>
  <c r="AJ1093" i="5"/>
  <c r="BH1093" i="12"/>
  <c r="AJ1045" i="5"/>
  <c r="BH1045" i="12"/>
  <c r="AJ997" i="5"/>
  <c r="BH997" i="12"/>
  <c r="AJ949" i="5"/>
  <c r="BH949" i="12"/>
  <c r="AJ885" i="5"/>
  <c r="BH885" i="12"/>
  <c r="AJ797" i="5"/>
  <c r="BH797" i="12"/>
  <c r="AJ824" i="5"/>
  <c r="BH824" i="12"/>
  <c r="AJ1197" i="5"/>
  <c r="BH1197" i="12"/>
  <c r="AL1132" i="5"/>
  <c r="BJ1132" i="12"/>
  <c r="AL1052" i="5"/>
  <c r="BJ1052" i="12"/>
  <c r="AL988" i="5"/>
  <c r="BJ988" i="12"/>
  <c r="AL908" i="5"/>
  <c r="BJ908" i="12"/>
  <c r="AL844" i="5"/>
  <c r="BJ844" i="12"/>
  <c r="AH778" i="5"/>
  <c r="BF778" i="12"/>
  <c r="AL1183" i="5"/>
  <c r="BJ1183" i="12"/>
  <c r="AL1119" i="5"/>
  <c r="BJ1119" i="12"/>
  <c r="AL1055" i="5"/>
  <c r="BJ1055" i="12"/>
  <c r="AL991" i="5"/>
  <c r="BJ991" i="12"/>
  <c r="AL911" i="5"/>
  <c r="BJ911" i="12"/>
  <c r="AL847" i="5"/>
  <c r="BJ847" i="12"/>
  <c r="AL803" i="5"/>
  <c r="BJ803" i="12"/>
  <c r="AK1195" i="5"/>
  <c r="BI1195" i="12"/>
  <c r="AI1108" i="5"/>
  <c r="BG1108" i="12"/>
  <c r="AI1044" i="5"/>
  <c r="BG1044" i="12"/>
  <c r="AJ1171" i="5"/>
  <c r="BH1171" i="12"/>
  <c r="AJ1123" i="5"/>
  <c r="BH1123" i="12"/>
  <c r="AL1042" i="5"/>
  <c r="BJ1042" i="12"/>
  <c r="AL1180" i="5"/>
  <c r="BJ1180" i="12"/>
  <c r="AJ1145" i="5"/>
  <c r="BH1145" i="12"/>
  <c r="AJ1097" i="5"/>
  <c r="BH1097" i="12"/>
  <c r="AL1160" i="5"/>
  <c r="BJ1160" i="12"/>
  <c r="AL1112" i="5"/>
  <c r="BJ1112" i="12"/>
  <c r="AL1064" i="5"/>
  <c r="BJ1064" i="12"/>
  <c r="AL1016" i="5"/>
  <c r="BJ1016" i="12"/>
  <c r="AJ869" i="5"/>
  <c r="BH869" i="12"/>
  <c r="AJ1213" i="5"/>
  <c r="BH1213" i="12"/>
  <c r="AL1148" i="5"/>
  <c r="BJ1148" i="12"/>
  <c r="AL1084" i="5"/>
  <c r="BJ1084" i="12"/>
  <c r="AL1004" i="5"/>
  <c r="BJ1004" i="12"/>
  <c r="AL924" i="5"/>
  <c r="BJ924" i="12"/>
  <c r="AL860" i="5"/>
  <c r="BJ860" i="12"/>
  <c r="AJ801" i="5"/>
  <c r="BH801" i="12"/>
  <c r="AK1204" i="5"/>
  <c r="BI1204" i="12"/>
  <c r="AL1151" i="5"/>
  <c r="BJ1151" i="12"/>
  <c r="AL1087" i="5"/>
  <c r="BJ1087" i="12"/>
  <c r="AL1023" i="5"/>
  <c r="BJ1023" i="12"/>
  <c r="AL959" i="5"/>
  <c r="BJ959" i="12"/>
  <c r="AL895" i="5"/>
  <c r="BJ895" i="12"/>
  <c r="AL831" i="5"/>
  <c r="BJ831" i="12"/>
  <c r="AH777" i="5"/>
  <c r="BF777" i="12"/>
  <c r="AI1172" i="5"/>
  <c r="BG1172" i="12"/>
  <c r="AK1087" i="5"/>
  <c r="BI1087" i="12"/>
  <c r="AK1023" i="5"/>
  <c r="BI1023" i="12"/>
  <c r="AJ1155" i="5"/>
  <c r="BH1155" i="12"/>
  <c r="AJ1091" i="5"/>
  <c r="BH1091" i="12"/>
  <c r="AL1058" i="5"/>
  <c r="BJ1058" i="12"/>
  <c r="AL1010" i="5"/>
  <c r="BJ1010" i="12"/>
  <c r="AL978" i="5"/>
  <c r="BJ978" i="12"/>
  <c r="AL1176" i="5"/>
  <c r="BJ1176" i="12"/>
  <c r="AL1128" i="5"/>
  <c r="BJ1128" i="12"/>
  <c r="AL1080" i="5"/>
  <c r="BJ1080" i="12"/>
  <c r="AL1048" i="5"/>
  <c r="BJ1048" i="12"/>
  <c r="AL1000" i="5"/>
  <c r="BJ1000" i="12"/>
  <c r="AJ1157" i="5"/>
  <c r="BH1157" i="12"/>
  <c r="AJ837" i="5"/>
  <c r="BH837" i="12"/>
  <c r="AL1164" i="5"/>
  <c r="BJ1164" i="12"/>
  <c r="AL1100" i="5"/>
  <c r="BJ1100" i="12"/>
  <c r="AL1068" i="5"/>
  <c r="BJ1068" i="12"/>
  <c r="AL1020" i="5"/>
  <c r="BJ1020" i="12"/>
  <c r="AL972" i="5"/>
  <c r="BJ972" i="12"/>
  <c r="AL940" i="5"/>
  <c r="BJ940" i="12"/>
  <c r="AL876" i="5"/>
  <c r="BJ876" i="12"/>
  <c r="AL816" i="5"/>
  <c r="BJ816" i="12"/>
  <c r="AL768" i="5"/>
  <c r="BJ768" i="12"/>
  <c r="AL1167" i="5"/>
  <c r="BJ1167" i="12"/>
  <c r="AL1103" i="5"/>
  <c r="BJ1103" i="12"/>
  <c r="AL1039" i="5"/>
  <c r="BJ1039" i="12"/>
  <c r="AL975" i="5"/>
  <c r="BJ975" i="12"/>
  <c r="AL927" i="5"/>
  <c r="BJ927" i="12"/>
  <c r="AL879" i="5"/>
  <c r="BJ879" i="12"/>
  <c r="AJ816" i="5"/>
  <c r="BH816" i="12"/>
  <c r="AJ764" i="5"/>
  <c r="BH764" i="12"/>
  <c r="AK1151" i="5"/>
  <c r="BI1151" i="12"/>
  <c r="AK1067" i="5"/>
  <c r="BI1067" i="12"/>
  <c r="AJ1187" i="5"/>
  <c r="BH1187" i="12"/>
  <c r="AJ1139" i="5"/>
  <c r="BH1139" i="12"/>
  <c r="AL1074" i="5"/>
  <c r="BJ1074" i="12"/>
  <c r="AL1026" i="5"/>
  <c r="BJ1026" i="12"/>
  <c r="AL962" i="5"/>
  <c r="BJ962" i="12"/>
  <c r="AL1196" i="5"/>
  <c r="BJ1196" i="12"/>
  <c r="AJ1209" i="5"/>
  <c r="BH1209" i="12"/>
  <c r="AL1208" i="5"/>
  <c r="BJ1208" i="12"/>
  <c r="AL1192" i="5"/>
  <c r="BJ1192" i="12"/>
  <c r="AJ1141" i="5"/>
  <c r="BH1141" i="12"/>
  <c r="AJ1125" i="5"/>
  <c r="BH1125" i="12"/>
  <c r="AJ1109" i="5"/>
  <c r="BH1109" i="12"/>
  <c r="AJ1077" i="5"/>
  <c r="BH1077" i="12"/>
  <c r="AJ1061" i="5"/>
  <c r="BH1061" i="12"/>
  <c r="AJ1029" i="5"/>
  <c r="BH1029" i="12"/>
  <c r="AJ1013" i="5"/>
  <c r="BH1013" i="12"/>
  <c r="AJ981" i="5"/>
  <c r="BH981" i="12"/>
  <c r="AJ965" i="5"/>
  <c r="BH965" i="12"/>
  <c r="AJ933" i="5"/>
  <c r="BH933" i="12"/>
  <c r="AJ917" i="5"/>
  <c r="BH917" i="12"/>
  <c r="AJ901" i="5"/>
  <c r="BH901" i="12"/>
  <c r="AJ853" i="5"/>
  <c r="BH853" i="12"/>
  <c r="AJ1201" i="5"/>
  <c r="BH1201" i="12"/>
  <c r="AJ1185" i="5"/>
  <c r="BH1185" i="12"/>
  <c r="AL1168" i="5"/>
  <c r="BJ1168" i="12"/>
  <c r="AL1152" i="5"/>
  <c r="BJ1152" i="12"/>
  <c r="AL1136" i="5"/>
  <c r="BJ1136" i="12"/>
  <c r="AL1120" i="5"/>
  <c r="BJ1120" i="12"/>
  <c r="AL1104" i="5"/>
  <c r="BJ1104" i="12"/>
  <c r="AL1088" i="5"/>
  <c r="BJ1088" i="12"/>
  <c r="AL1072" i="5"/>
  <c r="BJ1072" i="12"/>
  <c r="AL1056" i="5"/>
  <c r="BJ1056" i="12"/>
  <c r="AL1040" i="5"/>
  <c r="BJ1040" i="12"/>
  <c r="AL1024" i="5"/>
  <c r="BJ1024" i="12"/>
  <c r="AL1008" i="5"/>
  <c r="BJ1008" i="12"/>
  <c r="AL992" i="5"/>
  <c r="BJ992" i="12"/>
  <c r="AL976" i="5"/>
  <c r="BJ976" i="12"/>
  <c r="AL960" i="5"/>
  <c r="BJ960" i="12"/>
  <c r="AL944" i="5"/>
  <c r="BJ944" i="12"/>
  <c r="AL928" i="5"/>
  <c r="BJ928" i="12"/>
  <c r="AL912" i="5"/>
  <c r="BJ912" i="12"/>
  <c r="AL896" i="5"/>
  <c r="BJ896" i="12"/>
  <c r="AL880" i="5"/>
  <c r="BJ880" i="12"/>
  <c r="AL864" i="5"/>
  <c r="BJ864" i="12"/>
  <c r="AL848" i="5"/>
  <c r="BJ848" i="12"/>
  <c r="AL832" i="5"/>
  <c r="BJ832" i="12"/>
  <c r="AL820" i="5"/>
  <c r="BJ820" i="12"/>
  <c r="AJ805" i="5"/>
  <c r="BH805" i="12"/>
  <c r="AL792" i="5"/>
  <c r="BJ792" i="12"/>
  <c r="AJ781" i="5"/>
  <c r="BH781" i="12"/>
  <c r="AH770" i="5"/>
  <c r="BF770" i="12"/>
  <c r="AK1208" i="5"/>
  <c r="BI1208" i="12"/>
  <c r="AK1192" i="5"/>
  <c r="BI1192" i="12"/>
  <c r="AL1187" i="5"/>
  <c r="BJ1187" i="12"/>
  <c r="AL1171" i="5"/>
  <c r="BJ1171" i="12"/>
  <c r="AL1155" i="5"/>
  <c r="BJ1155" i="12"/>
  <c r="AL1139" i="5"/>
  <c r="BJ1139" i="12"/>
  <c r="AL1123" i="5"/>
  <c r="BJ1123" i="12"/>
  <c r="AL1107" i="5"/>
  <c r="BJ1107" i="12"/>
  <c r="AL1091" i="5"/>
  <c r="BJ1091" i="12"/>
  <c r="AL1075" i="5"/>
  <c r="BJ1075" i="12"/>
  <c r="AL1059" i="5"/>
  <c r="BJ1059" i="12"/>
  <c r="AL1043" i="5"/>
  <c r="BJ1043" i="12"/>
  <c r="AL1027" i="5"/>
  <c r="BJ1027" i="12"/>
  <c r="AL1011" i="5"/>
  <c r="BJ1011" i="12"/>
  <c r="AL995" i="5"/>
  <c r="BJ995" i="12"/>
  <c r="AL979" i="5"/>
  <c r="BJ979" i="12"/>
  <c r="AL963" i="5"/>
  <c r="BJ963" i="12"/>
  <c r="AL947" i="5"/>
  <c r="BJ947" i="12"/>
  <c r="AL931" i="5"/>
  <c r="BJ931" i="12"/>
  <c r="AL915" i="5"/>
  <c r="BJ915" i="12"/>
  <c r="AL899" i="5"/>
  <c r="BJ899" i="12"/>
  <c r="AL883" i="5"/>
  <c r="BJ883" i="12"/>
  <c r="AL867" i="5"/>
  <c r="BJ867" i="12"/>
  <c r="AL851" i="5"/>
  <c r="BJ851" i="12"/>
  <c r="AL835" i="5"/>
  <c r="BJ835" i="12"/>
  <c r="AL819" i="5"/>
  <c r="BJ819" i="12"/>
  <c r="AL807" i="5"/>
  <c r="BJ807" i="12"/>
  <c r="AH793" i="5"/>
  <c r="BF793" i="12"/>
  <c r="AJ780" i="5"/>
  <c r="BH780" i="12"/>
  <c r="AJ768" i="5"/>
  <c r="BH768" i="12"/>
  <c r="AK1199" i="5"/>
  <c r="BI1199" i="12"/>
  <c r="AK1179" i="5"/>
  <c r="BI1179" i="12"/>
  <c r="AI1156" i="5"/>
  <c r="BG1156" i="12"/>
  <c r="AK1135" i="5"/>
  <c r="BI1135" i="12"/>
  <c r="AK1115" i="5"/>
  <c r="BI1115" i="12"/>
  <c r="AI1092" i="5"/>
  <c r="BG1092" i="12"/>
  <c r="AK1071" i="5"/>
  <c r="BI1071" i="12"/>
  <c r="AK1051" i="5"/>
  <c r="BI1051" i="12"/>
  <c r="AI1028" i="5"/>
  <c r="BG1028" i="12"/>
  <c r="AJ1207" i="5"/>
  <c r="BH1207" i="12"/>
  <c r="AJ1191" i="5"/>
  <c r="BH1191" i="12"/>
  <c r="AJ1175" i="5"/>
  <c r="BH1175" i="12"/>
  <c r="AJ1159" i="5"/>
  <c r="BH1159" i="12"/>
  <c r="AJ1143" i="5"/>
  <c r="BH1143" i="12"/>
  <c r="AJ1127" i="5"/>
  <c r="BH1127" i="12"/>
  <c r="AJ1111" i="5"/>
  <c r="BH1111" i="12"/>
  <c r="AJ1095" i="5"/>
  <c r="BH1095" i="12"/>
  <c r="AL1078" i="5"/>
  <c r="BJ1078" i="12"/>
  <c r="AL1062" i="5"/>
  <c r="BJ1062" i="12"/>
  <c r="AL1046" i="5"/>
  <c r="BJ1046" i="12"/>
  <c r="AL1030" i="5"/>
  <c r="BJ1030" i="12"/>
  <c r="AL1014" i="5"/>
  <c r="BJ1014" i="12"/>
  <c r="AL998" i="5"/>
  <c r="BJ998" i="12"/>
  <c r="AL982" i="5"/>
  <c r="BJ982" i="12"/>
  <c r="AL966" i="5"/>
  <c r="BJ966" i="12"/>
  <c r="AJ947" i="5"/>
  <c r="BH947" i="12"/>
  <c r="AJ931" i="5"/>
  <c r="BH931" i="12"/>
  <c r="AJ915" i="5"/>
  <c r="BH915" i="12"/>
  <c r="AJ899" i="5"/>
  <c r="BH899" i="12"/>
  <c r="AJ883" i="5"/>
  <c r="BH883" i="12"/>
  <c r="AJ867" i="5"/>
  <c r="BH867" i="12"/>
  <c r="AJ851" i="5"/>
  <c r="BH851" i="12"/>
  <c r="AJ835" i="5"/>
  <c r="BH835" i="12"/>
  <c r="AL822" i="5"/>
  <c r="BJ822" i="12"/>
  <c r="AH808" i="5"/>
  <c r="BF808" i="12"/>
  <c r="AJ795" i="5"/>
  <c r="BH795" i="12"/>
  <c r="AJ783" i="5"/>
  <c r="BH783" i="12"/>
  <c r="AL770" i="5"/>
  <c r="BJ770" i="12"/>
  <c r="AH973" i="5"/>
  <c r="BF973" i="12"/>
  <c r="AH909" i="5"/>
  <c r="BF909" i="12"/>
  <c r="AH845" i="5"/>
  <c r="BF845" i="12"/>
  <c r="AL763" i="5"/>
  <c r="BJ763" i="12"/>
  <c r="AJ752" i="5"/>
  <c r="BH752" i="12"/>
  <c r="AJ740" i="5"/>
  <c r="BH740" i="12"/>
  <c r="AJ728" i="5"/>
  <c r="BH728" i="12"/>
  <c r="AJ716" i="5"/>
  <c r="BH716" i="12"/>
  <c r="AH705" i="5"/>
  <c r="BF705" i="12"/>
  <c r="AH693" i="5"/>
  <c r="BF693" i="12"/>
  <c r="AH681" i="5"/>
  <c r="BF681" i="12"/>
  <c r="AL671" i="5"/>
  <c r="BJ671" i="12"/>
  <c r="AL659" i="5"/>
  <c r="BJ659" i="12"/>
  <c r="AL647" i="5"/>
  <c r="BJ647" i="12"/>
  <c r="AL635" i="5"/>
  <c r="BJ635" i="12"/>
  <c r="AJ624" i="5"/>
  <c r="BH624" i="12"/>
  <c r="AJ612" i="5"/>
  <c r="BH612" i="12"/>
  <c r="AJ600" i="5"/>
  <c r="BH600" i="12"/>
  <c r="AJ588" i="5"/>
  <c r="BH588" i="12"/>
  <c r="AH577" i="5"/>
  <c r="BF577" i="12"/>
  <c r="AH565" i="5"/>
  <c r="BF565" i="12"/>
  <c r="AH553" i="5"/>
  <c r="BF553" i="12"/>
  <c r="AL543" i="5"/>
  <c r="BJ543" i="12"/>
  <c r="AJ532" i="5"/>
  <c r="BH532" i="12"/>
  <c r="AH521" i="5"/>
  <c r="BF521" i="12"/>
  <c r="AH509" i="5"/>
  <c r="BF509" i="12"/>
  <c r="AL499" i="5"/>
  <c r="BJ499" i="12"/>
  <c r="AL487" i="5"/>
  <c r="BJ487" i="12"/>
  <c r="AJ476" i="5"/>
  <c r="BH476" i="12"/>
  <c r="AH465" i="5"/>
  <c r="BF465" i="12"/>
  <c r="AL455" i="5"/>
  <c r="BJ455" i="12"/>
  <c r="AL443" i="5"/>
  <c r="BJ443" i="12"/>
  <c r="AI1136" i="5"/>
  <c r="BG1136" i="12"/>
  <c r="AI1056" i="5"/>
  <c r="BG1056" i="12"/>
  <c r="AI1004" i="5"/>
  <c r="BG1004" i="12"/>
  <c r="AI988" i="5"/>
  <c r="BG988" i="12"/>
  <c r="AI972" i="5"/>
  <c r="BG972" i="12"/>
  <c r="AI956" i="5"/>
  <c r="BG956" i="12"/>
  <c r="AI940" i="5"/>
  <c r="BG940" i="12"/>
  <c r="AH1204" i="5"/>
  <c r="BF1204" i="12"/>
  <c r="AH1172" i="5"/>
  <c r="BF1172" i="12"/>
  <c r="AH1140" i="5"/>
  <c r="BF1140" i="12"/>
  <c r="AH1108" i="5"/>
  <c r="BF1108" i="12"/>
  <c r="AH1080" i="5"/>
  <c r="BF1080" i="12"/>
  <c r="AH1048" i="5"/>
  <c r="BF1048" i="12"/>
  <c r="AH1016" i="5"/>
  <c r="BF1016" i="12"/>
  <c r="AH984" i="5"/>
  <c r="BF984" i="12"/>
  <c r="AJ955" i="5"/>
  <c r="BH955" i="12"/>
  <c r="AH924" i="5"/>
  <c r="BF924" i="12"/>
  <c r="AH892" i="5"/>
  <c r="BF892" i="12"/>
  <c r="AH860" i="5"/>
  <c r="BF860" i="12"/>
  <c r="AH820" i="5"/>
  <c r="BF820" i="12"/>
  <c r="AL762" i="5"/>
  <c r="BJ762" i="12"/>
  <c r="AJ751" i="5"/>
  <c r="BH751" i="12"/>
  <c r="AH740" i="5"/>
  <c r="BF740" i="12"/>
  <c r="AL730" i="5"/>
  <c r="BJ730" i="12"/>
  <c r="AJ719" i="5"/>
  <c r="BH719" i="12"/>
  <c r="AH708" i="5"/>
  <c r="BF708" i="12"/>
  <c r="AL698" i="5"/>
  <c r="BJ698" i="12"/>
  <c r="AJ687" i="5"/>
  <c r="BH687" i="12"/>
  <c r="AH676" i="5"/>
  <c r="BF676" i="12"/>
  <c r="AL666" i="5"/>
  <c r="BJ666" i="12"/>
  <c r="AJ655" i="5"/>
  <c r="BH655" i="12"/>
  <c r="AH644" i="5"/>
  <c r="BF644" i="12"/>
  <c r="AL634" i="5"/>
  <c r="BJ634" i="12"/>
  <c r="AJ623" i="5"/>
  <c r="BH623" i="12"/>
  <c r="AH612" i="5"/>
  <c r="BF612" i="12"/>
  <c r="AL602" i="5"/>
  <c r="BJ602" i="12"/>
  <c r="AJ591" i="5"/>
  <c r="BH591" i="12"/>
  <c r="AH580" i="5"/>
  <c r="BF580" i="12"/>
  <c r="AL570" i="5"/>
  <c r="BJ570" i="12"/>
  <c r="AJ559" i="5"/>
  <c r="BH559" i="12"/>
  <c r="AH548" i="5"/>
  <c r="BF548" i="12"/>
  <c r="AH536" i="5"/>
  <c r="BF536" i="12"/>
  <c r="AL526" i="5"/>
  <c r="BJ526" i="12"/>
  <c r="AL514" i="5"/>
  <c r="BJ514" i="12"/>
  <c r="AJ503" i="5"/>
  <c r="BH503" i="12"/>
  <c r="AH492" i="5"/>
  <c r="BF492" i="12"/>
  <c r="AL482" i="5"/>
  <c r="BJ482" i="12"/>
  <c r="AL470" i="5"/>
  <c r="BJ470" i="12"/>
  <c r="AJ998" i="5"/>
  <c r="BH998" i="12"/>
  <c r="AH987" i="5"/>
  <c r="BF987" i="12"/>
  <c r="AL977" i="5"/>
  <c r="BJ977" i="12"/>
  <c r="AJ966" i="5"/>
  <c r="BH966" i="12"/>
  <c r="AH955" i="5"/>
  <c r="BF955" i="12"/>
  <c r="AL945" i="5"/>
  <c r="BJ945" i="12"/>
  <c r="AJ934" i="5"/>
  <c r="BH934" i="12"/>
  <c r="AH923" i="5"/>
  <c r="BF923" i="12"/>
  <c r="AL913" i="5"/>
  <c r="BJ913" i="12"/>
  <c r="AJ902" i="5"/>
  <c r="BH902" i="12"/>
  <c r="AH891" i="5"/>
  <c r="BF891" i="12"/>
  <c r="AL881" i="5"/>
  <c r="BJ881" i="12"/>
  <c r="AJ870" i="5"/>
  <c r="BH870" i="12"/>
  <c r="AH859" i="5"/>
  <c r="BF859" i="12"/>
  <c r="AL849" i="5"/>
  <c r="BJ849" i="12"/>
  <c r="AJ838" i="5"/>
  <c r="BH838" i="12"/>
  <c r="AH827" i="5"/>
  <c r="BF827" i="12"/>
  <c r="AH815" i="5"/>
  <c r="BF815" i="12"/>
  <c r="AH803" i="5"/>
  <c r="BF803" i="12"/>
  <c r="AL793" i="5"/>
  <c r="BJ793" i="12"/>
  <c r="AL781" i="5"/>
  <c r="BJ781" i="12"/>
  <c r="AJ770" i="5"/>
  <c r="BH770" i="12"/>
  <c r="AJ758" i="5"/>
  <c r="BH758" i="12"/>
  <c r="AL753" i="5"/>
  <c r="BJ753" i="12"/>
  <c r="AJ742" i="5"/>
  <c r="BH742" i="12"/>
  <c r="AJ730" i="5"/>
  <c r="BH730" i="12"/>
  <c r="AH719" i="5"/>
  <c r="BF719" i="12"/>
  <c r="AL709" i="5"/>
  <c r="BJ709" i="12"/>
  <c r="AJ698" i="5"/>
  <c r="BH698" i="12"/>
  <c r="AH687" i="5"/>
  <c r="BF687" i="12"/>
  <c r="AL677" i="5"/>
  <c r="BJ677" i="12"/>
  <c r="AL665" i="5"/>
  <c r="BJ665" i="12"/>
  <c r="AJ654" i="5"/>
  <c r="BH654" i="12"/>
  <c r="AH643" i="5"/>
  <c r="BF643" i="12"/>
  <c r="AL633" i="5"/>
  <c r="BJ633" i="12"/>
  <c r="AJ622" i="5"/>
  <c r="BH622" i="12"/>
  <c r="AH611" i="5"/>
  <c r="BF611" i="12"/>
  <c r="AH599" i="5"/>
  <c r="BF599" i="12"/>
  <c r="AL589" i="5"/>
  <c r="BJ589" i="12"/>
  <c r="AJ578" i="5"/>
  <c r="BH578" i="12"/>
  <c r="AH567" i="5"/>
  <c r="BF567" i="12"/>
  <c r="AL557" i="5"/>
  <c r="BJ557" i="12"/>
  <c r="AJ546" i="5"/>
  <c r="BH546" i="12"/>
  <c r="AJ534" i="5"/>
  <c r="BH534" i="12"/>
  <c r="AH523" i="5"/>
  <c r="BF523" i="12"/>
  <c r="AL513" i="5"/>
  <c r="BJ513" i="12"/>
  <c r="AJ502" i="5"/>
  <c r="BH502" i="12"/>
  <c r="AH491" i="5"/>
  <c r="BF491" i="12"/>
  <c r="AL481" i="5"/>
  <c r="BJ481" i="12"/>
  <c r="AJ470" i="5"/>
  <c r="BH470" i="12"/>
  <c r="AH459" i="5"/>
  <c r="BF459" i="12"/>
  <c r="AL449" i="5"/>
  <c r="BJ449" i="12"/>
  <c r="AJ438" i="5"/>
  <c r="BH438" i="12"/>
  <c r="AH427" i="5"/>
  <c r="BF427" i="12"/>
  <c r="AH818" i="5"/>
  <c r="BF818" i="12"/>
  <c r="AJ757" i="5"/>
  <c r="BH757" i="12"/>
  <c r="AH746" i="5"/>
  <c r="BF746" i="12"/>
  <c r="AL736" i="5"/>
  <c r="BJ736" i="12"/>
  <c r="AJ725" i="5"/>
  <c r="BH725" i="12"/>
  <c r="AH714" i="5"/>
  <c r="BF714" i="12"/>
  <c r="AL704" i="5"/>
  <c r="BJ704" i="12"/>
  <c r="AJ693" i="5"/>
  <c r="BH693" i="12"/>
  <c r="AH682" i="5"/>
  <c r="BF682" i="12"/>
  <c r="AL672" i="5"/>
  <c r="BJ672" i="12"/>
  <c r="AJ661" i="5"/>
  <c r="BH661" i="12"/>
  <c r="AH650" i="5"/>
  <c r="BF650" i="12"/>
  <c r="AL640" i="5"/>
  <c r="BJ640" i="12"/>
  <c r="AJ629" i="5"/>
  <c r="BH629" i="12"/>
  <c r="AH618" i="5"/>
  <c r="BF618" i="12"/>
  <c r="AL608" i="5"/>
  <c r="BJ608" i="12"/>
  <c r="AJ597" i="5"/>
  <c r="BH597" i="12"/>
  <c r="AH586" i="5"/>
  <c r="BF586" i="12"/>
  <c r="AL576" i="5"/>
  <c r="BJ576" i="12"/>
  <c r="AJ565" i="5"/>
  <c r="BH565" i="12"/>
  <c r="AH554" i="5"/>
  <c r="BF554" i="12"/>
  <c r="AL544" i="5"/>
  <c r="BJ544" i="12"/>
  <c r="AJ533" i="5"/>
  <c r="BH533" i="12"/>
  <c r="AH522" i="5"/>
  <c r="BF522" i="12"/>
  <c r="AL512" i="5"/>
  <c r="BJ512" i="12"/>
  <c r="AJ501" i="5"/>
  <c r="BH501" i="12"/>
  <c r="AH490" i="5"/>
  <c r="BF490" i="12"/>
  <c r="AL480" i="5"/>
  <c r="BJ480" i="12"/>
  <c r="AJ469" i="5"/>
  <c r="BH469" i="12"/>
  <c r="AH458" i="5"/>
  <c r="BF458" i="12"/>
  <c r="AL448" i="5"/>
  <c r="BJ448" i="12"/>
  <c r="AJ437" i="5"/>
  <c r="BH437" i="12"/>
  <c r="AH717" i="5"/>
  <c r="BF717" i="12"/>
  <c r="AH557" i="5"/>
  <c r="BF557" i="12"/>
  <c r="AH433" i="5"/>
  <c r="BF433" i="12"/>
  <c r="AL423" i="5"/>
  <c r="BJ423" i="12"/>
  <c r="AJ412" i="5"/>
  <c r="BH412" i="12"/>
  <c r="AH401" i="5"/>
  <c r="BF401" i="12"/>
  <c r="AL391" i="5"/>
  <c r="BJ391" i="12"/>
  <c r="AJ380" i="5"/>
  <c r="BH380" i="12"/>
  <c r="AH369" i="5"/>
  <c r="BF369" i="12"/>
  <c r="AH357" i="5"/>
  <c r="BF357" i="12"/>
  <c r="AL347" i="5"/>
  <c r="BJ347" i="12"/>
  <c r="AJ336" i="5"/>
  <c r="BH336" i="12"/>
  <c r="AH325" i="5"/>
  <c r="BF325" i="12"/>
  <c r="AL315" i="5"/>
  <c r="BJ315" i="12"/>
  <c r="AJ304" i="5"/>
  <c r="BH304" i="12"/>
  <c r="AH293" i="5"/>
  <c r="BF293" i="12"/>
  <c r="AL283" i="5"/>
  <c r="BJ283" i="12"/>
  <c r="AJ272" i="5"/>
  <c r="BH272" i="12"/>
  <c r="AH261" i="5"/>
  <c r="BF261" i="12"/>
  <c r="AL251" i="5"/>
  <c r="BJ251" i="12"/>
  <c r="AJ240" i="5"/>
  <c r="BH240" i="12"/>
  <c r="AH229" i="5"/>
  <c r="BF229" i="12"/>
  <c r="AL219" i="5"/>
  <c r="BJ219" i="12"/>
  <c r="AJ208" i="5"/>
  <c r="BH208" i="12"/>
  <c r="AH197" i="5"/>
  <c r="BF197" i="12"/>
  <c r="AH185" i="5"/>
  <c r="BF185" i="12"/>
  <c r="AI3" i="5"/>
  <c r="BG3" i="12"/>
  <c r="AL1200" i="5"/>
  <c r="BJ1200" i="12"/>
  <c r="AL1184" i="5"/>
  <c r="BJ1184" i="12"/>
  <c r="AJ1165" i="5"/>
  <c r="BH1165" i="12"/>
  <c r="AJ1149" i="5"/>
  <c r="BH1149" i="12"/>
  <c r="AJ1133" i="5"/>
  <c r="BH1133" i="12"/>
  <c r="AJ1117" i="5"/>
  <c r="BH1117" i="12"/>
  <c r="AJ1101" i="5"/>
  <c r="BH1101" i="12"/>
  <c r="AJ1085" i="5"/>
  <c r="BH1085" i="12"/>
  <c r="AJ1069" i="5"/>
  <c r="BH1069" i="12"/>
  <c r="AJ1053" i="5"/>
  <c r="BH1053" i="12"/>
  <c r="AJ1037" i="5"/>
  <c r="BH1037" i="12"/>
  <c r="AJ1021" i="5"/>
  <c r="BH1021" i="12"/>
  <c r="AJ1005" i="5"/>
  <c r="BH1005" i="12"/>
  <c r="AJ989" i="5"/>
  <c r="BH989" i="12"/>
  <c r="AJ973" i="5"/>
  <c r="BH973" i="12"/>
  <c r="AJ957" i="5"/>
  <c r="BH957" i="12"/>
  <c r="AJ941" i="5"/>
  <c r="BH941" i="12"/>
  <c r="AJ925" i="5"/>
  <c r="BH925" i="12"/>
  <c r="AJ909" i="5"/>
  <c r="BH909" i="12"/>
  <c r="AJ893" i="5"/>
  <c r="BH893" i="12"/>
  <c r="AJ877" i="5"/>
  <c r="BH877" i="12"/>
  <c r="AJ861" i="5"/>
  <c r="BH861" i="12"/>
  <c r="AJ845" i="5"/>
  <c r="BH845" i="12"/>
  <c r="AH830" i="5"/>
  <c r="BF830" i="12"/>
  <c r="AJ817" i="5"/>
  <c r="BH817" i="12"/>
  <c r="AL804" i="5"/>
  <c r="BJ804" i="12"/>
  <c r="AH790" i="5"/>
  <c r="BF790" i="12"/>
  <c r="AL780" i="5"/>
  <c r="BJ780" i="12"/>
  <c r="AJ769" i="5"/>
  <c r="BH769" i="12"/>
  <c r="AI1205" i="5"/>
  <c r="BG1205" i="12"/>
  <c r="AJ1200" i="5"/>
  <c r="BH1200" i="12"/>
  <c r="AJ1184" i="5"/>
  <c r="BH1184" i="12"/>
  <c r="AJ1168" i="5"/>
  <c r="BH1168" i="12"/>
  <c r="AJ1152" i="5"/>
  <c r="BH1152" i="12"/>
  <c r="AJ1136" i="5"/>
  <c r="BH1136" i="12"/>
  <c r="AJ1120" i="5"/>
  <c r="BH1120" i="12"/>
  <c r="AJ1104" i="5"/>
  <c r="BH1104" i="12"/>
  <c r="AJ1088" i="5"/>
  <c r="BH1088" i="12"/>
  <c r="AJ1072" i="5"/>
  <c r="BH1072" i="12"/>
  <c r="AJ943" i="5"/>
  <c r="BH943" i="12"/>
  <c r="AJ927" i="5"/>
  <c r="BH927" i="12"/>
  <c r="AJ911" i="5"/>
  <c r="BH911" i="12"/>
  <c r="AJ895" i="5"/>
  <c r="BH895" i="12"/>
  <c r="AJ879" i="5"/>
  <c r="BH879" i="12"/>
  <c r="AJ863" i="5"/>
  <c r="BH863" i="12"/>
  <c r="AJ847" i="5"/>
  <c r="BH847" i="12"/>
  <c r="AH832" i="5"/>
  <c r="BF832" i="12"/>
  <c r="AL818" i="5"/>
  <c r="BJ818" i="12"/>
  <c r="AL806" i="5"/>
  <c r="BJ806" i="12"/>
  <c r="AH792" i="5"/>
  <c r="BF792" i="12"/>
  <c r="AJ779" i="5"/>
  <c r="BH779" i="12"/>
  <c r="AJ767" i="5"/>
  <c r="BH767" i="12"/>
  <c r="AH957" i="5"/>
  <c r="BF957" i="12"/>
  <c r="AH893" i="5"/>
  <c r="BF893" i="12"/>
  <c r="AH829" i="5"/>
  <c r="BF829" i="12"/>
  <c r="AJ760" i="5"/>
  <c r="BH760" i="12"/>
  <c r="AJ748" i="5"/>
  <c r="BH748" i="12"/>
  <c r="AH737" i="5"/>
  <c r="BF737" i="12"/>
  <c r="AH725" i="5"/>
  <c r="BF725" i="12"/>
  <c r="AH713" i="5"/>
  <c r="BF713" i="12"/>
  <c r="AL703" i="5"/>
  <c r="BJ703" i="12"/>
  <c r="AL691" i="5"/>
  <c r="BJ691" i="12"/>
  <c r="AL679" i="5"/>
  <c r="BJ679" i="12"/>
  <c r="AL667" i="5"/>
  <c r="BJ667" i="12"/>
  <c r="AJ656" i="5"/>
  <c r="BH656" i="12"/>
  <c r="AJ644" i="5"/>
  <c r="BH644" i="12"/>
  <c r="AJ632" i="5"/>
  <c r="BH632" i="12"/>
  <c r="AJ620" i="5"/>
  <c r="BH620" i="12"/>
  <c r="AH609" i="5"/>
  <c r="BF609" i="12"/>
  <c r="AH597" i="5"/>
  <c r="BF597" i="12"/>
  <c r="AH585" i="5"/>
  <c r="BF585" i="12"/>
  <c r="AL575" i="5"/>
  <c r="BJ575" i="12"/>
  <c r="AL563" i="5"/>
  <c r="BJ563" i="12"/>
  <c r="AL551" i="5"/>
  <c r="BJ551" i="12"/>
  <c r="AJ540" i="5"/>
  <c r="BH540" i="12"/>
  <c r="AH529" i="5"/>
  <c r="BF529" i="12"/>
  <c r="AL519" i="5"/>
  <c r="BJ519" i="12"/>
  <c r="AL507" i="5"/>
  <c r="BJ507" i="12"/>
  <c r="AJ496" i="5"/>
  <c r="BH496" i="12"/>
  <c r="AJ484" i="5"/>
  <c r="BH484" i="12"/>
  <c r="AH473" i="5"/>
  <c r="BF473" i="12"/>
  <c r="AL463" i="5"/>
  <c r="BJ463" i="12"/>
  <c r="AL451" i="5"/>
  <c r="BJ451" i="12"/>
  <c r="AI1200" i="5"/>
  <c r="BG1200" i="12"/>
  <c r="AI1120" i="5"/>
  <c r="BG1120" i="12"/>
  <c r="AI1032" i="5"/>
  <c r="BG1032" i="12"/>
  <c r="AI1000" i="5"/>
  <c r="BG1000" i="12"/>
  <c r="AI984" i="5"/>
  <c r="BG984" i="12"/>
  <c r="AI968" i="5"/>
  <c r="BG968" i="12"/>
  <c r="AI952" i="5"/>
  <c r="BG952" i="12"/>
  <c r="AI936" i="5"/>
  <c r="BG936" i="12"/>
  <c r="AH1196" i="5"/>
  <c r="BF1196" i="12"/>
  <c r="AH1164" i="5"/>
  <c r="BF1164" i="12"/>
  <c r="AH1132" i="5"/>
  <c r="BF1132" i="12"/>
  <c r="AH1100" i="5"/>
  <c r="BF1100" i="12"/>
  <c r="AH1072" i="5"/>
  <c r="BF1072" i="12"/>
  <c r="AH1040" i="5"/>
  <c r="BF1040" i="12"/>
  <c r="AH1008" i="5"/>
  <c r="BF1008" i="12"/>
  <c r="AH976" i="5"/>
  <c r="BF976" i="12"/>
  <c r="AH948" i="5"/>
  <c r="BF948" i="12"/>
  <c r="AH916" i="5"/>
  <c r="BF916" i="12"/>
  <c r="AH884" i="5"/>
  <c r="BF884" i="12"/>
  <c r="AH852" i="5"/>
  <c r="BF852" i="12"/>
  <c r="AH804" i="5"/>
  <c r="BF804" i="12"/>
  <c r="AJ759" i="5"/>
  <c r="BH759" i="12"/>
  <c r="AH748" i="5"/>
  <c r="BF748" i="12"/>
  <c r="AL738" i="5"/>
  <c r="BJ738" i="12"/>
  <c r="AJ727" i="5"/>
  <c r="BH727" i="12"/>
  <c r="AH716" i="5"/>
  <c r="BF716" i="12"/>
  <c r="AL706" i="5"/>
  <c r="BJ706" i="12"/>
  <c r="AJ695" i="5"/>
  <c r="BH695" i="12"/>
  <c r="AH684" i="5"/>
  <c r="BF684" i="12"/>
  <c r="AL674" i="5"/>
  <c r="BJ674" i="12"/>
  <c r="AJ663" i="5"/>
  <c r="BH663" i="12"/>
  <c r="AH652" i="5"/>
  <c r="BF652" i="12"/>
  <c r="AL642" i="5"/>
  <c r="BJ642" i="12"/>
  <c r="AJ631" i="5"/>
  <c r="BH631" i="12"/>
  <c r="AH620" i="5"/>
  <c r="BF620" i="12"/>
  <c r="AL610" i="5"/>
  <c r="BJ610" i="12"/>
  <c r="AJ599" i="5"/>
  <c r="BH599" i="12"/>
  <c r="AH588" i="5"/>
  <c r="BF588" i="12"/>
  <c r="AL578" i="5"/>
  <c r="BJ578" i="12"/>
  <c r="AJ567" i="5"/>
  <c r="BH567" i="12"/>
  <c r="AH556" i="5"/>
  <c r="BF556" i="12"/>
  <c r="AL546" i="5"/>
  <c r="BJ546" i="12"/>
  <c r="AL534" i="5"/>
  <c r="BJ534" i="12"/>
  <c r="AJ523" i="5"/>
  <c r="BH523" i="12"/>
  <c r="AJ511" i="5"/>
  <c r="BH511" i="12"/>
  <c r="AH500" i="5"/>
  <c r="BF500" i="12"/>
  <c r="AL490" i="5"/>
  <c r="BJ490" i="12"/>
  <c r="AJ479" i="5"/>
  <c r="BH479" i="12"/>
  <c r="AJ1006" i="5"/>
  <c r="BH1006" i="12"/>
  <c r="AH995" i="5"/>
  <c r="BF995" i="12"/>
  <c r="AL985" i="5"/>
  <c r="BJ985" i="12"/>
  <c r="AJ974" i="5"/>
  <c r="BH974" i="12"/>
  <c r="AH963" i="5"/>
  <c r="BF963" i="12"/>
  <c r="AL953" i="5"/>
  <c r="BJ953" i="12"/>
  <c r="AJ942" i="5"/>
  <c r="BH942" i="12"/>
  <c r="AH931" i="5"/>
  <c r="BF931" i="12"/>
  <c r="AL921" i="5"/>
  <c r="BJ921" i="12"/>
  <c r="AJ910" i="5"/>
  <c r="BH910" i="12"/>
  <c r="AH899" i="5"/>
  <c r="BF899" i="12"/>
  <c r="AL889" i="5"/>
  <c r="BJ889" i="12"/>
  <c r="AJ878" i="5"/>
  <c r="BH878" i="12"/>
  <c r="AH867" i="5"/>
  <c r="BF867" i="12"/>
  <c r="AL857" i="5"/>
  <c r="BJ857" i="12"/>
  <c r="AJ846" i="5"/>
  <c r="BH846" i="12"/>
  <c r="AH835" i="5"/>
  <c r="BF835" i="12"/>
  <c r="AL825" i="5"/>
  <c r="BJ825" i="12"/>
  <c r="AL813" i="5"/>
  <c r="BJ813" i="12"/>
  <c r="AL801" i="5"/>
  <c r="BJ801" i="12"/>
  <c r="AJ790" i="5"/>
  <c r="BH790" i="12"/>
  <c r="AJ778" i="5"/>
  <c r="BH778" i="12"/>
  <c r="AJ766" i="5"/>
  <c r="BH766" i="12"/>
  <c r="AH823" i="5"/>
  <c r="BF823" i="12"/>
  <c r="AJ750" i="5"/>
  <c r="BH750" i="12"/>
  <c r="AH739" i="5"/>
  <c r="BF739" i="12"/>
  <c r="AH727" i="5"/>
  <c r="BF727" i="12"/>
  <c r="AL717" i="5"/>
  <c r="BJ717" i="12"/>
  <c r="AJ706" i="5"/>
  <c r="BH706" i="12"/>
  <c r="AH695" i="5"/>
  <c r="BF695" i="12"/>
  <c r="AL685" i="5"/>
  <c r="BJ685" i="12"/>
  <c r="AJ674" i="5"/>
  <c r="BH674" i="12"/>
  <c r="AJ662" i="5"/>
  <c r="BH662" i="12"/>
  <c r="AH651" i="5"/>
  <c r="BF651" i="12"/>
  <c r="AL641" i="5"/>
  <c r="BJ641" i="12"/>
  <c r="AJ630" i="5"/>
  <c r="BH630" i="12"/>
  <c r="AH619" i="5"/>
  <c r="BF619" i="12"/>
  <c r="AL609" i="5"/>
  <c r="BJ609" i="12"/>
  <c r="AL597" i="5"/>
  <c r="BJ597" i="12"/>
  <c r="AJ586" i="5"/>
  <c r="BH586" i="12"/>
  <c r="AH575" i="5"/>
  <c r="BF575" i="12"/>
  <c r="AL565" i="5"/>
  <c r="BJ565" i="12"/>
  <c r="AJ554" i="5"/>
  <c r="BH554" i="12"/>
  <c r="AH543" i="5"/>
  <c r="BF543" i="12"/>
  <c r="AH531" i="5"/>
  <c r="BF531" i="12"/>
  <c r="AL521" i="5"/>
  <c r="BJ521" i="12"/>
  <c r="AJ510" i="5"/>
  <c r="BH510" i="12"/>
  <c r="AH499" i="5"/>
  <c r="BF499" i="12"/>
  <c r="AL489" i="5"/>
  <c r="BJ489" i="12"/>
  <c r="AJ478" i="5"/>
  <c r="BH478" i="12"/>
  <c r="AH467" i="5"/>
  <c r="BF467" i="12"/>
  <c r="AL457" i="5"/>
  <c r="BJ457" i="12"/>
  <c r="AJ446" i="5"/>
  <c r="BH446" i="12"/>
  <c r="AH435" i="5"/>
  <c r="BF435" i="12"/>
  <c r="AL425" i="5"/>
  <c r="BJ425" i="12"/>
  <c r="AH794" i="5"/>
  <c r="BF794" i="12"/>
  <c r="AH754" i="5"/>
  <c r="BF754" i="12"/>
  <c r="AL744" i="5"/>
  <c r="BJ744" i="12"/>
  <c r="AJ733" i="5"/>
  <c r="BH733" i="12"/>
  <c r="AH722" i="5"/>
  <c r="BF722" i="12"/>
  <c r="AL712" i="5"/>
  <c r="BJ712" i="12"/>
  <c r="AJ701" i="5"/>
  <c r="BH701" i="12"/>
  <c r="AH690" i="5"/>
  <c r="BF690" i="12"/>
  <c r="AL680" i="5"/>
  <c r="BJ680" i="12"/>
  <c r="AJ669" i="5"/>
  <c r="BH669" i="12"/>
  <c r="AH658" i="5"/>
  <c r="BF658" i="12"/>
  <c r="AL648" i="5"/>
  <c r="BJ648" i="12"/>
  <c r="AJ637" i="5"/>
  <c r="BH637" i="12"/>
  <c r="AH626" i="5"/>
  <c r="BF626" i="12"/>
  <c r="AL616" i="5"/>
  <c r="BJ616" i="12"/>
  <c r="AJ605" i="5"/>
  <c r="BH605" i="12"/>
  <c r="AH594" i="5"/>
  <c r="BF594" i="12"/>
  <c r="AL584" i="5"/>
  <c r="BJ584" i="12"/>
  <c r="AJ573" i="5"/>
  <c r="BH573" i="12"/>
  <c r="AH562" i="5"/>
  <c r="BF562" i="12"/>
  <c r="AL552" i="5"/>
  <c r="BJ552" i="12"/>
  <c r="AJ541" i="5"/>
  <c r="BH541" i="12"/>
  <c r="AH530" i="5"/>
  <c r="BF530" i="12"/>
  <c r="AL520" i="5"/>
  <c r="BJ520" i="12"/>
  <c r="AJ509" i="5"/>
  <c r="BH509" i="12"/>
  <c r="AH498" i="5"/>
  <c r="BF498" i="12"/>
  <c r="AL488" i="5"/>
  <c r="BJ488" i="12"/>
  <c r="AJ477" i="5"/>
  <c r="BH477" i="12"/>
  <c r="AH466" i="5"/>
  <c r="BF466" i="12"/>
  <c r="AL456" i="5"/>
  <c r="BJ456" i="12"/>
  <c r="AJ445" i="5"/>
  <c r="BH445" i="12"/>
  <c r="AH434" i="5"/>
  <c r="BF434" i="12"/>
  <c r="AH685" i="5"/>
  <c r="BF685" i="12"/>
  <c r="AH493" i="5"/>
  <c r="BF493" i="12"/>
  <c r="AL431" i="5"/>
  <c r="BJ431" i="12"/>
  <c r="AJ420" i="5"/>
  <c r="BH420" i="12"/>
  <c r="AH409" i="5"/>
  <c r="BF409" i="12"/>
  <c r="AL399" i="5"/>
  <c r="BJ399" i="12"/>
  <c r="AJ388" i="5"/>
  <c r="BH388" i="12"/>
  <c r="AH377" i="5"/>
  <c r="BF377" i="12"/>
  <c r="AL367" i="5"/>
  <c r="BJ367" i="12"/>
  <c r="AL355" i="5"/>
  <c r="BJ355" i="12"/>
  <c r="AJ344" i="5"/>
  <c r="BH344" i="12"/>
  <c r="AH333" i="5"/>
  <c r="BF333" i="12"/>
  <c r="AL323" i="5"/>
  <c r="BJ323" i="12"/>
  <c r="AJ312" i="5"/>
  <c r="BH312" i="12"/>
  <c r="AH301" i="5"/>
  <c r="BF301" i="12"/>
  <c r="AL291" i="5"/>
  <c r="BJ291" i="12"/>
  <c r="AJ280" i="5"/>
  <c r="BH280" i="12"/>
  <c r="AH269" i="5"/>
  <c r="BF269" i="12"/>
  <c r="AL259" i="5"/>
  <c r="BJ259" i="12"/>
  <c r="AJ248" i="5"/>
  <c r="BH248" i="12"/>
  <c r="AH237" i="5"/>
  <c r="BF237" i="12"/>
  <c r="AL227" i="5"/>
  <c r="BJ227" i="12"/>
  <c r="AJ216" i="5"/>
  <c r="BH216" i="12"/>
  <c r="AH205" i="5"/>
  <c r="BF205" i="12"/>
  <c r="AL195" i="5"/>
  <c r="BJ195" i="12"/>
  <c r="AL183" i="5"/>
  <c r="BJ183" i="12"/>
  <c r="AJ172" i="5"/>
  <c r="BH172" i="12"/>
  <c r="AH161" i="5"/>
  <c r="BF161" i="12"/>
  <c r="AL462" i="5"/>
  <c r="BJ462" i="12"/>
  <c r="AL450" i="5"/>
  <c r="BJ450" i="12"/>
  <c r="AJ439" i="5"/>
  <c r="BH439" i="12"/>
  <c r="AH428" i="5"/>
  <c r="BF428" i="12"/>
  <c r="AL418" i="5"/>
  <c r="BJ418" i="12"/>
  <c r="AJ407" i="5"/>
  <c r="BH407" i="12"/>
  <c r="AH396" i="5"/>
  <c r="BF396" i="12"/>
  <c r="AL386" i="5"/>
  <c r="BJ386" i="12"/>
  <c r="AJ375" i="5"/>
  <c r="BH375" i="12"/>
  <c r="AH364" i="5"/>
  <c r="BF364" i="12"/>
  <c r="AL354" i="5"/>
  <c r="BJ354" i="12"/>
  <c r="AJ343" i="5"/>
  <c r="BH343" i="12"/>
  <c r="AH332" i="5"/>
  <c r="BF332" i="12"/>
  <c r="AL322" i="5"/>
  <c r="BJ322" i="12"/>
  <c r="AJ311" i="5"/>
  <c r="BH311" i="12"/>
  <c r="AH300" i="5"/>
  <c r="BF300" i="12"/>
  <c r="AL290" i="5"/>
  <c r="BJ290" i="12"/>
  <c r="AL278" i="5"/>
  <c r="BJ278" i="12"/>
  <c r="AJ267" i="5"/>
  <c r="BH267" i="12"/>
  <c r="AH256" i="5"/>
  <c r="BF256" i="12"/>
  <c r="AL246" i="5"/>
  <c r="BJ246" i="12"/>
  <c r="AH419" i="5"/>
  <c r="BF419" i="12"/>
  <c r="AL409" i="5"/>
  <c r="BJ409" i="12"/>
  <c r="AJ398" i="5"/>
  <c r="BH398" i="12"/>
  <c r="AH387" i="5"/>
  <c r="BF387" i="12"/>
  <c r="AL377" i="5"/>
  <c r="BJ377" i="12"/>
  <c r="AJ366" i="5"/>
  <c r="BH366" i="12"/>
  <c r="AH355" i="5"/>
  <c r="BF355" i="12"/>
  <c r="AL345" i="5"/>
  <c r="BJ345" i="12"/>
  <c r="AJ334" i="5"/>
  <c r="BH334" i="12"/>
  <c r="AH323" i="5"/>
  <c r="BF323" i="12"/>
  <c r="AL313" i="5"/>
  <c r="BJ313" i="12"/>
  <c r="AJ302" i="5"/>
  <c r="BH302" i="12"/>
  <c r="AH291" i="5"/>
  <c r="BF291" i="12"/>
  <c r="AL281" i="5"/>
  <c r="BJ281" i="12"/>
  <c r="AJ270" i="5"/>
  <c r="BH270" i="12"/>
  <c r="AH259" i="5"/>
  <c r="BF259" i="12"/>
  <c r="AL249" i="5"/>
  <c r="BJ249" i="12"/>
  <c r="AJ238" i="5"/>
  <c r="BH238" i="12"/>
  <c r="AH227" i="5"/>
  <c r="BF227" i="12"/>
  <c r="AL217" i="5"/>
  <c r="BJ217" i="12"/>
  <c r="AJ206" i="5"/>
  <c r="BH206" i="12"/>
  <c r="AH195" i="5"/>
  <c r="BF195" i="12"/>
  <c r="AL185" i="5"/>
  <c r="BJ185" i="12"/>
  <c r="AJ174" i="5"/>
  <c r="BH174" i="12"/>
  <c r="AH163" i="5"/>
  <c r="BF163" i="12"/>
  <c r="AL153" i="5"/>
  <c r="BJ153" i="12"/>
  <c r="AJ142" i="5"/>
  <c r="BH142" i="12"/>
  <c r="AH131" i="5"/>
  <c r="BF131" i="12"/>
  <c r="AL121" i="5"/>
  <c r="BJ121" i="12"/>
  <c r="AJ110" i="5"/>
  <c r="BH110" i="12"/>
  <c r="AH99" i="5"/>
  <c r="BF99" i="12"/>
  <c r="AL89" i="5"/>
  <c r="BJ89" i="12"/>
  <c r="AJ78" i="5"/>
  <c r="BH78" i="12"/>
  <c r="AH67" i="5"/>
  <c r="BF67" i="12"/>
  <c r="AL57" i="5"/>
  <c r="BJ57" i="12"/>
  <c r="AJ46" i="5"/>
  <c r="BH46" i="12"/>
  <c r="AH35" i="5"/>
  <c r="BF35" i="12"/>
  <c r="AL25" i="5"/>
  <c r="BJ25" i="12"/>
  <c r="AJ14" i="5"/>
  <c r="BH14" i="12"/>
  <c r="AI2" i="5"/>
  <c r="D5" i="19"/>
  <c r="D4" i="19"/>
  <c r="D10" i="16" a="1"/>
  <c r="D10" i="16" s="1"/>
  <c r="D13" i="16" a="1"/>
  <c r="D13" i="16" s="1"/>
  <c r="D5" i="16"/>
  <c r="D9" i="16" a="1"/>
  <c r="D9" i="16" s="1"/>
  <c r="D8" i="16" a="1"/>
  <c r="D8" i="16" s="1"/>
  <c r="D12" i="16" a="1"/>
  <c r="D12" i="16" s="1"/>
  <c r="D4" i="16"/>
  <c r="D11" i="16" a="1"/>
  <c r="D11" i="16" s="1"/>
  <c r="D7" i="16" a="1"/>
  <c r="D7" i="16" s="1"/>
  <c r="D10" i="7" a="1"/>
  <c r="D10" i="7" s="1"/>
  <c r="D8" i="7" a="1"/>
  <c r="D8" i="7" s="1"/>
  <c r="D13" i="7" a="1"/>
  <c r="D13" i="7" s="1"/>
  <c r="D12" i="7" a="1"/>
  <c r="D12" i="7" s="1"/>
  <c r="D11" i="7" a="1"/>
  <c r="D11" i="7" s="1"/>
  <c r="D7" i="7" a="1"/>
  <c r="D7" i="7" s="1"/>
  <c r="BG2" i="12"/>
  <c r="D9" i="7" a="1"/>
  <c r="D9" i="7" s="1"/>
  <c r="D5" i="7"/>
  <c r="D4" i="7"/>
  <c r="AH418" i="5"/>
  <c r="BF418" i="12"/>
  <c r="AL408" i="5"/>
  <c r="BJ408" i="12"/>
  <c r="AJ397" i="5"/>
  <c r="BH397" i="12"/>
  <c r="AH386" i="5"/>
  <c r="BF386" i="12"/>
  <c r="AL376" i="5"/>
  <c r="BJ376" i="12"/>
  <c r="AJ365" i="5"/>
  <c r="BH365" i="12"/>
  <c r="AH354" i="5"/>
  <c r="BF354" i="12"/>
  <c r="AL344" i="5"/>
  <c r="BJ344" i="12"/>
  <c r="AJ333" i="5"/>
  <c r="BH333" i="12"/>
  <c r="AH322" i="5"/>
  <c r="BF322" i="12"/>
  <c r="AL312" i="5"/>
  <c r="BJ312" i="12"/>
  <c r="AJ301" i="5"/>
  <c r="BH301" i="12"/>
  <c r="AH290" i="5"/>
  <c r="BF290" i="12"/>
  <c r="AL280" i="5"/>
  <c r="BJ280" i="12"/>
  <c r="AJ269" i="5"/>
  <c r="BH269" i="12"/>
  <c r="AH258" i="5"/>
  <c r="BF258" i="12"/>
  <c r="AL248" i="5"/>
  <c r="BJ248" i="12"/>
  <c r="AJ237" i="5"/>
  <c r="BH237" i="12"/>
  <c r="AH226" i="5"/>
  <c r="BF226" i="12"/>
  <c r="AL216" i="5"/>
  <c r="BJ216" i="12"/>
  <c r="AJ205" i="5"/>
  <c r="BH205" i="12"/>
  <c r="AH194" i="5"/>
  <c r="BF194" i="12"/>
  <c r="AL184" i="5"/>
  <c r="BJ184" i="12"/>
  <c r="AJ173" i="5"/>
  <c r="BH173" i="12"/>
  <c r="AH162" i="5"/>
  <c r="BF162" i="12"/>
  <c r="AL152" i="5"/>
  <c r="BJ152" i="12"/>
  <c r="AJ141" i="5"/>
  <c r="BH141" i="12"/>
  <c r="AH130" i="5"/>
  <c r="BF130" i="12"/>
  <c r="AL120" i="5"/>
  <c r="BJ120" i="12"/>
  <c r="AJ109" i="5"/>
  <c r="BH109" i="12"/>
  <c r="AH98" i="5"/>
  <c r="BF98" i="12"/>
  <c r="AL88" i="5"/>
  <c r="BJ88" i="12"/>
  <c r="AJ77" i="5"/>
  <c r="BH77" i="12"/>
  <c r="AH66" i="5"/>
  <c r="BF66" i="12"/>
  <c r="AL56" i="5"/>
  <c r="BJ56" i="12"/>
  <c r="AJ45" i="5"/>
  <c r="BH45" i="12"/>
  <c r="AH34" i="5"/>
  <c r="BF34" i="12"/>
  <c r="AL24" i="5"/>
  <c r="BJ24" i="12"/>
  <c r="AJ152" i="5"/>
  <c r="BH152" i="12"/>
  <c r="AH141" i="5"/>
  <c r="BF141" i="12"/>
  <c r="AL131" i="5"/>
  <c r="BJ131" i="12"/>
  <c r="AJ120" i="5"/>
  <c r="BH120" i="12"/>
  <c r="AH109" i="5"/>
  <c r="BF109" i="12"/>
  <c r="AL99" i="5"/>
  <c r="BJ99" i="12"/>
  <c r="AJ88" i="5"/>
  <c r="BH88" i="12"/>
  <c r="AH77" i="5"/>
  <c r="BF77" i="12"/>
  <c r="AL67" i="5"/>
  <c r="BJ67" i="12"/>
  <c r="AJ56" i="5"/>
  <c r="BH56" i="12"/>
  <c r="AH45" i="5"/>
  <c r="BF45" i="12"/>
  <c r="AL35" i="5"/>
  <c r="BJ35" i="12"/>
  <c r="AJ24" i="5"/>
  <c r="BH24" i="12"/>
  <c r="AH13" i="5"/>
  <c r="BF13" i="12"/>
  <c r="AL3" i="5"/>
  <c r="BJ3" i="12"/>
  <c r="AH452" i="5"/>
  <c r="BF452" i="12"/>
  <c r="AJ235" i="5"/>
  <c r="BH235" i="12"/>
  <c r="AH224" i="5"/>
  <c r="BF224" i="12"/>
  <c r="AL214" i="5"/>
  <c r="BJ214" i="12"/>
  <c r="AJ203" i="5"/>
  <c r="BH203" i="12"/>
  <c r="AH192" i="5"/>
  <c r="BF192" i="12"/>
  <c r="AL182" i="5"/>
  <c r="BJ182" i="12"/>
  <c r="AJ171" i="5"/>
  <c r="BH171" i="12"/>
  <c r="AH160" i="5"/>
  <c r="BF160" i="12"/>
  <c r="AL150" i="5"/>
  <c r="BJ150" i="12"/>
  <c r="AJ139" i="5"/>
  <c r="BH139" i="12"/>
  <c r="AH128" i="5"/>
  <c r="BF128" i="12"/>
  <c r="AL118" i="5"/>
  <c r="BJ118" i="12"/>
  <c r="AJ107" i="5"/>
  <c r="BH107" i="12"/>
  <c r="AH96" i="5"/>
  <c r="BF96" i="12"/>
  <c r="AL86" i="5"/>
  <c r="BJ86" i="12"/>
  <c r="AJ75" i="5"/>
  <c r="BH75" i="12"/>
  <c r="AH64" i="5"/>
  <c r="BF64" i="12"/>
  <c r="AL54" i="5"/>
  <c r="BJ54" i="12"/>
  <c r="AJ43" i="5"/>
  <c r="BH43" i="12"/>
  <c r="AH32" i="5"/>
  <c r="BF32" i="12"/>
  <c r="AL22" i="5"/>
  <c r="BJ22" i="12"/>
  <c r="AJ11" i="5"/>
  <c r="BH11" i="12"/>
  <c r="AI15" i="5"/>
  <c r="BG15" i="12"/>
  <c r="AJ1210" i="5"/>
  <c r="BH1210" i="12"/>
  <c r="AL1201" i="5"/>
  <c r="BJ1201" i="12"/>
  <c r="AJ1190" i="5"/>
  <c r="BH1190" i="12"/>
  <c r="AH1179" i="5"/>
  <c r="BF1179" i="12"/>
  <c r="AJ1170" i="5"/>
  <c r="BH1170" i="12"/>
  <c r="AH1159" i="5"/>
  <c r="BF1159" i="12"/>
  <c r="AL1149" i="5"/>
  <c r="BJ1149" i="12"/>
  <c r="AJ1138" i="5"/>
  <c r="BH1138" i="12"/>
  <c r="AH1127" i="5"/>
  <c r="BF1127" i="12"/>
  <c r="AL1117" i="5"/>
  <c r="BJ1117" i="12"/>
  <c r="AH1107" i="5"/>
  <c r="BF1107" i="12"/>
  <c r="AL1097" i="5"/>
  <c r="BJ1097" i="12"/>
  <c r="AJ1086" i="5"/>
  <c r="BH1086" i="12"/>
  <c r="AL1077" i="5"/>
  <c r="BJ1077" i="12"/>
  <c r="AJ1066" i="5"/>
  <c r="BH1066" i="12"/>
  <c r="AH1055" i="5"/>
  <c r="BF1055" i="12"/>
  <c r="AJ1046" i="5"/>
  <c r="BH1046" i="12"/>
  <c r="AH1035" i="5"/>
  <c r="BF1035" i="12"/>
  <c r="AL1025" i="5"/>
  <c r="BJ1025" i="12"/>
  <c r="AJ1014" i="5"/>
  <c r="BH1014" i="12"/>
  <c r="AI1181" i="5"/>
  <c r="BG1181" i="12"/>
  <c r="AI1165" i="5"/>
  <c r="BG1165" i="12"/>
  <c r="AI1149" i="5"/>
  <c r="BG1149" i="12"/>
  <c r="AI1133" i="5"/>
  <c r="BG1133" i="12"/>
  <c r="AI1117" i="5"/>
  <c r="BG1117" i="12"/>
  <c r="AL1207" i="5"/>
  <c r="BJ1207" i="12"/>
  <c r="AH1165" i="5"/>
  <c r="BF1165" i="12"/>
  <c r="AH1113" i="5"/>
  <c r="BF1113" i="12"/>
  <c r="AH1069" i="5"/>
  <c r="BF1069" i="12"/>
  <c r="AH1029" i="5"/>
  <c r="BF1029" i="12"/>
  <c r="AI1105" i="5"/>
  <c r="BG1105" i="12"/>
  <c r="AI1089" i="5"/>
  <c r="BG1089" i="12"/>
  <c r="AH1209" i="5"/>
  <c r="BF1209" i="12"/>
  <c r="AH1105" i="5"/>
  <c r="BF1105" i="12"/>
  <c r="AH914" i="5"/>
  <c r="BF914" i="12"/>
  <c r="AH986" i="5"/>
  <c r="BF986" i="12"/>
  <c r="AH890" i="5"/>
  <c r="BF890" i="12"/>
  <c r="AK958" i="5"/>
  <c r="BI958" i="12"/>
  <c r="AI935" i="5"/>
  <c r="BG935" i="12"/>
  <c r="AI911" i="5"/>
  <c r="BG911" i="12"/>
  <c r="AK874" i="5"/>
  <c r="BI874" i="12"/>
  <c r="AI847" i="5"/>
  <c r="BG847" i="12"/>
  <c r="AI819" i="5"/>
  <c r="BG819" i="12"/>
  <c r="AI783" i="5"/>
  <c r="BG783" i="12"/>
  <c r="AI755" i="5"/>
  <c r="BG755" i="12"/>
  <c r="AK722" i="5"/>
  <c r="BI722" i="12"/>
  <c r="AI691" i="5"/>
  <c r="BG691" i="12"/>
  <c r="AI655" i="5"/>
  <c r="BG655" i="12"/>
  <c r="AI623" i="5"/>
  <c r="BG623" i="12"/>
  <c r="AK1126" i="5"/>
  <c r="BI1126" i="12"/>
  <c r="AK1110" i="5"/>
  <c r="BI1110" i="12"/>
  <c r="AK1094" i="5"/>
  <c r="BI1094" i="12"/>
  <c r="AK1078" i="5"/>
  <c r="BI1078" i="12"/>
  <c r="AK1062" i="5"/>
  <c r="BI1062" i="12"/>
  <c r="AK1046" i="5"/>
  <c r="BI1046" i="12"/>
  <c r="AK1030" i="5"/>
  <c r="BI1030" i="12"/>
  <c r="AI1011" i="5"/>
  <c r="BG1011" i="12"/>
  <c r="AI995" i="5"/>
  <c r="BG995" i="12"/>
  <c r="AI979" i="5"/>
  <c r="BG979" i="12"/>
  <c r="AK954" i="5"/>
  <c r="BI954" i="12"/>
  <c r="AK906" i="5"/>
  <c r="BI906" i="12"/>
  <c r="AK878" i="5"/>
  <c r="BI878" i="12"/>
  <c r="AI839" i="5"/>
  <c r="BG839" i="12"/>
  <c r="AK806" i="5"/>
  <c r="BI806" i="12"/>
  <c r="AK778" i="5"/>
  <c r="BI778" i="12"/>
  <c r="AK742" i="5"/>
  <c r="BI742" i="12"/>
  <c r="AK710" i="5"/>
  <c r="BI710" i="12"/>
  <c r="AI679" i="5"/>
  <c r="BG679" i="12"/>
  <c r="AI651" i="5"/>
  <c r="BG651" i="12"/>
  <c r="AL1013" i="5"/>
  <c r="BJ1013" i="12"/>
  <c r="AH18" i="5"/>
  <c r="BF18" i="12"/>
  <c r="AL8" i="5"/>
  <c r="BJ8" i="12"/>
  <c r="AK554" i="5"/>
  <c r="BI554" i="12"/>
  <c r="AI527" i="5"/>
  <c r="BG527" i="12"/>
  <c r="AK494" i="5"/>
  <c r="BI494" i="12"/>
  <c r="AK462" i="5"/>
  <c r="BI462" i="12"/>
  <c r="AI435" i="5"/>
  <c r="BG435" i="12"/>
  <c r="AI407" i="5"/>
  <c r="BG407" i="12"/>
  <c r="AI375" i="5"/>
  <c r="BG375" i="12"/>
  <c r="AI339" i="5"/>
  <c r="BG339" i="12"/>
  <c r="AI311" i="5"/>
  <c r="BG311" i="12"/>
  <c r="AI607" i="5"/>
  <c r="BG607" i="12"/>
  <c r="AI591" i="5"/>
  <c r="BG591" i="12"/>
  <c r="AI575" i="5"/>
  <c r="BG575" i="12"/>
  <c r="AK542" i="5"/>
  <c r="BI542" i="12"/>
  <c r="AK510" i="5"/>
  <c r="BI510" i="12"/>
  <c r="AK478" i="5"/>
  <c r="BI478" i="12"/>
  <c r="AI443" i="5"/>
  <c r="BG443" i="12"/>
  <c r="AK406" i="5"/>
  <c r="BI406" i="12"/>
  <c r="AK374" i="5"/>
  <c r="BI374" i="12"/>
  <c r="AI347" i="5"/>
  <c r="BG347" i="12"/>
  <c r="AK310" i="5"/>
  <c r="BI310" i="12"/>
  <c r="AJ1065" i="5"/>
  <c r="BH1065" i="12"/>
  <c r="AJ1049" i="5"/>
  <c r="BH1049" i="12"/>
  <c r="AJ1033" i="5"/>
  <c r="BH1033" i="12"/>
  <c r="AJ1017" i="5"/>
  <c r="BH1017" i="12"/>
  <c r="AJ1001" i="5"/>
  <c r="BH1001" i="12"/>
  <c r="AJ985" i="5"/>
  <c r="BH985" i="12"/>
  <c r="AJ969" i="5"/>
  <c r="BH969" i="12"/>
  <c r="AJ953" i="5"/>
  <c r="BH953" i="12"/>
  <c r="AJ937" i="5"/>
  <c r="BH937" i="12"/>
  <c r="AJ921" i="5"/>
  <c r="BH921" i="12"/>
  <c r="AJ905" i="5"/>
  <c r="BH905" i="12"/>
  <c r="AJ889" i="5"/>
  <c r="BH889" i="12"/>
  <c r="AJ873" i="5"/>
  <c r="BH873" i="12"/>
  <c r="AJ857" i="5"/>
  <c r="BH857" i="12"/>
  <c r="AJ841" i="5"/>
  <c r="BH841" i="12"/>
  <c r="AL828" i="5"/>
  <c r="BJ828" i="12"/>
  <c r="AH814" i="5"/>
  <c r="BF814" i="12"/>
  <c r="AL800" i="5"/>
  <c r="BJ800" i="12"/>
  <c r="AL788" i="5"/>
  <c r="BJ788" i="12"/>
  <c r="AJ777" i="5"/>
  <c r="BH777" i="12"/>
  <c r="AH766" i="5"/>
  <c r="BF766" i="12"/>
  <c r="AI1201" i="5"/>
  <c r="BG1201" i="12"/>
  <c r="AJ1196" i="5"/>
  <c r="BH1196" i="12"/>
  <c r="AJ1180" i="5"/>
  <c r="BH1180" i="12"/>
  <c r="AJ1164" i="5"/>
  <c r="BH1164" i="12"/>
  <c r="AJ1148" i="5"/>
  <c r="BH1148" i="12"/>
  <c r="AJ1132" i="5"/>
  <c r="BH1132" i="12"/>
  <c r="AJ1116" i="5"/>
  <c r="BH1116" i="12"/>
  <c r="AJ1100" i="5"/>
  <c r="BH1100" i="12"/>
  <c r="AJ1084" i="5"/>
  <c r="BH1084" i="12"/>
  <c r="AJ1068" i="5"/>
  <c r="BH1068" i="12"/>
  <c r="AJ1052" i="5"/>
  <c r="BH1052" i="12"/>
  <c r="AJ1036" i="5"/>
  <c r="BH1036" i="12"/>
  <c r="AJ1020" i="5"/>
  <c r="BH1020" i="12"/>
  <c r="AJ1004" i="5"/>
  <c r="BH1004" i="12"/>
  <c r="AJ988" i="5"/>
  <c r="BH988" i="12"/>
  <c r="AJ972" i="5"/>
  <c r="BH972" i="12"/>
  <c r="AJ956" i="5"/>
  <c r="BH956" i="12"/>
  <c r="AJ940" i="5"/>
  <c r="BH940" i="12"/>
  <c r="AJ924" i="5"/>
  <c r="BH924" i="12"/>
  <c r="AJ908" i="5"/>
  <c r="BH908" i="12"/>
  <c r="AJ892" i="5"/>
  <c r="BH892" i="12"/>
  <c r="AJ876" i="5"/>
  <c r="BH876" i="12"/>
  <c r="AJ860" i="5"/>
  <c r="BH860" i="12"/>
  <c r="AJ844" i="5"/>
  <c r="BH844" i="12"/>
  <c r="AJ828" i="5"/>
  <c r="BH828" i="12"/>
  <c r="AL815" i="5"/>
  <c r="BJ815" i="12"/>
  <c r="AH801" i="5"/>
  <c r="BF801" i="12"/>
  <c r="AJ788" i="5"/>
  <c r="BH788" i="12"/>
  <c r="AJ776" i="5"/>
  <c r="BH776" i="12"/>
  <c r="AI1212" i="5"/>
  <c r="BG1212" i="12"/>
  <c r="AK1191" i="5"/>
  <c r="BI1191" i="12"/>
  <c r="AK1171" i="5"/>
  <c r="BI1171" i="12"/>
  <c r="AI1148" i="5"/>
  <c r="BG1148" i="12"/>
  <c r="AK1127" i="5"/>
  <c r="BI1127" i="12"/>
  <c r="AK1107" i="5"/>
  <c r="BI1107" i="12"/>
  <c r="AI1084" i="5"/>
  <c r="BG1084" i="12"/>
  <c r="AK1063" i="5"/>
  <c r="BI1063" i="12"/>
  <c r="AK1043" i="5"/>
  <c r="BI1043" i="12"/>
  <c r="AI1020" i="5"/>
  <c r="BG1020" i="12"/>
  <c r="AL1202" i="5"/>
  <c r="BJ1202" i="12"/>
  <c r="AL1186" i="5"/>
  <c r="BJ1186" i="12"/>
  <c r="AL1170" i="5"/>
  <c r="BJ1170" i="12"/>
  <c r="AL1154" i="5"/>
  <c r="BJ1154" i="12"/>
  <c r="AL1138" i="5"/>
  <c r="BJ1138" i="12"/>
  <c r="AL1122" i="5"/>
  <c r="BJ1122" i="12"/>
  <c r="AL1106" i="5"/>
  <c r="BJ1106" i="12"/>
  <c r="AL1090" i="5"/>
  <c r="BJ1090" i="12"/>
  <c r="AJ1071" i="5"/>
  <c r="BH1071" i="12"/>
  <c r="AJ1055" i="5"/>
  <c r="BH1055" i="12"/>
  <c r="AJ1039" i="5"/>
  <c r="BH1039" i="12"/>
  <c r="AJ1023" i="5"/>
  <c r="BH1023" i="12"/>
  <c r="AJ1007" i="5"/>
  <c r="BH1007" i="12"/>
  <c r="AJ991" i="5"/>
  <c r="BH991" i="12"/>
  <c r="AJ975" i="5"/>
  <c r="BH975" i="12"/>
  <c r="AJ959" i="5"/>
  <c r="BH959" i="12"/>
  <c r="AL942" i="5"/>
  <c r="BJ942" i="12"/>
  <c r="AL926" i="5"/>
  <c r="BJ926" i="12"/>
  <c r="AL910" i="5"/>
  <c r="BJ910" i="12"/>
  <c r="AL894" i="5"/>
  <c r="BJ894" i="12"/>
  <c r="AL878" i="5"/>
  <c r="BJ878" i="12"/>
  <c r="AL862" i="5"/>
  <c r="BJ862" i="12"/>
  <c r="AL846" i="5"/>
  <c r="BJ846" i="12"/>
  <c r="AJ831" i="5"/>
  <c r="BH831" i="12"/>
  <c r="AH816" i="5"/>
  <c r="BF816" i="12"/>
  <c r="AJ803" i="5"/>
  <c r="BH803" i="12"/>
  <c r="AJ791" i="5"/>
  <c r="BH791" i="12"/>
  <c r="AL778" i="5"/>
  <c r="BJ778" i="12"/>
  <c r="AL766" i="5"/>
  <c r="BJ766" i="12"/>
  <c r="AH949" i="5"/>
  <c r="BF949" i="12"/>
  <c r="AH885" i="5"/>
  <c r="BF885" i="12"/>
  <c r="AH825" i="5"/>
  <c r="BF825" i="12"/>
  <c r="AL759" i="5"/>
  <c r="BJ759" i="12"/>
  <c r="AL747" i="5"/>
  <c r="BJ747" i="12"/>
  <c r="AJ736" i="5"/>
  <c r="BH736" i="12"/>
  <c r="AJ724" i="5"/>
  <c r="BH724" i="12"/>
  <c r="AJ712" i="5"/>
  <c r="BH712" i="12"/>
  <c r="AJ700" i="5"/>
  <c r="BH700" i="12"/>
  <c r="AH689" i="5"/>
  <c r="BF689" i="12"/>
  <c r="AH677" i="5"/>
  <c r="BF677" i="12"/>
  <c r="AH665" i="5"/>
  <c r="BF665" i="12"/>
  <c r="AL655" i="5"/>
  <c r="BJ655" i="12"/>
  <c r="AL643" i="5"/>
  <c r="BJ643" i="12"/>
  <c r="AL631" i="5"/>
  <c r="BJ631" i="12"/>
  <c r="AL619" i="5"/>
  <c r="BJ619" i="12"/>
  <c r="AJ608" i="5"/>
  <c r="BH608" i="12"/>
  <c r="AJ596" i="5"/>
  <c r="BH596" i="12"/>
  <c r="AJ584" i="5"/>
  <c r="BH584" i="12"/>
  <c r="AJ572" i="5"/>
  <c r="BH572" i="12"/>
  <c r="AH561" i="5"/>
  <c r="BF561" i="12"/>
  <c r="AH549" i="5"/>
  <c r="BF549" i="12"/>
  <c r="AL539" i="5"/>
  <c r="BJ539" i="12"/>
  <c r="AJ528" i="5"/>
  <c r="BH528" i="12"/>
  <c r="AJ516" i="5"/>
  <c r="BH516" i="12"/>
  <c r="AH505" i="5"/>
  <c r="BF505" i="12"/>
  <c r="AL495" i="5"/>
  <c r="BJ495" i="12"/>
  <c r="AL483" i="5"/>
  <c r="BJ483" i="12"/>
  <c r="AJ472" i="5"/>
  <c r="BH472" i="12"/>
  <c r="AH461" i="5"/>
  <c r="BF461" i="12"/>
  <c r="AH449" i="5"/>
  <c r="BF449" i="12"/>
  <c r="AI1192" i="5"/>
  <c r="BG1192" i="12"/>
  <c r="AI1104" i="5"/>
  <c r="BG1104" i="12"/>
  <c r="AI1024" i="5"/>
  <c r="BG1024" i="12"/>
  <c r="AK999" i="5"/>
  <c r="BI999" i="12"/>
  <c r="AK983" i="5"/>
  <c r="BI983" i="12"/>
  <c r="AK967" i="5"/>
  <c r="BI967" i="12"/>
  <c r="AK951" i="5"/>
  <c r="BI951" i="12"/>
  <c r="AK935" i="5"/>
  <c r="BI935" i="12"/>
  <c r="AH1192" i="5"/>
  <c r="BF1192" i="12"/>
  <c r="AH1160" i="5"/>
  <c r="BF1160" i="12"/>
  <c r="AH1128" i="5"/>
  <c r="BF1128" i="12"/>
  <c r="AH1096" i="5"/>
  <c r="BF1096" i="12"/>
  <c r="AH1068" i="5"/>
  <c r="BF1068" i="12"/>
  <c r="AH1036" i="5"/>
  <c r="BF1036" i="12"/>
  <c r="AH1004" i="5"/>
  <c r="BF1004" i="12"/>
  <c r="AH972" i="5"/>
  <c r="BF972" i="12"/>
  <c r="AH944" i="5"/>
  <c r="BF944" i="12"/>
  <c r="AH912" i="5"/>
  <c r="BF912" i="12"/>
  <c r="AH880" i="5"/>
  <c r="BF880" i="12"/>
  <c r="AH848" i="5"/>
  <c r="BF848" i="12"/>
  <c r="AH788" i="5"/>
  <c r="BF788" i="12"/>
  <c r="AL758" i="5"/>
  <c r="BJ758" i="12"/>
  <c r="AJ747" i="5"/>
  <c r="BH747" i="12"/>
  <c r="AH736" i="5"/>
  <c r="BF736" i="12"/>
  <c r="AL726" i="5"/>
  <c r="BJ726" i="12"/>
  <c r="AJ715" i="5"/>
  <c r="BH715" i="12"/>
  <c r="AH704" i="5"/>
  <c r="BF704" i="12"/>
  <c r="AL694" i="5"/>
  <c r="BJ694" i="12"/>
  <c r="AJ683" i="5"/>
  <c r="BH683" i="12"/>
  <c r="AH672" i="5"/>
  <c r="BF672" i="12"/>
  <c r="AL662" i="5"/>
  <c r="BJ662" i="12"/>
  <c r="AJ651" i="5"/>
  <c r="BH651" i="12"/>
  <c r="AH640" i="5"/>
  <c r="BF640" i="12"/>
  <c r="AL630" i="5"/>
  <c r="BJ630" i="12"/>
  <c r="AJ619" i="5"/>
  <c r="BH619" i="12"/>
  <c r="AH608" i="5"/>
  <c r="BF608" i="12"/>
  <c r="AL598" i="5"/>
  <c r="BJ598" i="12"/>
  <c r="AJ587" i="5"/>
  <c r="BH587" i="12"/>
  <c r="AH576" i="5"/>
  <c r="BF576" i="12"/>
  <c r="AL566" i="5"/>
  <c r="BJ566" i="12"/>
  <c r="AJ555" i="5"/>
  <c r="BH555" i="12"/>
  <c r="AH544" i="5"/>
  <c r="BF544" i="12"/>
  <c r="AH532" i="5"/>
  <c r="BF532" i="12"/>
  <c r="AL522" i="5"/>
  <c r="BJ522" i="12"/>
  <c r="AL510" i="5"/>
  <c r="BJ510" i="12"/>
  <c r="AJ499" i="5"/>
  <c r="BH499" i="12"/>
  <c r="AH488" i="5"/>
  <c r="BF488" i="12"/>
  <c r="AL478" i="5"/>
  <c r="BJ478" i="12"/>
  <c r="AL1005" i="5"/>
  <c r="BJ1005" i="12"/>
  <c r="AJ994" i="5"/>
  <c r="BH994" i="12"/>
  <c r="AH983" i="5"/>
  <c r="BF983" i="12"/>
  <c r="AL973" i="5"/>
  <c r="BJ973" i="12"/>
  <c r="AJ962" i="5"/>
  <c r="BH962" i="12"/>
  <c r="AH951" i="5"/>
  <c r="BF951" i="12"/>
  <c r="AL941" i="5"/>
  <c r="BJ941" i="12"/>
  <c r="AJ930" i="5"/>
  <c r="BH930" i="12"/>
  <c r="AH919" i="5"/>
  <c r="BF919" i="12"/>
  <c r="AL909" i="5"/>
  <c r="BJ909" i="12"/>
  <c r="AJ898" i="5"/>
  <c r="BH898" i="12"/>
  <c r="AH887" i="5"/>
  <c r="BF887" i="12"/>
  <c r="AL877" i="5"/>
  <c r="BJ877" i="12"/>
  <c r="AJ866" i="5"/>
  <c r="BH866" i="12"/>
  <c r="AH855" i="5"/>
  <c r="BF855" i="12"/>
  <c r="AL845" i="5"/>
  <c r="BJ845" i="12"/>
  <c r="AJ834" i="5"/>
  <c r="BH834" i="12"/>
  <c r="AJ822" i="5"/>
  <c r="BH822" i="12"/>
  <c r="AJ810" i="5"/>
  <c r="BH810" i="12"/>
  <c r="AH799" i="5"/>
  <c r="BF799" i="12"/>
  <c r="AL789" i="5"/>
  <c r="BJ789" i="12"/>
  <c r="AL777" i="5"/>
  <c r="BJ777" i="12"/>
  <c r="AL765" i="5"/>
  <c r="BJ765" i="12"/>
  <c r="AH811" i="5"/>
  <c r="BF811" i="12"/>
  <c r="AL749" i="5"/>
  <c r="BJ749" i="12"/>
  <c r="AJ738" i="5"/>
  <c r="BH738" i="12"/>
  <c r="AJ726" i="5"/>
  <c r="BH726" i="12"/>
  <c r="AH715" i="5"/>
  <c r="BF715" i="12"/>
  <c r="AL705" i="5"/>
  <c r="BJ705" i="12"/>
  <c r="AJ694" i="5"/>
  <c r="BH694" i="12"/>
  <c r="AH683" i="5"/>
  <c r="BF683" i="12"/>
  <c r="AL673" i="5"/>
  <c r="BJ673" i="12"/>
  <c r="AL661" i="5"/>
  <c r="BJ661" i="12"/>
  <c r="AJ650" i="5"/>
  <c r="BH650" i="12"/>
  <c r="AH639" i="5"/>
  <c r="BF639" i="12"/>
  <c r="AL629" i="5"/>
  <c r="BJ629" i="12"/>
  <c r="AJ618" i="5"/>
  <c r="BH618" i="12"/>
  <c r="AJ606" i="5"/>
  <c r="BH606" i="12"/>
  <c r="AH595" i="5"/>
  <c r="BF595" i="12"/>
  <c r="AL585" i="5"/>
  <c r="BJ585" i="12"/>
  <c r="AJ574" i="5"/>
  <c r="BH574" i="12"/>
  <c r="AH563" i="5"/>
  <c r="BF563" i="12"/>
  <c r="AL553" i="5"/>
  <c r="BJ553" i="12"/>
  <c r="AJ542" i="5"/>
  <c r="BH542" i="12"/>
  <c r="AJ530" i="5"/>
  <c r="BH530" i="12"/>
  <c r="AH519" i="5"/>
  <c r="BF519" i="12"/>
  <c r="AL509" i="5"/>
  <c r="BJ509" i="12"/>
  <c r="AJ498" i="5"/>
  <c r="BH498" i="12"/>
  <c r="AH487" i="5"/>
  <c r="BF487" i="12"/>
  <c r="AL477" i="5"/>
  <c r="BJ477" i="12"/>
  <c r="AJ466" i="5"/>
  <c r="BH466" i="12"/>
  <c r="AH455" i="5"/>
  <c r="BF455" i="12"/>
  <c r="AL445" i="5"/>
  <c r="BJ445" i="12"/>
  <c r="AJ434" i="5"/>
  <c r="BH434" i="12"/>
  <c r="AH423" i="5"/>
  <c r="BF423" i="12"/>
  <c r="AL764" i="5"/>
  <c r="BJ764" i="12"/>
  <c r="AJ753" i="5"/>
  <c r="BH753" i="12"/>
  <c r="AH742" i="5"/>
  <c r="BF742" i="12"/>
  <c r="AL732" i="5"/>
  <c r="BJ732" i="12"/>
  <c r="AJ721" i="5"/>
  <c r="BH721" i="12"/>
  <c r="AH710" i="5"/>
  <c r="BF710" i="12"/>
  <c r="AL700" i="5"/>
  <c r="BJ700" i="12"/>
  <c r="AJ689" i="5"/>
  <c r="BH689" i="12"/>
  <c r="AH678" i="5"/>
  <c r="BF678" i="12"/>
  <c r="AL668" i="5"/>
  <c r="BJ668" i="12"/>
  <c r="AJ657" i="5"/>
  <c r="BH657" i="12"/>
  <c r="AH646" i="5"/>
  <c r="BF646" i="12"/>
  <c r="AL636" i="5"/>
  <c r="BJ636" i="12"/>
  <c r="AJ625" i="5"/>
  <c r="BH625" i="12"/>
  <c r="AH614" i="5"/>
  <c r="BF614" i="12"/>
  <c r="AL604" i="5"/>
  <c r="BJ604" i="12"/>
  <c r="AJ593" i="5"/>
  <c r="BH593" i="12"/>
  <c r="AH582" i="5"/>
  <c r="BF582" i="12"/>
  <c r="AL572" i="5"/>
  <c r="BJ572" i="12"/>
  <c r="AJ561" i="5"/>
  <c r="BH561" i="12"/>
  <c r="AH550" i="5"/>
  <c r="BF550" i="12"/>
  <c r="AL540" i="5"/>
  <c r="BJ540" i="12"/>
  <c r="AJ529" i="5"/>
  <c r="BH529" i="12"/>
  <c r="AH518" i="5"/>
  <c r="BF518" i="12"/>
  <c r="AL508" i="5"/>
  <c r="BJ508" i="12"/>
  <c r="AJ497" i="5"/>
  <c r="BH497" i="12"/>
  <c r="AH486" i="5"/>
  <c r="BF486" i="12"/>
  <c r="AL476" i="5"/>
  <c r="BJ476" i="12"/>
  <c r="AJ465" i="5"/>
  <c r="BH465" i="12"/>
  <c r="AH454" i="5"/>
  <c r="BF454" i="12"/>
  <c r="AL444" i="5"/>
  <c r="BJ444" i="12"/>
  <c r="AJ433" i="5"/>
  <c r="BH433" i="12"/>
  <c r="AH653" i="5"/>
  <c r="BF653" i="12"/>
  <c r="AJ440" i="5"/>
  <c r="BH440" i="12"/>
  <c r="AH429" i="5"/>
  <c r="BF429" i="12"/>
  <c r="AL419" i="5"/>
  <c r="BJ419" i="12"/>
  <c r="AJ408" i="5"/>
  <c r="BH408" i="12"/>
  <c r="AH397" i="5"/>
  <c r="BF397" i="12"/>
  <c r="AL387" i="5"/>
  <c r="BJ387" i="12"/>
  <c r="AJ376" i="5"/>
  <c r="BH376" i="12"/>
  <c r="AJ364" i="5"/>
  <c r="BH364" i="12"/>
  <c r="AH353" i="5"/>
  <c r="BF353" i="12"/>
  <c r="AL343" i="5"/>
  <c r="BJ343" i="12"/>
  <c r="AJ332" i="5"/>
  <c r="BH332" i="12"/>
  <c r="AH321" i="5"/>
  <c r="BF321" i="12"/>
  <c r="AL311" i="5"/>
  <c r="BJ311" i="12"/>
  <c r="AJ300" i="5"/>
  <c r="BH300" i="12"/>
  <c r="AH289" i="5"/>
  <c r="BF289" i="12"/>
  <c r="AL279" i="5"/>
  <c r="BJ279" i="12"/>
  <c r="AJ268" i="5"/>
  <c r="BH268" i="12"/>
  <c r="AH257" i="5"/>
  <c r="BF257" i="12"/>
  <c r="AL247" i="5"/>
  <c r="BJ247" i="12"/>
  <c r="AJ236" i="5"/>
  <c r="BH236" i="12"/>
  <c r="AH225" i="5"/>
  <c r="BF225" i="12"/>
  <c r="AL215" i="5"/>
  <c r="BJ215" i="12"/>
  <c r="AJ204" i="5"/>
  <c r="BH204" i="12"/>
  <c r="AH193" i="5"/>
  <c r="BF193" i="12"/>
  <c r="AH181" i="5"/>
  <c r="BF181" i="12"/>
  <c r="AL171" i="5"/>
  <c r="BJ171" i="12"/>
  <c r="AJ160" i="5"/>
  <c r="BH160" i="12"/>
  <c r="AH460" i="5"/>
  <c r="BF460" i="12"/>
  <c r="AH448" i="5"/>
  <c r="BF448" i="12"/>
  <c r="AL438" i="5"/>
  <c r="BJ438" i="12"/>
  <c r="AJ427" i="5"/>
  <c r="BH427" i="12"/>
  <c r="AH416" i="5"/>
  <c r="BF416" i="12"/>
  <c r="AL406" i="5"/>
  <c r="BJ406" i="12"/>
  <c r="AJ395" i="5"/>
  <c r="BH395" i="12"/>
  <c r="AH384" i="5"/>
  <c r="BF384" i="12"/>
  <c r="AL374" i="5"/>
  <c r="BJ374" i="12"/>
  <c r="AJ363" i="5"/>
  <c r="BH363" i="12"/>
  <c r="AH352" i="5"/>
  <c r="BF352" i="12"/>
  <c r="AL342" i="5"/>
  <c r="BJ342" i="12"/>
  <c r="AJ331" i="5"/>
  <c r="BH331" i="12"/>
  <c r="AH320" i="5"/>
  <c r="BF320" i="12"/>
  <c r="AL310" i="5"/>
  <c r="BJ310" i="12"/>
  <c r="AJ299" i="5"/>
  <c r="BH299" i="12"/>
  <c r="AH288" i="5"/>
  <c r="BF288" i="12"/>
  <c r="AH276" i="5"/>
  <c r="BF276" i="12"/>
  <c r="AL266" i="5"/>
  <c r="BJ266" i="12"/>
  <c r="AJ255" i="5"/>
  <c r="BH255" i="12"/>
  <c r="AH244" i="5"/>
  <c r="BF244" i="12"/>
  <c r="AJ418" i="5"/>
  <c r="BH418" i="12"/>
  <c r="AH407" i="5"/>
  <c r="BF407" i="12"/>
  <c r="AL397" i="5"/>
  <c r="BJ397" i="12"/>
  <c r="AJ386" i="5"/>
  <c r="BH386" i="12"/>
  <c r="AH375" i="5"/>
  <c r="BF375" i="12"/>
  <c r="AL365" i="5"/>
  <c r="BJ365" i="12"/>
  <c r="AJ354" i="5"/>
  <c r="BH354" i="12"/>
  <c r="AH343" i="5"/>
  <c r="BF343" i="12"/>
  <c r="AL333" i="5"/>
  <c r="BJ333" i="12"/>
  <c r="AJ322" i="5"/>
  <c r="BH322" i="12"/>
  <c r="AH311" i="5"/>
  <c r="BF311" i="12"/>
  <c r="AL301" i="5"/>
  <c r="BJ301" i="12"/>
  <c r="AJ290" i="5"/>
  <c r="BH290" i="12"/>
  <c r="AH279" i="5"/>
  <c r="BF279" i="12"/>
  <c r="AL269" i="5"/>
  <c r="BJ269" i="12"/>
  <c r="AJ258" i="5"/>
  <c r="BH258" i="12"/>
  <c r="AH247" i="5"/>
  <c r="BF247" i="12"/>
  <c r="AL237" i="5"/>
  <c r="BJ237" i="12"/>
  <c r="AJ226" i="5"/>
  <c r="BH226" i="12"/>
  <c r="AH215" i="5"/>
  <c r="BF215" i="12"/>
  <c r="AL205" i="5"/>
  <c r="BJ205" i="12"/>
  <c r="AJ194" i="5"/>
  <c r="BH194" i="12"/>
  <c r="AH183" i="5"/>
  <c r="BF183" i="12"/>
  <c r="AL173" i="5"/>
  <c r="BJ173" i="12"/>
  <c r="AJ162" i="5"/>
  <c r="BH162" i="12"/>
  <c r="AH151" i="5"/>
  <c r="BF151" i="12"/>
  <c r="AL141" i="5"/>
  <c r="BJ141" i="12"/>
  <c r="AJ130" i="5"/>
  <c r="BH130" i="12"/>
  <c r="AH119" i="5"/>
  <c r="BF119" i="12"/>
  <c r="AL109" i="5"/>
  <c r="BJ109" i="12"/>
  <c r="AJ98" i="5"/>
  <c r="BH98" i="12"/>
  <c r="AH87" i="5"/>
  <c r="BF87" i="12"/>
  <c r="AL77" i="5"/>
  <c r="BJ77" i="12"/>
  <c r="AJ66" i="5"/>
  <c r="BH66" i="12"/>
  <c r="AH55" i="5"/>
  <c r="BF55" i="12"/>
  <c r="AL45" i="5"/>
  <c r="BJ45" i="12"/>
  <c r="AJ34" i="5"/>
  <c r="BH34" i="12"/>
  <c r="AH23" i="5"/>
  <c r="BF23" i="12"/>
  <c r="AL13" i="5"/>
  <c r="BJ13" i="12"/>
  <c r="AL428" i="5"/>
  <c r="BJ428" i="12"/>
  <c r="AJ417" i="5"/>
  <c r="BH417" i="12"/>
  <c r="AH406" i="5"/>
  <c r="BF406" i="12"/>
  <c r="AL396" i="5"/>
  <c r="BJ396" i="12"/>
  <c r="AJ385" i="5"/>
  <c r="BH385" i="12"/>
  <c r="AH374" i="5"/>
  <c r="BF374" i="12"/>
  <c r="AL364" i="5"/>
  <c r="BJ364" i="12"/>
  <c r="AJ353" i="5"/>
  <c r="BH353" i="12"/>
  <c r="AH342" i="5"/>
  <c r="BF342" i="12"/>
  <c r="AL332" i="5"/>
  <c r="BJ332" i="12"/>
  <c r="AJ321" i="5"/>
  <c r="BH321" i="12"/>
  <c r="AH310" i="5"/>
  <c r="BF310" i="12"/>
  <c r="AL300" i="5"/>
  <c r="BJ300" i="12"/>
  <c r="AJ289" i="5"/>
  <c r="BH289" i="12"/>
  <c r="AH278" i="5"/>
  <c r="BF278" i="12"/>
  <c r="AL268" i="5"/>
  <c r="BJ268" i="12"/>
  <c r="AJ257" i="5"/>
  <c r="BH257" i="12"/>
  <c r="AH246" i="5"/>
  <c r="BF246" i="12"/>
  <c r="AL236" i="5"/>
  <c r="BJ236" i="12"/>
  <c r="AJ225" i="5"/>
  <c r="BH225" i="12"/>
  <c r="AH214" i="5"/>
  <c r="BF214" i="12"/>
  <c r="AL204" i="5"/>
  <c r="BJ204" i="12"/>
  <c r="AJ193" i="5"/>
  <c r="BH193" i="12"/>
  <c r="AH182" i="5"/>
  <c r="BF182" i="12"/>
  <c r="AL172" i="5"/>
  <c r="BJ172" i="12"/>
  <c r="AJ161" i="5"/>
  <c r="BH161" i="12"/>
  <c r="AH150" i="5"/>
  <c r="BF150" i="12"/>
  <c r="AL140" i="5"/>
  <c r="BJ140" i="12"/>
  <c r="AJ129" i="5"/>
  <c r="BH129" i="12"/>
  <c r="AH118" i="5"/>
  <c r="BF118" i="12"/>
  <c r="AL108" i="5"/>
  <c r="BJ108" i="12"/>
  <c r="AJ97" i="5"/>
  <c r="BH97" i="12"/>
  <c r="AH86" i="5"/>
  <c r="BF86" i="12"/>
  <c r="AL76" i="5"/>
  <c r="BJ76" i="12"/>
  <c r="AJ65" i="5"/>
  <c r="BH65" i="12"/>
  <c r="AH54" i="5"/>
  <c r="BF54" i="12"/>
  <c r="AL44" i="5"/>
  <c r="BJ44" i="12"/>
  <c r="AJ33" i="5"/>
  <c r="BH33" i="12"/>
  <c r="AH365" i="5"/>
  <c r="BF365" i="12"/>
  <c r="AL151" i="5"/>
  <c r="BJ151" i="12"/>
  <c r="AJ140" i="5"/>
  <c r="BH140" i="12"/>
  <c r="AH129" i="5"/>
  <c r="BF129" i="12"/>
  <c r="AL119" i="5"/>
  <c r="BJ119" i="12"/>
  <c r="AJ108" i="5"/>
  <c r="BH108" i="12"/>
  <c r="AH97" i="5"/>
  <c r="BF97" i="12"/>
  <c r="AL87" i="5"/>
  <c r="BJ87" i="12"/>
  <c r="AJ76" i="5"/>
  <c r="BH76" i="12"/>
  <c r="AH65" i="5"/>
  <c r="BF65" i="12"/>
  <c r="AL55" i="5"/>
  <c r="BJ55" i="12"/>
  <c r="AJ44" i="5"/>
  <c r="BH44" i="12"/>
  <c r="AH33" i="5"/>
  <c r="BF33" i="12"/>
  <c r="AL23" i="5"/>
  <c r="BJ23" i="12"/>
  <c r="AJ12" i="5"/>
  <c r="BH12" i="12"/>
  <c r="AK22" i="5"/>
  <c r="BI22" i="12"/>
  <c r="AH284" i="5"/>
  <c r="BF284" i="12"/>
  <c r="AL234" i="5"/>
  <c r="BJ234" i="12"/>
  <c r="AJ223" i="5"/>
  <c r="BH223" i="12"/>
  <c r="AH212" i="5"/>
  <c r="BF212" i="12"/>
  <c r="AL202" i="5"/>
  <c r="BJ202" i="12"/>
  <c r="AJ191" i="5"/>
  <c r="BH191" i="12"/>
  <c r="AH180" i="5"/>
  <c r="BF180" i="12"/>
  <c r="AL170" i="5"/>
  <c r="BJ170" i="12"/>
  <c r="AJ159" i="5"/>
  <c r="BH159" i="12"/>
  <c r="AH148" i="5"/>
  <c r="BF148" i="12"/>
  <c r="AL138" i="5"/>
  <c r="BJ138" i="12"/>
  <c r="AJ127" i="5"/>
  <c r="BH127" i="12"/>
  <c r="AH116" i="5"/>
  <c r="BF116" i="12"/>
  <c r="AL106" i="5"/>
  <c r="BJ106" i="12"/>
  <c r="AJ95" i="5"/>
  <c r="BH95" i="12"/>
  <c r="AH84" i="5"/>
  <c r="BF84" i="12"/>
  <c r="AL74" i="5"/>
  <c r="BJ74" i="12"/>
  <c r="AJ63" i="5"/>
  <c r="BH63" i="12"/>
  <c r="AH52" i="5"/>
  <c r="BF52" i="12"/>
  <c r="AL42" i="5"/>
  <c r="BJ42" i="12"/>
  <c r="AJ31" i="5"/>
  <c r="BH31" i="12"/>
  <c r="AH20" i="5"/>
  <c r="BF20" i="12"/>
  <c r="AL10" i="5"/>
  <c r="BJ10" i="12"/>
  <c r="AK10" i="5"/>
  <c r="BI10" i="12"/>
  <c r="AL1209" i="5"/>
  <c r="BJ1209" i="12"/>
  <c r="AH1199" i="5"/>
  <c r="BF1199" i="12"/>
  <c r="AL1189" i="5"/>
  <c r="BJ1189" i="12"/>
  <c r="AJ1178" i="5"/>
  <c r="BH1178" i="12"/>
  <c r="AL1169" i="5"/>
  <c r="BJ1169" i="12"/>
  <c r="AJ1158" i="5"/>
  <c r="BH1158" i="12"/>
  <c r="AH1147" i="5"/>
  <c r="BF1147" i="12"/>
  <c r="AL1137" i="5"/>
  <c r="BJ1137" i="12"/>
  <c r="AJ1126" i="5"/>
  <c r="BH1126" i="12"/>
  <c r="AH1115" i="5"/>
  <c r="BF1115" i="12"/>
  <c r="AJ1106" i="5"/>
  <c r="BH1106" i="12"/>
  <c r="AH1095" i="5"/>
  <c r="BF1095" i="12"/>
  <c r="AL1085" i="5"/>
  <c r="BJ1085" i="12"/>
  <c r="AH1075" i="5"/>
  <c r="BF1075" i="12"/>
  <c r="AL1065" i="5"/>
  <c r="BJ1065" i="12"/>
  <c r="AJ1054" i="5"/>
  <c r="BH1054" i="12"/>
  <c r="AL1045" i="5"/>
  <c r="BJ1045" i="12"/>
  <c r="AJ1034" i="5"/>
  <c r="BH1034" i="12"/>
  <c r="AH1023" i="5"/>
  <c r="BF1023" i="12"/>
  <c r="AK1213" i="5"/>
  <c r="BI1213" i="12"/>
  <c r="AK1180" i="5"/>
  <c r="BI1180" i="12"/>
  <c r="AK1164" i="5"/>
  <c r="BI1164" i="12"/>
  <c r="AK1148" i="5"/>
  <c r="BI1148" i="12"/>
  <c r="AK1132" i="5"/>
  <c r="BI1132" i="12"/>
  <c r="AK1116" i="5"/>
  <c r="BI1116" i="12"/>
  <c r="AH1205" i="5"/>
  <c r="BF1205" i="12"/>
  <c r="AH1157" i="5"/>
  <c r="BF1157" i="12"/>
  <c r="AH1109" i="5"/>
  <c r="BF1109" i="12"/>
  <c r="AH1065" i="5"/>
  <c r="BF1065" i="12"/>
  <c r="AH1021" i="5"/>
  <c r="BF1021" i="12"/>
  <c r="AK1104" i="5"/>
  <c r="BI1104" i="12"/>
  <c r="AK1088" i="5"/>
  <c r="BI1088" i="12"/>
  <c r="AH1193" i="5"/>
  <c r="BF1193" i="12"/>
  <c r="AH1089" i="5"/>
  <c r="BF1089" i="12"/>
  <c r="AH866" i="5"/>
  <c r="BF866" i="12"/>
  <c r="AH978" i="5"/>
  <c r="BF978" i="12"/>
  <c r="AH882" i="5"/>
  <c r="BF882" i="12"/>
  <c r="AI955" i="5"/>
  <c r="BG955" i="12"/>
  <c r="AK930" i="5"/>
  <c r="BI930" i="12"/>
  <c r="AI907" i="5"/>
  <c r="BG907" i="12"/>
  <c r="AK870" i="5"/>
  <c r="BI870" i="12"/>
  <c r="AK846" i="5"/>
  <c r="BI846" i="12"/>
  <c r="AI815" i="5"/>
  <c r="BG815" i="12"/>
  <c r="AI779" i="5"/>
  <c r="BG779" i="12"/>
  <c r="AI751" i="5"/>
  <c r="BG751" i="12"/>
  <c r="AI719" i="5"/>
  <c r="BG719" i="12"/>
  <c r="AK686" i="5"/>
  <c r="BI686" i="12"/>
  <c r="AK650" i="5"/>
  <c r="BI650" i="12"/>
  <c r="AI1139" i="5"/>
  <c r="BG1139" i="12"/>
  <c r="AI1123" i="5"/>
  <c r="BG1123" i="12"/>
  <c r="AI1107" i="5"/>
  <c r="BG1107" i="12"/>
  <c r="AI1091" i="5"/>
  <c r="BG1091" i="12"/>
  <c r="AI1075" i="5"/>
  <c r="BG1075" i="12"/>
  <c r="AI1059" i="5"/>
  <c r="BG1059" i="12"/>
  <c r="AI1043" i="5"/>
  <c r="BG1043" i="12"/>
  <c r="AI1027" i="5"/>
  <c r="BG1027" i="12"/>
  <c r="AK1010" i="5"/>
  <c r="BI1010" i="12"/>
  <c r="AK994" i="5"/>
  <c r="BI994" i="12"/>
  <c r="AK978" i="5"/>
  <c r="BI978" i="12"/>
  <c r="AI951" i="5"/>
  <c r="BG951" i="12"/>
  <c r="AK902" i="5"/>
  <c r="BI902" i="12"/>
  <c r="AI875" i="5"/>
  <c r="BG875" i="12"/>
  <c r="AI835" i="5"/>
  <c r="BG835" i="12"/>
  <c r="AI803" i="5"/>
  <c r="BG803" i="12"/>
  <c r="AI775" i="5"/>
  <c r="BG775" i="12"/>
  <c r="AI739" i="5"/>
  <c r="BG739" i="12"/>
  <c r="AI707" i="5"/>
  <c r="BG707" i="12"/>
  <c r="AK674" i="5"/>
  <c r="BI674" i="12"/>
  <c r="AK646" i="5"/>
  <c r="BI646" i="12"/>
  <c r="AH1011" i="5"/>
  <c r="BF1011" i="12"/>
  <c r="AJ17" i="5"/>
  <c r="BH17" i="12"/>
  <c r="AH6" i="5"/>
  <c r="BF6" i="12"/>
  <c r="AI551" i="5"/>
  <c r="BG551" i="12"/>
  <c r="AK522" i="5"/>
  <c r="BI522" i="12"/>
  <c r="AI491" i="5"/>
  <c r="BG491" i="12"/>
  <c r="AK458" i="5"/>
  <c r="BI458" i="12"/>
  <c r="AI431" i="5"/>
  <c r="BG431" i="12"/>
  <c r="AK402" i="5"/>
  <c r="BI402" i="12"/>
  <c r="AI371" i="5"/>
  <c r="BG371" i="12"/>
  <c r="AI335" i="5"/>
  <c r="BG335" i="12"/>
  <c r="AI307" i="5"/>
  <c r="BG307" i="12"/>
  <c r="AK606" i="5"/>
  <c r="BI606" i="12"/>
  <c r="AK590" i="5"/>
  <c r="BI590" i="12"/>
  <c r="AK574" i="5"/>
  <c r="BI574" i="12"/>
  <c r="AI539" i="5"/>
  <c r="BG539" i="12"/>
  <c r="AI507" i="5"/>
  <c r="BG507" i="12"/>
  <c r="AI475" i="5"/>
  <c r="BG475" i="12"/>
  <c r="AK438" i="5"/>
  <c r="BI438" i="12"/>
  <c r="AI403" i="5"/>
  <c r="BG403" i="12"/>
  <c r="AK370" i="5"/>
  <c r="BI370" i="12"/>
  <c r="AI343" i="5"/>
  <c r="BG343" i="12"/>
  <c r="AL984" i="5"/>
  <c r="BJ984" i="12"/>
  <c r="AL968" i="5"/>
  <c r="BJ968" i="12"/>
  <c r="AL952" i="5"/>
  <c r="BJ952" i="12"/>
  <c r="AL936" i="5"/>
  <c r="BJ936" i="12"/>
  <c r="AL920" i="5"/>
  <c r="BJ920" i="12"/>
  <c r="AL904" i="5"/>
  <c r="BJ904" i="12"/>
  <c r="AL888" i="5"/>
  <c r="BJ888" i="12"/>
  <c r="AL872" i="5"/>
  <c r="BJ872" i="12"/>
  <c r="AL856" i="5"/>
  <c r="BJ856" i="12"/>
  <c r="AL840" i="5"/>
  <c r="BJ840" i="12"/>
  <c r="AJ825" i="5"/>
  <c r="BH825" i="12"/>
  <c r="AL812" i="5"/>
  <c r="BJ812" i="12"/>
  <c r="AH798" i="5"/>
  <c r="BF798" i="12"/>
  <c r="AH786" i="5"/>
  <c r="BF786" i="12"/>
  <c r="AL776" i="5"/>
  <c r="BJ776" i="12"/>
  <c r="AJ765" i="5"/>
  <c r="BH765" i="12"/>
  <c r="AK1200" i="5"/>
  <c r="BI1200" i="12"/>
  <c r="AL1195" i="5"/>
  <c r="BJ1195" i="12"/>
  <c r="AL1179" i="5"/>
  <c r="BJ1179" i="12"/>
  <c r="AL1163" i="5"/>
  <c r="BJ1163" i="12"/>
  <c r="AL1147" i="5"/>
  <c r="BJ1147" i="12"/>
  <c r="AL1131" i="5"/>
  <c r="BJ1131" i="12"/>
  <c r="AL1115" i="5"/>
  <c r="BJ1115" i="12"/>
  <c r="AL1099" i="5"/>
  <c r="BJ1099" i="12"/>
  <c r="AL1083" i="5"/>
  <c r="BJ1083" i="12"/>
  <c r="AL1067" i="5"/>
  <c r="BJ1067" i="12"/>
  <c r="AL1051" i="5"/>
  <c r="BJ1051" i="12"/>
  <c r="AL1035" i="5"/>
  <c r="BJ1035" i="12"/>
  <c r="AL1019" i="5"/>
  <c r="BJ1019" i="12"/>
  <c r="AL1003" i="5"/>
  <c r="BJ1003" i="12"/>
  <c r="AL987" i="5"/>
  <c r="BJ987" i="12"/>
  <c r="AL971" i="5"/>
  <c r="BJ971" i="12"/>
  <c r="AL955" i="5"/>
  <c r="BJ955" i="12"/>
  <c r="AL939" i="5"/>
  <c r="BJ939" i="12"/>
  <c r="AL923" i="5"/>
  <c r="BJ923" i="12"/>
  <c r="AL907" i="5"/>
  <c r="BJ907" i="12"/>
  <c r="AL891" i="5"/>
  <c r="BJ891" i="12"/>
  <c r="AL875" i="5"/>
  <c r="BJ875" i="12"/>
  <c r="AL859" i="5"/>
  <c r="BJ859" i="12"/>
  <c r="AL843" i="5"/>
  <c r="BJ843" i="12"/>
  <c r="AL827" i="5"/>
  <c r="BJ827" i="12"/>
  <c r="AJ812" i="5"/>
  <c r="BH812" i="12"/>
  <c r="AJ800" i="5"/>
  <c r="BH800" i="12"/>
  <c r="AL787" i="5"/>
  <c r="BJ787" i="12"/>
  <c r="AL775" i="5"/>
  <c r="BJ775" i="12"/>
  <c r="AK1211" i="5"/>
  <c r="BI1211" i="12"/>
  <c r="AI1188" i="5"/>
  <c r="BG1188" i="12"/>
  <c r="AK1167" i="5"/>
  <c r="BI1167" i="12"/>
  <c r="AK1147" i="5"/>
  <c r="BI1147" i="12"/>
  <c r="AI1124" i="5"/>
  <c r="BG1124" i="12"/>
  <c r="AK1103" i="5"/>
  <c r="BI1103" i="12"/>
  <c r="AK1083" i="5"/>
  <c r="BI1083" i="12"/>
  <c r="AI1060" i="5"/>
  <c r="BG1060" i="12"/>
  <c r="AK1039" i="5"/>
  <c r="BI1039" i="12"/>
  <c r="AK1019" i="5"/>
  <c r="BI1019" i="12"/>
  <c r="AJ1199" i="5"/>
  <c r="BH1199" i="12"/>
  <c r="AJ1183" i="5"/>
  <c r="BH1183" i="12"/>
  <c r="AJ1167" i="5"/>
  <c r="BH1167" i="12"/>
  <c r="AJ1151" i="5"/>
  <c r="BH1151" i="12"/>
  <c r="AJ1135" i="5"/>
  <c r="BH1135" i="12"/>
  <c r="AJ1119" i="5"/>
  <c r="BH1119" i="12"/>
  <c r="AJ1103" i="5"/>
  <c r="BH1103" i="12"/>
  <c r="AJ1087" i="5"/>
  <c r="BH1087" i="12"/>
  <c r="AL1070" i="5"/>
  <c r="BJ1070" i="12"/>
  <c r="AL1054" i="5"/>
  <c r="BJ1054" i="12"/>
  <c r="AL1038" i="5"/>
  <c r="BJ1038" i="12"/>
  <c r="AL1022" i="5"/>
  <c r="BJ1022" i="12"/>
  <c r="AL1006" i="5"/>
  <c r="BJ1006" i="12"/>
  <c r="AL990" i="5"/>
  <c r="BJ990" i="12"/>
  <c r="AL974" i="5"/>
  <c r="BJ974" i="12"/>
  <c r="AL958" i="5"/>
  <c r="BJ958" i="12"/>
  <c r="AJ939" i="5"/>
  <c r="BH939" i="12"/>
  <c r="AJ923" i="5"/>
  <c r="BH923" i="12"/>
  <c r="AJ907" i="5"/>
  <c r="BH907" i="12"/>
  <c r="AJ891" i="5"/>
  <c r="BH891" i="12"/>
  <c r="AJ875" i="5"/>
  <c r="BH875" i="12"/>
  <c r="AJ859" i="5"/>
  <c r="BH859" i="12"/>
  <c r="AJ843" i="5"/>
  <c r="BH843" i="12"/>
  <c r="AL830" i="5"/>
  <c r="BJ830" i="12"/>
  <c r="AJ815" i="5"/>
  <c r="BH815" i="12"/>
  <c r="AL802" i="5"/>
  <c r="BJ802" i="12"/>
  <c r="AL790" i="5"/>
  <c r="BJ790" i="12"/>
  <c r="AH776" i="5"/>
  <c r="BF776" i="12"/>
  <c r="AH1005" i="5"/>
  <c r="BF1005" i="12"/>
  <c r="AH941" i="5"/>
  <c r="BF941" i="12"/>
  <c r="AH877" i="5"/>
  <c r="BF877" i="12"/>
  <c r="AH813" i="5"/>
  <c r="BF813" i="12"/>
  <c r="AH757" i="5"/>
  <c r="BF757" i="12"/>
  <c r="AH745" i="5"/>
  <c r="BF745" i="12"/>
  <c r="AL735" i="5"/>
  <c r="BJ735" i="12"/>
  <c r="AL723" i="5"/>
  <c r="BJ723" i="12"/>
  <c r="AL711" i="5"/>
  <c r="BJ711" i="12"/>
  <c r="AL699" i="5"/>
  <c r="BJ699" i="12"/>
  <c r="AJ688" i="5"/>
  <c r="BH688" i="12"/>
  <c r="AJ676" i="5"/>
  <c r="BH676" i="12"/>
  <c r="AJ664" i="5"/>
  <c r="BH664" i="12"/>
  <c r="AJ652" i="5"/>
  <c r="BH652" i="12"/>
  <c r="AH641" i="5"/>
  <c r="BF641" i="12"/>
  <c r="AH629" i="5"/>
  <c r="BF629" i="12"/>
  <c r="AH617" i="5"/>
  <c r="BF617" i="12"/>
  <c r="AL607" i="5"/>
  <c r="BJ607" i="12"/>
  <c r="AL595" i="5"/>
  <c r="BJ595" i="12"/>
  <c r="AL583" i="5"/>
  <c r="BJ583" i="12"/>
  <c r="AL571" i="5"/>
  <c r="BJ571" i="12"/>
  <c r="AJ560" i="5"/>
  <c r="BH560" i="12"/>
  <c r="AJ548" i="5"/>
  <c r="BH548" i="12"/>
  <c r="AH537" i="5"/>
  <c r="BF537" i="12"/>
  <c r="AL527" i="5"/>
  <c r="BJ527" i="12"/>
  <c r="AL515" i="5"/>
  <c r="BJ515" i="12"/>
  <c r="AJ504" i="5"/>
  <c r="BH504" i="12"/>
  <c r="AJ492" i="5"/>
  <c r="BH492" i="12"/>
  <c r="AH481" i="5"/>
  <c r="BF481" i="12"/>
  <c r="AL471" i="5"/>
  <c r="BJ471" i="12"/>
  <c r="AJ460" i="5"/>
  <c r="BH460" i="12"/>
  <c r="AJ448" i="5"/>
  <c r="BH448" i="12"/>
  <c r="AI1184" i="5"/>
  <c r="BG1184" i="12"/>
  <c r="AI1096" i="5"/>
  <c r="BG1096" i="12"/>
  <c r="AI1012" i="5"/>
  <c r="BG1012" i="12"/>
  <c r="AI996" i="5"/>
  <c r="BG996" i="12"/>
  <c r="AI980" i="5"/>
  <c r="BG980" i="12"/>
  <c r="AI964" i="5"/>
  <c r="BG964" i="12"/>
  <c r="AI948" i="5"/>
  <c r="BG948" i="12"/>
  <c r="AI932" i="5"/>
  <c r="BG932" i="12"/>
  <c r="AH1188" i="5"/>
  <c r="BF1188" i="12"/>
  <c r="AH1156" i="5"/>
  <c r="BF1156" i="12"/>
  <c r="AH1124" i="5"/>
  <c r="BF1124" i="12"/>
  <c r="AH1092" i="5"/>
  <c r="BF1092" i="12"/>
  <c r="AH1064" i="5"/>
  <c r="BF1064" i="12"/>
  <c r="AH1032" i="5"/>
  <c r="BF1032" i="12"/>
  <c r="AH1000" i="5"/>
  <c r="BF1000" i="12"/>
  <c r="AH968" i="5"/>
  <c r="BF968" i="12"/>
  <c r="AH940" i="5"/>
  <c r="BF940" i="12"/>
  <c r="AH908" i="5"/>
  <c r="BF908" i="12"/>
  <c r="AH876" i="5"/>
  <c r="BF876" i="12"/>
  <c r="AH844" i="5"/>
  <c r="BF844" i="12"/>
  <c r="AH780" i="5"/>
  <c r="BF780" i="12"/>
  <c r="AH756" i="5"/>
  <c r="BF756" i="12"/>
  <c r="AL746" i="5"/>
  <c r="BJ746" i="12"/>
  <c r="AJ735" i="5"/>
  <c r="BH735" i="12"/>
  <c r="AH724" i="5"/>
  <c r="BF724" i="12"/>
  <c r="AL714" i="5"/>
  <c r="BJ714" i="12"/>
  <c r="AJ703" i="5"/>
  <c r="BH703" i="12"/>
  <c r="AH692" i="5"/>
  <c r="BF692" i="12"/>
  <c r="AL682" i="5"/>
  <c r="BJ682" i="12"/>
  <c r="AJ671" i="5"/>
  <c r="BH671" i="12"/>
  <c r="AH660" i="5"/>
  <c r="BF660" i="12"/>
  <c r="AL650" i="5"/>
  <c r="BJ650" i="12"/>
  <c r="AJ639" i="5"/>
  <c r="BH639" i="12"/>
  <c r="AH628" i="5"/>
  <c r="BF628" i="12"/>
  <c r="AL618" i="5"/>
  <c r="BJ618" i="12"/>
  <c r="AJ607" i="5"/>
  <c r="BH607" i="12"/>
  <c r="AH596" i="5"/>
  <c r="BF596" i="12"/>
  <c r="AL586" i="5"/>
  <c r="BJ586" i="12"/>
  <c r="AJ575" i="5"/>
  <c r="BH575" i="12"/>
  <c r="AH564" i="5"/>
  <c r="BF564" i="12"/>
  <c r="AL554" i="5"/>
  <c r="BJ554" i="12"/>
  <c r="AJ543" i="5"/>
  <c r="BH543" i="12"/>
  <c r="AJ531" i="5"/>
  <c r="BH531" i="12"/>
  <c r="AH520" i="5"/>
  <c r="BF520" i="12"/>
  <c r="AH508" i="5"/>
  <c r="BF508" i="12"/>
  <c r="AL498" i="5"/>
  <c r="BJ498" i="12"/>
  <c r="AJ487" i="5"/>
  <c r="BH487" i="12"/>
  <c r="AJ475" i="5"/>
  <c r="BH475" i="12"/>
  <c r="AH1003" i="5"/>
  <c r="BF1003" i="12"/>
  <c r="AL993" i="5"/>
  <c r="BJ993" i="12"/>
  <c r="AJ982" i="5"/>
  <c r="BH982" i="12"/>
  <c r="AH971" i="5"/>
  <c r="BF971" i="12"/>
  <c r="AL961" i="5"/>
  <c r="BJ961" i="12"/>
  <c r="AJ950" i="5"/>
  <c r="BH950" i="12"/>
  <c r="AH939" i="5"/>
  <c r="BF939" i="12"/>
  <c r="AL929" i="5"/>
  <c r="BJ929" i="12"/>
  <c r="AJ918" i="5"/>
  <c r="BH918" i="12"/>
  <c r="AH907" i="5"/>
  <c r="BF907" i="12"/>
  <c r="AL897" i="5"/>
  <c r="BJ897" i="12"/>
  <c r="AJ886" i="5"/>
  <c r="BH886" i="12"/>
  <c r="AH875" i="5"/>
  <c r="BF875" i="12"/>
  <c r="AL865" i="5"/>
  <c r="BJ865" i="12"/>
  <c r="AJ854" i="5"/>
  <c r="BH854" i="12"/>
  <c r="AH843" i="5"/>
  <c r="BF843" i="12"/>
  <c r="AL833" i="5"/>
  <c r="BJ833" i="12"/>
  <c r="AL821" i="5"/>
  <c r="BJ821" i="12"/>
  <c r="AL809" i="5"/>
  <c r="BJ809" i="12"/>
  <c r="AJ798" i="5"/>
  <c r="BH798" i="12"/>
  <c r="AH787" i="5"/>
  <c r="BF787" i="12"/>
  <c r="AH775" i="5"/>
  <c r="BF775" i="12"/>
  <c r="AH763" i="5"/>
  <c r="BF763" i="12"/>
  <c r="AH783" i="5"/>
  <c r="BF783" i="12"/>
  <c r="AH747" i="5"/>
  <c r="BF747" i="12"/>
  <c r="AL737" i="5"/>
  <c r="BJ737" i="12"/>
  <c r="AL725" i="5"/>
  <c r="BJ725" i="12"/>
  <c r="AJ714" i="5"/>
  <c r="BH714" i="12"/>
  <c r="AH703" i="5"/>
  <c r="BF703" i="12"/>
  <c r="AL693" i="5"/>
  <c r="BJ693" i="12"/>
  <c r="AJ682" i="5"/>
  <c r="BH682" i="12"/>
  <c r="AJ670" i="5"/>
  <c r="BH670" i="12"/>
  <c r="AH659" i="5"/>
  <c r="BF659" i="12"/>
  <c r="AL649" i="5"/>
  <c r="BJ649" i="12"/>
  <c r="AJ638" i="5"/>
  <c r="BH638" i="12"/>
  <c r="AH627" i="5"/>
  <c r="BF627" i="12"/>
  <c r="AL617" i="5"/>
  <c r="BJ617" i="12"/>
  <c r="AL605" i="5"/>
  <c r="BJ605" i="12"/>
  <c r="AJ594" i="5"/>
  <c r="BH594" i="12"/>
  <c r="AH583" i="5"/>
  <c r="BF583" i="12"/>
  <c r="AL573" i="5"/>
  <c r="BJ573" i="12"/>
  <c r="AJ562" i="5"/>
  <c r="BH562" i="12"/>
  <c r="AH551" i="5"/>
  <c r="BF551" i="12"/>
  <c r="AL541" i="5"/>
  <c r="BJ541" i="12"/>
  <c r="AL529" i="5"/>
  <c r="BJ529" i="12"/>
  <c r="AJ518" i="5"/>
  <c r="BH518" i="12"/>
  <c r="AH507" i="5"/>
  <c r="BF507" i="12"/>
  <c r="AL497" i="5"/>
  <c r="BJ497" i="12"/>
  <c r="AJ486" i="5"/>
  <c r="BH486" i="12"/>
  <c r="AH475" i="5"/>
  <c r="BF475" i="12"/>
  <c r="AL465" i="5"/>
  <c r="BJ465" i="12"/>
  <c r="AJ454" i="5"/>
  <c r="BH454" i="12"/>
  <c r="AH443" i="5"/>
  <c r="BF443" i="12"/>
  <c r="AL433" i="5"/>
  <c r="BJ433" i="12"/>
  <c r="AH854" i="5"/>
  <c r="BF854" i="12"/>
  <c r="AH762" i="5"/>
  <c r="BF762" i="12"/>
  <c r="AL752" i="5"/>
  <c r="BJ752" i="12"/>
  <c r="AJ741" i="5"/>
  <c r="BH741" i="12"/>
  <c r="AH730" i="5"/>
  <c r="BF730" i="12"/>
  <c r="AL720" i="5"/>
  <c r="BJ720" i="12"/>
  <c r="AJ709" i="5"/>
  <c r="BH709" i="12"/>
  <c r="AH698" i="5"/>
  <c r="BF698" i="12"/>
  <c r="AL688" i="5"/>
  <c r="BJ688" i="12"/>
  <c r="AJ677" i="5"/>
  <c r="BH677" i="12"/>
  <c r="AH666" i="5"/>
  <c r="BF666" i="12"/>
  <c r="AL656" i="5"/>
  <c r="BJ656" i="12"/>
  <c r="AJ645" i="5"/>
  <c r="BH645" i="12"/>
  <c r="AH634" i="5"/>
  <c r="BF634" i="12"/>
  <c r="AL624" i="5"/>
  <c r="BJ624" i="12"/>
  <c r="AJ613" i="5"/>
  <c r="BH613" i="12"/>
  <c r="AH602" i="5"/>
  <c r="BF602" i="12"/>
  <c r="AL592" i="5"/>
  <c r="BJ592" i="12"/>
  <c r="AJ581" i="5"/>
  <c r="BH581" i="12"/>
  <c r="AH570" i="5"/>
  <c r="BF570" i="12"/>
  <c r="AL560" i="5"/>
  <c r="BJ560" i="12"/>
  <c r="AJ549" i="5"/>
  <c r="BH549" i="12"/>
  <c r="AH538" i="5"/>
  <c r="BF538" i="12"/>
  <c r="AL528" i="5"/>
  <c r="BJ528" i="12"/>
  <c r="AJ517" i="5"/>
  <c r="BH517" i="12"/>
  <c r="AH506" i="5"/>
  <c r="BF506" i="12"/>
  <c r="AL496" i="5"/>
  <c r="BJ496" i="12"/>
  <c r="AJ485" i="5"/>
  <c r="BH485" i="12"/>
  <c r="AH474" i="5"/>
  <c r="BF474" i="12"/>
  <c r="AL464" i="5"/>
  <c r="BJ464" i="12"/>
  <c r="AJ453" i="5"/>
  <c r="BH453" i="12"/>
  <c r="AH442" i="5"/>
  <c r="BF442" i="12"/>
  <c r="AL432" i="5"/>
  <c r="BJ432" i="12"/>
  <c r="AH637" i="5"/>
  <c r="BF637" i="12"/>
  <c r="AL439" i="5"/>
  <c r="BJ439" i="12"/>
  <c r="AJ428" i="5"/>
  <c r="BH428" i="12"/>
  <c r="AH417" i="5"/>
  <c r="BF417" i="12"/>
  <c r="AL407" i="5"/>
  <c r="BJ407" i="12"/>
  <c r="AJ396" i="5"/>
  <c r="BH396" i="12"/>
  <c r="AH385" i="5"/>
  <c r="BF385" i="12"/>
  <c r="AL375" i="5"/>
  <c r="BJ375" i="12"/>
  <c r="AL363" i="5"/>
  <c r="BJ363" i="12"/>
  <c r="AJ352" i="5"/>
  <c r="BH352" i="12"/>
  <c r="AH341" i="5"/>
  <c r="BF341" i="12"/>
  <c r="AL331" i="5"/>
  <c r="BJ331" i="12"/>
  <c r="AJ320" i="5"/>
  <c r="BH320" i="12"/>
  <c r="AH309" i="5"/>
  <c r="BF309" i="12"/>
  <c r="AL299" i="5"/>
  <c r="BJ299" i="12"/>
  <c r="AJ288" i="5"/>
  <c r="BH288" i="12"/>
  <c r="AH277" i="5"/>
  <c r="BF277" i="12"/>
  <c r="AL267" i="5"/>
  <c r="BJ267" i="12"/>
  <c r="AJ256" i="5"/>
  <c r="BH256" i="12"/>
  <c r="AH245" i="5"/>
  <c r="BF245" i="12"/>
  <c r="AL235" i="5"/>
  <c r="BJ235" i="12"/>
  <c r="AJ224" i="5"/>
  <c r="BH224" i="12"/>
  <c r="AH213" i="5"/>
  <c r="BF213" i="12"/>
  <c r="AL203" i="5"/>
  <c r="BJ203" i="12"/>
  <c r="AJ192" i="5"/>
  <c r="BH192" i="12"/>
  <c r="AJ180" i="5"/>
  <c r="BH180" i="12"/>
  <c r="AH169" i="5"/>
  <c r="BF169" i="12"/>
  <c r="AH516" i="5"/>
  <c r="BF516" i="12"/>
  <c r="AJ459" i="5"/>
  <c r="BH459" i="12"/>
  <c r="AJ447" i="5"/>
  <c r="BH447" i="12"/>
  <c r="AH436" i="5"/>
  <c r="BF436" i="12"/>
  <c r="AL426" i="5"/>
  <c r="BJ426" i="12"/>
  <c r="AJ415" i="5"/>
  <c r="BH415" i="12"/>
  <c r="AH404" i="5"/>
  <c r="BF404" i="12"/>
  <c r="AL394" i="5"/>
  <c r="BJ394" i="12"/>
  <c r="AJ383" i="5"/>
  <c r="BH383" i="12"/>
  <c r="AH372" i="5"/>
  <c r="BF372" i="12"/>
  <c r="AL362" i="5"/>
  <c r="BJ362" i="12"/>
  <c r="AJ351" i="5"/>
  <c r="BH351" i="12"/>
  <c r="AH340" i="5"/>
  <c r="BF340" i="12"/>
  <c r="AL330" i="5"/>
  <c r="BJ330" i="12"/>
  <c r="AJ319" i="5"/>
  <c r="BH319" i="12"/>
  <c r="AH308" i="5"/>
  <c r="BF308" i="12"/>
  <c r="AL298" i="5"/>
  <c r="BJ298" i="12"/>
  <c r="AJ287" i="5"/>
  <c r="BH287" i="12"/>
  <c r="AJ275" i="5"/>
  <c r="BH275" i="12"/>
  <c r="AH264" i="5"/>
  <c r="BF264" i="12"/>
  <c r="AL254" i="5"/>
  <c r="BJ254" i="12"/>
  <c r="AH735" i="5"/>
  <c r="BF735" i="12"/>
  <c r="AL417" i="5"/>
  <c r="BJ417" i="12"/>
  <c r="AJ406" i="5"/>
  <c r="BH406" i="12"/>
  <c r="AH395" i="5"/>
  <c r="BF395" i="12"/>
  <c r="AL385" i="5"/>
  <c r="BJ385" i="12"/>
  <c r="AJ374" i="5"/>
  <c r="BH374" i="12"/>
  <c r="AH363" i="5"/>
  <c r="BF363" i="12"/>
  <c r="AL353" i="5"/>
  <c r="BJ353" i="12"/>
  <c r="AJ342" i="5"/>
  <c r="BH342" i="12"/>
  <c r="AH331" i="5"/>
  <c r="BF331" i="12"/>
  <c r="AL321" i="5"/>
  <c r="BJ321" i="12"/>
  <c r="AJ310" i="5"/>
  <c r="BH310" i="12"/>
  <c r="AH299" i="5"/>
  <c r="BF299" i="12"/>
  <c r="AL289" i="5"/>
  <c r="BJ289" i="12"/>
  <c r="AJ278" i="5"/>
  <c r="BH278" i="12"/>
  <c r="AH267" i="5"/>
  <c r="BF267" i="12"/>
  <c r="AL257" i="5"/>
  <c r="BJ257" i="12"/>
  <c r="AJ246" i="5"/>
  <c r="BH246" i="12"/>
  <c r="AH235" i="5"/>
  <c r="BF235" i="12"/>
  <c r="AL225" i="5"/>
  <c r="BJ225" i="12"/>
  <c r="AJ214" i="5"/>
  <c r="BH214" i="12"/>
  <c r="AH203" i="5"/>
  <c r="BF203" i="12"/>
  <c r="AL193" i="5"/>
  <c r="BJ193" i="12"/>
  <c r="AJ182" i="5"/>
  <c r="BH182" i="12"/>
  <c r="AH171" i="5"/>
  <c r="BF171" i="12"/>
  <c r="AL161" i="5"/>
  <c r="BJ161" i="12"/>
  <c r="AJ150" i="5"/>
  <c r="BH150" i="12"/>
  <c r="AH139" i="5"/>
  <c r="BF139" i="12"/>
  <c r="AL129" i="5"/>
  <c r="BJ129" i="12"/>
  <c r="AJ118" i="5"/>
  <c r="BH118" i="12"/>
  <c r="AH107" i="5"/>
  <c r="BF107" i="12"/>
  <c r="AL97" i="5"/>
  <c r="BJ97" i="12"/>
  <c r="AJ86" i="5"/>
  <c r="BH86" i="12"/>
  <c r="AH75" i="5"/>
  <c r="BF75" i="12"/>
  <c r="AL65" i="5"/>
  <c r="BJ65" i="12"/>
  <c r="AJ54" i="5"/>
  <c r="BH54" i="12"/>
  <c r="AH43" i="5"/>
  <c r="BF43" i="12"/>
  <c r="AL33" i="5"/>
  <c r="BJ33" i="12"/>
  <c r="AJ22" i="5"/>
  <c r="BH22" i="12"/>
  <c r="AH11" i="5"/>
  <c r="BF11" i="12"/>
  <c r="AH426" i="5"/>
  <c r="BF426" i="12"/>
  <c r="AL416" i="5"/>
  <c r="BJ416" i="12"/>
  <c r="AJ405" i="5"/>
  <c r="BH405" i="12"/>
  <c r="AH394" i="5"/>
  <c r="BF394" i="12"/>
  <c r="AL384" i="5"/>
  <c r="BJ384" i="12"/>
  <c r="AJ373" i="5"/>
  <c r="BH373" i="12"/>
  <c r="AH362" i="5"/>
  <c r="BF362" i="12"/>
  <c r="AL352" i="5"/>
  <c r="BJ352" i="12"/>
  <c r="AJ341" i="5"/>
  <c r="BH341" i="12"/>
  <c r="AH330" i="5"/>
  <c r="BF330" i="12"/>
  <c r="AL320" i="5"/>
  <c r="BJ320" i="12"/>
  <c r="AJ309" i="5"/>
  <c r="BH309" i="12"/>
  <c r="AH298" i="5"/>
  <c r="BF298" i="12"/>
  <c r="AL288" i="5"/>
  <c r="BJ288" i="12"/>
  <c r="AJ277" i="5"/>
  <c r="BH277" i="12"/>
  <c r="AH266" i="5"/>
  <c r="BF266" i="12"/>
  <c r="AL256" i="5"/>
  <c r="BJ256" i="12"/>
  <c r="AJ245" i="5"/>
  <c r="BH245" i="12"/>
  <c r="AH234" i="5"/>
  <c r="BF234" i="12"/>
  <c r="AL224" i="5"/>
  <c r="BJ224" i="12"/>
  <c r="AJ213" i="5"/>
  <c r="BH213" i="12"/>
  <c r="AH202" i="5"/>
  <c r="BF202" i="12"/>
  <c r="AL192" i="5"/>
  <c r="BJ192" i="12"/>
  <c r="AJ181" i="5"/>
  <c r="BH181" i="12"/>
  <c r="AH170" i="5"/>
  <c r="BF170" i="12"/>
  <c r="AL160" i="5"/>
  <c r="BJ160" i="12"/>
  <c r="AJ149" i="5"/>
  <c r="BH149" i="12"/>
  <c r="AH138" i="5"/>
  <c r="BF138" i="12"/>
  <c r="AL128" i="5"/>
  <c r="BJ128" i="12"/>
  <c r="AJ117" i="5"/>
  <c r="BH117" i="12"/>
  <c r="AH106" i="5"/>
  <c r="BF106" i="12"/>
  <c r="AL96" i="5"/>
  <c r="BJ96" i="12"/>
  <c r="AJ85" i="5"/>
  <c r="BH85" i="12"/>
  <c r="AH74" i="5"/>
  <c r="BF74" i="12"/>
  <c r="AL64" i="5"/>
  <c r="BJ64" i="12"/>
  <c r="AJ53" i="5"/>
  <c r="BH53" i="12"/>
  <c r="AH42" i="5"/>
  <c r="BF42" i="12"/>
  <c r="AL32" i="5"/>
  <c r="BJ32" i="12"/>
  <c r="AH189" i="5"/>
  <c r="BF189" i="12"/>
  <c r="AH149" i="5"/>
  <c r="BF149" i="12"/>
  <c r="AL139" i="5"/>
  <c r="BJ139" i="12"/>
  <c r="AJ128" i="5"/>
  <c r="BH128" i="12"/>
  <c r="AH117" i="5"/>
  <c r="BF117" i="12"/>
  <c r="AL107" i="5"/>
  <c r="BJ107" i="12"/>
  <c r="AJ96" i="5"/>
  <c r="BH96" i="12"/>
  <c r="AH85" i="5"/>
  <c r="BF85" i="12"/>
  <c r="AL75" i="5"/>
  <c r="BJ75" i="12"/>
  <c r="AJ64" i="5"/>
  <c r="BH64" i="12"/>
  <c r="AH53" i="5"/>
  <c r="BF53" i="12"/>
  <c r="AL43" i="5"/>
  <c r="BJ43" i="12"/>
  <c r="AJ32" i="5"/>
  <c r="BH32" i="12"/>
  <c r="AH21" i="5"/>
  <c r="BF21" i="12"/>
  <c r="AL11" i="5"/>
  <c r="BJ11" i="12"/>
  <c r="AI19" i="5"/>
  <c r="BG19" i="12"/>
  <c r="AJ243" i="5"/>
  <c r="BH243" i="12"/>
  <c r="AH232" i="5"/>
  <c r="BF232" i="12"/>
  <c r="AL222" i="5"/>
  <c r="BJ222" i="12"/>
  <c r="AJ211" i="5"/>
  <c r="BH211" i="12"/>
  <c r="AH200" i="5"/>
  <c r="BF200" i="12"/>
  <c r="AL190" i="5"/>
  <c r="BJ190" i="12"/>
  <c r="AJ179" i="5"/>
  <c r="BH179" i="12"/>
  <c r="AH168" i="5"/>
  <c r="BF168" i="12"/>
  <c r="AL158" i="5"/>
  <c r="BJ158" i="12"/>
  <c r="AJ147" i="5"/>
  <c r="BH147" i="12"/>
  <c r="AH136" i="5"/>
  <c r="BF136" i="12"/>
  <c r="AL126" i="5"/>
  <c r="BJ126" i="12"/>
  <c r="AJ115" i="5"/>
  <c r="BH115" i="12"/>
  <c r="AH104" i="5"/>
  <c r="BF104" i="12"/>
  <c r="AL94" i="5"/>
  <c r="BJ94" i="12"/>
  <c r="AJ83" i="5"/>
  <c r="BH83" i="12"/>
  <c r="AH72" i="5"/>
  <c r="BF72" i="12"/>
  <c r="AL62" i="5"/>
  <c r="BJ62" i="12"/>
  <c r="AJ51" i="5"/>
  <c r="BH51" i="12"/>
  <c r="AH40" i="5"/>
  <c r="BF40" i="12"/>
  <c r="AL30" i="5"/>
  <c r="BJ30" i="12"/>
  <c r="AJ19" i="5"/>
  <c r="BH19" i="12"/>
  <c r="AH8" i="5"/>
  <c r="BF8" i="12"/>
  <c r="AH2" i="5"/>
  <c r="C5" i="19"/>
  <c r="C4" i="19"/>
  <c r="C7" i="16" a="1"/>
  <c r="C7" i="16" s="1"/>
  <c r="C10" i="16" a="1"/>
  <c r="C10" i="16" s="1"/>
  <c r="C11" i="16" a="1"/>
  <c r="C11" i="16" s="1"/>
  <c r="C13" i="16" a="1"/>
  <c r="C13" i="16" s="1"/>
  <c r="C5" i="16"/>
  <c r="C8" i="16" a="1"/>
  <c r="C8" i="16" s="1"/>
  <c r="C9" i="16" a="1"/>
  <c r="C9" i="16" s="1"/>
  <c r="C12" i="16" a="1"/>
  <c r="C12" i="16" s="1"/>
  <c r="C4" i="16"/>
  <c r="C7" i="7" a="1"/>
  <c r="C7" i="7" s="1"/>
  <c r="C9" i="7" a="1"/>
  <c r="C9" i="7" s="1"/>
  <c r="C10" i="7" a="1"/>
  <c r="C10" i="7" s="1"/>
  <c r="C13" i="7" a="1"/>
  <c r="C13" i="7" s="1"/>
  <c r="C8" i="7" a="1"/>
  <c r="C8" i="7" s="1"/>
  <c r="C11" i="7" a="1"/>
  <c r="C11" i="7" s="1"/>
  <c r="BF2" i="12"/>
  <c r="C12" i="7" a="1"/>
  <c r="C12" i="7" s="1"/>
  <c r="C5" i="7"/>
  <c r="C4" i="7"/>
  <c r="AI1208" i="5"/>
  <c r="BG1208" i="12"/>
  <c r="AJ1198" i="5"/>
  <c r="BH1198" i="12"/>
  <c r="AH1187" i="5"/>
  <c r="BF1187" i="12"/>
  <c r="AL1177" i="5"/>
  <c r="BJ1177" i="12"/>
  <c r="AH1167" i="5"/>
  <c r="BF1167" i="12"/>
  <c r="AL1157" i="5"/>
  <c r="BJ1157" i="12"/>
  <c r="AJ1146" i="5"/>
  <c r="BH1146" i="12"/>
  <c r="AH1135" i="5"/>
  <c r="BF1135" i="12"/>
  <c r="AL1125" i="5"/>
  <c r="BJ1125" i="12"/>
  <c r="AJ1114" i="5"/>
  <c r="BH1114" i="12"/>
  <c r="AL1105" i="5"/>
  <c r="BJ1105" i="12"/>
  <c r="AJ1094" i="5"/>
  <c r="BH1094" i="12"/>
  <c r="AH1083" i="5"/>
  <c r="BF1083" i="12"/>
  <c r="AJ1074" i="5"/>
  <c r="BH1074" i="12"/>
  <c r="AH1063" i="5"/>
  <c r="BF1063" i="12"/>
  <c r="AL1053" i="5"/>
  <c r="BJ1053" i="12"/>
  <c r="AH1043" i="5"/>
  <c r="BF1043" i="12"/>
  <c r="AL1033" i="5"/>
  <c r="BJ1033" i="12"/>
  <c r="AJ1022" i="5"/>
  <c r="BH1022" i="12"/>
  <c r="AI1210" i="5"/>
  <c r="BG1210" i="12"/>
  <c r="AI1177" i="5"/>
  <c r="BG1177" i="12"/>
  <c r="AI1161" i="5"/>
  <c r="BG1161" i="12"/>
  <c r="AI1145" i="5"/>
  <c r="BG1145" i="12"/>
  <c r="AI1129" i="5"/>
  <c r="BG1129" i="12"/>
  <c r="AI1113" i="5"/>
  <c r="BG1113" i="12"/>
  <c r="AJ1204" i="5"/>
  <c r="BH1204" i="12"/>
  <c r="AH1149" i="5"/>
  <c r="BF1149" i="12"/>
  <c r="AH1101" i="5"/>
  <c r="BF1101" i="12"/>
  <c r="AH1061" i="5"/>
  <c r="BF1061" i="12"/>
  <c r="AH1017" i="5"/>
  <c r="BF1017" i="12"/>
  <c r="AI1101" i="5"/>
  <c r="BG1101" i="12"/>
  <c r="AI1085" i="5"/>
  <c r="BG1085" i="12"/>
  <c r="AH1185" i="5"/>
  <c r="BF1185" i="12"/>
  <c r="AH1057" i="5"/>
  <c r="BF1057" i="12"/>
  <c r="AH850" i="5"/>
  <c r="BF850" i="12"/>
  <c r="AH962" i="5"/>
  <c r="BF962" i="12"/>
  <c r="AH858" i="5"/>
  <c r="BF858" i="12"/>
  <c r="AK950" i="5"/>
  <c r="BI950" i="12"/>
  <c r="AI927" i="5"/>
  <c r="BG927" i="12"/>
  <c r="AI903" i="5"/>
  <c r="BG903" i="12"/>
  <c r="AI867" i="5"/>
  <c r="BG867" i="12"/>
  <c r="AI843" i="5"/>
  <c r="BG843" i="12"/>
  <c r="AI811" i="5"/>
  <c r="BG811" i="12"/>
  <c r="AK774" i="5"/>
  <c r="BI774" i="12"/>
  <c r="AK746" i="5"/>
  <c r="BI746" i="12"/>
  <c r="AK714" i="5"/>
  <c r="BI714" i="12"/>
  <c r="AI683" i="5"/>
  <c r="BG683" i="12"/>
  <c r="AI647" i="5"/>
  <c r="BG647" i="12"/>
  <c r="AK1138" i="5"/>
  <c r="BI1138" i="12"/>
  <c r="AK1122" i="5"/>
  <c r="BI1122" i="12"/>
  <c r="AK1106" i="5"/>
  <c r="BI1106" i="12"/>
  <c r="AK1090" i="5"/>
  <c r="BI1090" i="12"/>
  <c r="AK1074" i="5"/>
  <c r="BI1074" i="12"/>
  <c r="AK1058" i="5"/>
  <c r="BI1058" i="12"/>
  <c r="AK1042" i="5"/>
  <c r="BI1042" i="12"/>
  <c r="AK1026" i="5"/>
  <c r="BI1026" i="12"/>
  <c r="AI1007" i="5"/>
  <c r="BG1007" i="12"/>
  <c r="AI991" i="5"/>
  <c r="BG991" i="12"/>
  <c r="AI975" i="5"/>
  <c r="BG975" i="12"/>
  <c r="AK946" i="5"/>
  <c r="BI946" i="12"/>
  <c r="AK898" i="5"/>
  <c r="BI898" i="12"/>
  <c r="AI871" i="5"/>
  <c r="BG871" i="12"/>
  <c r="AK830" i="5"/>
  <c r="BI830" i="12"/>
  <c r="AK798" i="5"/>
  <c r="BI798" i="12"/>
  <c r="AK770" i="5"/>
  <c r="BI770" i="12"/>
  <c r="AI735" i="5"/>
  <c r="BG735" i="12"/>
  <c r="AI703" i="5"/>
  <c r="BG703" i="12"/>
  <c r="AK670" i="5"/>
  <c r="BI670" i="12"/>
  <c r="AK642" i="5"/>
  <c r="BI642" i="12"/>
  <c r="AJ1010" i="5"/>
  <c r="BH1010" i="12"/>
  <c r="AL16" i="5"/>
  <c r="BJ16" i="12"/>
  <c r="AJ5" i="5"/>
  <c r="BH5" i="12"/>
  <c r="AK550" i="5"/>
  <c r="BI550" i="12"/>
  <c r="AI519" i="5"/>
  <c r="BG519" i="12"/>
  <c r="AI487" i="5"/>
  <c r="BG487" i="12"/>
  <c r="AK454" i="5"/>
  <c r="BI454" i="12"/>
  <c r="AK426" i="5"/>
  <c r="BI426" i="12"/>
  <c r="AK398" i="5"/>
  <c r="BI398" i="12"/>
  <c r="AK362" i="5"/>
  <c r="BI362" i="12"/>
  <c r="AI331" i="5"/>
  <c r="BG331" i="12"/>
  <c r="AI619" i="5"/>
  <c r="BG619" i="12"/>
  <c r="AI603" i="5"/>
  <c r="BG603" i="12"/>
  <c r="AI587" i="5"/>
  <c r="BG587" i="12"/>
  <c r="AI571" i="5"/>
  <c r="BG571" i="12"/>
  <c r="AI535" i="5"/>
  <c r="BG535" i="12"/>
  <c r="AK502" i="5"/>
  <c r="BI502" i="12"/>
  <c r="AI471" i="5"/>
  <c r="BG471" i="12"/>
  <c r="AK434" i="5"/>
  <c r="BI434" i="12"/>
  <c r="AI399" i="5"/>
  <c r="BG399" i="12"/>
  <c r="AI367" i="5"/>
  <c r="BG367" i="12"/>
  <c r="AK338" i="5"/>
  <c r="BI338" i="12"/>
  <c r="AJ1176" i="5"/>
  <c r="BH1176" i="12"/>
  <c r="AJ1080" i="5"/>
  <c r="BH1080" i="12"/>
  <c r="AJ984" i="5"/>
  <c r="BH984" i="12"/>
  <c r="AJ904" i="5"/>
  <c r="BH904" i="12"/>
  <c r="AJ856" i="5"/>
  <c r="BH856" i="12"/>
  <c r="AL799" i="5"/>
  <c r="BJ799" i="12"/>
  <c r="AK1187" i="5"/>
  <c r="BI1187" i="12"/>
  <c r="AI1164" i="5"/>
  <c r="BG1164" i="12"/>
  <c r="AK1143" i="5"/>
  <c r="BI1143" i="12"/>
  <c r="AK1123" i="5"/>
  <c r="BI1123" i="12"/>
  <c r="AI1100" i="5"/>
  <c r="BG1100" i="12"/>
  <c r="AK1079" i="5"/>
  <c r="BI1079" i="12"/>
  <c r="AK1059" i="5"/>
  <c r="BI1059" i="12"/>
  <c r="AI1036" i="5"/>
  <c r="BG1036" i="12"/>
  <c r="AK1015" i="5"/>
  <c r="BI1015" i="12"/>
  <c r="AL1198" i="5"/>
  <c r="BJ1198" i="12"/>
  <c r="AL1182" i="5"/>
  <c r="BJ1182" i="12"/>
  <c r="AL1166" i="5"/>
  <c r="BJ1166" i="12"/>
  <c r="AL1150" i="5"/>
  <c r="BJ1150" i="12"/>
  <c r="AL1134" i="5"/>
  <c r="BJ1134" i="12"/>
  <c r="AL1118" i="5"/>
  <c r="BJ1118" i="12"/>
  <c r="AL1102" i="5"/>
  <c r="BJ1102" i="12"/>
  <c r="AL1086" i="5"/>
  <c r="BJ1086" i="12"/>
  <c r="AJ1067" i="5"/>
  <c r="BH1067" i="12"/>
  <c r="AJ1051" i="5"/>
  <c r="BH1051" i="12"/>
  <c r="AJ1035" i="5"/>
  <c r="BH1035" i="12"/>
  <c r="AJ1019" i="5"/>
  <c r="BH1019" i="12"/>
  <c r="AJ1003" i="5"/>
  <c r="BH1003" i="12"/>
  <c r="AJ987" i="5"/>
  <c r="BH987" i="12"/>
  <c r="AJ971" i="5"/>
  <c r="BH971" i="12"/>
  <c r="AL954" i="5"/>
  <c r="BJ954" i="12"/>
  <c r="AL938" i="5"/>
  <c r="BJ938" i="12"/>
  <c r="AL922" i="5"/>
  <c r="BJ922" i="12"/>
  <c r="AL906" i="5"/>
  <c r="BJ906" i="12"/>
  <c r="AL890" i="5"/>
  <c r="BJ890" i="12"/>
  <c r="AL874" i="5"/>
  <c r="BJ874" i="12"/>
  <c r="AL858" i="5"/>
  <c r="BJ858" i="12"/>
  <c r="AL842" i="5"/>
  <c r="BJ842" i="12"/>
  <c r="AJ827" i="5"/>
  <c r="BH827" i="12"/>
  <c r="AL814" i="5"/>
  <c r="BJ814" i="12"/>
  <c r="AH800" i="5"/>
  <c r="BF800" i="12"/>
  <c r="AJ787" i="5"/>
  <c r="BH787" i="12"/>
  <c r="AJ775" i="5"/>
  <c r="BH775" i="12"/>
  <c r="AH997" i="5"/>
  <c r="BF997" i="12"/>
  <c r="AH933" i="5"/>
  <c r="BF933" i="12"/>
  <c r="AH869" i="5"/>
  <c r="BF869" i="12"/>
  <c r="AH805" i="5"/>
  <c r="BF805" i="12"/>
  <c r="AJ756" i="5"/>
  <c r="BH756" i="12"/>
  <c r="AJ744" i="5"/>
  <c r="BH744" i="12"/>
  <c r="AJ732" i="5"/>
  <c r="BH732" i="12"/>
  <c r="AH721" i="5"/>
  <c r="BF721" i="12"/>
  <c r="AH709" i="5"/>
  <c r="BF709" i="12"/>
  <c r="AH697" i="5"/>
  <c r="BF697" i="12"/>
  <c r="AL687" i="5"/>
  <c r="BJ687" i="12"/>
  <c r="AL675" i="5"/>
  <c r="BJ675" i="12"/>
  <c r="AL663" i="5"/>
  <c r="BJ663" i="12"/>
  <c r="AL651" i="5"/>
  <c r="BJ651" i="12"/>
  <c r="AJ640" i="5"/>
  <c r="BH640" i="12"/>
  <c r="AJ628" i="5"/>
  <c r="BH628" i="12"/>
  <c r="AJ1189" i="5"/>
  <c r="BH1189" i="12"/>
  <c r="AL1108" i="5"/>
  <c r="BJ1108" i="12"/>
  <c r="AL1012" i="5"/>
  <c r="BJ1012" i="12"/>
  <c r="AL932" i="5"/>
  <c r="BJ932" i="12"/>
  <c r="AL852" i="5"/>
  <c r="BJ852" i="12"/>
  <c r="AL796" i="5"/>
  <c r="BJ796" i="12"/>
  <c r="AK1212" i="5"/>
  <c r="BI1212" i="12"/>
  <c r="AL1175" i="5"/>
  <c r="BJ1175" i="12"/>
  <c r="AL1127" i="5"/>
  <c r="BJ1127" i="12"/>
  <c r="AL1063" i="5"/>
  <c r="BJ1063" i="12"/>
  <c r="AL999" i="5"/>
  <c r="BJ999" i="12"/>
  <c r="AL935" i="5"/>
  <c r="BJ935" i="12"/>
  <c r="AL855" i="5"/>
  <c r="BJ855" i="12"/>
  <c r="AJ796" i="5"/>
  <c r="BH796" i="12"/>
  <c r="AK1183" i="5"/>
  <c r="BI1183" i="12"/>
  <c r="AK1099" i="5"/>
  <c r="BI1099" i="12"/>
  <c r="AJ1195" i="5"/>
  <c r="BH1195" i="12"/>
  <c r="AJ1115" i="5"/>
  <c r="BH1115" i="12"/>
  <c r="AL1050" i="5"/>
  <c r="BJ1050" i="12"/>
  <c r="AL1002" i="5"/>
  <c r="BJ1002" i="12"/>
  <c r="AJ935" i="5"/>
  <c r="BH935" i="12"/>
  <c r="AJ871" i="5"/>
  <c r="BH871" i="12"/>
  <c r="AJ799" i="5"/>
  <c r="BH799" i="12"/>
  <c r="AH925" i="5"/>
  <c r="BF925" i="12"/>
  <c r="AL743" i="5"/>
  <c r="BJ743" i="12"/>
  <c r="AJ696" i="5"/>
  <c r="BH696" i="12"/>
  <c r="AH649" i="5"/>
  <c r="BF649" i="12"/>
  <c r="AL615" i="5"/>
  <c r="BJ615" i="12"/>
  <c r="AJ568" i="5"/>
  <c r="BH568" i="12"/>
  <c r="AJ512" i="5"/>
  <c r="BH512" i="12"/>
  <c r="AJ468" i="5"/>
  <c r="BH468" i="12"/>
  <c r="AI1072" i="5"/>
  <c r="BG1072" i="12"/>
  <c r="AI944" i="5"/>
  <c r="BG944" i="12"/>
  <c r="AH1084" i="5"/>
  <c r="BF1084" i="12"/>
  <c r="AH960" i="5"/>
  <c r="BF960" i="12"/>
  <c r="AH868" i="5"/>
  <c r="BF868" i="12"/>
  <c r="AJ743" i="5"/>
  <c r="BH743" i="12"/>
  <c r="AJ711" i="5"/>
  <c r="BH711" i="12"/>
  <c r="AL690" i="5"/>
  <c r="BJ690" i="12"/>
  <c r="AJ647" i="5"/>
  <c r="BH647" i="12"/>
  <c r="AH604" i="5"/>
  <c r="BF604" i="12"/>
  <c r="AL562" i="5"/>
  <c r="BJ562" i="12"/>
  <c r="AL518" i="5"/>
  <c r="BJ518" i="12"/>
  <c r="AL1001" i="5"/>
  <c r="BJ1001" i="12"/>
  <c r="AJ958" i="5"/>
  <c r="BH958" i="12"/>
  <c r="AL937" i="5"/>
  <c r="BJ937" i="12"/>
  <c r="AH915" i="5"/>
  <c r="BF915" i="12"/>
  <c r="AL905" i="5"/>
  <c r="BJ905" i="12"/>
  <c r="AH883" i="5"/>
  <c r="BF883" i="12"/>
  <c r="AL873" i="5"/>
  <c r="BJ873" i="12"/>
  <c r="AJ862" i="5"/>
  <c r="BH862" i="12"/>
  <c r="AH851" i="5"/>
  <c r="BF851" i="12"/>
  <c r="AL841" i="5"/>
  <c r="BJ841" i="12"/>
  <c r="AJ830" i="5"/>
  <c r="BH830" i="12"/>
  <c r="AJ818" i="5"/>
  <c r="BH818" i="12"/>
  <c r="AJ806" i="5"/>
  <c r="BH806" i="12"/>
  <c r="AH795" i="5"/>
  <c r="BF795" i="12"/>
  <c r="AL785" i="5"/>
  <c r="BJ785" i="12"/>
  <c r="AL773" i="5"/>
  <c r="BJ773" i="12"/>
  <c r="AL761" i="5"/>
  <c r="BJ761" i="12"/>
  <c r="AH755" i="5"/>
  <c r="BF755" i="12"/>
  <c r="AL745" i="5"/>
  <c r="BJ745" i="12"/>
  <c r="AL733" i="5"/>
  <c r="BJ733" i="12"/>
  <c r="AJ722" i="5"/>
  <c r="BH722" i="12"/>
  <c r="AH711" i="5"/>
  <c r="BF711" i="12"/>
  <c r="AL701" i="5"/>
  <c r="BJ701" i="12"/>
  <c r="AJ690" i="5"/>
  <c r="BH690" i="12"/>
  <c r="AH679" i="5"/>
  <c r="BF679" i="12"/>
  <c r="AH667" i="5"/>
  <c r="BF667" i="12"/>
  <c r="AL657" i="5"/>
  <c r="BJ657" i="12"/>
  <c r="AJ646" i="5"/>
  <c r="BH646" i="12"/>
  <c r="AH635" i="5"/>
  <c r="BF635" i="12"/>
  <c r="AL625" i="5"/>
  <c r="BJ625" i="12"/>
  <c r="AJ602" i="5"/>
  <c r="BH602" i="12"/>
  <c r="AH591" i="5"/>
  <c r="BF591" i="12"/>
  <c r="AL581" i="5"/>
  <c r="BJ581" i="12"/>
  <c r="AJ570" i="5"/>
  <c r="BH570" i="12"/>
  <c r="AH559" i="5"/>
  <c r="BF559" i="12"/>
  <c r="AL549" i="5"/>
  <c r="BJ549" i="12"/>
  <c r="AJ538" i="5"/>
  <c r="BH538" i="12"/>
  <c r="AJ526" i="5"/>
  <c r="BH526" i="12"/>
  <c r="AH515" i="5"/>
  <c r="BF515" i="12"/>
  <c r="AL505" i="5"/>
  <c r="BJ505" i="12"/>
  <c r="AJ494" i="5"/>
  <c r="BH494" i="12"/>
  <c r="AH483" i="5"/>
  <c r="BF483" i="12"/>
  <c r="AL473" i="5"/>
  <c r="BJ473" i="12"/>
  <c r="AJ462" i="5"/>
  <c r="BH462" i="12"/>
  <c r="AH451" i="5"/>
  <c r="BF451" i="12"/>
  <c r="AL441" i="5"/>
  <c r="BJ441" i="12"/>
  <c r="AJ430" i="5"/>
  <c r="BH430" i="12"/>
  <c r="AH838" i="5"/>
  <c r="BF838" i="12"/>
  <c r="AL760" i="5"/>
  <c r="BJ760" i="12"/>
  <c r="AJ749" i="5"/>
  <c r="BH749" i="12"/>
  <c r="AH738" i="5"/>
  <c r="BF738" i="12"/>
  <c r="AL728" i="5"/>
  <c r="BJ728" i="12"/>
  <c r="AJ717" i="5"/>
  <c r="BH717" i="12"/>
  <c r="AH706" i="5"/>
  <c r="BF706" i="12"/>
  <c r="AL696" i="5"/>
  <c r="BJ696" i="12"/>
  <c r="AJ685" i="5"/>
  <c r="BH685" i="12"/>
  <c r="AH674" i="5"/>
  <c r="BF674" i="12"/>
  <c r="AL664" i="5"/>
  <c r="BJ664" i="12"/>
  <c r="AJ653" i="5"/>
  <c r="BH653" i="12"/>
  <c r="AH642" i="5"/>
  <c r="BF642" i="12"/>
  <c r="AL632" i="5"/>
  <c r="BJ632" i="12"/>
  <c r="AJ621" i="5"/>
  <c r="BH621" i="12"/>
  <c r="AH610" i="5"/>
  <c r="BF610" i="12"/>
  <c r="AL600" i="5"/>
  <c r="BJ600" i="12"/>
  <c r="AJ589" i="5"/>
  <c r="BH589" i="12"/>
  <c r="AH578" i="5"/>
  <c r="BF578" i="12"/>
  <c r="AL568" i="5"/>
  <c r="BJ568" i="12"/>
  <c r="AJ557" i="5"/>
  <c r="BH557" i="12"/>
  <c r="AH546" i="5"/>
  <c r="BF546" i="12"/>
  <c r="AL536" i="5"/>
  <c r="BJ536" i="12"/>
  <c r="AJ525" i="5"/>
  <c r="BH525" i="12"/>
  <c r="AH514" i="5"/>
  <c r="BF514" i="12"/>
  <c r="AL504" i="5"/>
  <c r="BJ504" i="12"/>
  <c r="AJ493" i="5"/>
  <c r="BH493" i="12"/>
  <c r="AH482" i="5"/>
  <c r="BF482" i="12"/>
  <c r="AL472" i="5"/>
  <c r="BJ472" i="12"/>
  <c r="AJ461" i="5"/>
  <c r="BH461" i="12"/>
  <c r="AH450" i="5"/>
  <c r="BF450" i="12"/>
  <c r="AL440" i="5"/>
  <c r="BJ440" i="12"/>
  <c r="AJ429" i="5"/>
  <c r="BH429" i="12"/>
  <c r="AH589" i="5"/>
  <c r="BF589" i="12"/>
  <c r="AJ436" i="5"/>
  <c r="BH436" i="12"/>
  <c r="AH425" i="5"/>
  <c r="BF425" i="12"/>
  <c r="AL415" i="5"/>
  <c r="BJ415" i="12"/>
  <c r="AJ404" i="5"/>
  <c r="BH404" i="12"/>
  <c r="AH393" i="5"/>
  <c r="BF393" i="12"/>
  <c r="AL383" i="5"/>
  <c r="BJ383" i="12"/>
  <c r="AJ372" i="5"/>
  <c r="BH372" i="12"/>
  <c r="AJ360" i="5"/>
  <c r="BH360" i="12"/>
  <c r="AH349" i="5"/>
  <c r="BF349" i="12"/>
  <c r="AL339" i="5"/>
  <c r="BJ339" i="12"/>
  <c r="AJ328" i="5"/>
  <c r="BH328" i="12"/>
  <c r="AH317" i="5"/>
  <c r="BF317" i="12"/>
  <c r="AL307" i="5"/>
  <c r="BJ307" i="12"/>
  <c r="AJ296" i="5"/>
  <c r="BH296" i="12"/>
  <c r="AH285" i="5"/>
  <c r="BF285" i="12"/>
  <c r="AL275" i="5"/>
  <c r="BJ275" i="12"/>
  <c r="AJ264" i="5"/>
  <c r="BH264" i="12"/>
  <c r="AH253" i="5"/>
  <c r="BF253" i="12"/>
  <c r="AL243" i="5"/>
  <c r="BJ243" i="12"/>
  <c r="AJ232" i="5"/>
  <c r="BH232" i="12"/>
  <c r="AH221" i="5"/>
  <c r="BF221" i="12"/>
  <c r="AL211" i="5"/>
  <c r="BJ211" i="12"/>
  <c r="AJ200" i="5"/>
  <c r="BH200" i="12"/>
  <c r="AJ188" i="5"/>
  <c r="BH188" i="12"/>
  <c r="AH177" i="5"/>
  <c r="BF177" i="12"/>
  <c r="AL167" i="5"/>
  <c r="BJ167" i="12"/>
  <c r="AJ467" i="5"/>
  <c r="BH467" i="12"/>
  <c r="AH456" i="5"/>
  <c r="BF456" i="12"/>
  <c r="AH444" i="5"/>
  <c r="BF444" i="12"/>
  <c r="AL434" i="5"/>
  <c r="BJ434" i="12"/>
  <c r="AJ423" i="5"/>
  <c r="BH423" i="12"/>
  <c r="AH412" i="5"/>
  <c r="BF412" i="12"/>
  <c r="AL402" i="5"/>
  <c r="BJ402" i="12"/>
  <c r="AJ391" i="5"/>
  <c r="BH391" i="12"/>
  <c r="AH380" i="5"/>
  <c r="BF380" i="12"/>
  <c r="AL370" i="5"/>
  <c r="BJ370" i="12"/>
  <c r="AJ359" i="5"/>
  <c r="BH359" i="12"/>
  <c r="AH348" i="5"/>
  <c r="BF348" i="12"/>
  <c r="AL338" i="5"/>
  <c r="BJ338" i="12"/>
  <c r="AJ327" i="5"/>
  <c r="BH327" i="12"/>
  <c r="AH316" i="5"/>
  <c r="BF316" i="12"/>
  <c r="AL306" i="5"/>
  <c r="BJ306" i="12"/>
  <c r="AJ295" i="5"/>
  <c r="BH295" i="12"/>
  <c r="AJ283" i="5"/>
  <c r="BH283" i="12"/>
  <c r="AH272" i="5"/>
  <c r="BF272" i="12"/>
  <c r="AL262" i="5"/>
  <c r="BJ262" i="12"/>
  <c r="AJ251" i="5"/>
  <c r="BH251" i="12"/>
  <c r="AH607" i="5"/>
  <c r="BF607" i="12"/>
  <c r="AJ414" i="5"/>
  <c r="BH414" i="12"/>
  <c r="AL824" i="5"/>
  <c r="BJ824" i="12"/>
  <c r="AJ809" i="5"/>
  <c r="BH809" i="12"/>
  <c r="AJ785" i="5"/>
  <c r="BH785" i="12"/>
  <c r="AH774" i="5"/>
  <c r="BF774" i="12"/>
  <c r="AI1213" i="5"/>
  <c r="BG1213" i="12"/>
  <c r="AI1197" i="5"/>
  <c r="BG1197" i="12"/>
  <c r="AJ1192" i="5"/>
  <c r="BH1192" i="12"/>
  <c r="AJ1160" i="5"/>
  <c r="BH1160" i="12"/>
  <c r="AJ1144" i="5"/>
  <c r="BH1144" i="12"/>
  <c r="AJ1128" i="5"/>
  <c r="BH1128" i="12"/>
  <c r="AJ1112" i="5"/>
  <c r="BH1112" i="12"/>
  <c r="AJ1096" i="5"/>
  <c r="BH1096" i="12"/>
  <c r="AJ1064" i="5"/>
  <c r="BH1064" i="12"/>
  <c r="AJ1048" i="5"/>
  <c r="BH1048" i="12"/>
  <c r="AJ1032" i="5"/>
  <c r="BH1032" i="12"/>
  <c r="AJ1016" i="5"/>
  <c r="BH1016" i="12"/>
  <c r="AJ1000" i="5"/>
  <c r="BH1000" i="12"/>
  <c r="AJ968" i="5"/>
  <c r="BH968" i="12"/>
  <c r="AJ952" i="5"/>
  <c r="BH952" i="12"/>
  <c r="AJ936" i="5"/>
  <c r="BH936" i="12"/>
  <c r="AJ920" i="5"/>
  <c r="BH920" i="12"/>
  <c r="AJ888" i="5"/>
  <c r="BH888" i="12"/>
  <c r="AJ872" i="5"/>
  <c r="BH872" i="12"/>
  <c r="AJ840" i="5"/>
  <c r="BH840" i="12"/>
  <c r="AL811" i="5"/>
  <c r="BJ811" i="12"/>
  <c r="AH785" i="5"/>
  <c r="BF785" i="12"/>
  <c r="AJ772" i="5"/>
  <c r="BH772" i="12"/>
  <c r="AK1207" i="5"/>
  <c r="BI1207" i="12"/>
  <c r="AJ1205" i="5"/>
  <c r="BH1205" i="12"/>
  <c r="AL1172" i="5"/>
  <c r="BJ1172" i="12"/>
  <c r="AL1156" i="5"/>
  <c r="BJ1156" i="12"/>
  <c r="AL1140" i="5"/>
  <c r="BJ1140" i="12"/>
  <c r="AL1124" i="5"/>
  <c r="BJ1124" i="12"/>
  <c r="AL1092" i="5"/>
  <c r="BJ1092" i="12"/>
  <c r="AL1076" i="5"/>
  <c r="BJ1076" i="12"/>
  <c r="AL1060" i="5"/>
  <c r="BJ1060" i="12"/>
  <c r="AL1044" i="5"/>
  <c r="BJ1044" i="12"/>
  <c r="AL1028" i="5"/>
  <c r="BJ1028" i="12"/>
  <c r="AL996" i="5"/>
  <c r="BJ996" i="12"/>
  <c r="AL980" i="5"/>
  <c r="BJ980" i="12"/>
  <c r="AL964" i="5"/>
  <c r="BJ964" i="12"/>
  <c r="AL948" i="5"/>
  <c r="BJ948" i="12"/>
  <c r="AL916" i="5"/>
  <c r="BJ916" i="12"/>
  <c r="AL900" i="5"/>
  <c r="BJ900" i="12"/>
  <c r="AL884" i="5"/>
  <c r="BJ884" i="12"/>
  <c r="AL868" i="5"/>
  <c r="BJ868" i="12"/>
  <c r="AL836" i="5"/>
  <c r="BJ836" i="12"/>
  <c r="AH822" i="5"/>
  <c r="BF822" i="12"/>
  <c r="AL808" i="5"/>
  <c r="BJ808" i="12"/>
  <c r="AL784" i="5"/>
  <c r="BJ784" i="12"/>
  <c r="AJ773" i="5"/>
  <c r="BH773" i="12"/>
  <c r="AK1196" i="5"/>
  <c r="BI1196" i="12"/>
  <c r="AL1191" i="5"/>
  <c r="BJ1191" i="12"/>
  <c r="AL1159" i="5"/>
  <c r="BJ1159" i="12"/>
  <c r="AL1143" i="5"/>
  <c r="BJ1143" i="12"/>
  <c r="AL1111" i="5"/>
  <c r="BJ1111" i="12"/>
  <c r="AL1095" i="5"/>
  <c r="BJ1095" i="12"/>
  <c r="AL1079" i="5"/>
  <c r="BJ1079" i="12"/>
  <c r="AL1047" i="5"/>
  <c r="BJ1047" i="12"/>
  <c r="AL1031" i="5"/>
  <c r="BJ1031" i="12"/>
  <c r="AL1015" i="5"/>
  <c r="BJ1015" i="12"/>
  <c r="AL983" i="5"/>
  <c r="BJ983" i="12"/>
  <c r="AL967" i="5"/>
  <c r="BJ967" i="12"/>
  <c r="AL951" i="5"/>
  <c r="BJ951" i="12"/>
  <c r="AL919" i="5"/>
  <c r="BJ919" i="12"/>
  <c r="AL903" i="5"/>
  <c r="BJ903" i="12"/>
  <c r="AL887" i="5"/>
  <c r="BJ887" i="12"/>
  <c r="AL871" i="5"/>
  <c r="BJ871" i="12"/>
  <c r="AL839" i="5"/>
  <c r="BJ839" i="12"/>
  <c r="AL823" i="5"/>
  <c r="BJ823" i="12"/>
  <c r="AH809" i="5"/>
  <c r="BF809" i="12"/>
  <c r="AJ784" i="5"/>
  <c r="BH784" i="12"/>
  <c r="AL771" i="5"/>
  <c r="BJ771" i="12"/>
  <c r="AI1204" i="5"/>
  <c r="BG1204" i="12"/>
  <c r="AK1163" i="5"/>
  <c r="BI1163" i="12"/>
  <c r="AI1140" i="5"/>
  <c r="BG1140" i="12"/>
  <c r="AK1119" i="5"/>
  <c r="BI1119" i="12"/>
  <c r="AI1076" i="5"/>
  <c r="BG1076" i="12"/>
  <c r="AK1055" i="5"/>
  <c r="BI1055" i="12"/>
  <c r="AK1035" i="5"/>
  <c r="BI1035" i="12"/>
  <c r="AJ1211" i="5"/>
  <c r="BH1211" i="12"/>
  <c r="AJ1179" i="5"/>
  <c r="BH1179" i="12"/>
  <c r="AJ1163" i="5"/>
  <c r="BH1163" i="12"/>
  <c r="AJ1147" i="5"/>
  <c r="BH1147" i="12"/>
  <c r="AJ1131" i="5"/>
  <c r="BH1131" i="12"/>
  <c r="AJ1099" i="5"/>
  <c r="BH1099" i="12"/>
  <c r="AL1082" i="5"/>
  <c r="BJ1082" i="12"/>
  <c r="AL1066" i="5"/>
  <c r="BJ1066" i="12"/>
  <c r="AL1034" i="5"/>
  <c r="BJ1034" i="12"/>
  <c r="AL1018" i="5"/>
  <c r="BJ1018" i="12"/>
  <c r="AL986" i="5"/>
  <c r="BJ986" i="12"/>
  <c r="AL970" i="5"/>
  <c r="BJ970" i="12"/>
  <c r="AJ951" i="5"/>
  <c r="BH951" i="12"/>
  <c r="AJ919" i="5"/>
  <c r="BH919" i="12"/>
  <c r="AJ903" i="5"/>
  <c r="BH903" i="12"/>
  <c r="AJ887" i="5"/>
  <c r="BH887" i="12"/>
  <c r="AJ855" i="5"/>
  <c r="BH855" i="12"/>
  <c r="AJ839" i="5"/>
  <c r="BH839" i="12"/>
  <c r="AL826" i="5"/>
  <c r="BJ826" i="12"/>
  <c r="AJ811" i="5"/>
  <c r="BH811" i="12"/>
  <c r="AL786" i="5"/>
  <c r="BJ786" i="12"/>
  <c r="AL774" i="5"/>
  <c r="BJ774" i="12"/>
  <c r="AH989" i="5"/>
  <c r="BF989" i="12"/>
  <c r="AH861" i="5"/>
  <c r="BF861" i="12"/>
  <c r="AH789" i="5"/>
  <c r="BF789" i="12"/>
  <c r="AL755" i="5"/>
  <c r="BJ755" i="12"/>
  <c r="AL731" i="5"/>
  <c r="BJ731" i="12"/>
  <c r="AJ720" i="5"/>
  <c r="BH720" i="12"/>
  <c r="AJ708" i="5"/>
  <c r="BH708" i="12"/>
  <c r="AJ684" i="5"/>
  <c r="BH684" i="12"/>
  <c r="AH673" i="5"/>
  <c r="BF673" i="12"/>
  <c r="AH661" i="5"/>
  <c r="BF661" i="12"/>
  <c r="AL639" i="5"/>
  <c r="BJ639" i="12"/>
  <c r="AL627" i="5"/>
  <c r="BJ627" i="12"/>
  <c r="AL603" i="5"/>
  <c r="BJ603" i="12"/>
  <c r="AJ592" i="5"/>
  <c r="BH592" i="12"/>
  <c r="AJ580" i="5"/>
  <c r="BH580" i="12"/>
  <c r="AJ556" i="5"/>
  <c r="BH556" i="12"/>
  <c r="AH545" i="5"/>
  <c r="BF545" i="12"/>
  <c r="AL535" i="5"/>
  <c r="BJ535" i="12"/>
  <c r="AJ524" i="5"/>
  <c r="BH524" i="12"/>
  <c r="AH501" i="5"/>
  <c r="BF501" i="12"/>
  <c r="AH489" i="5"/>
  <c r="BF489" i="12"/>
  <c r="AL479" i="5"/>
  <c r="BJ479" i="12"/>
  <c r="AH457" i="5"/>
  <c r="BF457" i="12"/>
  <c r="AH445" i="5"/>
  <c r="BF445" i="12"/>
  <c r="AI1160" i="5"/>
  <c r="BG1160" i="12"/>
  <c r="AI1008" i="5"/>
  <c r="BG1008" i="12"/>
  <c r="AI992" i="5"/>
  <c r="BG992" i="12"/>
  <c r="AI976" i="5"/>
  <c r="BG976" i="12"/>
  <c r="AI960" i="5"/>
  <c r="BG960" i="12"/>
  <c r="AI928" i="5"/>
  <c r="BG928" i="12"/>
  <c r="AH1180" i="5"/>
  <c r="BF1180" i="12"/>
  <c r="AH1148" i="5"/>
  <c r="BF1148" i="12"/>
  <c r="AH1116" i="5"/>
  <c r="BF1116" i="12"/>
  <c r="AH1056" i="5"/>
  <c r="BF1056" i="12"/>
  <c r="AH1024" i="5"/>
  <c r="BF1024" i="12"/>
  <c r="AH992" i="5"/>
  <c r="BF992" i="12"/>
  <c r="AH932" i="5"/>
  <c r="BF932" i="12"/>
  <c r="AH900" i="5"/>
  <c r="BF900" i="12"/>
  <c r="AH836" i="5"/>
  <c r="BF836" i="12"/>
  <c r="AH764" i="5"/>
  <c r="BF764" i="12"/>
  <c r="AL754" i="5"/>
  <c r="BJ754" i="12"/>
  <c r="AH732" i="5"/>
  <c r="BF732" i="12"/>
  <c r="AL722" i="5"/>
  <c r="BJ722" i="12"/>
  <c r="AH700" i="5"/>
  <c r="BF700" i="12"/>
  <c r="AJ679" i="5"/>
  <c r="BH679" i="12"/>
  <c r="AH668" i="5"/>
  <c r="BF668" i="12"/>
  <c r="AL658" i="5"/>
  <c r="BJ658" i="12"/>
  <c r="AH636" i="5"/>
  <c r="BF636" i="12"/>
  <c r="AL626" i="5"/>
  <c r="BJ626" i="12"/>
  <c r="AJ615" i="5"/>
  <c r="BH615" i="12"/>
  <c r="AL594" i="5"/>
  <c r="BJ594" i="12"/>
  <c r="AJ583" i="5"/>
  <c r="BH583" i="12"/>
  <c r="AH572" i="5"/>
  <c r="BF572" i="12"/>
  <c r="AJ551" i="5"/>
  <c r="BH551" i="12"/>
  <c r="AJ539" i="5"/>
  <c r="BH539" i="12"/>
  <c r="AH528" i="5"/>
  <c r="BF528" i="12"/>
  <c r="AL506" i="5"/>
  <c r="BJ506" i="12"/>
  <c r="AJ495" i="5"/>
  <c r="BH495" i="12"/>
  <c r="AH484" i="5"/>
  <c r="BF484" i="12"/>
  <c r="AH472" i="5"/>
  <c r="BF472" i="12"/>
  <c r="AJ990" i="5"/>
  <c r="BH990" i="12"/>
  <c r="AH979" i="5"/>
  <c r="BF979" i="12"/>
  <c r="AL969" i="5"/>
  <c r="BJ969" i="12"/>
  <c r="AH947" i="5"/>
  <c r="BF947" i="12"/>
  <c r="AJ926" i="5"/>
  <c r="BH926" i="12"/>
  <c r="AJ894" i="5"/>
  <c r="BH894" i="12"/>
  <c r="AJ614" i="5"/>
  <c r="BH614" i="12"/>
  <c r="AL1204" i="5"/>
  <c r="BJ1204" i="12"/>
  <c r="AL1188" i="5"/>
  <c r="BJ1188" i="12"/>
  <c r="AJ1169" i="5"/>
  <c r="BH1169" i="12"/>
  <c r="AJ1153" i="5"/>
  <c r="BH1153" i="12"/>
  <c r="AJ1137" i="5"/>
  <c r="BH1137" i="12"/>
  <c r="AJ1121" i="5"/>
  <c r="BH1121" i="12"/>
  <c r="AJ1105" i="5"/>
  <c r="BH1105" i="12"/>
  <c r="AJ1089" i="5"/>
  <c r="BH1089" i="12"/>
  <c r="AJ1073" i="5"/>
  <c r="BH1073" i="12"/>
  <c r="AJ1057" i="5"/>
  <c r="BH1057" i="12"/>
  <c r="AJ1041" i="5"/>
  <c r="BH1041" i="12"/>
  <c r="AJ1025" i="5"/>
  <c r="BH1025" i="12"/>
  <c r="AJ1009" i="5"/>
  <c r="BH1009" i="12"/>
  <c r="AJ993" i="5"/>
  <c r="BH993" i="12"/>
  <c r="AJ977" i="5"/>
  <c r="BH977" i="12"/>
  <c r="AJ961" i="5"/>
  <c r="BH961" i="12"/>
  <c r="AJ945" i="5"/>
  <c r="BH945" i="12"/>
  <c r="AJ929" i="5"/>
  <c r="BH929" i="12"/>
  <c r="AJ913" i="5"/>
  <c r="BH913" i="12"/>
  <c r="AJ897" i="5"/>
  <c r="BH897" i="12"/>
  <c r="AJ881" i="5"/>
  <c r="BH881" i="12"/>
  <c r="AJ865" i="5"/>
  <c r="BH865" i="12"/>
  <c r="AJ849" i="5"/>
  <c r="BH849" i="12"/>
  <c r="AJ833" i="5"/>
  <c r="BH833" i="12"/>
  <c r="AJ821" i="5"/>
  <c r="BH821" i="12"/>
  <c r="AH806" i="5"/>
  <c r="BF806" i="12"/>
  <c r="AJ793" i="5"/>
  <c r="BH793" i="12"/>
  <c r="AH782" i="5"/>
  <c r="BF782" i="12"/>
  <c r="AL772" i="5"/>
  <c r="BJ772" i="12"/>
  <c r="AI1209" i="5"/>
  <c r="BG1209" i="12"/>
  <c r="AI1193" i="5"/>
  <c r="BG1193" i="12"/>
  <c r="AJ1188" i="5"/>
  <c r="BH1188" i="12"/>
  <c r="AJ1172" i="5"/>
  <c r="BH1172" i="12"/>
  <c r="AJ1156" i="5"/>
  <c r="BH1156" i="12"/>
  <c r="AJ1140" i="5"/>
  <c r="BH1140" i="12"/>
  <c r="AJ1124" i="5"/>
  <c r="BH1124" i="12"/>
  <c r="AJ1108" i="5"/>
  <c r="BH1108" i="12"/>
  <c r="AJ1092" i="5"/>
  <c r="BH1092" i="12"/>
  <c r="AJ1076" i="5"/>
  <c r="BH1076" i="12"/>
  <c r="AJ1060" i="5"/>
  <c r="BH1060" i="12"/>
  <c r="AJ1044" i="5"/>
  <c r="BH1044" i="12"/>
  <c r="AJ1028" i="5"/>
  <c r="BH1028" i="12"/>
  <c r="AJ1012" i="5"/>
  <c r="BH1012" i="12"/>
  <c r="AJ996" i="5"/>
  <c r="BH996" i="12"/>
  <c r="AJ980" i="5"/>
  <c r="BH980" i="12"/>
  <c r="AJ964" i="5"/>
  <c r="BH964" i="12"/>
  <c r="AJ948" i="5"/>
  <c r="BH948" i="12"/>
  <c r="AJ932" i="5"/>
  <c r="BH932" i="12"/>
  <c r="AJ916" i="5"/>
  <c r="BH916" i="12"/>
  <c r="AJ900" i="5"/>
  <c r="BH900" i="12"/>
  <c r="AJ884" i="5"/>
  <c r="BH884" i="12"/>
  <c r="AJ868" i="5"/>
  <c r="BH868" i="12"/>
  <c r="AJ852" i="5"/>
  <c r="BH852" i="12"/>
  <c r="AJ836" i="5"/>
  <c r="BH836" i="12"/>
  <c r="AJ820" i="5"/>
  <c r="BH820" i="12"/>
  <c r="AJ808" i="5"/>
  <c r="BH808" i="12"/>
  <c r="AL795" i="5"/>
  <c r="BJ795" i="12"/>
  <c r="AL783" i="5"/>
  <c r="BJ783" i="12"/>
  <c r="AH769" i="5"/>
  <c r="BF769" i="12"/>
  <c r="AK1203" i="5"/>
  <c r="BI1203" i="12"/>
  <c r="AI1180" i="5"/>
  <c r="BG1180" i="12"/>
  <c r="AK1159" i="5"/>
  <c r="BI1159" i="12"/>
  <c r="AK1139" i="5"/>
  <c r="BI1139" i="12"/>
  <c r="AI1116" i="5"/>
  <c r="BG1116" i="12"/>
  <c r="AK1095" i="5"/>
  <c r="BI1095" i="12"/>
  <c r="AK1075" i="5"/>
  <c r="BI1075" i="12"/>
  <c r="AI1052" i="5"/>
  <c r="BG1052" i="12"/>
  <c r="AK1031" i="5"/>
  <c r="BI1031" i="12"/>
  <c r="AL1210" i="5"/>
  <c r="BJ1210" i="12"/>
  <c r="AL1194" i="5"/>
  <c r="BJ1194" i="12"/>
  <c r="AL1178" i="5"/>
  <c r="BJ1178" i="12"/>
  <c r="AL1162" i="5"/>
  <c r="BJ1162" i="12"/>
  <c r="AL1146" i="5"/>
  <c r="BJ1146" i="12"/>
  <c r="AL1130" i="5"/>
  <c r="BJ1130" i="12"/>
  <c r="AL1114" i="5"/>
  <c r="BJ1114" i="12"/>
  <c r="AL1098" i="5"/>
  <c r="BJ1098" i="12"/>
  <c r="AJ1079" i="5"/>
  <c r="BH1079" i="12"/>
  <c r="AJ1063" i="5"/>
  <c r="BH1063" i="12"/>
  <c r="AJ1047" i="5"/>
  <c r="BH1047" i="12"/>
  <c r="AJ1031" i="5"/>
  <c r="BH1031" i="12"/>
  <c r="AJ1015" i="5"/>
  <c r="BH1015" i="12"/>
  <c r="AJ999" i="5"/>
  <c r="BH999" i="12"/>
  <c r="AJ983" i="5"/>
  <c r="BH983" i="12"/>
  <c r="AJ967" i="5"/>
  <c r="BH967" i="12"/>
  <c r="AL950" i="5"/>
  <c r="BJ950" i="12"/>
  <c r="AL934" i="5"/>
  <c r="BJ934" i="12"/>
  <c r="AL918" i="5"/>
  <c r="BJ918" i="12"/>
  <c r="AL902" i="5"/>
  <c r="BJ902" i="12"/>
  <c r="AL886" i="5"/>
  <c r="BJ886" i="12"/>
  <c r="AL870" i="5"/>
  <c r="BJ870" i="12"/>
  <c r="AL854" i="5"/>
  <c r="BJ854" i="12"/>
  <c r="AL838" i="5"/>
  <c r="BJ838" i="12"/>
  <c r="AH824" i="5"/>
  <c r="BF824" i="12"/>
  <c r="AL810" i="5"/>
  <c r="BJ810" i="12"/>
  <c r="AL798" i="5"/>
  <c r="BJ798" i="12"/>
  <c r="AH784" i="5"/>
  <c r="BF784" i="12"/>
  <c r="AJ771" i="5"/>
  <c r="BH771" i="12"/>
  <c r="AH981" i="5"/>
  <c r="BF981" i="12"/>
  <c r="AH917" i="5"/>
  <c r="BF917" i="12"/>
  <c r="AH853" i="5"/>
  <c r="BF853" i="12"/>
  <c r="AH773" i="5"/>
  <c r="BF773" i="12"/>
  <c r="AH753" i="5"/>
  <c r="BF753" i="12"/>
  <c r="AH741" i="5"/>
  <c r="BF741" i="12"/>
  <c r="AH729" i="5"/>
  <c r="BF729" i="12"/>
  <c r="AL719" i="5"/>
  <c r="BJ719" i="12"/>
  <c r="AL707" i="5"/>
  <c r="BJ707" i="12"/>
  <c r="AL695" i="5"/>
  <c r="BJ695" i="12"/>
  <c r="AL683" i="5"/>
  <c r="BJ683" i="12"/>
  <c r="AJ672" i="5"/>
  <c r="BH672" i="12"/>
  <c r="AJ660" i="5"/>
  <c r="BH660" i="12"/>
  <c r="AJ648" i="5"/>
  <c r="BH648" i="12"/>
  <c r="AJ636" i="5"/>
  <c r="BH636" i="12"/>
  <c r="AH625" i="5"/>
  <c r="BF625" i="12"/>
  <c r="AH613" i="5"/>
  <c r="BF613" i="12"/>
  <c r="AH601" i="5"/>
  <c r="BF601" i="12"/>
  <c r="AL591" i="5"/>
  <c r="BJ591" i="12"/>
  <c r="AL579" i="5"/>
  <c r="BJ579" i="12"/>
  <c r="AL567" i="5"/>
  <c r="BJ567" i="12"/>
  <c r="AL555" i="5"/>
  <c r="BJ555" i="12"/>
  <c r="AJ544" i="5"/>
  <c r="BH544" i="12"/>
  <c r="AH533" i="5"/>
  <c r="BF533" i="12"/>
  <c r="AL523" i="5"/>
  <c r="BJ523" i="12"/>
  <c r="AL511" i="5"/>
  <c r="BJ511" i="12"/>
  <c r="AJ500" i="5"/>
  <c r="BH500" i="12"/>
  <c r="AJ488" i="5"/>
  <c r="BH488" i="12"/>
  <c r="AH477" i="5"/>
  <c r="BF477" i="12"/>
  <c r="AL467" i="5"/>
  <c r="BJ467" i="12"/>
  <c r="AJ456" i="5"/>
  <c r="BH456" i="12"/>
  <c r="AJ444" i="5"/>
  <c r="BH444" i="12"/>
  <c r="AI1152" i="5"/>
  <c r="BG1152" i="12"/>
  <c r="AI1064" i="5"/>
  <c r="BG1064" i="12"/>
  <c r="AK1007" i="5"/>
  <c r="BI1007" i="12"/>
  <c r="AK991" i="5"/>
  <c r="BI991" i="12"/>
  <c r="AK975" i="5"/>
  <c r="BI975" i="12"/>
  <c r="AK959" i="5"/>
  <c r="BI959" i="12"/>
  <c r="AK943" i="5"/>
  <c r="BI943" i="12"/>
  <c r="AH1208" i="5"/>
  <c r="BF1208" i="12"/>
  <c r="AH1176" i="5"/>
  <c r="BF1176" i="12"/>
  <c r="AH1144" i="5"/>
  <c r="BF1144" i="12"/>
  <c r="AH1112" i="5"/>
  <c r="BF1112" i="12"/>
  <c r="AJ1083" i="5"/>
  <c r="BH1083" i="12"/>
  <c r="AH1052" i="5"/>
  <c r="BF1052" i="12"/>
  <c r="AH1020" i="5"/>
  <c r="BF1020" i="12"/>
  <c r="AH988" i="5"/>
  <c r="BF988" i="12"/>
  <c r="AH956" i="5"/>
  <c r="BF956" i="12"/>
  <c r="AH928" i="5"/>
  <c r="BF928" i="12"/>
  <c r="AH896" i="5"/>
  <c r="BF896" i="12"/>
  <c r="AH864" i="5"/>
  <c r="BF864" i="12"/>
  <c r="AH828" i="5"/>
  <c r="BF828" i="12"/>
  <c r="AJ763" i="5"/>
  <c r="BH763" i="12"/>
  <c r="AH752" i="5"/>
  <c r="BF752" i="12"/>
  <c r="AL742" i="5"/>
  <c r="BJ742" i="12"/>
  <c r="AJ731" i="5"/>
  <c r="BH731" i="12"/>
  <c r="AH720" i="5"/>
  <c r="BF720" i="12"/>
  <c r="AL710" i="5"/>
  <c r="BJ710" i="12"/>
  <c r="AJ699" i="5"/>
  <c r="BH699" i="12"/>
  <c r="AH688" i="5"/>
  <c r="BF688" i="12"/>
  <c r="AL678" i="5"/>
  <c r="BJ678" i="12"/>
  <c r="AJ667" i="5"/>
  <c r="BH667" i="12"/>
  <c r="AH656" i="5"/>
  <c r="BF656" i="12"/>
  <c r="AL646" i="5"/>
  <c r="BJ646" i="12"/>
  <c r="AJ635" i="5"/>
  <c r="BH635" i="12"/>
  <c r="AH624" i="5"/>
  <c r="BF624" i="12"/>
  <c r="AL614" i="5"/>
  <c r="BJ614" i="12"/>
  <c r="AJ603" i="5"/>
  <c r="BH603" i="12"/>
  <c r="AH592" i="5"/>
  <c r="BF592" i="12"/>
  <c r="AL582" i="5"/>
  <c r="BJ582" i="12"/>
  <c r="AJ571" i="5"/>
  <c r="BH571" i="12"/>
  <c r="AH560" i="5"/>
  <c r="BF560" i="12"/>
  <c r="AL550" i="5"/>
  <c r="BJ550" i="12"/>
  <c r="AL538" i="5"/>
  <c r="BJ538" i="12"/>
  <c r="AJ527" i="5"/>
  <c r="BH527" i="12"/>
  <c r="AJ515" i="5"/>
  <c r="BH515" i="12"/>
  <c r="AH504" i="5"/>
  <c r="BF504" i="12"/>
  <c r="AL494" i="5"/>
  <c r="BJ494" i="12"/>
  <c r="AJ483" i="5"/>
  <c r="BH483" i="12"/>
  <c r="AJ471" i="5"/>
  <c r="BH471" i="12"/>
  <c r="AH999" i="5"/>
  <c r="BF999" i="12"/>
  <c r="AL989" i="5"/>
  <c r="BJ989" i="12"/>
  <c r="AJ978" i="5"/>
  <c r="BH978" i="12"/>
  <c r="AH967" i="5"/>
  <c r="BF967" i="12"/>
  <c r="AL957" i="5"/>
  <c r="BJ957" i="12"/>
  <c r="AJ946" i="5"/>
  <c r="BH946" i="12"/>
  <c r="AH935" i="5"/>
  <c r="BF935" i="12"/>
  <c r="AL925" i="5"/>
  <c r="BJ925" i="12"/>
  <c r="AJ914" i="5"/>
  <c r="BH914" i="12"/>
  <c r="AH903" i="5"/>
  <c r="BF903" i="12"/>
  <c r="AL893" i="5"/>
  <c r="BJ893" i="12"/>
  <c r="AJ882" i="5"/>
  <c r="BH882" i="12"/>
  <c r="AH871" i="5"/>
  <c r="BF871" i="12"/>
  <c r="AL861" i="5"/>
  <c r="BJ861" i="12"/>
  <c r="AJ850" i="5"/>
  <c r="BH850" i="12"/>
  <c r="AH839" i="5"/>
  <c r="BF839" i="12"/>
  <c r="AL829" i="5"/>
  <c r="BJ829" i="12"/>
  <c r="AL817" i="5"/>
  <c r="BJ817" i="12"/>
  <c r="AL805" i="5"/>
  <c r="BJ805" i="12"/>
  <c r="AJ794" i="5"/>
  <c r="BH794" i="12"/>
  <c r="AJ782" i="5"/>
  <c r="BH782" i="12"/>
  <c r="AH771" i="5"/>
  <c r="BF771" i="12"/>
  <c r="AH759" i="5"/>
  <c r="BF759" i="12"/>
  <c r="AJ754" i="5"/>
  <c r="BH754" i="12"/>
  <c r="AH743" i="5"/>
  <c r="BF743" i="12"/>
  <c r="AH731" i="5"/>
  <c r="BF731" i="12"/>
  <c r="AL721" i="5"/>
  <c r="BJ721" i="12"/>
  <c r="AJ710" i="5"/>
  <c r="BH710" i="12"/>
  <c r="AH699" i="5"/>
  <c r="BF699" i="12"/>
  <c r="AL689" i="5"/>
  <c r="BJ689" i="12"/>
  <c r="AJ678" i="5"/>
  <c r="BH678" i="12"/>
  <c r="AJ666" i="5"/>
  <c r="BH666" i="12"/>
  <c r="AH655" i="5"/>
  <c r="BF655" i="12"/>
  <c r="AL645" i="5"/>
  <c r="BJ645" i="12"/>
  <c r="AJ634" i="5"/>
  <c r="BH634" i="12"/>
  <c r="AH623" i="5"/>
  <c r="BF623" i="12"/>
  <c r="AL613" i="5"/>
  <c r="BJ613" i="12"/>
  <c r="AL601" i="5"/>
  <c r="BJ601" i="12"/>
  <c r="AJ590" i="5"/>
  <c r="BH590" i="12"/>
  <c r="AH579" i="5"/>
  <c r="BF579" i="12"/>
  <c r="AL569" i="5"/>
  <c r="BJ569" i="12"/>
  <c r="AJ558" i="5"/>
  <c r="BH558" i="12"/>
  <c r="AH547" i="5"/>
  <c r="BF547" i="12"/>
  <c r="AL537" i="5"/>
  <c r="BJ537" i="12"/>
  <c r="AL525" i="5"/>
  <c r="BJ525" i="12"/>
  <c r="AJ514" i="5"/>
  <c r="BH514" i="12"/>
  <c r="AH503" i="5"/>
  <c r="BF503" i="12"/>
  <c r="AL493" i="5"/>
  <c r="BJ493" i="12"/>
  <c r="AJ482" i="5"/>
  <c r="BH482" i="12"/>
  <c r="AH471" i="5"/>
  <c r="BF471" i="12"/>
  <c r="AL461" i="5"/>
  <c r="BJ461" i="12"/>
  <c r="AJ450" i="5"/>
  <c r="BH450" i="12"/>
  <c r="AH439" i="5"/>
  <c r="BF439" i="12"/>
  <c r="AL429" i="5"/>
  <c r="BJ429" i="12"/>
  <c r="AH826" i="5"/>
  <c r="BF826" i="12"/>
  <c r="AH758" i="5"/>
  <c r="BF758" i="12"/>
  <c r="AL748" i="5"/>
  <c r="BJ748" i="12"/>
  <c r="AJ737" i="5"/>
  <c r="BH737" i="12"/>
  <c r="AH726" i="5"/>
  <c r="BF726" i="12"/>
  <c r="AL716" i="5"/>
  <c r="BJ716" i="12"/>
  <c r="AJ705" i="5"/>
  <c r="BH705" i="12"/>
  <c r="AH694" i="5"/>
  <c r="BF694" i="12"/>
  <c r="AL684" i="5"/>
  <c r="BJ684" i="12"/>
  <c r="AJ673" i="5"/>
  <c r="BH673" i="12"/>
  <c r="AH662" i="5"/>
  <c r="BF662" i="12"/>
  <c r="AL652" i="5"/>
  <c r="BJ652" i="12"/>
  <c r="AJ641" i="5"/>
  <c r="BH641" i="12"/>
  <c r="AH630" i="5"/>
  <c r="BF630" i="12"/>
  <c r="AL620" i="5"/>
  <c r="BJ620" i="12"/>
  <c r="AJ609" i="5"/>
  <c r="BH609" i="12"/>
  <c r="AH598" i="5"/>
  <c r="BF598" i="12"/>
  <c r="AL588" i="5"/>
  <c r="BJ588" i="12"/>
  <c r="AJ577" i="5"/>
  <c r="BH577" i="12"/>
  <c r="AH566" i="5"/>
  <c r="BF566" i="12"/>
  <c r="AL556" i="5"/>
  <c r="BJ556" i="12"/>
  <c r="AJ545" i="5"/>
  <c r="BH545" i="12"/>
  <c r="AH534" i="5"/>
  <c r="BF534" i="12"/>
  <c r="AL524" i="5"/>
  <c r="BJ524" i="12"/>
  <c r="AJ513" i="5"/>
  <c r="BH513" i="12"/>
  <c r="AH502" i="5"/>
  <c r="BF502" i="12"/>
  <c r="AL492" i="5"/>
  <c r="BJ492" i="12"/>
  <c r="AJ481" i="5"/>
  <c r="BH481" i="12"/>
  <c r="AH470" i="5"/>
  <c r="BF470" i="12"/>
  <c r="AL460" i="5"/>
  <c r="BJ460" i="12"/>
  <c r="AJ449" i="5"/>
  <c r="BH449" i="12"/>
  <c r="AH438" i="5"/>
  <c r="BF438" i="12"/>
  <c r="AH749" i="5"/>
  <c r="BF749" i="12"/>
  <c r="AH573" i="5"/>
  <c r="BF573" i="12"/>
  <c r="AL435" i="5"/>
  <c r="BJ435" i="12"/>
  <c r="AJ424" i="5"/>
  <c r="BH424" i="12"/>
  <c r="AH413" i="5"/>
  <c r="BF413" i="12"/>
  <c r="AL403" i="5"/>
  <c r="BJ403" i="12"/>
  <c r="AJ392" i="5"/>
  <c r="BH392" i="12"/>
  <c r="AH381" i="5"/>
  <c r="BF381" i="12"/>
  <c r="AL371" i="5"/>
  <c r="BJ371" i="12"/>
  <c r="AL359" i="5"/>
  <c r="BJ359" i="12"/>
  <c r="AJ348" i="5"/>
  <c r="BH348" i="12"/>
  <c r="AH337" i="5"/>
  <c r="BF337" i="12"/>
  <c r="AL327" i="5"/>
  <c r="BJ327" i="12"/>
  <c r="AJ316" i="5"/>
  <c r="BH316" i="12"/>
  <c r="AH305" i="5"/>
  <c r="BF305" i="12"/>
  <c r="AL295" i="5"/>
  <c r="BJ295" i="12"/>
  <c r="AJ284" i="5"/>
  <c r="BH284" i="12"/>
  <c r="AH273" i="5"/>
  <c r="BF273" i="12"/>
  <c r="AL263" i="5"/>
  <c r="BJ263" i="12"/>
  <c r="AJ252" i="5"/>
  <c r="BH252" i="12"/>
  <c r="AH241" i="5"/>
  <c r="BF241" i="12"/>
  <c r="AL231" i="5"/>
  <c r="BJ231" i="12"/>
  <c r="AJ220" i="5"/>
  <c r="BH220" i="12"/>
  <c r="AH209" i="5"/>
  <c r="BF209" i="12"/>
  <c r="AL199" i="5"/>
  <c r="BJ199" i="12"/>
  <c r="AL187" i="5"/>
  <c r="BJ187" i="12"/>
  <c r="AJ176" i="5"/>
  <c r="BH176" i="12"/>
  <c r="AH165" i="5"/>
  <c r="BF165" i="12"/>
  <c r="AL466" i="5"/>
  <c r="BJ466" i="12"/>
  <c r="AJ455" i="5"/>
  <c r="BH455" i="12"/>
  <c r="AJ443" i="5"/>
  <c r="BH443" i="12"/>
  <c r="AH432" i="5"/>
  <c r="BF432" i="12"/>
  <c r="AL422" i="5"/>
  <c r="BJ422" i="12"/>
  <c r="AJ411" i="5"/>
  <c r="BH411" i="12"/>
  <c r="AH400" i="5"/>
  <c r="BF400" i="12"/>
  <c r="AL390" i="5"/>
  <c r="BJ390" i="12"/>
  <c r="AJ379" i="5"/>
  <c r="BH379" i="12"/>
  <c r="AH368" i="5"/>
  <c r="BF368" i="12"/>
  <c r="AL358" i="5"/>
  <c r="BJ358" i="12"/>
  <c r="AJ347" i="5"/>
  <c r="BH347" i="12"/>
  <c r="AH336" i="5"/>
  <c r="BF336" i="12"/>
  <c r="AL326" i="5"/>
  <c r="BJ326" i="12"/>
  <c r="AJ315" i="5"/>
  <c r="BH315" i="12"/>
  <c r="AH304" i="5"/>
  <c r="BF304" i="12"/>
  <c r="AL294" i="5"/>
  <c r="BJ294" i="12"/>
  <c r="AL282" i="5"/>
  <c r="BJ282" i="12"/>
  <c r="AJ271" i="5"/>
  <c r="BH271" i="12"/>
  <c r="AH260" i="5"/>
  <c r="BF260" i="12"/>
  <c r="AL250" i="5"/>
  <c r="BJ250" i="12"/>
  <c r="AH535" i="5"/>
  <c r="BF535" i="12"/>
  <c r="AK749" i="5"/>
  <c r="BI749" i="12"/>
  <c r="AK713" i="5"/>
  <c r="BI713" i="12"/>
  <c r="AK677" i="5"/>
  <c r="BI677" i="12"/>
  <c r="AI646" i="5"/>
  <c r="BG646" i="12"/>
  <c r="AK613" i="5"/>
  <c r="BI613" i="12"/>
  <c r="AI582" i="5"/>
  <c r="BG582" i="12"/>
  <c r="AK553" i="5"/>
  <c r="BI553" i="12"/>
  <c r="AK521" i="5"/>
  <c r="BI521" i="12"/>
  <c r="AI490" i="5"/>
  <c r="BG490" i="12"/>
  <c r="AK453" i="5"/>
  <c r="BI453" i="12"/>
  <c r="AI422" i="5"/>
  <c r="BG422" i="12"/>
  <c r="AK393" i="5"/>
  <c r="BI393" i="12"/>
  <c r="AK361" i="5"/>
  <c r="BI361" i="12"/>
  <c r="AI330" i="5"/>
  <c r="BG330" i="12"/>
  <c r="AI290" i="5"/>
  <c r="BG290" i="12"/>
  <c r="AK257" i="5"/>
  <c r="BI257" i="12"/>
  <c r="AK221" i="5"/>
  <c r="BI221" i="12"/>
  <c r="AI190" i="5"/>
  <c r="BG190" i="12"/>
  <c r="AK157" i="5"/>
  <c r="BI157" i="12"/>
  <c r="AI126" i="5"/>
  <c r="BG126" i="12"/>
  <c r="AI94" i="5"/>
  <c r="BG94" i="12"/>
  <c r="AI74" i="5"/>
  <c r="BG74" i="12"/>
  <c r="AI58" i="5"/>
  <c r="BG58" i="12"/>
  <c r="AI42" i="5"/>
  <c r="BG42" i="12"/>
  <c r="AI26" i="5"/>
  <c r="BG26" i="12"/>
  <c r="AK5" i="5"/>
  <c r="BI5" i="12"/>
  <c r="AI761" i="5"/>
  <c r="BG761" i="12"/>
  <c r="AK692" i="5"/>
  <c r="BI692" i="12"/>
  <c r="AI657" i="5"/>
  <c r="BG657" i="12"/>
  <c r="AI641" i="5"/>
  <c r="BG641" i="12"/>
  <c r="AI625" i="5"/>
  <c r="BG625" i="12"/>
  <c r="AI609" i="5"/>
  <c r="BG609" i="12"/>
  <c r="AI593" i="5"/>
  <c r="BG593" i="12"/>
  <c r="AK741" i="5"/>
  <c r="BI741" i="12"/>
  <c r="AI714" i="5"/>
  <c r="BG714" i="12"/>
  <c r="AK685" i="5"/>
  <c r="BI685" i="12"/>
  <c r="AI654" i="5"/>
  <c r="BG654" i="12"/>
  <c r="AK621" i="5"/>
  <c r="BI621" i="12"/>
  <c r="AI586" i="5"/>
  <c r="BG586" i="12"/>
  <c r="AI554" i="5"/>
  <c r="BG554" i="12"/>
  <c r="AK525" i="5"/>
  <c r="BI525" i="12"/>
  <c r="AK493" i="5"/>
  <c r="BI493" i="12"/>
  <c r="AI466" i="5"/>
  <c r="BG466" i="12"/>
  <c r="AI434" i="5"/>
  <c r="BG434" i="12"/>
  <c r="AI402" i="5"/>
  <c r="BG402" i="12"/>
  <c r="AI366" i="5"/>
  <c r="BG366" i="12"/>
  <c r="AI334" i="5"/>
  <c r="BG334" i="12"/>
  <c r="AK309" i="5"/>
  <c r="BI309" i="12"/>
  <c r="AK277" i="5"/>
  <c r="BI277" i="12"/>
  <c r="AI246" i="5"/>
  <c r="BG246" i="12"/>
  <c r="AK217" i="5"/>
  <c r="BI217" i="12"/>
  <c r="AI186" i="5"/>
  <c r="BG186" i="12"/>
  <c r="AI154" i="5"/>
  <c r="BG154" i="12"/>
  <c r="AI122" i="5"/>
  <c r="BG122" i="12"/>
  <c r="AI90" i="5"/>
  <c r="BG90" i="12"/>
  <c r="AK792" i="5"/>
  <c r="BI792" i="12"/>
  <c r="AI733" i="5"/>
  <c r="BG733" i="12"/>
  <c r="AI669" i="5"/>
  <c r="BG669" i="12"/>
  <c r="AH870" i="5"/>
  <c r="BF870" i="12"/>
  <c r="AK780" i="5"/>
  <c r="BI780" i="12"/>
  <c r="AI737" i="5"/>
  <c r="BG737" i="12"/>
  <c r="AI665" i="5"/>
  <c r="BG665" i="12"/>
  <c r="AK1060" i="5"/>
  <c r="BI1060" i="12"/>
  <c r="AK1044" i="5"/>
  <c r="BI1044" i="12"/>
  <c r="AK1028" i="5"/>
  <c r="BI1028" i="12"/>
  <c r="AK1012" i="5"/>
  <c r="BI1012" i="12"/>
  <c r="AK996" i="5"/>
  <c r="BI996" i="12"/>
  <c r="AK980" i="5"/>
  <c r="BI980" i="12"/>
  <c r="AK964" i="5"/>
  <c r="BI964" i="12"/>
  <c r="AK948" i="5"/>
  <c r="BI948" i="12"/>
  <c r="AK932" i="5"/>
  <c r="BI932" i="12"/>
  <c r="AK916" i="5"/>
  <c r="BI916" i="12"/>
  <c r="AK900" i="5"/>
  <c r="BI900" i="12"/>
  <c r="AK884" i="5"/>
  <c r="BI884" i="12"/>
  <c r="AK868" i="5"/>
  <c r="BI868" i="12"/>
  <c r="AK848" i="5"/>
  <c r="BI848" i="12"/>
  <c r="AK832" i="5"/>
  <c r="BI832" i="12"/>
  <c r="AK816" i="5"/>
  <c r="BI816" i="12"/>
  <c r="AK708" i="5"/>
  <c r="BI708" i="12"/>
  <c r="AI1207" i="5"/>
  <c r="BG1207" i="12"/>
  <c r="AI1191" i="5"/>
  <c r="BG1191" i="12"/>
  <c r="AI1175" i="5"/>
  <c r="BG1175" i="12"/>
  <c r="AH1161" i="5"/>
  <c r="BF1161" i="12"/>
  <c r="AK1146" i="5"/>
  <c r="BI1146" i="12"/>
  <c r="AH985" i="5"/>
  <c r="BF985" i="12"/>
  <c r="AH897" i="5"/>
  <c r="BF897" i="12"/>
  <c r="AH797" i="5"/>
  <c r="BF797" i="12"/>
  <c r="AK2" i="5"/>
  <c r="F4" i="19"/>
  <c r="K13" i="19" s="1"/>
  <c r="F5" i="19"/>
  <c r="F8" i="16" a="1"/>
  <c r="F8" i="16" s="1"/>
  <c r="F5" i="16"/>
  <c r="F11" i="16" a="1"/>
  <c r="F11" i="16" s="1"/>
  <c r="F12" i="16" a="1"/>
  <c r="F12" i="16" s="1"/>
  <c r="F9" i="16" a="1"/>
  <c r="F9" i="16" s="1"/>
  <c r="F4" i="16"/>
  <c r="F7" i="16" a="1"/>
  <c r="F7" i="16" s="1"/>
  <c r="F10" i="16" a="1"/>
  <c r="F10" i="16" s="1"/>
  <c r="F13" i="16" a="1"/>
  <c r="F13" i="16" s="1"/>
  <c r="F8" i="7" a="1"/>
  <c r="F8" i="7" s="1"/>
  <c r="F11" i="7" a="1"/>
  <c r="F11" i="7" s="1"/>
  <c r="F9" i="7" a="1"/>
  <c r="F9" i="7" s="1"/>
  <c r="F7" i="7" a="1"/>
  <c r="F7" i="7" s="1"/>
  <c r="F13" i="7" a="1"/>
  <c r="F13" i="7" s="1"/>
  <c r="BI2" i="12"/>
  <c r="F12" i="7" a="1"/>
  <c r="F12" i="7" s="1"/>
  <c r="F10" i="7" a="1"/>
  <c r="F10" i="7" s="1"/>
  <c r="F4" i="7"/>
  <c r="F5" i="7"/>
  <c r="K10" i="7" s="1"/>
  <c r="AI577" i="5"/>
  <c r="BG577" i="12"/>
  <c r="AI561" i="5"/>
  <c r="BG561" i="12"/>
  <c r="AI746" i="5"/>
  <c r="BG746" i="12"/>
  <c r="AK709" i="5"/>
  <c r="BI709" i="12"/>
  <c r="AK673" i="5"/>
  <c r="BI673" i="12"/>
  <c r="AK641" i="5"/>
  <c r="BI641" i="12"/>
  <c r="AI610" i="5"/>
  <c r="BG610" i="12"/>
  <c r="AK581" i="5"/>
  <c r="BI581" i="12"/>
  <c r="AI550" i="5"/>
  <c r="BG550" i="12"/>
  <c r="AI518" i="5"/>
  <c r="BG518" i="12"/>
  <c r="AK485" i="5"/>
  <c r="BI485" i="12"/>
  <c r="AK449" i="5"/>
  <c r="BI449" i="12"/>
  <c r="AK417" i="5"/>
  <c r="BI417" i="12"/>
  <c r="AI390" i="5"/>
  <c r="BG390" i="12"/>
  <c r="AK357" i="5"/>
  <c r="BI357" i="12"/>
  <c r="AK325" i="5"/>
  <c r="BI325" i="12"/>
  <c r="AK285" i="5"/>
  <c r="BI285" i="12"/>
  <c r="AI254" i="5"/>
  <c r="BG254" i="12"/>
  <c r="AI218" i="5"/>
  <c r="BG218" i="12"/>
  <c r="AK185" i="5"/>
  <c r="BI185" i="12"/>
  <c r="AK153" i="5"/>
  <c r="BI153" i="12"/>
  <c r="AK121" i="5"/>
  <c r="BI121" i="12"/>
  <c r="AK89" i="5"/>
  <c r="BI89" i="12"/>
  <c r="AK73" i="5"/>
  <c r="BI73" i="12"/>
  <c r="AK57" i="5"/>
  <c r="BI57" i="12"/>
  <c r="AK41" i="5"/>
  <c r="BI41" i="12"/>
  <c r="AK25" i="5"/>
  <c r="BI25" i="12"/>
  <c r="AI865" i="5"/>
  <c r="BG865" i="12"/>
  <c r="AI753" i="5"/>
  <c r="BG753" i="12"/>
  <c r="AI689" i="5"/>
  <c r="BG689" i="12"/>
  <c r="AK656" i="5"/>
  <c r="BI656" i="12"/>
  <c r="AK640" i="5"/>
  <c r="BI640" i="12"/>
  <c r="AK624" i="5"/>
  <c r="BI624" i="12"/>
  <c r="AK608" i="5"/>
  <c r="BI608" i="12"/>
  <c r="AK592" i="5"/>
  <c r="BI592" i="12"/>
  <c r="AI738" i="5"/>
  <c r="BG738" i="12"/>
  <c r="AI710" i="5"/>
  <c r="BG710" i="12"/>
  <c r="AI682" i="5"/>
  <c r="BG682" i="12"/>
  <c r="AK649" i="5"/>
  <c r="BI649" i="12"/>
  <c r="AI618" i="5"/>
  <c r="BG618" i="12"/>
  <c r="AK585" i="5"/>
  <c r="BI585" i="12"/>
  <c r="AK549" i="5"/>
  <c r="BI549" i="12"/>
  <c r="AI522" i="5"/>
  <c r="BG522" i="12"/>
  <c r="AK489" i="5"/>
  <c r="BI489" i="12"/>
  <c r="AK461" i="5"/>
  <c r="BI461" i="12"/>
  <c r="AI430" i="5"/>
  <c r="BG430" i="12"/>
  <c r="AI394" i="5"/>
  <c r="BG394" i="12"/>
  <c r="AI362" i="5"/>
  <c r="BG362" i="12"/>
  <c r="AK329" i="5"/>
  <c r="BI329" i="12"/>
  <c r="AI306" i="5"/>
  <c r="BG306" i="12"/>
  <c r="AI274" i="5"/>
  <c r="BG274" i="12"/>
  <c r="AK245" i="5"/>
  <c r="BI245" i="12"/>
  <c r="AK213" i="5"/>
  <c r="BI213" i="12"/>
  <c r="AI182" i="5"/>
  <c r="BG182" i="12"/>
  <c r="AK149" i="5"/>
  <c r="BI149" i="12"/>
  <c r="AK117" i="5"/>
  <c r="BI117" i="12"/>
  <c r="AI18" i="5"/>
  <c r="BG18" i="12"/>
  <c r="AK776" i="5"/>
  <c r="BI776" i="12"/>
  <c r="AI721" i="5"/>
  <c r="BG721" i="12"/>
  <c r="AH862" i="5"/>
  <c r="BF862" i="12"/>
  <c r="AI777" i="5"/>
  <c r="BG777" i="12"/>
  <c r="AI729" i="5"/>
  <c r="BG729" i="12"/>
  <c r="AI1073" i="5"/>
  <c r="BG1073" i="12"/>
  <c r="AI1057" i="5"/>
  <c r="BG1057" i="12"/>
  <c r="AI1041" i="5"/>
  <c r="BG1041" i="12"/>
  <c r="AI1025" i="5"/>
  <c r="BG1025" i="12"/>
  <c r="AI1009" i="5"/>
  <c r="BG1009" i="12"/>
  <c r="AI993" i="5"/>
  <c r="BG993" i="12"/>
  <c r="AI977" i="5"/>
  <c r="BG977" i="12"/>
  <c r="AI961" i="5"/>
  <c r="BG961" i="12"/>
  <c r="AI945" i="5"/>
  <c r="BG945" i="12"/>
  <c r="AI929" i="5"/>
  <c r="BG929" i="12"/>
  <c r="AI913" i="5"/>
  <c r="BG913" i="12"/>
  <c r="AI897" i="5"/>
  <c r="BG897" i="12"/>
  <c r="AI881" i="5"/>
  <c r="BG881" i="12"/>
  <c r="AI861" i="5"/>
  <c r="BG861" i="12"/>
  <c r="AI845" i="5"/>
  <c r="BG845" i="12"/>
  <c r="AI829" i="5"/>
  <c r="BG829" i="12"/>
  <c r="AK812" i="5"/>
  <c r="BI812" i="12"/>
  <c r="AK696" i="5"/>
  <c r="BI696" i="12"/>
  <c r="AK1206" i="5"/>
  <c r="BI1206" i="12"/>
  <c r="AK1190" i="5"/>
  <c r="BI1190" i="12"/>
  <c r="AK1174" i="5"/>
  <c r="BI1174" i="12"/>
  <c r="AI1159" i="5"/>
  <c r="BG1159" i="12"/>
  <c r="AI1143" i="5"/>
  <c r="BG1143" i="12"/>
  <c r="AH977" i="5"/>
  <c r="BF977" i="12"/>
  <c r="AH889" i="5"/>
  <c r="BF889" i="12"/>
  <c r="AH781" i="5"/>
  <c r="BF781" i="12"/>
  <c r="AK576" i="5"/>
  <c r="BI576" i="12"/>
  <c r="AK560" i="5"/>
  <c r="BI560" i="12"/>
  <c r="AJ823" i="5"/>
  <c r="BH823" i="12"/>
  <c r="AI742" i="5"/>
  <c r="BG742" i="12"/>
  <c r="AI706" i="5"/>
  <c r="BG706" i="12"/>
  <c r="AK669" i="5"/>
  <c r="BI669" i="12"/>
  <c r="AI638" i="5"/>
  <c r="BG638" i="12"/>
  <c r="AI606" i="5"/>
  <c r="BG606" i="12"/>
  <c r="AI578" i="5"/>
  <c r="BG578" i="12"/>
  <c r="AI546" i="5"/>
  <c r="BG546" i="12"/>
  <c r="AI514" i="5"/>
  <c r="BG514" i="12"/>
  <c r="AI482" i="5"/>
  <c r="BG482" i="12"/>
  <c r="AI446" i="5"/>
  <c r="BG446" i="12"/>
  <c r="AI414" i="5"/>
  <c r="BG414" i="12"/>
  <c r="AI386" i="5"/>
  <c r="BG386" i="12"/>
  <c r="AK353" i="5"/>
  <c r="BI353" i="12"/>
  <c r="AK321" i="5"/>
  <c r="BI321" i="12"/>
  <c r="AI282" i="5"/>
  <c r="BG282" i="12"/>
  <c r="AI250" i="5"/>
  <c r="BG250" i="12"/>
  <c r="AI214" i="5"/>
  <c r="BG214" i="12"/>
  <c r="AK181" i="5"/>
  <c r="BI181" i="12"/>
  <c r="AI150" i="5"/>
  <c r="BG150" i="12"/>
  <c r="AI118" i="5"/>
  <c r="BG118" i="12"/>
  <c r="AI86" i="5"/>
  <c r="BG86" i="12"/>
  <c r="AI70" i="5"/>
  <c r="BG70" i="12"/>
  <c r="AI54" i="5"/>
  <c r="BG54" i="12"/>
  <c r="AI38" i="5"/>
  <c r="BG38" i="12"/>
  <c r="AI22" i="5"/>
  <c r="BG22" i="12"/>
  <c r="AI801" i="5"/>
  <c r="BG801" i="12"/>
  <c r="AK732" i="5"/>
  <c r="BI732" i="12"/>
  <c r="AK684" i="5"/>
  <c r="BI684" i="12"/>
  <c r="AI653" i="5"/>
  <c r="BG653" i="12"/>
  <c r="AI637" i="5"/>
  <c r="BG637" i="12"/>
  <c r="AI621" i="5"/>
  <c r="BG621" i="12"/>
  <c r="AI605" i="5"/>
  <c r="BG605" i="12"/>
  <c r="AI589" i="5"/>
  <c r="BG589" i="12"/>
  <c r="AI734" i="5"/>
  <c r="BG734" i="12"/>
  <c r="AK705" i="5"/>
  <c r="BI705" i="12"/>
  <c r="AI678" i="5"/>
  <c r="BG678" i="12"/>
  <c r="AK645" i="5"/>
  <c r="BI645" i="12"/>
  <c r="AI614" i="5"/>
  <c r="BG614" i="12"/>
  <c r="AK577" i="5"/>
  <c r="BI577" i="12"/>
  <c r="AK545" i="5"/>
  <c r="BI545" i="12"/>
  <c r="AK517" i="5"/>
  <c r="BI517" i="12"/>
  <c r="AI486" i="5"/>
  <c r="BG486" i="12"/>
  <c r="AK457" i="5"/>
  <c r="BI457" i="12"/>
  <c r="AK425" i="5"/>
  <c r="BI425" i="12"/>
  <c r="AK389" i="5"/>
  <c r="BI389" i="12"/>
  <c r="AI358" i="5"/>
  <c r="BG358" i="12"/>
  <c r="AI326" i="5"/>
  <c r="BG326" i="12"/>
  <c r="AK301" i="5"/>
  <c r="BI301" i="12"/>
  <c r="AI270" i="5"/>
  <c r="BG270" i="12"/>
  <c r="AK241" i="5"/>
  <c r="BI241" i="12"/>
  <c r="AK209" i="5"/>
  <c r="BI209" i="12"/>
  <c r="AK177" i="5"/>
  <c r="BI177" i="12"/>
  <c r="AI146" i="5"/>
  <c r="BG146" i="12"/>
  <c r="AI114" i="5"/>
  <c r="BG114" i="12"/>
  <c r="AK9" i="5"/>
  <c r="BI9" i="12"/>
  <c r="AI765" i="5"/>
  <c r="BG765" i="12"/>
  <c r="AI717" i="5"/>
  <c r="BG717" i="12"/>
  <c r="AI813" i="5"/>
  <c r="BG813" i="12"/>
  <c r="AI773" i="5"/>
  <c r="BG773" i="12"/>
  <c r="AK720" i="5"/>
  <c r="BI720" i="12"/>
  <c r="AK1072" i="5"/>
  <c r="BI1072" i="12"/>
  <c r="AK1056" i="5"/>
  <c r="BI1056" i="12"/>
  <c r="AK1040" i="5"/>
  <c r="BI1040" i="12"/>
  <c r="AK1024" i="5"/>
  <c r="BI1024" i="12"/>
  <c r="AK1008" i="5"/>
  <c r="BI1008" i="12"/>
  <c r="AK992" i="5"/>
  <c r="BI992" i="12"/>
  <c r="AK976" i="5"/>
  <c r="BI976" i="12"/>
  <c r="AK960" i="5"/>
  <c r="BI960" i="12"/>
  <c r="AK944" i="5"/>
  <c r="BI944" i="12"/>
  <c r="AK928" i="5"/>
  <c r="BI928" i="12"/>
  <c r="AK912" i="5"/>
  <c r="BI912" i="12"/>
  <c r="AK896" i="5"/>
  <c r="BI896" i="12"/>
  <c r="AK880" i="5"/>
  <c r="BI880" i="12"/>
  <c r="AK860" i="5"/>
  <c r="BI860" i="12"/>
  <c r="AK844" i="5"/>
  <c r="BI844" i="12"/>
  <c r="AK828" i="5"/>
  <c r="BI828" i="12"/>
  <c r="AI809" i="5"/>
  <c r="BG809" i="12"/>
  <c r="AK688" i="5"/>
  <c r="BI688" i="12"/>
  <c r="AI1203" i="5"/>
  <c r="BG1203" i="12"/>
  <c r="AI1187" i="5"/>
  <c r="BG1187" i="12"/>
  <c r="AI1171" i="5"/>
  <c r="BG1171" i="12"/>
  <c r="AK1158" i="5"/>
  <c r="BI1158" i="12"/>
  <c r="AK1142" i="5"/>
  <c r="BI1142" i="12"/>
  <c r="AH961" i="5"/>
  <c r="BF961" i="12"/>
  <c r="AH881" i="5"/>
  <c r="BF881" i="12"/>
  <c r="AH765" i="5"/>
  <c r="BF765" i="12"/>
  <c r="AI573" i="5"/>
  <c r="BG573" i="12"/>
  <c r="AI557" i="5"/>
  <c r="BG557" i="12"/>
  <c r="AJ616" i="5"/>
  <c r="BH616" i="12"/>
  <c r="AJ604" i="5"/>
  <c r="BH604" i="12"/>
  <c r="AH593" i="5"/>
  <c r="BF593" i="12"/>
  <c r="AH581" i="5"/>
  <c r="BF581" i="12"/>
  <c r="AH569" i="5"/>
  <c r="BF569" i="12"/>
  <c r="AL559" i="5"/>
  <c r="BJ559" i="12"/>
  <c r="AL547" i="5"/>
  <c r="BJ547" i="12"/>
  <c r="AJ536" i="5"/>
  <c r="BH536" i="12"/>
  <c r="AH525" i="5"/>
  <c r="BF525" i="12"/>
  <c r="AH513" i="5"/>
  <c r="BF513" i="12"/>
  <c r="AL503" i="5"/>
  <c r="BJ503" i="12"/>
  <c r="AL491" i="5"/>
  <c r="BJ491" i="12"/>
  <c r="AJ480" i="5"/>
  <c r="BH480" i="12"/>
  <c r="AH469" i="5"/>
  <c r="BF469" i="12"/>
  <c r="AL459" i="5"/>
  <c r="BJ459" i="12"/>
  <c r="AL447" i="5"/>
  <c r="BJ447" i="12"/>
  <c r="AI1168" i="5"/>
  <c r="BG1168" i="12"/>
  <c r="AI1088" i="5"/>
  <c r="BG1088" i="12"/>
  <c r="AK1011" i="5"/>
  <c r="BI1011" i="12"/>
  <c r="AK995" i="5"/>
  <c r="BI995" i="12"/>
  <c r="AK979" i="5"/>
  <c r="BI979" i="12"/>
  <c r="AK963" i="5"/>
  <c r="BI963" i="12"/>
  <c r="AK947" i="5"/>
  <c r="BI947" i="12"/>
  <c r="AK931" i="5"/>
  <c r="BI931" i="12"/>
  <c r="AH1184" i="5"/>
  <c r="BF1184" i="12"/>
  <c r="AH1152" i="5"/>
  <c r="BF1152" i="12"/>
  <c r="AH1120" i="5"/>
  <c r="BF1120" i="12"/>
  <c r="AH1088" i="5"/>
  <c r="BF1088" i="12"/>
  <c r="AH1060" i="5"/>
  <c r="BF1060" i="12"/>
  <c r="AH1028" i="5"/>
  <c r="BF1028" i="12"/>
  <c r="AH996" i="5"/>
  <c r="BF996" i="12"/>
  <c r="AH964" i="5"/>
  <c r="BF964" i="12"/>
  <c r="AH936" i="5"/>
  <c r="BF936" i="12"/>
  <c r="AH904" i="5"/>
  <c r="BF904" i="12"/>
  <c r="AH872" i="5"/>
  <c r="BF872" i="12"/>
  <c r="AH840" i="5"/>
  <c r="BF840" i="12"/>
  <c r="AH772" i="5"/>
  <c r="BF772" i="12"/>
  <c r="AJ755" i="5"/>
  <c r="BH755" i="12"/>
  <c r="AH744" i="5"/>
  <c r="BF744" i="12"/>
  <c r="AL734" i="5"/>
  <c r="BJ734" i="12"/>
  <c r="AJ723" i="5"/>
  <c r="BH723" i="12"/>
  <c r="AH712" i="5"/>
  <c r="BF712" i="12"/>
  <c r="AL702" i="5"/>
  <c r="BJ702" i="12"/>
  <c r="AJ691" i="5"/>
  <c r="BH691" i="12"/>
  <c r="AH680" i="5"/>
  <c r="BF680" i="12"/>
  <c r="AL670" i="5"/>
  <c r="BJ670" i="12"/>
  <c r="AJ659" i="5"/>
  <c r="BH659" i="12"/>
  <c r="AH648" i="5"/>
  <c r="BF648" i="12"/>
  <c r="AL638" i="5"/>
  <c r="BJ638" i="12"/>
  <c r="AJ627" i="5"/>
  <c r="BH627" i="12"/>
  <c r="AH616" i="5"/>
  <c r="BF616" i="12"/>
  <c r="AL606" i="5"/>
  <c r="BJ606" i="12"/>
  <c r="AJ595" i="5"/>
  <c r="BH595" i="12"/>
  <c r="AH584" i="5"/>
  <c r="BF584" i="12"/>
  <c r="AL574" i="5"/>
  <c r="BJ574" i="12"/>
  <c r="AJ563" i="5"/>
  <c r="BH563" i="12"/>
  <c r="AH552" i="5"/>
  <c r="BF552" i="12"/>
  <c r="AL542" i="5"/>
  <c r="BJ542" i="12"/>
  <c r="AL530" i="5"/>
  <c r="BJ530" i="12"/>
  <c r="AJ519" i="5"/>
  <c r="BH519" i="12"/>
  <c r="AJ507" i="5"/>
  <c r="BH507" i="12"/>
  <c r="AH496" i="5"/>
  <c r="BF496" i="12"/>
  <c r="AL486" i="5"/>
  <c r="BJ486" i="12"/>
  <c r="AL474" i="5"/>
  <c r="BJ474" i="12"/>
  <c r="AJ1002" i="5"/>
  <c r="BH1002" i="12"/>
  <c r="AH991" i="5"/>
  <c r="BF991" i="12"/>
  <c r="AL981" i="5"/>
  <c r="BJ981" i="12"/>
  <c r="AJ970" i="5"/>
  <c r="BH970" i="12"/>
  <c r="AH959" i="5"/>
  <c r="BF959" i="12"/>
  <c r="AL949" i="5"/>
  <c r="BJ949" i="12"/>
  <c r="AJ938" i="5"/>
  <c r="BH938" i="12"/>
  <c r="AH927" i="5"/>
  <c r="BF927" i="12"/>
  <c r="AL917" i="5"/>
  <c r="BJ917" i="12"/>
  <c r="AJ906" i="5"/>
  <c r="BH906" i="12"/>
  <c r="AH895" i="5"/>
  <c r="BF895" i="12"/>
  <c r="AL885" i="5"/>
  <c r="BJ885" i="12"/>
  <c r="AJ874" i="5"/>
  <c r="BH874" i="12"/>
  <c r="AH863" i="5"/>
  <c r="BF863" i="12"/>
  <c r="AL853" i="5"/>
  <c r="BJ853" i="12"/>
  <c r="AJ842" i="5"/>
  <c r="BH842" i="12"/>
  <c r="AH831" i="5"/>
  <c r="BF831" i="12"/>
  <c r="AH819" i="5"/>
  <c r="BF819" i="12"/>
  <c r="AH807" i="5"/>
  <c r="BF807" i="12"/>
  <c r="AL797" i="5"/>
  <c r="BJ797" i="12"/>
  <c r="AJ786" i="5"/>
  <c r="BH786" i="12"/>
  <c r="AJ774" i="5"/>
  <c r="BH774" i="12"/>
  <c r="AJ762" i="5"/>
  <c r="BH762" i="12"/>
  <c r="AH767" i="5"/>
  <c r="BF767" i="12"/>
  <c r="AJ746" i="5"/>
  <c r="BH746" i="12"/>
  <c r="AJ734" i="5"/>
  <c r="BH734" i="12"/>
  <c r="AH723" i="5"/>
  <c r="BF723" i="12"/>
  <c r="AL713" i="5"/>
  <c r="BJ713" i="12"/>
  <c r="AJ702" i="5"/>
  <c r="BH702" i="12"/>
  <c r="AH691" i="5"/>
  <c r="BF691" i="12"/>
  <c r="AL681" i="5"/>
  <c r="BJ681" i="12"/>
  <c r="AL669" i="5"/>
  <c r="BJ669" i="12"/>
  <c r="AJ658" i="5"/>
  <c r="BH658" i="12"/>
  <c r="AH647" i="5"/>
  <c r="BF647" i="12"/>
  <c r="AL637" i="5"/>
  <c r="BJ637" i="12"/>
  <c r="AJ626" i="5"/>
  <c r="BH626" i="12"/>
  <c r="AH615" i="5"/>
  <c r="BF615" i="12"/>
  <c r="AH603" i="5"/>
  <c r="BF603" i="12"/>
  <c r="AL593" i="5"/>
  <c r="BJ593" i="12"/>
  <c r="AJ582" i="5"/>
  <c r="BH582" i="12"/>
  <c r="AH571" i="5"/>
  <c r="BF571" i="12"/>
  <c r="AL561" i="5"/>
  <c r="BJ561" i="12"/>
  <c r="AJ550" i="5"/>
  <c r="BH550" i="12"/>
  <c r="AH539" i="5"/>
  <c r="BF539" i="12"/>
  <c r="AH527" i="5"/>
  <c r="BF527" i="12"/>
  <c r="AL517" i="5"/>
  <c r="BJ517" i="12"/>
  <c r="AJ506" i="5"/>
  <c r="BH506" i="12"/>
  <c r="AH495" i="5"/>
  <c r="BF495" i="12"/>
  <c r="AL485" i="5"/>
  <c r="BJ485" i="12"/>
  <c r="AJ474" i="5"/>
  <c r="BH474" i="12"/>
  <c r="AH463" i="5"/>
  <c r="BF463" i="12"/>
  <c r="AL453" i="5"/>
  <c r="BJ453" i="12"/>
  <c r="AJ442" i="5"/>
  <c r="BH442" i="12"/>
  <c r="AH431" i="5"/>
  <c r="BF431" i="12"/>
  <c r="AH846" i="5"/>
  <c r="BF846" i="12"/>
  <c r="AJ761" i="5"/>
  <c r="BH761" i="12"/>
  <c r="AH750" i="5"/>
  <c r="BF750" i="12"/>
  <c r="AL740" i="5"/>
  <c r="BJ740" i="12"/>
  <c r="AJ729" i="5"/>
  <c r="BH729" i="12"/>
  <c r="AH718" i="5"/>
  <c r="BF718" i="12"/>
  <c r="AL708" i="5"/>
  <c r="BJ708" i="12"/>
  <c r="AJ697" i="5"/>
  <c r="BH697" i="12"/>
  <c r="AH686" i="5"/>
  <c r="BF686" i="12"/>
  <c r="AL676" i="5"/>
  <c r="BJ676" i="12"/>
  <c r="AJ665" i="5"/>
  <c r="BH665" i="12"/>
  <c r="AH654" i="5"/>
  <c r="BF654" i="12"/>
  <c r="AL644" i="5"/>
  <c r="BJ644" i="12"/>
  <c r="AJ633" i="5"/>
  <c r="BH633" i="12"/>
  <c r="AH622" i="5"/>
  <c r="BF622" i="12"/>
  <c r="AL612" i="5"/>
  <c r="BJ612" i="12"/>
  <c r="AJ601" i="5"/>
  <c r="BH601" i="12"/>
  <c r="AH590" i="5"/>
  <c r="BF590" i="12"/>
  <c r="AL580" i="5"/>
  <c r="BJ580" i="12"/>
  <c r="AJ569" i="5"/>
  <c r="BH569" i="12"/>
  <c r="AH558" i="5"/>
  <c r="BF558" i="12"/>
  <c r="AL548" i="5"/>
  <c r="BJ548" i="12"/>
  <c r="AJ537" i="5"/>
  <c r="BH537" i="12"/>
  <c r="AH526" i="5"/>
  <c r="BF526" i="12"/>
  <c r="AL516" i="5"/>
  <c r="BJ516" i="12"/>
  <c r="AJ505" i="5"/>
  <c r="BH505" i="12"/>
  <c r="AH494" i="5"/>
  <c r="BF494" i="12"/>
  <c r="AL484" i="5"/>
  <c r="BJ484" i="12"/>
  <c r="AJ473" i="5"/>
  <c r="BH473" i="12"/>
  <c r="AH462" i="5"/>
  <c r="BF462" i="12"/>
  <c r="AL452" i="5"/>
  <c r="BJ452" i="12"/>
  <c r="AJ441" i="5"/>
  <c r="BH441" i="12"/>
  <c r="AH430" i="5"/>
  <c r="BF430" i="12"/>
  <c r="AH621" i="5"/>
  <c r="BF621" i="12"/>
  <c r="AH437" i="5"/>
  <c r="BF437" i="12"/>
  <c r="AL427" i="5"/>
  <c r="BJ427" i="12"/>
  <c r="AJ416" i="5"/>
  <c r="BH416" i="12"/>
  <c r="AH405" i="5"/>
  <c r="BF405" i="12"/>
  <c r="AL395" i="5"/>
  <c r="BJ395" i="12"/>
  <c r="AJ384" i="5"/>
  <c r="BH384" i="12"/>
  <c r="AH373" i="5"/>
  <c r="BF373" i="12"/>
  <c r="AH361" i="5"/>
  <c r="BF361" i="12"/>
  <c r="AL351" i="5"/>
  <c r="BJ351" i="12"/>
  <c r="AJ340" i="5"/>
  <c r="BH340" i="12"/>
  <c r="AH329" i="5"/>
  <c r="BF329" i="12"/>
  <c r="AL319" i="5"/>
  <c r="BJ319" i="12"/>
  <c r="AJ308" i="5"/>
  <c r="BH308" i="12"/>
  <c r="AH297" i="5"/>
  <c r="BF297" i="12"/>
  <c r="AL287" i="5"/>
  <c r="BJ287" i="12"/>
  <c r="AJ276" i="5"/>
  <c r="BH276" i="12"/>
  <c r="AH265" i="5"/>
  <c r="BF265" i="12"/>
  <c r="AL255" i="5"/>
  <c r="BJ255" i="12"/>
  <c r="AJ244" i="5"/>
  <c r="BH244" i="12"/>
  <c r="AH233" i="5"/>
  <c r="BF233" i="12"/>
  <c r="AL223" i="5"/>
  <c r="BJ223" i="12"/>
  <c r="AJ212" i="5"/>
  <c r="BH212" i="12"/>
  <c r="AH201" i="5"/>
  <c r="BF201" i="12"/>
  <c r="AL191" i="5"/>
  <c r="BJ191" i="12"/>
  <c r="AL179" i="5"/>
  <c r="BJ179" i="12"/>
  <c r="AJ168" i="5"/>
  <c r="BH168" i="12"/>
  <c r="AH476" i="5"/>
  <c r="BF476" i="12"/>
  <c r="AL458" i="5"/>
  <c r="BJ458" i="12"/>
  <c r="AL446" i="5"/>
  <c r="BJ446" i="12"/>
  <c r="AJ435" i="5"/>
  <c r="BH435" i="12"/>
  <c r="AH424" i="5"/>
  <c r="BF424" i="12"/>
  <c r="AL414" i="5"/>
  <c r="BJ414" i="12"/>
  <c r="AJ403" i="5"/>
  <c r="BH403" i="12"/>
  <c r="AH392" i="5"/>
  <c r="BF392" i="12"/>
  <c r="AL382" i="5"/>
  <c r="BJ382" i="12"/>
  <c r="AJ371" i="5"/>
  <c r="BH371" i="12"/>
  <c r="AH360" i="5"/>
  <c r="BF360" i="12"/>
  <c r="AL350" i="5"/>
  <c r="BJ350" i="12"/>
  <c r="AJ339" i="5"/>
  <c r="BH339" i="12"/>
  <c r="AH328" i="5"/>
  <c r="BF328" i="12"/>
  <c r="AL318" i="5"/>
  <c r="BJ318" i="12"/>
  <c r="AJ307" i="5"/>
  <c r="BH307" i="12"/>
  <c r="AH296" i="5"/>
  <c r="BF296" i="12"/>
  <c r="AL286" i="5"/>
  <c r="BJ286" i="12"/>
  <c r="AL274" i="5"/>
  <c r="BJ274" i="12"/>
  <c r="AJ263" i="5"/>
  <c r="BH263" i="12"/>
  <c r="AH252" i="5"/>
  <c r="BF252" i="12"/>
  <c r="AH671" i="5"/>
  <c r="BF671" i="12"/>
  <c r="AH415" i="5"/>
  <c r="BF415" i="12"/>
  <c r="AL405" i="5"/>
  <c r="BJ405" i="12"/>
  <c r="AJ394" i="5"/>
  <c r="BH394" i="12"/>
  <c r="AH383" i="5"/>
  <c r="BF383" i="12"/>
  <c r="AL373" i="5"/>
  <c r="BJ373" i="12"/>
  <c r="AJ362" i="5"/>
  <c r="BH362" i="12"/>
  <c r="AH351" i="5"/>
  <c r="BF351" i="12"/>
  <c r="AL341" i="5"/>
  <c r="BJ341" i="12"/>
  <c r="AJ330" i="5"/>
  <c r="BH330" i="12"/>
  <c r="AH319" i="5"/>
  <c r="BF319" i="12"/>
  <c r="AL309" i="5"/>
  <c r="BJ309" i="12"/>
  <c r="AJ298" i="5"/>
  <c r="BH298" i="12"/>
  <c r="AH287" i="5"/>
  <c r="BF287" i="12"/>
  <c r="AL277" i="5"/>
  <c r="BJ277" i="12"/>
  <c r="AJ266" i="5"/>
  <c r="BH266" i="12"/>
  <c r="AH255" i="5"/>
  <c r="BF255" i="12"/>
  <c r="AL245" i="5"/>
  <c r="BJ245" i="12"/>
  <c r="AJ234" i="5"/>
  <c r="BH234" i="12"/>
  <c r="AH223" i="5"/>
  <c r="BF223" i="12"/>
  <c r="AL213" i="5"/>
  <c r="BJ213" i="12"/>
  <c r="AJ202" i="5"/>
  <c r="BH202" i="12"/>
  <c r="AH191" i="5"/>
  <c r="BF191" i="12"/>
  <c r="AL181" i="5"/>
  <c r="BJ181" i="12"/>
  <c r="AJ170" i="5"/>
  <c r="BH170" i="12"/>
  <c r="AH159" i="5"/>
  <c r="BF159" i="12"/>
  <c r="AL149" i="5"/>
  <c r="BJ149" i="12"/>
  <c r="AJ138" i="5"/>
  <c r="BH138" i="12"/>
  <c r="AH127" i="5"/>
  <c r="BF127" i="12"/>
  <c r="AL117" i="5"/>
  <c r="BJ117" i="12"/>
  <c r="AJ106" i="5"/>
  <c r="BH106" i="12"/>
  <c r="AH95" i="5"/>
  <c r="BF95" i="12"/>
  <c r="AL85" i="5"/>
  <c r="BJ85" i="12"/>
  <c r="AJ74" i="5"/>
  <c r="BH74" i="12"/>
  <c r="AH63" i="5"/>
  <c r="BF63" i="12"/>
  <c r="AL53" i="5"/>
  <c r="BJ53" i="12"/>
  <c r="AJ42" i="5"/>
  <c r="BH42" i="12"/>
  <c r="AH31" i="5"/>
  <c r="BF31" i="12"/>
  <c r="AL21" i="5"/>
  <c r="BJ21" i="12"/>
  <c r="AJ10" i="5"/>
  <c r="BH10" i="12"/>
  <c r="AJ425" i="5"/>
  <c r="BH425" i="12"/>
  <c r="AH414" i="5"/>
  <c r="BF414" i="12"/>
  <c r="AL404" i="5"/>
  <c r="BJ404" i="12"/>
  <c r="AJ393" i="5"/>
  <c r="BH393" i="12"/>
  <c r="AH382" i="5"/>
  <c r="BF382" i="12"/>
  <c r="AL372" i="5"/>
  <c r="BJ372" i="12"/>
  <c r="AJ361" i="5"/>
  <c r="BH361" i="12"/>
  <c r="AH350" i="5"/>
  <c r="BF350" i="12"/>
  <c r="AL340" i="5"/>
  <c r="BJ340" i="12"/>
  <c r="AJ329" i="5"/>
  <c r="BH329" i="12"/>
  <c r="AH318" i="5"/>
  <c r="BF318" i="12"/>
  <c r="AL308" i="5"/>
  <c r="BJ308" i="12"/>
  <c r="AJ297" i="5"/>
  <c r="BH297" i="12"/>
  <c r="AH286" i="5"/>
  <c r="BF286" i="12"/>
  <c r="AL276" i="5"/>
  <c r="BJ276" i="12"/>
  <c r="AJ265" i="5"/>
  <c r="BH265" i="12"/>
  <c r="AH254" i="5"/>
  <c r="BF254" i="12"/>
  <c r="AL244" i="5"/>
  <c r="BJ244" i="12"/>
  <c r="AJ233" i="5"/>
  <c r="BH233" i="12"/>
  <c r="AH222" i="5"/>
  <c r="BF222" i="12"/>
  <c r="AL212" i="5"/>
  <c r="BJ212" i="12"/>
  <c r="AJ201" i="5"/>
  <c r="BH201" i="12"/>
  <c r="AH190" i="5"/>
  <c r="BF190" i="12"/>
  <c r="AL180" i="5"/>
  <c r="BJ180" i="12"/>
  <c r="AJ169" i="5"/>
  <c r="BH169" i="12"/>
  <c r="AH158" i="5"/>
  <c r="BF158" i="12"/>
  <c r="AL148" i="5"/>
  <c r="BJ148" i="12"/>
  <c r="AJ137" i="5"/>
  <c r="BH137" i="12"/>
  <c r="AH126" i="5"/>
  <c r="BF126" i="12"/>
  <c r="AL116" i="5"/>
  <c r="BJ116" i="12"/>
  <c r="AJ105" i="5"/>
  <c r="BH105" i="12"/>
  <c r="AH94" i="5"/>
  <c r="BF94" i="12"/>
  <c r="AL84" i="5"/>
  <c r="BJ84" i="12"/>
  <c r="AJ73" i="5"/>
  <c r="BH73" i="12"/>
  <c r="AH62" i="5"/>
  <c r="BF62" i="12"/>
  <c r="AL52" i="5"/>
  <c r="BJ52" i="12"/>
  <c r="AJ41" i="5"/>
  <c r="BH41" i="12"/>
  <c r="AH30" i="5"/>
  <c r="BF30" i="12"/>
  <c r="AL159" i="5"/>
  <c r="BJ159" i="12"/>
  <c r="AJ148" i="5"/>
  <c r="BH148" i="12"/>
  <c r="AH137" i="5"/>
  <c r="BF137" i="12"/>
  <c r="AL127" i="5"/>
  <c r="BJ127" i="12"/>
  <c r="AJ116" i="5"/>
  <c r="BH116" i="12"/>
  <c r="AH105" i="5"/>
  <c r="BF105" i="12"/>
  <c r="AL95" i="5"/>
  <c r="BJ95" i="12"/>
  <c r="AJ84" i="5"/>
  <c r="BH84" i="12"/>
  <c r="AH73" i="5"/>
  <c r="BF73" i="12"/>
  <c r="AL63" i="5"/>
  <c r="BJ63" i="12"/>
  <c r="AJ52" i="5"/>
  <c r="BH52" i="12"/>
  <c r="AH41" i="5"/>
  <c r="BF41" i="12"/>
  <c r="AL31" i="5"/>
  <c r="BJ31" i="12"/>
  <c r="AJ20" i="5"/>
  <c r="BH20" i="12"/>
  <c r="AH9" i="5"/>
  <c r="BF9" i="12"/>
  <c r="AI11" i="5"/>
  <c r="BG11" i="12"/>
  <c r="AL242" i="5"/>
  <c r="BJ242" i="12"/>
  <c r="AJ231" i="5"/>
  <c r="BH231" i="12"/>
  <c r="AH220" i="5"/>
  <c r="BF220" i="12"/>
  <c r="AL210" i="5"/>
  <c r="BJ210" i="12"/>
  <c r="AJ199" i="5"/>
  <c r="BH199" i="12"/>
  <c r="AH188" i="5"/>
  <c r="BF188" i="12"/>
  <c r="AL178" i="5"/>
  <c r="BJ178" i="12"/>
  <c r="AJ167" i="5"/>
  <c r="BH167" i="12"/>
  <c r="AH156" i="5"/>
  <c r="BF156" i="12"/>
  <c r="AL146" i="5"/>
  <c r="BJ146" i="12"/>
  <c r="AJ135" i="5"/>
  <c r="BH135" i="12"/>
  <c r="AH124" i="5"/>
  <c r="BF124" i="12"/>
  <c r="AL114" i="5"/>
  <c r="BJ114" i="12"/>
  <c r="AJ103" i="5"/>
  <c r="BH103" i="12"/>
  <c r="AH92" i="5"/>
  <c r="BF92" i="12"/>
  <c r="AL82" i="5"/>
  <c r="BJ82" i="12"/>
  <c r="AJ71" i="5"/>
  <c r="BH71" i="12"/>
  <c r="AH60" i="5"/>
  <c r="BF60" i="12"/>
  <c r="AL50" i="5"/>
  <c r="BJ50" i="12"/>
  <c r="AJ39" i="5"/>
  <c r="BH39" i="12"/>
  <c r="AH28" i="5"/>
  <c r="BF28" i="12"/>
  <c r="AL18" i="5"/>
  <c r="BJ18" i="12"/>
  <c r="AJ7" i="5"/>
  <c r="BH7" i="12"/>
  <c r="AI23" i="5"/>
  <c r="BG23" i="12"/>
  <c r="AH1207" i="5"/>
  <c r="BF1207" i="12"/>
  <c r="AL1197" i="5"/>
  <c r="BJ1197" i="12"/>
  <c r="AJ1186" i="5"/>
  <c r="BH1186" i="12"/>
  <c r="AI1176" i="5"/>
  <c r="BG1176" i="12"/>
  <c r="AJ1166" i="5"/>
  <c r="BH1166" i="12"/>
  <c r="AH1155" i="5"/>
  <c r="BF1155" i="12"/>
  <c r="AL1145" i="5"/>
  <c r="BJ1145" i="12"/>
  <c r="AJ1134" i="5"/>
  <c r="BH1134" i="12"/>
  <c r="AH1123" i="5"/>
  <c r="BF1123" i="12"/>
  <c r="AL1113" i="5"/>
  <c r="BJ1113" i="12"/>
  <c r="AH1103" i="5"/>
  <c r="BF1103" i="12"/>
  <c r="AL1093" i="5"/>
  <c r="BJ1093" i="12"/>
  <c r="AJ1082" i="5"/>
  <c r="BH1082" i="12"/>
  <c r="AL1073" i="5"/>
  <c r="BJ1073" i="12"/>
  <c r="AJ1062" i="5"/>
  <c r="BH1062" i="12"/>
  <c r="AH1051" i="5"/>
  <c r="BF1051" i="12"/>
  <c r="AJ1042" i="5"/>
  <c r="BH1042" i="12"/>
  <c r="AH1031" i="5"/>
  <c r="BF1031" i="12"/>
  <c r="AL1021" i="5"/>
  <c r="BJ1021" i="12"/>
  <c r="AK1209" i="5"/>
  <c r="BI1209" i="12"/>
  <c r="AK1176" i="5"/>
  <c r="BI1176" i="12"/>
  <c r="AK1160" i="5"/>
  <c r="BI1160" i="12"/>
  <c r="AK1144" i="5"/>
  <c r="BI1144" i="12"/>
  <c r="AK1128" i="5"/>
  <c r="BI1128" i="12"/>
  <c r="AK1112" i="5"/>
  <c r="BI1112" i="12"/>
  <c r="AL1203" i="5"/>
  <c r="BJ1203" i="12"/>
  <c r="AH1145" i="5"/>
  <c r="BF1145" i="12"/>
  <c r="AH1097" i="5"/>
  <c r="BF1097" i="12"/>
  <c r="AH1053" i="5"/>
  <c r="BF1053" i="12"/>
  <c r="AH1013" i="5"/>
  <c r="BF1013" i="12"/>
  <c r="AK1100" i="5"/>
  <c r="BI1100" i="12"/>
  <c r="AK1084" i="5"/>
  <c r="BI1084" i="12"/>
  <c r="AH1177" i="5"/>
  <c r="BF1177" i="12"/>
  <c r="AH1041" i="5"/>
  <c r="BF1041" i="12"/>
  <c r="AH842" i="5"/>
  <c r="BF842" i="12"/>
  <c r="AH954" i="5"/>
  <c r="BF954" i="12"/>
  <c r="AJ813" i="5"/>
  <c r="BH813" i="12"/>
  <c r="AI947" i="5"/>
  <c r="BG947" i="12"/>
  <c r="AK926" i="5"/>
  <c r="BI926" i="12"/>
  <c r="AI899" i="5"/>
  <c r="BG899" i="12"/>
  <c r="AK862" i="5"/>
  <c r="BI862" i="12"/>
  <c r="AK838" i="5"/>
  <c r="BI838" i="12"/>
  <c r="AI807" i="5"/>
  <c r="BG807" i="12"/>
  <c r="AI771" i="5"/>
  <c r="BG771" i="12"/>
  <c r="AI743" i="5"/>
  <c r="BG743" i="12"/>
  <c r="AI711" i="5"/>
  <c r="BG711" i="12"/>
  <c r="AK678" i="5"/>
  <c r="BI678" i="12"/>
  <c r="AI643" i="5"/>
  <c r="BG643" i="12"/>
  <c r="AI1135" i="5"/>
  <c r="BG1135" i="12"/>
  <c r="AI1119" i="5"/>
  <c r="BG1119" i="12"/>
  <c r="AI1103" i="5"/>
  <c r="BG1103" i="12"/>
  <c r="AI1087" i="5"/>
  <c r="BG1087" i="12"/>
  <c r="AI1071" i="5"/>
  <c r="BG1071" i="12"/>
  <c r="AI1055" i="5"/>
  <c r="BG1055" i="12"/>
  <c r="AI1039" i="5"/>
  <c r="BG1039" i="12"/>
  <c r="AK1022" i="5"/>
  <c r="BI1022" i="12"/>
  <c r="AK1006" i="5"/>
  <c r="BI1006" i="12"/>
  <c r="AK990" i="5"/>
  <c r="BI990" i="12"/>
  <c r="AK974" i="5"/>
  <c r="BI974" i="12"/>
  <c r="AK934" i="5"/>
  <c r="BI934" i="12"/>
  <c r="AI895" i="5"/>
  <c r="BG895" i="12"/>
  <c r="AK866" i="5"/>
  <c r="BI866" i="12"/>
  <c r="AI827" i="5"/>
  <c r="BG827" i="12"/>
  <c r="AI795" i="5"/>
  <c r="BG795" i="12"/>
  <c r="AI767" i="5"/>
  <c r="BG767" i="12"/>
  <c r="AK730" i="5"/>
  <c r="BI730" i="12"/>
  <c r="AK698" i="5"/>
  <c r="BI698" i="12"/>
  <c r="AI667" i="5"/>
  <c r="BG667" i="12"/>
  <c r="AK638" i="5"/>
  <c r="BI638" i="12"/>
  <c r="AL1009" i="5"/>
  <c r="BJ1009" i="12"/>
  <c r="AH14" i="5"/>
  <c r="BF14" i="12"/>
  <c r="AL4" i="5"/>
  <c r="BJ4" i="12"/>
  <c r="AK546" i="5"/>
  <c r="BI546" i="12"/>
  <c r="AI515" i="5"/>
  <c r="BG515" i="12"/>
  <c r="AK482" i="5"/>
  <c r="BI482" i="12"/>
  <c r="AI451" i="5"/>
  <c r="BG451" i="12"/>
  <c r="AK422" i="5"/>
  <c r="BI422" i="12"/>
  <c r="AK394" i="5"/>
  <c r="BI394" i="12"/>
  <c r="AI359" i="5"/>
  <c r="BG359" i="12"/>
  <c r="AK326" i="5"/>
  <c r="BI326" i="12"/>
  <c r="AK618" i="5"/>
  <c r="BI618" i="12"/>
  <c r="AK602" i="5"/>
  <c r="BI602" i="12"/>
  <c r="AK586" i="5"/>
  <c r="BI586" i="12"/>
  <c r="AI567" i="5"/>
  <c r="BG567" i="12"/>
  <c r="AI531" i="5"/>
  <c r="BG531" i="12"/>
  <c r="AK498" i="5"/>
  <c r="BI498" i="12"/>
  <c r="AK466" i="5"/>
  <c r="BI466" i="12"/>
  <c r="AK430" i="5"/>
  <c r="BI430" i="12"/>
  <c r="AI395" i="5"/>
  <c r="BG395" i="12"/>
  <c r="AK366" i="5"/>
  <c r="BI366" i="12"/>
  <c r="AK334" i="5"/>
  <c r="BI334" i="12"/>
  <c r="AH796" i="5"/>
  <c r="BF796" i="12"/>
  <c r="AK737" i="5"/>
  <c r="BI737" i="12"/>
  <c r="AI702" i="5"/>
  <c r="BG702" i="12"/>
  <c r="AI666" i="5"/>
  <c r="BG666" i="12"/>
  <c r="AK633" i="5"/>
  <c r="BI633" i="12"/>
  <c r="AI602" i="5"/>
  <c r="BG602" i="12"/>
  <c r="AI574" i="5"/>
  <c r="BG574" i="12"/>
  <c r="AK541" i="5"/>
  <c r="BI541" i="12"/>
  <c r="AK509" i="5"/>
  <c r="BI509" i="12"/>
  <c r="AI478" i="5"/>
  <c r="BG478" i="12"/>
  <c r="AK441" i="5"/>
  <c r="BI441" i="12"/>
  <c r="AK409" i="5"/>
  <c r="BI409" i="12"/>
  <c r="AK381" i="5"/>
  <c r="BI381" i="12"/>
  <c r="AK349" i="5"/>
  <c r="BI349" i="12"/>
  <c r="AK313" i="5"/>
  <c r="BI313" i="12"/>
  <c r="AI278" i="5"/>
  <c r="BG278" i="12"/>
  <c r="AI242" i="5"/>
  <c r="BG242" i="12"/>
  <c r="AI210" i="5"/>
  <c r="BG210" i="12"/>
  <c r="AI178" i="5"/>
  <c r="BG178" i="12"/>
  <c r="AK145" i="5"/>
  <c r="BI145" i="12"/>
  <c r="AK113" i="5"/>
  <c r="BI113" i="12"/>
  <c r="AK85" i="5"/>
  <c r="BI85" i="12"/>
  <c r="AK69" i="5"/>
  <c r="BI69" i="12"/>
  <c r="AK53" i="5"/>
  <c r="BI53" i="12"/>
  <c r="AK37" i="5"/>
  <c r="BI37" i="12"/>
  <c r="AK21" i="5"/>
  <c r="BI21" i="12"/>
  <c r="AI789" i="5"/>
  <c r="BG789" i="12"/>
  <c r="AK728" i="5"/>
  <c r="BI728" i="12"/>
  <c r="AK680" i="5"/>
  <c r="BI680" i="12"/>
  <c r="AK652" i="5"/>
  <c r="BI652" i="12"/>
  <c r="AK636" i="5"/>
  <c r="BI636" i="12"/>
  <c r="AK620" i="5"/>
  <c r="BI620" i="12"/>
  <c r="AK604" i="5"/>
  <c r="BI604" i="12"/>
  <c r="AK588" i="5"/>
  <c r="BI588" i="12"/>
  <c r="AI730" i="5"/>
  <c r="BG730" i="12"/>
  <c r="AK701" i="5"/>
  <c r="BI701" i="12"/>
  <c r="AI674" i="5"/>
  <c r="BG674" i="12"/>
  <c r="AI642" i="5"/>
  <c r="BG642" i="12"/>
  <c r="AK609" i="5"/>
  <c r="BI609" i="12"/>
  <c r="AK573" i="5"/>
  <c r="BI573" i="12"/>
  <c r="AI542" i="5"/>
  <c r="BG542" i="12"/>
  <c r="AK513" i="5"/>
  <c r="BI513" i="12"/>
  <c r="AK481" i="5"/>
  <c r="BI481" i="12"/>
  <c r="AI454" i="5"/>
  <c r="BG454" i="12"/>
  <c r="AK421" i="5"/>
  <c r="BI421" i="12"/>
  <c r="AK385" i="5"/>
  <c r="BI385" i="12"/>
  <c r="AI354" i="5"/>
  <c r="BG354" i="12"/>
  <c r="AI322" i="5"/>
  <c r="BG322" i="12"/>
  <c r="AK297" i="5"/>
  <c r="BI297" i="12"/>
  <c r="AI266" i="5"/>
  <c r="BG266" i="12"/>
  <c r="AI238" i="5"/>
  <c r="BG238" i="12"/>
  <c r="AI206" i="5"/>
  <c r="BG206" i="12"/>
  <c r="AI174" i="5"/>
  <c r="BG174" i="12"/>
  <c r="AI142" i="5"/>
  <c r="BG142" i="12"/>
  <c r="AI110" i="5"/>
  <c r="BG110" i="12"/>
  <c r="AI6" i="5"/>
  <c r="BG6" i="12"/>
  <c r="AK756" i="5"/>
  <c r="BI756" i="12"/>
  <c r="AI713" i="5"/>
  <c r="BG713" i="12"/>
  <c r="AH902" i="5"/>
  <c r="BF902" i="12"/>
  <c r="AK804" i="5"/>
  <c r="BI804" i="12"/>
  <c r="AK764" i="5"/>
  <c r="BI764" i="12"/>
  <c r="AK716" i="5"/>
  <c r="BI716" i="12"/>
  <c r="AI1069" i="5"/>
  <c r="BG1069" i="12"/>
  <c r="AI1053" i="5"/>
  <c r="BG1053" i="12"/>
  <c r="AI1037" i="5"/>
  <c r="BG1037" i="12"/>
  <c r="AI1021" i="5"/>
  <c r="BG1021" i="12"/>
  <c r="AI1005" i="5"/>
  <c r="BG1005" i="12"/>
  <c r="AI989" i="5"/>
  <c r="BG989" i="12"/>
  <c r="AI973" i="5"/>
  <c r="BG973" i="12"/>
  <c r="AI957" i="5"/>
  <c r="BG957" i="12"/>
  <c r="AI941" i="5"/>
  <c r="BG941" i="12"/>
  <c r="AI925" i="5"/>
  <c r="BG925" i="12"/>
  <c r="AI909" i="5"/>
  <c r="BG909" i="12"/>
  <c r="AI893" i="5"/>
  <c r="BG893" i="12"/>
  <c r="AI877" i="5"/>
  <c r="BG877" i="12"/>
  <c r="AI857" i="5"/>
  <c r="BG857" i="12"/>
  <c r="AI841" i="5"/>
  <c r="BG841" i="12"/>
  <c r="AI825" i="5"/>
  <c r="BG825" i="12"/>
  <c r="AI805" i="5"/>
  <c r="BG805" i="12"/>
  <c r="AI685" i="5"/>
  <c r="BG685" i="12"/>
  <c r="AK1202" i="5"/>
  <c r="BI1202" i="12"/>
  <c r="AK1186" i="5"/>
  <c r="BI1186" i="12"/>
  <c r="AK1170" i="5"/>
  <c r="BI1170" i="12"/>
  <c r="AI1155" i="5"/>
  <c r="BG1155" i="12"/>
  <c r="AH1121" i="5"/>
  <c r="BF1121" i="12"/>
  <c r="AH953" i="5"/>
  <c r="BF953" i="12"/>
  <c r="AH865" i="5"/>
  <c r="BF865" i="12"/>
  <c r="AH733" i="5"/>
  <c r="BF733" i="12"/>
  <c r="AK572" i="5"/>
  <c r="BI572" i="12"/>
  <c r="AK556" i="5"/>
  <c r="BI556" i="12"/>
  <c r="AH403" i="5"/>
  <c r="BF403" i="12"/>
  <c r="AL393" i="5"/>
  <c r="BJ393" i="12"/>
  <c r="AJ382" i="5"/>
  <c r="BH382" i="12"/>
  <c r="AH371" i="5"/>
  <c r="BF371" i="12"/>
  <c r="AL361" i="5"/>
  <c r="BJ361" i="12"/>
  <c r="AJ350" i="5"/>
  <c r="BH350" i="12"/>
  <c r="AH339" i="5"/>
  <c r="BF339" i="12"/>
  <c r="AL329" i="5"/>
  <c r="BJ329" i="12"/>
  <c r="AJ318" i="5"/>
  <c r="BH318" i="12"/>
  <c r="AH307" i="5"/>
  <c r="BF307" i="12"/>
  <c r="AL297" i="5"/>
  <c r="BJ297" i="12"/>
  <c r="AJ286" i="5"/>
  <c r="BH286" i="12"/>
  <c r="AH275" i="5"/>
  <c r="BF275" i="12"/>
  <c r="AL265" i="5"/>
  <c r="BJ265" i="12"/>
  <c r="AJ254" i="5"/>
  <c r="BH254" i="12"/>
  <c r="AH243" i="5"/>
  <c r="BF243" i="12"/>
  <c r="AL233" i="5"/>
  <c r="BJ233" i="12"/>
  <c r="AJ222" i="5"/>
  <c r="BH222" i="12"/>
  <c r="AH211" i="5"/>
  <c r="BF211" i="12"/>
  <c r="AL201" i="5"/>
  <c r="BJ201" i="12"/>
  <c r="AJ190" i="5"/>
  <c r="BH190" i="12"/>
  <c r="AH179" i="5"/>
  <c r="BF179" i="12"/>
  <c r="AL169" i="5"/>
  <c r="BJ169" i="12"/>
  <c r="AJ158" i="5"/>
  <c r="BH158" i="12"/>
  <c r="AH147" i="5"/>
  <c r="BF147" i="12"/>
  <c r="AL137" i="5"/>
  <c r="BJ137" i="12"/>
  <c r="AJ126" i="5"/>
  <c r="BH126" i="12"/>
  <c r="AH115" i="5"/>
  <c r="BF115" i="12"/>
  <c r="AL105" i="5"/>
  <c r="BJ105" i="12"/>
  <c r="AJ94" i="5"/>
  <c r="BH94" i="12"/>
  <c r="AH83" i="5"/>
  <c r="BF83" i="12"/>
  <c r="AL73" i="5"/>
  <c r="BJ73" i="12"/>
  <c r="AJ62" i="5"/>
  <c r="BH62" i="12"/>
  <c r="AH51" i="5"/>
  <c r="BF51" i="12"/>
  <c r="AL41" i="5"/>
  <c r="BJ41" i="12"/>
  <c r="AJ30" i="5"/>
  <c r="BH30" i="12"/>
  <c r="AH19" i="5"/>
  <c r="BF19" i="12"/>
  <c r="AL9" i="5"/>
  <c r="BJ9" i="12"/>
  <c r="AL424" i="5"/>
  <c r="BJ424" i="12"/>
  <c r="AJ413" i="5"/>
  <c r="BH413" i="12"/>
  <c r="AH402" i="5"/>
  <c r="BF402" i="12"/>
  <c r="AL392" i="5"/>
  <c r="BJ392" i="12"/>
  <c r="AJ381" i="5"/>
  <c r="BH381" i="12"/>
  <c r="AH370" i="5"/>
  <c r="BF370" i="12"/>
  <c r="AL360" i="5"/>
  <c r="BJ360" i="12"/>
  <c r="AJ349" i="5"/>
  <c r="BH349" i="12"/>
  <c r="AH338" i="5"/>
  <c r="BF338" i="12"/>
  <c r="AL328" i="5"/>
  <c r="BJ328" i="12"/>
  <c r="AJ317" i="5"/>
  <c r="BH317" i="12"/>
  <c r="AH306" i="5"/>
  <c r="BF306" i="12"/>
  <c r="AL296" i="5"/>
  <c r="BJ296" i="12"/>
  <c r="AJ285" i="5"/>
  <c r="BH285" i="12"/>
  <c r="AH274" i="5"/>
  <c r="BF274" i="12"/>
  <c r="AL264" i="5"/>
  <c r="BJ264" i="12"/>
  <c r="AJ253" i="5"/>
  <c r="BH253" i="12"/>
  <c r="AH242" i="5"/>
  <c r="BF242" i="12"/>
  <c r="AL232" i="5"/>
  <c r="BJ232" i="12"/>
  <c r="AJ221" i="5"/>
  <c r="BH221" i="12"/>
  <c r="AH210" i="5"/>
  <c r="BF210" i="12"/>
  <c r="AL200" i="5"/>
  <c r="BJ200" i="12"/>
  <c r="AJ189" i="5"/>
  <c r="BH189" i="12"/>
  <c r="AH178" i="5"/>
  <c r="BF178" i="12"/>
  <c r="AL168" i="5"/>
  <c r="BJ168" i="12"/>
  <c r="AJ157" i="5"/>
  <c r="BH157" i="12"/>
  <c r="AH146" i="5"/>
  <c r="BF146" i="12"/>
  <c r="AL136" i="5"/>
  <c r="BJ136" i="12"/>
  <c r="AJ125" i="5"/>
  <c r="BH125" i="12"/>
  <c r="AH114" i="5"/>
  <c r="BF114" i="12"/>
  <c r="AL104" i="5"/>
  <c r="BJ104" i="12"/>
  <c r="AJ93" i="5"/>
  <c r="BH93" i="12"/>
  <c r="AH82" i="5"/>
  <c r="BF82" i="12"/>
  <c r="AL72" i="5"/>
  <c r="BJ72" i="12"/>
  <c r="AJ61" i="5"/>
  <c r="BH61" i="12"/>
  <c r="AH50" i="5"/>
  <c r="BF50" i="12"/>
  <c r="AL40" i="5"/>
  <c r="BJ40" i="12"/>
  <c r="AJ29" i="5"/>
  <c r="BH29" i="12"/>
  <c r="AH157" i="5"/>
  <c r="BF157" i="12"/>
  <c r="AL147" i="5"/>
  <c r="BJ147" i="12"/>
  <c r="AJ136" i="5"/>
  <c r="BH136" i="12"/>
  <c r="AH125" i="5"/>
  <c r="BF125" i="12"/>
  <c r="AL115" i="5"/>
  <c r="BJ115" i="12"/>
  <c r="AJ104" i="5"/>
  <c r="BH104" i="12"/>
  <c r="AH93" i="5"/>
  <c r="BF93" i="12"/>
  <c r="AL83" i="5"/>
  <c r="BJ83" i="12"/>
  <c r="AJ72" i="5"/>
  <c r="BH72" i="12"/>
  <c r="AH61" i="5"/>
  <c r="BF61" i="12"/>
  <c r="AL51" i="5"/>
  <c r="BJ51" i="12"/>
  <c r="AJ40" i="5"/>
  <c r="BH40" i="12"/>
  <c r="AH29" i="5"/>
  <c r="BF29" i="12"/>
  <c r="AL19" i="5"/>
  <c r="BJ19" i="12"/>
  <c r="AJ8" i="5"/>
  <c r="BH8" i="12"/>
  <c r="AH3" i="5"/>
  <c r="BF3" i="12"/>
  <c r="AH240" i="5"/>
  <c r="BF240" i="12"/>
  <c r="AL230" i="5"/>
  <c r="BJ230" i="12"/>
  <c r="AJ219" i="5"/>
  <c r="BH219" i="12"/>
  <c r="AH208" i="5"/>
  <c r="BF208" i="12"/>
  <c r="AL198" i="5"/>
  <c r="BJ198" i="12"/>
  <c r="AJ187" i="5"/>
  <c r="BH187" i="12"/>
  <c r="AH176" i="5"/>
  <c r="BF176" i="12"/>
  <c r="AL166" i="5"/>
  <c r="BJ166" i="12"/>
  <c r="AJ155" i="5"/>
  <c r="BH155" i="12"/>
  <c r="AH144" i="5"/>
  <c r="BF144" i="12"/>
  <c r="AL134" i="5"/>
  <c r="BJ134" i="12"/>
  <c r="AJ123" i="5"/>
  <c r="BH123" i="12"/>
  <c r="AH112" i="5"/>
  <c r="BF112" i="12"/>
  <c r="AL102" i="5"/>
  <c r="BJ102" i="12"/>
  <c r="AJ91" i="5"/>
  <c r="BH91" i="12"/>
  <c r="AH80" i="5"/>
  <c r="BF80" i="12"/>
  <c r="AL70" i="5"/>
  <c r="BJ70" i="12"/>
  <c r="AJ59" i="5"/>
  <c r="BH59" i="12"/>
  <c r="AH48" i="5"/>
  <c r="BF48" i="12"/>
  <c r="AL38" i="5"/>
  <c r="BJ38" i="12"/>
  <c r="AJ27" i="5"/>
  <c r="BH27" i="12"/>
  <c r="AH16" i="5"/>
  <c r="BF16" i="12"/>
  <c r="AL6" i="5"/>
  <c r="BJ6" i="12"/>
  <c r="AI7" i="5"/>
  <c r="BG7" i="12"/>
  <c r="AJ1206" i="5"/>
  <c r="BH1206" i="12"/>
  <c r="AH1195" i="5"/>
  <c r="BF1195" i="12"/>
  <c r="AL1185" i="5"/>
  <c r="BJ1185" i="12"/>
  <c r="AH1175" i="5"/>
  <c r="BF1175" i="12"/>
  <c r="AL1165" i="5"/>
  <c r="BJ1165" i="12"/>
  <c r="AJ1154" i="5"/>
  <c r="BH1154" i="12"/>
  <c r="AH1143" i="5"/>
  <c r="BF1143" i="12"/>
  <c r="AL1133" i="5"/>
  <c r="BJ1133" i="12"/>
  <c r="AJ1122" i="5"/>
  <c r="BH1122" i="12"/>
  <c r="AI1112" i="5"/>
  <c r="BG1112" i="12"/>
  <c r="AJ1102" i="5"/>
  <c r="BH1102" i="12"/>
  <c r="AH1091" i="5"/>
  <c r="BF1091" i="12"/>
  <c r="AL1081" i="5"/>
  <c r="BJ1081" i="12"/>
  <c r="AH1071" i="5"/>
  <c r="BF1071" i="12"/>
  <c r="AL1061" i="5"/>
  <c r="BJ1061" i="12"/>
  <c r="AJ1050" i="5"/>
  <c r="BH1050" i="12"/>
  <c r="AL1041" i="5"/>
  <c r="BJ1041" i="12"/>
  <c r="AJ1030" i="5"/>
  <c r="BH1030" i="12"/>
  <c r="AH1019" i="5"/>
  <c r="BF1019" i="12"/>
  <c r="AI1189" i="5"/>
  <c r="BG1189" i="12"/>
  <c r="AI1173" i="5"/>
  <c r="BG1173" i="12"/>
  <c r="AI1157" i="5"/>
  <c r="BG1157" i="12"/>
  <c r="AI1141" i="5"/>
  <c r="BG1141" i="12"/>
  <c r="AI1125" i="5"/>
  <c r="BG1125" i="12"/>
  <c r="AH1213" i="5"/>
  <c r="BF1213" i="12"/>
  <c r="AH1197" i="5"/>
  <c r="BF1197" i="12"/>
  <c r="AH1141" i="5"/>
  <c r="BF1141" i="12"/>
  <c r="AH1093" i="5"/>
  <c r="BF1093" i="12"/>
  <c r="AH1049" i="5"/>
  <c r="BF1049" i="12"/>
  <c r="AH937" i="5"/>
  <c r="BF937" i="12"/>
  <c r="AI1097" i="5"/>
  <c r="BG1097" i="12"/>
  <c r="AI1081" i="5"/>
  <c r="BG1081" i="12"/>
  <c r="AH1169" i="5"/>
  <c r="BF1169" i="12"/>
  <c r="AH1001" i="5"/>
  <c r="BF1001" i="12"/>
  <c r="AH834" i="5"/>
  <c r="BF834" i="12"/>
  <c r="AH946" i="5"/>
  <c r="BF946" i="12"/>
  <c r="AI1023" i="5"/>
  <c r="BG1023" i="12"/>
  <c r="AI943" i="5"/>
  <c r="BG943" i="12"/>
  <c r="AK922" i="5"/>
  <c r="BI922" i="12"/>
  <c r="AI891" i="5"/>
  <c r="BG891" i="12"/>
  <c r="AK858" i="5"/>
  <c r="BI858" i="12"/>
  <c r="AK834" i="5"/>
  <c r="BI834" i="12"/>
  <c r="AK802" i="5"/>
  <c r="BI802" i="12"/>
  <c r="AK766" i="5"/>
  <c r="BI766" i="12"/>
  <c r="AK738" i="5"/>
  <c r="BI738" i="12"/>
  <c r="AK706" i="5"/>
  <c r="BI706" i="12"/>
  <c r="AI675" i="5"/>
  <c r="BG675" i="12"/>
  <c r="AI639" i="5"/>
  <c r="BG639" i="12"/>
  <c r="AK1134" i="5"/>
  <c r="BI1134" i="12"/>
  <c r="AK1118" i="5"/>
  <c r="BI1118" i="12"/>
  <c r="AK1102" i="5"/>
  <c r="BI1102" i="12"/>
  <c r="AK1086" i="5"/>
  <c r="BI1086" i="12"/>
  <c r="AK1070" i="5"/>
  <c r="BI1070" i="12"/>
  <c r="AK1054" i="5"/>
  <c r="BI1054" i="12"/>
  <c r="AK1038" i="5"/>
  <c r="BI1038" i="12"/>
  <c r="AI1019" i="5"/>
  <c r="BG1019" i="12"/>
  <c r="AI1003" i="5"/>
  <c r="BG1003" i="12"/>
  <c r="AI987" i="5"/>
  <c r="BG987" i="12"/>
  <c r="AI971" i="5"/>
  <c r="BG971" i="12"/>
  <c r="AI931" i="5"/>
  <c r="BG931" i="12"/>
  <c r="AK894" i="5"/>
  <c r="BI894" i="12"/>
  <c r="AI863" i="5"/>
  <c r="BG863" i="12"/>
  <c r="AK822" i="5"/>
  <c r="BI822" i="12"/>
  <c r="AK794" i="5"/>
  <c r="BI794" i="12"/>
  <c r="AI759" i="5"/>
  <c r="BG759" i="12"/>
  <c r="AK726" i="5"/>
  <c r="BI726" i="12"/>
  <c r="AK694" i="5"/>
  <c r="BI694" i="12"/>
  <c r="AK666" i="5"/>
  <c r="BI666" i="12"/>
  <c r="AK634" i="5"/>
  <c r="BI634" i="12"/>
  <c r="AH1007" i="5"/>
  <c r="BF1007" i="12"/>
  <c r="AJ13" i="5"/>
  <c r="BH13" i="12"/>
  <c r="AK570" i="5"/>
  <c r="BI570" i="12"/>
  <c r="AI543" i="5"/>
  <c r="BG543" i="12"/>
  <c r="AI511" i="5"/>
  <c r="BG511" i="12"/>
  <c r="AI479" i="5"/>
  <c r="BG479" i="12"/>
  <c r="AK450" i="5"/>
  <c r="BI450" i="12"/>
  <c r="AI419" i="5"/>
  <c r="BG419" i="12"/>
  <c r="AK390" i="5"/>
  <c r="BI390" i="12"/>
  <c r="AK354" i="5"/>
  <c r="BI354" i="12"/>
  <c r="AK322" i="5"/>
  <c r="BI322" i="12"/>
  <c r="AI615" i="5"/>
  <c r="BG615" i="12"/>
  <c r="AI599" i="5"/>
  <c r="BG599" i="12"/>
  <c r="AI583" i="5"/>
  <c r="BG583" i="12"/>
  <c r="AI563" i="5"/>
  <c r="BG563" i="12"/>
  <c r="AK526" i="5"/>
  <c r="BI526" i="12"/>
  <c r="AI495" i="5"/>
  <c r="BG495" i="12"/>
  <c r="AI463" i="5"/>
  <c r="BG463" i="12"/>
  <c r="AI427" i="5"/>
  <c r="BG427" i="12"/>
  <c r="AI391" i="5"/>
  <c r="BG391" i="12"/>
  <c r="AI363" i="5"/>
  <c r="BG363" i="12"/>
  <c r="AK330" i="5"/>
  <c r="BI330" i="12"/>
  <c r="AK733" i="5"/>
  <c r="BI733" i="12"/>
  <c r="AI698" i="5"/>
  <c r="BG698" i="12"/>
  <c r="AI662" i="5"/>
  <c r="BG662" i="12"/>
  <c r="AK629" i="5"/>
  <c r="BI629" i="12"/>
  <c r="AK601" i="5"/>
  <c r="BI601" i="12"/>
  <c r="AK569" i="5"/>
  <c r="BI569" i="12"/>
  <c r="AI538" i="5"/>
  <c r="BG538" i="12"/>
  <c r="AK505" i="5"/>
  <c r="BI505" i="12"/>
  <c r="AK473" i="5"/>
  <c r="BI473" i="12"/>
  <c r="AI438" i="5"/>
  <c r="BG438" i="12"/>
  <c r="AI406" i="5"/>
  <c r="BG406" i="12"/>
  <c r="AI378" i="5"/>
  <c r="BG378" i="12"/>
  <c r="AI346" i="5"/>
  <c r="BG346" i="12"/>
  <c r="AK305" i="5"/>
  <c r="BI305" i="12"/>
  <c r="AK273" i="5"/>
  <c r="BI273" i="12"/>
  <c r="AK237" i="5"/>
  <c r="BI237" i="12"/>
  <c r="AK205" i="5"/>
  <c r="BI205" i="12"/>
  <c r="AK173" i="5"/>
  <c r="BI173" i="12"/>
  <c r="AK141" i="5"/>
  <c r="BI141" i="12"/>
  <c r="AK109" i="5"/>
  <c r="BI109" i="12"/>
  <c r="AI82" i="5"/>
  <c r="BG82" i="12"/>
  <c r="AI66" i="5"/>
  <c r="BG66" i="12"/>
  <c r="AI50" i="5"/>
  <c r="BG50" i="12"/>
  <c r="AI34" i="5"/>
  <c r="BG34" i="12"/>
  <c r="AK17" i="5"/>
  <c r="BI17" i="12"/>
  <c r="AK784" i="5"/>
  <c r="BI784" i="12"/>
  <c r="AI725" i="5"/>
  <c r="BG725" i="12"/>
  <c r="AI673" i="5"/>
  <c r="BG673" i="12"/>
  <c r="AI649" i="5"/>
  <c r="BG649" i="12"/>
  <c r="AI633" i="5"/>
  <c r="BG633" i="12"/>
  <c r="AI617" i="5"/>
  <c r="BG617" i="12"/>
  <c r="AI601" i="5"/>
  <c r="BG601" i="12"/>
  <c r="AI585" i="5"/>
  <c r="BG585" i="12"/>
  <c r="AK757" i="5"/>
  <c r="BI757" i="12"/>
  <c r="AK725" i="5"/>
  <c r="BI725" i="12"/>
  <c r="AK697" i="5"/>
  <c r="BI697" i="12"/>
  <c r="AI670" i="5"/>
  <c r="BG670" i="12"/>
  <c r="AK637" i="5"/>
  <c r="BI637" i="12"/>
  <c r="AK605" i="5"/>
  <c r="BI605" i="12"/>
  <c r="AI570" i="5"/>
  <c r="BG570" i="12"/>
  <c r="AH540" i="5"/>
  <c r="BF540" i="12"/>
  <c r="AI510" i="5"/>
  <c r="BG510" i="12"/>
  <c r="AK477" i="5"/>
  <c r="BI477" i="12"/>
  <c r="AI450" i="5"/>
  <c r="BG450" i="12"/>
  <c r="AI418" i="5"/>
  <c r="BG418" i="12"/>
  <c r="AI382" i="5"/>
  <c r="BG382" i="12"/>
  <c r="AI350" i="5"/>
  <c r="BG350" i="12"/>
  <c r="AI318" i="5"/>
  <c r="BG318" i="12"/>
  <c r="AI294" i="5"/>
  <c r="BG294" i="12"/>
  <c r="AK261" i="5"/>
  <c r="BI261" i="12"/>
  <c r="AK233" i="5"/>
  <c r="BI233" i="12"/>
  <c r="AI202" i="5"/>
  <c r="BG202" i="12"/>
  <c r="AK169" i="5"/>
  <c r="BI169" i="12"/>
  <c r="AI138" i="5"/>
  <c r="BG138" i="12"/>
  <c r="AK105" i="5"/>
  <c r="BI105" i="12"/>
  <c r="AK864" i="5"/>
  <c r="BI864" i="12"/>
  <c r="AK752" i="5"/>
  <c r="BI752" i="12"/>
  <c r="AI709" i="5"/>
  <c r="BG709" i="12"/>
  <c r="AH894" i="5"/>
  <c r="BF894" i="12"/>
  <c r="AI797" i="5"/>
  <c r="BG797" i="12"/>
  <c r="AI757" i="5"/>
  <c r="BG757" i="12"/>
  <c r="AI705" i="5"/>
  <c r="BG705" i="12"/>
  <c r="AK1068" i="5"/>
  <c r="BI1068" i="12"/>
  <c r="AK1052" i="5"/>
  <c r="BI1052" i="12"/>
  <c r="AK1036" i="5"/>
  <c r="BI1036" i="12"/>
  <c r="AK1020" i="5"/>
  <c r="BI1020" i="12"/>
  <c r="AK1004" i="5"/>
  <c r="BI1004" i="12"/>
  <c r="AK988" i="5"/>
  <c r="BI988" i="12"/>
  <c r="AK972" i="5"/>
  <c r="BI972" i="12"/>
  <c r="AK956" i="5"/>
  <c r="BI956" i="12"/>
  <c r="AK940" i="5"/>
  <c r="BI940" i="12"/>
  <c r="AK924" i="5"/>
  <c r="BI924" i="12"/>
  <c r="AK908" i="5"/>
  <c r="BI908" i="12"/>
  <c r="AK892" i="5"/>
  <c r="BI892" i="12"/>
  <c r="AK876" i="5"/>
  <c r="BI876" i="12"/>
  <c r="AK856" i="5"/>
  <c r="BI856" i="12"/>
  <c r="AK840" i="5"/>
  <c r="BI840" i="12"/>
  <c r="AK824" i="5"/>
  <c r="BI824" i="12"/>
  <c r="AI769" i="5"/>
  <c r="BG769" i="12"/>
  <c r="AI681" i="5"/>
  <c r="BG681" i="12"/>
  <c r="AI1199" i="5"/>
  <c r="BG1199" i="12"/>
  <c r="AI1183" i="5"/>
  <c r="BG1183" i="12"/>
  <c r="AI1167" i="5"/>
  <c r="BG1167" i="12"/>
  <c r="AK1154" i="5"/>
  <c r="BI1154" i="12"/>
  <c r="AH1073" i="5"/>
  <c r="BF1073" i="12"/>
  <c r="AH945" i="5"/>
  <c r="BF945" i="12"/>
  <c r="AH857" i="5"/>
  <c r="BF857" i="12"/>
  <c r="AH669" i="5"/>
  <c r="BF669" i="12"/>
  <c r="AI569" i="5"/>
  <c r="BG569" i="12"/>
  <c r="AI553" i="5"/>
  <c r="BG553" i="12"/>
  <c r="AL413" i="5"/>
  <c r="BJ413" i="12"/>
  <c r="AJ402" i="5"/>
  <c r="BH402" i="12"/>
  <c r="AH391" i="5"/>
  <c r="BF391" i="12"/>
  <c r="AL381" i="5"/>
  <c r="BJ381" i="12"/>
  <c r="AJ370" i="5"/>
  <c r="BH370" i="12"/>
  <c r="AH359" i="5"/>
  <c r="BF359" i="12"/>
  <c r="AL349" i="5"/>
  <c r="BJ349" i="12"/>
  <c r="AJ338" i="5"/>
  <c r="BH338" i="12"/>
  <c r="AH327" i="5"/>
  <c r="BF327" i="12"/>
  <c r="AL317" i="5"/>
  <c r="BJ317" i="12"/>
  <c r="AJ306" i="5"/>
  <c r="BH306" i="12"/>
  <c r="AH295" i="5"/>
  <c r="BF295" i="12"/>
  <c r="AL285" i="5"/>
  <c r="BJ285" i="12"/>
  <c r="AJ274" i="5"/>
  <c r="BH274" i="12"/>
  <c r="AH263" i="5"/>
  <c r="BF263" i="12"/>
  <c r="AL253" i="5"/>
  <c r="BJ253" i="12"/>
  <c r="AJ242" i="5"/>
  <c r="BH242" i="12"/>
  <c r="AH231" i="5"/>
  <c r="BF231" i="12"/>
  <c r="AL221" i="5"/>
  <c r="BJ221" i="12"/>
  <c r="AJ210" i="5"/>
  <c r="BH210" i="12"/>
  <c r="AH199" i="5"/>
  <c r="BF199" i="12"/>
  <c r="AL189" i="5"/>
  <c r="BJ189" i="12"/>
  <c r="AJ178" i="5"/>
  <c r="BH178" i="12"/>
  <c r="AH167" i="5"/>
  <c r="BF167" i="12"/>
  <c r="AL157" i="5"/>
  <c r="BJ157" i="12"/>
  <c r="AJ146" i="5"/>
  <c r="BH146" i="12"/>
  <c r="AH135" i="5"/>
  <c r="BF135" i="12"/>
  <c r="AL125" i="5"/>
  <c r="BJ125" i="12"/>
  <c r="AJ114" i="5"/>
  <c r="BH114" i="12"/>
  <c r="AH103" i="5"/>
  <c r="BF103" i="12"/>
  <c r="AL93" i="5"/>
  <c r="BJ93" i="12"/>
  <c r="AJ82" i="5"/>
  <c r="BH82" i="12"/>
  <c r="AH71" i="5"/>
  <c r="BF71" i="12"/>
  <c r="AL61" i="5"/>
  <c r="BJ61" i="12"/>
  <c r="AJ50" i="5"/>
  <c r="BH50" i="12"/>
  <c r="AH39" i="5"/>
  <c r="BF39" i="12"/>
  <c r="AL29" i="5"/>
  <c r="BJ29" i="12"/>
  <c r="AJ18" i="5"/>
  <c r="BH18" i="12"/>
  <c r="AH7" i="5"/>
  <c r="BF7" i="12"/>
  <c r="AH422" i="5"/>
  <c r="BF422" i="12"/>
  <c r="AL412" i="5"/>
  <c r="BJ412" i="12"/>
  <c r="AJ401" i="5"/>
  <c r="BH401" i="12"/>
  <c r="AH390" i="5"/>
  <c r="BF390" i="12"/>
  <c r="AL380" i="5"/>
  <c r="BJ380" i="12"/>
  <c r="AJ369" i="5"/>
  <c r="BH369" i="12"/>
  <c r="AH358" i="5"/>
  <c r="BF358" i="12"/>
  <c r="AL348" i="5"/>
  <c r="BJ348" i="12"/>
  <c r="AJ337" i="5"/>
  <c r="BH337" i="12"/>
  <c r="AH326" i="5"/>
  <c r="BF326" i="12"/>
  <c r="AL316" i="5"/>
  <c r="BJ316" i="12"/>
  <c r="AJ305" i="5"/>
  <c r="BH305" i="12"/>
  <c r="AH294" i="5"/>
  <c r="BF294" i="12"/>
  <c r="AL284" i="5"/>
  <c r="BJ284" i="12"/>
  <c r="AJ273" i="5"/>
  <c r="BH273" i="12"/>
  <c r="AH262" i="5"/>
  <c r="BF262" i="12"/>
  <c r="AL252" i="5"/>
  <c r="BJ252" i="12"/>
  <c r="AJ241" i="5"/>
  <c r="BH241" i="12"/>
  <c r="AH230" i="5"/>
  <c r="BF230" i="12"/>
  <c r="AL220" i="5"/>
  <c r="BJ220" i="12"/>
  <c r="AJ209" i="5"/>
  <c r="BH209" i="12"/>
  <c r="AH198" i="5"/>
  <c r="BF198" i="12"/>
  <c r="AL188" i="5"/>
  <c r="BJ188" i="12"/>
  <c r="AJ177" i="5"/>
  <c r="BH177" i="12"/>
  <c r="AH166" i="5"/>
  <c r="BF166" i="12"/>
  <c r="AL156" i="5"/>
  <c r="BJ156" i="12"/>
  <c r="AJ145" i="5"/>
  <c r="BH145" i="12"/>
  <c r="AH134" i="5"/>
  <c r="BF134" i="12"/>
  <c r="AL124" i="5"/>
  <c r="BJ124" i="12"/>
  <c r="AJ113" i="5"/>
  <c r="BH113" i="12"/>
  <c r="AH102" i="5"/>
  <c r="BF102" i="12"/>
  <c r="AL92" i="5"/>
  <c r="BJ92" i="12"/>
  <c r="AJ81" i="5"/>
  <c r="BH81" i="12"/>
  <c r="AH70" i="5"/>
  <c r="BF70" i="12"/>
  <c r="AL60" i="5"/>
  <c r="BJ60" i="12"/>
  <c r="AJ49" i="5"/>
  <c r="BH49" i="12"/>
  <c r="AH38" i="5"/>
  <c r="BF38" i="12"/>
  <c r="AL28" i="5"/>
  <c r="BJ28" i="12"/>
  <c r="AJ156" i="5"/>
  <c r="BH156" i="12"/>
  <c r="AH145" i="5"/>
  <c r="BF145" i="12"/>
  <c r="AL135" i="5"/>
  <c r="BJ135" i="12"/>
  <c r="AJ124" i="5"/>
  <c r="BH124" i="12"/>
  <c r="AH113" i="5"/>
  <c r="BF113" i="12"/>
  <c r="AL103" i="5"/>
  <c r="BJ103" i="12"/>
  <c r="AJ92" i="5"/>
  <c r="BH92" i="12"/>
  <c r="AH81" i="5"/>
  <c r="BF81" i="12"/>
  <c r="AL71" i="5"/>
  <c r="BJ71" i="12"/>
  <c r="AJ60" i="5"/>
  <c r="BH60" i="12"/>
  <c r="AH49" i="5"/>
  <c r="BF49" i="12"/>
  <c r="AL39" i="5"/>
  <c r="BJ39" i="12"/>
  <c r="AJ28" i="5"/>
  <c r="BH28" i="12"/>
  <c r="AH17" i="5"/>
  <c r="BF17" i="12"/>
  <c r="AL7" i="5"/>
  <c r="BJ7" i="12"/>
  <c r="AK18" i="5"/>
  <c r="BI18" i="12"/>
  <c r="AJ239" i="5"/>
  <c r="BH239" i="12"/>
  <c r="AH228" i="5"/>
  <c r="BF228" i="12"/>
  <c r="AL218" i="5"/>
  <c r="BJ218" i="12"/>
  <c r="AJ207" i="5"/>
  <c r="BH207" i="12"/>
  <c r="AH196" i="5"/>
  <c r="BF196" i="12"/>
  <c r="AL186" i="5"/>
  <c r="BJ186" i="12"/>
  <c r="AJ175" i="5"/>
  <c r="BH175" i="12"/>
  <c r="AH164" i="5"/>
  <c r="BF164" i="12"/>
  <c r="AL154" i="5"/>
  <c r="BJ154" i="12"/>
  <c r="AJ143" i="5"/>
  <c r="BH143" i="12"/>
  <c r="AH132" i="5"/>
  <c r="BF132" i="12"/>
  <c r="AL122" i="5"/>
  <c r="BJ122" i="12"/>
  <c r="AJ111" i="5"/>
  <c r="BH111" i="12"/>
  <c r="AH100" i="5"/>
  <c r="BF100" i="12"/>
  <c r="AL90" i="5"/>
  <c r="BJ90" i="12"/>
  <c r="AJ79" i="5"/>
  <c r="BH79" i="12"/>
  <c r="AH68" i="5"/>
  <c r="BF68" i="12"/>
  <c r="AL58" i="5"/>
  <c r="BJ58" i="12"/>
  <c r="AJ47" i="5"/>
  <c r="BH47" i="12"/>
  <c r="AH36" i="5"/>
  <c r="BF36" i="12"/>
  <c r="AL26" i="5"/>
  <c r="BJ26" i="12"/>
  <c r="AJ15" i="5"/>
  <c r="BH15" i="12"/>
  <c r="AH4" i="5"/>
  <c r="BF4" i="12"/>
  <c r="AJ2" i="5"/>
  <c r="E4" i="19"/>
  <c r="J13" i="19" s="1"/>
  <c r="E5" i="19"/>
  <c r="E13" i="16" a="1"/>
  <c r="E13" i="16" s="1"/>
  <c r="E5" i="16"/>
  <c r="E8" i="16" a="1"/>
  <c r="E8" i="16" s="1"/>
  <c r="E11" i="16" a="1"/>
  <c r="E11" i="16" s="1"/>
  <c r="E4" i="16"/>
  <c r="E7" i="16" a="1"/>
  <c r="E7" i="16" s="1"/>
  <c r="E9" i="16" a="1"/>
  <c r="E9" i="16" s="1"/>
  <c r="E12" i="16" a="1"/>
  <c r="E12" i="16" s="1"/>
  <c r="E10" i="16" a="1"/>
  <c r="E10" i="16" s="1"/>
  <c r="E13" i="7" a="1"/>
  <c r="E13" i="7" s="1"/>
  <c r="E8" i="7" a="1"/>
  <c r="E8" i="7" s="1"/>
  <c r="E11" i="7" a="1"/>
  <c r="E11" i="7" s="1"/>
  <c r="BH2" i="12"/>
  <c r="E7" i="7" a="1"/>
  <c r="E7" i="7" s="1"/>
  <c r="E9" i="7" a="1"/>
  <c r="E9" i="7" s="1"/>
  <c r="E10" i="7" a="1"/>
  <c r="E10" i="7" s="1"/>
  <c r="E12" i="7" a="1"/>
  <c r="E12" i="7" s="1"/>
  <c r="E4" i="7"/>
  <c r="E5" i="7"/>
  <c r="AL1205" i="5"/>
  <c r="BJ1205" i="12"/>
  <c r="AJ1194" i="5"/>
  <c r="BH1194" i="12"/>
  <c r="AH1183" i="5"/>
  <c r="BF1183" i="12"/>
  <c r="AJ1174" i="5"/>
  <c r="BH1174" i="12"/>
  <c r="AH1163" i="5"/>
  <c r="BF1163" i="12"/>
  <c r="AL1153" i="5"/>
  <c r="BJ1153" i="12"/>
  <c r="AJ1142" i="5"/>
  <c r="BH1142" i="12"/>
  <c r="AH1131" i="5"/>
  <c r="BF1131" i="12"/>
  <c r="AL1121" i="5"/>
  <c r="BJ1121" i="12"/>
  <c r="AH1111" i="5"/>
  <c r="BF1111" i="12"/>
  <c r="AL1101" i="5"/>
  <c r="BJ1101" i="12"/>
  <c r="AJ1090" i="5"/>
  <c r="BH1090" i="12"/>
  <c r="AI1080" i="5"/>
  <c r="BG1080" i="12"/>
  <c r="AJ1070" i="5"/>
  <c r="BH1070" i="12"/>
  <c r="AH1059" i="5"/>
  <c r="BF1059" i="12"/>
  <c r="AL1049" i="5"/>
  <c r="BJ1049" i="12"/>
  <c r="AH1039" i="5"/>
  <c r="BF1039" i="12"/>
  <c r="AL1029" i="5"/>
  <c r="BJ1029" i="12"/>
  <c r="AJ1018" i="5"/>
  <c r="BH1018" i="12"/>
  <c r="AK1188" i="5"/>
  <c r="BI1188" i="12"/>
  <c r="AK1172" i="5"/>
  <c r="BI1172" i="12"/>
  <c r="AK1156" i="5"/>
  <c r="BI1156" i="12"/>
  <c r="AK1140" i="5"/>
  <c r="BI1140" i="12"/>
  <c r="AK1124" i="5"/>
  <c r="BI1124" i="12"/>
  <c r="AJ1212" i="5"/>
  <c r="BH1212" i="12"/>
  <c r="AH1189" i="5"/>
  <c r="BF1189" i="12"/>
  <c r="AH1133" i="5"/>
  <c r="BF1133" i="12"/>
  <c r="AH1085" i="5"/>
  <c r="BF1085" i="12"/>
  <c r="AH1045" i="5"/>
  <c r="BF1045" i="12"/>
  <c r="AH1206" i="5"/>
  <c r="BF1206" i="12"/>
  <c r="AK1096" i="5"/>
  <c r="BI1096" i="12"/>
  <c r="AK1080" i="5"/>
  <c r="BI1080" i="12"/>
  <c r="AH1153" i="5"/>
  <c r="BF1153" i="12"/>
  <c r="AH969" i="5"/>
  <c r="BF969" i="12"/>
  <c r="AH810" i="5"/>
  <c r="BF810" i="12"/>
  <c r="AH930" i="5"/>
  <c r="BF930" i="12"/>
  <c r="AI967" i="5"/>
  <c r="BG967" i="12"/>
  <c r="AK942" i="5"/>
  <c r="BI942" i="12"/>
  <c r="AI919" i="5"/>
  <c r="BG919" i="12"/>
  <c r="AI887" i="5"/>
  <c r="BG887" i="12"/>
  <c r="AI855" i="5"/>
  <c r="BG855" i="12"/>
  <c r="AI831" i="5"/>
  <c r="BG831" i="12"/>
  <c r="AI799" i="5"/>
  <c r="BG799" i="12"/>
  <c r="AI763" i="5"/>
  <c r="BG763" i="12"/>
  <c r="AK734" i="5"/>
  <c r="BI734" i="12"/>
  <c r="AK702" i="5"/>
  <c r="BI702" i="12"/>
  <c r="AI671" i="5"/>
  <c r="BG671" i="12"/>
  <c r="AI635" i="5"/>
  <c r="BG635" i="12"/>
  <c r="AI1131" i="5"/>
  <c r="BG1131" i="12"/>
  <c r="AI1115" i="5"/>
  <c r="BG1115" i="12"/>
  <c r="AI1099" i="5"/>
  <c r="BG1099" i="12"/>
  <c r="AI1083" i="5"/>
  <c r="BG1083" i="12"/>
  <c r="AI1067" i="5"/>
  <c r="BG1067" i="12"/>
  <c r="AI1051" i="5"/>
  <c r="BG1051" i="12"/>
  <c r="AI1035" i="5"/>
  <c r="BG1035" i="12"/>
  <c r="AK1018" i="5"/>
  <c r="BI1018" i="12"/>
  <c r="AK1002" i="5"/>
  <c r="BI1002" i="12"/>
  <c r="AK986" i="5"/>
  <c r="BI986" i="12"/>
  <c r="AK970" i="5"/>
  <c r="BI970" i="12"/>
  <c r="AI923" i="5"/>
  <c r="BG923" i="12"/>
  <c r="AK890" i="5"/>
  <c r="BI890" i="12"/>
  <c r="AI859" i="5"/>
  <c r="BG859" i="12"/>
  <c r="AK818" i="5"/>
  <c r="BI818" i="12"/>
  <c r="AK790" i="5"/>
  <c r="BI790" i="12"/>
  <c r="AK754" i="5"/>
  <c r="BI754" i="12"/>
  <c r="AI723" i="5"/>
  <c r="BG723" i="12"/>
  <c r="AK690" i="5"/>
  <c r="BI690" i="12"/>
  <c r="AI663" i="5"/>
  <c r="BG663" i="12"/>
  <c r="AI631" i="5"/>
  <c r="BG631" i="12"/>
  <c r="AH22" i="5"/>
  <c r="BF22" i="12"/>
  <c r="AL12" i="5"/>
  <c r="BJ12" i="12"/>
  <c r="AK566" i="5"/>
  <c r="BI566" i="12"/>
  <c r="AK538" i="5"/>
  <c r="BI538" i="12"/>
  <c r="AK506" i="5"/>
  <c r="BI506" i="12"/>
  <c r="AK474" i="5"/>
  <c r="BI474" i="12"/>
  <c r="AI447" i="5"/>
  <c r="BG447" i="12"/>
  <c r="AI415" i="5"/>
  <c r="BG415" i="12"/>
  <c r="AI387" i="5"/>
  <c r="BG387" i="12"/>
  <c r="AK350" i="5"/>
  <c r="BI350" i="12"/>
  <c r="AK318" i="5"/>
  <c r="BI318" i="12"/>
  <c r="AK614" i="5"/>
  <c r="BI614" i="12"/>
  <c r="AK598" i="5"/>
  <c r="BI598" i="12"/>
  <c r="AK582" i="5"/>
  <c r="BI582" i="12"/>
  <c r="AK558" i="5"/>
  <c r="BI558" i="12"/>
  <c r="AI523" i="5"/>
  <c r="BG523" i="12"/>
  <c r="AK490" i="5"/>
  <c r="BI490" i="12"/>
  <c r="AI459" i="5"/>
  <c r="BG459" i="12"/>
  <c r="AI423" i="5"/>
  <c r="BG423" i="12"/>
  <c r="AK386" i="5"/>
  <c r="BI386" i="12"/>
  <c r="AK358" i="5"/>
  <c r="BI358" i="12"/>
  <c r="AI327" i="5"/>
  <c r="BG327" i="12"/>
  <c r="AK729" i="5"/>
  <c r="BI729" i="12"/>
  <c r="AK689" i="5"/>
  <c r="BI689" i="12"/>
  <c r="AK657" i="5"/>
  <c r="BI657" i="12"/>
  <c r="AI626" i="5"/>
  <c r="BG626" i="12"/>
  <c r="AI598" i="5"/>
  <c r="BG598" i="12"/>
  <c r="AK565" i="5"/>
  <c r="BI565" i="12"/>
  <c r="AK533" i="5"/>
  <c r="BI533" i="12"/>
  <c r="AK501" i="5"/>
  <c r="BI501" i="12"/>
  <c r="AK465" i="5"/>
  <c r="BI465" i="12"/>
  <c r="AK433" i="5"/>
  <c r="BI433" i="12"/>
  <c r="AK401" i="5"/>
  <c r="BI401" i="12"/>
  <c r="AK373" i="5"/>
  <c r="BI373" i="12"/>
  <c r="AK341" i="5"/>
  <c r="BI341" i="12"/>
  <c r="AI302" i="5"/>
  <c r="BG302" i="12"/>
  <c r="AK269" i="5"/>
  <c r="BI269" i="12"/>
  <c r="AI234" i="5"/>
  <c r="BG234" i="12"/>
  <c r="AK201" i="5"/>
  <c r="BI201" i="12"/>
  <c r="AI170" i="5"/>
  <c r="BG170" i="12"/>
  <c r="AK137" i="5"/>
  <c r="BI137" i="12"/>
  <c r="AI106" i="5"/>
  <c r="BG106" i="12"/>
  <c r="AK81" i="5"/>
  <c r="BI81" i="12"/>
  <c r="AK65" i="5"/>
  <c r="BI65" i="12"/>
  <c r="AK49" i="5"/>
  <c r="BI49" i="12"/>
  <c r="AK33" i="5"/>
  <c r="BI33" i="12"/>
  <c r="AI14" i="5"/>
  <c r="BG14" i="12"/>
  <c r="AI781" i="5"/>
  <c r="BG781" i="12"/>
  <c r="AK712" i="5"/>
  <c r="BI712" i="12"/>
  <c r="AK668" i="5"/>
  <c r="BI668" i="12"/>
  <c r="AK648" i="5"/>
  <c r="BI648" i="12"/>
  <c r="AK632" i="5"/>
  <c r="BI632" i="12"/>
  <c r="AK616" i="5"/>
  <c r="BI616" i="12"/>
  <c r="AK600" i="5"/>
  <c r="BI600" i="12"/>
  <c r="AK584" i="5"/>
  <c r="BI584" i="12"/>
  <c r="AI754" i="5"/>
  <c r="BG754" i="12"/>
  <c r="AI722" i="5"/>
  <c r="BG722" i="12"/>
  <c r="AI694" i="5"/>
  <c r="BG694" i="12"/>
  <c r="AK665" i="5"/>
  <c r="BI665" i="12"/>
  <c r="AI634" i="5"/>
  <c r="BG634" i="12"/>
  <c r="AK597" i="5"/>
  <c r="BI597" i="12"/>
  <c r="AI566" i="5"/>
  <c r="BG566" i="12"/>
  <c r="AK537" i="5"/>
  <c r="BI537" i="12"/>
  <c r="AI506" i="5"/>
  <c r="BG506" i="12"/>
  <c r="AI474" i="5"/>
  <c r="BG474" i="12"/>
  <c r="AK445" i="5"/>
  <c r="BI445" i="12"/>
  <c r="AK413" i="5"/>
  <c r="BI413" i="12"/>
  <c r="AK377" i="5"/>
  <c r="BI377" i="12"/>
  <c r="AK345" i="5"/>
  <c r="BI345" i="12"/>
  <c r="AK317" i="5"/>
  <c r="BI317" i="12"/>
  <c r="AK289" i="5"/>
  <c r="BI289" i="12"/>
  <c r="AI258" i="5"/>
  <c r="BG258" i="12"/>
  <c r="AI230" i="5"/>
  <c r="BG230" i="12"/>
  <c r="AK197" i="5"/>
  <c r="BI197" i="12"/>
  <c r="AI166" i="5"/>
  <c r="BG166" i="12"/>
  <c r="AK133" i="5"/>
  <c r="BI133" i="12"/>
  <c r="AI102" i="5"/>
  <c r="BG102" i="12"/>
  <c r="AK808" i="5"/>
  <c r="BI808" i="12"/>
  <c r="AI749" i="5"/>
  <c r="BG749" i="12"/>
  <c r="AK700" i="5"/>
  <c r="BI700" i="12"/>
  <c r="AH886" i="5"/>
  <c r="BF886" i="12"/>
  <c r="AI793" i="5"/>
  <c r="BG793" i="12"/>
  <c r="AK748" i="5"/>
  <c r="BI748" i="12"/>
  <c r="AI697" i="5"/>
  <c r="BG697" i="12"/>
  <c r="AI1065" i="5"/>
  <c r="BG1065" i="12"/>
  <c r="AI1049" i="5"/>
  <c r="BG1049" i="12"/>
  <c r="AI1033" i="5"/>
  <c r="BG1033" i="12"/>
  <c r="AI1017" i="5"/>
  <c r="BG1017" i="12"/>
  <c r="AI1001" i="5"/>
  <c r="BG1001" i="12"/>
  <c r="AI985" i="5"/>
  <c r="BG985" i="12"/>
  <c r="AI969" i="5"/>
  <c r="BG969" i="12"/>
  <c r="AI953" i="5"/>
  <c r="BG953" i="12"/>
  <c r="AI937" i="5"/>
  <c r="BG937" i="12"/>
  <c r="AI921" i="5"/>
  <c r="BG921" i="12"/>
  <c r="AI905" i="5"/>
  <c r="BG905" i="12"/>
  <c r="AI889" i="5"/>
  <c r="BG889" i="12"/>
  <c r="AI873" i="5"/>
  <c r="BG873" i="12"/>
  <c r="AI853" i="5"/>
  <c r="BG853" i="12"/>
  <c r="AI837" i="5"/>
  <c r="BG837" i="12"/>
  <c r="AI821" i="5"/>
  <c r="BG821" i="12"/>
  <c r="AK760" i="5"/>
  <c r="BI760" i="12"/>
  <c r="AK1198" i="5"/>
  <c r="BI1198" i="12"/>
  <c r="AK1182" i="5"/>
  <c r="BI1182" i="12"/>
  <c r="AK1166" i="5"/>
  <c r="BI1166" i="12"/>
  <c r="AI1151" i="5"/>
  <c r="BG1151" i="12"/>
  <c r="AH1025" i="5"/>
  <c r="BF1025" i="12"/>
  <c r="AH929" i="5"/>
  <c r="BF929" i="12"/>
  <c r="AH849" i="5"/>
  <c r="BF849" i="12"/>
  <c r="AH605" i="5"/>
  <c r="BF605" i="12"/>
  <c r="AI661" i="5"/>
  <c r="BG661" i="12"/>
  <c r="AK568" i="5"/>
  <c r="BI568" i="12"/>
  <c r="AK552" i="5"/>
  <c r="BI552" i="12"/>
  <c r="AL175" i="5"/>
  <c r="BJ175" i="12"/>
  <c r="AJ164" i="5"/>
  <c r="BH164" i="12"/>
  <c r="AH464" i="5"/>
  <c r="BF464" i="12"/>
  <c r="AL454" i="5"/>
  <c r="BJ454" i="12"/>
  <c r="AL442" i="5"/>
  <c r="BJ442" i="12"/>
  <c r="AJ431" i="5"/>
  <c r="BH431" i="12"/>
  <c r="AH420" i="5"/>
  <c r="BF420" i="12"/>
  <c r="AL410" i="5"/>
  <c r="BJ410" i="12"/>
  <c r="AJ399" i="5"/>
  <c r="BH399" i="12"/>
  <c r="AH388" i="5"/>
  <c r="BF388" i="12"/>
  <c r="AL378" i="5"/>
  <c r="BJ378" i="12"/>
  <c r="AJ367" i="5"/>
  <c r="BH367" i="12"/>
  <c r="AH356" i="5"/>
  <c r="BF356" i="12"/>
  <c r="AL346" i="5"/>
  <c r="BJ346" i="12"/>
  <c r="AJ335" i="5"/>
  <c r="BH335" i="12"/>
  <c r="AH324" i="5"/>
  <c r="BF324" i="12"/>
  <c r="AL314" i="5"/>
  <c r="BJ314" i="12"/>
  <c r="AJ303" i="5"/>
  <c r="BH303" i="12"/>
  <c r="AH292" i="5"/>
  <c r="BF292" i="12"/>
  <c r="AH280" i="5"/>
  <c r="BF280" i="12"/>
  <c r="AL270" i="5"/>
  <c r="BJ270" i="12"/>
  <c r="AJ259" i="5"/>
  <c r="BH259" i="12"/>
  <c r="AH248" i="5"/>
  <c r="BF248" i="12"/>
  <c r="AJ422" i="5"/>
  <c r="BH422" i="12"/>
  <c r="AH411" i="5"/>
  <c r="BF411" i="12"/>
  <c r="AL401" i="5"/>
  <c r="BJ401" i="12"/>
  <c r="AJ390" i="5"/>
  <c r="BH390" i="12"/>
  <c r="AH379" i="5"/>
  <c r="BF379" i="12"/>
  <c r="AL369" i="5"/>
  <c r="BJ369" i="12"/>
  <c r="AJ358" i="5"/>
  <c r="BH358" i="12"/>
  <c r="AH347" i="5"/>
  <c r="BF347" i="12"/>
  <c r="AL337" i="5"/>
  <c r="BJ337" i="12"/>
  <c r="AJ326" i="5"/>
  <c r="BH326" i="12"/>
  <c r="AH315" i="5"/>
  <c r="BF315" i="12"/>
  <c r="AL305" i="5"/>
  <c r="BJ305" i="12"/>
  <c r="AJ294" i="5"/>
  <c r="BH294" i="12"/>
  <c r="AH283" i="5"/>
  <c r="BF283" i="12"/>
  <c r="AL273" i="5"/>
  <c r="BJ273" i="12"/>
  <c r="AJ262" i="5"/>
  <c r="BH262" i="12"/>
  <c r="AH251" i="5"/>
  <c r="BF251" i="12"/>
  <c r="AL241" i="5"/>
  <c r="BJ241" i="12"/>
  <c r="AJ230" i="5"/>
  <c r="BH230" i="12"/>
  <c r="AH219" i="5"/>
  <c r="BF219" i="12"/>
  <c r="AL209" i="5"/>
  <c r="BJ209" i="12"/>
  <c r="AJ198" i="5"/>
  <c r="BH198" i="12"/>
  <c r="AH187" i="5"/>
  <c r="BF187" i="12"/>
  <c r="AL177" i="5"/>
  <c r="BJ177" i="12"/>
  <c r="AJ166" i="5"/>
  <c r="BH166" i="12"/>
  <c r="AH155" i="5"/>
  <c r="BF155" i="12"/>
  <c r="AL145" i="5"/>
  <c r="BJ145" i="12"/>
  <c r="AJ134" i="5"/>
  <c r="BH134" i="12"/>
  <c r="AH123" i="5"/>
  <c r="BF123" i="12"/>
  <c r="AL113" i="5"/>
  <c r="BJ113" i="12"/>
  <c r="AJ102" i="5"/>
  <c r="BH102" i="12"/>
  <c r="AH91" i="5"/>
  <c r="BF91" i="12"/>
  <c r="AL81" i="5"/>
  <c r="BJ81" i="12"/>
  <c r="AJ70" i="5"/>
  <c r="BH70" i="12"/>
  <c r="AH59" i="5"/>
  <c r="BF59" i="12"/>
  <c r="AL49" i="5"/>
  <c r="BJ49" i="12"/>
  <c r="AJ38" i="5"/>
  <c r="BH38" i="12"/>
  <c r="AH27" i="5"/>
  <c r="BF27" i="12"/>
  <c r="AL17" i="5"/>
  <c r="BJ17" i="12"/>
  <c r="AJ6" i="5"/>
  <c r="BH6" i="12"/>
  <c r="AJ421" i="5"/>
  <c r="BH421" i="12"/>
  <c r="AH410" i="5"/>
  <c r="BF410" i="12"/>
  <c r="AL400" i="5"/>
  <c r="BJ400" i="12"/>
  <c r="AJ389" i="5"/>
  <c r="BH389" i="12"/>
  <c r="AH378" i="5"/>
  <c r="BF378" i="12"/>
  <c r="AL368" i="5"/>
  <c r="BJ368" i="12"/>
  <c r="AJ357" i="5"/>
  <c r="BH357" i="12"/>
  <c r="AH346" i="5"/>
  <c r="BF346" i="12"/>
  <c r="AL336" i="5"/>
  <c r="BJ336" i="12"/>
  <c r="AJ325" i="5"/>
  <c r="BH325" i="12"/>
  <c r="AH314" i="5"/>
  <c r="BF314" i="12"/>
  <c r="AL304" i="5"/>
  <c r="BJ304" i="12"/>
  <c r="AJ293" i="5"/>
  <c r="BH293" i="12"/>
  <c r="AH282" i="5"/>
  <c r="BF282" i="12"/>
  <c r="AL272" i="5"/>
  <c r="BJ272" i="12"/>
  <c r="AJ261" i="5"/>
  <c r="BH261" i="12"/>
  <c r="AH250" i="5"/>
  <c r="BF250" i="12"/>
  <c r="AL240" i="5"/>
  <c r="BJ240" i="12"/>
  <c r="AJ229" i="5"/>
  <c r="BH229" i="12"/>
  <c r="AH218" i="5"/>
  <c r="BF218" i="12"/>
  <c r="AL208" i="5"/>
  <c r="BJ208" i="12"/>
  <c r="AJ197" i="5"/>
  <c r="BH197" i="12"/>
  <c r="AH186" i="5"/>
  <c r="BF186" i="12"/>
  <c r="AL176" i="5"/>
  <c r="BJ176" i="12"/>
  <c r="AJ165" i="5"/>
  <c r="BH165" i="12"/>
  <c r="AH154" i="5"/>
  <c r="BF154" i="12"/>
  <c r="AL144" i="5"/>
  <c r="BJ144" i="12"/>
  <c r="AJ133" i="5"/>
  <c r="BH133" i="12"/>
  <c r="AH122" i="5"/>
  <c r="BF122" i="12"/>
  <c r="AL112" i="5"/>
  <c r="BJ112" i="12"/>
  <c r="AJ101" i="5"/>
  <c r="BH101" i="12"/>
  <c r="AH90" i="5"/>
  <c r="BF90" i="12"/>
  <c r="AL80" i="5"/>
  <c r="BJ80" i="12"/>
  <c r="AJ69" i="5"/>
  <c r="BH69" i="12"/>
  <c r="AH58" i="5"/>
  <c r="BF58" i="12"/>
  <c r="AL48" i="5"/>
  <c r="BJ48" i="12"/>
  <c r="AJ37" i="5"/>
  <c r="BH37" i="12"/>
  <c r="AH26" i="5"/>
  <c r="BF26" i="12"/>
  <c r="AL155" i="5"/>
  <c r="BJ155" i="12"/>
  <c r="AJ144" i="5"/>
  <c r="BH144" i="12"/>
  <c r="AH133" i="5"/>
  <c r="BF133" i="12"/>
  <c r="AL123" i="5"/>
  <c r="BJ123" i="12"/>
  <c r="AJ112" i="5"/>
  <c r="BH112" i="12"/>
  <c r="AH101" i="5"/>
  <c r="BF101" i="12"/>
  <c r="AL91" i="5"/>
  <c r="BJ91" i="12"/>
  <c r="AJ80" i="5"/>
  <c r="BH80" i="12"/>
  <c r="AH69" i="5"/>
  <c r="BF69" i="12"/>
  <c r="AL59" i="5"/>
  <c r="BJ59" i="12"/>
  <c r="AJ48" i="5"/>
  <c r="BH48" i="12"/>
  <c r="AH37" i="5"/>
  <c r="BF37" i="12"/>
  <c r="AL27" i="5"/>
  <c r="BJ27" i="12"/>
  <c r="AJ16" i="5"/>
  <c r="BH16" i="12"/>
  <c r="AH5" i="5"/>
  <c r="BF5" i="12"/>
  <c r="AK14" i="5"/>
  <c r="BI14" i="12"/>
  <c r="AL238" i="5"/>
  <c r="BJ238" i="12"/>
  <c r="AJ227" i="5"/>
  <c r="BH227" i="12"/>
  <c r="AH216" i="5"/>
  <c r="BF216" i="12"/>
  <c r="AL206" i="5"/>
  <c r="BJ206" i="12"/>
  <c r="AJ195" i="5"/>
  <c r="BH195" i="12"/>
  <c r="AH184" i="5"/>
  <c r="BF184" i="12"/>
  <c r="AL174" i="5"/>
  <c r="BJ174" i="12"/>
  <c r="AJ163" i="5"/>
  <c r="BH163" i="12"/>
  <c r="AH152" i="5"/>
  <c r="BF152" i="12"/>
  <c r="AL142" i="5"/>
  <c r="BJ142" i="12"/>
  <c r="AJ131" i="5"/>
  <c r="BH131" i="12"/>
  <c r="AH120" i="5"/>
  <c r="BF120" i="12"/>
  <c r="AL110" i="5"/>
  <c r="BJ110" i="12"/>
  <c r="AJ99" i="5"/>
  <c r="BH99" i="12"/>
  <c r="AH88" i="5"/>
  <c r="BF88" i="12"/>
  <c r="AL78" i="5"/>
  <c r="BJ78" i="12"/>
  <c r="AJ67" i="5"/>
  <c r="BH67" i="12"/>
  <c r="AH56" i="5"/>
  <c r="BF56" i="12"/>
  <c r="AL46" i="5"/>
  <c r="BJ46" i="12"/>
  <c r="AJ35" i="5"/>
  <c r="BH35" i="12"/>
  <c r="AH24" i="5"/>
  <c r="BF24" i="12"/>
  <c r="AL14" i="5"/>
  <c r="BJ14" i="12"/>
  <c r="AJ3" i="5"/>
  <c r="BH3" i="12"/>
  <c r="AL1213" i="5"/>
  <c r="BJ1213" i="12"/>
  <c r="AH1203" i="5"/>
  <c r="BF1203" i="12"/>
  <c r="AL1193" i="5"/>
  <c r="BJ1193" i="12"/>
  <c r="AJ1182" i="5"/>
  <c r="BH1182" i="12"/>
  <c r="AL1173" i="5"/>
  <c r="BJ1173" i="12"/>
  <c r="AJ1162" i="5"/>
  <c r="BH1162" i="12"/>
  <c r="AH1151" i="5"/>
  <c r="BF1151" i="12"/>
  <c r="AL1141" i="5"/>
  <c r="BJ1141" i="12"/>
  <c r="AJ1130" i="5"/>
  <c r="BH1130" i="12"/>
  <c r="AH1119" i="5"/>
  <c r="BF1119" i="12"/>
  <c r="AJ1110" i="5"/>
  <c r="BH1110" i="12"/>
  <c r="AH1099" i="5"/>
  <c r="BF1099" i="12"/>
  <c r="AL1089" i="5"/>
  <c r="BJ1089" i="12"/>
  <c r="AH1079" i="5"/>
  <c r="BF1079" i="12"/>
  <c r="AL1069" i="5"/>
  <c r="BJ1069" i="12"/>
  <c r="AJ1058" i="5"/>
  <c r="BH1058" i="12"/>
  <c r="AI1048" i="5"/>
  <c r="BG1048" i="12"/>
  <c r="AJ1038" i="5"/>
  <c r="BH1038" i="12"/>
  <c r="AH1027" i="5"/>
  <c r="BF1027" i="12"/>
  <c r="AL1017" i="5"/>
  <c r="BJ1017" i="12"/>
  <c r="AI1185" i="5"/>
  <c r="BG1185" i="12"/>
  <c r="AI1169" i="5"/>
  <c r="BG1169" i="12"/>
  <c r="AI1153" i="5"/>
  <c r="BG1153" i="12"/>
  <c r="AI1137" i="5"/>
  <c r="BG1137" i="12"/>
  <c r="AI1121" i="5"/>
  <c r="BG1121" i="12"/>
  <c r="AL1211" i="5"/>
  <c r="BJ1211" i="12"/>
  <c r="AH1181" i="5"/>
  <c r="BF1181" i="12"/>
  <c r="AH1125" i="5"/>
  <c r="BF1125" i="12"/>
  <c r="AH1081" i="5"/>
  <c r="BF1081" i="12"/>
  <c r="AH1037" i="5"/>
  <c r="BF1037" i="12"/>
  <c r="AI1109" i="5"/>
  <c r="BG1109" i="12"/>
  <c r="AI1093" i="5"/>
  <c r="BG1093" i="12"/>
  <c r="AI1077" i="5"/>
  <c r="BG1077" i="12"/>
  <c r="AH1137" i="5"/>
  <c r="BF1137" i="12"/>
  <c r="AH905" i="5"/>
  <c r="BF905" i="12"/>
  <c r="AH1010" i="5"/>
  <c r="BF1010" i="12"/>
  <c r="AH922" i="5"/>
  <c r="BF922" i="12"/>
  <c r="AK962" i="5"/>
  <c r="BI962" i="12"/>
  <c r="AI939" i="5"/>
  <c r="BG939" i="12"/>
  <c r="AK918" i="5"/>
  <c r="BI918" i="12"/>
  <c r="AK886" i="5"/>
  <c r="BI886" i="12"/>
  <c r="AK854" i="5"/>
  <c r="BI854" i="12"/>
  <c r="AK826" i="5"/>
  <c r="BI826" i="12"/>
  <c r="AI791" i="5"/>
  <c r="BG791" i="12"/>
  <c r="AK762" i="5"/>
  <c r="BI762" i="12"/>
  <c r="AI731" i="5"/>
  <c r="BG731" i="12"/>
  <c r="AI699" i="5"/>
  <c r="BG699" i="12"/>
  <c r="AK662" i="5"/>
  <c r="BI662" i="12"/>
  <c r="AK630" i="5"/>
  <c r="BI630" i="12"/>
  <c r="AK1130" i="5"/>
  <c r="BI1130" i="12"/>
  <c r="AK1114" i="5"/>
  <c r="BI1114" i="12"/>
  <c r="AK1098" i="5"/>
  <c r="BI1098" i="12"/>
  <c r="AK1082" i="5"/>
  <c r="BI1082" i="12"/>
  <c r="AK1066" i="5"/>
  <c r="BI1066" i="12"/>
  <c r="AK1050" i="5"/>
  <c r="BI1050" i="12"/>
  <c r="AK1034" i="5"/>
  <c r="BI1034" i="12"/>
  <c r="AI1015" i="5"/>
  <c r="BG1015" i="12"/>
  <c r="AI999" i="5"/>
  <c r="BG999" i="12"/>
  <c r="AI983" i="5"/>
  <c r="BG983" i="12"/>
  <c r="AK966" i="5"/>
  <c r="BI966" i="12"/>
  <c r="AI915" i="5"/>
  <c r="BG915" i="12"/>
  <c r="AI883" i="5"/>
  <c r="BG883" i="12"/>
  <c r="AI851" i="5"/>
  <c r="BG851" i="12"/>
  <c r="AK814" i="5"/>
  <c r="BI814" i="12"/>
  <c r="AK786" i="5"/>
  <c r="BI786" i="12"/>
  <c r="AK750" i="5"/>
  <c r="BI750" i="12"/>
  <c r="AK718" i="5"/>
  <c r="BI718" i="12"/>
  <c r="AI687" i="5"/>
  <c r="BG687" i="12"/>
  <c r="AI659" i="5"/>
  <c r="BG659" i="12"/>
  <c r="AI627" i="5"/>
  <c r="BG627" i="12"/>
  <c r="AJ21" i="5"/>
  <c r="BH21" i="12"/>
  <c r="AH10" i="5"/>
  <c r="BF10" i="12"/>
  <c r="AK562" i="5"/>
  <c r="BI562" i="12"/>
  <c r="AK534" i="5"/>
  <c r="BI534" i="12"/>
  <c r="AI503" i="5"/>
  <c r="BG503" i="12"/>
  <c r="AK470" i="5"/>
  <c r="BI470" i="12"/>
  <c r="AK442" i="5"/>
  <c r="BI442" i="12"/>
  <c r="AK414" i="5"/>
  <c r="BI414" i="12"/>
  <c r="AK382" i="5"/>
  <c r="BI382" i="12"/>
  <c r="AK346" i="5"/>
  <c r="BI346" i="12"/>
  <c r="AI315" i="5"/>
  <c r="BG315" i="12"/>
  <c r="AI611" i="5"/>
  <c r="BG611" i="12"/>
  <c r="AI595" i="5"/>
  <c r="BG595" i="12"/>
  <c r="AI579" i="5"/>
  <c r="BG579" i="12"/>
  <c r="AI555" i="5"/>
  <c r="BG555" i="12"/>
  <c r="AK518" i="5"/>
  <c r="BI518" i="12"/>
  <c r="AK486" i="5"/>
  <c r="BI486" i="12"/>
  <c r="AI455" i="5"/>
  <c r="BG455" i="12"/>
  <c r="AK418" i="5"/>
  <c r="BI418" i="12"/>
  <c r="AI383" i="5"/>
  <c r="BG383" i="12"/>
  <c r="AI355" i="5"/>
  <c r="BG355" i="12"/>
  <c r="AI323" i="5"/>
  <c r="BG323" i="12"/>
  <c r="AI758" i="5"/>
  <c r="BG758" i="12"/>
  <c r="AI726" i="5"/>
  <c r="BG726" i="12"/>
  <c r="AI686" i="5"/>
  <c r="BG686" i="12"/>
  <c r="AK653" i="5"/>
  <c r="BI653" i="12"/>
  <c r="AI622" i="5"/>
  <c r="BG622" i="12"/>
  <c r="AK593" i="5"/>
  <c r="BI593" i="12"/>
  <c r="AI562" i="5"/>
  <c r="BG562" i="12"/>
  <c r="AI530" i="5"/>
  <c r="BG530" i="12"/>
  <c r="AI498" i="5"/>
  <c r="BG498" i="12"/>
  <c r="AI462" i="5"/>
  <c r="BG462" i="12"/>
  <c r="AK429" i="5"/>
  <c r="BI429" i="12"/>
  <c r="AI398" i="5"/>
  <c r="BG398" i="12"/>
  <c r="AK369" i="5"/>
  <c r="BI369" i="12"/>
  <c r="AI338" i="5"/>
  <c r="BG338" i="12"/>
  <c r="AI298" i="5"/>
  <c r="BG298" i="12"/>
  <c r="AK265" i="5"/>
  <c r="BI265" i="12"/>
  <c r="AK229" i="5"/>
  <c r="BI229" i="12"/>
  <c r="AI198" i="5"/>
  <c r="BG198" i="12"/>
  <c r="AK165" i="5"/>
  <c r="BI165" i="12"/>
  <c r="AI134" i="5"/>
  <c r="BG134" i="12"/>
  <c r="AK101" i="5"/>
  <c r="BI101" i="12"/>
  <c r="AI78" i="5"/>
  <c r="BG78" i="12"/>
  <c r="AI62" i="5"/>
  <c r="BG62" i="12"/>
  <c r="AI46" i="5"/>
  <c r="BG46" i="12"/>
  <c r="AI30" i="5"/>
  <c r="BG30" i="12"/>
  <c r="AK13" i="5"/>
  <c r="BI13" i="12"/>
  <c r="AK772" i="5"/>
  <c r="BI772" i="12"/>
  <c r="AK704" i="5"/>
  <c r="BI704" i="12"/>
  <c r="AK664" i="5"/>
  <c r="BI664" i="12"/>
  <c r="AI645" i="5"/>
  <c r="BG645" i="12"/>
  <c r="AI629" i="5"/>
  <c r="BG629" i="12"/>
  <c r="AI613" i="5"/>
  <c r="BG613" i="12"/>
  <c r="AI597" i="5"/>
  <c r="BG597" i="12"/>
  <c r="AI750" i="5"/>
  <c r="BG750" i="12"/>
  <c r="AI718" i="5"/>
  <c r="BG718" i="12"/>
  <c r="AK693" i="5"/>
  <c r="BI693" i="12"/>
  <c r="AK661" i="5"/>
  <c r="BI661" i="12"/>
  <c r="AI630" i="5"/>
  <c r="BG630" i="12"/>
  <c r="AI594" i="5"/>
  <c r="BG594" i="12"/>
  <c r="AK561" i="5"/>
  <c r="BI561" i="12"/>
  <c r="AI534" i="5"/>
  <c r="BG534" i="12"/>
  <c r="AI502" i="5"/>
  <c r="BG502" i="12"/>
  <c r="AI470" i="5"/>
  <c r="BG470" i="12"/>
  <c r="AI442" i="5"/>
  <c r="BG442" i="12"/>
  <c r="AI410" i="5"/>
  <c r="BG410" i="12"/>
  <c r="AI374" i="5"/>
  <c r="BG374" i="12"/>
  <c r="AI342" i="5"/>
  <c r="BG342" i="12"/>
  <c r="AI314" i="5"/>
  <c r="BG314" i="12"/>
  <c r="AI286" i="5"/>
  <c r="BG286" i="12"/>
  <c r="AK253" i="5"/>
  <c r="BI253" i="12"/>
  <c r="AK225" i="5"/>
  <c r="BI225" i="12"/>
  <c r="AI194" i="5"/>
  <c r="BG194" i="12"/>
  <c r="AI162" i="5"/>
  <c r="BG162" i="12"/>
  <c r="AI130" i="5"/>
  <c r="BG130" i="12"/>
  <c r="AI98" i="5"/>
  <c r="BG98" i="12"/>
  <c r="AK800" i="5"/>
  <c r="BI800" i="12"/>
  <c r="AI741" i="5"/>
  <c r="BG741" i="12"/>
  <c r="AI693" i="5"/>
  <c r="BG693" i="12"/>
  <c r="AH878" i="5"/>
  <c r="BF878" i="12"/>
  <c r="AK788" i="5"/>
  <c r="BI788" i="12"/>
  <c r="AK744" i="5"/>
  <c r="BI744" i="12"/>
  <c r="AK676" i="5"/>
  <c r="BI676" i="12"/>
  <c r="AK1064" i="5"/>
  <c r="BI1064" i="12"/>
  <c r="AK1048" i="5"/>
  <c r="BI1048" i="12"/>
  <c r="AK1032" i="5"/>
  <c r="BI1032" i="12"/>
  <c r="AK1016" i="5"/>
  <c r="BI1016" i="12"/>
  <c r="AK1000" i="5"/>
  <c r="BI1000" i="12"/>
  <c r="AK984" i="5"/>
  <c r="BI984" i="12"/>
  <c r="AK968" i="5"/>
  <c r="BI968" i="12"/>
  <c r="AK952" i="5"/>
  <c r="BI952" i="12"/>
  <c r="AK936" i="5"/>
  <c r="BI936" i="12"/>
  <c r="AK920" i="5"/>
  <c r="BI920" i="12"/>
  <c r="AK904" i="5"/>
  <c r="BI904" i="12"/>
  <c r="AK888" i="5"/>
  <c r="BI888" i="12"/>
  <c r="AK872" i="5"/>
  <c r="BI872" i="12"/>
  <c r="AK852" i="5"/>
  <c r="BI852" i="12"/>
  <c r="AK836" i="5"/>
  <c r="BI836" i="12"/>
  <c r="AK820" i="5"/>
  <c r="BI820" i="12"/>
  <c r="AI745" i="5"/>
  <c r="BG745" i="12"/>
  <c r="AI1211" i="5"/>
  <c r="BG1211" i="12"/>
  <c r="AI1195" i="5"/>
  <c r="BG1195" i="12"/>
  <c r="AI1179" i="5"/>
  <c r="BG1179" i="12"/>
  <c r="AI1163" i="5"/>
  <c r="BG1163" i="12"/>
  <c r="AK1150" i="5"/>
  <c r="BI1150" i="12"/>
  <c r="AH1009" i="5"/>
  <c r="BF1009" i="12"/>
  <c r="AH921" i="5"/>
  <c r="BF921" i="12"/>
  <c r="AH833" i="5"/>
  <c r="BF833" i="12"/>
  <c r="AI581" i="5"/>
  <c r="BG581" i="12"/>
  <c r="AI565" i="5"/>
  <c r="BG565" i="12"/>
  <c r="AI549" i="5"/>
  <c r="BG549" i="12"/>
  <c r="AJ1056" i="5"/>
  <c r="BH1056" i="12"/>
  <c r="AJ1040" i="5"/>
  <c r="BH1040" i="12"/>
  <c r="AJ1024" i="5"/>
  <c r="BH1024" i="12"/>
  <c r="AJ1008" i="5"/>
  <c r="BH1008" i="12"/>
  <c r="AJ992" i="5"/>
  <c r="BH992" i="12"/>
  <c r="AJ976" i="5"/>
  <c r="BH976" i="12"/>
  <c r="AJ960" i="5"/>
  <c r="BH960" i="12"/>
  <c r="AJ944" i="5"/>
  <c r="BH944" i="12"/>
  <c r="AJ928" i="5"/>
  <c r="BH928" i="12"/>
  <c r="AJ912" i="5"/>
  <c r="BH912" i="12"/>
  <c r="AJ896" i="5"/>
  <c r="BH896" i="12"/>
  <c r="AJ880" i="5"/>
  <c r="BH880" i="12"/>
  <c r="AJ864" i="5"/>
  <c r="BH864" i="12"/>
  <c r="AJ848" i="5"/>
  <c r="BH848" i="12"/>
  <c r="AJ832" i="5"/>
  <c r="BH832" i="12"/>
  <c r="AH817" i="5"/>
  <c r="BF817" i="12"/>
  <c r="AJ804" i="5"/>
  <c r="BH804" i="12"/>
  <c r="AJ792" i="5"/>
  <c r="BH792" i="12"/>
  <c r="AL779" i="5"/>
  <c r="BJ779" i="12"/>
  <c r="AL767" i="5"/>
  <c r="BJ767" i="12"/>
  <c r="AI1196" i="5"/>
  <c r="BG1196" i="12"/>
  <c r="AK1175" i="5"/>
  <c r="BI1175" i="12"/>
  <c r="AK1155" i="5"/>
  <c r="BI1155" i="12"/>
  <c r="AI1132" i="5"/>
  <c r="BG1132" i="12"/>
  <c r="AK1111" i="5"/>
  <c r="BI1111" i="12"/>
  <c r="AK1091" i="5"/>
  <c r="BI1091" i="12"/>
  <c r="AI1068" i="5"/>
  <c r="BG1068" i="12"/>
  <c r="AK1047" i="5"/>
  <c r="BI1047" i="12"/>
  <c r="AK1027" i="5"/>
  <c r="BI1027" i="12"/>
  <c r="AL1206" i="5"/>
  <c r="BJ1206" i="12"/>
  <c r="AL1190" i="5"/>
  <c r="BJ1190" i="12"/>
  <c r="AL1174" i="5"/>
  <c r="BJ1174" i="12"/>
  <c r="AL1158" i="5"/>
  <c r="BJ1158" i="12"/>
  <c r="AL1142" i="5"/>
  <c r="BJ1142" i="12"/>
  <c r="AL1126" i="5"/>
  <c r="BJ1126" i="12"/>
  <c r="AL1110" i="5"/>
  <c r="BJ1110" i="12"/>
  <c r="AL1094" i="5"/>
  <c r="BJ1094" i="12"/>
  <c r="AJ1075" i="5"/>
  <c r="BH1075" i="12"/>
  <c r="AJ1059" i="5"/>
  <c r="BH1059" i="12"/>
  <c r="AJ1043" i="5"/>
  <c r="BH1043" i="12"/>
  <c r="AJ1027" i="5"/>
  <c r="BH1027" i="12"/>
  <c r="AJ1011" i="5"/>
  <c r="BH1011" i="12"/>
  <c r="AJ995" i="5"/>
  <c r="BH995" i="12"/>
  <c r="AJ979" i="5"/>
  <c r="BH979" i="12"/>
  <c r="AJ963" i="5"/>
  <c r="BH963" i="12"/>
  <c r="AL946" i="5"/>
  <c r="BJ946" i="12"/>
  <c r="AL930" i="5"/>
  <c r="BJ930" i="12"/>
  <c r="AL914" i="5"/>
  <c r="BJ914" i="12"/>
  <c r="AL898" i="5"/>
  <c r="BJ898" i="12"/>
  <c r="AL882" i="5"/>
  <c r="BJ882" i="12"/>
  <c r="AL866" i="5"/>
  <c r="BJ866" i="12"/>
  <c r="AL850" i="5"/>
  <c r="BJ850" i="12"/>
  <c r="AL834" i="5"/>
  <c r="BJ834" i="12"/>
  <c r="AJ819" i="5"/>
  <c r="BH819" i="12"/>
  <c r="AJ807" i="5"/>
  <c r="BH807" i="12"/>
  <c r="AL794" i="5"/>
  <c r="BJ794" i="12"/>
  <c r="AL782" i="5"/>
  <c r="BJ782" i="12"/>
  <c r="AH768" i="5"/>
  <c r="BF768" i="12"/>
  <c r="AH965" i="5"/>
  <c r="BF965" i="12"/>
  <c r="AH901" i="5"/>
  <c r="BF901" i="12"/>
  <c r="AH837" i="5"/>
  <c r="BF837" i="12"/>
  <c r="AH761" i="5"/>
  <c r="BF761" i="12"/>
  <c r="AL751" i="5"/>
  <c r="BJ751" i="12"/>
  <c r="AL739" i="5"/>
  <c r="BJ739" i="12"/>
  <c r="AL727" i="5"/>
  <c r="BJ727" i="12"/>
  <c r="AL715" i="5"/>
  <c r="BJ715" i="12"/>
  <c r="AJ704" i="5"/>
  <c r="BH704" i="12"/>
  <c r="AJ692" i="5"/>
  <c r="BH692" i="12"/>
  <c r="AJ680" i="5"/>
  <c r="BH680" i="12"/>
  <c r="AJ668" i="5"/>
  <c r="BH668" i="12"/>
  <c r="AH657" i="5"/>
  <c r="BF657" i="12"/>
  <c r="AH645" i="5"/>
  <c r="BF645" i="12"/>
  <c r="AH633" i="5"/>
  <c r="BF633" i="12"/>
  <c r="AL623" i="5"/>
  <c r="BJ623" i="12"/>
  <c r="AL611" i="5"/>
  <c r="BJ611" i="12"/>
  <c r="AL599" i="5"/>
  <c r="BJ599" i="12"/>
  <c r="AL587" i="5"/>
  <c r="BJ587" i="12"/>
  <c r="AJ576" i="5"/>
  <c r="BH576" i="12"/>
  <c r="AJ564" i="5"/>
  <c r="BH564" i="12"/>
  <c r="AJ552" i="5"/>
  <c r="BH552" i="12"/>
  <c r="AH541" i="5"/>
  <c r="BF541" i="12"/>
  <c r="AL531" i="5"/>
  <c r="BJ531" i="12"/>
  <c r="AJ520" i="5"/>
  <c r="BH520" i="12"/>
  <c r="AJ508" i="5"/>
  <c r="BH508" i="12"/>
  <c r="AH497" i="5"/>
  <c r="BF497" i="12"/>
  <c r="AH485" i="5"/>
  <c r="BF485" i="12"/>
  <c r="AL475" i="5"/>
  <c r="BJ475" i="12"/>
  <c r="AJ464" i="5"/>
  <c r="BH464" i="12"/>
  <c r="AJ452" i="5"/>
  <c r="BH452" i="12"/>
  <c r="AH441" i="5"/>
  <c r="BF441" i="12"/>
  <c r="AI1128" i="5"/>
  <c r="BG1128" i="12"/>
  <c r="AI1040" i="5"/>
  <c r="BG1040" i="12"/>
  <c r="AK1003" i="5"/>
  <c r="BI1003" i="12"/>
  <c r="AK987" i="5"/>
  <c r="BI987" i="12"/>
  <c r="AK971" i="5"/>
  <c r="BI971" i="12"/>
  <c r="AK955" i="5"/>
  <c r="BI955" i="12"/>
  <c r="AK939" i="5"/>
  <c r="BI939" i="12"/>
  <c r="AH1200" i="5"/>
  <c r="BF1200" i="12"/>
  <c r="AH1168" i="5"/>
  <c r="BF1168" i="12"/>
  <c r="AH1136" i="5"/>
  <c r="BF1136" i="12"/>
  <c r="AH1104" i="5"/>
  <c r="BF1104" i="12"/>
  <c r="AH1076" i="5"/>
  <c r="BF1076" i="12"/>
  <c r="AH1044" i="5"/>
  <c r="BF1044" i="12"/>
  <c r="AH1012" i="5"/>
  <c r="BF1012" i="12"/>
  <c r="AH980" i="5"/>
  <c r="BF980" i="12"/>
  <c r="AH952" i="5"/>
  <c r="BF952" i="12"/>
  <c r="AH920" i="5"/>
  <c r="BF920" i="12"/>
  <c r="AH888" i="5"/>
  <c r="BF888" i="12"/>
  <c r="AH856" i="5"/>
  <c r="BF856" i="12"/>
  <c r="AH812" i="5"/>
  <c r="BF812" i="12"/>
  <c r="AH760" i="5"/>
  <c r="BF760" i="12"/>
  <c r="AL750" i="5"/>
  <c r="BJ750" i="12"/>
  <c r="AJ739" i="5"/>
  <c r="BH739" i="12"/>
  <c r="AH728" i="5"/>
  <c r="BF728" i="12"/>
  <c r="AL718" i="5"/>
  <c r="BJ718" i="12"/>
  <c r="AJ707" i="5"/>
  <c r="BH707" i="12"/>
  <c r="AH696" i="5"/>
  <c r="BF696" i="12"/>
  <c r="AL686" i="5"/>
  <c r="BJ686" i="12"/>
  <c r="AJ675" i="5"/>
  <c r="BH675" i="12"/>
  <c r="AH664" i="5"/>
  <c r="BF664" i="12"/>
  <c r="AL654" i="5"/>
  <c r="BJ654" i="12"/>
  <c r="AJ643" i="5"/>
  <c r="BH643" i="12"/>
  <c r="AH632" i="5"/>
  <c r="BF632" i="12"/>
  <c r="AL622" i="5"/>
  <c r="BJ622" i="12"/>
  <c r="AJ611" i="5"/>
  <c r="BH611" i="12"/>
  <c r="AH600" i="5"/>
  <c r="BF600" i="12"/>
  <c r="AL590" i="5"/>
  <c r="BJ590" i="12"/>
  <c r="AJ579" i="5"/>
  <c r="BH579" i="12"/>
  <c r="AH568" i="5"/>
  <c r="BF568" i="12"/>
  <c r="AL558" i="5"/>
  <c r="BJ558" i="12"/>
  <c r="AJ547" i="5"/>
  <c r="BH547" i="12"/>
  <c r="AJ535" i="5"/>
  <c r="BH535" i="12"/>
  <c r="AH524" i="5"/>
  <c r="BF524" i="12"/>
  <c r="AH512" i="5"/>
  <c r="BF512" i="12"/>
  <c r="AL502" i="5"/>
  <c r="BJ502" i="12"/>
  <c r="AJ491" i="5"/>
  <c r="BH491" i="12"/>
  <c r="AH480" i="5"/>
  <c r="BF480" i="12"/>
  <c r="AH468" i="5"/>
  <c r="BF468" i="12"/>
  <c r="AL997" i="5"/>
  <c r="BJ997" i="12"/>
  <c r="AJ986" i="5"/>
  <c r="BH986" i="12"/>
  <c r="AH975" i="5"/>
  <c r="BF975" i="12"/>
  <c r="AL965" i="5"/>
  <c r="BJ965" i="12"/>
  <c r="AJ954" i="5"/>
  <c r="BH954" i="12"/>
  <c r="AH943" i="5"/>
  <c r="BF943" i="12"/>
  <c r="AL933" i="5"/>
  <c r="BJ933" i="12"/>
  <c r="AJ922" i="5"/>
  <c r="BH922" i="12"/>
  <c r="AH911" i="5"/>
  <c r="BF911" i="12"/>
  <c r="AL901" i="5"/>
  <c r="BJ901" i="12"/>
  <c r="AJ890" i="5"/>
  <c r="BH890" i="12"/>
  <c r="AH879" i="5"/>
  <c r="BF879" i="12"/>
  <c r="AL869" i="5"/>
  <c r="BJ869" i="12"/>
  <c r="AJ858" i="5"/>
  <c r="BH858" i="12"/>
  <c r="AH847" i="5"/>
  <c r="BF847" i="12"/>
  <c r="AL837" i="5"/>
  <c r="BJ837" i="12"/>
  <c r="AJ826" i="5"/>
  <c r="BH826" i="12"/>
  <c r="AJ814" i="5"/>
  <c r="BH814" i="12"/>
  <c r="AJ802" i="5"/>
  <c r="BH802" i="12"/>
  <c r="AH791" i="5"/>
  <c r="BF791" i="12"/>
  <c r="AH779" i="5"/>
  <c r="BF779" i="12"/>
  <c r="AL769" i="5"/>
  <c r="BJ769" i="12"/>
  <c r="AL757" i="5"/>
  <c r="BJ757" i="12"/>
  <c r="AH751" i="5"/>
  <c r="BF751" i="12"/>
  <c r="AL741" i="5"/>
  <c r="BJ741" i="12"/>
  <c r="AL729" i="5"/>
  <c r="BJ729" i="12"/>
  <c r="AJ718" i="5"/>
  <c r="BH718" i="12"/>
  <c r="AH707" i="5"/>
  <c r="BF707" i="12"/>
  <c r="AL697" i="5"/>
  <c r="BJ697" i="12"/>
  <c r="AJ686" i="5"/>
  <c r="BH686" i="12"/>
  <c r="AH675" i="5"/>
  <c r="BF675" i="12"/>
  <c r="AH663" i="5"/>
  <c r="BF663" i="12"/>
  <c r="AL653" i="5"/>
  <c r="BJ653" i="12"/>
  <c r="AJ642" i="5"/>
  <c r="BH642" i="12"/>
  <c r="AH631" i="5"/>
  <c r="BF631" i="12"/>
  <c r="AL621" i="5"/>
  <c r="BJ621" i="12"/>
  <c r="AJ610" i="5"/>
  <c r="BH610" i="12"/>
  <c r="AJ598" i="5"/>
  <c r="BH598" i="12"/>
  <c r="AH587" i="5"/>
  <c r="BF587" i="12"/>
  <c r="AL577" i="5"/>
  <c r="BJ577" i="12"/>
  <c r="AJ566" i="5"/>
  <c r="BH566" i="12"/>
  <c r="AH555" i="5"/>
  <c r="BF555" i="12"/>
  <c r="AL545" i="5"/>
  <c r="BJ545" i="12"/>
  <c r="AL533" i="5"/>
  <c r="BJ533" i="12"/>
  <c r="AJ522" i="5"/>
  <c r="BH522" i="12"/>
  <c r="AH511" i="5"/>
  <c r="BF511" i="12"/>
  <c r="AL501" i="5"/>
  <c r="BJ501" i="12"/>
  <c r="AJ490" i="5"/>
  <c r="BH490" i="12"/>
  <c r="AH479" i="5"/>
  <c r="BF479" i="12"/>
  <c r="AL469" i="5"/>
  <c r="BJ469" i="12"/>
  <c r="AJ458" i="5"/>
  <c r="BH458" i="12"/>
  <c r="AH447" i="5"/>
  <c r="BF447" i="12"/>
  <c r="AL437" i="5"/>
  <c r="BJ437" i="12"/>
  <c r="AJ426" i="5"/>
  <c r="BH426" i="12"/>
  <c r="AH802" i="5"/>
  <c r="BF802" i="12"/>
  <c r="AL756" i="5"/>
  <c r="BJ756" i="12"/>
  <c r="AJ745" i="5"/>
  <c r="BH745" i="12"/>
  <c r="AH734" i="5"/>
  <c r="BF734" i="12"/>
  <c r="AL724" i="5"/>
  <c r="BJ724" i="12"/>
  <c r="AJ713" i="5"/>
  <c r="BH713" i="12"/>
  <c r="AH702" i="5"/>
  <c r="BF702" i="12"/>
  <c r="AL692" i="5"/>
  <c r="BJ692" i="12"/>
  <c r="AJ681" i="5"/>
  <c r="BH681" i="12"/>
  <c r="AH670" i="5"/>
  <c r="BF670" i="12"/>
  <c r="AL660" i="5"/>
  <c r="BJ660" i="12"/>
  <c r="AJ649" i="5"/>
  <c r="BH649" i="12"/>
  <c r="AH638" i="5"/>
  <c r="BF638" i="12"/>
  <c r="AL628" i="5"/>
  <c r="BJ628" i="12"/>
  <c r="AJ617" i="5"/>
  <c r="BH617" i="12"/>
  <c r="AH606" i="5"/>
  <c r="BF606" i="12"/>
  <c r="AL596" i="5"/>
  <c r="BJ596" i="12"/>
  <c r="AJ585" i="5"/>
  <c r="BH585" i="12"/>
  <c r="AH574" i="5"/>
  <c r="BF574" i="12"/>
  <c r="AL564" i="5"/>
  <c r="BJ564" i="12"/>
  <c r="AJ553" i="5"/>
  <c r="BH553" i="12"/>
  <c r="AH542" i="5"/>
  <c r="BF542" i="12"/>
  <c r="AL532" i="5"/>
  <c r="BJ532" i="12"/>
  <c r="AJ521" i="5"/>
  <c r="BH521" i="12"/>
  <c r="AH510" i="5"/>
  <c r="BF510" i="12"/>
  <c r="AL500" i="5"/>
  <c r="BJ500" i="12"/>
  <c r="AJ489" i="5"/>
  <c r="BH489" i="12"/>
  <c r="AH478" i="5"/>
  <c r="BF478" i="12"/>
  <c r="AL468" i="5"/>
  <c r="BJ468" i="12"/>
  <c r="AJ457" i="5"/>
  <c r="BH457" i="12"/>
  <c r="AH446" i="5"/>
  <c r="BF446" i="12"/>
  <c r="AL436" i="5"/>
  <c r="BJ436" i="12"/>
  <c r="AH701" i="5"/>
  <c r="BF701" i="12"/>
  <c r="AH517" i="5"/>
  <c r="BF517" i="12"/>
  <c r="AJ432" i="5"/>
  <c r="BH432" i="12"/>
  <c r="AH421" i="5"/>
  <c r="BF421" i="12"/>
  <c r="AL411" i="5"/>
  <c r="BJ411" i="12"/>
  <c r="AJ400" i="5"/>
  <c r="BH400" i="12"/>
  <c r="AH389" i="5"/>
  <c r="BF389" i="12"/>
  <c r="AL379" i="5"/>
  <c r="BJ379" i="12"/>
  <c r="AJ368" i="5"/>
  <c r="BH368" i="12"/>
  <c r="AJ356" i="5"/>
  <c r="BH356" i="12"/>
  <c r="AH345" i="5"/>
  <c r="BF345" i="12"/>
  <c r="AL335" i="5"/>
  <c r="BJ335" i="12"/>
  <c r="AJ324" i="5"/>
  <c r="BH324" i="12"/>
  <c r="AH313" i="5"/>
  <c r="BF313" i="12"/>
  <c r="AL303" i="5"/>
  <c r="BJ303" i="12"/>
  <c r="AJ292" i="5"/>
  <c r="BH292" i="12"/>
  <c r="AH281" i="5"/>
  <c r="BF281" i="12"/>
  <c r="AL271" i="5"/>
  <c r="BJ271" i="12"/>
  <c r="AJ260" i="5"/>
  <c r="BH260" i="12"/>
  <c r="AH249" i="5"/>
  <c r="BF249" i="12"/>
  <c r="AL239" i="5"/>
  <c r="BJ239" i="12"/>
  <c r="AJ228" i="5"/>
  <c r="BH228" i="12"/>
  <c r="AH217" i="5"/>
  <c r="BF217" i="12"/>
  <c r="AL207" i="5"/>
  <c r="BJ207" i="12"/>
  <c r="AJ196" i="5"/>
  <c r="BH196" i="12"/>
  <c r="AJ184" i="5"/>
  <c r="BH184" i="12"/>
  <c r="AH173" i="5"/>
  <c r="BF173" i="12"/>
  <c r="AL163" i="5"/>
  <c r="BJ163" i="12"/>
  <c r="AJ463" i="5"/>
  <c r="BH463" i="12"/>
  <c r="AJ451" i="5"/>
  <c r="BH451" i="12"/>
  <c r="AH440" i="5"/>
  <c r="BF440" i="12"/>
  <c r="AL430" i="5"/>
  <c r="BJ430" i="12"/>
  <c r="AJ419" i="5"/>
  <c r="BH419" i="12"/>
  <c r="AH408" i="5"/>
  <c r="BF408" i="12"/>
  <c r="AL398" i="5"/>
  <c r="BJ398" i="12"/>
  <c r="AJ387" i="5"/>
  <c r="BH387" i="12"/>
  <c r="AH376" i="5"/>
  <c r="BF376" i="12"/>
  <c r="AL366" i="5"/>
  <c r="BJ366" i="12"/>
  <c r="AJ355" i="5"/>
  <c r="BH355" i="12"/>
  <c r="AH344" i="5"/>
  <c r="BF344" i="12"/>
  <c r="AL334" i="5"/>
  <c r="BJ334" i="12"/>
  <c r="AJ323" i="5"/>
  <c r="BH323" i="12"/>
  <c r="AH312" i="5"/>
  <c r="BF312" i="12"/>
  <c r="AL302" i="5"/>
  <c r="BJ302" i="12"/>
  <c r="AJ291" i="5"/>
  <c r="BH291" i="12"/>
  <c r="AJ279" i="5"/>
  <c r="BH279" i="12"/>
  <c r="AH268" i="5"/>
  <c r="BF268" i="12"/>
  <c r="AL258" i="5"/>
  <c r="BJ258" i="12"/>
  <c r="AJ247" i="5"/>
  <c r="BH247" i="12"/>
  <c r="AL421" i="5"/>
  <c r="BJ421" i="12"/>
  <c r="AJ410" i="5"/>
  <c r="BH410" i="12"/>
  <c r="AH399" i="5"/>
  <c r="BF399" i="12"/>
  <c r="AL389" i="5"/>
  <c r="BJ389" i="12"/>
  <c r="AJ378" i="5"/>
  <c r="BH378" i="12"/>
  <c r="AH367" i="5"/>
  <c r="BF367" i="12"/>
  <c r="AL357" i="5"/>
  <c r="BJ357" i="12"/>
  <c r="AJ346" i="5"/>
  <c r="BH346" i="12"/>
  <c r="AH335" i="5"/>
  <c r="BF335" i="12"/>
  <c r="AL325" i="5"/>
  <c r="BJ325" i="12"/>
  <c r="AJ314" i="5"/>
  <c r="BH314" i="12"/>
  <c r="AH303" i="5"/>
  <c r="BF303" i="12"/>
  <c r="AL293" i="5"/>
  <c r="BJ293" i="12"/>
  <c r="AJ282" i="5"/>
  <c r="BH282" i="12"/>
  <c r="AH271" i="5"/>
  <c r="BF271" i="12"/>
  <c r="AL261" i="5"/>
  <c r="BJ261" i="12"/>
  <c r="AJ250" i="5"/>
  <c r="BH250" i="12"/>
  <c r="AH239" i="5"/>
  <c r="BF239" i="12"/>
  <c r="AL229" i="5"/>
  <c r="BJ229" i="12"/>
  <c r="AJ218" i="5"/>
  <c r="BH218" i="12"/>
  <c r="AH207" i="5"/>
  <c r="BF207" i="12"/>
  <c r="AL197" i="5"/>
  <c r="BJ197" i="12"/>
  <c r="AJ186" i="5"/>
  <c r="BH186" i="12"/>
  <c r="AH175" i="5"/>
  <c r="BF175" i="12"/>
  <c r="AL165" i="5"/>
  <c r="BJ165" i="12"/>
  <c r="AJ154" i="5"/>
  <c r="BH154" i="12"/>
  <c r="AH143" i="5"/>
  <c r="BF143" i="12"/>
  <c r="AL133" i="5"/>
  <c r="BJ133" i="12"/>
  <c r="AJ122" i="5"/>
  <c r="BH122" i="12"/>
  <c r="AH111" i="5"/>
  <c r="BF111" i="12"/>
  <c r="AL101" i="5"/>
  <c r="BJ101" i="12"/>
  <c r="AJ90" i="5"/>
  <c r="BH90" i="12"/>
  <c r="AH79" i="5"/>
  <c r="BF79" i="12"/>
  <c r="AL69" i="5"/>
  <c r="BJ69" i="12"/>
  <c r="AJ58" i="5"/>
  <c r="BH58" i="12"/>
  <c r="AH47" i="5"/>
  <c r="BF47" i="12"/>
  <c r="AL37" i="5"/>
  <c r="BJ37" i="12"/>
  <c r="AJ26" i="5"/>
  <c r="BH26" i="12"/>
  <c r="AH15" i="5"/>
  <c r="BF15" i="12"/>
  <c r="AL5" i="5"/>
  <c r="BJ5" i="12"/>
  <c r="AL420" i="5"/>
  <c r="BJ420" i="12"/>
  <c r="AJ409" i="5"/>
  <c r="BH409" i="12"/>
  <c r="AH398" i="5"/>
  <c r="BF398" i="12"/>
  <c r="AL388" i="5"/>
  <c r="BJ388" i="12"/>
  <c r="AJ377" i="5"/>
  <c r="BH377" i="12"/>
  <c r="AH366" i="5"/>
  <c r="BF366" i="12"/>
  <c r="AL356" i="5"/>
  <c r="BJ356" i="12"/>
  <c r="AJ345" i="5"/>
  <c r="BH345" i="12"/>
  <c r="AH334" i="5"/>
  <c r="BF334" i="12"/>
  <c r="AL324" i="5"/>
  <c r="BJ324" i="12"/>
  <c r="AJ313" i="5"/>
  <c r="BH313" i="12"/>
  <c r="AH302" i="5"/>
  <c r="BF302" i="12"/>
  <c r="AL292" i="5"/>
  <c r="BJ292" i="12"/>
  <c r="AJ281" i="5"/>
  <c r="BH281" i="12"/>
  <c r="AH270" i="5"/>
  <c r="BF270" i="12"/>
  <c r="AL260" i="5"/>
  <c r="BJ260" i="12"/>
  <c r="AJ249" i="5"/>
  <c r="BH249" i="12"/>
  <c r="AH238" i="5"/>
  <c r="BF238" i="12"/>
  <c r="AL228" i="5"/>
  <c r="BJ228" i="12"/>
  <c r="AJ217" i="5"/>
  <c r="BH217" i="12"/>
  <c r="AH206" i="5"/>
  <c r="BF206" i="12"/>
  <c r="AL196" i="5"/>
  <c r="BJ196" i="12"/>
  <c r="AJ185" i="5"/>
  <c r="BH185" i="12"/>
  <c r="AH174" i="5"/>
  <c r="BF174" i="12"/>
  <c r="AL164" i="5"/>
  <c r="BJ164" i="12"/>
  <c r="AJ153" i="5"/>
  <c r="BH153" i="12"/>
  <c r="AH142" i="5"/>
  <c r="BF142" i="12"/>
  <c r="AL132" i="5"/>
  <c r="BJ132" i="12"/>
  <c r="AJ121" i="5"/>
  <c r="BH121" i="12"/>
  <c r="AH110" i="5"/>
  <c r="BF110" i="12"/>
  <c r="AL100" i="5"/>
  <c r="BJ100" i="12"/>
  <c r="AJ89" i="5"/>
  <c r="BH89" i="12"/>
  <c r="AH78" i="5"/>
  <c r="BF78" i="12"/>
  <c r="AL68" i="5"/>
  <c r="BJ68" i="12"/>
  <c r="AJ57" i="5"/>
  <c r="BH57" i="12"/>
  <c r="AH46" i="5"/>
  <c r="BF46" i="12"/>
  <c r="AL36" i="5"/>
  <c r="BJ36" i="12"/>
  <c r="AJ25" i="5"/>
  <c r="BH25" i="12"/>
  <c r="AH153" i="5"/>
  <c r="BF153" i="12"/>
  <c r="AL143" i="5"/>
  <c r="BJ143" i="12"/>
  <c r="AJ132" i="5"/>
  <c r="BH132" i="12"/>
  <c r="AH121" i="5"/>
  <c r="BF121" i="12"/>
  <c r="AL111" i="5"/>
  <c r="BJ111" i="12"/>
  <c r="AJ100" i="5"/>
  <c r="BH100" i="12"/>
  <c r="AH89" i="5"/>
  <c r="BF89" i="12"/>
  <c r="AL79" i="5"/>
  <c r="BJ79" i="12"/>
  <c r="AJ68" i="5"/>
  <c r="BH68" i="12"/>
  <c r="AH57" i="5"/>
  <c r="BF57" i="12"/>
  <c r="AL47" i="5"/>
  <c r="BJ47" i="12"/>
  <c r="AJ36" i="5"/>
  <c r="BH36" i="12"/>
  <c r="AH25" i="5"/>
  <c r="BF25" i="12"/>
  <c r="AL15" i="5"/>
  <c r="BJ15" i="12"/>
  <c r="AJ4" i="5"/>
  <c r="BH4" i="12"/>
  <c r="AK6" i="5"/>
  <c r="BI6" i="12"/>
  <c r="AH236" i="5"/>
  <c r="BF236" i="12"/>
  <c r="AL226" i="5"/>
  <c r="BJ226" i="12"/>
  <c r="AJ215" i="5"/>
  <c r="BH215" i="12"/>
  <c r="AH204" i="5"/>
  <c r="BF204" i="12"/>
  <c r="AL194" i="5"/>
  <c r="BJ194" i="12"/>
  <c r="AJ183" i="5"/>
  <c r="BH183" i="12"/>
  <c r="AH172" i="5"/>
  <c r="BF172" i="12"/>
  <c r="AL162" i="5"/>
  <c r="BJ162" i="12"/>
  <c r="AJ151" i="5"/>
  <c r="BH151" i="12"/>
  <c r="AH140" i="5"/>
  <c r="BF140" i="12"/>
  <c r="AL130" i="5"/>
  <c r="BJ130" i="12"/>
  <c r="AJ119" i="5"/>
  <c r="BH119" i="12"/>
  <c r="AH108" i="5"/>
  <c r="BF108" i="12"/>
  <c r="AL98" i="5"/>
  <c r="BJ98" i="12"/>
  <c r="AJ87" i="5"/>
  <c r="BH87" i="12"/>
  <c r="AH76" i="5"/>
  <c r="BF76" i="12"/>
  <c r="AL66" i="5"/>
  <c r="BJ66" i="12"/>
  <c r="AJ55" i="5"/>
  <c r="BH55" i="12"/>
  <c r="AH44" i="5"/>
  <c r="BF44" i="12"/>
  <c r="AL34" i="5"/>
  <c r="BJ34" i="12"/>
  <c r="AJ23" i="5"/>
  <c r="BH23" i="12"/>
  <c r="AH12" i="5"/>
  <c r="BF12" i="12"/>
  <c r="AL2" i="5"/>
  <c r="G4" i="19"/>
  <c r="G5" i="19"/>
  <c r="G11" i="16" a="1"/>
  <c r="G11" i="16" s="1"/>
  <c r="G13" i="16" a="1"/>
  <c r="G13" i="16" s="1"/>
  <c r="G5" i="16"/>
  <c r="G9" i="16" a="1"/>
  <c r="G9" i="16" s="1"/>
  <c r="G4" i="16"/>
  <c r="G7" i="16" a="1"/>
  <c r="G7" i="16" s="1"/>
  <c r="G12" i="16" a="1"/>
  <c r="G12" i="16" s="1"/>
  <c r="G8" i="16" a="1"/>
  <c r="G8" i="16" s="1"/>
  <c r="G10" i="16" a="1"/>
  <c r="G10" i="16" s="1"/>
  <c r="G11" i="7" a="1"/>
  <c r="G11" i="7" s="1"/>
  <c r="G8" i="7" a="1"/>
  <c r="G8" i="7" s="1"/>
  <c r="BJ2" i="12"/>
  <c r="G9" i="7" a="1"/>
  <c r="G9" i="7" s="1"/>
  <c r="G7" i="7" a="1"/>
  <c r="G7" i="7" s="1"/>
  <c r="G12" i="7" a="1"/>
  <c r="G12" i="7" s="1"/>
  <c r="G10" i="7" a="1"/>
  <c r="G10" i="7" s="1"/>
  <c r="G13" i="7" a="1"/>
  <c r="G13" i="7" s="1"/>
  <c r="G4" i="7"/>
  <c r="G5" i="7"/>
  <c r="AH1211" i="5"/>
  <c r="BF1211" i="12"/>
  <c r="AJ1202" i="5"/>
  <c r="BH1202" i="12"/>
  <c r="AH1191" i="5"/>
  <c r="BF1191" i="12"/>
  <c r="AL1181" i="5"/>
  <c r="BJ1181" i="12"/>
  <c r="AH1171" i="5"/>
  <c r="BF1171" i="12"/>
  <c r="AL1161" i="5"/>
  <c r="BJ1161" i="12"/>
  <c r="AJ1150" i="5"/>
  <c r="BH1150" i="12"/>
  <c r="AH1139" i="5"/>
  <c r="BF1139" i="12"/>
  <c r="AL1129" i="5"/>
  <c r="BJ1129" i="12"/>
  <c r="AJ1118" i="5"/>
  <c r="BH1118" i="12"/>
  <c r="AL1109" i="5"/>
  <c r="BJ1109" i="12"/>
  <c r="AJ1098" i="5"/>
  <c r="BH1098" i="12"/>
  <c r="AH1087" i="5"/>
  <c r="BF1087" i="12"/>
  <c r="AJ1078" i="5"/>
  <c r="BH1078" i="12"/>
  <c r="AH1067" i="5"/>
  <c r="BF1067" i="12"/>
  <c r="AL1057" i="5"/>
  <c r="BJ1057" i="12"/>
  <c r="AH1047" i="5"/>
  <c r="BF1047" i="12"/>
  <c r="AL1037" i="5"/>
  <c r="BJ1037" i="12"/>
  <c r="AJ1026" i="5"/>
  <c r="BH1026" i="12"/>
  <c r="AH1015" i="5"/>
  <c r="BF1015" i="12"/>
  <c r="AK1184" i="5"/>
  <c r="BI1184" i="12"/>
  <c r="AK1168" i="5"/>
  <c r="BI1168" i="12"/>
  <c r="AK1152" i="5"/>
  <c r="BI1152" i="12"/>
  <c r="AK1136" i="5"/>
  <c r="BI1136" i="12"/>
  <c r="AK1120" i="5"/>
  <c r="BI1120" i="12"/>
  <c r="AJ1208" i="5"/>
  <c r="BH1208" i="12"/>
  <c r="AH1173" i="5"/>
  <c r="BF1173" i="12"/>
  <c r="AH1117" i="5"/>
  <c r="BF1117" i="12"/>
  <c r="AH1077" i="5"/>
  <c r="BF1077" i="12"/>
  <c r="AH1033" i="5"/>
  <c r="BF1033" i="12"/>
  <c r="AK1108" i="5"/>
  <c r="BI1108" i="12"/>
  <c r="AK1092" i="5"/>
  <c r="BI1092" i="12"/>
  <c r="AK1076" i="5"/>
  <c r="BI1076" i="12"/>
  <c r="AH1129" i="5"/>
  <c r="BF1129" i="12"/>
  <c r="AH841" i="5"/>
  <c r="BF841" i="12"/>
  <c r="AH994" i="5"/>
  <c r="BF994" i="12"/>
  <c r="AH898" i="5"/>
  <c r="BF898" i="12"/>
  <c r="AI959" i="5"/>
  <c r="BG959" i="12"/>
  <c r="AK938" i="5"/>
  <c r="BI938" i="12"/>
  <c r="AK914" i="5"/>
  <c r="BI914" i="12"/>
  <c r="AK882" i="5"/>
  <c r="BI882" i="12"/>
  <c r="AK850" i="5"/>
  <c r="BI850" i="12"/>
  <c r="AI823" i="5"/>
  <c r="BG823" i="12"/>
  <c r="AI787" i="5"/>
  <c r="BG787" i="12"/>
  <c r="AK758" i="5"/>
  <c r="BI758" i="12"/>
  <c r="AI727" i="5"/>
  <c r="BG727" i="12"/>
  <c r="AI695" i="5"/>
  <c r="BG695" i="12"/>
  <c r="AK658" i="5"/>
  <c r="BI658" i="12"/>
  <c r="AK626" i="5"/>
  <c r="BI626" i="12"/>
  <c r="AI1127" i="5"/>
  <c r="BG1127" i="12"/>
  <c r="AI1111" i="5"/>
  <c r="BG1111" i="12"/>
  <c r="AI1095" i="5"/>
  <c r="BG1095" i="12"/>
  <c r="AI1079" i="5"/>
  <c r="BG1079" i="12"/>
  <c r="AI1063" i="5"/>
  <c r="BG1063" i="12"/>
  <c r="AI1047" i="5"/>
  <c r="BG1047" i="12"/>
  <c r="AI1031" i="5"/>
  <c r="BG1031" i="12"/>
  <c r="AK1014" i="5"/>
  <c r="BI1014" i="12"/>
  <c r="AK998" i="5"/>
  <c r="BI998" i="12"/>
  <c r="AK982" i="5"/>
  <c r="BI982" i="12"/>
  <c r="AI963" i="5"/>
  <c r="BG963" i="12"/>
  <c r="AK910" i="5"/>
  <c r="BI910" i="12"/>
  <c r="AI879" i="5"/>
  <c r="BG879" i="12"/>
  <c r="AK842" i="5"/>
  <c r="BI842" i="12"/>
  <c r="AK810" i="5"/>
  <c r="BI810" i="12"/>
  <c r="AK782" i="5"/>
  <c r="BI782" i="12"/>
  <c r="AI747" i="5"/>
  <c r="BG747" i="12"/>
  <c r="AI715" i="5"/>
  <c r="BG715" i="12"/>
  <c r="AK682" i="5"/>
  <c r="BI682" i="12"/>
  <c r="AK654" i="5"/>
  <c r="BI654" i="12"/>
  <c r="AK622" i="5"/>
  <c r="BI622" i="12"/>
  <c r="AL20" i="5"/>
  <c r="BJ20" i="12"/>
  <c r="AJ9" i="5"/>
  <c r="BH9" i="12"/>
  <c r="AI559" i="5"/>
  <c r="BG559" i="12"/>
  <c r="AK530" i="5"/>
  <c r="BI530" i="12"/>
  <c r="AI499" i="5"/>
  <c r="BG499" i="12"/>
  <c r="AI467" i="5"/>
  <c r="BG467" i="12"/>
  <c r="AI439" i="5"/>
  <c r="BG439" i="12"/>
  <c r="AK410" i="5"/>
  <c r="BI410" i="12"/>
  <c r="AK378" i="5"/>
  <c r="BI378" i="12"/>
  <c r="AK342" i="5"/>
  <c r="BI342" i="12"/>
  <c r="AK314" i="5"/>
  <c r="BI314" i="12"/>
  <c r="AK610" i="5"/>
  <c r="BI610" i="12"/>
  <c r="AK594" i="5"/>
  <c r="BI594" i="12"/>
  <c r="AK578" i="5"/>
  <c r="BI578" i="12"/>
  <c r="AI547" i="5"/>
  <c r="BG547" i="12"/>
  <c r="AK514" i="5"/>
  <c r="BI514" i="12"/>
  <c r="AI483" i="5"/>
  <c r="BG483" i="12"/>
  <c r="AK446" i="5"/>
  <c r="BI446" i="12"/>
  <c r="AI411" i="5"/>
  <c r="BG411" i="12"/>
  <c r="AI379" i="5"/>
  <c r="BG379" i="12"/>
  <c r="AI351" i="5"/>
  <c r="BG351" i="12"/>
  <c r="AI319" i="5"/>
  <c r="BG319" i="12"/>
  <c r="AK753" i="5"/>
  <c r="BI753" i="12"/>
  <c r="AK721" i="5"/>
  <c r="BI721" i="12"/>
  <c r="AK681" i="5"/>
  <c r="BI681" i="12"/>
  <c r="AI650" i="5"/>
  <c r="BG650" i="12"/>
  <c r="AK617" i="5"/>
  <c r="BI617" i="12"/>
  <c r="AI590" i="5"/>
  <c r="BG590" i="12"/>
  <c r="AK557" i="5"/>
  <c r="BI557" i="12"/>
  <c r="AI526" i="5"/>
  <c r="BG526" i="12"/>
  <c r="AI494" i="5"/>
  <c r="BG494" i="12"/>
  <c r="AI458" i="5"/>
  <c r="BG458" i="12"/>
  <c r="AI426" i="5"/>
  <c r="BG426" i="12"/>
  <c r="AK397" i="5"/>
  <c r="BI397" i="12"/>
  <c r="AK365" i="5"/>
  <c r="BI365" i="12"/>
  <c r="AK333" i="5"/>
  <c r="BI333" i="12"/>
  <c r="AK293" i="5"/>
  <c r="BI293" i="12"/>
  <c r="AI262" i="5"/>
  <c r="BG262" i="12"/>
  <c r="AI226" i="5"/>
  <c r="BG226" i="12"/>
  <c r="AK193" i="5"/>
  <c r="BI193" i="12"/>
  <c r="AK161" i="5"/>
  <c r="BI161" i="12"/>
  <c r="AK129" i="5"/>
  <c r="BI129" i="12"/>
  <c r="AK97" i="5"/>
  <c r="BI97" i="12"/>
  <c r="AK77" i="5"/>
  <c r="BI77" i="12"/>
  <c r="AK61" i="5"/>
  <c r="BI61" i="12"/>
  <c r="AK45" i="5"/>
  <c r="BI45" i="12"/>
  <c r="AK29" i="5"/>
  <c r="BI29" i="12"/>
  <c r="AI10" i="5"/>
  <c r="BG10" i="12"/>
  <c r="AK768" i="5"/>
  <c r="BI768" i="12"/>
  <c r="AI701" i="5"/>
  <c r="BG701" i="12"/>
  <c r="AK660" i="5"/>
  <c r="BI660" i="12"/>
  <c r="AK644" i="5"/>
  <c r="BI644" i="12"/>
  <c r="AK628" i="5"/>
  <c r="BI628" i="12"/>
  <c r="AK612" i="5"/>
  <c r="BI612" i="12"/>
  <c r="AK596" i="5"/>
  <c r="BI596" i="12"/>
  <c r="AK745" i="5"/>
  <c r="BI745" i="12"/>
  <c r="AK717" i="5"/>
  <c r="BI717" i="12"/>
  <c r="AI690" i="5"/>
  <c r="BG690" i="12"/>
  <c r="AI658" i="5"/>
  <c r="BG658" i="12"/>
  <c r="AK625" i="5"/>
  <c r="BI625" i="12"/>
  <c r="AK589" i="5"/>
  <c r="BI589" i="12"/>
  <c r="AI558" i="5"/>
  <c r="BG558" i="12"/>
  <c r="AK529" i="5"/>
  <c r="BI529" i="12"/>
  <c r="AK497" i="5"/>
  <c r="BI497" i="12"/>
  <c r="AK469" i="5"/>
  <c r="BI469" i="12"/>
  <c r="AK437" i="5"/>
  <c r="BI437" i="12"/>
  <c r="AK405" i="5"/>
  <c r="BI405" i="12"/>
  <c r="AI370" i="5"/>
  <c r="BG370" i="12"/>
  <c r="AK337" i="5"/>
  <c r="BI337" i="12"/>
  <c r="AI310" i="5"/>
  <c r="BG310" i="12"/>
  <c r="AK281" i="5"/>
  <c r="BI281" i="12"/>
  <c r="AK249" i="5"/>
  <c r="BI249" i="12"/>
  <c r="AI222" i="5"/>
  <c r="BG222" i="12"/>
  <c r="AK189" i="5"/>
  <c r="BI189" i="12"/>
  <c r="AI158" i="5"/>
  <c r="BG158" i="12"/>
  <c r="AK125" i="5"/>
  <c r="BI125" i="12"/>
  <c r="AK93" i="5"/>
  <c r="BI93" i="12"/>
  <c r="AK796" i="5"/>
  <c r="BI796" i="12"/>
  <c r="AK736" i="5"/>
  <c r="BI736" i="12"/>
  <c r="AI677" i="5"/>
  <c r="BG677" i="12"/>
  <c r="AH874" i="5"/>
  <c r="BF874" i="12"/>
  <c r="AI785" i="5"/>
  <c r="BG785" i="12"/>
  <c r="AK740" i="5"/>
  <c r="BI740" i="12"/>
  <c r="AK672" i="5"/>
  <c r="BI672" i="12"/>
  <c r="AI1061" i="5"/>
  <c r="BG1061" i="12"/>
  <c r="AI1045" i="5"/>
  <c r="BG1045" i="12"/>
  <c r="AI1029" i="5"/>
  <c r="BG1029" i="12"/>
  <c r="AI1013" i="5"/>
  <c r="BG1013" i="12"/>
  <c r="AI997" i="5"/>
  <c r="BG997" i="12"/>
  <c r="AI981" i="5"/>
  <c r="BG981" i="12"/>
  <c r="AI965" i="5"/>
  <c r="BG965" i="12"/>
  <c r="AI949" i="5"/>
  <c r="BG949" i="12"/>
  <c r="AI933" i="5"/>
  <c r="BG933" i="12"/>
  <c r="AI917" i="5"/>
  <c r="BG917" i="12"/>
  <c r="AI901" i="5"/>
  <c r="BG901" i="12"/>
  <c r="AI885" i="5"/>
  <c r="BG885" i="12"/>
  <c r="AI869" i="5"/>
  <c r="BG869" i="12"/>
  <c r="AI849" i="5"/>
  <c r="BG849" i="12"/>
  <c r="AI833" i="5"/>
  <c r="BG833" i="12"/>
  <c r="AI817" i="5"/>
  <c r="BG817" i="12"/>
  <c r="AK724" i="5"/>
  <c r="BI724" i="12"/>
  <c r="AK1210" i="5"/>
  <c r="BI1210" i="12"/>
  <c r="AK1194" i="5"/>
  <c r="BI1194" i="12"/>
  <c r="AK1178" i="5"/>
  <c r="BI1178" i="12"/>
  <c r="AK1162" i="5"/>
  <c r="BI1162" i="12"/>
  <c r="AI1147" i="5"/>
  <c r="BG1147" i="12"/>
  <c r="AH993" i="5"/>
  <c r="BF993" i="12"/>
  <c r="AH913" i="5"/>
  <c r="BF913" i="12"/>
  <c r="AH821" i="5"/>
  <c r="BF821" i="12"/>
  <c r="AK580" i="5"/>
  <c r="BI580" i="12"/>
  <c r="AK564" i="5"/>
  <c r="BI564" i="12"/>
  <c r="AK548" i="5"/>
  <c r="BI548" i="12"/>
  <c r="I13" i="19"/>
  <c r="H13" i="19"/>
  <c r="B21" i="7" a="1"/>
  <c r="B21" i="7" s="1"/>
  <c r="B20" i="7" a="1"/>
  <c r="B20" i="7" s="1"/>
  <c r="B19" i="7" a="1"/>
  <c r="B19" i="7" s="1"/>
  <c r="B18" i="7" a="1"/>
  <c r="B18" i="7" s="1"/>
  <c r="B17" i="7" a="1"/>
  <c r="B17" i="7" s="1"/>
  <c r="H12" i="16"/>
  <c r="K12" i="16"/>
  <c r="I12" i="16"/>
  <c r="B13" i="16"/>
  <c r="B11" i="7"/>
  <c r="I10" i="7"/>
  <c r="H10" i="7"/>
  <c r="C40" i="19" l="1"/>
  <c r="C41" i="19"/>
  <c r="J10" i="7"/>
  <c r="J12" i="16"/>
  <c r="L13" i="19"/>
  <c r="C16" i="19"/>
  <c r="D16" i="19" s="1"/>
  <c r="E16" i="19" s="1"/>
  <c r="F16" i="19" s="1"/>
  <c r="G16" i="19" s="1"/>
  <c r="L12" i="16"/>
  <c r="K8" i="19"/>
  <c r="K9" i="19"/>
  <c r="K10" i="19"/>
  <c r="K11" i="19"/>
  <c r="K12" i="19"/>
  <c r="I8" i="19"/>
  <c r="I9" i="19"/>
  <c r="I10" i="19"/>
  <c r="I11" i="19"/>
  <c r="I12" i="19"/>
  <c r="L7" i="16"/>
  <c r="L8" i="16"/>
  <c r="L9" i="16"/>
  <c r="L10" i="16"/>
  <c r="L11" i="16"/>
  <c r="L7" i="19"/>
  <c r="L8" i="19"/>
  <c r="L9" i="19"/>
  <c r="L10" i="19"/>
  <c r="L11" i="19"/>
  <c r="L12" i="19"/>
  <c r="K7" i="16"/>
  <c r="K8" i="16"/>
  <c r="K9" i="16"/>
  <c r="K10" i="16"/>
  <c r="K11" i="16"/>
  <c r="H8" i="7"/>
  <c r="H9" i="7"/>
  <c r="H7" i="7"/>
  <c r="I7" i="19"/>
  <c r="L9" i="7"/>
  <c r="L8" i="7"/>
  <c r="L7" i="7"/>
  <c r="H8" i="19"/>
  <c r="H9" i="19"/>
  <c r="H10" i="19"/>
  <c r="H11" i="19"/>
  <c r="H12" i="19"/>
  <c r="J8" i="7"/>
  <c r="J9" i="7"/>
  <c r="J7" i="7"/>
  <c r="H7" i="16"/>
  <c r="H8" i="16"/>
  <c r="H9" i="16"/>
  <c r="H10" i="16"/>
  <c r="H11" i="16"/>
  <c r="H7" i="19"/>
  <c r="L10" i="7"/>
  <c r="J7" i="16"/>
  <c r="J8" i="16"/>
  <c r="J9" i="16"/>
  <c r="J10" i="16"/>
  <c r="J11" i="16"/>
  <c r="K7" i="7"/>
  <c r="K8" i="7"/>
  <c r="K9" i="7"/>
  <c r="J7" i="19"/>
  <c r="J8" i="19"/>
  <c r="J9" i="19"/>
  <c r="J10" i="19"/>
  <c r="J11" i="19"/>
  <c r="J12" i="19"/>
  <c r="K7" i="19"/>
  <c r="I9" i="7"/>
  <c r="I7" i="7"/>
  <c r="I8" i="7"/>
  <c r="I7" i="16"/>
  <c r="I8" i="16"/>
  <c r="I9" i="16"/>
  <c r="I10" i="16"/>
  <c r="I11" i="16"/>
  <c r="H13" i="16"/>
  <c r="L13" i="16"/>
  <c r="K13" i="16"/>
  <c r="J13" i="16"/>
  <c r="I13" i="16"/>
  <c r="K11" i="7"/>
  <c r="B12" i="7"/>
  <c r="J11" i="7"/>
  <c r="I11" i="7"/>
  <c r="H11" i="7"/>
  <c r="L11" i="7"/>
  <c r="B13" i="7" l="1"/>
  <c r="L12" i="7"/>
  <c r="K12" i="7"/>
  <c r="J12" i="7"/>
  <c r="H12" i="7"/>
  <c r="I12" i="7"/>
  <c r="K13" i="7" l="1"/>
  <c r="J13" i="7"/>
  <c r="I13" i="7"/>
  <c r="H13" i="7"/>
  <c r="L13" i="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<sst xmlns="http://schemas.openxmlformats.org/spreadsheetml/2006/main" count="13499" uniqueCount="1752">
  <si>
    <t>RESPNUM</t>
  </si>
  <si>
    <t>RecordedDate</t>
  </si>
  <si>
    <t>ResponseId</t>
  </si>
  <si>
    <t>QS1</t>
  </si>
  <si>
    <t>STATE</t>
  </si>
  <si>
    <t>QS2</t>
  </si>
  <si>
    <t>QS3</t>
  </si>
  <si>
    <t>QS4_1</t>
  </si>
  <si>
    <t>QS4_2</t>
  </si>
  <si>
    <t>QS5</t>
  </si>
  <si>
    <t>QS5_5_TEXT</t>
  </si>
  <si>
    <t>QS6</t>
  </si>
  <si>
    <t>QS7</t>
  </si>
  <si>
    <t>QS8</t>
  </si>
  <si>
    <t>Q1A</t>
  </si>
  <si>
    <t>Q1B</t>
  </si>
  <si>
    <t>Q1C</t>
  </si>
  <si>
    <t>Q1D</t>
  </si>
  <si>
    <t>Q1E</t>
  </si>
  <si>
    <t>Q1F</t>
  </si>
  <si>
    <t>Q1G</t>
  </si>
  <si>
    <t>Q1H</t>
  </si>
  <si>
    <t>Q1I</t>
  </si>
  <si>
    <t>Q1J</t>
  </si>
  <si>
    <t>Q2</t>
  </si>
  <si>
    <t>Q3</t>
  </si>
  <si>
    <t>Q4</t>
  </si>
  <si>
    <t>Q4_11_TEXT</t>
  </si>
  <si>
    <t>Q4_12_TEXT</t>
  </si>
  <si>
    <t>Q4_13_TEXT</t>
  </si>
  <si>
    <t>Q5</t>
  </si>
  <si>
    <t>Q6</t>
  </si>
  <si>
    <t>Q7</t>
  </si>
  <si>
    <t>Q8</t>
  </si>
  <si>
    <t>Q9_1</t>
  </si>
  <si>
    <t>Q9_2</t>
  </si>
  <si>
    <t>Q9_3</t>
  </si>
  <si>
    <t>Q9_4</t>
  </si>
  <si>
    <t>Q9_5</t>
  </si>
  <si>
    <t>Q9_6</t>
  </si>
  <si>
    <t>Q10</t>
  </si>
  <si>
    <t>Q11_1</t>
  </si>
  <si>
    <t>Q11_2</t>
  </si>
  <si>
    <t>Q11_3</t>
  </si>
  <si>
    <t>Q11_4</t>
  </si>
  <si>
    <t>Q11_5</t>
  </si>
  <si>
    <t>Q11_6</t>
  </si>
  <si>
    <t>Q11_7</t>
  </si>
  <si>
    <t>Q11_8</t>
  </si>
  <si>
    <t>Q11_9</t>
  </si>
  <si>
    <t>Q11_10</t>
  </si>
  <si>
    <t>Q12_1</t>
  </si>
  <si>
    <t>Q12_2</t>
  </si>
  <si>
    <t>Q12_3</t>
  </si>
  <si>
    <t>Q12_4</t>
  </si>
  <si>
    <t>Q12_5</t>
  </si>
  <si>
    <t>REGION</t>
  </si>
  <si>
    <t>R_2xAldGhy7u4i5JS</t>
  </si>
  <si>
    <t>NE</t>
  </si>
  <si>
    <t>R_1fkmjpEXPDshS5O</t>
  </si>
  <si>
    <t>Flagstar</t>
  </si>
  <si>
    <t>SOUTH</t>
  </si>
  <si>
    <t>R_33dtFEmCL69i3gK</t>
  </si>
  <si>
    <t>MW</t>
  </si>
  <si>
    <t>R_ukpHJIECEAfXomB</t>
  </si>
  <si>
    <t>R_PzbCgfYWPVahxtL</t>
  </si>
  <si>
    <t>WEST</t>
  </si>
  <si>
    <t>R_2B3Xv8tR4X3F70E</t>
  </si>
  <si>
    <t>R_2xFWlhGbPrCVitP</t>
  </si>
  <si>
    <t>R_1cRPKdkgst4pZCq</t>
  </si>
  <si>
    <t>R_31TwUulXZDD6rF3</t>
  </si>
  <si>
    <t xml:space="preserve">Guild Mortgage </t>
  </si>
  <si>
    <t>R_1n3c18bAYW2HWYG</t>
  </si>
  <si>
    <t>Penny Mac</t>
  </si>
  <si>
    <t>R_1C7L7WkROn3EUtb</t>
  </si>
  <si>
    <t>R_3EuontbW6Ib4FH8</t>
  </si>
  <si>
    <t xml:space="preserve">Community Bank </t>
  </si>
  <si>
    <t>R_2EnqRRV8HDUAN06</t>
  </si>
  <si>
    <t>Home Point Financial</t>
  </si>
  <si>
    <t>R_ZwX3PIvm9BhlQYh</t>
  </si>
  <si>
    <t>Mr. Cooper</t>
  </si>
  <si>
    <t>R_3lVXfoV9cB9QVw9</t>
  </si>
  <si>
    <t>R_28TfmNV5I4pxQKG</t>
  </si>
  <si>
    <t>R_2XgFwnIWlj7eEND</t>
  </si>
  <si>
    <t>R_3qjsTAmJH9Ko32g</t>
  </si>
  <si>
    <t>Shellpoint</t>
  </si>
  <si>
    <t>R_21sm9CYgKudHFfg</t>
  </si>
  <si>
    <t>Mccuce</t>
  </si>
  <si>
    <t>R_2rSLFbTycM5wIsF</t>
  </si>
  <si>
    <t>R_3m9PUygPQfCMg3R</t>
  </si>
  <si>
    <t>R_1CdAQN3rHZeL6cH</t>
  </si>
  <si>
    <t>R_tMMh7G5O6BojcD7</t>
  </si>
  <si>
    <t>PNC</t>
  </si>
  <si>
    <t>R_1DGqyruFdvI0WPn</t>
  </si>
  <si>
    <t>R_aahxUUq3Tloc4eZ</t>
  </si>
  <si>
    <t>R_126bvNT8tLokAH9</t>
  </si>
  <si>
    <t>R_2azU5RFttz9vwr8</t>
  </si>
  <si>
    <t>R_2uwcV0xzTs7gzxP</t>
  </si>
  <si>
    <t>Fifth Third</t>
  </si>
  <si>
    <t>R_2rJ9UFb9bJljsaf</t>
  </si>
  <si>
    <t>R_24CTMy9pxsHVDIh</t>
  </si>
  <si>
    <t>VHDA</t>
  </si>
  <si>
    <t>R_3h3hHQT6oHuuE1E</t>
  </si>
  <si>
    <t>R_3EWRq3dUU5t3RrE</t>
  </si>
  <si>
    <t>R_3NOm3kGE3vpxgQJ</t>
  </si>
  <si>
    <t>R_1JWUGlpQBfDQ9wv</t>
  </si>
  <si>
    <t>R_TuZzhPJ2mySsYUN</t>
  </si>
  <si>
    <t>R_3MgIwSnVge3dddv</t>
  </si>
  <si>
    <t>R_2eRNCKmVVBQuAJA</t>
  </si>
  <si>
    <t>R_1qfSDSgdnrT9x1T</t>
  </si>
  <si>
    <t>BB&amp;T</t>
  </si>
  <si>
    <t>R_12Pe0PsLIr0RRse</t>
  </si>
  <si>
    <t>R_wLD1HZEiA5AMqwF</t>
  </si>
  <si>
    <t>diversified</t>
  </si>
  <si>
    <t>R_yz5iCq6JbC253ZD</t>
  </si>
  <si>
    <t>R_2sbaV9RosSwOM8l</t>
  </si>
  <si>
    <t>Private</t>
  </si>
  <si>
    <t>R_7OLrblWEuNhKsBb</t>
  </si>
  <si>
    <t>R_1KQhxecBGYhAbZf</t>
  </si>
  <si>
    <t>Carrington</t>
  </si>
  <si>
    <t>R_DS6jnzax37uXzah</t>
  </si>
  <si>
    <t>Roundpoint Mortgage</t>
  </si>
  <si>
    <t>R_3mfAN60bw8afwzK</t>
  </si>
  <si>
    <t>New Rez</t>
  </si>
  <si>
    <t>R_3knYNEOzzTICVGi</t>
  </si>
  <si>
    <t>R_25zKQWeO5ucpsPy</t>
  </si>
  <si>
    <t>R_2tG4PnPfVt3RPDj</t>
  </si>
  <si>
    <t>R_2VvSCtOEfYSHIc9</t>
  </si>
  <si>
    <t>R_2ymaQaAWQQkdmCl</t>
  </si>
  <si>
    <t xml:space="preserve">Summit credit union </t>
  </si>
  <si>
    <t>R_2taK18bLBahfhoU</t>
  </si>
  <si>
    <t>R_Tux8clC5UF5WlWN</t>
  </si>
  <si>
    <t>R_3DupBP8fpmTW0KR</t>
  </si>
  <si>
    <t>R_xz4BSPMtezn60aB</t>
  </si>
  <si>
    <t>R_1qh0DfYn9EYru5n</t>
  </si>
  <si>
    <t>R_8vP8Sv28VS6cLtL</t>
  </si>
  <si>
    <t>R_dgnGbbCtvTLMINj</t>
  </si>
  <si>
    <t>R_AuklPr9fuMj2J2x</t>
  </si>
  <si>
    <t>R_3JgDf5l0ykarxDa</t>
  </si>
  <si>
    <t>R_1lyNnLKseXv4UMC</t>
  </si>
  <si>
    <t>R_3oRgbCibZ7qzdBB</t>
  </si>
  <si>
    <t>R_2QrmV6PwUQJdiS8</t>
  </si>
  <si>
    <t>R_11grjTultO9AAvw</t>
  </si>
  <si>
    <t>R_25z1JKfTrBm2WBa</t>
  </si>
  <si>
    <t>R_3O36OJJITXTsFhK</t>
  </si>
  <si>
    <t>R_1OqL3LBLUNJoSvD</t>
  </si>
  <si>
    <t>R_DCxqI3VF7kSpGa5</t>
  </si>
  <si>
    <t xml:space="preserve">LoanCare </t>
  </si>
  <si>
    <t>R_2pPlRC3PmpeUvJb</t>
  </si>
  <si>
    <t>R_1n1tsZxdrVQ6C87</t>
  </si>
  <si>
    <t>Shellpoint/NewRez</t>
  </si>
  <si>
    <t>R_3O2orOgTC5Z9v20</t>
  </si>
  <si>
    <t>Citizens Bank</t>
  </si>
  <si>
    <t>R_1NrbkGxDg4LbPxz</t>
  </si>
  <si>
    <t>Langley Federal Credit Union</t>
  </si>
  <si>
    <t>R_vNPLTKViFRo40uJ</t>
  </si>
  <si>
    <t>R_3oWTQKg7EnZ7xvL</t>
  </si>
  <si>
    <t>R_28RStNntfsUPSWY</t>
  </si>
  <si>
    <t>Central One Federal credit Union</t>
  </si>
  <si>
    <t>R_pxGMCE5RMeVFzR7</t>
  </si>
  <si>
    <t>R_9TWNO96Pyf1HVvP</t>
  </si>
  <si>
    <t>Rushmore</t>
  </si>
  <si>
    <t>R_1Ib12kBITLHtk4G</t>
  </si>
  <si>
    <t>SSI</t>
  </si>
  <si>
    <t>Bok</t>
  </si>
  <si>
    <t>R_AGQxh0bUSJb3qmZ</t>
  </si>
  <si>
    <t>R_1FDoMyXjpvxKbJS</t>
  </si>
  <si>
    <t>M &amp; T Bank</t>
  </si>
  <si>
    <t>R_32Mekjnty4o7blx</t>
  </si>
  <si>
    <t>R_1jAOd8z8Pjr5gDl</t>
  </si>
  <si>
    <t>R_3lMlcArIv8VXch2</t>
  </si>
  <si>
    <t>R_1MSPSJmExLesULC</t>
  </si>
  <si>
    <t>R_3dFBzGd28EwtTNU</t>
  </si>
  <si>
    <t>MyCu</t>
  </si>
  <si>
    <t>R_2e8WlWRrzLYl6Z6</t>
  </si>
  <si>
    <t>R_273GoOarbl3JsiV</t>
  </si>
  <si>
    <t>R_2U6oeFd8JAPcGEh</t>
  </si>
  <si>
    <t>R_1E7qlbwQzxKu0Tv</t>
  </si>
  <si>
    <t>United Wholesale Mortgage</t>
  </si>
  <si>
    <t>R_2pSmXry66UDXJXl</t>
  </si>
  <si>
    <t>Third Federal</t>
  </si>
  <si>
    <t>R_27IpNXwLBnSvG4G</t>
  </si>
  <si>
    <t>R_d5zPdK547iVdTVv</t>
  </si>
  <si>
    <t>R_3qxt4aZ5xt6xZoN</t>
  </si>
  <si>
    <t>R_2B8MtEqhImJFwBP</t>
  </si>
  <si>
    <t>Don't know</t>
  </si>
  <si>
    <t>R_5guoUeFIenQEtdT</t>
  </si>
  <si>
    <t>R_0lKGfeQBrHy9vtT</t>
  </si>
  <si>
    <t>Independent Bank</t>
  </si>
  <si>
    <t>R_1Cx7lHRlPmGa4vz</t>
  </si>
  <si>
    <t>R_3lxMagevo95RaTk</t>
  </si>
  <si>
    <t>R_2ROlYtE4HtZnTTv</t>
  </si>
  <si>
    <t>R_10GgU8FMR8eUYe3</t>
  </si>
  <si>
    <t>R_2X5HIFdYQdAM74o</t>
  </si>
  <si>
    <t>R_2ykdGBN3ztcQWsu</t>
  </si>
  <si>
    <t>PHH</t>
  </si>
  <si>
    <t>R_AjmAWHUSGn8wJYl</t>
  </si>
  <si>
    <t>R_3lDo6Li4vqyGxF6</t>
  </si>
  <si>
    <t>CHFA</t>
  </si>
  <si>
    <t>R_pFdaB4v4ZPG4vrb</t>
  </si>
  <si>
    <t>First National</t>
  </si>
  <si>
    <t>R_PuIuqsn0818VxXb</t>
  </si>
  <si>
    <t>R_eEEzsURYaSCd0A1</t>
  </si>
  <si>
    <t>R_UDSSMviULOpWF6p</t>
  </si>
  <si>
    <t>R_p4b3iz2R1CsLJXH</t>
  </si>
  <si>
    <t>Hometrust Bank</t>
  </si>
  <si>
    <t>R_XgC7DDQw5xIHxux</t>
  </si>
  <si>
    <t>R_1mKMpN8qoXWZDPT</t>
  </si>
  <si>
    <t>R_1JPzDr6QB3wyG9y</t>
  </si>
  <si>
    <t>Community NA</t>
  </si>
  <si>
    <t>R_3CVEmiMxSsO8FOj</t>
  </si>
  <si>
    <t>R_3MSVGalcCoymGJ7</t>
  </si>
  <si>
    <t>R_Z7s7uPBVRJL2zwB</t>
  </si>
  <si>
    <t>R_2QPvGXTMaFIf1T3</t>
  </si>
  <si>
    <t>R_ZDoAxsoGStmYHXr</t>
  </si>
  <si>
    <t xml:space="preserve">Peoples </t>
  </si>
  <si>
    <t>R_VI0WQuZLnFTlNQJ</t>
  </si>
  <si>
    <t>R_2zhWoK1DFzucPmP</t>
  </si>
  <si>
    <t>Amerihome</t>
  </si>
  <si>
    <t>R_21v4A2xu1hG3NO6</t>
  </si>
  <si>
    <t>R_2zpVJPbpiyrvtd8</t>
  </si>
  <si>
    <t>R_2SGYSs7HRPxvVAn</t>
  </si>
  <si>
    <t xml:space="preserve">Currently unemployed </t>
  </si>
  <si>
    <t xml:space="preserve">Shellpoint </t>
  </si>
  <si>
    <t>R_eCYcTDguqscn9pT</t>
  </si>
  <si>
    <t>R_3rbI9vs9nwmutu9</t>
  </si>
  <si>
    <t>SunTrust</t>
  </si>
  <si>
    <t>R_0vnpUE6MSxFr8WJ</t>
  </si>
  <si>
    <t>Citizens</t>
  </si>
  <si>
    <t>R_3fTwmbd5GzPBWJE</t>
  </si>
  <si>
    <t>R_2U5Ru0vvSPgw6li</t>
  </si>
  <si>
    <t>R_2VIucEsjUQdEbGO</t>
  </si>
  <si>
    <t>R_2vYzlICrsW7RFyW</t>
  </si>
  <si>
    <t>R_AHUbgADHCB2o1fb</t>
  </si>
  <si>
    <t>R_3DwtdlCsTxAsdF0</t>
  </si>
  <si>
    <t>R_ZrcF4CDwx35lkHL</t>
  </si>
  <si>
    <t>R_umKXrfNOqXyD6KJ</t>
  </si>
  <si>
    <t>R_3plnMDs7zyNvfFq</t>
  </si>
  <si>
    <t>R_2dSGeYmbwMS1xz2</t>
  </si>
  <si>
    <t>R_2bK7axO9RhXVil3</t>
  </si>
  <si>
    <t xml:space="preserve">University of Kentucky </t>
  </si>
  <si>
    <t>R_3eqyhSnFpdPWACg</t>
  </si>
  <si>
    <t>SPS</t>
  </si>
  <si>
    <t>R_210Lh90Ee012BQA</t>
  </si>
  <si>
    <t>R_3iPv7h415JrW16T</t>
  </si>
  <si>
    <t>R_1NCEXhjVdcroXrG</t>
  </si>
  <si>
    <t>R_3IWWe1nEzhQtgrL</t>
  </si>
  <si>
    <t>R_VOvyGYRjxMOzMJ3</t>
  </si>
  <si>
    <t>R_3g7rOk9XM830Abn</t>
  </si>
  <si>
    <t>Private contract</t>
  </si>
  <si>
    <t>R_3RaLAeBTKXW51Xn</t>
  </si>
  <si>
    <t>R_2CJotkbzcEcl6tX</t>
  </si>
  <si>
    <t>R_1LCL8ndG4n1H8yZ</t>
  </si>
  <si>
    <t>R_1kHVJWrslQCp2Xd</t>
  </si>
  <si>
    <t>R_pab0FnLKtNPrzyN</t>
  </si>
  <si>
    <t>American Ag Credit</t>
  </si>
  <si>
    <t>R_3h4nqhiYomJp6Z5</t>
  </si>
  <si>
    <t>R_24oZqTtIj5pzGSN</t>
  </si>
  <si>
    <t>M&amp;T</t>
  </si>
  <si>
    <t>R_1QnEPehTvvCr4KM</t>
  </si>
  <si>
    <t>R_1LqzQqluDwy5x8U</t>
  </si>
  <si>
    <t>USAA</t>
  </si>
  <si>
    <t>R_2q8EslCTYGiAF2B</t>
  </si>
  <si>
    <t>R_BCYc3C4NyATsRHz</t>
  </si>
  <si>
    <t>R_1pzfkszElv2O5dy</t>
  </si>
  <si>
    <t>R_3Hw7qhaOzDl4SiF</t>
  </si>
  <si>
    <t>R_1g5zKoLdCsZHcnT</t>
  </si>
  <si>
    <t>R_23UyVqMMeAaRZqk</t>
  </si>
  <si>
    <t>R_5dIAX4Sgi7KMzg5</t>
  </si>
  <si>
    <t>R_1ClJuc5elgkYXr4</t>
  </si>
  <si>
    <t>R_1Lu2dgzpUErYMO7</t>
  </si>
  <si>
    <t>R_1daFNhTnAKzEEWW</t>
  </si>
  <si>
    <t>R_1o0i1M4tz5tDLGI</t>
  </si>
  <si>
    <t>R_8nYR0ml4ESMtaJb</t>
  </si>
  <si>
    <t>R_3qyOvjjFysoFlJV</t>
  </si>
  <si>
    <t>R_2yl9AAlIuny4mlJ</t>
  </si>
  <si>
    <t>R_2EgcwMJC4vlT3vL</t>
  </si>
  <si>
    <t>R_2DLHAa5EV9YWBSg</t>
  </si>
  <si>
    <t>R_1nVIa7UaXXCG64C</t>
  </si>
  <si>
    <t>R_3RgEhrvI5ywtmOq</t>
  </si>
  <si>
    <t>R_27iYTK5yqTQFSnV</t>
  </si>
  <si>
    <t>Harbor One</t>
  </si>
  <si>
    <t>R_2ziRxlERnFGwQxo</t>
  </si>
  <si>
    <t>Baxter</t>
  </si>
  <si>
    <t>R_1C9Emc55MOfvoPM</t>
  </si>
  <si>
    <t>R_28BQH0HftA4pRTz</t>
  </si>
  <si>
    <t>R_xAG9CegsT0YbXqh</t>
  </si>
  <si>
    <t>R_sZFy9cLngzcfJyp</t>
  </si>
  <si>
    <t>R_3nf3W7snYQMfCr5</t>
  </si>
  <si>
    <t>R_3lANKZuBZQY3T8R</t>
  </si>
  <si>
    <t>R_1MWfW9Z879h7rkR</t>
  </si>
  <si>
    <t>R_2VEkoLAE4Sgipzo</t>
  </si>
  <si>
    <t>R_3n7qsnw4EsgrRIv</t>
  </si>
  <si>
    <t>R_3NxixlC6WS4S5Fi</t>
  </si>
  <si>
    <t>R_0cvPhIX8uNaGa2t</t>
  </si>
  <si>
    <t>R_1E5o3s0kPWkZjCt</t>
  </si>
  <si>
    <t>R_2aP3oMTlp4cRnoa</t>
  </si>
  <si>
    <t>R_cLLeX4dK5y4yvYZ</t>
  </si>
  <si>
    <t>R_a2xCVxljncyHnvb</t>
  </si>
  <si>
    <t>R_2Sq3s8icOCLDTxz</t>
  </si>
  <si>
    <t>R_agSjgFhdpMSBHQR</t>
  </si>
  <si>
    <t>R_eXPT1QH7vwsGtdD</t>
  </si>
  <si>
    <t>R_2uL2gaNqou5dvCp</t>
  </si>
  <si>
    <t>Navy federal</t>
  </si>
  <si>
    <t>R_3nNqcSOqk3L46dh</t>
  </si>
  <si>
    <t>R_2OGSzxmBHF5lq5n</t>
  </si>
  <si>
    <t>R_1S5XVfa1c79rhsd</t>
  </si>
  <si>
    <t>R_3meHaezCoBpiMcH</t>
  </si>
  <si>
    <t>R_DN1CzdyKVMqJW4p</t>
  </si>
  <si>
    <t>R_p9vW16yzZiosXPb</t>
  </si>
  <si>
    <t>R_3kFiW29IfTuM9uw</t>
  </si>
  <si>
    <t>R_tLIRjlwz80IeolH</t>
  </si>
  <si>
    <t xml:space="preserve">Gateway </t>
  </si>
  <si>
    <t>R_21BTmbDpOuD66Lg</t>
  </si>
  <si>
    <t>Flagstar Bank</t>
  </si>
  <si>
    <t>R_1jfwHK6sCdJaKdC</t>
  </si>
  <si>
    <t>CFCU</t>
  </si>
  <si>
    <t>R_1KqXUdBiR5zpKwu</t>
  </si>
  <si>
    <t>R_3VkKPL4uUecsNDr</t>
  </si>
  <si>
    <t>R_3NxhTLoeTCpk46O</t>
  </si>
  <si>
    <t>R_302VHGzXYdrxT9S</t>
  </si>
  <si>
    <t>R_1DqB1aKuXMy2oF4</t>
  </si>
  <si>
    <t>R_1DpsW6BQYWy6C7g</t>
  </si>
  <si>
    <t>R_RWCrZ40oCHbFD1f</t>
  </si>
  <si>
    <t>R_3326iSjk1pG6fOG</t>
  </si>
  <si>
    <t>R_2vYO0cdoBkuRaxt</t>
  </si>
  <si>
    <t>R_1IzyXhfkbiT3Ony</t>
  </si>
  <si>
    <t>R_2CkBsd80uzjLHJY</t>
  </si>
  <si>
    <t>R_31GgQtiOFkRPfR4</t>
  </si>
  <si>
    <t>R_33gxtPlM4QLC4jU</t>
  </si>
  <si>
    <t>R_3qxRXD3E5NXFDkm</t>
  </si>
  <si>
    <t>R_bPYehxWfBfPLfj3</t>
  </si>
  <si>
    <t>R_1eUzUvrN99uV1A1</t>
  </si>
  <si>
    <t>R_3h9ntVmI1KdeFIM</t>
  </si>
  <si>
    <t>R_1rfhUxQnGqXLjJh</t>
  </si>
  <si>
    <t>R_2Svh7EQOWEbW2bN</t>
  </si>
  <si>
    <t>R_3PBPiwEZwdIgtRr</t>
  </si>
  <si>
    <t>R_2Y4mt7NBUGEXwND</t>
  </si>
  <si>
    <t>R_31mwA5vdmPFBrnR</t>
  </si>
  <si>
    <t>R_1EhqJq2fSvqJYiQ</t>
  </si>
  <si>
    <t>R_1kLIeZHhWVK7EnC</t>
  </si>
  <si>
    <t>R_27HyZFhIGHk8brj</t>
  </si>
  <si>
    <t>R_Ti8JGtK8bmKdCyB</t>
  </si>
  <si>
    <t>R_aaWpKXFQF4zMjMl</t>
  </si>
  <si>
    <t>R_pQTDiyJxOafjQHv</t>
  </si>
  <si>
    <t>R_31KKhx82kY8ClHN</t>
  </si>
  <si>
    <t>R_2RNXovUChNshO3v</t>
  </si>
  <si>
    <t>R_2BkEF4OAkqHZjY0</t>
  </si>
  <si>
    <t>R_RIbLv5d4BXgFOxj</t>
  </si>
  <si>
    <t>TD Bank</t>
  </si>
  <si>
    <t>R_1BXzQre70qZRCxZ</t>
  </si>
  <si>
    <t>R_25GTZsA2eFx51ym</t>
  </si>
  <si>
    <t>R_3GDp8L5gJFUyztx</t>
  </si>
  <si>
    <t>R_e8TftoDpxZmiHQZ</t>
  </si>
  <si>
    <t>R_2pQA4NqhNZckxWg</t>
  </si>
  <si>
    <t>R_3smfxFCi5qiYu2V</t>
  </si>
  <si>
    <t>R_2Vyf2aWBpeEbgtU</t>
  </si>
  <si>
    <t>R_qXvFOvn4POG0tAB</t>
  </si>
  <si>
    <t>R_2CHra5OhCHy5NCe</t>
  </si>
  <si>
    <t>R_24bHaChxBu8923V</t>
  </si>
  <si>
    <t>R_2EmFcpVS22BSWCe</t>
  </si>
  <si>
    <t xml:space="preserve">Commerce </t>
  </si>
  <si>
    <t>R_3iCJS1FKSQc5UFU</t>
  </si>
  <si>
    <t>Hsbc</t>
  </si>
  <si>
    <t>R_XpSnoC1Q3kCjlS1</t>
  </si>
  <si>
    <t>R_2uywtvEz9jXvLIX</t>
  </si>
  <si>
    <t>R_2P1dcrRiEuaqWIf</t>
  </si>
  <si>
    <t>R_2AGoy21jhzlw0ba</t>
  </si>
  <si>
    <t>R_Oe9F87ZF9VjoM6J</t>
  </si>
  <si>
    <t>R_3lADEwXg9cHPoSx</t>
  </si>
  <si>
    <t>R_2Eo9CyGOwSTWYwm</t>
  </si>
  <si>
    <t>R_2pLevVMFOEPmAl5</t>
  </si>
  <si>
    <t>R_2s1qzBimLrNUyAh</t>
  </si>
  <si>
    <t>R_Dl3ZmJdbiN58UM1</t>
  </si>
  <si>
    <t>R_2SekmjO1lMEtOTs</t>
  </si>
  <si>
    <t>R_3PSq1DY0kA7LH8L</t>
  </si>
  <si>
    <t>R_3Mhd8YxApMAnvoD</t>
  </si>
  <si>
    <t>R_oYRGFDEvdyDcUx3</t>
  </si>
  <si>
    <t>R_beggfrH8oyJm8CZ</t>
  </si>
  <si>
    <t>R_eLMiOyJ71NLoX2V</t>
  </si>
  <si>
    <t>R_2BkvNGEMRMRUXga</t>
  </si>
  <si>
    <t>R_3CQ2JVDeZrDoPdR</t>
  </si>
  <si>
    <t>R_ZwztA5NDaDQchBT</t>
  </si>
  <si>
    <t>R_72qV2udCCPfstwd</t>
  </si>
  <si>
    <t>R_3UYF9JaeEjaXPWN</t>
  </si>
  <si>
    <t>R_25zlWw49VfdTf7A</t>
  </si>
  <si>
    <t>R_1g0HBb1db9676q3</t>
  </si>
  <si>
    <t>R_1gpVu8Yp7XoHn40</t>
  </si>
  <si>
    <t>R_ULndu9YT0wygQLv</t>
  </si>
  <si>
    <t>R_1q39YFBYjEIEQoW</t>
  </si>
  <si>
    <t>R_1IatrEqfBOqbUw9</t>
  </si>
  <si>
    <t>R_BtT2hcWXPiUih57</t>
  </si>
  <si>
    <t>R_se3FsKBtbUHLdQJ</t>
  </si>
  <si>
    <t>R_Y0tRUcPEQDiJttv</t>
  </si>
  <si>
    <t>R_1DZ5CksgdQhp9i6</t>
  </si>
  <si>
    <t>R_Q6cYdTtlRoQ4f5v</t>
  </si>
  <si>
    <t>R_3HpGb5VLunOOU85</t>
  </si>
  <si>
    <t>R_24A9HkhypyaB6NU</t>
  </si>
  <si>
    <t>R_3iWEbibt1M1AenA</t>
  </si>
  <si>
    <t>R_2P5sl3kM1MRT16t</t>
  </si>
  <si>
    <t>R_3jSAezE45Xf9cx9</t>
  </si>
  <si>
    <t>R_324pWZmaqvL8uQK</t>
  </si>
  <si>
    <t>Vystar</t>
  </si>
  <si>
    <t>R_10oXIk91VUWlC83</t>
  </si>
  <si>
    <t>Solarity</t>
  </si>
  <si>
    <t>R_PuQt9q4Z9Rwq5RT</t>
  </si>
  <si>
    <t>R_3HGJ0vRIApUfM7z</t>
  </si>
  <si>
    <t>R_WiikJjS79nJPc8V</t>
  </si>
  <si>
    <t>R_3ehnljUBFVWLk9e</t>
  </si>
  <si>
    <t>R_2q3pvTzqLVaGC0L</t>
  </si>
  <si>
    <t>R_2UW0W3j5UMPsWs5</t>
  </si>
  <si>
    <t>R_aWe6nkwHdYyIGZ3</t>
  </si>
  <si>
    <t>R_1IFWjWL17aCshfE</t>
  </si>
  <si>
    <t>R_u1vlVvBMjQW8uT7</t>
  </si>
  <si>
    <t>R_2CwcgDGwQ9JV6yE</t>
  </si>
  <si>
    <t>Trust Co Bank</t>
  </si>
  <si>
    <t>R_3jBG6W1Uvng5zSp</t>
  </si>
  <si>
    <t>R_AngKwTDGRxMUNGx</t>
  </si>
  <si>
    <t>R_yINfio2zaCfalOx</t>
  </si>
  <si>
    <t>R_23UeyWcdxGhb2gQ</t>
  </si>
  <si>
    <t>Vision Bank</t>
  </si>
  <si>
    <t>R_Thlge4vKYvlZhvz</t>
  </si>
  <si>
    <t>R_22XDDj0lcdTSLJq</t>
  </si>
  <si>
    <t>Umpqua Bank</t>
  </si>
  <si>
    <t>R_1pDz3pWCFxJU5XN</t>
  </si>
  <si>
    <t>R_33x3618Elm3v2nz</t>
  </si>
  <si>
    <t>R_O3ihLTNnK6wlWZH</t>
  </si>
  <si>
    <t>R_2xPrZi2R6OW7IgV</t>
  </si>
  <si>
    <t>R_32SbxPHZRsj7btr</t>
  </si>
  <si>
    <t>R_1DnGTKzjyIw91BG</t>
  </si>
  <si>
    <t xml:space="preserve">BMO Harris </t>
  </si>
  <si>
    <t>R_2B8SeGOPx2kRWBR</t>
  </si>
  <si>
    <t>R_3MbBDQrRgk11FyO</t>
  </si>
  <si>
    <t>R_231StXZ1HdH9co2</t>
  </si>
  <si>
    <t>Kentucky Housing Corp</t>
  </si>
  <si>
    <t>R_2lv8CqtlR7W18sh</t>
  </si>
  <si>
    <t>R_1ITa7J3WHyygUeh</t>
  </si>
  <si>
    <t>lge</t>
  </si>
  <si>
    <t>R_1pLiRQt1l9FkEyy</t>
  </si>
  <si>
    <t>Social Security</t>
  </si>
  <si>
    <t>R_3JayGYsJiSzVv9i</t>
  </si>
  <si>
    <t>R_2XgktrnPEttAftn</t>
  </si>
  <si>
    <t>R_e8q3sFVV10TfiLf</t>
  </si>
  <si>
    <t>R_1Kx9icgLeM2oWQW</t>
  </si>
  <si>
    <t>R_2ti2HXY2ChNv5qx</t>
  </si>
  <si>
    <t>R_2QRmAEoYf0O2UnX</t>
  </si>
  <si>
    <t>R_2R24zeqvDUXjJT6</t>
  </si>
  <si>
    <t>R_SPOaf3OeQn9tKNj</t>
  </si>
  <si>
    <t>R_8BzJZXIomZ4jzqh</t>
  </si>
  <si>
    <t>R_263U0aKg4C71MXC</t>
  </si>
  <si>
    <t>R_2Ea9vjuYWn5t9eU</t>
  </si>
  <si>
    <t>R_10ZMPKK3F6hZhi8</t>
  </si>
  <si>
    <t>R_3L5rR6JrZscxle7</t>
  </si>
  <si>
    <t>R_um1lebxyN6BGUtb</t>
  </si>
  <si>
    <t>R_1d6LOCNFlzObBXB</t>
  </si>
  <si>
    <t>R_1GIdDiNCpNz14ec</t>
  </si>
  <si>
    <t>R_SOywSiBHycGCLjH</t>
  </si>
  <si>
    <t>R_3QPrD0EPWpNOrSh</t>
  </si>
  <si>
    <t>R_1CDe2rOxbpMjbDS</t>
  </si>
  <si>
    <t>R_0fv3OjfOANGswud</t>
  </si>
  <si>
    <t>R_phiGJJ6PxeGnbdT</t>
  </si>
  <si>
    <t>R_11hHHiFlqBUaPpQ</t>
  </si>
  <si>
    <t>R_2xMlpOQopAFCyIR</t>
  </si>
  <si>
    <t>R_1Pbl5JMEz2JPc4x</t>
  </si>
  <si>
    <t>R_2CUqUIsWjlG1bYp</t>
  </si>
  <si>
    <t>R_26fD72wvWdSZpnY</t>
  </si>
  <si>
    <t>R_2VvEYLXeiK5FkPs</t>
  </si>
  <si>
    <t>Suncoast credit union</t>
  </si>
  <si>
    <t>R_bD6ztMbmz7hyBJn</t>
  </si>
  <si>
    <t>Medicare</t>
  </si>
  <si>
    <t>R_1PZQ21GAbcvScaU</t>
  </si>
  <si>
    <t>R_2Vr82UnvYdfvN3L</t>
  </si>
  <si>
    <t>R_wQWOP23okMVgpgt</t>
  </si>
  <si>
    <t>R_1OxmPFl2hohLA1O</t>
  </si>
  <si>
    <t>CCF</t>
  </si>
  <si>
    <t>R_2fJzJLlxGcUSGnB</t>
  </si>
  <si>
    <t>WV Central</t>
  </si>
  <si>
    <t>R_UAOLNqNOw0jNVER</t>
  </si>
  <si>
    <t>Disabled</t>
  </si>
  <si>
    <t>R_1OpijssQYlqtqGs</t>
  </si>
  <si>
    <t>R_9YKWX6UZfdlecUN</t>
  </si>
  <si>
    <t>R_1MWM92feHoJobhh</t>
  </si>
  <si>
    <t>Home maker</t>
  </si>
  <si>
    <t>R_3aTQhFriNG61sDT</t>
  </si>
  <si>
    <t>R_2BbpTIjifPIcDKC</t>
  </si>
  <si>
    <t>R_Tua4rvugXJmlPnX</t>
  </si>
  <si>
    <t>Not sure, changes each year</t>
  </si>
  <si>
    <t>R_3EW6XLldVTA98Vz</t>
  </si>
  <si>
    <t>BOK</t>
  </si>
  <si>
    <t>R_31TsB7z7pOqBseJ</t>
  </si>
  <si>
    <t>R_2brGEtFUCNQXUZ3</t>
  </si>
  <si>
    <t>R_2YLnnjxz7rt3Qbg</t>
  </si>
  <si>
    <t>R_PAszcanFSLpHYOd</t>
  </si>
  <si>
    <t>R_SOd1dhM3jf8pqNj</t>
  </si>
  <si>
    <t>Kentucky Housing Authority</t>
  </si>
  <si>
    <t>R_z1KqHDLmCeXzShz</t>
  </si>
  <si>
    <t>R_1l4gMOIlHdD2dNg</t>
  </si>
  <si>
    <t>R_cvwDXtKpBxVBehj</t>
  </si>
  <si>
    <t>My father</t>
  </si>
  <si>
    <t>R_yyX3zoGcA7P0EiB</t>
  </si>
  <si>
    <t>R_1ILUKkcnjdQCAir</t>
  </si>
  <si>
    <t>PHH Mortage</t>
  </si>
  <si>
    <t>R_O1Dqj79Xco51nq1</t>
  </si>
  <si>
    <t>R_1NCTL6Y5AUuYfvm</t>
  </si>
  <si>
    <t xml:space="preserve">US Alliance </t>
  </si>
  <si>
    <t>R_ZwMcgzPlzZDYi89</t>
  </si>
  <si>
    <t>R_1r9zyL4NkqEHVAu</t>
  </si>
  <si>
    <t>Northeast</t>
  </si>
  <si>
    <t>R_1HdeXHsZabYdJb6</t>
  </si>
  <si>
    <t>R_3fwzc1u08hq5vxe</t>
  </si>
  <si>
    <t>VA Pension</t>
  </si>
  <si>
    <t>RMS INC</t>
  </si>
  <si>
    <t>R_2zkHwtjTt97Dtlj</t>
  </si>
  <si>
    <t>R_ugZPxtwWyUG8CB3</t>
  </si>
  <si>
    <t>R_2VxowN2HzYWibsk</t>
  </si>
  <si>
    <t>R_3ndYSfVmkgTojHn</t>
  </si>
  <si>
    <t>R_1BS1QWqhh4O7voy</t>
  </si>
  <si>
    <t>R_3RrnUbVEcwtmeLe</t>
  </si>
  <si>
    <t>R_2pPo7n1sJikkMiR</t>
  </si>
  <si>
    <t>Summit</t>
  </si>
  <si>
    <t>R_20SQW0dKRtFjq6h</t>
  </si>
  <si>
    <t>R_33ehm5ERpl49wxO</t>
  </si>
  <si>
    <t>R_3jUTzSgMxOyXPVE</t>
  </si>
  <si>
    <t>R_1dEq66QmOmXUGpn</t>
  </si>
  <si>
    <t>R_DMeX7aWufhsToqt</t>
  </si>
  <si>
    <t>R_2qyfKrssEU8ROn9</t>
  </si>
  <si>
    <t>R_1LGnp1QgokfG5rq</t>
  </si>
  <si>
    <t>R_3EG7F3xW3W9g9Ix</t>
  </si>
  <si>
    <t>R_QaaRtPLF6BUbA9H</t>
  </si>
  <si>
    <t>R_ZKJlPx5aYCfWS0V</t>
  </si>
  <si>
    <t>R_6WgwQcvZcbAz4xr</t>
  </si>
  <si>
    <t>R_1OriTSqpH7QdZhP</t>
  </si>
  <si>
    <t>R_aVI00VwnKPaDKE1</t>
  </si>
  <si>
    <t>R_3R1xeVm6Ckvp6WF</t>
  </si>
  <si>
    <t>R_AsQqAzld9j081Cp</t>
  </si>
  <si>
    <t>R_2hkh3GXfpxGAj05</t>
  </si>
  <si>
    <t>R_b4lLQhw9DlNOp3P</t>
  </si>
  <si>
    <t>R_2dNlIWEld1Guji9</t>
  </si>
  <si>
    <t>Orrstown Bank</t>
  </si>
  <si>
    <t>R_dd3JJ7ZV0WVmZi1</t>
  </si>
  <si>
    <t>R_2TLWlzpCaAciqHo</t>
  </si>
  <si>
    <t>R_3h9no8PpVQT6AbL</t>
  </si>
  <si>
    <t>Reliant</t>
  </si>
  <si>
    <t>R_xoryWr42KDawxUt</t>
  </si>
  <si>
    <t xml:space="preserve">Disabled </t>
  </si>
  <si>
    <t>R_1hRqJy66s8O012f</t>
  </si>
  <si>
    <t>R_1QN8CffafP7OIQD</t>
  </si>
  <si>
    <t>R_2RUsODEZLq5ullT</t>
  </si>
  <si>
    <t>R_YbMmk6EBeiuWOk1</t>
  </si>
  <si>
    <t>R_3iDy7o1VErQxXVx</t>
  </si>
  <si>
    <t>Key</t>
  </si>
  <si>
    <t>R_cJ7PT59fzjpqaDT</t>
  </si>
  <si>
    <t>R_6sthliGNTLp1Xj3</t>
  </si>
  <si>
    <t>R_1PUjAssCMtdfSQY</t>
  </si>
  <si>
    <t>R_1NzFDmfT5ZM19zi</t>
  </si>
  <si>
    <t>R_2ALqplh6QEoPsXd</t>
  </si>
  <si>
    <t>None</t>
  </si>
  <si>
    <t>R_QlUE3IMFotsJdgB</t>
  </si>
  <si>
    <t>R_3UBlMKnvUd8TGpj</t>
  </si>
  <si>
    <t>R_1o0uPbu1adBG3ig</t>
  </si>
  <si>
    <t>R_3HH4SA2SoaOdb7r</t>
  </si>
  <si>
    <t>Vanderbilt</t>
  </si>
  <si>
    <t>R_1Io7BxLyhZBtw0m</t>
  </si>
  <si>
    <t>Sunrise Lakes realty</t>
  </si>
  <si>
    <t>R_2VaVVQUhnee8Rpw</t>
  </si>
  <si>
    <t xml:space="preserve">IMCU </t>
  </si>
  <si>
    <t>R_12RMFQQQDOwOkJC</t>
  </si>
  <si>
    <t>R_2cqLaFh2RejNQYe</t>
  </si>
  <si>
    <t>R_3R9onWs1cr7uwFt</t>
  </si>
  <si>
    <t>R_3jTBu27nrz29w2I</t>
  </si>
  <si>
    <t>Credit union</t>
  </si>
  <si>
    <t>R_3IasXf9ZjSEVBmb</t>
  </si>
  <si>
    <t>R_2XdFfDHfV5di5N2</t>
  </si>
  <si>
    <t>R_DBhHn84bPtglAAN</t>
  </si>
  <si>
    <t>R_11jQNHjn2r7XvoX</t>
  </si>
  <si>
    <t>R_2YRoDKGeEMfPXP0</t>
  </si>
  <si>
    <t>R_SVpOEjFv0uiwm9b</t>
  </si>
  <si>
    <t>R_31Bk9xwBM9gpFfr</t>
  </si>
  <si>
    <t>R_Bymr8efVCyyYipr</t>
  </si>
  <si>
    <t>R_blKxqYlFJOTb9Ml</t>
  </si>
  <si>
    <t>SLS.net</t>
  </si>
  <si>
    <t>R_31mCbWofnkJvwky</t>
  </si>
  <si>
    <t>R_2chnwvtRgzuBXy1</t>
  </si>
  <si>
    <t>R_2wMDTjSwBBQXl3l</t>
  </si>
  <si>
    <t>R_10Yu8Zy8eVWgViN</t>
  </si>
  <si>
    <t>R_C1AvlnIH2KXYSiJ</t>
  </si>
  <si>
    <t>R_32LPruidWiqc6gP</t>
  </si>
  <si>
    <t>R_3nN5xxDbMF3Jr8H</t>
  </si>
  <si>
    <t>R_1i3hyGVdyW56mnm</t>
  </si>
  <si>
    <t>R_Zk7Nh1i7r9ICfTP</t>
  </si>
  <si>
    <t>R_2VxYLgVRMXaojhb</t>
  </si>
  <si>
    <t>R_5tZGJNioC5IbYtP</t>
  </si>
  <si>
    <t>R_1psUOW2GSVabCxe</t>
  </si>
  <si>
    <t>American Airlines</t>
  </si>
  <si>
    <t>R_3m7Poooc1mZael6</t>
  </si>
  <si>
    <t>Owner finance</t>
  </si>
  <si>
    <t>R_9AEooR0wmXHuDsJ</t>
  </si>
  <si>
    <t>R_2EgyihZLE6spCY8</t>
  </si>
  <si>
    <t>R_3fGCYjUKZ2M0VOq</t>
  </si>
  <si>
    <t>R_2b2H5JNKPRQNPiX</t>
  </si>
  <si>
    <t>R_1CydGpYipzS0yTF</t>
  </si>
  <si>
    <t xml:space="preserve">KECU </t>
  </si>
  <si>
    <t>R_110ds00P4fu1jOO</t>
  </si>
  <si>
    <t>R_2aPH2qh3j6xqJML</t>
  </si>
  <si>
    <t xml:space="preserve">Flagstar </t>
  </si>
  <si>
    <t>R_1LMxqi91OjwKd2W</t>
  </si>
  <si>
    <t>R_30it5oGtT0xHKB0</t>
  </si>
  <si>
    <t>R_ac2eAebiAiznWGB</t>
  </si>
  <si>
    <t>R_3LX7kt8hKg5fDTz</t>
  </si>
  <si>
    <t>R_XAiMvAN0SN78mDn</t>
  </si>
  <si>
    <t>R_3I4bG5hADKEJLFT</t>
  </si>
  <si>
    <t>R_3I6tE6vPQkyj1pl</t>
  </si>
  <si>
    <t>State Employees Credit Union</t>
  </si>
  <si>
    <t>R_cGAXURTE8KshAXv</t>
  </si>
  <si>
    <t>R_umKRicZVnhfFDxf</t>
  </si>
  <si>
    <t>R_2wNNDCpHgPdOOoi</t>
  </si>
  <si>
    <t>R_pxzsUHEAHjGHavv</t>
  </si>
  <si>
    <t>R_3EQrOm5XgDjGp0d</t>
  </si>
  <si>
    <t>R_3n2CDHU4jS83vmI</t>
  </si>
  <si>
    <t>R_2bVmryyC2kmnf7F</t>
  </si>
  <si>
    <t>R_Use4QdYyHY7SAIV</t>
  </si>
  <si>
    <t>R_30jx250PBIKzhr2</t>
  </si>
  <si>
    <t>R_RIxCbd7OcbjxWjD</t>
  </si>
  <si>
    <t>R_3fZOIj7VS4ON4NZ</t>
  </si>
  <si>
    <t>R_eRiYjVJfYmrt2bT</t>
  </si>
  <si>
    <t>R_a60ezbS0a8LYOJP</t>
  </si>
  <si>
    <t>R_2tnbqj86O4TpqIE</t>
  </si>
  <si>
    <t>Ally Banking</t>
  </si>
  <si>
    <t>R_T8h5cOlbRgclY6R</t>
  </si>
  <si>
    <t>R_1GBLXUAJ3cLadLs</t>
  </si>
  <si>
    <t>R_2Y54cH7s1rg32bb</t>
  </si>
  <si>
    <t>R_rcKSjGpF5sgx1xT</t>
  </si>
  <si>
    <t>R_2wyrp71rO2jDm76</t>
  </si>
  <si>
    <t>R_3fl6Cz1B2fMsCeg</t>
  </si>
  <si>
    <t>R_28ZY41aoS8da8E8</t>
  </si>
  <si>
    <t>Community Bank</t>
  </si>
  <si>
    <t>R_wNvix0iIfF2whe9</t>
  </si>
  <si>
    <t>R_2BgF16DFhpfh37q</t>
  </si>
  <si>
    <t>R_1mJzH59MgDfRka7</t>
  </si>
  <si>
    <t>R_2EoA2hhHnAFaeeY</t>
  </si>
  <si>
    <t>R_oZFFBVIVsvfvcaZ</t>
  </si>
  <si>
    <t>R_3oZ0FAaW1LiNYJi</t>
  </si>
  <si>
    <t>R_2B8QAQrPlh3PCoU</t>
  </si>
  <si>
    <t>R_2dGemHvMrXTv72d</t>
  </si>
  <si>
    <t>R_2VJE6zd72aoY3jc</t>
  </si>
  <si>
    <t>R_3NNWJUeqtbSL1yP</t>
  </si>
  <si>
    <t>First Interstate Bank</t>
  </si>
  <si>
    <t>R_33a5Z4N6kiMKET1</t>
  </si>
  <si>
    <t>R_xbfI98VRnUR6ADf</t>
  </si>
  <si>
    <t>R_08qX0FGYYM8zRlv</t>
  </si>
  <si>
    <t>R_3qVVrZfQJlUCwzM</t>
  </si>
  <si>
    <t>R_wOfYTK9NfDyKQ6t</t>
  </si>
  <si>
    <t>R_1NyKniKCHzeOdoZ</t>
  </si>
  <si>
    <t>R_2vlhUenRwSrkMnp</t>
  </si>
  <si>
    <t>SunTrust Mortgage</t>
  </si>
  <si>
    <t>R_2q8EUELGzCVOpmN</t>
  </si>
  <si>
    <t>R_2qyNgzfloukDwHC</t>
  </si>
  <si>
    <t>R_vcycjb8b6gwfCdH</t>
  </si>
  <si>
    <t>R_1r1xESisVEmZMkJ</t>
  </si>
  <si>
    <t>R_7PNru3iFdRfmTxT</t>
  </si>
  <si>
    <t>R_phGAE6gesMPvJLz</t>
  </si>
  <si>
    <t>R_reW37LQ9eGB4Pjr</t>
  </si>
  <si>
    <t>R_8qyRbJJBdowVnJT</t>
  </si>
  <si>
    <t>R_232km7xlixvt7Ur</t>
  </si>
  <si>
    <t>R_2v1Wb2gbfZQsDJZ</t>
  </si>
  <si>
    <t>R_WrFjZLrQ3x71adr</t>
  </si>
  <si>
    <t>R_3EXWVQcD60YUIUA</t>
  </si>
  <si>
    <t>R_1LjmFWRX6uJia7z</t>
  </si>
  <si>
    <t>R_0NRucvQIVoz2XcZ</t>
  </si>
  <si>
    <t>TD</t>
  </si>
  <si>
    <t>R_25N31SQbpXhNxKU</t>
  </si>
  <si>
    <t>R_sp1OY1QLHr50z2V</t>
  </si>
  <si>
    <t>R_2bNRA5vpPUhA6oa</t>
  </si>
  <si>
    <t>R_esNlsDAxCiazrEd</t>
  </si>
  <si>
    <t>R_2qmxtHip9sv799q</t>
  </si>
  <si>
    <t>R_2CVBkhWSQwxRMG0</t>
  </si>
  <si>
    <t>R_1pKmoQOPMF25Chc</t>
  </si>
  <si>
    <t>R_pisuaxSxpKyjSJH</t>
  </si>
  <si>
    <t>R_4MmN44sAYVWYo1P</t>
  </si>
  <si>
    <t>R_1KwoF3FlQUn0Pgz</t>
  </si>
  <si>
    <t>R_2tyVkcUH7P6zXMZ</t>
  </si>
  <si>
    <t>R_qDxJW9ivHkGE1dD</t>
  </si>
  <si>
    <t>R_3KAXyJGdUZFn2nP</t>
  </si>
  <si>
    <t>R_BRqcmHJgIBoFfrj</t>
  </si>
  <si>
    <t>R_27Ea7V4OxBThmdc</t>
  </si>
  <si>
    <t>Student</t>
  </si>
  <si>
    <t>R_1GWuPeW7gTsNzT9</t>
  </si>
  <si>
    <t>R_2S0ovj3tCAoA0xj</t>
  </si>
  <si>
    <t>Disability</t>
  </si>
  <si>
    <t>R_1gU6Nm3JXPu64Cc</t>
  </si>
  <si>
    <t>R_3s1eCt370UahsDk</t>
  </si>
  <si>
    <t>R_25LWeWwFLcvq2kN</t>
  </si>
  <si>
    <t>R_25vcw0D38hTPV5H</t>
  </si>
  <si>
    <t>R_2bGZEakSOo5ZF0z</t>
  </si>
  <si>
    <t>R_1NmDaDNUqsOzaRc</t>
  </si>
  <si>
    <t>R_2dGZKMvKu9wK2B3</t>
  </si>
  <si>
    <t>R_27fLCpGn5i96hlG</t>
  </si>
  <si>
    <t>R_2dSXpXV6XIkeBEF</t>
  </si>
  <si>
    <t>R_1mK7f1kaT3ggLY7</t>
  </si>
  <si>
    <t>R_2SJhnCvuf7RJ6y6</t>
  </si>
  <si>
    <t>R_1GNbR3nmDSkbktC</t>
  </si>
  <si>
    <t>R_0whk7RTQjhIabC1</t>
  </si>
  <si>
    <t>home point financial</t>
  </si>
  <si>
    <t>R_2zYliYytzBk1I0L</t>
  </si>
  <si>
    <t>Eastman</t>
  </si>
  <si>
    <t>R_3IbIMbLcRQjOsId</t>
  </si>
  <si>
    <t>R_1PSkyBSjxyopLcK</t>
  </si>
  <si>
    <t>R_0xlrgqJpwC0XBF7</t>
  </si>
  <si>
    <t>R_2e3EBuMVouuYOL7</t>
  </si>
  <si>
    <t>AmeriCU</t>
  </si>
  <si>
    <t>R_2amfAVZedeuD5YR</t>
  </si>
  <si>
    <t>R_2DLXd7y7cLf0VlB</t>
  </si>
  <si>
    <t xml:space="preserve">Unemployed </t>
  </si>
  <si>
    <t>R_1kG4ptjBScIBpM6</t>
  </si>
  <si>
    <t>Michigan First</t>
  </si>
  <si>
    <t>R_1lz5EU1INnAq2bk</t>
  </si>
  <si>
    <t>R_2q9RQxVfLCTIXWe</t>
  </si>
  <si>
    <t>R_OsdXXC2iWYJflEl</t>
  </si>
  <si>
    <t>R_12JfYkFdM17cQOO</t>
  </si>
  <si>
    <t xml:space="preserve">First bank </t>
  </si>
  <si>
    <t>R_yZOcXIC2Lhc9qNj</t>
  </si>
  <si>
    <t>R_OHzG7QV5N1ik8lr</t>
  </si>
  <si>
    <t>Care for elderly parent.</t>
  </si>
  <si>
    <t>R_3OjMicacHFzAuBB</t>
  </si>
  <si>
    <t>R_bxveJnlcSg1NjS9</t>
  </si>
  <si>
    <t>R_08OE2YpZySZ7sK5</t>
  </si>
  <si>
    <t>First Choice</t>
  </si>
  <si>
    <t>R_22rJEZ6Flk5skdl</t>
  </si>
  <si>
    <t>R_3khcDjvqZ4QTRXE</t>
  </si>
  <si>
    <t>R_23azuQX9OnbiGDa</t>
  </si>
  <si>
    <t>R_2PnhNCmPTTkV3CY</t>
  </si>
  <si>
    <t>Roundpoint Mortgage Serving Corp</t>
  </si>
  <si>
    <t>R_Tqswq3lDirVDxkt</t>
  </si>
  <si>
    <t>R_1ilLm9PYXk7QhaN</t>
  </si>
  <si>
    <t>Santander</t>
  </si>
  <si>
    <t>R_vHu9pMdBaxht7dD</t>
  </si>
  <si>
    <t>R_26axCfnR40uFDoy</t>
  </si>
  <si>
    <t>R_3nOv9PqWccwnz3c</t>
  </si>
  <si>
    <t xml:space="preserve">Unemployed but looking for work </t>
  </si>
  <si>
    <t>Lakeview</t>
  </si>
  <si>
    <t>R_2aCSpcbjHaGpng6</t>
  </si>
  <si>
    <t>R_1Cr0lfCp8c3QTUC</t>
  </si>
  <si>
    <t>Associated Bank</t>
  </si>
  <si>
    <t>R_3FVErl77LLJ1tTj</t>
  </si>
  <si>
    <t>R_aY3mFQUpxy1yTFD</t>
  </si>
  <si>
    <t>Lower loans</t>
  </si>
  <si>
    <t>R_3MQFGT5X2mlNxLb</t>
  </si>
  <si>
    <t>R_1dsksyy1mMOixn0</t>
  </si>
  <si>
    <t>R_31hJxPpyCmBt38f</t>
  </si>
  <si>
    <t>R_1K6WQtTk0ALNbJN</t>
  </si>
  <si>
    <t>R_OdShv5dr7SUBLk5</t>
  </si>
  <si>
    <t>R_1LSj0dgEmHcfmlj</t>
  </si>
  <si>
    <t>R_3qy6Y3WTq0CKuSy</t>
  </si>
  <si>
    <t>R_3khyXSP2FdaN1Pt</t>
  </si>
  <si>
    <t>R_1jHdIcqEG8k7ltM</t>
  </si>
  <si>
    <t>R_YSs3iB8Lg82pqG5</t>
  </si>
  <si>
    <t>R_3HH21ZpSPAd2kmQ</t>
  </si>
  <si>
    <t>R_aYj06pg3MLsHdC1</t>
  </si>
  <si>
    <t>R_r0ceJBrOD17eQNz</t>
  </si>
  <si>
    <t>R_22tW66S8dhJ5wpn</t>
  </si>
  <si>
    <t xml:space="preserve">Penny Mac </t>
  </si>
  <si>
    <t>R_xikuj4BBzIUtCqR</t>
  </si>
  <si>
    <t>Ditech</t>
  </si>
  <si>
    <t>R_21A5YYKU1tOdYPt</t>
  </si>
  <si>
    <t>R_31R92KPbOFHvMnU</t>
  </si>
  <si>
    <t>R_T7PJoKyzECb4Oul</t>
  </si>
  <si>
    <t>R_O89ReCr7UtXaN5T</t>
  </si>
  <si>
    <t>R_2zbWMDpVteOAQ7k</t>
  </si>
  <si>
    <t xml:space="preserve">Guild Mortgage Co. </t>
  </si>
  <si>
    <t>R_2rSpw39bNkhCs52</t>
  </si>
  <si>
    <t>R_1mnjkv1yN0JwieA</t>
  </si>
  <si>
    <t>R_22PUqqh1xrNzjKg</t>
  </si>
  <si>
    <t>R_33734kY0M651HW3</t>
  </si>
  <si>
    <t xml:space="preserve">Planet Home Lending </t>
  </si>
  <si>
    <t>R_1BXURtdqaPkmYMZ</t>
  </si>
  <si>
    <t>R_1qfEvp8hJL744eA</t>
  </si>
  <si>
    <t>Jbnutter</t>
  </si>
  <si>
    <t>R_12xbyT7cwc38Ctt</t>
  </si>
  <si>
    <t>R_3jZpfWWJTnzimhw</t>
  </si>
  <si>
    <t>R_8pknjWkSS6xP0lz</t>
  </si>
  <si>
    <t>R_22QCV6KWIlyc4a2</t>
  </si>
  <si>
    <t>Nationstar</t>
  </si>
  <si>
    <t>R_2VwKKeHY7gbijbQ</t>
  </si>
  <si>
    <t>R_2wHtn9kpuv1gpRf</t>
  </si>
  <si>
    <t>Alabama financing</t>
  </si>
  <si>
    <t>R_cJcY9rxBwJFUAhj</t>
  </si>
  <si>
    <t>R_1EXMpn6X8yK9cKM</t>
  </si>
  <si>
    <t>R_1Fx52gnjaSyDH5V</t>
  </si>
  <si>
    <t xml:space="preserve">Pennsylvania housing finance agency </t>
  </si>
  <si>
    <t>R_2e2U2aqXdTV0l2k</t>
  </si>
  <si>
    <t>R_piQhm3ocAKwyzzX</t>
  </si>
  <si>
    <t>R_3fDz3zcPM6z5qBd</t>
  </si>
  <si>
    <t>R_AB81jpYi9t9yP6h</t>
  </si>
  <si>
    <t>R_2P1hgcwGSCs9Lbp</t>
  </si>
  <si>
    <t>R_10q78giUVcJpbIQ</t>
  </si>
  <si>
    <t>R_3JFcO7obPIcAekl</t>
  </si>
  <si>
    <t>R_pcGUNmZjjKDhmI9</t>
  </si>
  <si>
    <t>R_3rC124OTNaaZbxf</t>
  </si>
  <si>
    <t>SSDI</t>
  </si>
  <si>
    <t>Vanderbilt Mortgage and Finance</t>
  </si>
  <si>
    <t>R_2SCv6me9idSRkCa</t>
  </si>
  <si>
    <t>R_1gwKGRWqMz3k42c</t>
  </si>
  <si>
    <t>R_3DtnXBzOoUbh8Dm</t>
  </si>
  <si>
    <t>R_3RjaM0k2eJeVTLX</t>
  </si>
  <si>
    <t>R_3MoEeXApOtXQ6Tn</t>
  </si>
  <si>
    <t>R_1N9atdOIYgXQusk</t>
  </si>
  <si>
    <t>R_3s5iVOv9tYlD1jR</t>
  </si>
  <si>
    <t>Unemployed</t>
  </si>
  <si>
    <t>Navy Federal</t>
  </si>
  <si>
    <t>R_yjYKZgx0A5q5Cx3</t>
  </si>
  <si>
    <t>R_XXqijsfuvSLWsN3</t>
  </si>
  <si>
    <t>R_2y3pHfIv69YvKwY</t>
  </si>
  <si>
    <t>R_Zjz326nbdFb2SdP</t>
  </si>
  <si>
    <t>R_3oAsoj8Hj9YTlw7</t>
  </si>
  <si>
    <t>R_1BQ3DU3XMcc28hs</t>
  </si>
  <si>
    <t>Brattleboro Savings and Loan</t>
  </si>
  <si>
    <t>R_2zBkwREQ3elGkvD</t>
  </si>
  <si>
    <t>R_2VdukNEG1kKCtJe</t>
  </si>
  <si>
    <t>R_2cqEI1QT5omv48I</t>
  </si>
  <si>
    <t>R_2afqyA9d0eIZ0Do</t>
  </si>
  <si>
    <t>R_3RgOguxbzGDEKmV</t>
  </si>
  <si>
    <t>R_1rplaphHUFQH5Li</t>
  </si>
  <si>
    <t>R_3iOIlOSqCe8nSB6</t>
  </si>
  <si>
    <t>Champion Mortgage (Reverse Mtg)</t>
  </si>
  <si>
    <t>R_Xn2JhKAjhefYRzj</t>
  </si>
  <si>
    <t>R_2dEkgeh0Gw5v80q</t>
  </si>
  <si>
    <t>R_tEhzjhosBSWGqtP</t>
  </si>
  <si>
    <t>Local</t>
  </si>
  <si>
    <t>R_2xDlJRTf9u1KxC4</t>
  </si>
  <si>
    <t>owner financing</t>
  </si>
  <si>
    <t>R_1dzOQi8ShCgjv3l</t>
  </si>
  <si>
    <t>R_u9XQCSQ9Z5RkeTn</t>
  </si>
  <si>
    <t>R_1LO5DmsQdSUTfPb</t>
  </si>
  <si>
    <t>R_2qk2fSYAsZSt8vb</t>
  </si>
  <si>
    <t>R_1IyOJZBytqhTMl5</t>
  </si>
  <si>
    <t>R_3NUlnjBdXSAX6jt</t>
  </si>
  <si>
    <t>R_3kt6V3uz8yzkSjX</t>
  </si>
  <si>
    <t>McCoy Federal Credit Union</t>
  </si>
  <si>
    <t>R_Z4ZKJnanzQtaufn</t>
  </si>
  <si>
    <t xml:space="preserve">Vanderbilt </t>
  </si>
  <si>
    <t>R_24tKYnw5gtF0sIT</t>
  </si>
  <si>
    <t>R_VPBS4We33UNSr5L</t>
  </si>
  <si>
    <t>R_8eoyTViHSzF2F2N</t>
  </si>
  <si>
    <t>R_1IFZ17opzcukMTx</t>
  </si>
  <si>
    <t>Pennywise</t>
  </si>
  <si>
    <t>R_2uODsPyTVl1NEkI</t>
  </si>
  <si>
    <t>R_3r0YY4TLyoVurh1</t>
  </si>
  <si>
    <t>R_1jlBq7la3BJENGv</t>
  </si>
  <si>
    <t>R_2UW47HTPNY1TgpY</t>
  </si>
  <si>
    <t>R_1N33uTYrYf1OqS2</t>
  </si>
  <si>
    <t>R_30e1PDbLKGrSrBO</t>
  </si>
  <si>
    <t>R_28S2nr1tKOZzXex</t>
  </si>
  <si>
    <t>R_1etVtzwkClCdvw6</t>
  </si>
  <si>
    <t>R_22lU4j7Ep6Kw2sI</t>
  </si>
  <si>
    <t>R_qKF2Vqpw4bwBqDv</t>
  </si>
  <si>
    <t>SSA</t>
  </si>
  <si>
    <t>PNC Bank</t>
  </si>
  <si>
    <t>R_tGv9M38RqMNqyUp</t>
  </si>
  <si>
    <t>shellpoint</t>
  </si>
  <si>
    <t>R_3qk7Tvm0IS2NzRX</t>
  </si>
  <si>
    <t>R_1DnxyWSzEhdp03O</t>
  </si>
  <si>
    <t>R_1SRQICyJ1Cfh4Fb</t>
  </si>
  <si>
    <t xml:space="preserve">San Antonio Citizens </t>
  </si>
  <si>
    <t>R_Tona40WIYiX55p7</t>
  </si>
  <si>
    <t>R_1IGyPDCzaOIvzc5</t>
  </si>
  <si>
    <t>R_3DuUsHR9KXz73QN</t>
  </si>
  <si>
    <t>R_2e59ZUBDUC5VzGi</t>
  </si>
  <si>
    <t>Sls</t>
  </si>
  <si>
    <t>R_9v0FcCJbUEGRAL7</t>
  </si>
  <si>
    <t>AimLoan</t>
  </si>
  <si>
    <t>R_ykGI41GTKvpRcC5</t>
  </si>
  <si>
    <t>Hoyne</t>
  </si>
  <si>
    <t>R_1g6AUvWf9Q8HXDa</t>
  </si>
  <si>
    <t>R_22Djn2wxJGvFcbg</t>
  </si>
  <si>
    <t>R_2wjMkHuB4iz9Ub5</t>
  </si>
  <si>
    <t>R_r9mrIcT7bfM8OHv</t>
  </si>
  <si>
    <t>R_PNgRoVySCqb0LYZ</t>
  </si>
  <si>
    <t>R_skhMnon4lTeKFwZ</t>
  </si>
  <si>
    <t>R_3qI2IBySOAgTMdd</t>
  </si>
  <si>
    <t>R_2dTqUfOATJxqo6o</t>
  </si>
  <si>
    <t>R_3Pn9em4O4HvenEf</t>
  </si>
  <si>
    <t>R_3HuXYBSPqboXw67</t>
  </si>
  <si>
    <t>R_TdNjYhKW50k0S0p</t>
  </si>
  <si>
    <t>R_2TZ8FDKSiTo0E8o</t>
  </si>
  <si>
    <t>R_2eR12t5TgEctQLR</t>
  </si>
  <si>
    <t>R_1lzRTSVS5H9PgNI</t>
  </si>
  <si>
    <t>R_3qvVIThhZWhtz6M</t>
  </si>
  <si>
    <t>R_1ikbB9CZYftWJJi</t>
  </si>
  <si>
    <t>R_8nUbnAWlUZ6U3IZ</t>
  </si>
  <si>
    <t>Specialized Loan</t>
  </si>
  <si>
    <t>R_1HoF4NtOFQvrOgC</t>
  </si>
  <si>
    <t>R_3Jlp8b7IAmsk3Sm</t>
  </si>
  <si>
    <t>R_w1caMAkj8Pct0el</t>
  </si>
  <si>
    <t>R_2tfbWu8fbkFGRUp</t>
  </si>
  <si>
    <t>R_6DQ3ewFJTr3WhwJ</t>
  </si>
  <si>
    <t>R_pGhehAM9LoDLsEp</t>
  </si>
  <si>
    <t>R_1Cvl14X5OPjUQv2</t>
  </si>
  <si>
    <t>R_XS5r7Cf5DeOMeNX</t>
  </si>
  <si>
    <t>R_1eruNLrdVKeAwe2</t>
  </si>
  <si>
    <t>Interboro Savings</t>
  </si>
  <si>
    <t>R_2B8Vla4pQYMKRMe</t>
  </si>
  <si>
    <t>R_1F39PgWrKzixM0m</t>
  </si>
  <si>
    <t>R_puRjXZUvQDtEJDr</t>
  </si>
  <si>
    <t>R_1JCP8B3oGBorZay</t>
  </si>
  <si>
    <t>R_25MFcmNn4iY41F6</t>
  </si>
  <si>
    <t>R_27VkxwXW8qyr0wx</t>
  </si>
  <si>
    <t>R_2YtFq7oqbHU8lUy</t>
  </si>
  <si>
    <t>R_dgqwJ1FksjIUpa1</t>
  </si>
  <si>
    <t>R_1nSIXzG8bNR1KyB</t>
  </si>
  <si>
    <t>R_0UH4Y3cmoEvMRhf</t>
  </si>
  <si>
    <t>R_1kFvmsj27KQpNrq</t>
  </si>
  <si>
    <t>R_1me0iKs3r73Ork8</t>
  </si>
  <si>
    <t>R_bEKYnQbrI3zIKQN</t>
  </si>
  <si>
    <t>R_1GDeJXmwRf1lmGV</t>
  </si>
  <si>
    <t>R_0B4OQMskz7KE5EJ</t>
  </si>
  <si>
    <t>R_10DkQd4fPOshiKA</t>
  </si>
  <si>
    <t>R_2YRG8e8oqnWXCDj</t>
  </si>
  <si>
    <t>Cenlar</t>
  </si>
  <si>
    <t>R_1mz7w0sM54hopKU</t>
  </si>
  <si>
    <t>R_2do1M9QF8Qm6w5r</t>
  </si>
  <si>
    <t>R_2QKZoeJ7jaQtfJb</t>
  </si>
  <si>
    <t>Northstar-Mr Cooper</t>
  </si>
  <si>
    <t>R_1joxPMFkNrgVfnQ</t>
  </si>
  <si>
    <t>R_2v8paWCJGf80RqF</t>
  </si>
  <si>
    <t>R_1i4CXMZ1elCDwE7</t>
  </si>
  <si>
    <t>R_3qUnjU6NuutVgt0</t>
  </si>
  <si>
    <t>R_29mXyIRUc5La7KN</t>
  </si>
  <si>
    <t>R_3n6fY4RbnuRqGKB</t>
  </si>
  <si>
    <t>R_3HSJSr4DAMfEtoh</t>
  </si>
  <si>
    <t>R_pGhLV6ab9sw85P3</t>
  </si>
  <si>
    <t>R_2atPahkCZFIRRu4</t>
  </si>
  <si>
    <t>R_3iFsjPOAzvItfrg</t>
  </si>
  <si>
    <t>R_1hQEIR25GZGu5IR</t>
  </si>
  <si>
    <t>R_vMRFZPnlAZLzQRj</t>
  </si>
  <si>
    <t>R_1pyQGb7DZbHfb77</t>
  </si>
  <si>
    <t xml:space="preserve">Wesbanco </t>
  </si>
  <si>
    <t>R_2WZSJ3LcE4bBTYy</t>
  </si>
  <si>
    <t>R_33sh2jJEFgR1Onv</t>
  </si>
  <si>
    <t>R_3oTr0MShBPp9vi5</t>
  </si>
  <si>
    <t>R_1cU6x3mMH0Pfkfr</t>
  </si>
  <si>
    <t>Raymond James</t>
  </si>
  <si>
    <t>R_2CxOzTlvEfEcYtG</t>
  </si>
  <si>
    <t>R_3fUBMgJH3aLUqGk</t>
  </si>
  <si>
    <t>R_2sTrKRxvNeh2Bfu</t>
  </si>
  <si>
    <t>Vantage</t>
  </si>
  <si>
    <t>R_1ILsw1o2uo1r2Ol</t>
  </si>
  <si>
    <t>R_1JUYUXtQfzYV2Bv</t>
  </si>
  <si>
    <t>R_30dyti6NEg5Q7zq</t>
  </si>
  <si>
    <t>R_VURmP4X4jrSdh3r</t>
  </si>
  <si>
    <t>R_1FP61UbginmHKKH</t>
  </si>
  <si>
    <t>Union Savings Bank</t>
  </si>
  <si>
    <t>R_sCj5NxMODyeqCSR</t>
  </si>
  <si>
    <t>R_1hX1mUJpQ4PIkNJ</t>
  </si>
  <si>
    <t>R_By42DeULT2MhsiJ</t>
  </si>
  <si>
    <t>R_2nMdFTwUQhepgxX</t>
  </si>
  <si>
    <t>R_WebxJeLnH0BilJT</t>
  </si>
  <si>
    <t>R_1dB89TVhERhG5gi</t>
  </si>
  <si>
    <t>R_3D1mlfIODN2Kyrz</t>
  </si>
  <si>
    <t xml:space="preserve">Huntington </t>
  </si>
  <si>
    <t>R_BS1MP9vViSX0TQd</t>
  </si>
  <si>
    <t>R_1NFxxxkmdIIM5iK</t>
  </si>
  <si>
    <t>R_psWKZNZn6ZZOsXn</t>
  </si>
  <si>
    <t>R_3EK08ZPaEfXO04A</t>
  </si>
  <si>
    <t>R_1NDsV9Gu9DmU6i1</t>
  </si>
  <si>
    <t>R_1OwvQ6mDp8Crw8w</t>
  </si>
  <si>
    <t>R_cUYxSiDfUr64RGh</t>
  </si>
  <si>
    <t>R_Yb3JTYp24KCsYbn</t>
  </si>
  <si>
    <t>R_ULunjc8ksF4z7dD</t>
  </si>
  <si>
    <t>R_1IuXU2x3ZjUIabr</t>
  </si>
  <si>
    <t>R_Y0uFU69LucEaN45</t>
  </si>
  <si>
    <t>R_2wFGhYH3iBRznDE</t>
  </si>
  <si>
    <t>Eastman Credit Union</t>
  </si>
  <si>
    <t>R_1N94CavZFMwCIxm</t>
  </si>
  <si>
    <t>R_ywioKpf501Kr0Jz</t>
  </si>
  <si>
    <t>R_reGMCRsdbPzSKKR</t>
  </si>
  <si>
    <t>R_3p4hfjYLBYZuqrN</t>
  </si>
  <si>
    <t>R_2zeYwDjKMTYElSq</t>
  </si>
  <si>
    <t>R_2rOsZv6LrQr0pkZ</t>
  </si>
  <si>
    <t>R_3dTgWxYt9uBP3GX</t>
  </si>
  <si>
    <t>R_1PRDUXFJxDuPhTy</t>
  </si>
  <si>
    <t>R_2usTR3t6H4YK1yN</t>
  </si>
  <si>
    <t>R_2t2OwrDkU0Kqb9b</t>
  </si>
  <si>
    <t>R_30eoonrfAkfJMHd</t>
  </si>
  <si>
    <t>R_1NFAlHWCrSpDtUh</t>
  </si>
  <si>
    <t>R_ePMPXSe9D1OhSk9</t>
  </si>
  <si>
    <t>Family Savings</t>
  </si>
  <si>
    <t>R_D65U0mWNyT9G7cd</t>
  </si>
  <si>
    <t>R_xA73vOtQ6vhEIdH</t>
  </si>
  <si>
    <t>Guaranteed Rate</t>
  </si>
  <si>
    <t>R_Dq6ggq7S1v1UgmJ</t>
  </si>
  <si>
    <t>R_1d6RK6dQmhYqQQw</t>
  </si>
  <si>
    <t>R_1BVIgxInP9ZCGdF</t>
  </si>
  <si>
    <t>R_21aLTBGEddR6Ds7</t>
  </si>
  <si>
    <t>R_10uyLNW69rFv0NL</t>
  </si>
  <si>
    <t>R_5mVJtbmzswO5ual</t>
  </si>
  <si>
    <t>R_1I5waks13YxRr6z</t>
  </si>
  <si>
    <t>R_1oGNzETwYn0r7GU</t>
  </si>
  <si>
    <t>R_p9i5TBmvDhTqvWF</t>
  </si>
  <si>
    <t>R_PMprg6xpFDcTYDD</t>
  </si>
  <si>
    <t>Navigant</t>
  </si>
  <si>
    <t>R_2QYiAqbqwUmZGYw</t>
  </si>
  <si>
    <t>Truist</t>
  </si>
  <si>
    <t>R_2YFzAj90rZaFYd8</t>
  </si>
  <si>
    <t>R_25LPbOOWmwY8lPO</t>
  </si>
  <si>
    <t>R_2YFhRZfwrbVoksc</t>
  </si>
  <si>
    <t>R_1qVfhEfhIQfdH13</t>
  </si>
  <si>
    <t>R_2AFkKpjoiOXBlSb</t>
  </si>
  <si>
    <t>R_3J7OQec1BBKVk0e</t>
  </si>
  <si>
    <t>R_1l5iAeDapDBWADM</t>
  </si>
  <si>
    <t>R_xDRhG6BDpjovHMZ</t>
  </si>
  <si>
    <t>R_22xAAjrEjzAAPEC</t>
  </si>
  <si>
    <t>R_3sAMOdSe5ycvja5</t>
  </si>
  <si>
    <t>R_2aAVlSsuJIptCuJ</t>
  </si>
  <si>
    <t>R_2tgx0zDjKzn6FSe</t>
  </si>
  <si>
    <t>R_2CoVvSb1ftMkEG4</t>
  </si>
  <si>
    <t>R_2Set9lAD1go3hKL</t>
  </si>
  <si>
    <t>R_31b0PmU53vdIVaj</t>
  </si>
  <si>
    <t>R_3PhnCmX2LF2WYVy</t>
  </si>
  <si>
    <t>R_2VxyAYhR9U8v1iU</t>
  </si>
  <si>
    <t>R_2tL8au1GP2siuuh</t>
  </si>
  <si>
    <t xml:space="preserve">Citizens </t>
  </si>
  <si>
    <t>R_30dkwTWBouxUVaB</t>
  </si>
  <si>
    <t>Sc fed cu</t>
  </si>
  <si>
    <t>R_3fTVD3BY7zwmj6C</t>
  </si>
  <si>
    <t>R_3J4WhKr3WPXOFCM</t>
  </si>
  <si>
    <t>R_cTlCgKPdwIwsOTT</t>
  </si>
  <si>
    <t>R_1hWPEPuWV2vBflO</t>
  </si>
  <si>
    <t>R_12a4P0eRANZ18NS</t>
  </si>
  <si>
    <t>R_1BUUqLsfC1MKVuM</t>
  </si>
  <si>
    <t>R_1lfNNqnYVgsbfok</t>
  </si>
  <si>
    <t>R_NWRQ3Tht5R0eNNv</t>
  </si>
  <si>
    <t>Cap One</t>
  </si>
  <si>
    <t>R_1OD0JFbcixDwsjD</t>
  </si>
  <si>
    <t>R_3NyT3ScIOfdCuzG</t>
  </si>
  <si>
    <t>R_DCPYO01unwdFSKJ</t>
  </si>
  <si>
    <t>Five Star Bank</t>
  </si>
  <si>
    <t>R_3r2EBZusV51xIIX</t>
  </si>
  <si>
    <t>R_2CHPA29rZt4cxRQ</t>
  </si>
  <si>
    <t>R_3iFq7GVLgfPfNph</t>
  </si>
  <si>
    <t>R_e8ooI7uyJR1hBrH</t>
  </si>
  <si>
    <t>City and County</t>
  </si>
  <si>
    <t>R_2Xp8HQu2EHhPKxH</t>
  </si>
  <si>
    <t>R_2QXHBFtMrAuI8bc</t>
  </si>
  <si>
    <t>R_3244gD7nqilaWNF</t>
  </si>
  <si>
    <t>R_qUAwZlADBPy5bkl</t>
  </si>
  <si>
    <t>R_22tQ6sHdLPUe1oc</t>
  </si>
  <si>
    <t>R_tR6w04Agyzmk4uZ</t>
  </si>
  <si>
    <t>R_RWDLyRTuHBjyKLn</t>
  </si>
  <si>
    <t>R_1QszI2prrpGQufG</t>
  </si>
  <si>
    <t>R_d6UZHgkvUqlkVQ5</t>
  </si>
  <si>
    <t>R_1QcnqHmBlTEyoLp</t>
  </si>
  <si>
    <t>R_DTYPHRZDqj2u5PP</t>
  </si>
  <si>
    <t>R_72N8bJe3wROWXKN</t>
  </si>
  <si>
    <t>R_3JfurIY1uH6XnuV</t>
  </si>
  <si>
    <t>R_2fD0NVZQdBpcPcX</t>
  </si>
  <si>
    <t>R_3egxLLF0i8SqyRn</t>
  </si>
  <si>
    <t>R_21zfvH03gZbrKMz</t>
  </si>
  <si>
    <t>R_2B3dcGvWEwRCCpi</t>
  </si>
  <si>
    <t>R_2Ui6eEcXjt9KZE0</t>
  </si>
  <si>
    <t>R_2sYkR01MS3UeWFJ</t>
  </si>
  <si>
    <t>R_BttWOOHxRQcmNTb</t>
  </si>
  <si>
    <t>R_3Ge027rSPRKsCGC</t>
  </si>
  <si>
    <t>Liberty</t>
  </si>
  <si>
    <t>R_2PnjaM1DzjFnkG7</t>
  </si>
  <si>
    <t>R_3gNGAjVEuz0uYea</t>
  </si>
  <si>
    <t>R_x3qB7ViMJ88gnjX</t>
  </si>
  <si>
    <t>R_4T31NCEoaK6QlUd</t>
  </si>
  <si>
    <t>R_3lDIzfQ54C8xyxX</t>
  </si>
  <si>
    <t>R_1eWuv7Uw1t3NJ7h</t>
  </si>
  <si>
    <t>R_D1xiH4XqTkfaKVb</t>
  </si>
  <si>
    <t>R_2rVm2ZkymQ101Dg</t>
  </si>
  <si>
    <t>R_Z9nT2fYhulrsQPn</t>
  </si>
  <si>
    <t xml:space="preserve">Thomaston Savings </t>
  </si>
  <si>
    <t>R_3IWY5HmbdgXByaE</t>
  </si>
  <si>
    <t>R_3Rr66uyrqXtJQrz</t>
  </si>
  <si>
    <t>R_3k04mvW52wjROiA</t>
  </si>
  <si>
    <t>R_3I4f88e3iCUPXOI</t>
  </si>
  <si>
    <t>R_2VJd2UryT1foCX5</t>
  </si>
  <si>
    <t>R_3h6C2RVsgO3ofhB</t>
  </si>
  <si>
    <t>R_2QVXKHDycyFfFSm</t>
  </si>
  <si>
    <t>R_2aDflW9iynZuytB</t>
  </si>
  <si>
    <t>R_RIaAh73iLdKoZy1</t>
  </si>
  <si>
    <t>R_1rugaEJR6YnYYUm</t>
  </si>
  <si>
    <t>R_1DzLNghsvjfMb6l</t>
  </si>
  <si>
    <t>R_3nDGHL2p9wAhW2B</t>
  </si>
  <si>
    <t>R_2uU32nF3ZeXA22v</t>
  </si>
  <si>
    <t>R_d1oNskgQamewNt7</t>
  </si>
  <si>
    <t>R_2aZFGYlMSZBzGQp</t>
  </si>
  <si>
    <t>R_T5j2kYAPqaqKfCh</t>
  </si>
  <si>
    <t>R_1jOMo6BsxVa5wA8</t>
  </si>
  <si>
    <t>R_31gR08v8fxt3fWU</t>
  </si>
  <si>
    <t>R_2wnOmuQ52keBdCE</t>
  </si>
  <si>
    <t>R_A1cvIi6jOJj0bId</t>
  </si>
  <si>
    <t>R_3fP1a2OLSVCBcOW</t>
  </si>
  <si>
    <t>R_Rq2wRvQb9vpEEQ9</t>
  </si>
  <si>
    <t>R_2U45GFsSlGaquln</t>
  </si>
  <si>
    <t>R_2v7B5xudR1Qq6xl</t>
  </si>
  <si>
    <t>R_wUehA7KKAcF8729</t>
  </si>
  <si>
    <t>R_2X7JSRgkrvtSdAK</t>
  </si>
  <si>
    <t>R_3RrrinMrTIAEUBW</t>
  </si>
  <si>
    <t>Celink</t>
  </si>
  <si>
    <t>R_3iCOiQQNBa8Tc0T</t>
  </si>
  <si>
    <t>PPH</t>
  </si>
  <si>
    <t>R_115VRhTBYOvwrrd</t>
  </si>
  <si>
    <t>R_2tnEWGJIChd2Q9l</t>
  </si>
  <si>
    <t>R_110GnZnUHWtYRDG</t>
  </si>
  <si>
    <t>R_2rZTgarpteotboi</t>
  </si>
  <si>
    <t>R_2P0sEuPWUfZQxcJ</t>
  </si>
  <si>
    <t xml:space="preserve">Homemaker </t>
  </si>
  <si>
    <t>R_3oHiXoipVwTl0Hw</t>
  </si>
  <si>
    <t>R_URxTXd8qNAG8317</t>
  </si>
  <si>
    <t>R_2v1SDD3RlpKL4LI</t>
  </si>
  <si>
    <t>First Federal</t>
  </si>
  <si>
    <t>R_2zvgEzEL34Ml4PR</t>
  </si>
  <si>
    <t>R_2azBXJkIwBWDpKc</t>
  </si>
  <si>
    <t>R_WwZi6A8TUMgAGTn</t>
  </si>
  <si>
    <t>R_8Ds9BR8OO4dckYF</t>
  </si>
  <si>
    <t>R_3p5Y0rPWOYVX03A</t>
  </si>
  <si>
    <t>R_2xV4sIMz63PHxIQ</t>
  </si>
  <si>
    <t>R_3oSe7GnpZt2Njb1</t>
  </si>
  <si>
    <t>Iowa Bankers</t>
  </si>
  <si>
    <t>R_1mIS1R5OD8dHFwI</t>
  </si>
  <si>
    <t>R_9AlX9kPOLOdeoWB</t>
  </si>
  <si>
    <t>R_2WA2dvIVDbJTpYt</t>
  </si>
  <si>
    <t>R_1ovtoGyZI6MS5br</t>
  </si>
  <si>
    <t>R_UMXXfcCq7vHgvER</t>
  </si>
  <si>
    <t>R_yq02h6HlgLKWEFP</t>
  </si>
  <si>
    <t>R_2ccxoJEYph493ON</t>
  </si>
  <si>
    <t>R_3RfTyaCPKVzQ39d</t>
  </si>
  <si>
    <t>Farmers Bank</t>
  </si>
  <si>
    <t>R_3FWJWqyMm25Jsfy</t>
  </si>
  <si>
    <t>R_3FOGx5TnVnwaz3j</t>
  </si>
  <si>
    <t>R_2zAu2hFiaENqDKm</t>
  </si>
  <si>
    <t>R_3snNMv17Ebru9qB</t>
  </si>
  <si>
    <t>R_D0orJlgnJ4cfnPP</t>
  </si>
  <si>
    <t>R_1fa4AB3oylTyWSN</t>
  </si>
  <si>
    <t>R_2OOQ2on1Y1tu1Xg</t>
  </si>
  <si>
    <t>R_1KvGRUrEQsZaHw1</t>
  </si>
  <si>
    <t>R_2wTAfVyWne6mo0H</t>
  </si>
  <si>
    <t>R_QmJtv4stELawAYp</t>
  </si>
  <si>
    <t>R_3DhfkUvVsiCYSFg</t>
  </si>
  <si>
    <t>R_232Figoc0WJeINy</t>
  </si>
  <si>
    <t>R_3lDMe1kCOFpeikU</t>
  </si>
  <si>
    <t>R_xno6qpx3SCOoYZr</t>
  </si>
  <si>
    <t>R_3hykMMFS5uKFA5z</t>
  </si>
  <si>
    <t>Lee Bank</t>
  </si>
  <si>
    <t>R_2TM0E54riXelpom</t>
  </si>
  <si>
    <t>R_2XjTvXFYR5caRDD</t>
  </si>
  <si>
    <t>R_1ohhgOjVDOXQngg</t>
  </si>
  <si>
    <t>R_2fxNGUMMTJ16sok</t>
  </si>
  <si>
    <t>R_yW3SP6VJRE7nLKp</t>
  </si>
  <si>
    <t>R_1rff35OmdPft9IR</t>
  </si>
  <si>
    <t>R_2zNOFzg9h9w3WUi</t>
  </si>
  <si>
    <t>R_3Ppmjvf5s96zOpw</t>
  </si>
  <si>
    <t>R_2amLumalcwMJkE2</t>
  </si>
  <si>
    <t>R_1FP0PerK50PPUUZ</t>
  </si>
  <si>
    <t>R_1eQVed4Uqeob5vg</t>
  </si>
  <si>
    <t>R_zdMJ92eQ9124egV</t>
  </si>
  <si>
    <t>Apple River State Bank</t>
  </si>
  <si>
    <t>R_tKBlhzoR2RacIFP</t>
  </si>
  <si>
    <t>Union Bank</t>
  </si>
  <si>
    <t>R_UgcUzIygU0qsfa9</t>
  </si>
  <si>
    <t>R_QgYHtmgYjwzUEzD</t>
  </si>
  <si>
    <t>R_3ew59ASnRfaDAcw</t>
  </si>
  <si>
    <t>R_3HAp70YT2myShVu</t>
  </si>
  <si>
    <t xml:space="preserve">Advia </t>
  </si>
  <si>
    <t>R_5BZXmITaZNgB21P</t>
  </si>
  <si>
    <t>R_3q7DCIRwVhwxibo</t>
  </si>
  <si>
    <t>R_1nU85p00rLXGtQ0</t>
  </si>
  <si>
    <t>R_1QGGBirBbPQkbnC</t>
  </si>
  <si>
    <t>R_vIbTJYdZoCgHDXz</t>
  </si>
  <si>
    <t>R_USyUmWXjVXDocpz</t>
  </si>
  <si>
    <t>SunTrust mortgage</t>
  </si>
  <si>
    <t>R_1IXn3l58CpSHwzY</t>
  </si>
  <si>
    <t>R_1IMCufyqHtXHdfD</t>
  </si>
  <si>
    <t>R_yWKmZmFm4Db2a6l</t>
  </si>
  <si>
    <t>R_11ZwjaieYtoZPPd</t>
  </si>
  <si>
    <t>R_3fq1ZzBsQDyTjQG</t>
  </si>
  <si>
    <t>R_1juJY2QTqQkoreN</t>
  </si>
  <si>
    <t>Capital One</t>
  </si>
  <si>
    <t>R_3MAL8p6EAlnjTZv</t>
  </si>
  <si>
    <t>R_2A0EB9vtfP3hH13</t>
  </si>
  <si>
    <t>R_3h3jP7kyDBDh4iq</t>
  </si>
  <si>
    <t>R_2xRYEXWVEmylwlH</t>
  </si>
  <si>
    <t>R_2VQrvRbU5wfUwHY</t>
  </si>
  <si>
    <t>Midland</t>
  </si>
  <si>
    <t>R_W8c0ML78s15hMBj</t>
  </si>
  <si>
    <t>R_2DSP8vaIl71QvKd</t>
  </si>
  <si>
    <t>Oly fed</t>
  </si>
  <si>
    <t>R_Bsk4bF0VJTOg7IJ</t>
  </si>
  <si>
    <t>R_3JyGDzUa7WdQ4Hh</t>
  </si>
  <si>
    <t>R_22S77GFoAlSLEJi</t>
  </si>
  <si>
    <t>R_2DTRxlKkDBg6VaR</t>
  </si>
  <si>
    <t>R_5hjhQYHhMeNlZ9D</t>
  </si>
  <si>
    <t>Midland Mortgage</t>
  </si>
  <si>
    <t>R_3lGiHYbCTTRBlkw</t>
  </si>
  <si>
    <t>Huntington</t>
  </si>
  <si>
    <t>R_3MbWzz7SlFzrqBY</t>
  </si>
  <si>
    <t>R_3L260JiLj61GhnJ</t>
  </si>
  <si>
    <t>R_vYTJWGhmUFMbpHr</t>
  </si>
  <si>
    <t>R_QfDyqUwj1iq3I2Z</t>
  </si>
  <si>
    <t>R_2xx6O0PUbEVkekF</t>
  </si>
  <si>
    <t>R_2CgqnTmSX9lOFd1</t>
  </si>
  <si>
    <t>R_211IOIeHek4ba06</t>
  </si>
  <si>
    <t>R_22GkMoJEREh3fFz</t>
  </si>
  <si>
    <t>R_DIWgiJQGcasI0Ct</t>
  </si>
  <si>
    <t>R_2wiVhSqcYo0kHVM</t>
  </si>
  <si>
    <t>PNC bank</t>
  </si>
  <si>
    <t>R_2az3lunAlw4BduW</t>
  </si>
  <si>
    <t>R_XYdJDwTI4Yb7vsR</t>
  </si>
  <si>
    <t>R_pimnSPNJX63eV1f</t>
  </si>
  <si>
    <t>R_1rlCqhWHeG88m7N</t>
  </si>
  <si>
    <t>R_2SeJkVAsItRxqBJ</t>
  </si>
  <si>
    <t xml:space="preserve">Union Home </t>
  </si>
  <si>
    <t>R_3Min4W0Fh1CEuA1</t>
  </si>
  <si>
    <t>R_3I6shQuCnTKZwlw</t>
  </si>
  <si>
    <t>R_2SeG7GGeI8AMhfO</t>
  </si>
  <si>
    <t>R_ByofPMCStV8MmwV</t>
  </si>
  <si>
    <t>R_3HHaHI6fZ44HtJc</t>
  </si>
  <si>
    <t>R_Tbev4kurdWrAPU5</t>
  </si>
  <si>
    <t>R_1q3g36dl8NlAzLg</t>
  </si>
  <si>
    <t>Housewife</t>
  </si>
  <si>
    <t>R_2VxphXHBvDiUUr9</t>
  </si>
  <si>
    <t>R_3LXV8OtKWuM6pp8</t>
  </si>
  <si>
    <t>Idaho Central Credit Union</t>
  </si>
  <si>
    <t>R_Z2jWu2AEYymc82l</t>
  </si>
  <si>
    <t>R_PXR1bBPnwdPtUXv</t>
  </si>
  <si>
    <t>R_2y8x3ST78Knzq7G</t>
  </si>
  <si>
    <t>R_3PAjoa0GML8iL2k</t>
  </si>
  <si>
    <t>R_W72y2dzs5ChtA53</t>
  </si>
  <si>
    <t>R_BLLbO5stWeXau1r</t>
  </si>
  <si>
    <t>USDA</t>
  </si>
  <si>
    <t>R_31t41xgBUwJZvIP</t>
  </si>
  <si>
    <t>R_3NDIKAqIiZciiCq</t>
  </si>
  <si>
    <t>Cmg Mortgage Inc</t>
  </si>
  <si>
    <t>R_28Ij10OX0BWewC4</t>
  </si>
  <si>
    <t>R_2bUjdCULwpytqe9</t>
  </si>
  <si>
    <t>R_se6MmrZhIjeoh7X</t>
  </si>
  <si>
    <t>R_OpwU1uf8nDy269X</t>
  </si>
  <si>
    <t>SSP</t>
  </si>
  <si>
    <t>R_1o6jYZCsh3zKEMp</t>
  </si>
  <si>
    <t>R_3gUcIvFYcIPj6Hc</t>
  </si>
  <si>
    <t>R_2VHEDxpKOx6RRSa</t>
  </si>
  <si>
    <t>R_1ILuKVTUzhxXmOx</t>
  </si>
  <si>
    <t>R_2D17TDvsCdmp4QI</t>
  </si>
  <si>
    <t>R_2RWVGukdFtczsYg</t>
  </si>
  <si>
    <t>R_3oGgkpRtf8niF7o</t>
  </si>
  <si>
    <t>R_3IYuLokhcP5tBv0</t>
  </si>
  <si>
    <t>R_zZlYLTs0ojnBK3n</t>
  </si>
  <si>
    <t>R_2Y4ZCYNo8Fa3pdM</t>
  </si>
  <si>
    <t>R_3q8XUHR0tTKHPcI</t>
  </si>
  <si>
    <t>R_2ToDKlmFxZW5vZM</t>
  </si>
  <si>
    <t>R_O8VwFzoXu0TCW5j</t>
  </si>
  <si>
    <t>R_3JdQOPmsZsDqh5D</t>
  </si>
  <si>
    <t>R_2qkfcWYo1F0soXf</t>
  </si>
  <si>
    <t>R_2E5FT9swLzcSBKQ</t>
  </si>
  <si>
    <t>R_1QAQEhpHslLrIbz</t>
  </si>
  <si>
    <t>R_1daBq4qd4y4YFnY</t>
  </si>
  <si>
    <t>R_cZSlbm9VuntjFmx</t>
  </si>
  <si>
    <t>R_1rJ82kfr7cbyD3G</t>
  </si>
  <si>
    <t>R_3NKCsMNEU0Xywky</t>
  </si>
  <si>
    <t>R_BzbDzvJfxsXZRvj</t>
  </si>
  <si>
    <t>R_6DJRu8hbsaI3IIN</t>
  </si>
  <si>
    <t>R_1CDQwP2ZLExsJpX</t>
  </si>
  <si>
    <t>R_6XQMtIPkXnJWi9r</t>
  </si>
  <si>
    <t>R_yWqKJMrVtVSZwk1</t>
  </si>
  <si>
    <t>OCWEN</t>
  </si>
  <si>
    <t>R_qR3RGUHzkA9haCd</t>
  </si>
  <si>
    <t>National Exchange Bank &amp; Trust</t>
  </si>
  <si>
    <t>R_4IbxLfexU5sCHuh</t>
  </si>
  <si>
    <t>Stay at home parent</t>
  </si>
  <si>
    <t>PSECU</t>
  </si>
  <si>
    <t>R_277op9auSaZSKpt</t>
  </si>
  <si>
    <t>R_1N5gfYvvZdXdpuP</t>
  </si>
  <si>
    <t>R_2RNYttAItBaTKeQ</t>
  </si>
  <si>
    <t>R_eQJXmV6iPo9825z</t>
  </si>
  <si>
    <t>R_PM8vD8AtHsqgrSh</t>
  </si>
  <si>
    <t>R_1o23Hi6OX5c7dXt</t>
  </si>
  <si>
    <t>R_2PvUq8NTTqzkyRI</t>
  </si>
  <si>
    <t>R_2ro1ljTY4PYwQL4</t>
  </si>
  <si>
    <t>Western National Bank</t>
  </si>
  <si>
    <t>R_1NbpOiO3tTwJZSu</t>
  </si>
  <si>
    <t>R_3s7iWjp2YsM46jp</t>
  </si>
  <si>
    <t>R_beYUYfRivHqhHX3</t>
  </si>
  <si>
    <t>R_esXtAAP9wvWVJlL</t>
  </si>
  <si>
    <t>R_301OfdtggxEJlQ5</t>
  </si>
  <si>
    <t>R_1qdZWG5zMUkebLQ</t>
  </si>
  <si>
    <t>R_2uytiHYTXItAO6I</t>
  </si>
  <si>
    <t>R_06B9LvOZ6Xt8DDP</t>
  </si>
  <si>
    <t>R_un3I6iWflAqyEVP</t>
  </si>
  <si>
    <t>R_2uvtEclWKoXPXX2</t>
  </si>
  <si>
    <t>R_27yECZARO4q25fq</t>
  </si>
  <si>
    <t>R_3rUHo57vFHXrJgk</t>
  </si>
  <si>
    <t>Farm Credit of the Americas</t>
  </si>
  <si>
    <t>R_1gouSDBXQIFwlCQ</t>
  </si>
  <si>
    <t>R_1mWpvH8QadCIJoG</t>
  </si>
  <si>
    <t>R_110g5B25g7lMkqv</t>
  </si>
  <si>
    <t>R_3ensBhWeHTtZO8T</t>
  </si>
  <si>
    <t>R_2E4TM3PHU1vj0la</t>
  </si>
  <si>
    <t>R_3LbgMo2bqC836W4</t>
  </si>
  <si>
    <t>R_02o7YjPtwhgGLjb</t>
  </si>
  <si>
    <t>R_1lnqxERtEgue7x0</t>
  </si>
  <si>
    <t>R_1HqSUXnA78w5X9C</t>
  </si>
  <si>
    <t>R_ThgQe1sPd2vcQr7</t>
  </si>
  <si>
    <t>R_1CruxKpdcvmyeG0</t>
  </si>
  <si>
    <t>FCB bank</t>
  </si>
  <si>
    <t>R_2YJtP5UkTuK8xd2</t>
  </si>
  <si>
    <t>R_1iqHteSVOZoHOFT</t>
  </si>
  <si>
    <t>R_2OUsXSjicjVPEVc</t>
  </si>
  <si>
    <t>Security Bank</t>
  </si>
  <si>
    <t>R_3Dd5qvPPvdAWWIv</t>
  </si>
  <si>
    <t>R_3eavGgcQS6XOERv</t>
  </si>
  <si>
    <t>R_3KBDKd8i90SewAl</t>
  </si>
  <si>
    <t>R_3sc3kGAYKUtyin0</t>
  </si>
  <si>
    <t>Central Bank</t>
  </si>
  <si>
    <t>R_2xxvX7Y9eAGvFa3</t>
  </si>
  <si>
    <t>R_2yenMZazihooqBZ</t>
  </si>
  <si>
    <t>R_1HnT7EuLitEA7SX</t>
  </si>
  <si>
    <t>R_1giPcVodKTQAww5</t>
  </si>
  <si>
    <t>Gregory Funding</t>
  </si>
  <si>
    <t>R_2RWYBSDGZsraDcY</t>
  </si>
  <si>
    <t>R_2TXnV1iQGV67Ae9</t>
  </si>
  <si>
    <t>R_30x8aStI4PHcwIj</t>
  </si>
  <si>
    <t>Citibank</t>
  </si>
  <si>
    <t>R_Rgj5UcLgOEpgeI1</t>
  </si>
  <si>
    <t>R_3p3HW0q9c2u11wl</t>
  </si>
  <si>
    <t>R_21zVRctIrZbyApD</t>
  </si>
  <si>
    <t>R_3mhDREdYqoFUDLz</t>
  </si>
  <si>
    <t>R_2rHnvNa3q24c7nv</t>
  </si>
  <si>
    <t>R_2qqnTSATLcA5w4J</t>
  </si>
  <si>
    <t>Pentagon Federal</t>
  </si>
  <si>
    <t>R_24uroBC4fkqo7To</t>
  </si>
  <si>
    <t>R_2SkvntA2H9AHquM</t>
  </si>
  <si>
    <t>R_3oZMvVdADDPjWk3</t>
  </si>
  <si>
    <t>R_125y4QzAtAvlaWo</t>
  </si>
  <si>
    <t>R_eA13SAOwIkG2dpv</t>
  </si>
  <si>
    <t>R_4Uu1Fu2NQXJYXqF</t>
  </si>
  <si>
    <t>R_1cTWj8iC46naViE</t>
  </si>
  <si>
    <t>R_1q3OLQyQhsGUkdB</t>
  </si>
  <si>
    <t>R_UL4VRKFAkZ7pAR3</t>
  </si>
  <si>
    <t>R_1gphZy2zL5KWxd2</t>
  </si>
  <si>
    <t>R_1OxysFyfEHvf6PV</t>
  </si>
  <si>
    <t>R_3R2SVWGMBZLXgAV</t>
  </si>
  <si>
    <t>HVFCU</t>
  </si>
  <si>
    <t>R_2rUXvajtQ5JcV5b</t>
  </si>
  <si>
    <t>R_3isVbvRIWKHlP3L</t>
  </si>
  <si>
    <t>R_YVwqf3TMaaWbGKt</t>
  </si>
  <si>
    <t>R_3ltTGheEDl6vB1j</t>
  </si>
  <si>
    <t>Community Bank, NA</t>
  </si>
  <si>
    <t>R_1LXqwIN0dLKrebq</t>
  </si>
  <si>
    <t>R_1fiSmfKF2aZjWOC</t>
  </si>
  <si>
    <t>R_2EbDO4C4UZ12GkO</t>
  </si>
  <si>
    <t>R_3RgEe0tJbULgsWw</t>
  </si>
  <si>
    <t>R_AMreGNJ9zFYrfBT</t>
  </si>
  <si>
    <t>R_9tWJ5dUF6kcstzz</t>
  </si>
  <si>
    <t>Round point</t>
  </si>
  <si>
    <t>R_24f3kaIUtzr5u6W</t>
  </si>
  <si>
    <t>R_1lmgNM8XnLMTPjt</t>
  </si>
  <si>
    <t>R_1gj2Obk1e5IYlwx</t>
  </si>
  <si>
    <t>Dovenmuele</t>
  </si>
  <si>
    <t>R_2Edi7Ink7Kdww4Z</t>
  </si>
  <si>
    <t>R_2q3kc7ZEJ6JlaYl</t>
  </si>
  <si>
    <t>Huntington National Bank</t>
  </si>
  <si>
    <t>R_2ebvU2YPDUadwww</t>
  </si>
  <si>
    <t>R_DoXZp9awqv8Bv8d</t>
  </si>
  <si>
    <t>R_QiYXE7B3ags5J8R</t>
  </si>
  <si>
    <t>R_2bNagki4LKzjVq0</t>
  </si>
  <si>
    <t>R_3R7W5HK7Wq3NUDm</t>
  </si>
  <si>
    <t>R_2c8vfOdjXbrZnmc</t>
  </si>
  <si>
    <t>R_tDPY7TAN8a740Vj</t>
  </si>
  <si>
    <t>R_3D13muWzF2FvhX0</t>
  </si>
  <si>
    <t>R_3qNZS7pftvGHUIE</t>
  </si>
  <si>
    <t>R_27sduJd8KKRKalj</t>
  </si>
  <si>
    <t>R_2fjosRI53UqSn75</t>
  </si>
  <si>
    <t>R_ZxEQWdas1SM3Q0V</t>
  </si>
  <si>
    <t>R_3gSLlMwygNrgRwY</t>
  </si>
  <si>
    <t>SS</t>
  </si>
  <si>
    <t>Credit Union</t>
  </si>
  <si>
    <t>R_2zdmqqIhA6YQ5BU</t>
  </si>
  <si>
    <t>R_1OphkSp5rg8UjMu</t>
  </si>
  <si>
    <t>R_qVOlkDXvhGzTgGd</t>
  </si>
  <si>
    <t>R_BMvUzatlexsgfgR</t>
  </si>
  <si>
    <t>Usaa</t>
  </si>
  <si>
    <t>R_1OqcdoVhiUV9kce</t>
  </si>
  <si>
    <t>R_2uUJIXZcPAFSI2g</t>
  </si>
  <si>
    <t>R_2VEeiV9hW7YDRpk</t>
  </si>
  <si>
    <t>R_1lzM7WsknaH0Lpw</t>
  </si>
  <si>
    <t>R_1LdT1YMkR0YZlFz</t>
  </si>
  <si>
    <t>R_2DY7JTN4ApugoJF</t>
  </si>
  <si>
    <t>R_2Pqa5s9gHlZH6s5</t>
  </si>
  <si>
    <t>R_2y2XqZ9fbk6fMVT</t>
  </si>
  <si>
    <t>R_2uTB0zLD64GxowR</t>
  </si>
  <si>
    <t>Key Bank</t>
  </si>
  <si>
    <t>R_2tyXUFOsTAi3zc3</t>
  </si>
  <si>
    <t>R_vHqDHQsNB9Xuu6B</t>
  </si>
  <si>
    <t>R_tYBigaKyukFUvh7</t>
  </si>
  <si>
    <t>R_Z3mD9VCnc0btDiN</t>
  </si>
  <si>
    <t>R_r2UyEZXptqQ3X7H</t>
  </si>
  <si>
    <t>R_2QSSYTyhvsmncXM</t>
  </si>
  <si>
    <t>R_ysDAesrA1YPAohz</t>
  </si>
  <si>
    <t>Covantage credit union</t>
  </si>
  <si>
    <t>R_3fd99xARApFoLiR</t>
  </si>
  <si>
    <t>R_pA70yI19diusbjH</t>
  </si>
  <si>
    <t>R_2PolnhPivbNzMqO</t>
  </si>
  <si>
    <t>R_3MxnamXVdYDcGap</t>
  </si>
  <si>
    <t>R_ONYfWr6gYefQbYJ</t>
  </si>
  <si>
    <t>21st mortgage</t>
  </si>
  <si>
    <t>R_3s4C7Fg8sbr9RNT</t>
  </si>
  <si>
    <t>R_1rGK2dUmYXnvnzj</t>
  </si>
  <si>
    <t>R_3QWwtMyGJgEPdWl</t>
  </si>
  <si>
    <t xml:space="preserve">Liberty First </t>
  </si>
  <si>
    <t>R_1hygEXgVBboigPf</t>
  </si>
  <si>
    <t>R_2R9eaCqwFMUsswH</t>
  </si>
  <si>
    <t>R_3kBvxv7pJQTt9TL</t>
  </si>
  <si>
    <t>R_1dLFbQsPLWSGNBD</t>
  </si>
  <si>
    <t>Northwest</t>
  </si>
  <si>
    <t>R_3sBy8nawIJzFlzB</t>
  </si>
  <si>
    <t>Elevations</t>
  </si>
  <si>
    <t>R_w1c3mDqGbxcG45r</t>
  </si>
  <si>
    <t>R_30clSa4qmW3yaJw</t>
  </si>
  <si>
    <t>Guild</t>
  </si>
  <si>
    <t>R_PLhdp88jFrwxSy5</t>
  </si>
  <si>
    <t>R_tFEFYadMAKI5XzP</t>
  </si>
  <si>
    <t>R_2SD35tCLgDtRaAU</t>
  </si>
  <si>
    <t>R_3lOA9P8JmHLMtNf</t>
  </si>
  <si>
    <t>R_1eJXYs5UHqPKMLQ</t>
  </si>
  <si>
    <t>R_ze7RGJsjmb9kF0Z</t>
  </si>
  <si>
    <t>R_1C8UoJaqyyYSpGp</t>
  </si>
  <si>
    <t>R_1Nk3wQJbViUM9I0</t>
  </si>
  <si>
    <t>R_2V7HhcyyfwlbOqB</t>
  </si>
  <si>
    <t>R_3MPQbm6mVjEwUMW</t>
  </si>
  <si>
    <t>R_2YfaSlKAophtd2V</t>
  </si>
  <si>
    <t>R_OwfZQ4etbJFvWq5</t>
  </si>
  <si>
    <t>R_2wdxBMj9SW36Pg9</t>
  </si>
  <si>
    <t>R_3PcMLuXFXBmqf6x</t>
  </si>
  <si>
    <t>R_1KuU617VLT2eFUg</t>
  </si>
  <si>
    <t>R_1l3IilkXpNpea49</t>
  </si>
  <si>
    <t>R_2fuKB73Yc9t9QfD</t>
  </si>
  <si>
    <t>Loancare</t>
  </si>
  <si>
    <t>R_2z5CR2dvKxsdAIC</t>
  </si>
  <si>
    <t>R_YPQ7fgxn7qi129z</t>
  </si>
  <si>
    <t>R_ZgbqXBjzK9tv0Qx</t>
  </si>
  <si>
    <t>R_31ZOBnUTHqb2U4K</t>
  </si>
  <si>
    <t>Fannie Mae/New Rez</t>
  </si>
  <si>
    <t>R_1BWL3SfF8OdytCM</t>
  </si>
  <si>
    <t>R_sYeejQhGn9l0EEN</t>
  </si>
  <si>
    <t>R_3L6L6nHPcnNJKXi</t>
  </si>
  <si>
    <t>R_u932kKvSKe1Xt05</t>
  </si>
  <si>
    <t>R_2Y2PICEtkaS9GN2</t>
  </si>
  <si>
    <t>R_1JF7ktJtd7tNu46</t>
  </si>
  <si>
    <t>R_1DDcDlEyOAQfLKn</t>
  </si>
  <si>
    <t>R_1ocIV0Lb0FkKMnR</t>
  </si>
  <si>
    <t>R_3JrZ8W6ktwUo9WZ</t>
  </si>
  <si>
    <t>Aero Federal Credit Union</t>
  </si>
  <si>
    <t>R_3nAzpogvIWF9RLX</t>
  </si>
  <si>
    <t>Specialized Loan Servicing</t>
  </si>
  <si>
    <t>R_3MRUS3OkIf7iYEf</t>
  </si>
  <si>
    <t>R_DnGGg0NzGRqa1YR</t>
  </si>
  <si>
    <t>R_2uTXkBaY6In9vL4</t>
  </si>
  <si>
    <t>R_88Jgiw7YqHV96ox</t>
  </si>
  <si>
    <t>R_A0rRGUnGxlg0BOx</t>
  </si>
  <si>
    <t>R_3mkuQZoNVAiv32O</t>
  </si>
  <si>
    <t>Pilot Grove</t>
  </si>
  <si>
    <t>R_2uyQAxImOrYhILY</t>
  </si>
  <si>
    <t>R_1MKX0YT2gDiyyoD</t>
  </si>
  <si>
    <t xml:space="preserve">TCF Bank </t>
  </si>
  <si>
    <t>R_2S8C76yQgGzlt8b</t>
  </si>
  <si>
    <t>R_3ltTWKlRKLM28yO</t>
  </si>
  <si>
    <t>R_1mlyYhKtj5vltIL</t>
  </si>
  <si>
    <t>R_1BRQ1l1gCJ7Y16p</t>
  </si>
  <si>
    <t>R_9Z8VrKDyw32eesx</t>
  </si>
  <si>
    <t>R_2VIxrkNwnJNNypC</t>
  </si>
  <si>
    <t>Roundpoint Mortgage Servicing</t>
  </si>
  <si>
    <t>R_2eRJBfrSQGHHRlo</t>
  </si>
  <si>
    <t>R_2QAT0IIuDooPwLc</t>
  </si>
  <si>
    <t>Atomic</t>
  </si>
  <si>
    <t>R_2aUBE4Se6AgMMvL</t>
  </si>
  <si>
    <t>R_10q7vkUPQqrOKW7</t>
  </si>
  <si>
    <t>R_6nDeuIdPbu95jlD</t>
  </si>
  <si>
    <t>N/A</t>
  </si>
  <si>
    <t>R_rd44jUz5xJ9tVIt</t>
  </si>
  <si>
    <t>R_3QM0nnGZU0ytkwF</t>
  </si>
  <si>
    <t>R_W2oVUIPKO1zKJ6F</t>
  </si>
  <si>
    <t>R_2s4Sto0q1gxMxvz</t>
  </si>
  <si>
    <t>R_3fxxmnvTYeE5G9b</t>
  </si>
  <si>
    <t xml:space="preserve">PNC </t>
  </si>
  <si>
    <t>R_Tjyz5LdTyUskzAd</t>
  </si>
  <si>
    <t>R_4IONoHLeKKBpF29</t>
  </si>
  <si>
    <t>R_3OjOSmGu3F3dadi</t>
  </si>
  <si>
    <t>Guardian</t>
  </si>
  <si>
    <t>R_Req0EwrJNHwXMK5</t>
  </si>
  <si>
    <t>R_1onXNgzsh0ZoLfh</t>
  </si>
  <si>
    <t xml:space="preserve">Disability </t>
  </si>
  <si>
    <t>R_2dvdtzIV1evVxjD</t>
  </si>
  <si>
    <t>R_2duPXU4os0DYOvD</t>
  </si>
  <si>
    <t>R_OczzGev8l8yYTcJ</t>
  </si>
  <si>
    <t>R_2uWBmgaVRcWMavg</t>
  </si>
  <si>
    <t>R_ZKLdMi53J8p3pAt</t>
  </si>
  <si>
    <t>R_2uKk8KUF9tF0jMz</t>
  </si>
  <si>
    <t>R_6Ej9rDc3ybGOjPr</t>
  </si>
  <si>
    <t>R_3fUmBu03NpIoAru</t>
  </si>
  <si>
    <t>Maui County Federal Credit Union</t>
  </si>
  <si>
    <t>FIELD</t>
  </si>
  <si>
    <t>DESCRIPTION</t>
  </si>
  <si>
    <t>NOTES</t>
  </si>
  <si>
    <t>Respondent number</t>
  </si>
  <si>
    <t>Sparks field</t>
  </si>
  <si>
    <t>Recorded Date</t>
  </si>
  <si>
    <t>Qualtrics field</t>
  </si>
  <si>
    <t>Response ID - Qualtrics field</t>
  </si>
  <si>
    <t>Please enter your age</t>
  </si>
  <si>
    <t>Please select the state of your primary residence (where you live at least 6 months out of the year).</t>
  </si>
  <si>
    <t>See "States" sheet</t>
  </si>
  <si>
    <t>Thinking about the decisions made for your household regarding finances including banking, paying bills, money and cash flow management, and investments would you say…</t>
  </si>
  <si>
    <t xml:space="preserve">1.	You are primarily responsible for these financial and banking decisions for your household
2.	You share these banking decisions with a spouse or partner
3.	Someone else is primarily responsible for these decisions </t>
  </si>
  <si>
    <t>Thinking about your primary residence (where you live at least 6 months out of the year), do you have an existing mortgage loan on that property?</t>
  </si>
  <si>
    <t xml:space="preserve">1.	Yes
2.	No </t>
  </si>
  <si>
    <t>Including yourself, how many people (adults and children) live in your household? - # of adults</t>
  </si>
  <si>
    <t>Including yourself, how many people (adults and children) live in your household? - # of children under 18</t>
  </si>
  <si>
    <t>What is the primary source of your household income?</t>
  </si>
  <si>
    <t>1.	Salaried/Full time employment
2.	Part time employment
3.	Self-employment
4.	Retirement income, funds
5.	Other (please specify)
6.	Prefer not to answer</t>
  </si>
  <si>
    <t>What is the primary source of your household income? - Other (please specify) - Text</t>
  </si>
  <si>
    <t>Is your primary residence the first home you have purchased?</t>
  </si>
  <si>
    <t>How long have you been staying in your primary residence?</t>
  </si>
  <si>
    <t>Do you have an existing mortgage on any other properties (ex. secondary residence, investment property, etc.)?</t>
  </si>
  <si>
    <t>I see myself as... - Extroverted, enthusiastic</t>
  </si>
  <si>
    <t>1.	Disagree Strongly
2.	Disagree Moderately
3.	Disagree a little
4.	Neither agree nor disagree
5.	Agree a little
6.	Agree moderately
7.	Agree strongly</t>
  </si>
  <si>
    <t>I see myself as... - Critical, quarrelsome</t>
  </si>
  <si>
    <t>I see myself as... - Dependable, self-disciplined</t>
  </si>
  <si>
    <t>I see myself as... - Anxious, easily upset</t>
  </si>
  <si>
    <t>I see myself as... - Open to new experiences, complex</t>
  </si>
  <si>
    <t>I see myself as... - Reserved, quiet</t>
  </si>
  <si>
    <t>I see myself as... - Sympathetic, warm</t>
  </si>
  <si>
    <t>I see myself as... - Disorganized, careless</t>
  </si>
  <si>
    <t>I see myself as... - Calm, emotionally stable</t>
  </si>
  <si>
    <t>I see myself as... - Conventional, uncreative</t>
  </si>
  <si>
    <t>Please enter the year when you obtained your current primary mortgage loan.</t>
  </si>
  <si>
    <t>Please specify the type/purpose of your current primary mortgage loan</t>
  </si>
  <si>
    <t>1.	First time home purchase
2.	Purchase (not first time)
3.	Refinance – no cashout
4.	Refinance – cashout</t>
  </si>
  <si>
    <t>Who is your current mortgage lender?</t>
  </si>
  <si>
    <t>1.	Bank of America
2.	Caliber Home Loans
3.	Chase
4.	Fairway Independent
5.	Freedom Mortgage
6.	LoanDepot
7.	Quicken Loans
8.	United Shore Financial
9.	U.S. Bank
10.	Wells Fargo
11.	Credit Union (please specify)
12.	Community/local bank (please specify)
13.	Other (please specify)
14.	Prefer not to answer</t>
  </si>
  <si>
    <t>Who is your current mortgage lender? - Credit Union (please specify) - Text</t>
  </si>
  <si>
    <t>Who is your current mortgage lender? - Community/local bank (please specify) - Text</t>
  </si>
  <si>
    <t>Who is your current mortgage lender? - Other (please specify) - Text</t>
  </si>
  <si>
    <t>Do you plan to make a new home purchase within the next 12 months?</t>
  </si>
  <si>
    <t>1.	Yes
2.	No
3.	I’m not sure</t>
  </si>
  <si>
    <t>Do you plan to refinance your current mortgage loan within the next 12 months?</t>
  </si>
  <si>
    <t>Do you plan to pay off your mortgage loan within the next 12 months?</t>
  </si>
  <si>
    <t>Do you plan to sell your home within the next 12 months?</t>
  </si>
  <si>
    <t>Which of the following are reasons for you to contact your mortgage lender? (Select all that apply) - To get account information on escrows, property taxes, tax or other documents</t>
  </si>
  <si>
    <t>1 = selected</t>
  </si>
  <si>
    <t xml:space="preserve">Which of the following are reasons for you to contact your mortgage lender? (Select all that apply) - To get a better deal on refinancing </t>
  </si>
  <si>
    <t>Which of the following are reasons for you to contact your mortgage lender? (Select all that apply) - In response to a marketing communication â€“ direct mail, email or phone call</t>
  </si>
  <si>
    <t>Which of the following are reasons for you to contact your mortgage lender? (Select all that apply) - To complain about servicing issues</t>
  </si>
  <si>
    <t>Which of the following are reasons for you to contact your mortgage lender? (Select all that apply) - To make monthly payments</t>
  </si>
  <si>
    <t>Which of the following are reasons for you to contact your mortgage lender? (Select all that apply) - I do not see a need to contact my mortgage lender</t>
  </si>
  <si>
    <t>What is your preferred method of communication with your lender for all of your mortgage related needs?</t>
  </si>
  <si>
    <t>1.	Through lender’s app
2.	Through lender’s website
3.	Through lender’s telephone support
4.	At a lender’s local branch office (in person)
5.	Via email
6.	Regular mail</t>
  </si>
  <si>
    <t>Of the following, please select the three most important factors that contribute to your satisfaction with your mortgage lender. (Select up to 3 factors) - They have the best rates (i.e. rates offered are on par or better than offers from others)</t>
  </si>
  <si>
    <t>Of the following, please select the three most important factors that contribute to your satisfaction with your mortgage lender. (Select up to 3 factors) - They regularly send marketing information to me</t>
  </si>
  <si>
    <t xml:space="preserve">Of the following, please select the three most important factors that contribute to your satisfaction with your mortgage lender. (Select up to 3 factors) - They have the best in class website </t>
  </si>
  <si>
    <t>Of the following, please select the three most important factors that contribute to your satisfaction with your mortgage lender. (Select up to 3 factors) - They have the best in class mobile app</t>
  </si>
  <si>
    <t>Of the following, please select the three most important factors that contribute to your satisfaction with your mortgage lender. (Select up to 3 factors) - They keep me updated on my mortgage information</t>
  </si>
  <si>
    <t xml:space="preserve">Of the following, please select the three most important factors that contribute to your satisfaction with your mortgage lender. (Select up to 3 factors) - They educate me on my mortgage options </t>
  </si>
  <si>
    <t>Of the following, please select the three most important factors that contribute to your satisfaction with your mortgage lender. (Select up to 3 factors) - They provide easy access to all mortgage documents</t>
  </si>
  <si>
    <t>Of the following, please select the three most important factors that contribute to your satisfaction with your mortgage lender. (Select up to 3 factors) - They communicate with me regularly</t>
  </si>
  <si>
    <t>Of the following, please select the three most important factors that contribute to your satisfaction with your mortgage lender. (Select up to 3 factors) - I can reach out to them when I want</t>
  </si>
  <si>
    <t>Of the following, please select the three most important factors that contribute to your satisfaction with your mortgage lender. (Select up to 3 factors) - They donâ€™t bother me</t>
  </si>
  <si>
    <t>I actively keep track of my home loan investment by: (Select all that apply) - Monitoring mortgage rates on various websites</t>
  </si>
  <si>
    <t>I actively keep track of my home loan investment by: (Select all that apply) - Monitoring how my house value is moving</t>
  </si>
  <si>
    <t>I actively keep track of my home loan investment by: (Select all that apply) - Regularly calling my lender/ servicer for more information</t>
  </si>
  <si>
    <t>I actively keep track of my home loan investment by: (Select all that apply) - Maintaining my own calculators/ planners to evaluate my finances</t>
  </si>
  <si>
    <t>I actively keep track of my home loan investment by: (Select all that apply) - I don't do any of these</t>
  </si>
  <si>
    <t>Region</t>
  </si>
  <si>
    <t>CODE</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</si>
  <si>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</si>
  <si>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</si>
  <si>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</si>
  <si>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</si>
  <si>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</si>
  <si>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</si>
  <si>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</si>
  <si>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</si>
  <si>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</si>
  <si>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</si>
  <si>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</si>
  <si>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</si>
  <si>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</si>
  <si>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</si>
  <si>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</si>
  <si>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</si>
  <si>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</si>
  <si>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</si>
  <si>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</si>
  <si>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</si>
  <si>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</si>
  <si>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</si>
  <si>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</si>
  <si>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</si>
  <si>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</si>
  <si>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</si>
  <si>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</si>
  <si>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</si>
  <si>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</si>
  <si>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</si>
  <si>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</si>
  <si>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</si>
  <si>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</si>
  <si>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</si>
  <si>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</si>
  <si>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</si>
  <si>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</si>
  <si>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</si>
  <si>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</si>
  <si>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</si>
  <si>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</si>
  <si>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</si>
  <si>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</si>
  <si>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</si>
  <si>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</si>
  <si>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</si>
  <si>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</si>
  <si>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Washington DC</t>
  </si>
  <si>
    <t>West Virginia</t>
  </si>
  <si>
    <t>Wisconsin</t>
  </si>
  <si>
    <t>Wyoming</t>
  </si>
  <si>
    <t xml:space="preserve">Social security disability </t>
  </si>
  <si>
    <t>Unemployment benefits</t>
  </si>
  <si>
    <t>Rental housing</t>
  </si>
  <si>
    <t>Row Labels</t>
  </si>
  <si>
    <t>Grand Total</t>
  </si>
  <si>
    <t>1</t>
  </si>
  <si>
    <t>2R</t>
  </si>
  <si>
    <t>3</t>
  </si>
  <si>
    <t>4R</t>
  </si>
  <si>
    <t>5</t>
  </si>
  <si>
    <t>6R</t>
  </si>
  <si>
    <t>7</t>
  </si>
  <si>
    <t>8R</t>
  </si>
  <si>
    <t>9</t>
  </si>
  <si>
    <t>10R</t>
  </si>
  <si>
    <t>EXTRAVERSION</t>
  </si>
  <si>
    <t>AGREEABLENESS</t>
  </si>
  <si>
    <t>Conscientiousness</t>
  </si>
  <si>
    <t>EMOTIONAL_STABILITY</t>
  </si>
  <si>
    <t>CONSCIENTIOUSNESS</t>
  </si>
  <si>
    <t>OPENNESS_TO_EXPERIENCE</t>
  </si>
  <si>
    <t>Count of ResponseId</t>
  </si>
  <si>
    <t>High</t>
  </si>
  <si>
    <t>Low</t>
  </si>
  <si>
    <t>Medium High</t>
  </si>
  <si>
    <t>Medium Low</t>
  </si>
  <si>
    <t>Score</t>
  </si>
  <si>
    <t>Ext</t>
  </si>
  <si>
    <t>Ext_N</t>
  </si>
  <si>
    <t>Age</t>
  </si>
  <si>
    <t>Con</t>
  </si>
  <si>
    <t>Emo</t>
  </si>
  <si>
    <t>Ope</t>
  </si>
  <si>
    <t>Age_N</t>
  </si>
  <si>
    <t>Con_N</t>
  </si>
  <si>
    <t>Emo_N</t>
  </si>
  <si>
    <t>Ope_N</t>
  </si>
  <si>
    <t>NORM_EXTRAVERSION</t>
  </si>
  <si>
    <t>NORM_AGREEABLENESS</t>
  </si>
  <si>
    <t>NORM_CONSCIENTIOUSNESS</t>
  </si>
  <si>
    <t>NORM_EMOTIONAL_STABILITY</t>
  </si>
  <si>
    <t>NORM_OPENNESS_TO_EXPERIENCE</t>
  </si>
  <si>
    <t>CLASS_EXTRAVERSION</t>
  </si>
  <si>
    <t>CLASS_AGREEABLENESS</t>
  </si>
  <si>
    <t>CLASS_CONSCIENTIOUSNESS</t>
  </si>
  <si>
    <t>CLASS_EMOTIONAL_STABILITY</t>
  </si>
  <si>
    <t>CLASS_OPENNESS_TO_EXPERIENCE</t>
  </si>
  <si>
    <t>Lender</t>
  </si>
  <si>
    <t>TIPI Norm</t>
  </si>
  <si>
    <t>STD</t>
  </si>
  <si>
    <t>Age_Grp</t>
  </si>
  <si>
    <t>60+</t>
  </si>
  <si>
    <t>&lt;=30</t>
  </si>
  <si>
    <t>31-40</t>
  </si>
  <si>
    <t>41-50</t>
  </si>
  <si>
    <t>51-60</t>
  </si>
  <si>
    <t>ALL</t>
  </si>
  <si>
    <t>Age Group</t>
  </si>
  <si>
    <t>Total</t>
  </si>
  <si>
    <t>Avg Score</t>
  </si>
  <si>
    <t>Extraversion</t>
  </si>
  <si>
    <t>Agreeableness</t>
  </si>
  <si>
    <t>Emotional Stability</t>
  </si>
  <si>
    <t>Openness</t>
  </si>
  <si>
    <t>Agree</t>
  </si>
  <si>
    <t>Open</t>
  </si>
  <si>
    <t>Emot</t>
  </si>
  <si>
    <t>Cons</t>
  </si>
  <si>
    <t>Cluster</t>
  </si>
  <si>
    <t>Column Labels</t>
  </si>
  <si>
    <t>&lt;20</t>
  </si>
  <si>
    <t>20-29</t>
  </si>
  <si>
    <t>30-39</t>
  </si>
  <si>
    <t>40-49</t>
  </si>
  <si>
    <t>50-60</t>
  </si>
  <si>
    <t>&gt;60</t>
  </si>
  <si>
    <t>(blank)</t>
  </si>
  <si>
    <t>Sum of Q11_1</t>
  </si>
  <si>
    <t>Sum of Q11_2</t>
  </si>
  <si>
    <t>Sum of Q11_3</t>
  </si>
  <si>
    <t>Sum of Q11_4</t>
  </si>
  <si>
    <t>Sum of Q11_5</t>
  </si>
  <si>
    <t>Sum of Q11_6</t>
  </si>
  <si>
    <t>Sum of Q11_7</t>
  </si>
  <si>
    <t>Sum of Q11_8</t>
  </si>
  <si>
    <t>Sum of Q11_9</t>
  </si>
  <si>
    <t>Sum of Q11_10</t>
  </si>
  <si>
    <t>Sum of Q9_1</t>
  </si>
  <si>
    <t>Sum of Q9_2</t>
  </si>
  <si>
    <t>Sum of Q9_3</t>
  </si>
  <si>
    <t>Sum of Q9_4</t>
  </si>
  <si>
    <t>Sum of Q9_5</t>
  </si>
  <si>
    <t>Sum of Q9_6</t>
  </si>
  <si>
    <t>Average of EXTRAVERSION</t>
  </si>
  <si>
    <t>Average of AGREEABLENESS</t>
  </si>
  <si>
    <t>Average of CONSCIENTIOUSNESS</t>
  </si>
  <si>
    <t>Average of EMOTIONAL_STABILITY</t>
  </si>
  <si>
    <t>Average of OPENNESS_TO_EXPERIENCE</t>
  </si>
  <si>
    <t>BofA</t>
  </si>
  <si>
    <t>Calibre Homes</t>
  </si>
  <si>
    <t>Chase</t>
  </si>
  <si>
    <t>Fairway Independent</t>
  </si>
  <si>
    <t>Freedom</t>
  </si>
  <si>
    <t>Loan Depot</t>
  </si>
  <si>
    <t>Quicken</t>
  </si>
  <si>
    <t>United Shore</t>
  </si>
  <si>
    <t>US Bank</t>
  </si>
  <si>
    <t>Wells</t>
  </si>
  <si>
    <t>Credit Unions</t>
  </si>
  <si>
    <t>Community Banks</t>
  </si>
  <si>
    <t>&lt;2000</t>
  </si>
  <si>
    <t>2000-2001</t>
  </si>
  <si>
    <t>2002-2003</t>
  </si>
  <si>
    <t>2004-2005</t>
  </si>
  <si>
    <t>2006-2007</t>
  </si>
  <si>
    <t>2008-2009</t>
  </si>
  <si>
    <t>2010-2011</t>
  </si>
  <si>
    <t>2012-2013</t>
  </si>
  <si>
    <t>2014-2015</t>
  </si>
  <si>
    <t>2016-2017</t>
  </si>
  <si>
    <t>2018-2020</t>
  </si>
  <si>
    <t>W</t>
  </si>
  <si>
    <t>P</t>
  </si>
  <si>
    <t>O</t>
  </si>
  <si>
    <t>I</t>
  </si>
  <si>
    <t>Sample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</si>
</sst>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 x14ac:knownFonts="1">
    <font>
      <sz val="11"/>
      <color theme="1"/>
      <name val="Calibri"/>
      <family val="2"/>
      <scheme val="minor"/>
    </font>
    <font>
      <b/>
      <sz val="11"/>
      <color theme="1"/>
      <name val="Calibri"/>
      <family val="2"/>
      <scheme val="minor"/>
    </font>
    <font>
      <sz val="11"/>
      <color theme="0"/>
      <name val="Calibri"/>
      <family val="2"/>
      <scheme val="minor"/>
    </font>
    <font>
      <b/>
      <sz val="20"/>
      <color rgb="FFC00000"/>
      <name val="Calibri"/>
      <family val="2"/>
      <scheme val="minor"/>
    </font>
    <font>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8" tint="0.3999450666829432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4" fillId="0" borderId="0" applyFont="0" applyFill="0" applyBorder="0" applyAlignment="0" applyProtection="0"/>
  </cellStyleXfs>
  <cellXfs count="26">
    <xf numFmtId="0" fontId="0" fillId="0" borderId="0" xfId="0"/>
    <xf numFmtId="0" fontId="1" fillId="2" borderId="0" xfId="0" applyFont="1" applyFill="1"/>
    <xf numFmtId="22" fontId="0" fillId="0" borderId="0" xfId="0" applyNumberFormat="1"/>
    <xf numFmtId="0" fontId="1" fillId="2" borderId="1" xfId="0" applyFont="1" applyFill="1" applyBorder="1" applyAlignment="1">
      <alignment vertical="top"/>
    </xf>
    <xf numFmtId="0" fontId="1" fillId="2" borderId="1" xfId="0" applyFont="1" applyFill="1" applyBorder="1" applyAlignment="1">
      <alignment vertical="top" wrapText="1"/>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49" fontId="0" fillId="0" borderId="1" xfId="0" applyNumberFormat="1" applyBorder="1" applyAlignment="1">
      <alignment vertical="top" wrapText="1"/>
    </xf>
    <xf numFmtId="0" fontId="0" fillId="0" borderId="1" xfId="0" applyBorder="1" applyAlignment="1">
      <alignment wrapText="1"/>
    </xf>
    <xf numFmtId="0" fontId="0" fillId="0" borderId="0" xfId="0" applyAlignment="1">
      <alignment vertical="top" wrapText="1"/>
    </xf>
    <xf numFmtId="0" fontId="0" fillId="0" borderId="0" xfId="0" pivotButton="1"/>
    <xf numFmtId="0" fontId="0" fillId="0" borderId="0" xfId="0" applyAlignment="1">
      <alignment horizontal="left"/>
    </xf>
    <xf numFmtId="10" fontId="0" fillId="0" borderId="0" xfId="0" applyNumberFormat="1"/>
    <xf numFmtId="0" fontId="1" fillId="2" borderId="0" xfId="0" quotePrefix="1" applyFont="1" applyFill="1"/>
    <xf numFmtId="0" fontId="0" fillId="3" borderId="0" xfId="0" applyFill="1"/>
    <xf numFmtId="0" fontId="2" fillId="0" borderId="0" xfId="0" applyFont="1"/>
    <xf numFmtId="2" fontId="0" fillId="0" borderId="0" xfId="0" applyNumberFormat="1"/>
    <xf numFmtId="0" fontId="3" fillId="0" borderId="0" xfId="0" applyFont="1"/>
    <xf numFmtId="9" fontId="0" fillId="0" borderId="0" xfId="1" applyFont="1"/>
    <xf numFmtId="164" fontId="0" fillId="0" borderId="0" xfId="1" applyNumberFormat="1" applyFont="1"/>
    <xf numFmtId="9" fontId="1" fillId="0" borderId="0" xfId="1" applyFont="1"/>
    <xf numFmtId="164" fontId="1" fillId="0" borderId="0" xfId="1" applyNumberFormat="1" applyFont="1"/>
    <xf numFmtId="9" fontId="0" fillId="0" borderId="0" xfId="0" applyNumberFormat="1"/>
    <xf numFmtId="0" fontId="0" fillId="0" borderId="0" xfId="0" applyNumberFormat="1"/>
    <xf numFmtId="10" fontId="0" fillId="0" borderId="0" xfId="1" applyNumberFormat="1" applyFont="1"/>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Extraversion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NormDistByAge!$B$7:$B$13</c:f>
              <c:numCache>
                <c:formatCode>General</c:formatCode>
                <c:ptCount val="7"/>
                <c:pt idx="0">
                  <c:v>1</c:v>
                </c:pt>
                <c:pt idx="1">
                  <c:v>2</c:v>
                </c:pt>
                <c:pt idx="2">
                  <c:v>3</c:v>
                </c:pt>
                <c:pt idx="3">
                  <c:v>4</c:v>
                </c:pt>
                <c:pt idx="4">
                  <c:v>5</c:v>
                </c:pt>
                <c:pt idx="5">
                  <c:v>6</c:v>
                </c:pt>
                <c:pt idx="6">
                  <c:v>7</c:v>
                </c:pt>
              </c:numCache>
            </c:numRef>
          </c:cat>
          <c:val>
            <c:numRef>
              <c:f>NormDistByAge!$C$7:$C$13</c:f>
              <c:numCache>
                <c:formatCode>General</c:formatCode>
                <c:ptCount val="7"/>
                <c:pt idx="0">
                  <c:v>73</c:v>
                </c:pt>
                <c:pt idx="1">
                  <c:v>137</c:v>
                </c:pt>
                <c:pt idx="2">
                  <c:v>281</c:v>
                </c:pt>
                <c:pt idx="3">
                  <c:v>477</c:v>
                </c:pt>
                <c:pt idx="4">
                  <c:v>141</c:v>
                </c:pt>
                <c:pt idx="5">
                  <c:v>68</c:v>
                </c:pt>
                <c:pt idx="6">
                  <c:v>35</c:v>
                </c:pt>
              </c:numCache>
            </c:numRef>
          </c:val>
          <c:extLst>
            <c:ext xmlns:c16="http://schemas.microsoft.com/office/drawing/2014/chart" uri="{C3380CC4-5D6E-409C-BE32-E72D297353CC}">
              <c16:uniqueId val="{00000002-4D51-A241-A082-2177AD58E96D}"/>
            </c:ext>
          </c:extLst>
        </c:ser>
        <c:dLbls>
          <c:showLegendKey val="0"/>
          <c:showVal val="0"/>
          <c:showCatName val="0"/>
          <c:showSerName val="0"/>
          <c:showPercent val="0"/>
          <c:showBubbleSize val="0"/>
        </c:dLbls>
        <c:gapWidth val="150"/>
        <c:axId val="1219207120"/>
        <c:axId val="1219028768"/>
      </c:barChart>
      <c:lineChart>
        <c:grouping val="standard"/>
        <c:varyColors val="0"/>
        <c:ser>
          <c:idx val="0"/>
          <c:order val="0"/>
          <c:spPr>
            <a:ln w="28575" cap="rnd">
              <a:solidFill>
                <a:schemeClr val="accent1"/>
              </a:solidFill>
              <a:round/>
            </a:ln>
            <a:effectLst/>
          </c:spPr>
          <c:marker>
            <c:symbol val="none"/>
          </c:marker>
          <c:cat>
            <c:numRef>
              <c:f>NormDistByAge!$B$7:$B$13</c:f>
              <c:numCache>
                <c:formatCode>General</c:formatCode>
                <c:ptCount val="7"/>
                <c:pt idx="0">
                  <c:v>1</c:v>
                </c:pt>
                <c:pt idx="1">
                  <c:v>2</c:v>
                </c:pt>
                <c:pt idx="2">
                  <c:v>3</c:v>
                </c:pt>
                <c:pt idx="3">
                  <c:v>4</c:v>
                </c:pt>
                <c:pt idx="4">
                  <c:v>5</c:v>
                </c:pt>
                <c:pt idx="5">
                  <c:v>6</c:v>
                </c:pt>
                <c:pt idx="6">
                  <c:v>7</c:v>
                </c:pt>
              </c:numCache>
            </c:numRef>
          </c:cat>
          <c:val>
            <c:numRef>
              <c:f>NormDistByAge!$H$7:$H$13</c:f>
              <c:numCache>
                <c:formatCode>General</c:formatCode>
                <c:ptCount val="7"/>
                <c:pt idx="0">
                  <c:v>2.3954151226676344E-2</c:v>
                </c:pt>
                <c:pt idx="1">
                  <c:v>0.10355550652307027</c:v>
                </c:pt>
                <c:pt idx="2">
                  <c:v>0.24328528360177371</c:v>
                </c:pt>
                <c:pt idx="3">
                  <c:v>0.31060519308904172</c:v>
                </c:pt>
                <c:pt idx="4">
                  <c:v>0.21550225428904929</c:v>
                </c:pt>
                <c:pt idx="5">
                  <c:v>8.1254075639046131E-2</c:v>
                </c:pt>
                <c:pt idx="6">
                  <c:v>1.6649021807870205E-2</c:v>
                </c:pt>
              </c:numCache>
            </c:numRef>
          </c:val>
          <c:smooth val="0"/>
          <c:extLst>
            <c:ext xmlns:c16="http://schemas.microsoft.com/office/drawing/2014/chart" uri="{C3380CC4-5D6E-409C-BE32-E72D297353CC}">
              <c16:uniqueId val="{00000000-4D51-A241-A082-2177AD58E96D}"/>
            </c:ext>
          </c:extLst>
        </c:ser>
        <c:dLbls>
          <c:showLegendKey val="0"/>
          <c:showVal val="0"/>
          <c:showCatName val="0"/>
          <c:showSerName val="0"/>
          <c:showPercent val="0"/>
          <c:showBubbleSize val="0"/>
        </c:dLbls>
        <c:marker val="1"/>
        <c:smooth val="0"/>
        <c:axId val="1331329440"/>
        <c:axId val="1331331072"/>
      </c:lineChart>
      <c:catAx>
        <c:axId val="1331329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31072"/>
        <c:crosses val="autoZero"/>
        <c:auto val="1"/>
        <c:lblAlgn val="ctr"/>
        <c:lblOffset val="100"/>
        <c:noMultiLvlLbl val="0"/>
      </c:catAx>
      <c:valAx>
        <c:axId val="1331331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29440"/>
        <c:crosses val="autoZero"/>
        <c:crossBetween val="between"/>
      </c:valAx>
      <c:valAx>
        <c:axId val="121902876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207120"/>
        <c:crosses val="max"/>
        <c:crossBetween val="between"/>
      </c:valAx>
      <c:catAx>
        <c:axId val="1219207120"/>
        <c:scaling>
          <c:orientation val="minMax"/>
        </c:scaling>
        <c:delete val="1"/>
        <c:axPos val="b"/>
        <c:numFmt formatCode="General" sourceLinked="1"/>
        <c:majorTickMark val="out"/>
        <c:minorTickMark val="none"/>
        <c:tickLblPos val="nextTo"/>
        <c:crossAx val="121902876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Agreeableness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NormDistByAge!$B$7:$B$13</c:f>
              <c:numCache>
                <c:formatCode>General</c:formatCode>
                <c:ptCount val="7"/>
                <c:pt idx="0">
                  <c:v>1</c:v>
                </c:pt>
                <c:pt idx="1">
                  <c:v>2</c:v>
                </c:pt>
                <c:pt idx="2">
                  <c:v>3</c:v>
                </c:pt>
                <c:pt idx="3">
                  <c:v>4</c:v>
                </c:pt>
                <c:pt idx="4">
                  <c:v>5</c:v>
                </c:pt>
                <c:pt idx="5">
                  <c:v>6</c:v>
                </c:pt>
                <c:pt idx="6">
                  <c:v>7</c:v>
                </c:pt>
              </c:numCache>
            </c:numRef>
          </c:cat>
          <c:val>
            <c:numRef>
              <c:f>NormDistByAge!$D$7:$D$13</c:f>
              <c:numCache>
                <c:formatCode>General</c:formatCode>
                <c:ptCount val="7"/>
                <c:pt idx="0">
                  <c:v>3</c:v>
                </c:pt>
                <c:pt idx="1">
                  <c:v>20</c:v>
                </c:pt>
                <c:pt idx="2">
                  <c:v>153</c:v>
                </c:pt>
                <c:pt idx="3">
                  <c:v>367</c:v>
                </c:pt>
                <c:pt idx="4">
                  <c:v>271</c:v>
                </c:pt>
                <c:pt idx="5">
                  <c:v>261</c:v>
                </c:pt>
                <c:pt idx="6">
                  <c:v>137</c:v>
                </c:pt>
              </c:numCache>
            </c:numRef>
          </c:val>
          <c:extLst>
            <c:ext xmlns:c16="http://schemas.microsoft.com/office/drawing/2014/chart" uri="{C3380CC4-5D6E-409C-BE32-E72D297353CC}">
              <c16:uniqueId val="{00000000-391E-4940-8FDC-87219AC5BFB6}"/>
            </c:ext>
          </c:extLst>
        </c:ser>
        <c:dLbls>
          <c:showLegendKey val="0"/>
          <c:showVal val="0"/>
          <c:showCatName val="0"/>
          <c:showSerName val="0"/>
          <c:showPercent val="0"/>
          <c:showBubbleSize val="0"/>
        </c:dLbls>
        <c:gapWidth val="150"/>
        <c:axId val="1219207120"/>
        <c:axId val="1219028768"/>
      </c:barChart>
      <c:lineChart>
        <c:grouping val="standard"/>
        <c:varyColors val="0"/>
        <c:ser>
          <c:idx val="0"/>
          <c:order val="0"/>
          <c:spPr>
            <a:ln w="28575" cap="rnd">
              <a:solidFill>
                <a:schemeClr val="accent1"/>
              </a:solidFill>
              <a:round/>
            </a:ln>
            <a:effectLst/>
          </c:spPr>
          <c:marker>
            <c:symbol val="none"/>
          </c:marker>
          <c:cat>
            <c:numRef>
              <c:f>NormDistByAge!$B$7:$B$13</c:f>
              <c:numCache>
                <c:formatCode>General</c:formatCode>
                <c:ptCount val="7"/>
                <c:pt idx="0">
                  <c:v>1</c:v>
                </c:pt>
                <c:pt idx="1">
                  <c:v>2</c:v>
                </c:pt>
                <c:pt idx="2">
                  <c:v>3</c:v>
                </c:pt>
                <c:pt idx="3">
                  <c:v>4</c:v>
                </c:pt>
                <c:pt idx="4">
                  <c:v>5</c:v>
                </c:pt>
                <c:pt idx="5">
                  <c:v>6</c:v>
                </c:pt>
                <c:pt idx="6">
                  <c:v>7</c:v>
                </c:pt>
              </c:numCache>
            </c:numRef>
          </c:cat>
          <c:val>
            <c:numRef>
              <c:f>NormDistByAge!$I$7:$I$13</c:f>
              <c:numCache>
                <c:formatCode>General</c:formatCode>
                <c:ptCount val="7"/>
                <c:pt idx="0">
                  <c:v>1.406328301676525E-3</c:v>
                </c:pt>
                <c:pt idx="1">
                  <c:v>1.484311209725836E-2</c:v>
                </c:pt>
                <c:pt idx="2">
                  <c:v>8.0648636510099389E-2</c:v>
                </c:pt>
                <c:pt idx="3">
                  <c:v>0.22558120019518441</c:v>
                </c:pt>
                <c:pt idx="4">
                  <c:v>0.32481986994567641</c:v>
                </c:pt>
                <c:pt idx="5">
                  <c:v>0.24077760200765017</c:v>
                </c:pt>
                <c:pt idx="6">
                  <c:v>9.1880509141607017E-2</c:v>
                </c:pt>
              </c:numCache>
            </c:numRef>
          </c:val>
          <c:smooth val="0"/>
          <c:extLst>
            <c:ext xmlns:c16="http://schemas.microsoft.com/office/drawing/2014/chart" uri="{C3380CC4-5D6E-409C-BE32-E72D297353CC}">
              <c16:uniqueId val="{00000001-391E-4940-8FDC-87219AC5BFB6}"/>
            </c:ext>
          </c:extLst>
        </c:ser>
        <c:dLbls>
          <c:showLegendKey val="0"/>
          <c:showVal val="0"/>
          <c:showCatName val="0"/>
          <c:showSerName val="0"/>
          <c:showPercent val="0"/>
          <c:showBubbleSize val="0"/>
        </c:dLbls>
        <c:marker val="1"/>
        <c:smooth val="0"/>
        <c:axId val="1331329440"/>
        <c:axId val="1331331072"/>
      </c:lineChart>
      <c:catAx>
        <c:axId val="1331329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31072"/>
        <c:crosses val="autoZero"/>
        <c:auto val="1"/>
        <c:lblAlgn val="ctr"/>
        <c:lblOffset val="100"/>
        <c:noMultiLvlLbl val="0"/>
      </c:catAx>
      <c:valAx>
        <c:axId val="1331331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29440"/>
        <c:crosses val="autoZero"/>
        <c:crossBetween val="between"/>
      </c:valAx>
      <c:valAx>
        <c:axId val="121902876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207120"/>
        <c:crosses val="max"/>
        <c:crossBetween val="between"/>
      </c:valAx>
      <c:catAx>
        <c:axId val="1219207120"/>
        <c:scaling>
          <c:orientation val="minMax"/>
        </c:scaling>
        <c:delete val="1"/>
        <c:axPos val="b"/>
        <c:numFmt formatCode="General" sourceLinked="1"/>
        <c:majorTickMark val="out"/>
        <c:minorTickMark val="none"/>
        <c:tickLblPos val="nextTo"/>
        <c:crossAx val="121902876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Conscientiousness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NormDistByAge!$B$7:$B$13</c:f>
              <c:numCache>
                <c:formatCode>General</c:formatCode>
                <c:ptCount val="7"/>
                <c:pt idx="0">
                  <c:v>1</c:v>
                </c:pt>
                <c:pt idx="1">
                  <c:v>2</c:v>
                </c:pt>
                <c:pt idx="2">
                  <c:v>3</c:v>
                </c:pt>
                <c:pt idx="3">
                  <c:v>4</c:v>
                </c:pt>
                <c:pt idx="4">
                  <c:v>5</c:v>
                </c:pt>
                <c:pt idx="5">
                  <c:v>6</c:v>
                </c:pt>
                <c:pt idx="6">
                  <c:v>7</c:v>
                </c:pt>
              </c:numCache>
            </c:numRef>
          </c:cat>
          <c:val>
            <c:numRef>
              <c:f>NormDistByAge!$E$7:$E$13</c:f>
              <c:numCache>
                <c:formatCode>General</c:formatCode>
                <c:ptCount val="7"/>
                <c:pt idx="0">
                  <c:v>1</c:v>
                </c:pt>
                <c:pt idx="1">
                  <c:v>20</c:v>
                </c:pt>
                <c:pt idx="2">
                  <c:v>115</c:v>
                </c:pt>
                <c:pt idx="3">
                  <c:v>324</c:v>
                </c:pt>
                <c:pt idx="4">
                  <c:v>239</c:v>
                </c:pt>
                <c:pt idx="5">
                  <c:v>301</c:v>
                </c:pt>
                <c:pt idx="6">
                  <c:v>212</c:v>
                </c:pt>
              </c:numCache>
            </c:numRef>
          </c:val>
          <c:extLst>
            <c:ext xmlns:c16="http://schemas.microsoft.com/office/drawing/2014/chart" uri="{C3380CC4-5D6E-409C-BE32-E72D297353CC}">
              <c16:uniqueId val="{00000000-D421-C447-906C-E514F4953C50}"/>
            </c:ext>
          </c:extLst>
        </c:ser>
        <c:dLbls>
          <c:showLegendKey val="0"/>
          <c:showVal val="0"/>
          <c:showCatName val="0"/>
          <c:showSerName val="0"/>
          <c:showPercent val="0"/>
          <c:showBubbleSize val="0"/>
        </c:dLbls>
        <c:gapWidth val="150"/>
        <c:axId val="1219207120"/>
        <c:axId val="1219028768"/>
      </c:barChart>
      <c:lineChart>
        <c:grouping val="standard"/>
        <c:varyColors val="0"/>
        <c:ser>
          <c:idx val="0"/>
          <c:order val="0"/>
          <c:spPr>
            <a:ln w="28575" cap="rnd">
              <a:solidFill>
                <a:schemeClr val="accent1"/>
              </a:solidFill>
              <a:round/>
            </a:ln>
            <a:effectLst/>
          </c:spPr>
          <c:marker>
            <c:symbol val="none"/>
          </c:marker>
          <c:cat>
            <c:numRef>
              <c:f>NormDistByAge!$B$7:$B$13</c:f>
              <c:numCache>
                <c:formatCode>General</c:formatCode>
                <c:ptCount val="7"/>
                <c:pt idx="0">
                  <c:v>1</c:v>
                </c:pt>
                <c:pt idx="1">
                  <c:v>2</c:v>
                </c:pt>
                <c:pt idx="2">
                  <c:v>3</c:v>
                </c:pt>
                <c:pt idx="3">
                  <c:v>4</c:v>
                </c:pt>
                <c:pt idx="4">
                  <c:v>5</c:v>
                </c:pt>
                <c:pt idx="5">
                  <c:v>6</c:v>
                </c:pt>
                <c:pt idx="6">
                  <c:v>7</c:v>
                </c:pt>
              </c:numCache>
            </c:numRef>
          </c:cat>
          <c:val>
            <c:numRef>
              <c:f>NormDistByAge!$J$7:$J$13</c:f>
              <c:numCache>
                <c:formatCode>General</c:formatCode>
                <c:ptCount val="7"/>
                <c:pt idx="0">
                  <c:v>1.0770182720570716E-3</c:v>
                </c:pt>
                <c:pt idx="1">
                  <c:v>1.1100806768900091E-2</c:v>
                </c:pt>
                <c:pt idx="2">
                  <c:v>6.1887923872913884E-2</c:v>
                </c:pt>
                <c:pt idx="3">
                  <c:v>0.18662816415005556</c:v>
                </c:pt>
                <c:pt idx="4">
                  <c:v>0.30441661558841626</c:v>
                </c:pt>
                <c:pt idx="5">
                  <c:v>0.26858355745611268</c:v>
                </c:pt>
                <c:pt idx="6">
                  <c:v>0.12817708471329614</c:v>
                </c:pt>
              </c:numCache>
            </c:numRef>
          </c:val>
          <c:smooth val="0"/>
          <c:extLst>
            <c:ext xmlns:c16="http://schemas.microsoft.com/office/drawing/2014/chart" uri="{C3380CC4-5D6E-409C-BE32-E72D297353CC}">
              <c16:uniqueId val="{00000001-D421-C447-906C-E514F4953C50}"/>
            </c:ext>
          </c:extLst>
        </c:ser>
        <c:dLbls>
          <c:showLegendKey val="0"/>
          <c:showVal val="0"/>
          <c:showCatName val="0"/>
          <c:showSerName val="0"/>
          <c:showPercent val="0"/>
          <c:showBubbleSize val="0"/>
        </c:dLbls>
        <c:marker val="1"/>
        <c:smooth val="0"/>
        <c:axId val="1331329440"/>
        <c:axId val="1331331072"/>
      </c:lineChart>
      <c:catAx>
        <c:axId val="1331329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31072"/>
        <c:crosses val="autoZero"/>
        <c:auto val="1"/>
        <c:lblAlgn val="ctr"/>
        <c:lblOffset val="100"/>
        <c:noMultiLvlLbl val="0"/>
      </c:catAx>
      <c:valAx>
        <c:axId val="1331331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29440"/>
        <c:crosses val="autoZero"/>
        <c:crossBetween val="between"/>
      </c:valAx>
      <c:valAx>
        <c:axId val="121902876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207120"/>
        <c:crosses val="max"/>
        <c:crossBetween val="between"/>
      </c:valAx>
      <c:catAx>
        <c:axId val="1219207120"/>
        <c:scaling>
          <c:orientation val="minMax"/>
        </c:scaling>
        <c:delete val="1"/>
        <c:axPos val="b"/>
        <c:numFmt formatCode="General" sourceLinked="1"/>
        <c:majorTickMark val="out"/>
        <c:minorTickMark val="none"/>
        <c:tickLblPos val="nextTo"/>
        <c:crossAx val="121902876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Emotional Stability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NormDistByAge!$B$7:$B$13</c:f>
              <c:numCache>
                <c:formatCode>General</c:formatCode>
                <c:ptCount val="7"/>
                <c:pt idx="0">
                  <c:v>1</c:v>
                </c:pt>
                <c:pt idx="1">
                  <c:v>2</c:v>
                </c:pt>
                <c:pt idx="2">
                  <c:v>3</c:v>
                </c:pt>
                <c:pt idx="3">
                  <c:v>4</c:v>
                </c:pt>
                <c:pt idx="4">
                  <c:v>5</c:v>
                </c:pt>
                <c:pt idx="5">
                  <c:v>6</c:v>
                </c:pt>
                <c:pt idx="6">
                  <c:v>7</c:v>
                </c:pt>
              </c:numCache>
            </c:numRef>
          </c:cat>
          <c:val>
            <c:numRef>
              <c:f>NormDistByAge!$F$7:$F$13</c:f>
              <c:numCache>
                <c:formatCode>General</c:formatCode>
                <c:ptCount val="7"/>
                <c:pt idx="0">
                  <c:v>15</c:v>
                </c:pt>
                <c:pt idx="1">
                  <c:v>53</c:v>
                </c:pt>
                <c:pt idx="2">
                  <c:v>198</c:v>
                </c:pt>
                <c:pt idx="3">
                  <c:v>406</c:v>
                </c:pt>
                <c:pt idx="4">
                  <c:v>229</c:v>
                </c:pt>
                <c:pt idx="5">
                  <c:v>201</c:v>
                </c:pt>
                <c:pt idx="6">
                  <c:v>110</c:v>
                </c:pt>
              </c:numCache>
            </c:numRef>
          </c:val>
          <c:extLst>
            <c:ext xmlns:c16="http://schemas.microsoft.com/office/drawing/2014/chart" uri="{C3380CC4-5D6E-409C-BE32-E72D297353CC}">
              <c16:uniqueId val="{00000000-AA61-BE45-BB29-587154774849}"/>
            </c:ext>
          </c:extLst>
        </c:ser>
        <c:dLbls>
          <c:showLegendKey val="0"/>
          <c:showVal val="0"/>
          <c:showCatName val="0"/>
          <c:showSerName val="0"/>
          <c:showPercent val="0"/>
          <c:showBubbleSize val="0"/>
        </c:dLbls>
        <c:gapWidth val="150"/>
        <c:axId val="1219207120"/>
        <c:axId val="1219028768"/>
      </c:barChart>
      <c:lineChart>
        <c:grouping val="standard"/>
        <c:varyColors val="0"/>
        <c:ser>
          <c:idx val="0"/>
          <c:order val="0"/>
          <c:spPr>
            <a:ln w="28575" cap="rnd">
              <a:solidFill>
                <a:schemeClr val="accent1"/>
              </a:solidFill>
              <a:round/>
            </a:ln>
            <a:effectLst/>
          </c:spPr>
          <c:marker>
            <c:symbol val="none"/>
          </c:marker>
          <c:cat>
            <c:numRef>
              <c:f>NormDistByAge!$B$7:$B$13</c:f>
              <c:numCache>
                <c:formatCode>General</c:formatCode>
                <c:ptCount val="7"/>
                <c:pt idx="0">
                  <c:v>1</c:v>
                </c:pt>
                <c:pt idx="1">
                  <c:v>2</c:v>
                </c:pt>
                <c:pt idx="2">
                  <c:v>3</c:v>
                </c:pt>
                <c:pt idx="3">
                  <c:v>4</c:v>
                </c:pt>
                <c:pt idx="4">
                  <c:v>5</c:v>
                </c:pt>
                <c:pt idx="5">
                  <c:v>6</c:v>
                </c:pt>
                <c:pt idx="6">
                  <c:v>7</c:v>
                </c:pt>
              </c:numCache>
            </c:numRef>
          </c:cat>
          <c:val>
            <c:numRef>
              <c:f>NormDistByAge!$K$7:$K$13</c:f>
              <c:numCache>
                <c:formatCode>General</c:formatCode>
                <c:ptCount val="7"/>
                <c:pt idx="0">
                  <c:v>6.0894514710906249E-3</c:v>
                </c:pt>
                <c:pt idx="1">
                  <c:v>3.7299958720415013E-2</c:v>
                </c:pt>
                <c:pt idx="2">
                  <c:v>0.13013997238102157</c:v>
                </c:pt>
                <c:pt idx="3">
                  <c:v>0.25863378223232386</c:v>
                </c:pt>
                <c:pt idx="4">
                  <c:v>0.29277364069836914</c:v>
                </c:pt>
                <c:pt idx="5">
                  <c:v>0.18877778120099784</c:v>
                </c:pt>
                <c:pt idx="6">
                  <c:v>6.9333314611304514E-2</c:v>
                </c:pt>
              </c:numCache>
            </c:numRef>
          </c:val>
          <c:smooth val="0"/>
          <c:extLst>
            <c:ext xmlns:c16="http://schemas.microsoft.com/office/drawing/2014/chart" uri="{C3380CC4-5D6E-409C-BE32-E72D297353CC}">
              <c16:uniqueId val="{00000001-AA61-BE45-BB29-587154774849}"/>
            </c:ext>
          </c:extLst>
        </c:ser>
        <c:dLbls>
          <c:showLegendKey val="0"/>
          <c:showVal val="0"/>
          <c:showCatName val="0"/>
          <c:showSerName val="0"/>
          <c:showPercent val="0"/>
          <c:showBubbleSize val="0"/>
        </c:dLbls>
        <c:marker val="1"/>
        <c:smooth val="0"/>
        <c:axId val="1331329440"/>
        <c:axId val="1331331072"/>
      </c:lineChart>
      <c:catAx>
        <c:axId val="1331329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31072"/>
        <c:crosses val="autoZero"/>
        <c:auto val="1"/>
        <c:lblAlgn val="ctr"/>
        <c:lblOffset val="100"/>
        <c:noMultiLvlLbl val="0"/>
      </c:catAx>
      <c:valAx>
        <c:axId val="1331331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29440"/>
        <c:crosses val="autoZero"/>
        <c:crossBetween val="between"/>
      </c:valAx>
      <c:valAx>
        <c:axId val="121902876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207120"/>
        <c:crosses val="max"/>
        <c:crossBetween val="between"/>
      </c:valAx>
      <c:catAx>
        <c:axId val="1219207120"/>
        <c:scaling>
          <c:orientation val="minMax"/>
        </c:scaling>
        <c:delete val="1"/>
        <c:axPos val="b"/>
        <c:numFmt formatCode="General" sourceLinked="1"/>
        <c:majorTickMark val="out"/>
        <c:minorTickMark val="none"/>
        <c:tickLblPos val="nextTo"/>
        <c:crossAx val="121902876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Openness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NormDistByAge!$B$7:$B$13</c:f>
              <c:numCache>
                <c:formatCode>General</c:formatCode>
                <c:ptCount val="7"/>
                <c:pt idx="0">
                  <c:v>1</c:v>
                </c:pt>
                <c:pt idx="1">
                  <c:v>2</c:v>
                </c:pt>
                <c:pt idx="2">
                  <c:v>3</c:v>
                </c:pt>
                <c:pt idx="3">
                  <c:v>4</c:v>
                </c:pt>
                <c:pt idx="4">
                  <c:v>5</c:v>
                </c:pt>
                <c:pt idx="5">
                  <c:v>6</c:v>
                </c:pt>
                <c:pt idx="6">
                  <c:v>7</c:v>
                </c:pt>
              </c:numCache>
            </c:numRef>
          </c:cat>
          <c:val>
            <c:numRef>
              <c:f>NormDistByAge!$G$7:$G$13</c:f>
              <c:numCache>
                <c:formatCode>General</c:formatCode>
                <c:ptCount val="7"/>
                <c:pt idx="0">
                  <c:v>6</c:v>
                </c:pt>
                <c:pt idx="1">
                  <c:v>22</c:v>
                </c:pt>
                <c:pt idx="2">
                  <c:v>153</c:v>
                </c:pt>
                <c:pt idx="3">
                  <c:v>447</c:v>
                </c:pt>
                <c:pt idx="4">
                  <c:v>285</c:v>
                </c:pt>
                <c:pt idx="5">
                  <c:v>213</c:v>
                </c:pt>
                <c:pt idx="6">
                  <c:v>86</c:v>
                </c:pt>
              </c:numCache>
            </c:numRef>
          </c:val>
          <c:extLst>
            <c:ext xmlns:c16="http://schemas.microsoft.com/office/drawing/2014/chart" uri="{C3380CC4-5D6E-409C-BE32-E72D297353CC}">
              <c16:uniqueId val="{00000000-CFC9-0D4B-9397-920FC83088A5}"/>
            </c:ext>
          </c:extLst>
        </c:ser>
        <c:dLbls>
          <c:showLegendKey val="0"/>
          <c:showVal val="0"/>
          <c:showCatName val="0"/>
          <c:showSerName val="0"/>
          <c:showPercent val="0"/>
          <c:showBubbleSize val="0"/>
        </c:dLbls>
        <c:gapWidth val="150"/>
        <c:axId val="1219207120"/>
        <c:axId val="1219028768"/>
      </c:barChart>
      <c:lineChart>
        <c:grouping val="standard"/>
        <c:varyColors val="0"/>
        <c:ser>
          <c:idx val="0"/>
          <c:order val="0"/>
          <c:spPr>
            <a:ln w="28575" cap="rnd">
              <a:solidFill>
                <a:schemeClr val="accent1"/>
              </a:solidFill>
              <a:round/>
            </a:ln>
            <a:effectLst/>
          </c:spPr>
          <c:marker>
            <c:symbol val="none"/>
          </c:marker>
          <c:cat>
            <c:numRef>
              <c:f>NormDistByAge!$B$7:$B$13</c:f>
              <c:numCache>
                <c:formatCode>General</c:formatCode>
                <c:ptCount val="7"/>
                <c:pt idx="0">
                  <c:v>1</c:v>
                </c:pt>
                <c:pt idx="1">
                  <c:v>2</c:v>
                </c:pt>
                <c:pt idx="2">
                  <c:v>3</c:v>
                </c:pt>
                <c:pt idx="3">
                  <c:v>4</c:v>
                </c:pt>
                <c:pt idx="4">
                  <c:v>5</c:v>
                </c:pt>
                <c:pt idx="5">
                  <c:v>6</c:v>
                </c:pt>
                <c:pt idx="6">
                  <c:v>7</c:v>
                </c:pt>
              </c:numCache>
            </c:numRef>
          </c:cat>
          <c:val>
            <c:numRef>
              <c:f>NormDistByAge!$L$7:$L$13</c:f>
              <c:numCache>
                <c:formatCode>General</c:formatCode>
                <c:ptCount val="7"/>
                <c:pt idx="0">
                  <c:v>1.5134370602635807E-3</c:v>
                </c:pt>
                <c:pt idx="1">
                  <c:v>1.7608842671260068E-2</c:v>
                </c:pt>
                <c:pt idx="2">
                  <c:v>9.8318561373462912E-2</c:v>
                </c:pt>
                <c:pt idx="3">
                  <c:v>0.26343803028434298</c:v>
                </c:pt>
                <c:pt idx="4">
                  <c:v>0.33873469304274018</c:v>
                </c:pt>
                <c:pt idx="5">
                  <c:v>0.20901581174980266</c:v>
                </c:pt>
                <c:pt idx="6">
                  <c:v>6.189233341211179E-2</c:v>
                </c:pt>
              </c:numCache>
            </c:numRef>
          </c:val>
          <c:smooth val="0"/>
          <c:extLst>
            <c:ext xmlns:c16="http://schemas.microsoft.com/office/drawing/2014/chart" uri="{C3380CC4-5D6E-409C-BE32-E72D297353CC}">
              <c16:uniqueId val="{00000001-CFC9-0D4B-9397-920FC83088A5}"/>
            </c:ext>
          </c:extLst>
        </c:ser>
        <c:dLbls>
          <c:showLegendKey val="0"/>
          <c:showVal val="0"/>
          <c:showCatName val="0"/>
          <c:showSerName val="0"/>
          <c:showPercent val="0"/>
          <c:showBubbleSize val="0"/>
        </c:dLbls>
        <c:marker val="1"/>
        <c:smooth val="0"/>
        <c:axId val="1331329440"/>
        <c:axId val="1331331072"/>
      </c:lineChart>
      <c:catAx>
        <c:axId val="1331329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31072"/>
        <c:crosses val="autoZero"/>
        <c:auto val="1"/>
        <c:lblAlgn val="ctr"/>
        <c:lblOffset val="100"/>
        <c:noMultiLvlLbl val="0"/>
      </c:catAx>
      <c:valAx>
        <c:axId val="1331331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29440"/>
        <c:crosses val="autoZero"/>
        <c:crossBetween val="between"/>
      </c:valAx>
      <c:valAx>
        <c:axId val="121902876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207120"/>
        <c:crosses val="max"/>
        <c:crossBetween val="between"/>
      </c:valAx>
      <c:catAx>
        <c:axId val="1219207120"/>
        <c:scaling>
          <c:orientation val="minMax"/>
        </c:scaling>
        <c:delete val="1"/>
        <c:axPos val="b"/>
        <c:numFmt formatCode="General" sourceLinked="1"/>
        <c:majorTickMark val="out"/>
        <c:minorTickMark val="none"/>
        <c:tickLblPos val="nextTo"/>
        <c:crossAx val="121902876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Extraversion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NormDistByClus!$B$7:$B$13</c:f>
              <c:numCache>
                <c:formatCode>General</c:formatCode>
                <c:ptCount val="7"/>
                <c:pt idx="0">
                  <c:v>1</c:v>
                </c:pt>
                <c:pt idx="1">
                  <c:v>2</c:v>
                </c:pt>
                <c:pt idx="2">
                  <c:v>3</c:v>
                </c:pt>
                <c:pt idx="3">
                  <c:v>4</c:v>
                </c:pt>
                <c:pt idx="4">
                  <c:v>5</c:v>
                </c:pt>
                <c:pt idx="5">
                  <c:v>6</c:v>
                </c:pt>
                <c:pt idx="6">
                  <c:v>7</c:v>
                </c:pt>
              </c:numCache>
            </c:numRef>
          </c:cat>
          <c:val>
            <c:numRef>
              <c:f>NormDistByClus!$C$7:$C$13</c:f>
              <c:numCache>
                <c:formatCode>General</c:formatCode>
                <c:ptCount val="7"/>
                <c:pt idx="0">
                  <c:v>2</c:v>
                </c:pt>
                <c:pt idx="1">
                  <c:v>10</c:v>
                </c:pt>
                <c:pt idx="2">
                  <c:v>112</c:v>
                </c:pt>
                <c:pt idx="3">
                  <c:v>217</c:v>
                </c:pt>
                <c:pt idx="4">
                  <c:v>15</c:v>
                </c:pt>
                <c:pt idx="5">
                  <c:v>1</c:v>
                </c:pt>
                <c:pt idx="6">
                  <c:v>0</c:v>
                </c:pt>
              </c:numCache>
            </c:numRef>
          </c:val>
          <c:extLst>
            <c:ext xmlns:c16="http://schemas.microsoft.com/office/drawing/2014/chart" uri="{C3380CC4-5D6E-409C-BE32-E72D297353CC}">
              <c16:uniqueId val="{00000000-70B4-8C45-9C38-DC3A60287845}"/>
            </c:ext>
          </c:extLst>
        </c:ser>
        <c:dLbls>
          <c:showLegendKey val="0"/>
          <c:showVal val="0"/>
          <c:showCatName val="0"/>
          <c:showSerName val="0"/>
          <c:showPercent val="0"/>
          <c:showBubbleSize val="0"/>
        </c:dLbls>
        <c:gapWidth val="150"/>
        <c:axId val="1219207120"/>
        <c:axId val="1219028768"/>
      </c:barChart>
      <c:lineChart>
        <c:grouping val="standard"/>
        <c:varyColors val="0"/>
        <c:ser>
          <c:idx val="0"/>
          <c:order val="0"/>
          <c:spPr>
            <a:ln w="28575" cap="rnd">
              <a:solidFill>
                <a:schemeClr val="accent1"/>
              </a:solidFill>
              <a:round/>
            </a:ln>
            <a:effectLst/>
          </c:spPr>
          <c:marker>
            <c:symbol val="none"/>
          </c:marker>
          <c:cat>
            <c:numRef>
              <c:f>NormDistByClus!$B$7:$B$13</c:f>
              <c:numCache>
                <c:formatCode>General</c:formatCode>
                <c:ptCount val="7"/>
                <c:pt idx="0">
                  <c:v>1</c:v>
                </c:pt>
                <c:pt idx="1">
                  <c:v>2</c:v>
                </c:pt>
                <c:pt idx="2">
                  <c:v>3</c:v>
                </c:pt>
                <c:pt idx="3">
                  <c:v>4</c:v>
                </c:pt>
                <c:pt idx="4">
                  <c:v>5</c:v>
                </c:pt>
                <c:pt idx="5">
                  <c:v>6</c:v>
                </c:pt>
                <c:pt idx="6">
                  <c:v>7</c:v>
                </c:pt>
              </c:numCache>
            </c:numRef>
          </c:cat>
          <c:val>
            <c:numRef>
              <c:f>NormDistByClus!$H$7:$H$13</c:f>
              <c:numCache>
                <c:formatCode>General</c:formatCode>
                <c:ptCount val="7"/>
                <c:pt idx="0">
                  <c:v>2.3954151226676344E-2</c:v>
                </c:pt>
                <c:pt idx="1">
                  <c:v>0.10355550652307027</c:v>
                </c:pt>
                <c:pt idx="2">
                  <c:v>0.24328528360177371</c:v>
                </c:pt>
                <c:pt idx="3">
                  <c:v>0.31060519308904172</c:v>
                </c:pt>
                <c:pt idx="4">
                  <c:v>0.21550225428904929</c:v>
                </c:pt>
                <c:pt idx="5">
                  <c:v>8.1254075639046131E-2</c:v>
                </c:pt>
                <c:pt idx="6">
                  <c:v>1.6649021807870205E-2</c:v>
                </c:pt>
              </c:numCache>
            </c:numRef>
          </c:val>
          <c:smooth val="0"/>
          <c:extLst>
            <c:ext xmlns:c16="http://schemas.microsoft.com/office/drawing/2014/chart" uri="{C3380CC4-5D6E-409C-BE32-E72D297353CC}">
              <c16:uniqueId val="{00000001-70B4-8C45-9C38-DC3A60287845}"/>
            </c:ext>
          </c:extLst>
        </c:ser>
        <c:dLbls>
          <c:showLegendKey val="0"/>
          <c:showVal val="0"/>
          <c:showCatName val="0"/>
          <c:showSerName val="0"/>
          <c:showPercent val="0"/>
          <c:showBubbleSize val="0"/>
        </c:dLbls>
        <c:marker val="1"/>
        <c:smooth val="0"/>
        <c:axId val="1331329440"/>
        <c:axId val="1331331072"/>
      </c:lineChart>
      <c:catAx>
        <c:axId val="1331329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31072"/>
        <c:crosses val="autoZero"/>
        <c:auto val="1"/>
        <c:lblAlgn val="ctr"/>
        <c:lblOffset val="100"/>
        <c:noMultiLvlLbl val="0"/>
      </c:catAx>
      <c:valAx>
        <c:axId val="1331331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29440"/>
        <c:crosses val="autoZero"/>
        <c:crossBetween val="between"/>
      </c:valAx>
      <c:valAx>
        <c:axId val="121902876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207120"/>
        <c:crosses val="max"/>
        <c:crossBetween val="between"/>
      </c:valAx>
      <c:catAx>
        <c:axId val="1219207120"/>
        <c:scaling>
          <c:orientation val="minMax"/>
        </c:scaling>
        <c:delete val="1"/>
        <c:axPos val="b"/>
        <c:numFmt formatCode="General" sourceLinked="1"/>
        <c:majorTickMark val="out"/>
        <c:minorTickMark val="none"/>
        <c:tickLblPos val="nextTo"/>
        <c:crossAx val="121902876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Agreeableness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NormDistByClus!$B$7:$B$13</c:f>
              <c:numCache>
                <c:formatCode>General</c:formatCode>
                <c:ptCount val="7"/>
                <c:pt idx="0">
                  <c:v>1</c:v>
                </c:pt>
                <c:pt idx="1">
                  <c:v>2</c:v>
                </c:pt>
                <c:pt idx="2">
                  <c:v>3</c:v>
                </c:pt>
                <c:pt idx="3">
                  <c:v>4</c:v>
                </c:pt>
                <c:pt idx="4">
                  <c:v>5</c:v>
                </c:pt>
                <c:pt idx="5">
                  <c:v>6</c:v>
                </c:pt>
                <c:pt idx="6">
                  <c:v>7</c:v>
                </c:pt>
              </c:numCache>
            </c:numRef>
          </c:cat>
          <c:val>
            <c:numRef>
              <c:f>NormDistByClus!$D$7:$D$13</c:f>
              <c:numCache>
                <c:formatCode>General</c:formatCode>
                <c:ptCount val="7"/>
                <c:pt idx="0">
                  <c:v>1</c:v>
                </c:pt>
                <c:pt idx="1">
                  <c:v>12</c:v>
                </c:pt>
                <c:pt idx="2">
                  <c:v>84</c:v>
                </c:pt>
                <c:pt idx="3">
                  <c:v>201</c:v>
                </c:pt>
                <c:pt idx="4">
                  <c:v>51</c:v>
                </c:pt>
                <c:pt idx="5">
                  <c:v>8</c:v>
                </c:pt>
                <c:pt idx="6">
                  <c:v>0</c:v>
                </c:pt>
              </c:numCache>
            </c:numRef>
          </c:val>
          <c:extLst>
            <c:ext xmlns:c16="http://schemas.microsoft.com/office/drawing/2014/chart" uri="{C3380CC4-5D6E-409C-BE32-E72D297353CC}">
              <c16:uniqueId val="{00000000-6DD0-5A4E-B181-0737B70239B0}"/>
            </c:ext>
          </c:extLst>
        </c:ser>
        <c:dLbls>
          <c:showLegendKey val="0"/>
          <c:showVal val="0"/>
          <c:showCatName val="0"/>
          <c:showSerName val="0"/>
          <c:showPercent val="0"/>
          <c:showBubbleSize val="0"/>
        </c:dLbls>
        <c:gapWidth val="150"/>
        <c:axId val="1219207120"/>
        <c:axId val="1219028768"/>
      </c:barChart>
      <c:lineChart>
        <c:grouping val="standard"/>
        <c:varyColors val="0"/>
        <c:ser>
          <c:idx val="0"/>
          <c:order val="0"/>
          <c:spPr>
            <a:ln w="28575" cap="rnd">
              <a:solidFill>
                <a:schemeClr val="accent1"/>
              </a:solidFill>
              <a:round/>
            </a:ln>
            <a:effectLst/>
          </c:spPr>
          <c:marker>
            <c:symbol val="none"/>
          </c:marker>
          <c:cat>
            <c:numRef>
              <c:f>NormDistByClus!$B$7:$B$13</c:f>
              <c:numCache>
                <c:formatCode>General</c:formatCode>
                <c:ptCount val="7"/>
                <c:pt idx="0">
                  <c:v>1</c:v>
                </c:pt>
                <c:pt idx="1">
                  <c:v>2</c:v>
                </c:pt>
                <c:pt idx="2">
                  <c:v>3</c:v>
                </c:pt>
                <c:pt idx="3">
                  <c:v>4</c:v>
                </c:pt>
                <c:pt idx="4">
                  <c:v>5</c:v>
                </c:pt>
                <c:pt idx="5">
                  <c:v>6</c:v>
                </c:pt>
                <c:pt idx="6">
                  <c:v>7</c:v>
                </c:pt>
              </c:numCache>
            </c:numRef>
          </c:cat>
          <c:val>
            <c:numRef>
              <c:f>NormDistByClus!$I$7:$I$13</c:f>
              <c:numCache>
                <c:formatCode>General</c:formatCode>
                <c:ptCount val="7"/>
                <c:pt idx="0">
                  <c:v>1.406328301676525E-3</c:v>
                </c:pt>
                <c:pt idx="1">
                  <c:v>1.484311209725836E-2</c:v>
                </c:pt>
                <c:pt idx="2">
                  <c:v>8.0648636510099389E-2</c:v>
                </c:pt>
                <c:pt idx="3">
                  <c:v>0.22558120019518441</c:v>
                </c:pt>
                <c:pt idx="4">
                  <c:v>0.32481986994567641</c:v>
                </c:pt>
                <c:pt idx="5">
                  <c:v>0.24077760200765017</c:v>
                </c:pt>
                <c:pt idx="6">
                  <c:v>9.1880509141607017E-2</c:v>
                </c:pt>
              </c:numCache>
            </c:numRef>
          </c:val>
          <c:smooth val="0"/>
          <c:extLst>
            <c:ext xmlns:c16="http://schemas.microsoft.com/office/drawing/2014/chart" uri="{C3380CC4-5D6E-409C-BE32-E72D297353CC}">
              <c16:uniqueId val="{00000001-6DD0-5A4E-B181-0737B70239B0}"/>
            </c:ext>
          </c:extLst>
        </c:ser>
        <c:dLbls>
          <c:showLegendKey val="0"/>
          <c:showVal val="0"/>
          <c:showCatName val="0"/>
          <c:showSerName val="0"/>
          <c:showPercent val="0"/>
          <c:showBubbleSize val="0"/>
        </c:dLbls>
        <c:marker val="1"/>
        <c:smooth val="0"/>
        <c:axId val="1331329440"/>
        <c:axId val="1331331072"/>
      </c:lineChart>
      <c:catAx>
        <c:axId val="1331329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31072"/>
        <c:crosses val="autoZero"/>
        <c:auto val="1"/>
        <c:lblAlgn val="ctr"/>
        <c:lblOffset val="100"/>
        <c:noMultiLvlLbl val="0"/>
      </c:catAx>
      <c:valAx>
        <c:axId val="1331331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29440"/>
        <c:crosses val="autoZero"/>
        <c:crossBetween val="between"/>
      </c:valAx>
      <c:valAx>
        <c:axId val="121902876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207120"/>
        <c:crosses val="max"/>
        <c:crossBetween val="between"/>
      </c:valAx>
      <c:catAx>
        <c:axId val="1219207120"/>
        <c:scaling>
          <c:orientation val="minMax"/>
        </c:scaling>
        <c:delete val="1"/>
        <c:axPos val="b"/>
        <c:numFmt formatCode="General" sourceLinked="1"/>
        <c:majorTickMark val="out"/>
        <c:minorTickMark val="none"/>
        <c:tickLblPos val="nextTo"/>
        <c:crossAx val="121902876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Conscientiousness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NormDistByClus!$B$7:$B$13</c:f>
              <c:numCache>
                <c:formatCode>General</c:formatCode>
                <c:ptCount val="7"/>
                <c:pt idx="0">
                  <c:v>1</c:v>
                </c:pt>
                <c:pt idx="1">
                  <c:v>2</c:v>
                </c:pt>
                <c:pt idx="2">
                  <c:v>3</c:v>
                </c:pt>
                <c:pt idx="3">
                  <c:v>4</c:v>
                </c:pt>
                <c:pt idx="4">
                  <c:v>5</c:v>
                </c:pt>
                <c:pt idx="5">
                  <c:v>6</c:v>
                </c:pt>
                <c:pt idx="6">
                  <c:v>7</c:v>
                </c:pt>
              </c:numCache>
            </c:numRef>
          </c:cat>
          <c:val>
            <c:numRef>
              <c:f>NormDistByClus!$E$7:$E$13</c:f>
              <c:numCache>
                <c:formatCode>General</c:formatCode>
                <c:ptCount val="7"/>
                <c:pt idx="0">
                  <c:v>1</c:v>
                </c:pt>
                <c:pt idx="1">
                  <c:v>18</c:v>
                </c:pt>
                <c:pt idx="2">
                  <c:v>91</c:v>
                </c:pt>
                <c:pt idx="3">
                  <c:v>221</c:v>
                </c:pt>
                <c:pt idx="4">
                  <c:v>24</c:v>
                </c:pt>
                <c:pt idx="5">
                  <c:v>2</c:v>
                </c:pt>
                <c:pt idx="6">
                  <c:v>0</c:v>
                </c:pt>
              </c:numCache>
            </c:numRef>
          </c:val>
          <c:extLst>
            <c:ext xmlns:c16="http://schemas.microsoft.com/office/drawing/2014/chart" uri="{C3380CC4-5D6E-409C-BE32-E72D297353CC}">
              <c16:uniqueId val="{00000000-C8C3-4C48-B58C-4455F5AD974A}"/>
            </c:ext>
          </c:extLst>
        </c:ser>
        <c:dLbls>
          <c:showLegendKey val="0"/>
          <c:showVal val="0"/>
          <c:showCatName val="0"/>
          <c:showSerName val="0"/>
          <c:showPercent val="0"/>
          <c:showBubbleSize val="0"/>
        </c:dLbls>
        <c:gapWidth val="150"/>
        <c:axId val="1219207120"/>
        <c:axId val="1219028768"/>
      </c:barChart>
      <c:lineChart>
        <c:grouping val="standard"/>
        <c:varyColors val="0"/>
        <c:ser>
          <c:idx val="0"/>
          <c:order val="0"/>
          <c:spPr>
            <a:ln w="28575" cap="rnd">
              <a:solidFill>
                <a:schemeClr val="accent1"/>
              </a:solidFill>
              <a:round/>
            </a:ln>
            <a:effectLst/>
          </c:spPr>
          <c:marker>
            <c:symbol val="none"/>
          </c:marker>
          <c:cat>
            <c:numRef>
              <c:f>NormDistByClus!$B$7:$B$13</c:f>
              <c:numCache>
                <c:formatCode>General</c:formatCode>
                <c:ptCount val="7"/>
                <c:pt idx="0">
                  <c:v>1</c:v>
                </c:pt>
                <c:pt idx="1">
                  <c:v>2</c:v>
                </c:pt>
                <c:pt idx="2">
                  <c:v>3</c:v>
                </c:pt>
                <c:pt idx="3">
                  <c:v>4</c:v>
                </c:pt>
                <c:pt idx="4">
                  <c:v>5</c:v>
                </c:pt>
                <c:pt idx="5">
                  <c:v>6</c:v>
                </c:pt>
                <c:pt idx="6">
                  <c:v>7</c:v>
                </c:pt>
              </c:numCache>
            </c:numRef>
          </c:cat>
          <c:val>
            <c:numRef>
              <c:f>NormDistByClus!$J$7:$J$13</c:f>
              <c:numCache>
                <c:formatCode>General</c:formatCode>
                <c:ptCount val="7"/>
                <c:pt idx="0">
                  <c:v>1.0770182720570716E-3</c:v>
                </c:pt>
                <c:pt idx="1">
                  <c:v>1.1100806768900091E-2</c:v>
                </c:pt>
                <c:pt idx="2">
                  <c:v>6.1887923872913884E-2</c:v>
                </c:pt>
                <c:pt idx="3">
                  <c:v>0.18662816415005556</c:v>
                </c:pt>
                <c:pt idx="4">
                  <c:v>0.30441661558841626</c:v>
                </c:pt>
                <c:pt idx="5">
                  <c:v>0.26858355745611268</c:v>
                </c:pt>
                <c:pt idx="6">
                  <c:v>0.12817708471329614</c:v>
                </c:pt>
              </c:numCache>
            </c:numRef>
          </c:val>
          <c:smooth val="0"/>
          <c:extLst>
            <c:ext xmlns:c16="http://schemas.microsoft.com/office/drawing/2014/chart" uri="{C3380CC4-5D6E-409C-BE32-E72D297353CC}">
              <c16:uniqueId val="{00000001-C8C3-4C48-B58C-4455F5AD974A}"/>
            </c:ext>
          </c:extLst>
        </c:ser>
        <c:dLbls>
          <c:showLegendKey val="0"/>
          <c:showVal val="0"/>
          <c:showCatName val="0"/>
          <c:showSerName val="0"/>
          <c:showPercent val="0"/>
          <c:showBubbleSize val="0"/>
        </c:dLbls>
        <c:marker val="1"/>
        <c:smooth val="0"/>
        <c:axId val="1331329440"/>
        <c:axId val="1331331072"/>
      </c:lineChart>
      <c:catAx>
        <c:axId val="1331329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31072"/>
        <c:crosses val="autoZero"/>
        <c:auto val="1"/>
        <c:lblAlgn val="ctr"/>
        <c:lblOffset val="100"/>
        <c:noMultiLvlLbl val="0"/>
      </c:catAx>
      <c:valAx>
        <c:axId val="1331331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29440"/>
        <c:crosses val="autoZero"/>
        <c:crossBetween val="between"/>
      </c:valAx>
      <c:valAx>
        <c:axId val="121902876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207120"/>
        <c:crosses val="max"/>
        <c:crossBetween val="between"/>
      </c:valAx>
      <c:catAx>
        <c:axId val="1219207120"/>
        <c:scaling>
          <c:orientation val="minMax"/>
        </c:scaling>
        <c:delete val="1"/>
        <c:axPos val="b"/>
        <c:numFmt formatCode="General" sourceLinked="1"/>
        <c:majorTickMark val="out"/>
        <c:minorTickMark val="none"/>
        <c:tickLblPos val="nextTo"/>
        <c:crossAx val="121902876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Emotional Stability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NormDistByClus!$B$7:$B$13</c:f>
              <c:numCache>
                <c:formatCode>General</c:formatCode>
                <c:ptCount val="7"/>
                <c:pt idx="0">
                  <c:v>1</c:v>
                </c:pt>
                <c:pt idx="1">
                  <c:v>2</c:v>
                </c:pt>
                <c:pt idx="2">
                  <c:v>3</c:v>
                </c:pt>
                <c:pt idx="3">
                  <c:v>4</c:v>
                </c:pt>
                <c:pt idx="4">
                  <c:v>5</c:v>
                </c:pt>
                <c:pt idx="5">
                  <c:v>6</c:v>
                </c:pt>
                <c:pt idx="6">
                  <c:v>7</c:v>
                </c:pt>
              </c:numCache>
            </c:numRef>
          </c:cat>
          <c:val>
            <c:numRef>
              <c:f>NormDistByClus!$F$7:$F$13</c:f>
              <c:numCache>
                <c:formatCode>General</c:formatCode>
                <c:ptCount val="7"/>
                <c:pt idx="0">
                  <c:v>0</c:v>
                </c:pt>
                <c:pt idx="1">
                  <c:v>15</c:v>
                </c:pt>
                <c:pt idx="2">
                  <c:v>95</c:v>
                </c:pt>
                <c:pt idx="3">
                  <c:v>207</c:v>
                </c:pt>
                <c:pt idx="4">
                  <c:v>35</c:v>
                </c:pt>
                <c:pt idx="5">
                  <c:v>4</c:v>
                </c:pt>
                <c:pt idx="6">
                  <c:v>1</c:v>
                </c:pt>
              </c:numCache>
            </c:numRef>
          </c:val>
          <c:extLst>
            <c:ext xmlns:c16="http://schemas.microsoft.com/office/drawing/2014/chart" uri="{C3380CC4-5D6E-409C-BE32-E72D297353CC}">
              <c16:uniqueId val="{00000000-6A02-5045-B71C-10D1191E9658}"/>
            </c:ext>
          </c:extLst>
        </c:ser>
        <c:dLbls>
          <c:showLegendKey val="0"/>
          <c:showVal val="0"/>
          <c:showCatName val="0"/>
          <c:showSerName val="0"/>
          <c:showPercent val="0"/>
          <c:showBubbleSize val="0"/>
        </c:dLbls>
        <c:gapWidth val="150"/>
        <c:axId val="1219207120"/>
        <c:axId val="1219028768"/>
      </c:barChart>
      <c:lineChart>
        <c:grouping val="standard"/>
        <c:varyColors val="0"/>
        <c:ser>
          <c:idx val="0"/>
          <c:order val="0"/>
          <c:spPr>
            <a:ln w="28575" cap="rnd">
              <a:solidFill>
                <a:schemeClr val="accent1"/>
              </a:solidFill>
              <a:round/>
            </a:ln>
            <a:effectLst/>
          </c:spPr>
          <c:marker>
            <c:symbol val="none"/>
          </c:marker>
          <c:cat>
            <c:numRef>
              <c:f>NormDistByClus!$B$7:$B$13</c:f>
              <c:numCache>
                <c:formatCode>General</c:formatCode>
                <c:ptCount val="7"/>
                <c:pt idx="0">
                  <c:v>1</c:v>
                </c:pt>
                <c:pt idx="1">
                  <c:v>2</c:v>
                </c:pt>
                <c:pt idx="2">
                  <c:v>3</c:v>
                </c:pt>
                <c:pt idx="3">
                  <c:v>4</c:v>
                </c:pt>
                <c:pt idx="4">
                  <c:v>5</c:v>
                </c:pt>
                <c:pt idx="5">
                  <c:v>6</c:v>
                </c:pt>
                <c:pt idx="6">
                  <c:v>7</c:v>
                </c:pt>
              </c:numCache>
            </c:numRef>
          </c:cat>
          <c:val>
            <c:numRef>
              <c:f>NormDistByClus!$K$7:$K$13</c:f>
              <c:numCache>
                <c:formatCode>General</c:formatCode>
                <c:ptCount val="7"/>
                <c:pt idx="0">
                  <c:v>6.0894514710906249E-3</c:v>
                </c:pt>
                <c:pt idx="1">
                  <c:v>3.7299958720415013E-2</c:v>
                </c:pt>
                <c:pt idx="2">
                  <c:v>0.13013997238102157</c:v>
                </c:pt>
                <c:pt idx="3">
                  <c:v>0.25863378223232386</c:v>
                </c:pt>
                <c:pt idx="4">
                  <c:v>0.29277364069836914</c:v>
                </c:pt>
                <c:pt idx="5">
                  <c:v>0.18877778120099784</c:v>
                </c:pt>
                <c:pt idx="6">
                  <c:v>6.9333314611304514E-2</c:v>
                </c:pt>
              </c:numCache>
            </c:numRef>
          </c:val>
          <c:smooth val="0"/>
          <c:extLst>
            <c:ext xmlns:c16="http://schemas.microsoft.com/office/drawing/2014/chart" uri="{C3380CC4-5D6E-409C-BE32-E72D297353CC}">
              <c16:uniqueId val="{00000001-6A02-5045-B71C-10D1191E9658}"/>
            </c:ext>
          </c:extLst>
        </c:ser>
        <c:dLbls>
          <c:showLegendKey val="0"/>
          <c:showVal val="0"/>
          <c:showCatName val="0"/>
          <c:showSerName val="0"/>
          <c:showPercent val="0"/>
          <c:showBubbleSize val="0"/>
        </c:dLbls>
        <c:marker val="1"/>
        <c:smooth val="0"/>
        <c:axId val="1331329440"/>
        <c:axId val="1331331072"/>
      </c:lineChart>
      <c:catAx>
        <c:axId val="1331329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31072"/>
        <c:crosses val="autoZero"/>
        <c:auto val="1"/>
        <c:lblAlgn val="ctr"/>
        <c:lblOffset val="100"/>
        <c:noMultiLvlLbl val="0"/>
      </c:catAx>
      <c:valAx>
        <c:axId val="1331331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29440"/>
        <c:crosses val="autoZero"/>
        <c:crossBetween val="between"/>
      </c:valAx>
      <c:valAx>
        <c:axId val="121902876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207120"/>
        <c:crosses val="max"/>
        <c:crossBetween val="between"/>
      </c:valAx>
      <c:catAx>
        <c:axId val="1219207120"/>
        <c:scaling>
          <c:orientation val="minMax"/>
        </c:scaling>
        <c:delete val="1"/>
        <c:axPos val="b"/>
        <c:numFmt formatCode="General" sourceLinked="1"/>
        <c:majorTickMark val="out"/>
        <c:minorTickMark val="none"/>
        <c:tickLblPos val="nextTo"/>
        <c:crossAx val="121902876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Openness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NormDistByClus!$B$7:$B$13</c:f>
              <c:numCache>
                <c:formatCode>General</c:formatCode>
                <c:ptCount val="7"/>
                <c:pt idx="0">
                  <c:v>1</c:v>
                </c:pt>
                <c:pt idx="1">
                  <c:v>2</c:v>
                </c:pt>
                <c:pt idx="2">
                  <c:v>3</c:v>
                </c:pt>
                <c:pt idx="3">
                  <c:v>4</c:v>
                </c:pt>
                <c:pt idx="4">
                  <c:v>5</c:v>
                </c:pt>
                <c:pt idx="5">
                  <c:v>6</c:v>
                </c:pt>
                <c:pt idx="6">
                  <c:v>7</c:v>
                </c:pt>
              </c:numCache>
            </c:numRef>
          </c:cat>
          <c:val>
            <c:numRef>
              <c:f>NormDistByClus!$G$7:$G$13</c:f>
              <c:numCache>
                <c:formatCode>General</c:formatCode>
                <c:ptCount val="7"/>
                <c:pt idx="0">
                  <c:v>0</c:v>
                </c:pt>
                <c:pt idx="1">
                  <c:v>12</c:v>
                </c:pt>
                <c:pt idx="2">
                  <c:v>94</c:v>
                </c:pt>
                <c:pt idx="3">
                  <c:v>220</c:v>
                </c:pt>
                <c:pt idx="4">
                  <c:v>28</c:v>
                </c:pt>
                <c:pt idx="5">
                  <c:v>3</c:v>
                </c:pt>
                <c:pt idx="6">
                  <c:v>0</c:v>
                </c:pt>
              </c:numCache>
            </c:numRef>
          </c:val>
          <c:extLst>
            <c:ext xmlns:c16="http://schemas.microsoft.com/office/drawing/2014/chart" uri="{C3380CC4-5D6E-409C-BE32-E72D297353CC}">
              <c16:uniqueId val="{00000000-EC89-544A-8150-D0D130C13015}"/>
            </c:ext>
          </c:extLst>
        </c:ser>
        <c:dLbls>
          <c:showLegendKey val="0"/>
          <c:showVal val="0"/>
          <c:showCatName val="0"/>
          <c:showSerName val="0"/>
          <c:showPercent val="0"/>
          <c:showBubbleSize val="0"/>
        </c:dLbls>
        <c:gapWidth val="150"/>
        <c:axId val="1219207120"/>
        <c:axId val="1219028768"/>
      </c:barChart>
      <c:lineChart>
        <c:grouping val="standard"/>
        <c:varyColors val="0"/>
        <c:ser>
          <c:idx val="0"/>
          <c:order val="0"/>
          <c:spPr>
            <a:ln w="28575" cap="rnd">
              <a:solidFill>
                <a:schemeClr val="accent1"/>
              </a:solidFill>
              <a:round/>
            </a:ln>
            <a:effectLst/>
          </c:spPr>
          <c:marker>
            <c:symbol val="none"/>
          </c:marker>
          <c:cat>
            <c:numRef>
              <c:f>NormDistByClus!$B$7:$B$13</c:f>
              <c:numCache>
                <c:formatCode>General</c:formatCode>
                <c:ptCount val="7"/>
                <c:pt idx="0">
                  <c:v>1</c:v>
                </c:pt>
                <c:pt idx="1">
                  <c:v>2</c:v>
                </c:pt>
                <c:pt idx="2">
                  <c:v>3</c:v>
                </c:pt>
                <c:pt idx="3">
                  <c:v>4</c:v>
                </c:pt>
                <c:pt idx="4">
                  <c:v>5</c:v>
                </c:pt>
                <c:pt idx="5">
                  <c:v>6</c:v>
                </c:pt>
                <c:pt idx="6">
                  <c:v>7</c:v>
                </c:pt>
              </c:numCache>
            </c:numRef>
          </c:cat>
          <c:val>
            <c:numRef>
              <c:f>NormDistByClus!$L$7:$L$13</c:f>
              <c:numCache>
                <c:formatCode>General</c:formatCode>
                <c:ptCount val="7"/>
                <c:pt idx="0">
                  <c:v>1.5134370602635807E-3</c:v>
                </c:pt>
                <c:pt idx="1">
                  <c:v>1.7608842671260068E-2</c:v>
                </c:pt>
                <c:pt idx="2">
                  <c:v>9.8318561373462912E-2</c:v>
                </c:pt>
                <c:pt idx="3">
                  <c:v>0.26343803028434298</c:v>
                </c:pt>
                <c:pt idx="4">
                  <c:v>0.33873469304274018</c:v>
                </c:pt>
                <c:pt idx="5">
                  <c:v>0.20901581174980266</c:v>
                </c:pt>
                <c:pt idx="6">
                  <c:v>6.189233341211179E-2</c:v>
                </c:pt>
              </c:numCache>
            </c:numRef>
          </c:val>
          <c:smooth val="0"/>
          <c:extLst>
            <c:ext xmlns:c16="http://schemas.microsoft.com/office/drawing/2014/chart" uri="{C3380CC4-5D6E-409C-BE32-E72D297353CC}">
              <c16:uniqueId val="{00000001-EC89-544A-8150-D0D130C13015}"/>
            </c:ext>
          </c:extLst>
        </c:ser>
        <c:dLbls>
          <c:showLegendKey val="0"/>
          <c:showVal val="0"/>
          <c:showCatName val="0"/>
          <c:showSerName val="0"/>
          <c:showPercent val="0"/>
          <c:showBubbleSize val="0"/>
        </c:dLbls>
        <c:marker val="1"/>
        <c:smooth val="0"/>
        <c:axId val="1331329440"/>
        <c:axId val="1331331072"/>
      </c:lineChart>
      <c:catAx>
        <c:axId val="1331329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31072"/>
        <c:crosses val="autoZero"/>
        <c:auto val="1"/>
        <c:lblAlgn val="ctr"/>
        <c:lblOffset val="100"/>
        <c:noMultiLvlLbl val="0"/>
      </c:catAx>
      <c:valAx>
        <c:axId val="1331331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29440"/>
        <c:crosses val="autoZero"/>
        <c:crossBetween val="between"/>
      </c:valAx>
      <c:valAx>
        <c:axId val="121902876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207120"/>
        <c:crosses val="max"/>
        <c:crossBetween val="between"/>
      </c:valAx>
      <c:catAx>
        <c:axId val="1219207120"/>
        <c:scaling>
          <c:orientation val="minMax"/>
        </c:scaling>
        <c:delete val="1"/>
        <c:axPos val="b"/>
        <c:numFmt formatCode="General" sourceLinked="1"/>
        <c:majorTickMark val="out"/>
        <c:minorTickMark val="none"/>
        <c:tickLblPos val="nextTo"/>
        <c:crossAx val="121902876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Extraversion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0"/>
          <c:spPr>
            <a:solidFill>
              <a:schemeClr val="tx2">
                <a:lumMod val="75000"/>
              </a:schemeClr>
            </a:solidFill>
            <a:ln>
              <a:noFill/>
            </a:ln>
            <a:effectLst/>
          </c:spPr>
          <c:invertIfNegative val="0"/>
          <c:val>
            <c:numRef>
              <c:f>'11_1z'!$C$31:$C$37</c:f>
              <c:numCache>
                <c:formatCode>0%</c:formatCode>
                <c:ptCount val="7"/>
                <c:pt idx="0">
                  <c:v>6.0231023102310231E-2</c:v>
                </c:pt>
                <c:pt idx="1">
                  <c:v>0.11303630363036303</c:v>
                </c:pt>
                <c:pt idx="2">
                  <c:v>0.23184818481848185</c:v>
                </c:pt>
                <c:pt idx="3">
                  <c:v>0.39356435643564358</c:v>
                </c:pt>
                <c:pt idx="4">
                  <c:v>0.11633663366336634</c:v>
                </c:pt>
                <c:pt idx="5">
                  <c:v>5.6105610561056105E-2</c:v>
                </c:pt>
                <c:pt idx="6">
                  <c:v>2.8877887788778877E-2</c:v>
                </c:pt>
              </c:numCache>
            </c:numRef>
          </c:val>
          <c:extLst>
            <c:ext xmlns:c16="http://schemas.microsoft.com/office/drawing/2014/chart" uri="{C3380CC4-5D6E-409C-BE32-E72D297353CC}">
              <c16:uniqueId val="{00000002-D44B-3643-AEA0-8C3281C8C5E9}"/>
            </c:ext>
          </c:extLst>
        </c:ser>
        <c:ser>
          <c:idx val="1"/>
          <c:order val="1"/>
          <c:spPr>
            <a:solidFill>
              <a:schemeClr val="accent2"/>
            </a:solidFill>
            <a:ln>
              <a:noFill/>
            </a:ln>
            <a:effectLst/>
          </c:spPr>
          <c:invertIfNegative val="0"/>
          <c:cat>
            <c:numRef>
              <c:f>'11_1z'!$B$7:$B$13</c:f>
              <c:numCache>
                <c:formatCode>General</c:formatCode>
                <c:ptCount val="7"/>
                <c:pt idx="0">
                  <c:v>1</c:v>
                </c:pt>
                <c:pt idx="1">
                  <c:v>2</c:v>
                </c:pt>
                <c:pt idx="2">
                  <c:v>3</c:v>
                </c:pt>
                <c:pt idx="3">
                  <c:v>4</c:v>
                </c:pt>
                <c:pt idx="4">
                  <c:v>5</c:v>
                </c:pt>
                <c:pt idx="5">
                  <c:v>6</c:v>
                </c:pt>
                <c:pt idx="6">
                  <c:v>7</c:v>
                </c:pt>
              </c:numCache>
            </c:numRef>
          </c:cat>
          <c:val>
            <c:numRef>
              <c:f>'11_1z'!$C$7:$C$13</c:f>
              <c:numCache>
                <c:formatCode>0%</c:formatCode>
                <c:ptCount val="7"/>
                <c:pt idx="0">
                  <c:v>6.9875776397515521E-2</c:v>
                </c:pt>
                <c:pt idx="1">
                  <c:v>0.12111801242236025</c:v>
                </c:pt>
                <c:pt idx="2">
                  <c:v>0.22049689440993789</c:v>
                </c:pt>
                <c:pt idx="3">
                  <c:v>0.36335403726708076</c:v>
                </c:pt>
                <c:pt idx="4">
                  <c:v>0.12732919254658384</c:v>
                </c:pt>
                <c:pt idx="5">
                  <c:v>6.3664596273291921E-2</c:v>
                </c:pt>
                <c:pt idx="6">
                  <c:v>3.4161490683229816E-2</c:v>
                </c:pt>
              </c:numCache>
            </c:numRef>
          </c:val>
          <c:extLst>
            <c:ext xmlns:c16="http://schemas.microsoft.com/office/drawing/2014/chart" uri="{C3380CC4-5D6E-409C-BE32-E72D297353CC}">
              <c16:uniqueId val="{00000000-D44B-3643-AEA0-8C3281C8C5E9}"/>
            </c:ext>
          </c:extLst>
        </c:ser>
        <c:dLbls>
          <c:showLegendKey val="0"/>
          <c:showVal val="0"/>
          <c:showCatName val="0"/>
          <c:showSerName val="0"/>
          <c:showPercent val="0"/>
          <c:showBubbleSize val="0"/>
        </c:dLbls>
        <c:gapWidth val="150"/>
        <c:axId val="1331329440"/>
        <c:axId val="1331331072"/>
      </c:barChart>
      <c:catAx>
        <c:axId val="1331329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31072"/>
        <c:crosses val="autoZero"/>
        <c:auto val="1"/>
        <c:lblAlgn val="ctr"/>
        <c:lblOffset val="100"/>
        <c:noMultiLvlLbl val="0"/>
      </c:catAx>
      <c:valAx>
        <c:axId val="133133107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29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Agreeableness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0"/>
          <c:spPr>
            <a:solidFill>
              <a:schemeClr val="tx2">
                <a:lumMod val="75000"/>
              </a:schemeClr>
            </a:solidFill>
            <a:ln>
              <a:noFill/>
            </a:ln>
            <a:effectLst/>
          </c:spPr>
          <c:invertIfNegative val="0"/>
          <c:val>
            <c:numRef>
              <c:f>'11_1z'!$D$31:$D$37</c:f>
              <c:numCache>
                <c:formatCode>0%</c:formatCode>
                <c:ptCount val="7"/>
                <c:pt idx="0">
                  <c:v>2.4752475247524753E-3</c:v>
                </c:pt>
                <c:pt idx="1">
                  <c:v>1.65016501650165E-2</c:v>
                </c:pt>
                <c:pt idx="2">
                  <c:v>0.12623762376237624</c:v>
                </c:pt>
                <c:pt idx="3">
                  <c:v>0.30280528052805278</c:v>
                </c:pt>
                <c:pt idx="4">
                  <c:v>0.22359735973597361</c:v>
                </c:pt>
                <c:pt idx="5">
                  <c:v>0.21534653465346534</c:v>
                </c:pt>
                <c:pt idx="6">
                  <c:v>0.11303630363036303</c:v>
                </c:pt>
              </c:numCache>
            </c:numRef>
          </c:val>
          <c:extLst>
            <c:ext xmlns:c16="http://schemas.microsoft.com/office/drawing/2014/chart" uri="{C3380CC4-5D6E-409C-BE32-E72D297353CC}">
              <c16:uniqueId val="{00000002-B36D-1D48-A4F2-7D5199C38805}"/>
            </c:ext>
          </c:extLst>
        </c:ser>
        <c:ser>
          <c:idx val="1"/>
          <c:order val="1"/>
          <c:spPr>
            <a:solidFill>
              <a:schemeClr val="accent2"/>
            </a:solidFill>
            <a:ln>
              <a:noFill/>
            </a:ln>
            <a:effectLst/>
          </c:spPr>
          <c:invertIfNegative val="0"/>
          <c:cat>
            <c:numRef>
              <c:f>'11_1z'!$B$7:$B$13</c:f>
              <c:numCache>
                <c:formatCode>General</c:formatCode>
                <c:ptCount val="7"/>
                <c:pt idx="0">
                  <c:v>1</c:v>
                </c:pt>
                <c:pt idx="1">
                  <c:v>2</c:v>
                </c:pt>
                <c:pt idx="2">
                  <c:v>3</c:v>
                </c:pt>
                <c:pt idx="3">
                  <c:v>4</c:v>
                </c:pt>
                <c:pt idx="4">
                  <c:v>5</c:v>
                </c:pt>
                <c:pt idx="5">
                  <c:v>6</c:v>
                </c:pt>
                <c:pt idx="6">
                  <c:v>7</c:v>
                </c:pt>
              </c:numCache>
            </c:numRef>
          </c:cat>
          <c:val>
            <c:numRef>
              <c:f>'11_1z'!$D$7:$D$13</c:f>
              <c:numCache>
                <c:formatCode>0%</c:formatCode>
                <c:ptCount val="7"/>
                <c:pt idx="0">
                  <c:v>4.658385093167702E-3</c:v>
                </c:pt>
                <c:pt idx="1">
                  <c:v>1.7080745341614908E-2</c:v>
                </c:pt>
                <c:pt idx="2">
                  <c:v>0.10403726708074534</c:v>
                </c:pt>
                <c:pt idx="3">
                  <c:v>0.2996894409937888</c:v>
                </c:pt>
                <c:pt idx="4">
                  <c:v>0.20496894409937888</c:v>
                </c:pt>
                <c:pt idx="5">
                  <c:v>0.2360248447204969</c:v>
                </c:pt>
                <c:pt idx="6">
                  <c:v>0.13354037267080746</c:v>
                </c:pt>
              </c:numCache>
            </c:numRef>
          </c:val>
          <c:extLst>
            <c:ext xmlns:c16="http://schemas.microsoft.com/office/drawing/2014/chart" uri="{C3380CC4-5D6E-409C-BE32-E72D297353CC}">
              <c16:uniqueId val="{00000000-B36D-1D48-A4F2-7D5199C38805}"/>
            </c:ext>
          </c:extLst>
        </c:ser>
        <c:dLbls>
          <c:showLegendKey val="0"/>
          <c:showVal val="0"/>
          <c:showCatName val="0"/>
          <c:showSerName val="0"/>
          <c:showPercent val="0"/>
          <c:showBubbleSize val="0"/>
        </c:dLbls>
        <c:gapWidth val="150"/>
        <c:axId val="1331329440"/>
        <c:axId val="1331331072"/>
      </c:barChart>
      <c:catAx>
        <c:axId val="1331329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31072"/>
        <c:crosses val="autoZero"/>
        <c:auto val="1"/>
        <c:lblAlgn val="ctr"/>
        <c:lblOffset val="100"/>
        <c:noMultiLvlLbl val="0"/>
      </c:catAx>
      <c:valAx>
        <c:axId val="1331331072"/>
        <c:scaling>
          <c:orientation val="minMax"/>
          <c:max val="0.45"/>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2944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Conscientiousness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0"/>
          <c:spPr>
            <a:solidFill>
              <a:schemeClr val="tx2">
                <a:lumMod val="75000"/>
              </a:schemeClr>
            </a:solidFill>
            <a:ln>
              <a:noFill/>
            </a:ln>
            <a:effectLst/>
          </c:spPr>
          <c:invertIfNegative val="0"/>
          <c:val>
            <c:numRef>
              <c:f>'11_1z'!$E$31:$E$37</c:f>
              <c:numCache>
                <c:formatCode>0%</c:formatCode>
                <c:ptCount val="7"/>
                <c:pt idx="0">
                  <c:v>8.2508250825082509E-4</c:v>
                </c:pt>
                <c:pt idx="1">
                  <c:v>1.65016501650165E-2</c:v>
                </c:pt>
                <c:pt idx="2">
                  <c:v>9.4884488448844881E-2</c:v>
                </c:pt>
                <c:pt idx="3">
                  <c:v>0.26732673267326734</c:v>
                </c:pt>
                <c:pt idx="4">
                  <c:v>0.19719471947194719</c:v>
                </c:pt>
                <c:pt idx="5">
                  <c:v>0.24834983498349836</c:v>
                </c:pt>
                <c:pt idx="6">
                  <c:v>0.17491749174917492</c:v>
                </c:pt>
              </c:numCache>
            </c:numRef>
          </c:val>
          <c:extLst>
            <c:ext xmlns:c16="http://schemas.microsoft.com/office/drawing/2014/chart" uri="{C3380CC4-5D6E-409C-BE32-E72D297353CC}">
              <c16:uniqueId val="{00000002-08EB-8C47-9C70-9992CAB3A110}"/>
            </c:ext>
          </c:extLst>
        </c:ser>
        <c:ser>
          <c:idx val="1"/>
          <c:order val="1"/>
          <c:spPr>
            <a:solidFill>
              <a:schemeClr val="accent2"/>
            </a:solidFill>
            <a:ln>
              <a:noFill/>
            </a:ln>
            <a:effectLst/>
          </c:spPr>
          <c:invertIfNegative val="0"/>
          <c:cat>
            <c:numRef>
              <c:f>'11_1z'!$B$7:$B$13</c:f>
              <c:numCache>
                <c:formatCode>General</c:formatCode>
                <c:ptCount val="7"/>
                <c:pt idx="0">
                  <c:v>1</c:v>
                </c:pt>
                <c:pt idx="1">
                  <c:v>2</c:v>
                </c:pt>
                <c:pt idx="2">
                  <c:v>3</c:v>
                </c:pt>
                <c:pt idx="3">
                  <c:v>4</c:v>
                </c:pt>
                <c:pt idx="4">
                  <c:v>5</c:v>
                </c:pt>
                <c:pt idx="5">
                  <c:v>6</c:v>
                </c:pt>
                <c:pt idx="6">
                  <c:v>7</c:v>
                </c:pt>
              </c:numCache>
            </c:numRef>
          </c:cat>
          <c:val>
            <c:numRef>
              <c:f>'11_1z'!$E$7:$E$13</c:f>
              <c:numCache>
                <c:formatCode>0%</c:formatCode>
                <c:ptCount val="7"/>
                <c:pt idx="0">
                  <c:v>0</c:v>
                </c:pt>
                <c:pt idx="1">
                  <c:v>1.8633540372670808E-2</c:v>
                </c:pt>
                <c:pt idx="2">
                  <c:v>7.7639751552795025E-2</c:v>
                </c:pt>
                <c:pt idx="3">
                  <c:v>0.24689440993788819</c:v>
                </c:pt>
                <c:pt idx="4">
                  <c:v>0.19875776397515527</c:v>
                </c:pt>
                <c:pt idx="5">
                  <c:v>0.25465838509316768</c:v>
                </c:pt>
                <c:pt idx="6">
                  <c:v>0.20341614906832298</c:v>
                </c:pt>
              </c:numCache>
            </c:numRef>
          </c:val>
          <c:extLst>
            <c:ext xmlns:c16="http://schemas.microsoft.com/office/drawing/2014/chart" uri="{C3380CC4-5D6E-409C-BE32-E72D297353CC}">
              <c16:uniqueId val="{00000000-08EB-8C47-9C70-9992CAB3A110}"/>
            </c:ext>
          </c:extLst>
        </c:ser>
        <c:dLbls>
          <c:showLegendKey val="0"/>
          <c:showVal val="0"/>
          <c:showCatName val="0"/>
          <c:showSerName val="0"/>
          <c:showPercent val="0"/>
          <c:showBubbleSize val="0"/>
        </c:dLbls>
        <c:gapWidth val="150"/>
        <c:axId val="1331329440"/>
        <c:axId val="1331331072"/>
      </c:barChart>
      <c:catAx>
        <c:axId val="1331329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31072"/>
        <c:crosses val="autoZero"/>
        <c:auto val="1"/>
        <c:lblAlgn val="ctr"/>
        <c:lblOffset val="100"/>
        <c:noMultiLvlLbl val="0"/>
      </c:catAx>
      <c:valAx>
        <c:axId val="1331331072"/>
        <c:scaling>
          <c:orientation val="minMax"/>
          <c:max val="0.45"/>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29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Emotional Stability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0"/>
          <c:spPr>
            <a:solidFill>
              <a:schemeClr val="tx2">
                <a:lumMod val="75000"/>
              </a:schemeClr>
            </a:solidFill>
            <a:ln>
              <a:noFill/>
            </a:ln>
            <a:effectLst/>
          </c:spPr>
          <c:invertIfNegative val="0"/>
          <c:val>
            <c:numRef>
              <c:f>'11_1z'!$F$31:$F$37</c:f>
              <c:numCache>
                <c:formatCode>0%</c:formatCode>
                <c:ptCount val="7"/>
                <c:pt idx="0">
                  <c:v>1.2376237623762377E-2</c:v>
                </c:pt>
                <c:pt idx="1">
                  <c:v>4.3729372937293731E-2</c:v>
                </c:pt>
                <c:pt idx="2">
                  <c:v>0.16336633663366337</c:v>
                </c:pt>
                <c:pt idx="3">
                  <c:v>0.33498349834983498</c:v>
                </c:pt>
                <c:pt idx="4">
                  <c:v>0.18894389438943895</c:v>
                </c:pt>
                <c:pt idx="5">
                  <c:v>0.16584158415841585</c:v>
                </c:pt>
                <c:pt idx="6">
                  <c:v>9.0759075907590761E-2</c:v>
                </c:pt>
              </c:numCache>
            </c:numRef>
          </c:val>
          <c:extLst>
            <c:ext xmlns:c16="http://schemas.microsoft.com/office/drawing/2014/chart" uri="{C3380CC4-5D6E-409C-BE32-E72D297353CC}">
              <c16:uniqueId val="{00000002-D696-5F48-9698-DF51BA693B65}"/>
            </c:ext>
          </c:extLst>
        </c:ser>
        <c:ser>
          <c:idx val="1"/>
          <c:order val="1"/>
          <c:spPr>
            <a:solidFill>
              <a:schemeClr val="accent2"/>
            </a:solidFill>
            <a:ln>
              <a:noFill/>
            </a:ln>
            <a:effectLst/>
          </c:spPr>
          <c:invertIfNegative val="0"/>
          <c:cat>
            <c:numRef>
              <c:f>'11_1z'!$B$7:$B$13</c:f>
              <c:numCache>
                <c:formatCode>General</c:formatCode>
                <c:ptCount val="7"/>
                <c:pt idx="0">
                  <c:v>1</c:v>
                </c:pt>
                <c:pt idx="1">
                  <c:v>2</c:v>
                </c:pt>
                <c:pt idx="2">
                  <c:v>3</c:v>
                </c:pt>
                <c:pt idx="3">
                  <c:v>4</c:v>
                </c:pt>
                <c:pt idx="4">
                  <c:v>5</c:v>
                </c:pt>
                <c:pt idx="5">
                  <c:v>6</c:v>
                </c:pt>
                <c:pt idx="6">
                  <c:v>7</c:v>
                </c:pt>
              </c:numCache>
            </c:numRef>
          </c:cat>
          <c:val>
            <c:numRef>
              <c:f>'11_1z'!$F$7:$F$13</c:f>
              <c:numCache>
                <c:formatCode>0%</c:formatCode>
                <c:ptCount val="7"/>
                <c:pt idx="0">
                  <c:v>1.5527950310559006E-2</c:v>
                </c:pt>
                <c:pt idx="1">
                  <c:v>3.4161490683229816E-2</c:v>
                </c:pt>
                <c:pt idx="2">
                  <c:v>0.15838509316770186</c:v>
                </c:pt>
                <c:pt idx="3">
                  <c:v>0.31832298136645965</c:v>
                </c:pt>
                <c:pt idx="4">
                  <c:v>0.21583850931677018</c:v>
                </c:pt>
                <c:pt idx="5">
                  <c:v>0.15993788819875776</c:v>
                </c:pt>
                <c:pt idx="6">
                  <c:v>9.7826086956521743E-2</c:v>
                </c:pt>
              </c:numCache>
            </c:numRef>
          </c:val>
          <c:extLst>
            <c:ext xmlns:c16="http://schemas.microsoft.com/office/drawing/2014/chart" uri="{C3380CC4-5D6E-409C-BE32-E72D297353CC}">
              <c16:uniqueId val="{00000000-D696-5F48-9698-DF51BA693B65}"/>
            </c:ext>
          </c:extLst>
        </c:ser>
        <c:dLbls>
          <c:showLegendKey val="0"/>
          <c:showVal val="0"/>
          <c:showCatName val="0"/>
          <c:showSerName val="0"/>
          <c:showPercent val="0"/>
          <c:showBubbleSize val="0"/>
        </c:dLbls>
        <c:gapWidth val="150"/>
        <c:axId val="1331329440"/>
        <c:axId val="1331331072"/>
      </c:barChart>
      <c:catAx>
        <c:axId val="1331329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31072"/>
        <c:crosses val="autoZero"/>
        <c:auto val="1"/>
        <c:lblAlgn val="ctr"/>
        <c:lblOffset val="100"/>
        <c:noMultiLvlLbl val="0"/>
      </c:catAx>
      <c:valAx>
        <c:axId val="1331331072"/>
        <c:scaling>
          <c:orientation val="minMax"/>
          <c:max val="0.45"/>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29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Openness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0"/>
          <c:spPr>
            <a:solidFill>
              <a:schemeClr val="tx2">
                <a:lumMod val="75000"/>
              </a:schemeClr>
            </a:solidFill>
            <a:ln>
              <a:noFill/>
            </a:ln>
            <a:effectLst/>
          </c:spPr>
          <c:invertIfNegative val="0"/>
          <c:val>
            <c:numRef>
              <c:f>'11_1z'!$G$31:$G$37</c:f>
              <c:numCache>
                <c:formatCode>0%</c:formatCode>
                <c:ptCount val="7"/>
                <c:pt idx="0">
                  <c:v>4.9504950495049506E-3</c:v>
                </c:pt>
                <c:pt idx="1">
                  <c:v>1.8151815181518153E-2</c:v>
                </c:pt>
                <c:pt idx="2">
                  <c:v>0.12623762376237624</c:v>
                </c:pt>
                <c:pt idx="3">
                  <c:v>0.36881188118811881</c:v>
                </c:pt>
                <c:pt idx="4">
                  <c:v>0.23514851485148514</c:v>
                </c:pt>
                <c:pt idx="5">
                  <c:v>0.17574257425742573</c:v>
                </c:pt>
                <c:pt idx="6">
                  <c:v>7.0957095709570955E-2</c:v>
                </c:pt>
              </c:numCache>
            </c:numRef>
          </c:val>
          <c:extLst>
            <c:ext xmlns:c16="http://schemas.microsoft.com/office/drawing/2014/chart" uri="{C3380CC4-5D6E-409C-BE32-E72D297353CC}">
              <c16:uniqueId val="{00000002-7EAE-3647-88DE-7EC3CAEE9BDA}"/>
            </c:ext>
          </c:extLst>
        </c:ser>
        <c:ser>
          <c:idx val="1"/>
          <c:order val="1"/>
          <c:spPr>
            <a:solidFill>
              <a:schemeClr val="accent2"/>
            </a:solidFill>
            <a:ln>
              <a:noFill/>
            </a:ln>
            <a:effectLst/>
          </c:spPr>
          <c:invertIfNegative val="0"/>
          <c:cat>
            <c:numRef>
              <c:f>'11_1z'!$B$7:$B$13</c:f>
              <c:numCache>
                <c:formatCode>General</c:formatCode>
                <c:ptCount val="7"/>
                <c:pt idx="0">
                  <c:v>1</c:v>
                </c:pt>
                <c:pt idx="1">
                  <c:v>2</c:v>
                </c:pt>
                <c:pt idx="2">
                  <c:v>3</c:v>
                </c:pt>
                <c:pt idx="3">
                  <c:v>4</c:v>
                </c:pt>
                <c:pt idx="4">
                  <c:v>5</c:v>
                </c:pt>
                <c:pt idx="5">
                  <c:v>6</c:v>
                </c:pt>
                <c:pt idx="6">
                  <c:v>7</c:v>
                </c:pt>
              </c:numCache>
            </c:numRef>
          </c:cat>
          <c:val>
            <c:numRef>
              <c:f>'11_1z'!$G$7:$G$13</c:f>
              <c:numCache>
                <c:formatCode>0%</c:formatCode>
                <c:ptCount val="7"/>
                <c:pt idx="0">
                  <c:v>6.2111801242236021E-3</c:v>
                </c:pt>
                <c:pt idx="1">
                  <c:v>1.2422360248447204E-2</c:v>
                </c:pt>
                <c:pt idx="2">
                  <c:v>0.10869565217391304</c:v>
                </c:pt>
                <c:pt idx="3">
                  <c:v>0.35403726708074534</c:v>
                </c:pt>
                <c:pt idx="4">
                  <c:v>0.2608695652173913</c:v>
                </c:pt>
                <c:pt idx="5">
                  <c:v>0.17701863354037267</c:v>
                </c:pt>
                <c:pt idx="6">
                  <c:v>8.0745341614906832E-2</c:v>
                </c:pt>
              </c:numCache>
            </c:numRef>
          </c:val>
          <c:extLst>
            <c:ext xmlns:c16="http://schemas.microsoft.com/office/drawing/2014/chart" uri="{C3380CC4-5D6E-409C-BE32-E72D297353CC}">
              <c16:uniqueId val="{00000000-7EAE-3647-88DE-7EC3CAEE9BDA}"/>
            </c:ext>
          </c:extLst>
        </c:ser>
        <c:dLbls>
          <c:showLegendKey val="0"/>
          <c:showVal val="0"/>
          <c:showCatName val="0"/>
          <c:showSerName val="0"/>
          <c:showPercent val="0"/>
          <c:showBubbleSize val="0"/>
        </c:dLbls>
        <c:gapWidth val="150"/>
        <c:axId val="1331329440"/>
        <c:axId val="1331331072"/>
      </c:barChart>
      <c:catAx>
        <c:axId val="1331329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31072"/>
        <c:crosses val="autoZero"/>
        <c:auto val="1"/>
        <c:lblAlgn val="ctr"/>
        <c:lblOffset val="100"/>
        <c:noMultiLvlLbl val="0"/>
      </c:catAx>
      <c:valAx>
        <c:axId val="1331331072"/>
        <c:scaling>
          <c:orientation val="minMax"/>
          <c:max val="0.45"/>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29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5" Type="http://schemas.openxmlformats.org/officeDocument/2006/relationships/chart" Target="../charts/chart15.xml"/><Relationship Id="rId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3</xdr:col>
      <xdr:colOff>336550</xdr:colOff>
      <xdr:row>0</xdr:row>
      <xdr:rowOff>317500</xdr:rowOff>
    </xdr:from>
    <xdr:to>
      <xdr:col>7</xdr:col>
      <xdr:colOff>311150</xdr:colOff>
      <xdr:row>15</xdr:row>
      <xdr:rowOff>63500</xdr:rowOff>
    </xdr:to>
    <xdr:graphicFrame macro="">
      <xdr:nvGraphicFramePr>
        <xdr:cNvPr id="9" name="Chart 8">
          <a:extLst>
            <a:ext uri="{FF2B5EF4-FFF2-40B4-BE49-F238E27FC236}">
              <a16:creationId xmlns:a16="http://schemas.microsoft.com/office/drawing/2014/main" id="{70C0F5A0-C3AE-6A40-BD11-AA6F19BD88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508000</xdr:colOff>
      <xdr:row>0</xdr:row>
      <xdr:rowOff>317500</xdr:rowOff>
    </xdr:from>
    <xdr:to>
      <xdr:col>11</xdr:col>
      <xdr:colOff>482600</xdr:colOff>
      <xdr:row>15</xdr:row>
      <xdr:rowOff>63500</xdr:rowOff>
    </xdr:to>
    <xdr:graphicFrame macro="">
      <xdr:nvGraphicFramePr>
        <xdr:cNvPr id="10" name="Chart 9">
          <a:extLst>
            <a:ext uri="{FF2B5EF4-FFF2-40B4-BE49-F238E27FC236}">
              <a16:creationId xmlns:a16="http://schemas.microsoft.com/office/drawing/2014/main" id="{7B6F19B6-BE96-0C4A-9992-7EC7D25B12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63500</xdr:colOff>
      <xdr:row>16</xdr:row>
      <xdr:rowOff>88900</xdr:rowOff>
    </xdr:from>
    <xdr:to>
      <xdr:col>6</xdr:col>
      <xdr:colOff>38100</xdr:colOff>
      <xdr:row>30</xdr:row>
      <xdr:rowOff>165100</xdr:rowOff>
    </xdr:to>
    <xdr:graphicFrame macro="">
      <xdr:nvGraphicFramePr>
        <xdr:cNvPr id="11" name="Chart 10">
          <a:extLst>
            <a:ext uri="{FF2B5EF4-FFF2-40B4-BE49-F238E27FC236}">
              <a16:creationId xmlns:a16="http://schemas.microsoft.com/office/drawing/2014/main" id="{35522521-E434-9E42-9D0C-272B2B6CF0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152400</xdr:colOff>
      <xdr:row>16</xdr:row>
      <xdr:rowOff>88900</xdr:rowOff>
    </xdr:from>
    <xdr:to>
      <xdr:col>10</xdr:col>
      <xdr:colOff>127000</xdr:colOff>
      <xdr:row>30</xdr:row>
      <xdr:rowOff>165100</xdr:rowOff>
    </xdr:to>
    <xdr:graphicFrame macro="">
      <xdr:nvGraphicFramePr>
        <xdr:cNvPr id="12" name="Chart 11">
          <a:extLst>
            <a:ext uri="{FF2B5EF4-FFF2-40B4-BE49-F238E27FC236}">
              <a16:creationId xmlns:a16="http://schemas.microsoft.com/office/drawing/2014/main" id="{A646851E-160A-B84A-84FC-4825C825E5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215900</xdr:colOff>
      <xdr:row>16</xdr:row>
      <xdr:rowOff>76200</xdr:rowOff>
    </xdr:from>
    <xdr:to>
      <xdr:col>14</xdr:col>
      <xdr:colOff>190500</xdr:colOff>
      <xdr:row>30</xdr:row>
      <xdr:rowOff>152400</xdr:rowOff>
    </xdr:to>
    <xdr:graphicFrame macro="">
      <xdr:nvGraphicFramePr>
        <xdr:cNvPr id="13" name="Chart 12">
          <a:extLst>
            <a:ext uri="{FF2B5EF4-FFF2-40B4-BE49-F238E27FC236}">
              <a16:creationId xmlns:a16="http://schemas.microsoft.com/office/drawing/2014/main" id="{246D1B94-FFCA-3E4C-A3E5-B18A9389FA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603250</xdr:colOff>
      <xdr:row>19</xdr:row>
      <xdr:rowOff>152400</xdr:rowOff>
    </xdr:from>
    <xdr:to>
      <xdr:col>8</xdr:col>
      <xdr:colOff>577850</xdr:colOff>
      <xdr:row>34</xdr:row>
      <xdr:rowOff>38100</xdr:rowOff>
    </xdr:to>
    <xdr:graphicFrame macro="">
      <xdr:nvGraphicFramePr>
        <xdr:cNvPr id="2" name="Chart 1">
          <a:extLst>
            <a:ext uri="{FF2B5EF4-FFF2-40B4-BE49-F238E27FC236}">
              <a16:creationId xmlns:a16="http://schemas.microsoft.com/office/drawing/2014/main" id="{EADC6DEB-1BD8-5E4B-BE2D-BDBC77CEC1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762000</xdr:colOff>
      <xdr:row>0</xdr:row>
      <xdr:rowOff>266700</xdr:rowOff>
    </xdr:from>
    <xdr:to>
      <xdr:col>14</xdr:col>
      <xdr:colOff>736600</xdr:colOff>
      <xdr:row>15</xdr:row>
      <xdr:rowOff>12700</xdr:rowOff>
    </xdr:to>
    <xdr:graphicFrame macro="">
      <xdr:nvGraphicFramePr>
        <xdr:cNvPr id="3" name="Chart 2">
          <a:extLst>
            <a:ext uri="{FF2B5EF4-FFF2-40B4-BE49-F238E27FC236}">
              <a16:creationId xmlns:a16="http://schemas.microsoft.com/office/drawing/2014/main" id="{56BCB194-BFC6-6848-9469-EB08A8DC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762000</xdr:colOff>
      <xdr:row>15</xdr:row>
      <xdr:rowOff>12700</xdr:rowOff>
    </xdr:from>
    <xdr:to>
      <xdr:col>12</xdr:col>
      <xdr:colOff>736600</xdr:colOff>
      <xdr:row>29</xdr:row>
      <xdr:rowOff>88900</xdr:rowOff>
    </xdr:to>
    <xdr:graphicFrame macro="">
      <xdr:nvGraphicFramePr>
        <xdr:cNvPr id="4" name="Chart 3">
          <a:extLst>
            <a:ext uri="{FF2B5EF4-FFF2-40B4-BE49-F238E27FC236}">
              <a16:creationId xmlns:a16="http://schemas.microsoft.com/office/drawing/2014/main" id="{28839B62-226B-E145-9AF5-A39C33D894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749300</xdr:colOff>
      <xdr:row>15</xdr:row>
      <xdr:rowOff>12700</xdr:rowOff>
    </xdr:from>
    <xdr:to>
      <xdr:col>16</xdr:col>
      <xdr:colOff>723900</xdr:colOff>
      <xdr:row>29</xdr:row>
      <xdr:rowOff>88900</xdr:rowOff>
    </xdr:to>
    <xdr:graphicFrame macro="">
      <xdr:nvGraphicFramePr>
        <xdr:cNvPr id="5" name="Chart 4">
          <a:extLst>
            <a:ext uri="{FF2B5EF4-FFF2-40B4-BE49-F238E27FC236}">
              <a16:creationId xmlns:a16="http://schemas.microsoft.com/office/drawing/2014/main" id="{9CB55E96-7E08-1048-9EE6-BE80880013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749300</xdr:colOff>
      <xdr:row>0</xdr:row>
      <xdr:rowOff>266700</xdr:rowOff>
    </xdr:from>
    <xdr:to>
      <xdr:col>18</xdr:col>
      <xdr:colOff>723900</xdr:colOff>
      <xdr:row>15</xdr:row>
      <xdr:rowOff>12700</xdr:rowOff>
    </xdr:to>
    <xdr:graphicFrame macro="">
      <xdr:nvGraphicFramePr>
        <xdr:cNvPr id="6" name="Chart 5">
          <a:extLst>
            <a:ext uri="{FF2B5EF4-FFF2-40B4-BE49-F238E27FC236}">
              <a16:creationId xmlns:a16="http://schemas.microsoft.com/office/drawing/2014/main" id="{B357E354-67A1-2546-A440-DADBB7A2BA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768350</xdr:colOff>
      <xdr:row>0</xdr:row>
      <xdr:rowOff>266700</xdr:rowOff>
    </xdr:from>
    <xdr:to>
      <xdr:col>10</xdr:col>
      <xdr:colOff>742950</xdr:colOff>
      <xdr:row>15</xdr:row>
      <xdr:rowOff>12700</xdr:rowOff>
    </xdr:to>
    <xdr:graphicFrame macro="">
      <xdr:nvGraphicFramePr>
        <xdr:cNvPr id="2" name="Chart 1">
          <a:extLst>
            <a:ext uri="{FF2B5EF4-FFF2-40B4-BE49-F238E27FC236}">
              <a16:creationId xmlns:a16="http://schemas.microsoft.com/office/drawing/2014/main" id="{EE155263-AAC6-0A4A-BD43-A656743A5C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762000</xdr:colOff>
      <xdr:row>0</xdr:row>
      <xdr:rowOff>266700</xdr:rowOff>
    </xdr:from>
    <xdr:to>
      <xdr:col>14</xdr:col>
      <xdr:colOff>736600</xdr:colOff>
      <xdr:row>15</xdr:row>
      <xdr:rowOff>12700</xdr:rowOff>
    </xdr:to>
    <xdr:graphicFrame macro="">
      <xdr:nvGraphicFramePr>
        <xdr:cNvPr id="3" name="Chart 2">
          <a:extLst>
            <a:ext uri="{FF2B5EF4-FFF2-40B4-BE49-F238E27FC236}">
              <a16:creationId xmlns:a16="http://schemas.microsoft.com/office/drawing/2014/main" id="{7D8B9B75-4466-F64D-8B69-7D6BD37ABC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381000</xdr:colOff>
      <xdr:row>15</xdr:row>
      <xdr:rowOff>25400</xdr:rowOff>
    </xdr:from>
    <xdr:to>
      <xdr:col>12</xdr:col>
      <xdr:colOff>355600</xdr:colOff>
      <xdr:row>29</xdr:row>
      <xdr:rowOff>101600</xdr:rowOff>
    </xdr:to>
    <xdr:graphicFrame macro="">
      <xdr:nvGraphicFramePr>
        <xdr:cNvPr id="4" name="Chart 3">
          <a:extLst>
            <a:ext uri="{FF2B5EF4-FFF2-40B4-BE49-F238E27FC236}">
              <a16:creationId xmlns:a16="http://schemas.microsoft.com/office/drawing/2014/main" id="{90E4FB6C-592B-A744-B2DE-06D91010F0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381000</xdr:colOff>
      <xdr:row>15</xdr:row>
      <xdr:rowOff>25400</xdr:rowOff>
    </xdr:from>
    <xdr:to>
      <xdr:col>16</xdr:col>
      <xdr:colOff>355600</xdr:colOff>
      <xdr:row>29</xdr:row>
      <xdr:rowOff>101600</xdr:rowOff>
    </xdr:to>
    <xdr:graphicFrame macro="">
      <xdr:nvGraphicFramePr>
        <xdr:cNvPr id="5" name="Chart 4">
          <a:extLst>
            <a:ext uri="{FF2B5EF4-FFF2-40B4-BE49-F238E27FC236}">
              <a16:creationId xmlns:a16="http://schemas.microsoft.com/office/drawing/2014/main" id="{84BF8A0C-B7A5-8D40-B0B4-B8C067F561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749300</xdr:colOff>
      <xdr:row>0</xdr:row>
      <xdr:rowOff>266700</xdr:rowOff>
    </xdr:from>
    <xdr:to>
      <xdr:col>18</xdr:col>
      <xdr:colOff>723900</xdr:colOff>
      <xdr:row>15</xdr:row>
      <xdr:rowOff>12700</xdr:rowOff>
    </xdr:to>
    <xdr:graphicFrame macro="">
      <xdr:nvGraphicFramePr>
        <xdr:cNvPr id="6" name="Chart 5">
          <a:extLst>
            <a:ext uri="{FF2B5EF4-FFF2-40B4-BE49-F238E27FC236}">
              <a16:creationId xmlns:a16="http://schemas.microsoft.com/office/drawing/2014/main" id="{9BE1B39E-341F-0A4D-BFA5-1AD0AB203D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pam Tripathi" refreshedDate="44106.458811226854" createdVersion="6" refreshedVersion="6" minRefreshableVersion="3" recordCount="1212" xr:uid="{4EFA8868-8574-7141-A19A-6C9AAF17E350}">
  <cacheSource type="worksheet">
    <worksheetSource ref="A1:BO1213" sheet="AT Copy"/>
  </cacheSource>
  <cacheFields count="67">
    <cacheField name="RESPNUM" numFmtId="0">
      <sharedItems containsSemiMixedTypes="0" containsString="0" containsNumber="1" containsInteger="1" minValue="1" maxValue="1212"/>
    </cacheField>
    <cacheField name="RecordedDate" numFmtId="22">
      <sharedItems containsSemiMixedTypes="0" containsNonDate="0" containsDate="1" containsString="0" minDate="2020-09-18T15:50:38" maxDate="2020-09-28T18:48:33"/>
    </cacheField>
    <cacheField name="ResponseId" numFmtId="0">
      <sharedItems count="1212">
        <s v="R_2xAldGhy7u4i5JS"/>
        <s v="R_1fkmjpEXPDshS5O"/>
        <s v="R_33dtFEmCL69i3gK"/>
        <s v="R_ukpHJIECEAfXomB"/>
        <s v="R_PzbCgfYWPVahxtL"/>
        <s v="R_2B3Xv8tR4X3F70E"/>
        <s v="R_2xFWlhGbPrCVitP"/>
        <s v="R_1cRPKdkgst4pZCq"/>
        <s v="R_31TwUulXZDD6rF3"/>
        <s v="R_1n3c18bAYW2HWYG"/>
        <s v="R_1C7L7WkROn3EUtb"/>
        <s v="R_3EuontbW6Ib4FH8"/>
        <s v="R_2EnqRRV8HDUAN06"/>
        <s v="R_ZwX3PIvm9BhlQYh"/>
        <s v="R_3lVXfoV9cB9QVw9"/>
        <s v="R_28TfmNV5I4pxQKG"/>
        <s v="R_2XgFwnIWlj7eEND"/>
        <s v="R_3qjsTAmJH9Ko32g"/>
        <s v="R_21sm9CYgKudHFfg"/>
        <s v="R_2rSLFbTycM5wIsF"/>
        <s v="R_3m9PUygPQfCMg3R"/>
        <s v="R_1CdAQN3rHZeL6cH"/>
        <s v="R_tMMh7G5O6BojcD7"/>
        <s v="R_1DGqyruFdvI0WPn"/>
        <s v="R_aahxUUq3Tloc4eZ"/>
        <s v="R_126bvNT8tLokAH9"/>
        <s v="R_2azU5RFttz9vwr8"/>
        <s v="R_2uwcV0xzTs7gzxP"/>
        <s v="R_2rJ9UFb9bJljsaf"/>
        <s v="R_24CTMy9pxsHVDIh"/>
        <s v="R_3h3hHQT6oHuuE1E"/>
        <s v="R_3EWRq3dUU5t3RrE"/>
        <s v="R_3NOm3kGE3vpxgQJ"/>
        <s v="R_1JWUGlpQBfDQ9wv"/>
        <s v="R_TuZzhPJ2mySsYUN"/>
        <s v="R_3MgIwSnVge3dddv"/>
        <s v="R_2eRNCKmVVBQuAJA"/>
        <s v="R_1qfSDSgdnrT9x1T"/>
        <s v="R_12Pe0PsLIr0RRse"/>
        <s v="R_wLD1HZEiA5AMqwF"/>
        <s v="R_yz5iCq6JbC253ZD"/>
        <s v="R_2sbaV9RosSwOM8l"/>
        <s v="R_7OLrblWEuNhKsBb"/>
        <s v="R_1KQhxecBGYhAbZf"/>
        <s v="R_DS6jnzax37uXzah"/>
        <s v="R_3mfAN60bw8afwzK"/>
        <s v="R_3knYNEOzzTICVGi"/>
        <s v="R_25zKQWeO5ucpsPy"/>
        <s v="R_2tG4PnPfVt3RPDj"/>
        <s v="R_2VvSCtOEfYSHIc9"/>
        <s v="R_2ymaQaAWQQkdmCl"/>
        <s v="R_2taK18bLBahfhoU"/>
        <s v="R_Tux8clC5UF5WlWN"/>
        <s v="R_3DupBP8fpmTW0KR"/>
        <s v="R_xz4BSPMtezn60aB"/>
        <s v="R_1qh0DfYn9EYru5n"/>
        <s v="R_8vP8Sv28VS6cLtL"/>
        <s v="R_dgnGbbCtvTLMINj"/>
        <s v="R_AuklPr9fuMj2J2x"/>
        <s v="R_3JgDf5l0ykarxDa"/>
        <s v="R_1lyNnLKseXv4UMC"/>
        <s v="R_3oRgbCibZ7qzdBB"/>
        <s v="R_2QrmV6PwUQJdiS8"/>
        <s v="R_11grjTultO9AAvw"/>
        <s v="R_25z1JKfTrBm2WBa"/>
        <s v="R_3O36OJJITXTsFhK"/>
        <s v="R_1OqL3LBLUNJoSvD"/>
        <s v="R_DCxqI3VF7kSpGa5"/>
        <s v="R_2pPlRC3PmpeUvJb"/>
        <s v="R_1n1tsZxdrVQ6C87"/>
        <s v="R_3O2orOgTC5Z9v20"/>
        <s v="R_1NrbkGxDg4LbPxz"/>
        <s v="R_vNPLTKViFRo40uJ"/>
        <s v="R_3oWTQKg7EnZ7xvL"/>
        <s v="R_28RStNntfsUPSWY"/>
        <s v="R_pxGMCE5RMeVFzR7"/>
        <s v="R_9TWNO96Pyf1HVvP"/>
        <s v="R_1Ib12kBITLHtk4G"/>
        <s v="R_AGQxh0bUSJb3qmZ"/>
        <s v="R_1FDoMyXjpvxKbJS"/>
        <s v="R_32Mekjnty4o7blx"/>
        <s v="R_1jAOd8z8Pjr5gDl"/>
        <s v="R_3lMlcArIv8VXch2"/>
        <s v="R_1MSPSJmExLesULC"/>
        <s v="R_3dFBzGd28EwtTNU"/>
        <s v="R_2e8WlWRrzLYl6Z6"/>
        <s v="R_273GoOarbl3JsiV"/>
        <s v="R_2U6oeFd8JAPcGEh"/>
        <s v="R_1E7qlbwQzxKu0Tv"/>
        <s v="R_2pSmXry66UDXJXl"/>
        <s v="R_27IpNXwLBnSvG4G"/>
        <s v="R_d5zPdK547iVdTVv"/>
        <s v="R_3qxt4aZ5xt6xZoN"/>
        <s v="R_2B8MtEqhImJFwBP"/>
        <s v="R_5guoUeFIenQEtdT"/>
        <s v="R_0lKGfeQBrHy9vtT"/>
        <s v="R_1Cx7lHRlPmGa4vz"/>
        <s v="R_3lxMagevo95RaTk"/>
        <s v="R_2ROlYtE4HtZnTTv"/>
        <s v="R_10GgU8FMR8eUYe3"/>
        <s v="R_2X5HIFdYQdAM74o"/>
        <s v="R_2ykdGBN3ztcQWsu"/>
        <s v="R_AjmAWHUSGn8wJYl"/>
        <s v="R_3lDo6Li4vqyGxF6"/>
        <s v="R_pFdaB4v4ZPG4vrb"/>
        <s v="R_PuIuqsn0818VxXb"/>
        <s v="R_eEEzsURYaSCd0A1"/>
        <s v="R_UDSSMviULOpWF6p"/>
        <s v="R_p4b3iz2R1CsLJXH"/>
        <s v="R_XgC7DDQw5xIHxux"/>
        <s v="R_1mKMpN8qoXWZDPT"/>
        <s v="R_1JPzDr6QB3wyG9y"/>
        <s v="R_3CVEmiMxSsO8FOj"/>
        <s v="R_3MSVGalcCoymGJ7"/>
        <s v="R_Z7s7uPBVRJL2zwB"/>
        <s v="R_2QPvGXTMaFIf1T3"/>
        <s v="R_ZDoAxsoGStmYHXr"/>
        <s v="R_VI0WQuZLnFTlNQJ"/>
        <s v="R_2zhWoK1DFzucPmP"/>
        <s v="R_21v4A2xu1hG3NO6"/>
        <s v="R_2zpVJPbpiyrvtd8"/>
        <s v="R_2SGYSs7HRPxvVAn"/>
        <s v="R_eCYcTDguqscn9pT"/>
        <s v="R_3rbI9vs9nwmutu9"/>
        <s v="R_0vnpUE6MSxFr8WJ"/>
        <s v="R_3fTwmbd5GzPBWJE"/>
        <s v="R_2U5Ru0vvSPgw6li"/>
        <s v="R_2VIucEsjUQdEbGO"/>
        <s v="R_2vYzlICrsW7RFyW"/>
        <s v="R_AHUbgADHCB2o1fb"/>
        <s v="R_3DwtdlCsTxAsdF0"/>
        <s v="R_ZrcF4CDwx35lkHL"/>
        <s v="R_umKXrfNOqXyD6KJ"/>
        <s v="R_3plnMDs7zyNvfFq"/>
        <s v="R_2dSGeYmbwMS1xz2"/>
        <s v="R_2bK7axO9RhXVil3"/>
        <s v="R_3eqyhSnFpdPWACg"/>
        <s v="R_210Lh90Ee012BQA"/>
        <s v="R_3iPv7h415JrW16T"/>
        <s v="R_1NCEXhjVdcroXrG"/>
        <s v="R_3IWWe1nEzhQtgrL"/>
        <s v="R_VOvyGYRjxMOzMJ3"/>
        <s v="R_3g7rOk9XM830Abn"/>
        <s v="R_3RaLAeBTKXW51Xn"/>
        <s v="R_2CJotkbzcEcl6tX"/>
        <s v="R_1LCL8ndG4n1H8yZ"/>
        <s v="R_1kHVJWrslQCp2Xd"/>
        <s v="R_pab0FnLKtNPrzyN"/>
        <s v="R_3h4nqhiYomJp6Z5"/>
        <s v="R_24oZqTtIj5pzGSN"/>
        <s v="R_1QnEPehTvvCr4KM"/>
        <s v="R_1LqzQqluDwy5x8U"/>
        <s v="R_2q8EslCTYGiAF2B"/>
        <s v="R_BCYc3C4NyATsRHz"/>
        <s v="R_1pzfkszElv2O5dy"/>
        <s v="R_3Hw7qhaOzDl4SiF"/>
        <s v="R_1g5zKoLdCsZHcnT"/>
        <s v="R_23UyVqMMeAaRZqk"/>
        <s v="R_5dIAX4Sgi7KMzg5"/>
        <s v="R_1ClJuc5elgkYXr4"/>
        <s v="R_1Lu2dgzpUErYMO7"/>
        <s v="R_1daFNhTnAKzEEWW"/>
        <s v="R_1o0i1M4tz5tDLGI"/>
        <s v="R_8nYR0ml4ESMtaJb"/>
        <s v="R_3qyOvjjFysoFlJV"/>
        <s v="R_2yl9AAlIuny4mlJ"/>
        <s v="R_2EgcwMJC4vlT3vL"/>
        <s v="R_2DLHAa5EV9YWBSg"/>
        <s v="R_1nVIa7UaXXCG64C"/>
        <s v="R_3RgEhrvI5ywtmOq"/>
        <s v="R_27iYTK5yqTQFSnV"/>
        <s v="R_2ziRxlERnFGwQxo"/>
        <s v="R_1C9Emc55MOfvoPM"/>
        <s v="R_28BQH0HftA4pRTz"/>
        <s v="R_xAG9CegsT0YbXqh"/>
        <s v="R_sZFy9cLngzcfJyp"/>
        <s v="R_3nf3W7snYQMfCr5"/>
        <s v="R_3lANKZuBZQY3T8R"/>
        <s v="R_1MWfW9Z879h7rkR"/>
        <s v="R_2VEkoLAE4Sgipzo"/>
        <s v="R_3n7qsnw4EsgrRIv"/>
        <s v="R_3NxixlC6WS4S5Fi"/>
        <s v="R_0cvPhIX8uNaGa2t"/>
        <s v="R_1E5o3s0kPWkZjCt"/>
        <s v="R_2aP3oMTlp4cRnoa"/>
        <s v="R_cLLeX4dK5y4yvYZ"/>
        <s v="R_a2xCVxljncyHnvb"/>
        <s v="R_2Sq3s8icOCLDTxz"/>
        <s v="R_agSjgFhdpMSBHQR"/>
        <s v="R_eXPT1QH7vwsGtdD"/>
        <s v="R_2uL2gaNqou5dvCp"/>
        <s v="R_3nNqcSOqk3L46dh"/>
        <s v="R_2OGSzxmBHF5lq5n"/>
        <s v="R_1S5XVfa1c79rhsd"/>
        <s v="R_3meHaezCoBpiMcH"/>
        <s v="R_DN1CzdyKVMqJW4p"/>
        <s v="R_p9vW16yzZiosXPb"/>
        <s v="R_3kFiW29IfTuM9uw"/>
        <s v="R_tLIRjlwz80IeolH"/>
        <s v="R_21BTmbDpOuD66Lg"/>
        <s v="R_1jfwHK6sCdJaKdC"/>
        <s v="R_1KqXUdBiR5zpKwu"/>
        <s v="R_3VkKPL4uUecsNDr"/>
        <s v="R_3NxhTLoeTCpk46O"/>
        <s v="R_302VHGzXYdrxT9S"/>
        <s v="R_1DqB1aKuXMy2oF4"/>
        <s v="R_1DpsW6BQYWy6C7g"/>
        <s v="R_RWCrZ40oCHbFD1f"/>
        <s v="R_3326iSjk1pG6fOG"/>
        <s v="R_2vYO0cdoBkuRaxt"/>
        <s v="R_1IzyXhfkbiT3Ony"/>
        <s v="R_2CkBsd80uzjLHJY"/>
        <s v="R_31GgQtiOFkRPfR4"/>
        <s v="R_33gxtPlM4QLC4jU"/>
        <s v="R_3qxRXD3E5NXFDkm"/>
        <s v="R_bPYehxWfBfPLfj3"/>
        <s v="R_1eUzUvrN99uV1A1"/>
        <s v="R_3h9ntVmI1KdeFIM"/>
        <s v="R_1rfhUxQnGqXLjJh"/>
        <s v="R_2Svh7EQOWEbW2bN"/>
        <s v="R_3PBPiwEZwdIgtRr"/>
        <s v="R_2Y4mt7NBUGEXwND"/>
        <s v="R_31mwA5vdmPFBrnR"/>
        <s v="R_1EhqJq2fSvqJYiQ"/>
        <s v="R_1kLIeZHhWVK7EnC"/>
        <s v="R_27HyZFhIGHk8brj"/>
        <s v="R_Ti8JGtK8bmKdCyB"/>
        <s v="R_aaWpKXFQF4zMjMl"/>
        <s v="R_pQTDiyJxOafjQHv"/>
        <s v="R_31KKhx82kY8ClHN"/>
        <s v="R_2RNXovUChNshO3v"/>
        <s v="R_2BkEF4OAkqHZjY0"/>
        <s v="R_RIbLv5d4BXgFOxj"/>
        <s v="R_1BXzQre70qZRCxZ"/>
        <s v="R_25GTZsA2eFx51ym"/>
        <s v="R_3GDp8L5gJFUyztx"/>
        <s v="R_e8TftoDpxZmiHQZ"/>
        <s v="R_2pQA4NqhNZckxWg"/>
        <s v="R_3smfxFCi5qiYu2V"/>
        <s v="R_2Vyf2aWBpeEbgtU"/>
        <s v="R_qXvFOvn4POG0tAB"/>
        <s v="R_2CHra5OhCHy5NCe"/>
        <s v="R_24bHaChxBu8923V"/>
        <s v="R_2EmFcpVS22BSWCe"/>
        <s v="R_3iCJS1FKSQc5UFU"/>
        <s v="R_XpSnoC1Q3kCjlS1"/>
        <s v="R_2uywtvEz9jXvLIX"/>
        <s v="R_2P1dcrRiEuaqWIf"/>
        <s v="R_2AGoy21jhzlw0ba"/>
        <s v="R_Oe9F87ZF9VjoM6J"/>
        <s v="R_3lADEwXg9cHPoSx"/>
        <s v="R_2Eo9CyGOwSTWYwm"/>
        <s v="R_2pLevVMFOEPmAl5"/>
        <s v="R_2s1qzBimLrNUyAh"/>
        <s v="R_Dl3ZmJdbiN58UM1"/>
        <s v="R_2SekmjO1lMEtOTs"/>
        <s v="R_3PSq1DY0kA7LH8L"/>
        <s v="R_3Mhd8YxApMAnvoD"/>
        <s v="R_oYRGFDEvdyDcUx3"/>
        <s v="R_beggfrH8oyJm8CZ"/>
        <s v="R_eLMiOyJ71NLoX2V"/>
        <s v="R_2BkvNGEMRMRUXga"/>
        <s v="R_3CQ2JVDeZrDoPdR"/>
        <s v="R_ZwztA5NDaDQchBT"/>
        <s v="R_72qV2udCCPfstwd"/>
        <s v="R_3UYF9JaeEjaXPWN"/>
        <s v="R_25zlWw49VfdTf7A"/>
        <s v="R_1g0HBb1db9676q3"/>
        <s v="R_1gpVu8Yp7XoHn40"/>
        <s v="R_ULndu9YT0wygQLv"/>
        <s v="R_1q39YFBYjEIEQoW"/>
        <s v="R_1IatrEqfBOqbUw9"/>
        <s v="R_BtT2hcWXPiUih57"/>
        <s v="R_se3FsKBtbUHLdQJ"/>
        <s v="R_Y0tRUcPEQDiJttv"/>
        <s v="R_1DZ5CksgdQhp9i6"/>
        <s v="R_Q6cYdTtlRoQ4f5v"/>
        <s v="R_3HpGb5VLunOOU85"/>
        <s v="R_24A9HkhypyaB6NU"/>
        <s v="R_3iWEbibt1M1AenA"/>
        <s v="R_2P5sl3kM1MRT16t"/>
        <s v="R_3jSAezE45Xf9cx9"/>
        <s v="R_324pWZmaqvL8uQK"/>
        <s v="R_10oXIk91VUWlC83"/>
        <s v="R_PuQt9q4Z9Rwq5RT"/>
        <s v="R_3HGJ0vRIApUfM7z"/>
        <s v="R_WiikJjS79nJPc8V"/>
        <s v="R_3ehnljUBFVWLk9e"/>
        <s v="R_2q3pvTzqLVaGC0L"/>
        <s v="R_2UW0W3j5UMPsWs5"/>
        <s v="R_aWe6nkwHdYyIGZ3"/>
        <s v="R_1IFWjWL17aCshfE"/>
        <s v="R_u1vlVvBMjQW8uT7"/>
        <s v="R_2CwcgDGwQ9JV6yE"/>
        <s v="R_3jBG6W1Uvng5zSp"/>
        <s v="R_AngKwTDGRxMUNGx"/>
        <s v="R_yINfio2zaCfalOx"/>
        <s v="R_23UeyWcdxGhb2gQ"/>
        <s v="R_Thlge4vKYvlZhvz"/>
        <s v="R_22XDDj0lcdTSLJq"/>
        <s v="R_1pDz3pWCFxJU5XN"/>
        <s v="R_33x3618Elm3v2nz"/>
        <s v="R_O3ihLTNnK6wlWZH"/>
        <s v="R_2xPrZi2R6OW7IgV"/>
        <s v="R_32SbxPHZRsj7btr"/>
        <s v="R_1DnGTKzjyIw91BG"/>
        <s v="R_2B8SeGOPx2kRWBR"/>
        <s v="R_3MbBDQrRgk11FyO"/>
        <s v="R_231StXZ1HdH9co2"/>
        <s v="R_2lv8CqtlR7W18sh"/>
        <s v="R_1ITa7J3WHyygUeh"/>
        <s v="R_1pLiRQt1l9FkEyy"/>
        <s v="R_3JayGYsJiSzVv9i"/>
        <s v="R_2XgktrnPEttAftn"/>
        <s v="R_e8q3sFVV10TfiLf"/>
        <s v="R_1Kx9icgLeM2oWQW"/>
        <s v="R_2ti2HXY2ChNv5qx"/>
        <s v="R_2QRmAEoYf0O2UnX"/>
        <s v="R_2R24zeqvDUXjJT6"/>
        <s v="R_SPOaf3OeQn9tKNj"/>
        <s v="R_8BzJZXIomZ4jzqh"/>
        <s v="R_263U0aKg4C71MXC"/>
        <s v="R_2Ea9vjuYWn5t9eU"/>
        <s v="R_10ZMPKK3F6hZhi8"/>
        <s v="R_3L5rR6JrZscxle7"/>
        <s v="R_um1lebxyN6BGUtb"/>
        <s v="R_1d6LOCNFlzObBXB"/>
        <s v="R_1GIdDiNCpNz14ec"/>
        <s v="R_SOywSiBHycGCLjH"/>
        <s v="R_3QPrD0EPWpNOrSh"/>
        <s v="R_1CDe2rOxbpMjbDS"/>
        <s v="R_0fv3OjfOANGswud"/>
        <s v="R_phiGJJ6PxeGnbdT"/>
        <s v="R_11hHHiFlqBUaPpQ"/>
        <s v="R_2xMlpOQopAFCyIR"/>
        <s v="R_1Pbl5JMEz2JPc4x"/>
        <s v="R_2CUqUIsWjlG1bYp"/>
        <s v="R_26fD72wvWdSZpnY"/>
        <s v="R_2VvEYLXeiK5FkPs"/>
        <s v="R_bD6ztMbmz7hyBJn"/>
        <s v="R_1PZQ21GAbcvScaU"/>
        <s v="R_2Vr82UnvYdfvN3L"/>
        <s v="R_wQWOP23okMVgpgt"/>
        <s v="R_1OxmPFl2hohLA1O"/>
        <s v="R_2fJzJLlxGcUSGnB"/>
        <s v="R_UAOLNqNOw0jNVER"/>
        <s v="R_1OpijssQYlqtqGs"/>
        <s v="R_9YKWX6UZfdlecUN"/>
        <s v="R_1MWM92feHoJobhh"/>
        <s v="R_3aTQhFriNG61sDT"/>
        <s v="R_2BbpTIjifPIcDKC"/>
        <s v="R_Tua4rvugXJmlPnX"/>
        <s v="R_3EW6XLldVTA98Vz"/>
        <s v="R_31TsB7z7pOqBseJ"/>
        <s v="R_2brGEtFUCNQXUZ3"/>
        <s v="R_2YLnnjxz7rt3Qbg"/>
        <s v="R_PAszcanFSLpHYOd"/>
        <s v="R_SOd1dhM3jf8pqNj"/>
        <s v="R_z1KqHDLmCeXzShz"/>
        <s v="R_1l4gMOIlHdD2dNg"/>
        <s v="R_cvwDXtKpBxVBehj"/>
        <s v="R_yyX3zoGcA7P0EiB"/>
        <s v="R_1ILUKkcnjdQCAir"/>
        <s v="R_O1Dqj79Xco51nq1"/>
        <s v="R_1NCTL6Y5AUuYfvm"/>
        <s v="R_ZwMcgzPlzZDYi89"/>
        <s v="R_1r9zyL4NkqEHVAu"/>
        <s v="R_1HdeXHsZabYdJb6"/>
        <s v="R_3fwzc1u08hq5vxe"/>
        <s v="R_2zkHwtjTt97Dtlj"/>
        <s v="R_ugZPxtwWyUG8CB3"/>
        <s v="R_2VxowN2HzYWibsk"/>
        <s v="R_3ndYSfVmkgTojHn"/>
        <s v="R_1BS1QWqhh4O7voy"/>
        <s v="R_3RrnUbVEcwtmeLe"/>
        <s v="R_2pPo7n1sJikkMiR"/>
        <s v="R_20SQW0dKRtFjq6h"/>
        <s v="R_33ehm5ERpl49wxO"/>
        <s v="R_3jUTzSgMxOyXPVE"/>
        <s v="R_1dEq66QmOmXUGpn"/>
        <s v="R_DMeX7aWufhsToqt"/>
        <s v="R_2qyfKrssEU8ROn9"/>
        <s v="R_1LGnp1QgokfG5rq"/>
        <s v="R_3EG7F3xW3W9g9Ix"/>
        <s v="R_QaaRtPLF6BUbA9H"/>
        <s v="R_ZKJlPx5aYCfWS0V"/>
        <s v="R_6WgwQcvZcbAz4xr"/>
        <s v="R_1OriTSqpH7QdZhP"/>
        <s v="R_aVI00VwnKPaDKE1"/>
        <s v="R_3R1xeVm6Ckvp6WF"/>
        <s v="R_AsQqAzld9j081Cp"/>
        <s v="R_2hkh3GXfpxGAj05"/>
        <s v="R_b4lLQhw9DlNOp3P"/>
        <s v="R_2dNlIWEld1Guji9"/>
        <s v="R_dd3JJ7ZV0WVmZi1"/>
        <s v="R_2TLWlzpCaAciqHo"/>
        <s v="R_3h9no8PpVQT6AbL"/>
        <s v="R_xoryWr42KDawxUt"/>
        <s v="R_1hRqJy66s8O012f"/>
        <s v="R_1QN8CffafP7OIQD"/>
        <s v="R_2RUsODEZLq5ullT"/>
        <s v="R_YbMmk6EBeiuWOk1"/>
        <s v="R_3iDy7o1VErQxXVx"/>
        <s v="R_cJ7PT59fzjpqaDT"/>
        <s v="R_6sthliGNTLp1Xj3"/>
        <s v="R_1PUjAssCMtdfSQY"/>
        <s v="R_1NzFDmfT5ZM19zi"/>
        <s v="R_2ALqplh6QEoPsXd"/>
        <s v="R_QlUE3IMFotsJdgB"/>
        <s v="R_3UBlMKnvUd8TGpj"/>
        <s v="R_1o0uPbu1adBG3ig"/>
        <s v="R_3HH4SA2SoaOdb7r"/>
        <s v="R_1Io7BxLyhZBtw0m"/>
        <s v="R_2VaVVQUhnee8Rpw"/>
        <s v="R_12RMFQQQDOwOkJC"/>
        <s v="R_2cqLaFh2RejNQYe"/>
        <s v="R_3R9onWs1cr7uwFt"/>
        <s v="R_3jTBu27nrz29w2I"/>
        <s v="R_3IasXf9ZjSEVBmb"/>
        <s v="R_2XdFfDHfV5di5N2"/>
        <s v="R_DBhHn84bPtglAAN"/>
        <s v="R_11jQNHjn2r7XvoX"/>
        <s v="R_2YRoDKGeEMfPXP0"/>
        <s v="R_SVpOEjFv0uiwm9b"/>
        <s v="R_31Bk9xwBM9gpFfr"/>
        <s v="R_Bymr8efVCyyYipr"/>
        <s v="R_blKxqYlFJOTb9Ml"/>
        <s v="R_31mCbWofnkJvwky"/>
        <s v="R_2chnwvtRgzuBXy1"/>
        <s v="R_2wMDTjSwBBQXl3l"/>
        <s v="R_10Yu8Zy8eVWgViN"/>
        <s v="R_C1AvlnIH2KXYSiJ"/>
        <s v="R_32LPruidWiqc6gP"/>
        <s v="R_3nN5xxDbMF3Jr8H"/>
        <s v="R_1i3hyGVdyW56mnm"/>
        <s v="R_Zk7Nh1i7r9ICfTP"/>
        <s v="R_2VxYLgVRMXaojhb"/>
        <s v="R_5tZGJNioC5IbYtP"/>
        <s v="R_1psUOW2GSVabCxe"/>
        <s v="R_3m7Poooc1mZael6"/>
        <s v="R_9AEooR0wmXHuDsJ"/>
        <s v="R_2EgyihZLE6spCY8"/>
        <s v="R_3fGCYjUKZ2M0VOq"/>
        <s v="R_2b2H5JNKPRQNPiX"/>
        <s v="R_1CydGpYipzS0yTF"/>
        <s v="R_110ds00P4fu1jOO"/>
        <s v="R_2aPH2qh3j6xqJML"/>
        <s v="R_1LMxqi91OjwKd2W"/>
        <s v="R_30it5oGtT0xHKB0"/>
        <s v="R_ac2eAebiAiznWGB"/>
        <s v="R_3LX7kt8hKg5fDTz"/>
        <s v="R_XAiMvAN0SN78mDn"/>
        <s v="R_3I4bG5hADKEJLFT"/>
        <s v="R_3I6tE6vPQkyj1pl"/>
        <s v="R_cGAXURTE8KshAXv"/>
        <s v="R_umKRicZVnhfFDxf"/>
        <s v="R_2wNNDCpHgPdOOoi"/>
        <s v="R_pxzsUHEAHjGHavv"/>
        <s v="R_3EQrOm5XgDjGp0d"/>
        <s v="R_3n2CDHU4jS83vmI"/>
        <s v="R_2bVmryyC2kmnf7F"/>
        <s v="R_Use4QdYyHY7SAIV"/>
        <s v="R_30jx250PBIKzhr2"/>
        <s v="R_RIxCbd7OcbjxWjD"/>
        <s v="R_3fZOIj7VS4ON4NZ"/>
        <s v="R_eRiYjVJfYmrt2bT"/>
        <s v="R_a60ezbS0a8LYOJP"/>
        <s v="R_2tnbqj86O4TpqIE"/>
        <s v="R_T8h5cOlbRgclY6R"/>
        <s v="R_1GBLXUAJ3cLadLs"/>
        <s v="R_2Y54cH7s1rg32bb"/>
        <s v="R_rcKSjGpF5sgx1xT"/>
        <s v="R_2wyrp71rO2jDm76"/>
        <s v="R_3fl6Cz1B2fMsCeg"/>
        <s v="R_28ZY41aoS8da8E8"/>
        <s v="R_wNvix0iIfF2whe9"/>
        <s v="R_2BgF16DFhpfh37q"/>
        <s v="R_1mJzH59MgDfRka7"/>
        <s v="R_2EoA2hhHnAFaeeY"/>
        <s v="R_oZFFBVIVsvfvcaZ"/>
        <s v="R_3oZ0FAaW1LiNYJi"/>
        <s v="R_2B8QAQrPlh3PCoU"/>
        <s v="R_2dGemHvMrXTv72d"/>
        <s v="R_2VJE6zd72aoY3jc"/>
        <s v="R_3NNWJUeqtbSL1yP"/>
        <s v="R_33a5Z4N6kiMKET1"/>
        <s v="R_xbfI98VRnUR6ADf"/>
        <s v="R_08qX0FGYYM8zRlv"/>
        <s v="R_3qVVrZfQJlUCwzM"/>
        <s v="R_wOfYTK9NfDyKQ6t"/>
        <s v="R_1NyKniKCHzeOdoZ"/>
        <s v="R_2vlhUenRwSrkMnp"/>
        <s v="R_2q8EUELGzCVOpmN"/>
        <s v="R_2qyNgzfloukDwHC"/>
        <s v="R_vcycjb8b6gwfCdH"/>
        <s v="R_1r1xESisVEmZMkJ"/>
        <s v="R_7PNru3iFdRfmTxT"/>
        <s v="R_phGAE6gesMPvJLz"/>
        <s v="R_reW37LQ9eGB4Pjr"/>
        <s v="R_8qyRbJJBdowVnJT"/>
        <s v="R_232km7xlixvt7Ur"/>
        <s v="R_2v1Wb2gbfZQsDJZ"/>
        <s v="R_WrFjZLrQ3x71adr"/>
        <s v="R_3EXWVQcD60YUIUA"/>
        <s v="R_1LjmFWRX6uJia7z"/>
        <s v="R_0NRucvQIVoz2XcZ"/>
        <s v="R_25N31SQbpXhNxKU"/>
        <s v="R_sp1OY1QLHr50z2V"/>
        <s v="R_2bNRA5vpPUhA6oa"/>
        <s v="R_esNlsDAxCiazrEd"/>
        <s v="R_2qmxtHip9sv799q"/>
        <s v="R_2CVBkhWSQwxRMG0"/>
        <s v="R_1pKmoQOPMF25Chc"/>
        <s v="R_pisuaxSxpKyjSJH"/>
        <s v="R_4MmN44sAYVWYo1P"/>
        <s v="R_1KwoF3FlQUn0Pgz"/>
        <s v="R_2tyVkcUH7P6zXMZ"/>
        <s v="R_qDxJW9ivHkGE1dD"/>
        <s v="R_3KAXyJGdUZFn2nP"/>
        <s v="R_BRqcmHJgIBoFfrj"/>
        <s v="R_27Ea7V4OxBThmdc"/>
        <s v="R_1GWuPeW7gTsNzT9"/>
        <s v="R_2S0ovj3tCAoA0xj"/>
        <s v="R_1gU6Nm3JXPu64Cc"/>
        <s v="R_3s1eCt370UahsDk"/>
        <s v="R_25LWeWwFLcvq2kN"/>
        <s v="R_25vcw0D38hTPV5H"/>
        <s v="R_2bGZEakSOo5ZF0z"/>
        <s v="R_1NmDaDNUqsOzaRc"/>
        <s v="R_2dGZKMvKu9wK2B3"/>
        <s v="R_27fLCpGn5i96hlG"/>
        <s v="R_2dSXpXV6XIkeBEF"/>
        <s v="R_1mK7f1kaT3ggLY7"/>
        <s v="R_2SJhnCvuf7RJ6y6"/>
        <s v="R_1GNbR3nmDSkbktC"/>
        <s v="R_0whk7RTQjhIabC1"/>
        <s v="R_2zYliYytzBk1I0L"/>
        <s v="R_3IbIMbLcRQjOsId"/>
        <s v="R_1PSkyBSjxyopLcK"/>
        <s v="R_0xlrgqJpwC0XBF7"/>
        <s v="R_2e3EBuMVouuYOL7"/>
        <s v="R_2amfAVZedeuD5YR"/>
        <s v="R_2DLXd7y7cLf0VlB"/>
        <s v="R_1kG4ptjBScIBpM6"/>
        <s v="R_1lz5EU1INnAq2bk"/>
        <s v="R_2q9RQxVfLCTIXWe"/>
        <s v="R_OsdXXC2iWYJflEl"/>
        <s v="R_12JfYkFdM17cQOO"/>
        <s v="R_yZOcXIC2Lhc9qNj"/>
        <s v="R_OHzG7QV5N1ik8lr"/>
        <s v="R_3OjMicacHFzAuBB"/>
        <s v="R_bxveJnlcSg1NjS9"/>
        <s v="R_08OE2YpZySZ7sK5"/>
        <s v="R_22rJEZ6Flk5skdl"/>
        <s v="R_3khcDjvqZ4QTRXE"/>
        <s v="R_23azuQX9OnbiGDa"/>
        <s v="R_2PnhNCmPTTkV3CY"/>
        <s v="R_Tqswq3lDirVDxkt"/>
        <s v="R_1ilLm9PYXk7QhaN"/>
        <s v="R_vHu9pMdBaxht7dD"/>
        <s v="R_26axCfnR40uFDoy"/>
        <s v="R_3nOv9PqWccwnz3c"/>
        <s v="R_2aCSpcbjHaGpng6"/>
        <s v="R_1Cr0lfCp8c3QTUC"/>
        <s v="R_3FVErl77LLJ1tTj"/>
        <s v="R_aY3mFQUpxy1yTFD"/>
        <s v="R_3MQFGT5X2mlNxLb"/>
        <s v="R_1dsksyy1mMOixn0"/>
        <s v="R_31hJxPpyCmBt38f"/>
        <s v="R_1K6WQtTk0ALNbJN"/>
        <s v="R_OdShv5dr7SUBLk5"/>
        <s v="R_1LSj0dgEmHcfmlj"/>
        <s v="R_3qy6Y3WTq0CKuSy"/>
        <s v="R_3khyXSP2FdaN1Pt"/>
        <s v="R_1jHdIcqEG8k7ltM"/>
        <s v="R_YSs3iB8Lg82pqG5"/>
        <s v="R_3HH21ZpSPAd2kmQ"/>
        <s v="R_aYj06pg3MLsHdC1"/>
        <s v="R_r0ceJBrOD17eQNz"/>
        <s v="R_22tW66S8dhJ5wpn"/>
        <s v="R_xikuj4BBzIUtCqR"/>
        <s v="R_21A5YYKU1tOdYPt"/>
        <s v="R_31R92KPbOFHvMnU"/>
        <s v="R_T7PJoKyzECb4Oul"/>
        <s v="R_O89ReCr7UtXaN5T"/>
        <s v="R_2zbWMDpVteOAQ7k"/>
        <s v="R_2rSpw39bNkhCs52"/>
        <s v="R_1mnjkv1yN0JwieA"/>
        <s v="R_22PUqqh1xrNzjKg"/>
        <s v="R_33734kY0M651HW3"/>
        <s v="R_1BXURtdqaPkmYMZ"/>
        <s v="R_1qfEvp8hJL744eA"/>
        <s v="R_12xbyT7cwc38Ctt"/>
        <s v="R_3jZpfWWJTnzimhw"/>
        <s v="R_8pknjWkSS6xP0lz"/>
        <s v="R_22QCV6KWIlyc4a2"/>
        <s v="R_2VwKKeHY7gbijbQ"/>
        <s v="R_2wHtn9kpuv1gpRf"/>
        <s v="R_cJcY9rxBwJFUAhj"/>
        <s v="R_1EXMpn6X8yK9cKM"/>
        <s v="R_1Fx52gnjaSyDH5V"/>
        <s v="R_2e2U2aqXdTV0l2k"/>
        <s v="R_piQhm3ocAKwyzzX"/>
        <s v="R_3fDz3zcPM6z5qBd"/>
        <s v="R_AB81jpYi9t9yP6h"/>
        <s v="R_2P1hgcwGSCs9Lbp"/>
        <s v="R_10q78giUVcJpbIQ"/>
        <s v="R_3JFcO7obPIcAekl"/>
        <s v="R_pcGUNmZjjKDhmI9"/>
        <s v="R_3rC124OTNaaZbxf"/>
        <s v="R_2SCv6me9idSRkCa"/>
        <s v="R_1gwKGRWqMz3k42c"/>
        <s v="R_3DtnXBzOoUbh8Dm"/>
        <s v="R_3RjaM0k2eJeVTLX"/>
        <s v="R_3MoEeXApOtXQ6Tn"/>
        <s v="R_1N9atdOIYgXQusk"/>
        <s v="R_3s5iVOv9tYlD1jR"/>
        <s v="R_yjYKZgx0A5q5Cx3"/>
        <s v="R_XXqijsfuvSLWsN3"/>
        <s v="R_2y3pHfIv69YvKwY"/>
        <s v="R_Zjz326nbdFb2SdP"/>
        <s v="R_3oAsoj8Hj9YTlw7"/>
        <s v="R_1BQ3DU3XMcc28hs"/>
        <s v="R_2zBkwREQ3elGkvD"/>
        <s v="R_2VdukNEG1kKCtJe"/>
        <s v="R_2cqEI1QT5omv48I"/>
        <s v="R_2afqyA9d0eIZ0Do"/>
        <s v="R_3RgOguxbzGDEKmV"/>
        <s v="R_1rplaphHUFQH5Li"/>
        <s v="R_3iOIlOSqCe8nSB6"/>
        <s v="R_Xn2JhKAjhefYRzj"/>
        <s v="R_2dEkgeh0Gw5v80q"/>
        <s v="R_tEhzjhosBSWGqtP"/>
        <s v="R_2xDlJRTf9u1KxC4"/>
        <s v="R_1dzOQi8ShCgjv3l"/>
        <s v="R_u9XQCSQ9Z5RkeTn"/>
        <s v="R_1LO5DmsQdSUTfPb"/>
        <s v="R_2qk2fSYAsZSt8vb"/>
        <s v="R_1IyOJZBytqhTMl5"/>
        <s v="R_3NUlnjBdXSAX6jt"/>
        <s v="R_3kt6V3uz8yzkSjX"/>
        <s v="R_Z4ZKJnanzQtaufn"/>
        <s v="R_24tKYnw5gtF0sIT"/>
        <s v="R_VPBS4We33UNSr5L"/>
        <s v="R_8eoyTViHSzF2F2N"/>
        <s v="R_1IFZ17opzcukMTx"/>
        <s v="R_2uODsPyTVl1NEkI"/>
        <s v="R_3r0YY4TLyoVurh1"/>
        <s v="R_1jlBq7la3BJENGv"/>
        <s v="R_2UW47HTPNY1TgpY"/>
        <s v="R_1N33uTYrYf1OqS2"/>
        <s v="R_30e1PDbLKGrSrBO"/>
        <s v="R_28S2nr1tKOZzXex"/>
        <s v="R_1etVtzwkClCdvw6"/>
        <s v="R_22lU4j7Ep6Kw2sI"/>
        <s v="R_qKF2Vqpw4bwBqDv"/>
        <s v="R_tGv9M38RqMNqyUp"/>
        <s v="R_3qk7Tvm0IS2NzRX"/>
        <s v="R_1DnxyWSzEhdp03O"/>
        <s v="R_1SRQICyJ1Cfh4Fb"/>
        <s v="R_Tona40WIYiX55p7"/>
        <s v="R_1IGyPDCzaOIvzc5"/>
        <s v="R_3DuUsHR9KXz73QN"/>
        <s v="R_2e59ZUBDUC5VzGi"/>
        <s v="R_9v0FcCJbUEGRAL7"/>
        <s v="R_ykGI41GTKvpRcC5"/>
        <s v="R_1g6AUvWf9Q8HXDa"/>
        <s v="R_22Djn2wxJGvFcbg"/>
        <s v="R_2wjMkHuB4iz9Ub5"/>
        <s v="R_r9mrIcT7bfM8OHv"/>
        <s v="R_PNgRoVySCqb0LYZ"/>
        <s v="R_skhMnon4lTeKFwZ"/>
        <s v="R_3qI2IBySOAgTMdd"/>
        <s v="R_2dTqUfOATJxqo6o"/>
        <s v="R_3Pn9em4O4HvenEf"/>
        <s v="R_3HuXYBSPqboXw67"/>
        <s v="R_TdNjYhKW50k0S0p"/>
        <s v="R_2TZ8FDKSiTo0E8o"/>
        <s v="R_2eR12t5TgEctQLR"/>
        <s v="R_1lzRTSVS5H9PgNI"/>
        <s v="R_3qvVIThhZWhtz6M"/>
        <s v="R_1ikbB9CZYftWJJi"/>
        <s v="R_8nUbnAWlUZ6U3IZ"/>
        <s v="R_1HoF4NtOFQvrOgC"/>
        <s v="R_3Jlp8b7IAmsk3Sm"/>
        <s v="R_w1caMAkj8Pct0el"/>
        <s v="R_2tfbWu8fbkFGRUp"/>
        <s v="R_6DQ3ewFJTr3WhwJ"/>
        <s v="R_pGhehAM9LoDLsEp"/>
        <s v="R_1Cvl14X5OPjUQv2"/>
        <s v="R_XS5r7Cf5DeOMeNX"/>
        <s v="R_1eruNLrdVKeAwe2"/>
        <s v="R_2B8Vla4pQYMKRMe"/>
        <s v="R_1F39PgWrKzixM0m"/>
        <s v="R_puRjXZUvQDtEJDr"/>
        <s v="R_1JCP8B3oGBorZay"/>
        <s v="R_25MFcmNn4iY41F6"/>
        <s v="R_27VkxwXW8qyr0wx"/>
        <s v="R_2YtFq7oqbHU8lUy"/>
        <s v="R_dgqwJ1FksjIUpa1"/>
        <s v="R_1nSIXzG8bNR1KyB"/>
        <s v="R_0UH4Y3cmoEvMRhf"/>
        <s v="R_1kFvmsj27KQpNrq"/>
        <s v="R_1me0iKs3r73Ork8"/>
        <s v="R_bEKYnQbrI3zIKQN"/>
        <s v="R_1GDeJXmwRf1lmGV"/>
        <s v="R_0B4OQMskz7KE5EJ"/>
        <s v="R_10DkQd4fPOshiKA"/>
        <s v="R_2YRG8e8oqnWXCDj"/>
        <s v="R_1mz7w0sM54hopKU"/>
        <s v="R_2do1M9QF8Qm6w5r"/>
        <s v="R_2QKZoeJ7jaQtfJb"/>
        <s v="R_1joxPMFkNrgVfnQ"/>
        <s v="R_2v8paWCJGf80RqF"/>
        <s v="R_1i4CXMZ1elCDwE7"/>
        <s v="R_3qUnjU6NuutVgt0"/>
        <s v="R_29mXyIRUc5La7KN"/>
        <s v="R_3n6fY4RbnuRqGKB"/>
        <s v="R_3HSJSr4DAMfEtoh"/>
        <s v="R_pGhLV6ab9sw85P3"/>
        <s v="R_2atPahkCZFIRRu4"/>
        <s v="R_3iFsjPOAzvItfrg"/>
        <s v="R_1hQEIR25GZGu5IR"/>
        <s v="R_vMRFZPnlAZLzQRj"/>
        <s v="R_1pyQGb7DZbHfb77"/>
        <s v="R_2WZSJ3LcE4bBTYy"/>
        <s v="R_33sh2jJEFgR1Onv"/>
        <s v="R_3oTr0MShBPp9vi5"/>
        <s v="R_1cU6x3mMH0Pfkfr"/>
        <s v="R_2CxOzTlvEfEcYtG"/>
        <s v="R_3fUBMgJH3aLUqGk"/>
        <s v="R_2sTrKRxvNeh2Bfu"/>
        <s v="R_1ILsw1o2uo1r2Ol"/>
        <s v="R_1JUYUXtQfzYV2Bv"/>
        <s v="R_30dyti6NEg5Q7zq"/>
        <s v="R_VURmP4X4jrSdh3r"/>
        <s v="R_1FP61UbginmHKKH"/>
        <s v="R_sCj5NxMODyeqCSR"/>
        <s v="R_1hX1mUJpQ4PIkNJ"/>
        <s v="R_By42DeULT2MhsiJ"/>
        <s v="R_2nMdFTwUQhepgxX"/>
        <s v="R_WebxJeLnH0BilJT"/>
        <s v="R_1dB89TVhERhG5gi"/>
        <s v="R_3D1mlfIODN2Kyrz"/>
        <s v="R_BS1MP9vViSX0TQd"/>
        <s v="R_1NFxxxkmdIIM5iK"/>
        <s v="R_psWKZNZn6ZZOsXn"/>
        <s v="R_3EK08ZPaEfXO04A"/>
        <s v="R_1NDsV9Gu9DmU6i1"/>
        <s v="R_1OwvQ6mDp8Crw8w"/>
        <s v="R_cUYxSiDfUr64RGh"/>
        <s v="R_Yb3JTYp24KCsYbn"/>
        <s v="R_ULunjc8ksF4z7dD"/>
        <s v="R_1IuXU2x3ZjUIabr"/>
        <s v="R_Y0uFU69LucEaN45"/>
        <s v="R_2wFGhYH3iBRznDE"/>
        <s v="R_1N94CavZFMwCIxm"/>
        <s v="R_ywioKpf501Kr0Jz"/>
        <s v="R_reGMCRsdbPzSKKR"/>
        <s v="R_3p4hfjYLBYZuqrN"/>
        <s v="R_2zeYwDjKMTYElSq"/>
        <s v="R_2rOsZv6LrQr0pkZ"/>
        <s v="R_3dTgWxYt9uBP3GX"/>
        <s v="R_1PRDUXFJxDuPhTy"/>
        <s v="R_2usTR3t6H4YK1yN"/>
        <s v="R_2t2OwrDkU0Kqb9b"/>
        <s v="R_30eoonrfAkfJMHd"/>
        <s v="R_1NFAlHWCrSpDtUh"/>
        <s v="R_ePMPXSe9D1OhSk9"/>
        <s v="R_D65U0mWNyT9G7cd"/>
        <s v="R_xA73vOtQ6vhEIdH"/>
        <s v="R_Dq6ggq7S1v1UgmJ"/>
        <s v="R_1d6RK6dQmhYqQQw"/>
        <s v="R_1BVIgxInP9ZCGdF"/>
        <s v="R_21aLTBGEddR6Ds7"/>
        <s v="R_10uyLNW69rFv0NL"/>
        <s v="R_5mVJtbmzswO5ual"/>
        <s v="R_1I5waks13YxRr6z"/>
        <s v="R_1oGNzETwYn0r7GU"/>
        <s v="R_p9i5TBmvDhTqvWF"/>
        <s v="R_PMprg6xpFDcTYDD"/>
        <s v="R_2QYiAqbqwUmZGYw"/>
        <s v="R_2YFzAj90rZaFYd8"/>
        <s v="R_25LPbOOWmwY8lPO"/>
        <s v="R_2YFhRZfwrbVoksc"/>
        <s v="R_1qVfhEfhIQfdH13"/>
        <s v="R_2AFkKpjoiOXBlSb"/>
        <s v="R_3J7OQec1BBKVk0e"/>
        <s v="R_1l5iAeDapDBWADM"/>
        <s v="R_xDRhG6BDpjovHMZ"/>
        <s v="R_22xAAjrEjzAAPEC"/>
        <s v="R_3sAMOdSe5ycvja5"/>
        <s v="R_2aAVlSsuJIptCuJ"/>
        <s v="R_2tgx0zDjKzn6FSe"/>
        <s v="R_2CoVvSb1ftMkEG4"/>
        <s v="R_2Set9lAD1go3hKL"/>
        <s v="R_31b0PmU53vdIVaj"/>
        <s v="R_3PhnCmX2LF2WYVy"/>
        <s v="R_2VxyAYhR9U8v1iU"/>
        <s v="R_2tL8au1GP2siuuh"/>
        <s v="R_30dkwTWBouxUVaB"/>
        <s v="R_3fTVD3BY7zwmj6C"/>
        <s v="R_3J4WhKr3WPXOFCM"/>
        <s v="R_cTlCgKPdwIwsOTT"/>
        <s v="R_1hWPEPuWV2vBflO"/>
        <s v="R_12a4P0eRANZ18NS"/>
        <s v="R_1BUUqLsfC1MKVuM"/>
        <s v="R_1lfNNqnYVgsbfok"/>
        <s v="R_NWRQ3Tht5R0eNNv"/>
        <s v="R_1OD0JFbcixDwsjD"/>
        <s v="R_3NyT3ScIOfdCuzG"/>
        <s v="R_DCPYO01unwdFSKJ"/>
        <s v="R_3r2EBZusV51xIIX"/>
        <s v="R_2CHPA29rZt4cxRQ"/>
        <s v="R_3iFq7GVLgfPfNph"/>
        <s v="R_e8ooI7uyJR1hBrH"/>
        <s v="R_2Xp8HQu2EHhPKxH"/>
        <s v="R_2QXHBFtMrAuI8bc"/>
        <s v="R_3244gD7nqilaWNF"/>
        <s v="R_qUAwZlADBPy5bkl"/>
        <s v="R_22tQ6sHdLPUe1oc"/>
        <s v="R_tR6w04Agyzmk4uZ"/>
        <s v="R_RWDLyRTuHBjyKLn"/>
        <s v="R_1QszI2prrpGQufG"/>
        <s v="R_d6UZHgkvUqlkVQ5"/>
        <s v="R_1QcnqHmBlTEyoLp"/>
        <s v="R_DTYPHRZDqj2u5PP"/>
        <s v="R_72N8bJe3wROWXKN"/>
        <s v="R_3JfurIY1uH6XnuV"/>
        <s v="R_2fD0NVZQdBpcPcX"/>
        <s v="R_3egxLLF0i8SqyRn"/>
        <s v="R_21zfvH03gZbrKMz"/>
        <s v="R_2B3dcGvWEwRCCpi"/>
        <s v="R_2Ui6eEcXjt9KZE0"/>
        <s v="R_2sYkR01MS3UeWFJ"/>
        <s v="R_BttWOOHxRQcmNTb"/>
        <s v="R_3Ge027rSPRKsCGC"/>
        <s v="R_2PnjaM1DzjFnkG7"/>
        <s v="R_3gNGAjVEuz0uYea"/>
        <s v="R_x3qB7ViMJ88gnjX"/>
        <s v="R_4T31NCEoaK6QlUd"/>
        <s v="R_3lDIzfQ54C8xyxX"/>
        <s v="R_1eWuv7Uw1t3NJ7h"/>
        <s v="R_D1xiH4XqTkfaKVb"/>
        <s v="R_2rVm2ZkymQ101Dg"/>
        <s v="R_Z9nT2fYhulrsQPn"/>
        <s v="R_3IWY5HmbdgXByaE"/>
        <s v="R_3Rr66uyrqXtJQrz"/>
        <s v="R_3k04mvW52wjROiA"/>
        <s v="R_3I4f88e3iCUPXOI"/>
        <s v="R_2VJd2UryT1foCX5"/>
        <s v="R_3h6C2RVsgO3ofhB"/>
        <s v="R_2QVXKHDycyFfFSm"/>
        <s v="R_2aDflW9iynZuytB"/>
        <s v="R_RIaAh73iLdKoZy1"/>
        <s v="R_1rugaEJR6YnYYUm"/>
        <s v="R_1DzLNghsvjfMb6l"/>
        <s v="R_3nDGHL2p9wAhW2B"/>
        <s v="R_2uU32nF3ZeXA22v"/>
        <s v="R_d1oNskgQamewNt7"/>
        <s v="R_2aZFGYlMSZBzGQp"/>
        <s v="R_T5j2kYAPqaqKfCh"/>
        <s v="R_1jOMo6BsxVa5wA8"/>
        <s v="R_31gR08v8fxt3fWU"/>
        <s v="R_2wnOmuQ52keBdCE"/>
        <s v="R_A1cvIi6jOJj0bId"/>
        <s v="R_3fP1a2OLSVCBcOW"/>
        <s v="R_Rq2wRvQb9vpEEQ9"/>
        <s v="R_2U45GFsSlGaquln"/>
        <s v="R_2v7B5xudR1Qq6xl"/>
        <s v="R_wUehA7KKAcF8729"/>
        <s v="R_2X7JSRgkrvtSdAK"/>
        <s v="R_3RrrinMrTIAEUBW"/>
        <s v="R_3iCOiQQNBa8Tc0T"/>
        <s v="R_115VRhTBYOvwrrd"/>
        <s v="R_2tnEWGJIChd2Q9l"/>
        <s v="R_110GnZnUHWtYRDG"/>
        <s v="R_2rZTgarpteotboi"/>
        <s v="R_2P0sEuPWUfZQxcJ"/>
        <s v="R_3oHiXoipVwTl0Hw"/>
        <s v="R_URxTXd8qNAG8317"/>
        <s v="R_2v1SDD3RlpKL4LI"/>
        <s v="R_2zvgEzEL34Ml4PR"/>
        <s v="R_2azBXJkIwBWDpKc"/>
        <s v="R_WwZi6A8TUMgAGTn"/>
        <s v="R_8Ds9BR8OO4dckYF"/>
        <s v="R_3p5Y0rPWOYVX03A"/>
        <s v="R_2xV4sIMz63PHxIQ"/>
        <s v="R_3oSe7GnpZt2Njb1"/>
        <s v="R_1mIS1R5OD8dHFwI"/>
        <s v="R_9AlX9kPOLOdeoWB"/>
        <s v="R_2WA2dvIVDbJTpYt"/>
        <s v="R_1ovtoGyZI6MS5br"/>
        <s v="R_UMXXfcCq7vHgvER"/>
        <s v="R_yq02h6HlgLKWEFP"/>
        <s v="R_2ccxoJEYph493ON"/>
        <s v="R_3RfTyaCPKVzQ39d"/>
        <s v="R_3FWJWqyMm25Jsfy"/>
        <s v="R_3FOGx5TnVnwaz3j"/>
        <s v="R_2zAu2hFiaENqDKm"/>
        <s v="R_3snNMv17Ebru9qB"/>
        <s v="R_D0orJlgnJ4cfnPP"/>
        <s v="R_1fa4AB3oylTyWSN"/>
        <s v="R_2OOQ2on1Y1tu1Xg"/>
        <s v="R_1KvGRUrEQsZaHw1"/>
        <s v="R_2wTAfVyWne6mo0H"/>
        <s v="R_QmJtv4stELawAYp"/>
        <s v="R_3DhfkUvVsiCYSFg"/>
        <s v="R_232Figoc0WJeINy"/>
        <s v="R_3lDMe1kCOFpeikU"/>
        <s v="R_xno6qpx3SCOoYZr"/>
        <s v="R_3hykMMFS5uKFA5z"/>
        <s v="R_2TM0E54riXelpom"/>
        <s v="R_2XjTvXFYR5caRDD"/>
        <s v="R_1ohhgOjVDOXQngg"/>
        <s v="R_2fxNGUMMTJ16sok"/>
        <s v="R_yW3SP6VJRE7nLKp"/>
        <s v="R_1rff35OmdPft9IR"/>
        <s v="R_2zNOFzg9h9w3WUi"/>
        <s v="R_3Ppmjvf5s96zOpw"/>
        <s v="R_2amLumalcwMJkE2"/>
        <s v="R_1FP0PerK50PPUUZ"/>
        <s v="R_1eQVed4Uqeob5vg"/>
        <s v="R_zdMJ92eQ9124egV"/>
        <s v="R_tKBlhzoR2RacIFP"/>
        <s v="R_UgcUzIygU0qsfa9"/>
        <s v="R_QgYHtmgYjwzUEzD"/>
        <s v="R_3ew59ASnRfaDAcw"/>
        <s v="R_3HAp70YT2myShVu"/>
        <s v="R_5BZXmITaZNgB21P"/>
        <s v="R_3q7DCIRwVhwxibo"/>
        <s v="R_1nU85p00rLXGtQ0"/>
        <s v="R_1QGGBirBbPQkbnC"/>
        <s v="R_vIbTJYdZoCgHDXz"/>
        <s v="R_USyUmWXjVXDocpz"/>
        <s v="R_1IXn3l58CpSHwzY"/>
        <s v="R_1IMCufyqHtXHdfD"/>
        <s v="R_yWKmZmFm4Db2a6l"/>
        <s v="R_11ZwjaieYtoZPPd"/>
        <s v="R_3fq1ZzBsQDyTjQG"/>
        <s v="R_1juJY2QTqQkoreN"/>
        <s v="R_3MAL8p6EAlnjTZv"/>
        <s v="R_2A0EB9vtfP3hH13"/>
        <s v="R_3h3jP7kyDBDh4iq"/>
        <s v="R_2xRYEXWVEmylwlH"/>
        <s v="R_2VQrvRbU5wfUwHY"/>
        <s v="R_W8c0ML78s15hMBj"/>
        <s v="R_2DSP8vaIl71QvKd"/>
        <s v="R_Bsk4bF0VJTOg7IJ"/>
        <s v="R_3JyGDzUa7WdQ4Hh"/>
        <s v="R_22S77GFoAlSLEJi"/>
        <s v="R_2DTRxlKkDBg6VaR"/>
        <s v="R_5hjhQYHhMeNlZ9D"/>
        <s v="R_3lGiHYbCTTRBlkw"/>
        <s v="R_3MbWzz7SlFzrqBY"/>
        <s v="R_3L260JiLj61GhnJ"/>
        <s v="R_vYTJWGhmUFMbpHr"/>
        <s v="R_QfDyqUwj1iq3I2Z"/>
        <s v="R_2xx6O0PUbEVkekF"/>
        <s v="R_2CgqnTmSX9lOFd1"/>
        <s v="R_211IOIeHek4ba06"/>
        <s v="R_22GkMoJEREh3fFz"/>
        <s v="R_DIWgiJQGcasI0Ct"/>
        <s v="R_2wiVhSqcYo0kHVM"/>
        <s v="R_2az3lunAlw4BduW"/>
        <s v="R_XYdJDwTI4Yb7vsR"/>
        <s v="R_pimnSPNJX63eV1f"/>
        <s v="R_1rlCqhWHeG88m7N"/>
        <s v="R_2SeJkVAsItRxqBJ"/>
        <s v="R_3Min4W0Fh1CEuA1"/>
        <s v="R_3I6shQuCnTKZwlw"/>
        <s v="R_2SeG7GGeI8AMhfO"/>
        <s v="R_ByofPMCStV8MmwV"/>
        <s v="R_3HHaHI6fZ44HtJc"/>
        <s v="R_Tbev4kurdWrAPU5"/>
        <s v="R_1q3g36dl8NlAzLg"/>
        <s v="R_2VxphXHBvDiUUr9"/>
        <s v="R_3LXV8OtKWuM6pp8"/>
        <s v="R_Z2jWu2AEYymc82l"/>
        <s v="R_PXR1bBPnwdPtUXv"/>
        <s v="R_2y8x3ST78Knzq7G"/>
        <s v="R_3PAjoa0GML8iL2k"/>
        <s v="R_W72y2dzs5ChtA53"/>
        <s v="R_BLLbO5stWeXau1r"/>
        <s v="R_31t41xgBUwJZvIP"/>
        <s v="R_3NDIKAqIiZciiCq"/>
        <s v="R_28Ij10OX0BWewC4"/>
        <s v="R_2bUjdCULwpytqe9"/>
        <s v="R_se6MmrZhIjeoh7X"/>
        <s v="R_OpwU1uf8nDy269X"/>
        <s v="R_1o6jYZCsh3zKEMp"/>
        <s v="R_3gUcIvFYcIPj6Hc"/>
        <s v="R_2VHEDxpKOx6RRSa"/>
        <s v="R_1ILuKVTUzhxXmOx"/>
        <s v="R_2D17TDvsCdmp4QI"/>
        <s v="R_2RWVGukdFtczsYg"/>
        <s v="R_3oGgkpRtf8niF7o"/>
        <s v="R_3IYuLokhcP5tBv0"/>
        <s v="R_zZlYLTs0ojnBK3n"/>
        <s v="R_2Y4ZCYNo8Fa3pdM"/>
        <s v="R_3q8XUHR0tTKHPcI"/>
        <s v="R_2ToDKlmFxZW5vZM"/>
        <s v="R_O8VwFzoXu0TCW5j"/>
        <s v="R_3JdQOPmsZsDqh5D"/>
        <s v="R_2qkfcWYo1F0soXf"/>
        <s v="R_2E5FT9swLzcSBKQ"/>
        <s v="R_1QAQEhpHslLrIbz"/>
        <s v="R_1daBq4qd4y4YFnY"/>
        <s v="R_cZSlbm9VuntjFmx"/>
        <s v="R_1rJ82kfr7cbyD3G"/>
        <s v="R_3NKCsMNEU0Xywky"/>
        <s v="R_BzbDzvJfxsXZRvj"/>
        <s v="R_6DJRu8hbsaI3IIN"/>
        <s v="R_1CDQwP2ZLExsJpX"/>
        <s v="R_6XQMtIPkXnJWi9r"/>
        <s v="R_yWqKJMrVtVSZwk1"/>
        <s v="R_qR3RGUHzkA9haCd"/>
        <s v="R_4IbxLfexU5sCHuh"/>
        <s v="R_277op9auSaZSKpt"/>
        <s v="R_1N5gfYvvZdXdpuP"/>
        <s v="R_2RNYttAItBaTKeQ"/>
        <s v="R_eQJXmV6iPo9825z"/>
        <s v="R_PM8vD8AtHsqgrSh"/>
        <s v="R_1o23Hi6OX5c7dXt"/>
        <s v="R_2PvUq8NTTqzkyRI"/>
        <s v="R_2ro1ljTY4PYwQL4"/>
        <s v="R_1NbpOiO3tTwJZSu"/>
        <s v="R_3s7iWjp2YsM46jp"/>
        <s v="R_beYUYfRivHqhHX3"/>
        <s v="R_esXtAAP9wvWVJlL"/>
        <s v="R_301OfdtggxEJlQ5"/>
        <s v="R_1qdZWG5zMUkebLQ"/>
        <s v="R_2uytiHYTXItAO6I"/>
        <s v="R_06B9LvOZ6Xt8DDP"/>
        <s v="R_un3I6iWflAqyEVP"/>
        <s v="R_2uvtEclWKoXPXX2"/>
        <s v="R_27yECZARO4q25fq"/>
        <s v="R_3rUHo57vFHXrJgk"/>
        <s v="R_1gouSDBXQIFwlCQ"/>
        <s v="R_1mWpvH8QadCIJoG"/>
        <s v="R_110g5B25g7lMkqv"/>
        <s v="R_3ensBhWeHTtZO8T"/>
        <s v="R_2E4TM3PHU1vj0la"/>
        <s v="R_3LbgMo2bqC836W4"/>
        <s v="R_02o7YjPtwhgGLjb"/>
        <s v="R_1lnqxERtEgue7x0"/>
        <s v="R_1HqSUXnA78w5X9C"/>
        <s v="R_ThgQe1sPd2vcQr7"/>
        <s v="R_1CruxKpdcvmyeG0"/>
        <s v="R_2YJtP5UkTuK8xd2"/>
        <s v="R_1iqHteSVOZoHOFT"/>
        <s v="R_2OUsXSjicjVPEVc"/>
        <s v="R_3Dd5qvPPvdAWWIv"/>
        <s v="R_3eavGgcQS6XOERv"/>
        <s v="R_3KBDKd8i90SewAl"/>
        <s v="R_3sc3kGAYKUtyin0"/>
        <s v="R_2xxvX7Y9eAGvFa3"/>
        <s v="R_2yenMZazihooqBZ"/>
        <s v="R_1HnT7EuLitEA7SX"/>
        <s v="R_1giPcVodKTQAww5"/>
        <s v="R_2RWYBSDGZsraDcY"/>
        <s v="R_2TXnV1iQGV67Ae9"/>
        <s v="R_30x8aStI4PHcwIj"/>
        <s v="R_Rgj5UcLgOEpgeI1"/>
        <s v="R_3p3HW0q9c2u11wl"/>
        <s v="R_21zVRctIrZbyApD"/>
        <s v="R_3mhDREdYqoFUDLz"/>
        <s v="R_2rHnvNa3q24c7nv"/>
        <s v="R_2qqnTSATLcA5w4J"/>
        <s v="R_24uroBC4fkqo7To"/>
        <s v="R_2SkvntA2H9AHquM"/>
        <s v="R_3oZMvVdADDPjWk3"/>
        <s v="R_125y4QzAtAvlaWo"/>
        <s v="R_eA13SAOwIkG2dpv"/>
        <s v="R_4Uu1Fu2NQXJYXqF"/>
        <s v="R_1cTWj8iC46naViE"/>
        <s v="R_1q3OLQyQhsGUkdB"/>
        <s v="R_UL4VRKFAkZ7pAR3"/>
        <s v="R_1gphZy2zL5KWxd2"/>
        <s v="R_1OxysFyfEHvf6PV"/>
        <s v="R_3R2SVWGMBZLXgAV"/>
        <s v="R_2rUXvajtQ5JcV5b"/>
        <s v="R_3isVbvRIWKHlP3L"/>
        <s v="R_YVwqf3TMaaWbGKt"/>
        <s v="R_3ltTGheEDl6vB1j"/>
        <s v="R_1LXqwIN0dLKrebq"/>
        <s v="R_1fiSmfKF2aZjWOC"/>
        <s v="R_2EbDO4C4UZ12GkO"/>
        <s v="R_3RgEe0tJbULgsWw"/>
        <s v="R_AMreGNJ9zFYrfBT"/>
        <s v="R_9tWJ5dUF6kcstzz"/>
        <s v="R_24f3kaIUtzr5u6W"/>
        <s v="R_1lmgNM8XnLMTPjt"/>
        <s v="R_1gj2Obk1e5IYlwx"/>
        <s v="R_2Edi7Ink7Kdww4Z"/>
        <s v="R_2q3kc7ZEJ6JlaYl"/>
        <s v="R_2ebvU2YPDUadwww"/>
        <s v="R_DoXZp9awqv8Bv8d"/>
        <s v="R_QiYXE7B3ags5J8R"/>
        <s v="R_2bNagki4LKzjVq0"/>
        <s v="R_3R7W5HK7Wq3NUDm"/>
        <s v="R_2c8vfOdjXbrZnmc"/>
        <s v="R_tDPY7TAN8a740Vj"/>
        <s v="R_3D13muWzF2FvhX0"/>
        <s v="R_3qNZS7pftvGHUIE"/>
        <s v="R_27sduJd8KKRKalj"/>
        <s v="R_2fjosRI53UqSn75"/>
        <s v="R_ZxEQWdas1SM3Q0V"/>
        <s v="R_3gSLlMwygNrgRwY"/>
        <s v="R_2zdmqqIhA6YQ5BU"/>
        <s v="R_1OphkSp5rg8UjMu"/>
        <s v="R_qVOlkDXvhGzTgGd"/>
        <s v="R_BMvUzatlexsgfgR"/>
        <s v="R_1OqcdoVhiUV9kce"/>
        <s v="R_2uUJIXZcPAFSI2g"/>
        <s v="R_2VEeiV9hW7YDRpk"/>
        <s v="R_1lzM7WsknaH0Lpw"/>
        <s v="R_1LdT1YMkR0YZlFz"/>
        <s v="R_2DY7JTN4ApugoJF"/>
        <s v="R_2Pqa5s9gHlZH6s5"/>
        <s v="R_2y2XqZ9fbk6fMVT"/>
        <s v="R_2uTB0zLD64GxowR"/>
        <s v="R_2tyXUFOsTAi3zc3"/>
        <s v="R_vHqDHQsNB9Xuu6B"/>
        <s v="R_tYBigaKyukFUvh7"/>
        <s v="R_Z3mD9VCnc0btDiN"/>
        <s v="R_r2UyEZXptqQ3X7H"/>
        <s v="R_2QSSYTyhvsmncXM"/>
        <s v="R_ysDAesrA1YPAohz"/>
        <s v="R_3fd99xARApFoLiR"/>
        <s v="R_pA70yI19diusbjH"/>
        <s v="R_2PolnhPivbNzMqO"/>
        <s v="R_3MxnamXVdYDcGap"/>
        <s v="R_ONYfWr6gYefQbYJ"/>
        <s v="R_3s4C7Fg8sbr9RNT"/>
        <s v="R_1rGK2dUmYXnvnzj"/>
        <s v="R_3QWwtMyGJgEPdWl"/>
        <s v="R_1hygEXgVBboigPf"/>
        <s v="R_2R9eaCqwFMUsswH"/>
        <s v="R_3kBvxv7pJQTt9TL"/>
        <s v="R_1dLFbQsPLWSGNBD"/>
        <s v="R_3sBy8nawIJzFlzB"/>
        <s v="R_w1c3mDqGbxcG45r"/>
        <s v="R_30clSa4qmW3yaJw"/>
        <s v="R_PLhdp88jFrwxSy5"/>
        <s v="R_tFEFYadMAKI5XzP"/>
        <s v="R_2SD35tCLgDtRaAU"/>
        <s v="R_3lOA9P8JmHLMtNf"/>
        <s v="R_1eJXYs5UHqPKMLQ"/>
        <s v="R_ze7RGJsjmb9kF0Z"/>
        <s v="R_1C8UoJaqyyYSpGp"/>
        <s v="R_1Nk3wQJbViUM9I0"/>
        <s v="R_2V7HhcyyfwlbOqB"/>
        <s v="R_3MPQbm6mVjEwUMW"/>
        <s v="R_2YfaSlKAophtd2V"/>
        <s v="R_OwfZQ4etbJFvWq5"/>
        <s v="R_2wdxBMj9SW36Pg9"/>
        <s v="R_3PcMLuXFXBmqf6x"/>
        <s v="R_1KuU617VLT2eFUg"/>
        <s v="R_1l3IilkXpNpea49"/>
        <s v="R_2fuKB73Yc9t9QfD"/>
        <s v="R_2z5CR2dvKxsdAIC"/>
        <s v="R_YPQ7fgxn7qi129z"/>
        <s v="R_ZgbqXBjzK9tv0Qx"/>
        <s v="R_31ZOBnUTHqb2U4K"/>
        <s v="R_1BWL3SfF8OdytCM"/>
        <s v="R_sYeejQhGn9l0EEN"/>
        <s v="R_3L6L6nHPcnNJKXi"/>
        <s v="R_u932kKvSKe1Xt05"/>
        <s v="R_2Y2PICEtkaS9GN2"/>
        <s v="R_1JF7ktJtd7tNu46"/>
        <s v="R_1DDcDlEyOAQfLKn"/>
        <s v="R_1ocIV0Lb0FkKMnR"/>
        <s v="R_3JrZ8W6ktwUo9WZ"/>
        <s v="R_3nAzpogvIWF9RLX"/>
        <s v="R_3MRUS3OkIf7iYEf"/>
        <s v="R_DnGGg0NzGRqa1YR"/>
        <s v="R_2uTXkBaY6In9vL4"/>
        <s v="R_88Jgiw7YqHV96ox"/>
        <s v="R_A0rRGUnGxlg0BOx"/>
        <s v="R_3mkuQZoNVAiv32O"/>
        <s v="R_2uyQAxImOrYhILY"/>
        <s v="R_1MKX0YT2gDiyyoD"/>
        <s v="R_2S8C76yQgGzlt8b"/>
        <s v="R_3ltTWKlRKLM28yO"/>
        <s v="R_1mlyYhKtj5vltIL"/>
        <s v="R_1BRQ1l1gCJ7Y16p"/>
        <s v="R_9Z8VrKDyw32eesx"/>
        <s v="R_2VIxrkNwnJNNypC"/>
        <s v="R_2eRJBfrSQGHHRlo"/>
        <s v="R_2QAT0IIuDooPwLc"/>
        <s v="R_2aUBE4Se6AgMMvL"/>
        <s v="R_10q7vkUPQqrOKW7"/>
        <s v="R_6nDeuIdPbu95jlD"/>
        <s v="R_rd44jUz5xJ9tVIt"/>
        <s v="R_3QM0nnGZU0ytkwF"/>
        <s v="R_W2oVUIPKO1zKJ6F"/>
        <s v="R_2s4Sto0q1gxMxvz"/>
        <s v="R_3fxxmnvTYeE5G9b"/>
        <s v="R_Tjyz5LdTyUskzAd"/>
        <s v="R_4IONoHLeKKBpF29"/>
        <s v="R_3OjOSmGu3F3dadi"/>
        <s v="R_Req0EwrJNHwXMK5"/>
        <s v="R_1onXNgzsh0ZoLfh"/>
        <s v="R_2dvdtzIV1evVxjD"/>
        <s v="R_2duPXU4os0DYOvD"/>
        <s v="R_OczzGev8l8yYTcJ"/>
        <s v="R_2uWBmgaVRcWMavg"/>
        <s v="R_ZKLdMi53J8p3pAt"/>
        <s v="R_2uKk8KUF9tF0jMz"/>
        <s v="R_6Ej9rDc3ybGOjPr"/>
        <s v="R_3fUmBu03NpIoAru"/>
      </sharedItems>
    </cacheField>
    <cacheField name="QS1" numFmtId="0">
      <sharedItems containsSemiMixedTypes="0" containsString="0" containsNumber="1" containsInteger="1" minValue="18" maxValue="83" count="64">
        <n v="36"/>
        <n v="44"/>
        <n v="54"/>
        <n v="35"/>
        <n v="42"/>
        <n v="39"/>
        <n v="72"/>
        <n v="41"/>
        <n v="40"/>
        <n v="56"/>
        <n v="57"/>
        <n v="47"/>
        <n v="63"/>
        <n v="26"/>
        <n v="29"/>
        <n v="28"/>
        <n v="31"/>
        <n v="25"/>
        <n v="30"/>
        <n v="69"/>
        <n v="60"/>
        <n v="70"/>
        <n v="24"/>
        <n v="53"/>
        <n v="20"/>
        <n v="33"/>
        <n v="55"/>
        <n v="61"/>
        <n v="51"/>
        <n v="67"/>
        <n v="58"/>
        <n v="77"/>
        <n v="59"/>
        <n v="64"/>
        <n v="43"/>
        <n v="62"/>
        <n v="45"/>
        <n v="66"/>
        <n v="37"/>
        <n v="19"/>
        <n v="21"/>
        <n v="38"/>
        <n v="49"/>
        <n v="27"/>
        <n v="32"/>
        <n v="50"/>
        <n v="34"/>
        <n v="74"/>
        <n v="82"/>
        <n v="46"/>
        <n v="48"/>
        <n v="22"/>
        <n v="75"/>
        <n v="23"/>
        <n v="83"/>
        <n v="65"/>
        <n v="52"/>
        <n v="71"/>
        <n v="18"/>
        <n v="78"/>
        <n v="68"/>
        <n v="80"/>
        <n v="73"/>
        <n v="76"/>
      </sharedItems>
      <fieldGroup base="3">
        <rangePr autoEnd="0" startNum="18" endNum="60" groupInterval="6"/>
        <groupItems count="9">
          <s v="&lt;18"/>
          <s v="18-23"/>
          <s v="24-29"/>
          <s v="30-35"/>
          <s v="36-41"/>
          <s v="42-47"/>
          <s v="48-53"/>
          <s v="54-60"/>
          <s v="&gt;60"/>
        </groupItems>
      </fieldGroup>
    </cacheField>
    <cacheField name="STATE" numFmtId="0">
      <sharedItems containsSemiMixedTypes="0" containsString="0" containsNumber="1" containsInteger="1" minValue="1" maxValue="51"/>
    </cacheField>
    <cacheField name="QS2" numFmtId="0">
      <sharedItems containsSemiMixedTypes="0" containsString="0" containsNumber="1" containsInteger="1" minValue="1" maxValue="2"/>
    </cacheField>
    <cacheField name="QS3" numFmtId="0">
      <sharedItems containsSemiMixedTypes="0" containsString="0" containsNumber="1" containsInteger="1" minValue="1" maxValue="1"/>
    </cacheField>
    <cacheField name="QS4_1" numFmtId="0">
      <sharedItems containsSemiMixedTypes="0" containsString="0" containsNumber="1" containsInteger="1" minValue="1" maxValue="11"/>
    </cacheField>
    <cacheField name="QS4_2" numFmtId="0">
      <sharedItems containsSemiMixedTypes="0" containsString="0" containsNumber="1" containsInteger="1" minValue="0" maxValue="10"/>
    </cacheField>
    <cacheField name="QS5" numFmtId="0">
      <sharedItems containsSemiMixedTypes="0" containsString="0" containsNumber="1" containsInteger="1" minValue="1" maxValue="6" count="6">
        <n v="1"/>
        <n v="4"/>
        <n v="2"/>
        <n v="3"/>
        <n v="6"/>
        <n v="5"/>
      </sharedItems>
    </cacheField>
    <cacheField name="QS5_5_TEXT" numFmtId="0">
      <sharedItems containsBlank="1"/>
    </cacheField>
    <cacheField name="QS6" numFmtId="0">
      <sharedItems containsSemiMixedTypes="0" containsString="0" containsNumber="1" containsInteger="1" minValue="1" maxValue="2"/>
    </cacheField>
    <cacheField name="QS7" numFmtId="0">
      <sharedItems containsSemiMixedTypes="0" containsString="0" containsNumber="1" containsInteger="1" minValue="0" maxValue="52" count="51">
        <n v="0"/>
        <n v="6"/>
        <n v="2"/>
        <n v="4"/>
        <n v="7"/>
        <n v="35"/>
        <n v="1"/>
        <n v="3"/>
        <n v="20"/>
        <n v="25"/>
        <n v="19"/>
        <n v="48"/>
        <n v="9"/>
        <n v="16"/>
        <n v="13"/>
        <n v="15"/>
        <n v="10"/>
        <n v="5"/>
        <n v="30"/>
        <n v="12"/>
        <n v="27"/>
        <n v="8"/>
        <n v="18"/>
        <n v="21"/>
        <n v="29"/>
        <n v="11"/>
        <n v="33"/>
        <n v="22"/>
        <n v="40"/>
        <n v="23"/>
        <n v="14"/>
        <n v="26"/>
        <n v="28"/>
        <n v="34"/>
        <n v="24"/>
        <n v="17"/>
        <n v="36"/>
        <n v="37"/>
        <n v="41"/>
        <n v="32"/>
        <n v="43"/>
        <n v="50"/>
        <n v="42"/>
        <n v="52"/>
        <n v="44"/>
        <n v="47"/>
        <n v="31"/>
        <n v="49"/>
        <n v="46"/>
        <n v="39"/>
        <n v="45"/>
      </sharedItems>
      <fieldGroup base="12">
        <rangePr autoEnd="0" startNum="0" endNum="15" groupInterval="3"/>
        <groupItems count="7">
          <s v="&lt;0"/>
          <s v="0-2"/>
          <s v="3-5"/>
          <s v="6-8"/>
          <s v="9-11"/>
          <s v="12-15"/>
          <s v="&gt;15"/>
        </groupItems>
      </fieldGroup>
    </cacheField>
    <cacheField name="QS8" numFmtId="0">
      <sharedItems containsSemiMixedTypes="0" containsString="0" containsNumber="1" containsInteger="1" minValue="1" maxValue="2"/>
    </cacheField>
    <cacheField name="Q1A" numFmtId="0">
      <sharedItems containsSemiMixedTypes="0" containsString="0" containsNumber="1" containsInteger="1" minValue="1" maxValue="7"/>
    </cacheField>
    <cacheField name="Q1B" numFmtId="0">
      <sharedItems containsSemiMixedTypes="0" containsString="0" containsNumber="1" containsInteger="1" minValue="1" maxValue="7"/>
    </cacheField>
    <cacheField name="Q1C" numFmtId="0">
      <sharedItems containsSemiMixedTypes="0" containsString="0" containsNumber="1" containsInteger="1" minValue="1" maxValue="7"/>
    </cacheField>
    <cacheField name="Q1D" numFmtId="0">
      <sharedItems containsSemiMixedTypes="0" containsString="0" containsNumber="1" containsInteger="1" minValue="1" maxValue="7"/>
    </cacheField>
    <cacheField name="Q1E" numFmtId="0">
      <sharedItems containsSemiMixedTypes="0" containsString="0" containsNumber="1" containsInteger="1" minValue="1" maxValue="7"/>
    </cacheField>
    <cacheField name="Q1F" numFmtId="0">
      <sharedItems containsSemiMixedTypes="0" containsString="0" containsNumber="1" containsInteger="1" minValue="1" maxValue="7"/>
    </cacheField>
    <cacheField name="Q1G" numFmtId="0">
      <sharedItems containsSemiMixedTypes="0" containsString="0" containsNumber="1" containsInteger="1" minValue="1" maxValue="7"/>
    </cacheField>
    <cacheField name="Q1H" numFmtId="0">
      <sharedItems containsSemiMixedTypes="0" containsString="0" containsNumber="1" containsInteger="1" minValue="1" maxValue="7"/>
    </cacheField>
    <cacheField name="Q1I" numFmtId="0">
      <sharedItems containsSemiMixedTypes="0" containsString="0" containsNumber="1" containsInteger="1" minValue="1" maxValue="7"/>
    </cacheField>
    <cacheField name="Q1J" numFmtId="0">
      <sharedItems containsSemiMixedTypes="0" containsString="0" containsNumber="1" containsInteger="1" minValue="1" maxValue="7"/>
    </cacheField>
    <cacheField name="Q2" numFmtId="0">
      <sharedItems containsSemiMixedTypes="0" containsString="0" containsNumber="1" containsInteger="1" minValue="1958" maxValue="2020" count="46">
        <n v="1984"/>
        <n v="2020"/>
        <n v="2014"/>
        <n v="2016"/>
        <n v="2000"/>
        <n v="2017"/>
        <n v="1976"/>
        <n v="2018"/>
        <n v="2015"/>
        <n v="2010"/>
        <n v="2013"/>
        <n v="2011"/>
        <n v="2019"/>
        <n v="1987"/>
        <n v="2007"/>
        <n v="2003"/>
        <n v="1999"/>
        <n v="2005"/>
        <n v="2008"/>
        <n v="1990"/>
        <n v="1979"/>
        <n v="2001"/>
        <n v="2012"/>
        <n v="2002"/>
        <n v="2009"/>
        <n v="1994"/>
        <n v="2004"/>
        <n v="1985"/>
        <n v="1995"/>
        <n v="1982"/>
        <n v="1989"/>
        <n v="1991"/>
        <n v="1980"/>
        <n v="1958"/>
        <n v="1998"/>
        <n v="1988"/>
        <n v="2006"/>
        <n v="1992"/>
        <n v="1965"/>
        <n v="1960"/>
        <n v="1993"/>
        <n v="1996"/>
        <n v="1968"/>
        <n v="1997"/>
        <n v="1977"/>
        <n v="1978"/>
      </sharedItems>
      <fieldGroup base="24">
        <rangePr autoStart="0" startNum="1990" endNum="2020" groupInterval="5"/>
        <groupItems count="8">
          <s v="&lt;1990"/>
          <s v="1990-1994"/>
          <s v="1995-1999"/>
          <s v="2000-2004"/>
          <s v="2005-2009"/>
          <s v="2010-2014"/>
          <s v="2015-2020"/>
          <s v="&gt;2020"/>
        </groupItems>
      </fieldGroup>
    </cacheField>
    <cacheField name="Q3" numFmtId="0">
      <sharedItems containsSemiMixedTypes="0" containsString="0" containsNumber="1" containsInteger="1" minValue="1" maxValue="4"/>
    </cacheField>
    <cacheField name="Q4" numFmtId="0">
      <sharedItems containsSemiMixedTypes="0" containsString="0" containsNumber="1" containsInteger="1" minValue="1" maxValue="14" count="14">
        <n v="2"/>
        <n v="13"/>
        <n v="7"/>
        <n v="1"/>
        <n v="9"/>
        <n v="3"/>
        <n v="12"/>
        <n v="14"/>
        <n v="4"/>
        <n v="11"/>
        <n v="10"/>
        <n v="6"/>
        <n v="5"/>
        <n v="8"/>
      </sharedItems>
    </cacheField>
    <cacheField name="Q4_11_TEXT" numFmtId="0">
      <sharedItems containsBlank="1"/>
    </cacheField>
    <cacheField name="Q4_12_TEXT" numFmtId="0">
      <sharedItems containsBlank="1"/>
    </cacheField>
    <cacheField name="Q4_13_TEXT" numFmtId="0">
      <sharedItems containsBlank="1"/>
    </cacheField>
    <cacheField name="Q5" numFmtId="0">
      <sharedItems containsSemiMixedTypes="0" containsString="0" containsNumber="1" containsInteger="1" minValue="1" maxValue="3"/>
    </cacheField>
    <cacheField name="Q6" numFmtId="0">
      <sharedItems containsSemiMixedTypes="0" containsString="0" containsNumber="1" containsInteger="1" minValue="1" maxValue="3"/>
    </cacheField>
    <cacheField name="Q7" numFmtId="0">
      <sharedItems containsSemiMixedTypes="0" containsString="0" containsNumber="1" containsInteger="1" minValue="1" maxValue="3"/>
    </cacheField>
    <cacheField name="Q8" numFmtId="0">
      <sharedItems containsSemiMixedTypes="0" containsString="0" containsNumber="1" containsInteger="1" minValue="1" maxValue="3"/>
    </cacheField>
    <cacheField name="Q9_1" numFmtId="0">
      <sharedItems containsString="0" containsBlank="1" containsNumber="1" containsInteger="1" minValue="1" maxValue="1"/>
    </cacheField>
    <cacheField name="Q9_2" numFmtId="0">
      <sharedItems containsString="0" containsBlank="1" containsNumber="1" containsInteger="1" minValue="1" maxValue="1"/>
    </cacheField>
    <cacheField name="Q9_3" numFmtId="0">
      <sharedItems containsString="0" containsBlank="1" containsNumber="1" containsInteger="1" minValue="1" maxValue="1"/>
    </cacheField>
    <cacheField name="Q9_4" numFmtId="0">
      <sharedItems containsString="0" containsBlank="1" containsNumber="1" containsInteger="1" minValue="1" maxValue="1"/>
    </cacheField>
    <cacheField name="Q9_5" numFmtId="0">
      <sharedItems containsString="0" containsBlank="1" containsNumber="1" containsInteger="1" minValue="1" maxValue="1"/>
    </cacheField>
    <cacheField name="Q9_6" numFmtId="0">
      <sharedItems containsString="0" containsBlank="1" containsNumber="1" containsInteger="1" minValue="1" maxValue="1"/>
    </cacheField>
    <cacheField name="Q10" numFmtId="0">
      <sharedItems containsSemiMixedTypes="0" containsString="0" containsNumber="1" containsInteger="1" minValue="1" maxValue="6" count="6">
        <n v="3"/>
        <n v="2"/>
        <n v="6"/>
        <n v="1"/>
        <n v="5"/>
        <n v="4"/>
      </sharedItems>
    </cacheField>
    <cacheField name="Q11_1" numFmtId="0">
      <sharedItems containsString="0" containsBlank="1" containsNumber="1" containsInteger="1" minValue="1" maxValue="1"/>
    </cacheField>
    <cacheField name="Q11_2" numFmtId="0">
      <sharedItems containsString="0" containsBlank="1" containsNumber="1" containsInteger="1" minValue="1" maxValue="1"/>
    </cacheField>
    <cacheField name="Q11_3" numFmtId="0">
      <sharedItems containsString="0" containsBlank="1" containsNumber="1" containsInteger="1" minValue="1" maxValue="1"/>
    </cacheField>
    <cacheField name="Q11_4" numFmtId="0">
      <sharedItems containsString="0" containsBlank="1" containsNumber="1" containsInteger="1" minValue="1" maxValue="1"/>
    </cacheField>
    <cacheField name="Q11_5" numFmtId="0">
      <sharedItems containsString="0" containsBlank="1" containsNumber="1" containsInteger="1" minValue="1" maxValue="1"/>
    </cacheField>
    <cacheField name="Q11_6" numFmtId="0">
      <sharedItems containsString="0" containsBlank="1" containsNumber="1" containsInteger="1" minValue="1" maxValue="1"/>
    </cacheField>
    <cacheField name="Q11_7" numFmtId="0">
      <sharedItems containsString="0" containsBlank="1" containsNumber="1" containsInteger="1" minValue="1" maxValue="1"/>
    </cacheField>
    <cacheField name="Q11_8" numFmtId="0">
      <sharedItems containsString="0" containsBlank="1" containsNumber="1" containsInteger="1" minValue="1" maxValue="1"/>
    </cacheField>
    <cacheField name="Q11_9" numFmtId="0">
      <sharedItems containsString="0" containsBlank="1" containsNumber="1" containsInteger="1" minValue="1" maxValue="1"/>
    </cacheField>
    <cacheField name="Q11_10" numFmtId="0">
      <sharedItems containsString="0" containsBlank="1" containsNumber="1" containsInteger="1" minValue="1" maxValue="1"/>
    </cacheField>
    <cacheField name="Q12_1" numFmtId="0">
      <sharedItems containsString="0" containsBlank="1" containsNumber="1" containsInteger="1" minValue="1" maxValue="1"/>
    </cacheField>
    <cacheField name="Q12_2" numFmtId="0">
      <sharedItems containsString="0" containsBlank="1" containsNumber="1" containsInteger="1" minValue="1" maxValue="1"/>
    </cacheField>
    <cacheField name="Q12_3" numFmtId="0">
      <sharedItems containsString="0" containsBlank="1" containsNumber="1" containsInteger="1" minValue="1" maxValue="1"/>
    </cacheField>
    <cacheField name="Q12_4" numFmtId="0">
      <sharedItems containsString="0" containsBlank="1" containsNumber="1" containsInteger="1" minValue="1" maxValue="1"/>
    </cacheField>
    <cacheField name="Q12_5" numFmtId="0">
      <sharedItems containsString="0" containsBlank="1" containsNumber="1" containsInteger="1" minValue="1" maxValue="1"/>
    </cacheField>
    <cacheField name="REGION" numFmtId="0">
      <sharedItems/>
    </cacheField>
    <cacheField name="EXTRAVERSION" numFmtId="0">
      <sharedItems containsSemiMixedTypes="0" containsString="0" containsNumber="1" minValue="1" maxValue="7" count="13">
        <n v="4"/>
        <n v="3.5"/>
        <n v="3"/>
        <n v="2"/>
        <n v="6"/>
        <n v="5"/>
        <n v="4.5"/>
        <n v="1.5"/>
        <n v="1"/>
        <n v="2.5"/>
        <n v="7"/>
        <n v="5.5"/>
        <n v="6.5"/>
      </sharedItems>
    </cacheField>
    <cacheField name="AGREEABLENESS" numFmtId="0">
      <sharedItems containsSemiMixedTypes="0" containsString="0" containsNumber="1" minValue="1" maxValue="7" count="13">
        <n v="3.5"/>
        <n v="7"/>
        <n v="4.5"/>
        <n v="5.5"/>
        <n v="6.5"/>
        <n v="6"/>
        <n v="5"/>
        <n v="3"/>
        <n v="4"/>
        <n v="2.5"/>
        <n v="1.5"/>
        <n v="2"/>
        <n v="1"/>
      </sharedItems>
    </cacheField>
    <cacheField name="CONSCIENTIOUSNESS" numFmtId="0">
      <sharedItems containsSemiMixedTypes="0" containsString="0" containsNumber="1" minValue="1.5" maxValue="7" count="12">
        <n v="4"/>
        <n v="4.5"/>
        <n v="7"/>
        <n v="5.5"/>
        <n v="6.5"/>
        <n v="5"/>
        <n v="6"/>
        <n v="3.5"/>
        <n v="2.5"/>
        <n v="3"/>
        <n v="2"/>
        <n v="1.5"/>
      </sharedItems>
    </cacheField>
    <cacheField name="EMOTIONAL_STABILITY" numFmtId="0">
      <sharedItems containsSemiMixedTypes="0" containsString="0" containsNumber="1" minValue="1" maxValue="7" count="13">
        <n v="3.5"/>
        <n v="4"/>
        <n v="7"/>
        <n v="5"/>
        <n v="6.5"/>
        <n v="5.5"/>
        <n v="6"/>
        <n v="4.5"/>
        <n v="1"/>
        <n v="2"/>
        <n v="3"/>
        <n v="2.5"/>
        <n v="1.5"/>
      </sharedItems>
    </cacheField>
    <cacheField name="OPENNESS_TO_EXPERIENCE" numFmtId="0">
      <sharedItems containsSemiMixedTypes="0" containsString="0" containsNumber="1" minValue="1" maxValue="7" count="13">
        <n v="4"/>
        <n v="6"/>
        <n v="6.5"/>
        <n v="5.5"/>
        <n v="3"/>
        <n v="5"/>
        <n v="2.5"/>
        <n v="3.5"/>
        <n v="4.5"/>
        <n v="7"/>
        <n v="1.5"/>
        <n v="2"/>
        <n v="1"/>
      </sharedItems>
    </cacheField>
    <cacheField name="CLASS_EXTRAVERSION" numFmtId="0">
      <sharedItems count="4">
        <s v="Medium Low"/>
        <s v="Low"/>
        <s v="High"/>
        <s v="Medium High"/>
      </sharedItems>
    </cacheField>
    <cacheField name="CLASS_AGREEABLENESS" numFmtId="0">
      <sharedItems count="4">
        <s v="Low"/>
        <s v="High"/>
        <s v="Medium Low"/>
        <s v="Medium High"/>
      </sharedItems>
    </cacheField>
    <cacheField name="CLASS_CONSCIENTIOUSNESS" numFmtId="0">
      <sharedItems count="4">
        <s v="Low"/>
        <s v="Medium Low"/>
        <s v="High"/>
        <s v="Medium High"/>
      </sharedItems>
    </cacheField>
    <cacheField name="CLASS_EMOTIONAL_STABILITY" numFmtId="0">
      <sharedItems count="4">
        <s v="Medium Low"/>
        <s v="High"/>
        <s v="Medium High"/>
        <s v="Low"/>
      </sharedItems>
    </cacheField>
    <cacheField name="CLASS_OPENNESS_TO_EXPERIENCE" numFmtId="0">
      <sharedItems count="4">
        <s v="Low"/>
        <s v="Medium High"/>
        <s v="High"/>
        <s v="Medium Low"/>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pam Tripathi" refreshedDate="44110.479996296293" createdVersion="6" refreshedVersion="6" minRefreshableVersion="3" recordCount="1212" xr:uid="{F70C6447-2798-0A46-ADF6-A5938771FB3B}">
  <cacheSource type="worksheet">
    <worksheetSource ref="A1:BP1213" sheet="AT Copy"/>
  </cacheSource>
  <cacheFields count="68">
    <cacheField name="RESPNUM" numFmtId="0">
      <sharedItems containsSemiMixedTypes="0" containsString="0" containsNumber="1" containsInteger="1" minValue="1" maxValue="1212"/>
    </cacheField>
    <cacheField name="RecordedDate" numFmtId="22">
      <sharedItems containsSemiMixedTypes="0" containsNonDate="0" containsDate="1" containsString="0" minDate="2020-09-18T15:50:38" maxDate="2020-09-28T18:48:33"/>
    </cacheField>
    <cacheField name="ResponseId" numFmtId="0">
      <sharedItems count="1212">
        <s v="R_2xAldGhy7u4i5JS"/>
        <s v="R_1fkmjpEXPDshS5O"/>
        <s v="R_33dtFEmCL69i3gK"/>
        <s v="R_ukpHJIECEAfXomB"/>
        <s v="R_PzbCgfYWPVahxtL"/>
        <s v="R_2B3Xv8tR4X3F70E"/>
        <s v="R_2xFWlhGbPrCVitP"/>
        <s v="R_1cRPKdkgst4pZCq"/>
        <s v="R_31TwUulXZDD6rF3"/>
        <s v="R_1n3c18bAYW2HWYG"/>
        <s v="R_1C7L7WkROn3EUtb"/>
        <s v="R_3EuontbW6Ib4FH8"/>
        <s v="R_2EnqRRV8HDUAN06"/>
        <s v="R_ZwX3PIvm9BhlQYh"/>
        <s v="R_3lVXfoV9cB9QVw9"/>
        <s v="R_28TfmNV5I4pxQKG"/>
        <s v="R_2XgFwnIWlj7eEND"/>
        <s v="R_3qjsTAmJH9Ko32g"/>
        <s v="R_21sm9CYgKudHFfg"/>
        <s v="R_2rSLFbTycM5wIsF"/>
        <s v="R_3m9PUygPQfCMg3R"/>
        <s v="R_1CdAQN3rHZeL6cH"/>
        <s v="R_tMMh7G5O6BojcD7"/>
        <s v="R_1DGqyruFdvI0WPn"/>
        <s v="R_aahxUUq3Tloc4eZ"/>
        <s v="R_126bvNT8tLokAH9"/>
        <s v="R_2azU5RFttz9vwr8"/>
        <s v="R_2uwcV0xzTs7gzxP"/>
        <s v="R_2rJ9UFb9bJljsaf"/>
        <s v="R_24CTMy9pxsHVDIh"/>
        <s v="R_3h3hHQT6oHuuE1E"/>
        <s v="R_3EWRq3dUU5t3RrE"/>
        <s v="R_3NOm3kGE3vpxgQJ"/>
        <s v="R_1JWUGlpQBfDQ9wv"/>
        <s v="R_TuZzhPJ2mySsYUN"/>
        <s v="R_3MgIwSnVge3dddv"/>
        <s v="R_2eRNCKmVVBQuAJA"/>
        <s v="R_1qfSDSgdnrT9x1T"/>
        <s v="R_12Pe0PsLIr0RRse"/>
        <s v="R_wLD1HZEiA5AMqwF"/>
        <s v="R_yz5iCq6JbC253ZD"/>
        <s v="R_2sbaV9RosSwOM8l"/>
        <s v="R_7OLrblWEuNhKsBb"/>
        <s v="R_1KQhxecBGYhAbZf"/>
        <s v="R_DS6jnzax37uXzah"/>
        <s v="R_3mfAN60bw8afwzK"/>
        <s v="R_3knYNEOzzTICVGi"/>
        <s v="R_25zKQWeO5ucpsPy"/>
        <s v="R_2tG4PnPfVt3RPDj"/>
        <s v="R_2VvSCtOEfYSHIc9"/>
        <s v="R_2ymaQaAWQQkdmCl"/>
        <s v="R_2taK18bLBahfhoU"/>
        <s v="R_Tux8clC5UF5WlWN"/>
        <s v="R_3DupBP8fpmTW0KR"/>
        <s v="R_xz4BSPMtezn60aB"/>
        <s v="R_1qh0DfYn9EYru5n"/>
        <s v="R_8vP8Sv28VS6cLtL"/>
        <s v="R_dgnGbbCtvTLMINj"/>
        <s v="R_AuklPr9fuMj2J2x"/>
        <s v="R_3JgDf5l0ykarxDa"/>
        <s v="R_1lyNnLKseXv4UMC"/>
        <s v="R_3oRgbCibZ7qzdBB"/>
        <s v="R_2QrmV6PwUQJdiS8"/>
        <s v="R_11grjTultO9AAvw"/>
        <s v="R_25z1JKfTrBm2WBa"/>
        <s v="R_3O36OJJITXTsFhK"/>
        <s v="R_1OqL3LBLUNJoSvD"/>
        <s v="R_DCxqI3VF7kSpGa5"/>
        <s v="R_2pPlRC3PmpeUvJb"/>
        <s v="R_1n1tsZxdrVQ6C87"/>
        <s v="R_3O2orOgTC5Z9v20"/>
        <s v="R_1NrbkGxDg4LbPxz"/>
        <s v="R_vNPLTKViFRo40uJ"/>
        <s v="R_3oWTQKg7EnZ7xvL"/>
        <s v="R_28RStNntfsUPSWY"/>
        <s v="R_pxGMCE5RMeVFzR7"/>
        <s v="R_9TWNO96Pyf1HVvP"/>
        <s v="R_1Ib12kBITLHtk4G"/>
        <s v="R_AGQxh0bUSJb3qmZ"/>
        <s v="R_1FDoMyXjpvxKbJS"/>
        <s v="R_32Mekjnty4o7blx"/>
        <s v="R_1jAOd8z8Pjr5gDl"/>
        <s v="R_3lMlcArIv8VXch2"/>
        <s v="R_1MSPSJmExLesULC"/>
        <s v="R_3dFBzGd28EwtTNU"/>
        <s v="R_2e8WlWRrzLYl6Z6"/>
        <s v="R_273GoOarbl3JsiV"/>
        <s v="R_2U6oeFd8JAPcGEh"/>
        <s v="R_1E7qlbwQzxKu0Tv"/>
        <s v="R_2pSmXry66UDXJXl"/>
        <s v="R_27IpNXwLBnSvG4G"/>
        <s v="R_d5zPdK547iVdTVv"/>
        <s v="R_3qxt4aZ5xt6xZoN"/>
        <s v="R_2B8MtEqhImJFwBP"/>
        <s v="R_5guoUeFIenQEtdT"/>
        <s v="R_0lKGfeQBrHy9vtT"/>
        <s v="R_1Cx7lHRlPmGa4vz"/>
        <s v="R_3lxMagevo95RaTk"/>
        <s v="R_2ROlYtE4HtZnTTv"/>
        <s v="R_10GgU8FMR8eUYe3"/>
        <s v="R_2X5HIFdYQdAM74o"/>
        <s v="R_2ykdGBN3ztcQWsu"/>
        <s v="R_AjmAWHUSGn8wJYl"/>
        <s v="R_3lDo6Li4vqyGxF6"/>
        <s v="R_pFdaB4v4ZPG4vrb"/>
        <s v="R_PuIuqsn0818VxXb"/>
        <s v="R_eEEzsURYaSCd0A1"/>
        <s v="R_UDSSMviULOpWF6p"/>
        <s v="R_p4b3iz2R1CsLJXH"/>
        <s v="R_XgC7DDQw5xIHxux"/>
        <s v="R_1mKMpN8qoXWZDPT"/>
        <s v="R_1JPzDr6QB3wyG9y"/>
        <s v="R_3CVEmiMxSsO8FOj"/>
        <s v="R_3MSVGalcCoymGJ7"/>
        <s v="R_Z7s7uPBVRJL2zwB"/>
        <s v="R_2QPvGXTMaFIf1T3"/>
        <s v="R_ZDoAxsoGStmYHXr"/>
        <s v="R_VI0WQuZLnFTlNQJ"/>
        <s v="R_2zhWoK1DFzucPmP"/>
        <s v="R_21v4A2xu1hG3NO6"/>
        <s v="R_2zpVJPbpiyrvtd8"/>
        <s v="R_2SGYSs7HRPxvVAn"/>
        <s v="R_eCYcTDguqscn9pT"/>
        <s v="R_3rbI9vs9nwmutu9"/>
        <s v="R_0vnpUE6MSxFr8WJ"/>
        <s v="R_3fTwmbd5GzPBWJE"/>
        <s v="R_2U5Ru0vvSPgw6li"/>
        <s v="R_2VIucEsjUQdEbGO"/>
        <s v="R_2vYzlICrsW7RFyW"/>
        <s v="R_AHUbgADHCB2o1fb"/>
        <s v="R_3DwtdlCsTxAsdF0"/>
        <s v="R_ZrcF4CDwx35lkHL"/>
        <s v="R_umKXrfNOqXyD6KJ"/>
        <s v="R_3plnMDs7zyNvfFq"/>
        <s v="R_2dSGeYmbwMS1xz2"/>
        <s v="R_2bK7axO9RhXVil3"/>
        <s v="R_3eqyhSnFpdPWACg"/>
        <s v="R_210Lh90Ee012BQA"/>
        <s v="R_3iPv7h415JrW16T"/>
        <s v="R_1NCEXhjVdcroXrG"/>
        <s v="R_3IWWe1nEzhQtgrL"/>
        <s v="R_VOvyGYRjxMOzMJ3"/>
        <s v="R_3g7rOk9XM830Abn"/>
        <s v="R_3RaLAeBTKXW51Xn"/>
        <s v="R_2CJotkbzcEcl6tX"/>
        <s v="R_1LCL8ndG4n1H8yZ"/>
        <s v="R_1kHVJWrslQCp2Xd"/>
        <s v="R_pab0FnLKtNPrzyN"/>
        <s v="R_3h4nqhiYomJp6Z5"/>
        <s v="R_24oZqTtIj5pzGSN"/>
        <s v="R_1QnEPehTvvCr4KM"/>
        <s v="R_1LqzQqluDwy5x8U"/>
        <s v="R_2q8EslCTYGiAF2B"/>
        <s v="R_BCYc3C4NyATsRHz"/>
        <s v="R_1pzfkszElv2O5dy"/>
        <s v="R_3Hw7qhaOzDl4SiF"/>
        <s v="R_1g5zKoLdCsZHcnT"/>
        <s v="R_23UyVqMMeAaRZqk"/>
        <s v="R_5dIAX4Sgi7KMzg5"/>
        <s v="R_1ClJuc5elgkYXr4"/>
        <s v="R_1Lu2dgzpUErYMO7"/>
        <s v="R_1daFNhTnAKzEEWW"/>
        <s v="R_1o0i1M4tz5tDLGI"/>
        <s v="R_8nYR0ml4ESMtaJb"/>
        <s v="R_3qyOvjjFysoFlJV"/>
        <s v="R_2yl9AAlIuny4mlJ"/>
        <s v="R_2EgcwMJC4vlT3vL"/>
        <s v="R_2DLHAa5EV9YWBSg"/>
        <s v="R_1nVIa7UaXXCG64C"/>
        <s v="R_3RgEhrvI5ywtmOq"/>
        <s v="R_27iYTK5yqTQFSnV"/>
        <s v="R_2ziRxlERnFGwQxo"/>
        <s v="R_1C9Emc55MOfvoPM"/>
        <s v="R_28BQH0HftA4pRTz"/>
        <s v="R_xAG9CegsT0YbXqh"/>
        <s v="R_sZFy9cLngzcfJyp"/>
        <s v="R_3nf3W7snYQMfCr5"/>
        <s v="R_3lANKZuBZQY3T8R"/>
        <s v="R_1MWfW9Z879h7rkR"/>
        <s v="R_2VEkoLAE4Sgipzo"/>
        <s v="R_3n7qsnw4EsgrRIv"/>
        <s v="R_3NxixlC6WS4S5Fi"/>
        <s v="R_0cvPhIX8uNaGa2t"/>
        <s v="R_1E5o3s0kPWkZjCt"/>
        <s v="R_2aP3oMTlp4cRnoa"/>
        <s v="R_cLLeX4dK5y4yvYZ"/>
        <s v="R_a2xCVxljncyHnvb"/>
        <s v="R_2Sq3s8icOCLDTxz"/>
        <s v="R_agSjgFhdpMSBHQR"/>
        <s v="R_eXPT1QH7vwsGtdD"/>
        <s v="R_2uL2gaNqou5dvCp"/>
        <s v="R_3nNqcSOqk3L46dh"/>
        <s v="R_2OGSzxmBHF5lq5n"/>
        <s v="R_1S5XVfa1c79rhsd"/>
        <s v="R_3meHaezCoBpiMcH"/>
        <s v="R_DN1CzdyKVMqJW4p"/>
        <s v="R_p9vW16yzZiosXPb"/>
        <s v="R_3kFiW29IfTuM9uw"/>
        <s v="R_tLIRjlwz80IeolH"/>
        <s v="R_21BTmbDpOuD66Lg"/>
        <s v="R_1jfwHK6sCdJaKdC"/>
        <s v="R_1KqXUdBiR5zpKwu"/>
        <s v="R_3VkKPL4uUecsNDr"/>
        <s v="R_3NxhTLoeTCpk46O"/>
        <s v="R_302VHGzXYdrxT9S"/>
        <s v="R_1DqB1aKuXMy2oF4"/>
        <s v="R_1DpsW6BQYWy6C7g"/>
        <s v="R_RWCrZ40oCHbFD1f"/>
        <s v="R_3326iSjk1pG6fOG"/>
        <s v="R_2vYO0cdoBkuRaxt"/>
        <s v="R_1IzyXhfkbiT3Ony"/>
        <s v="R_2CkBsd80uzjLHJY"/>
        <s v="R_31GgQtiOFkRPfR4"/>
        <s v="R_33gxtPlM4QLC4jU"/>
        <s v="R_3qxRXD3E5NXFDkm"/>
        <s v="R_bPYehxWfBfPLfj3"/>
        <s v="R_1eUzUvrN99uV1A1"/>
        <s v="R_3h9ntVmI1KdeFIM"/>
        <s v="R_1rfhUxQnGqXLjJh"/>
        <s v="R_2Svh7EQOWEbW2bN"/>
        <s v="R_3PBPiwEZwdIgtRr"/>
        <s v="R_2Y4mt7NBUGEXwND"/>
        <s v="R_31mwA5vdmPFBrnR"/>
        <s v="R_1EhqJq2fSvqJYiQ"/>
        <s v="R_1kLIeZHhWVK7EnC"/>
        <s v="R_27HyZFhIGHk8brj"/>
        <s v="R_Ti8JGtK8bmKdCyB"/>
        <s v="R_aaWpKXFQF4zMjMl"/>
        <s v="R_pQTDiyJxOafjQHv"/>
        <s v="R_31KKhx82kY8ClHN"/>
        <s v="R_2RNXovUChNshO3v"/>
        <s v="R_2BkEF4OAkqHZjY0"/>
        <s v="R_RIbLv5d4BXgFOxj"/>
        <s v="R_1BXzQre70qZRCxZ"/>
        <s v="R_25GTZsA2eFx51ym"/>
        <s v="R_3GDp8L5gJFUyztx"/>
        <s v="R_e8TftoDpxZmiHQZ"/>
        <s v="R_2pQA4NqhNZckxWg"/>
        <s v="R_3smfxFCi5qiYu2V"/>
        <s v="R_2Vyf2aWBpeEbgtU"/>
        <s v="R_qXvFOvn4POG0tAB"/>
        <s v="R_2CHra5OhCHy5NCe"/>
        <s v="R_24bHaChxBu8923V"/>
        <s v="R_2EmFcpVS22BSWCe"/>
        <s v="R_3iCJS1FKSQc5UFU"/>
        <s v="R_XpSnoC1Q3kCjlS1"/>
        <s v="R_2uywtvEz9jXvLIX"/>
        <s v="R_2P1dcrRiEuaqWIf"/>
        <s v="R_2AGoy21jhzlw0ba"/>
        <s v="R_Oe9F87ZF9VjoM6J"/>
        <s v="R_3lADEwXg9cHPoSx"/>
        <s v="R_2Eo9CyGOwSTWYwm"/>
        <s v="R_2pLevVMFOEPmAl5"/>
        <s v="R_2s1qzBimLrNUyAh"/>
        <s v="R_Dl3ZmJdbiN58UM1"/>
        <s v="R_2SekmjO1lMEtOTs"/>
        <s v="R_3PSq1DY0kA7LH8L"/>
        <s v="R_3Mhd8YxApMAnvoD"/>
        <s v="R_oYRGFDEvdyDcUx3"/>
        <s v="R_beggfrH8oyJm8CZ"/>
        <s v="R_eLMiOyJ71NLoX2V"/>
        <s v="R_2BkvNGEMRMRUXga"/>
        <s v="R_3CQ2JVDeZrDoPdR"/>
        <s v="R_ZwztA5NDaDQchBT"/>
        <s v="R_72qV2udCCPfstwd"/>
        <s v="R_3UYF9JaeEjaXPWN"/>
        <s v="R_25zlWw49VfdTf7A"/>
        <s v="R_1g0HBb1db9676q3"/>
        <s v="R_1gpVu8Yp7XoHn40"/>
        <s v="R_ULndu9YT0wygQLv"/>
        <s v="R_1q39YFBYjEIEQoW"/>
        <s v="R_1IatrEqfBOqbUw9"/>
        <s v="R_BtT2hcWXPiUih57"/>
        <s v="R_se3FsKBtbUHLdQJ"/>
        <s v="R_Y0tRUcPEQDiJttv"/>
        <s v="R_1DZ5CksgdQhp9i6"/>
        <s v="R_Q6cYdTtlRoQ4f5v"/>
        <s v="R_3HpGb5VLunOOU85"/>
        <s v="R_24A9HkhypyaB6NU"/>
        <s v="R_3iWEbibt1M1AenA"/>
        <s v="R_2P5sl3kM1MRT16t"/>
        <s v="R_3jSAezE45Xf9cx9"/>
        <s v="R_324pWZmaqvL8uQK"/>
        <s v="R_10oXIk91VUWlC83"/>
        <s v="R_PuQt9q4Z9Rwq5RT"/>
        <s v="R_3HGJ0vRIApUfM7z"/>
        <s v="R_WiikJjS79nJPc8V"/>
        <s v="R_3ehnljUBFVWLk9e"/>
        <s v="R_2q3pvTzqLVaGC0L"/>
        <s v="R_2UW0W3j5UMPsWs5"/>
        <s v="R_aWe6nkwHdYyIGZ3"/>
        <s v="R_1IFWjWL17aCshfE"/>
        <s v="R_u1vlVvBMjQW8uT7"/>
        <s v="R_2CwcgDGwQ9JV6yE"/>
        <s v="R_3jBG6W1Uvng5zSp"/>
        <s v="R_AngKwTDGRxMUNGx"/>
        <s v="R_yINfio2zaCfalOx"/>
        <s v="R_23UeyWcdxGhb2gQ"/>
        <s v="R_Thlge4vKYvlZhvz"/>
        <s v="R_22XDDj0lcdTSLJq"/>
        <s v="R_1pDz3pWCFxJU5XN"/>
        <s v="R_33x3618Elm3v2nz"/>
        <s v="R_O3ihLTNnK6wlWZH"/>
        <s v="R_2xPrZi2R6OW7IgV"/>
        <s v="R_32SbxPHZRsj7btr"/>
        <s v="R_1DnGTKzjyIw91BG"/>
        <s v="R_2B8SeGOPx2kRWBR"/>
        <s v="R_3MbBDQrRgk11FyO"/>
        <s v="R_231StXZ1HdH9co2"/>
        <s v="R_2lv8CqtlR7W18sh"/>
        <s v="R_1ITa7J3WHyygUeh"/>
        <s v="R_1pLiRQt1l9FkEyy"/>
        <s v="R_3JayGYsJiSzVv9i"/>
        <s v="R_2XgktrnPEttAftn"/>
        <s v="R_e8q3sFVV10TfiLf"/>
        <s v="R_1Kx9icgLeM2oWQW"/>
        <s v="R_2ti2HXY2ChNv5qx"/>
        <s v="R_2QRmAEoYf0O2UnX"/>
        <s v="R_2R24zeqvDUXjJT6"/>
        <s v="R_SPOaf3OeQn9tKNj"/>
        <s v="R_8BzJZXIomZ4jzqh"/>
        <s v="R_263U0aKg4C71MXC"/>
        <s v="R_2Ea9vjuYWn5t9eU"/>
        <s v="R_10ZMPKK3F6hZhi8"/>
        <s v="R_3L5rR6JrZscxle7"/>
        <s v="R_um1lebxyN6BGUtb"/>
        <s v="R_1d6LOCNFlzObBXB"/>
        <s v="R_1GIdDiNCpNz14ec"/>
        <s v="R_SOywSiBHycGCLjH"/>
        <s v="R_3QPrD0EPWpNOrSh"/>
        <s v="R_1CDe2rOxbpMjbDS"/>
        <s v="R_0fv3OjfOANGswud"/>
        <s v="R_phiGJJ6PxeGnbdT"/>
        <s v="R_11hHHiFlqBUaPpQ"/>
        <s v="R_2xMlpOQopAFCyIR"/>
        <s v="R_1Pbl5JMEz2JPc4x"/>
        <s v="R_2CUqUIsWjlG1bYp"/>
        <s v="R_26fD72wvWdSZpnY"/>
        <s v="R_2VvEYLXeiK5FkPs"/>
        <s v="R_bD6ztMbmz7hyBJn"/>
        <s v="R_1PZQ21GAbcvScaU"/>
        <s v="R_2Vr82UnvYdfvN3L"/>
        <s v="R_wQWOP23okMVgpgt"/>
        <s v="R_1OxmPFl2hohLA1O"/>
        <s v="R_2fJzJLlxGcUSGnB"/>
        <s v="R_UAOLNqNOw0jNVER"/>
        <s v="R_1OpijssQYlqtqGs"/>
        <s v="R_9YKWX6UZfdlecUN"/>
        <s v="R_1MWM92feHoJobhh"/>
        <s v="R_3aTQhFriNG61sDT"/>
        <s v="R_2BbpTIjifPIcDKC"/>
        <s v="R_Tua4rvugXJmlPnX"/>
        <s v="R_3EW6XLldVTA98Vz"/>
        <s v="R_31TsB7z7pOqBseJ"/>
        <s v="R_2brGEtFUCNQXUZ3"/>
        <s v="R_2YLnnjxz7rt3Qbg"/>
        <s v="R_PAszcanFSLpHYOd"/>
        <s v="R_SOd1dhM3jf8pqNj"/>
        <s v="R_z1KqHDLmCeXzShz"/>
        <s v="R_1l4gMOIlHdD2dNg"/>
        <s v="R_cvwDXtKpBxVBehj"/>
        <s v="R_yyX3zoGcA7P0EiB"/>
        <s v="R_1ILUKkcnjdQCAir"/>
        <s v="R_O1Dqj79Xco51nq1"/>
        <s v="R_1NCTL6Y5AUuYfvm"/>
        <s v="R_ZwMcgzPlzZDYi89"/>
        <s v="R_1r9zyL4NkqEHVAu"/>
        <s v="R_1HdeXHsZabYdJb6"/>
        <s v="R_3fwzc1u08hq5vxe"/>
        <s v="R_2zkHwtjTt97Dtlj"/>
        <s v="R_ugZPxtwWyUG8CB3"/>
        <s v="R_2VxowN2HzYWibsk"/>
        <s v="R_3ndYSfVmkgTojHn"/>
        <s v="R_1BS1QWqhh4O7voy"/>
        <s v="R_3RrnUbVEcwtmeLe"/>
        <s v="R_2pPo7n1sJikkMiR"/>
        <s v="R_20SQW0dKRtFjq6h"/>
        <s v="R_33ehm5ERpl49wxO"/>
        <s v="R_3jUTzSgMxOyXPVE"/>
        <s v="R_1dEq66QmOmXUGpn"/>
        <s v="R_DMeX7aWufhsToqt"/>
        <s v="R_2qyfKrssEU8ROn9"/>
        <s v="R_1LGnp1QgokfG5rq"/>
        <s v="R_3EG7F3xW3W9g9Ix"/>
        <s v="R_QaaRtPLF6BUbA9H"/>
        <s v="R_ZKJlPx5aYCfWS0V"/>
        <s v="R_6WgwQcvZcbAz4xr"/>
        <s v="R_1OriTSqpH7QdZhP"/>
        <s v="R_aVI00VwnKPaDKE1"/>
        <s v="R_3R1xeVm6Ckvp6WF"/>
        <s v="R_AsQqAzld9j081Cp"/>
        <s v="R_2hkh3GXfpxGAj05"/>
        <s v="R_b4lLQhw9DlNOp3P"/>
        <s v="R_2dNlIWEld1Guji9"/>
        <s v="R_dd3JJ7ZV0WVmZi1"/>
        <s v="R_2TLWlzpCaAciqHo"/>
        <s v="R_3h9no8PpVQT6AbL"/>
        <s v="R_xoryWr42KDawxUt"/>
        <s v="R_1hRqJy66s8O012f"/>
        <s v="R_1QN8CffafP7OIQD"/>
        <s v="R_2RUsODEZLq5ullT"/>
        <s v="R_YbMmk6EBeiuWOk1"/>
        <s v="R_3iDy7o1VErQxXVx"/>
        <s v="R_cJ7PT59fzjpqaDT"/>
        <s v="R_6sthliGNTLp1Xj3"/>
        <s v="R_1PUjAssCMtdfSQY"/>
        <s v="R_1NzFDmfT5ZM19zi"/>
        <s v="R_2ALqplh6QEoPsXd"/>
        <s v="R_QlUE3IMFotsJdgB"/>
        <s v="R_3UBlMKnvUd8TGpj"/>
        <s v="R_1o0uPbu1adBG3ig"/>
        <s v="R_3HH4SA2SoaOdb7r"/>
        <s v="R_1Io7BxLyhZBtw0m"/>
        <s v="R_2VaVVQUhnee8Rpw"/>
        <s v="R_12RMFQQQDOwOkJC"/>
        <s v="R_2cqLaFh2RejNQYe"/>
        <s v="R_3R9onWs1cr7uwFt"/>
        <s v="R_3jTBu27nrz29w2I"/>
        <s v="R_3IasXf9ZjSEVBmb"/>
        <s v="R_2XdFfDHfV5di5N2"/>
        <s v="R_DBhHn84bPtglAAN"/>
        <s v="R_11jQNHjn2r7XvoX"/>
        <s v="R_2YRoDKGeEMfPXP0"/>
        <s v="R_SVpOEjFv0uiwm9b"/>
        <s v="R_31Bk9xwBM9gpFfr"/>
        <s v="R_Bymr8efVCyyYipr"/>
        <s v="R_blKxqYlFJOTb9Ml"/>
        <s v="R_31mCbWofnkJvwky"/>
        <s v="R_2chnwvtRgzuBXy1"/>
        <s v="R_2wMDTjSwBBQXl3l"/>
        <s v="R_10Yu8Zy8eVWgViN"/>
        <s v="R_C1AvlnIH2KXYSiJ"/>
        <s v="R_32LPruidWiqc6gP"/>
        <s v="R_3nN5xxDbMF3Jr8H"/>
        <s v="R_1i3hyGVdyW56mnm"/>
        <s v="R_Zk7Nh1i7r9ICfTP"/>
        <s v="R_2VxYLgVRMXaojhb"/>
        <s v="R_5tZGJNioC5IbYtP"/>
        <s v="R_1psUOW2GSVabCxe"/>
        <s v="R_3m7Poooc1mZael6"/>
        <s v="R_9AEooR0wmXHuDsJ"/>
        <s v="R_2EgyihZLE6spCY8"/>
        <s v="R_3fGCYjUKZ2M0VOq"/>
        <s v="R_2b2H5JNKPRQNPiX"/>
        <s v="R_1CydGpYipzS0yTF"/>
        <s v="R_110ds00P4fu1jOO"/>
        <s v="R_2aPH2qh3j6xqJML"/>
        <s v="R_1LMxqi91OjwKd2W"/>
        <s v="R_30it5oGtT0xHKB0"/>
        <s v="R_ac2eAebiAiznWGB"/>
        <s v="R_3LX7kt8hKg5fDTz"/>
        <s v="R_XAiMvAN0SN78mDn"/>
        <s v="R_3I4bG5hADKEJLFT"/>
        <s v="R_3I6tE6vPQkyj1pl"/>
        <s v="R_cGAXURTE8KshAXv"/>
        <s v="R_umKRicZVnhfFDxf"/>
        <s v="R_2wNNDCpHgPdOOoi"/>
        <s v="R_pxzsUHEAHjGHavv"/>
        <s v="R_3EQrOm5XgDjGp0d"/>
        <s v="R_3n2CDHU4jS83vmI"/>
        <s v="R_2bVmryyC2kmnf7F"/>
        <s v="R_Use4QdYyHY7SAIV"/>
        <s v="R_30jx250PBIKzhr2"/>
        <s v="R_RIxCbd7OcbjxWjD"/>
        <s v="R_3fZOIj7VS4ON4NZ"/>
        <s v="R_eRiYjVJfYmrt2bT"/>
        <s v="R_a60ezbS0a8LYOJP"/>
        <s v="R_2tnbqj86O4TpqIE"/>
        <s v="R_T8h5cOlbRgclY6R"/>
        <s v="R_1GBLXUAJ3cLadLs"/>
        <s v="R_2Y54cH7s1rg32bb"/>
        <s v="R_rcKSjGpF5sgx1xT"/>
        <s v="R_2wyrp71rO2jDm76"/>
        <s v="R_3fl6Cz1B2fMsCeg"/>
        <s v="R_28ZY41aoS8da8E8"/>
        <s v="R_wNvix0iIfF2whe9"/>
        <s v="R_2BgF16DFhpfh37q"/>
        <s v="R_1mJzH59MgDfRka7"/>
        <s v="R_2EoA2hhHnAFaeeY"/>
        <s v="R_oZFFBVIVsvfvcaZ"/>
        <s v="R_3oZ0FAaW1LiNYJi"/>
        <s v="R_2B8QAQrPlh3PCoU"/>
        <s v="R_2dGemHvMrXTv72d"/>
        <s v="R_2VJE6zd72aoY3jc"/>
        <s v="R_3NNWJUeqtbSL1yP"/>
        <s v="R_33a5Z4N6kiMKET1"/>
        <s v="R_xbfI98VRnUR6ADf"/>
        <s v="R_08qX0FGYYM8zRlv"/>
        <s v="R_3qVVrZfQJlUCwzM"/>
        <s v="R_wOfYTK9NfDyKQ6t"/>
        <s v="R_1NyKniKCHzeOdoZ"/>
        <s v="R_2vlhUenRwSrkMnp"/>
        <s v="R_2q8EUELGzCVOpmN"/>
        <s v="R_2qyNgzfloukDwHC"/>
        <s v="R_vcycjb8b6gwfCdH"/>
        <s v="R_1r1xESisVEmZMkJ"/>
        <s v="R_7PNru3iFdRfmTxT"/>
        <s v="R_phGAE6gesMPvJLz"/>
        <s v="R_reW37LQ9eGB4Pjr"/>
        <s v="R_8qyRbJJBdowVnJT"/>
        <s v="R_232km7xlixvt7Ur"/>
        <s v="R_2v1Wb2gbfZQsDJZ"/>
        <s v="R_WrFjZLrQ3x71adr"/>
        <s v="R_3EXWVQcD60YUIUA"/>
        <s v="R_1LjmFWRX6uJia7z"/>
        <s v="R_0NRucvQIVoz2XcZ"/>
        <s v="R_25N31SQbpXhNxKU"/>
        <s v="R_sp1OY1QLHr50z2V"/>
        <s v="R_2bNRA5vpPUhA6oa"/>
        <s v="R_esNlsDAxCiazrEd"/>
        <s v="R_2qmxtHip9sv799q"/>
        <s v="R_2CVBkhWSQwxRMG0"/>
        <s v="R_1pKmoQOPMF25Chc"/>
        <s v="R_pisuaxSxpKyjSJH"/>
        <s v="R_4MmN44sAYVWYo1P"/>
        <s v="R_1KwoF3FlQUn0Pgz"/>
        <s v="R_2tyVkcUH7P6zXMZ"/>
        <s v="R_qDxJW9ivHkGE1dD"/>
        <s v="R_3KAXyJGdUZFn2nP"/>
        <s v="R_BRqcmHJgIBoFfrj"/>
        <s v="R_27Ea7V4OxBThmdc"/>
        <s v="R_1GWuPeW7gTsNzT9"/>
        <s v="R_2S0ovj3tCAoA0xj"/>
        <s v="R_1gU6Nm3JXPu64Cc"/>
        <s v="R_3s1eCt370UahsDk"/>
        <s v="R_25LWeWwFLcvq2kN"/>
        <s v="R_25vcw0D38hTPV5H"/>
        <s v="R_2bGZEakSOo5ZF0z"/>
        <s v="R_1NmDaDNUqsOzaRc"/>
        <s v="R_2dGZKMvKu9wK2B3"/>
        <s v="R_27fLCpGn5i96hlG"/>
        <s v="R_2dSXpXV6XIkeBEF"/>
        <s v="R_1mK7f1kaT3ggLY7"/>
        <s v="R_2SJhnCvuf7RJ6y6"/>
        <s v="R_1GNbR3nmDSkbktC"/>
        <s v="R_0whk7RTQjhIabC1"/>
        <s v="R_2zYliYytzBk1I0L"/>
        <s v="R_3IbIMbLcRQjOsId"/>
        <s v="R_1PSkyBSjxyopLcK"/>
        <s v="R_0xlrgqJpwC0XBF7"/>
        <s v="R_2e3EBuMVouuYOL7"/>
        <s v="R_2amfAVZedeuD5YR"/>
        <s v="R_2DLXd7y7cLf0VlB"/>
        <s v="R_1kG4ptjBScIBpM6"/>
        <s v="R_1lz5EU1INnAq2bk"/>
        <s v="R_2q9RQxVfLCTIXWe"/>
        <s v="R_OsdXXC2iWYJflEl"/>
        <s v="R_12JfYkFdM17cQOO"/>
        <s v="R_yZOcXIC2Lhc9qNj"/>
        <s v="R_OHzG7QV5N1ik8lr"/>
        <s v="R_3OjMicacHFzAuBB"/>
        <s v="R_bxveJnlcSg1NjS9"/>
        <s v="R_08OE2YpZySZ7sK5"/>
        <s v="R_22rJEZ6Flk5skdl"/>
        <s v="R_3khcDjvqZ4QTRXE"/>
        <s v="R_23azuQX9OnbiGDa"/>
        <s v="R_2PnhNCmPTTkV3CY"/>
        <s v="R_Tqswq3lDirVDxkt"/>
        <s v="R_1ilLm9PYXk7QhaN"/>
        <s v="R_vHu9pMdBaxht7dD"/>
        <s v="R_26axCfnR40uFDoy"/>
        <s v="R_3nOv9PqWccwnz3c"/>
        <s v="R_2aCSpcbjHaGpng6"/>
        <s v="R_1Cr0lfCp8c3QTUC"/>
        <s v="R_3FVErl77LLJ1tTj"/>
        <s v="R_aY3mFQUpxy1yTFD"/>
        <s v="R_3MQFGT5X2mlNxLb"/>
        <s v="R_1dsksyy1mMOixn0"/>
        <s v="R_31hJxPpyCmBt38f"/>
        <s v="R_1K6WQtTk0ALNbJN"/>
        <s v="R_OdShv5dr7SUBLk5"/>
        <s v="R_1LSj0dgEmHcfmlj"/>
        <s v="R_3qy6Y3WTq0CKuSy"/>
        <s v="R_3khyXSP2FdaN1Pt"/>
        <s v="R_1jHdIcqEG8k7ltM"/>
        <s v="R_YSs3iB8Lg82pqG5"/>
        <s v="R_3HH21ZpSPAd2kmQ"/>
        <s v="R_aYj06pg3MLsHdC1"/>
        <s v="R_r0ceJBrOD17eQNz"/>
        <s v="R_22tW66S8dhJ5wpn"/>
        <s v="R_xikuj4BBzIUtCqR"/>
        <s v="R_21A5YYKU1tOdYPt"/>
        <s v="R_31R92KPbOFHvMnU"/>
        <s v="R_T7PJoKyzECb4Oul"/>
        <s v="R_O89ReCr7UtXaN5T"/>
        <s v="R_2zbWMDpVteOAQ7k"/>
        <s v="R_2rSpw39bNkhCs52"/>
        <s v="R_1mnjkv1yN0JwieA"/>
        <s v="R_22PUqqh1xrNzjKg"/>
        <s v="R_33734kY0M651HW3"/>
        <s v="R_1BXURtdqaPkmYMZ"/>
        <s v="R_1qfEvp8hJL744eA"/>
        <s v="R_12xbyT7cwc38Ctt"/>
        <s v="R_3jZpfWWJTnzimhw"/>
        <s v="R_8pknjWkSS6xP0lz"/>
        <s v="R_22QCV6KWIlyc4a2"/>
        <s v="R_2VwKKeHY7gbijbQ"/>
        <s v="R_2wHtn9kpuv1gpRf"/>
        <s v="R_cJcY9rxBwJFUAhj"/>
        <s v="R_1EXMpn6X8yK9cKM"/>
        <s v="R_1Fx52gnjaSyDH5V"/>
        <s v="R_2e2U2aqXdTV0l2k"/>
        <s v="R_piQhm3ocAKwyzzX"/>
        <s v="R_3fDz3zcPM6z5qBd"/>
        <s v="R_AB81jpYi9t9yP6h"/>
        <s v="R_2P1hgcwGSCs9Lbp"/>
        <s v="R_10q78giUVcJpbIQ"/>
        <s v="R_3JFcO7obPIcAekl"/>
        <s v="R_pcGUNmZjjKDhmI9"/>
        <s v="R_3rC124OTNaaZbxf"/>
        <s v="R_2SCv6me9idSRkCa"/>
        <s v="R_1gwKGRWqMz3k42c"/>
        <s v="R_3DtnXBzOoUbh8Dm"/>
        <s v="R_3RjaM0k2eJeVTLX"/>
        <s v="R_3MoEeXApOtXQ6Tn"/>
        <s v="R_1N9atdOIYgXQusk"/>
        <s v="R_3s5iVOv9tYlD1jR"/>
        <s v="R_yjYKZgx0A5q5Cx3"/>
        <s v="R_XXqijsfuvSLWsN3"/>
        <s v="R_2y3pHfIv69YvKwY"/>
        <s v="R_Zjz326nbdFb2SdP"/>
        <s v="R_3oAsoj8Hj9YTlw7"/>
        <s v="R_1BQ3DU3XMcc28hs"/>
        <s v="R_2zBkwREQ3elGkvD"/>
        <s v="R_2VdukNEG1kKCtJe"/>
        <s v="R_2cqEI1QT5omv48I"/>
        <s v="R_2afqyA9d0eIZ0Do"/>
        <s v="R_3RgOguxbzGDEKmV"/>
        <s v="R_1rplaphHUFQH5Li"/>
        <s v="R_3iOIlOSqCe8nSB6"/>
        <s v="R_Xn2JhKAjhefYRzj"/>
        <s v="R_2dEkgeh0Gw5v80q"/>
        <s v="R_tEhzjhosBSWGqtP"/>
        <s v="R_2xDlJRTf9u1KxC4"/>
        <s v="R_1dzOQi8ShCgjv3l"/>
        <s v="R_u9XQCSQ9Z5RkeTn"/>
        <s v="R_1LO5DmsQdSUTfPb"/>
        <s v="R_2qk2fSYAsZSt8vb"/>
        <s v="R_1IyOJZBytqhTMl5"/>
        <s v="R_3NUlnjBdXSAX6jt"/>
        <s v="R_3kt6V3uz8yzkSjX"/>
        <s v="R_Z4ZKJnanzQtaufn"/>
        <s v="R_24tKYnw5gtF0sIT"/>
        <s v="R_VPBS4We33UNSr5L"/>
        <s v="R_8eoyTViHSzF2F2N"/>
        <s v="R_1IFZ17opzcukMTx"/>
        <s v="R_2uODsPyTVl1NEkI"/>
        <s v="R_3r0YY4TLyoVurh1"/>
        <s v="R_1jlBq7la3BJENGv"/>
        <s v="R_2UW47HTPNY1TgpY"/>
        <s v="R_1N33uTYrYf1OqS2"/>
        <s v="R_30e1PDbLKGrSrBO"/>
        <s v="R_28S2nr1tKOZzXex"/>
        <s v="R_1etVtzwkClCdvw6"/>
        <s v="R_22lU4j7Ep6Kw2sI"/>
        <s v="R_qKF2Vqpw4bwBqDv"/>
        <s v="R_tGv9M38RqMNqyUp"/>
        <s v="R_3qk7Tvm0IS2NzRX"/>
        <s v="R_1DnxyWSzEhdp03O"/>
        <s v="R_1SRQICyJ1Cfh4Fb"/>
        <s v="R_Tona40WIYiX55p7"/>
        <s v="R_1IGyPDCzaOIvzc5"/>
        <s v="R_3DuUsHR9KXz73QN"/>
        <s v="R_2e59ZUBDUC5VzGi"/>
        <s v="R_9v0FcCJbUEGRAL7"/>
        <s v="R_ykGI41GTKvpRcC5"/>
        <s v="R_1g6AUvWf9Q8HXDa"/>
        <s v="R_22Djn2wxJGvFcbg"/>
        <s v="R_2wjMkHuB4iz9Ub5"/>
        <s v="R_r9mrIcT7bfM8OHv"/>
        <s v="R_PNgRoVySCqb0LYZ"/>
        <s v="R_skhMnon4lTeKFwZ"/>
        <s v="R_3qI2IBySOAgTMdd"/>
        <s v="R_2dTqUfOATJxqo6o"/>
        <s v="R_3Pn9em4O4HvenEf"/>
        <s v="R_3HuXYBSPqboXw67"/>
        <s v="R_TdNjYhKW50k0S0p"/>
        <s v="R_2TZ8FDKSiTo0E8o"/>
        <s v="R_2eR12t5TgEctQLR"/>
        <s v="R_1lzRTSVS5H9PgNI"/>
        <s v="R_3qvVIThhZWhtz6M"/>
        <s v="R_1ikbB9CZYftWJJi"/>
        <s v="R_8nUbnAWlUZ6U3IZ"/>
        <s v="R_1HoF4NtOFQvrOgC"/>
        <s v="R_3Jlp8b7IAmsk3Sm"/>
        <s v="R_w1caMAkj8Pct0el"/>
        <s v="R_2tfbWu8fbkFGRUp"/>
        <s v="R_6DQ3ewFJTr3WhwJ"/>
        <s v="R_pGhehAM9LoDLsEp"/>
        <s v="R_1Cvl14X5OPjUQv2"/>
        <s v="R_XS5r7Cf5DeOMeNX"/>
        <s v="R_1eruNLrdVKeAwe2"/>
        <s v="R_2B8Vla4pQYMKRMe"/>
        <s v="R_1F39PgWrKzixM0m"/>
        <s v="R_puRjXZUvQDtEJDr"/>
        <s v="R_1JCP8B3oGBorZay"/>
        <s v="R_25MFcmNn4iY41F6"/>
        <s v="R_27VkxwXW8qyr0wx"/>
        <s v="R_2YtFq7oqbHU8lUy"/>
        <s v="R_dgqwJ1FksjIUpa1"/>
        <s v="R_1nSIXzG8bNR1KyB"/>
        <s v="R_0UH4Y3cmoEvMRhf"/>
        <s v="R_1kFvmsj27KQpNrq"/>
        <s v="R_1me0iKs3r73Ork8"/>
        <s v="R_bEKYnQbrI3zIKQN"/>
        <s v="R_1GDeJXmwRf1lmGV"/>
        <s v="R_0B4OQMskz7KE5EJ"/>
        <s v="R_10DkQd4fPOshiKA"/>
        <s v="R_2YRG8e8oqnWXCDj"/>
        <s v="R_1mz7w0sM54hopKU"/>
        <s v="R_2do1M9QF8Qm6w5r"/>
        <s v="R_2QKZoeJ7jaQtfJb"/>
        <s v="R_1joxPMFkNrgVfnQ"/>
        <s v="R_2v8paWCJGf80RqF"/>
        <s v="R_1i4CXMZ1elCDwE7"/>
        <s v="R_3qUnjU6NuutVgt0"/>
        <s v="R_29mXyIRUc5La7KN"/>
        <s v="R_3n6fY4RbnuRqGKB"/>
        <s v="R_3HSJSr4DAMfEtoh"/>
        <s v="R_pGhLV6ab9sw85P3"/>
        <s v="R_2atPahkCZFIRRu4"/>
        <s v="R_3iFsjPOAzvItfrg"/>
        <s v="R_1hQEIR25GZGu5IR"/>
        <s v="R_vMRFZPnlAZLzQRj"/>
        <s v="R_1pyQGb7DZbHfb77"/>
        <s v="R_2WZSJ3LcE4bBTYy"/>
        <s v="R_33sh2jJEFgR1Onv"/>
        <s v="R_3oTr0MShBPp9vi5"/>
        <s v="R_1cU6x3mMH0Pfkfr"/>
        <s v="R_2CxOzTlvEfEcYtG"/>
        <s v="R_3fUBMgJH3aLUqGk"/>
        <s v="R_2sTrKRxvNeh2Bfu"/>
        <s v="R_1ILsw1o2uo1r2Ol"/>
        <s v="R_1JUYUXtQfzYV2Bv"/>
        <s v="R_30dyti6NEg5Q7zq"/>
        <s v="R_VURmP4X4jrSdh3r"/>
        <s v="R_1FP61UbginmHKKH"/>
        <s v="R_sCj5NxMODyeqCSR"/>
        <s v="R_1hX1mUJpQ4PIkNJ"/>
        <s v="R_By42DeULT2MhsiJ"/>
        <s v="R_2nMdFTwUQhepgxX"/>
        <s v="R_WebxJeLnH0BilJT"/>
        <s v="R_1dB89TVhERhG5gi"/>
        <s v="R_3D1mlfIODN2Kyrz"/>
        <s v="R_BS1MP9vViSX0TQd"/>
        <s v="R_1NFxxxkmdIIM5iK"/>
        <s v="R_psWKZNZn6ZZOsXn"/>
        <s v="R_3EK08ZPaEfXO04A"/>
        <s v="R_1NDsV9Gu9DmU6i1"/>
        <s v="R_1OwvQ6mDp8Crw8w"/>
        <s v="R_cUYxSiDfUr64RGh"/>
        <s v="R_Yb3JTYp24KCsYbn"/>
        <s v="R_ULunjc8ksF4z7dD"/>
        <s v="R_1IuXU2x3ZjUIabr"/>
        <s v="R_Y0uFU69LucEaN45"/>
        <s v="R_2wFGhYH3iBRznDE"/>
        <s v="R_1N94CavZFMwCIxm"/>
        <s v="R_ywioKpf501Kr0Jz"/>
        <s v="R_reGMCRsdbPzSKKR"/>
        <s v="R_3p4hfjYLBYZuqrN"/>
        <s v="R_2zeYwDjKMTYElSq"/>
        <s v="R_2rOsZv6LrQr0pkZ"/>
        <s v="R_3dTgWxYt9uBP3GX"/>
        <s v="R_1PRDUXFJxDuPhTy"/>
        <s v="R_2usTR3t6H4YK1yN"/>
        <s v="R_2t2OwrDkU0Kqb9b"/>
        <s v="R_30eoonrfAkfJMHd"/>
        <s v="R_1NFAlHWCrSpDtUh"/>
        <s v="R_ePMPXSe9D1OhSk9"/>
        <s v="R_D65U0mWNyT9G7cd"/>
        <s v="R_xA73vOtQ6vhEIdH"/>
        <s v="R_Dq6ggq7S1v1UgmJ"/>
        <s v="R_1d6RK6dQmhYqQQw"/>
        <s v="R_1BVIgxInP9ZCGdF"/>
        <s v="R_21aLTBGEddR6Ds7"/>
        <s v="R_10uyLNW69rFv0NL"/>
        <s v="R_5mVJtbmzswO5ual"/>
        <s v="R_1I5waks13YxRr6z"/>
        <s v="R_1oGNzETwYn0r7GU"/>
        <s v="R_p9i5TBmvDhTqvWF"/>
        <s v="R_PMprg6xpFDcTYDD"/>
        <s v="R_2QYiAqbqwUmZGYw"/>
        <s v="R_2YFzAj90rZaFYd8"/>
        <s v="R_25LPbOOWmwY8lPO"/>
        <s v="R_2YFhRZfwrbVoksc"/>
        <s v="R_1qVfhEfhIQfdH13"/>
        <s v="R_2AFkKpjoiOXBlSb"/>
        <s v="R_3J7OQec1BBKVk0e"/>
        <s v="R_1l5iAeDapDBWADM"/>
        <s v="R_xDRhG6BDpjovHMZ"/>
        <s v="R_22xAAjrEjzAAPEC"/>
        <s v="R_3sAMOdSe5ycvja5"/>
        <s v="R_2aAVlSsuJIptCuJ"/>
        <s v="R_2tgx0zDjKzn6FSe"/>
        <s v="R_2CoVvSb1ftMkEG4"/>
        <s v="R_2Set9lAD1go3hKL"/>
        <s v="R_31b0PmU53vdIVaj"/>
        <s v="R_3PhnCmX2LF2WYVy"/>
        <s v="R_2VxyAYhR9U8v1iU"/>
        <s v="R_2tL8au1GP2siuuh"/>
        <s v="R_30dkwTWBouxUVaB"/>
        <s v="R_3fTVD3BY7zwmj6C"/>
        <s v="R_3J4WhKr3WPXOFCM"/>
        <s v="R_cTlCgKPdwIwsOTT"/>
        <s v="R_1hWPEPuWV2vBflO"/>
        <s v="R_12a4P0eRANZ18NS"/>
        <s v="R_1BUUqLsfC1MKVuM"/>
        <s v="R_1lfNNqnYVgsbfok"/>
        <s v="R_NWRQ3Tht5R0eNNv"/>
        <s v="R_1OD0JFbcixDwsjD"/>
        <s v="R_3NyT3ScIOfdCuzG"/>
        <s v="R_DCPYO01unwdFSKJ"/>
        <s v="R_3r2EBZusV51xIIX"/>
        <s v="R_2CHPA29rZt4cxRQ"/>
        <s v="R_3iFq7GVLgfPfNph"/>
        <s v="R_e8ooI7uyJR1hBrH"/>
        <s v="R_2Xp8HQu2EHhPKxH"/>
        <s v="R_2QXHBFtMrAuI8bc"/>
        <s v="R_3244gD7nqilaWNF"/>
        <s v="R_qUAwZlADBPy5bkl"/>
        <s v="R_22tQ6sHdLPUe1oc"/>
        <s v="R_tR6w04Agyzmk4uZ"/>
        <s v="R_RWDLyRTuHBjyKLn"/>
        <s v="R_1QszI2prrpGQufG"/>
        <s v="R_d6UZHgkvUqlkVQ5"/>
        <s v="R_1QcnqHmBlTEyoLp"/>
        <s v="R_DTYPHRZDqj2u5PP"/>
        <s v="R_72N8bJe3wROWXKN"/>
        <s v="R_3JfurIY1uH6XnuV"/>
        <s v="R_2fD0NVZQdBpcPcX"/>
        <s v="R_3egxLLF0i8SqyRn"/>
        <s v="R_21zfvH03gZbrKMz"/>
        <s v="R_2B3dcGvWEwRCCpi"/>
        <s v="R_2Ui6eEcXjt9KZE0"/>
        <s v="R_2sYkR01MS3UeWFJ"/>
        <s v="R_BttWOOHxRQcmNTb"/>
        <s v="R_3Ge027rSPRKsCGC"/>
        <s v="R_2PnjaM1DzjFnkG7"/>
        <s v="R_3gNGAjVEuz0uYea"/>
        <s v="R_x3qB7ViMJ88gnjX"/>
        <s v="R_4T31NCEoaK6QlUd"/>
        <s v="R_3lDIzfQ54C8xyxX"/>
        <s v="R_1eWuv7Uw1t3NJ7h"/>
        <s v="R_D1xiH4XqTkfaKVb"/>
        <s v="R_2rVm2ZkymQ101Dg"/>
        <s v="R_Z9nT2fYhulrsQPn"/>
        <s v="R_3IWY5HmbdgXByaE"/>
        <s v="R_3Rr66uyrqXtJQrz"/>
        <s v="R_3k04mvW52wjROiA"/>
        <s v="R_3I4f88e3iCUPXOI"/>
        <s v="R_2VJd2UryT1foCX5"/>
        <s v="R_3h6C2RVsgO3ofhB"/>
        <s v="R_2QVXKHDycyFfFSm"/>
        <s v="R_2aDflW9iynZuytB"/>
        <s v="R_RIaAh73iLdKoZy1"/>
        <s v="R_1rugaEJR6YnYYUm"/>
        <s v="R_1DzLNghsvjfMb6l"/>
        <s v="R_3nDGHL2p9wAhW2B"/>
        <s v="R_2uU32nF3ZeXA22v"/>
        <s v="R_d1oNskgQamewNt7"/>
        <s v="R_2aZFGYlMSZBzGQp"/>
        <s v="R_T5j2kYAPqaqKfCh"/>
        <s v="R_1jOMo6BsxVa5wA8"/>
        <s v="R_31gR08v8fxt3fWU"/>
        <s v="R_2wnOmuQ52keBdCE"/>
        <s v="R_A1cvIi6jOJj0bId"/>
        <s v="R_3fP1a2OLSVCBcOW"/>
        <s v="R_Rq2wRvQb9vpEEQ9"/>
        <s v="R_2U45GFsSlGaquln"/>
        <s v="R_2v7B5xudR1Qq6xl"/>
        <s v="R_wUehA7KKAcF8729"/>
        <s v="R_2X7JSRgkrvtSdAK"/>
        <s v="R_3RrrinMrTIAEUBW"/>
        <s v="R_3iCOiQQNBa8Tc0T"/>
        <s v="R_115VRhTBYOvwrrd"/>
        <s v="R_2tnEWGJIChd2Q9l"/>
        <s v="R_110GnZnUHWtYRDG"/>
        <s v="R_2rZTgarpteotboi"/>
        <s v="R_2P0sEuPWUfZQxcJ"/>
        <s v="R_3oHiXoipVwTl0Hw"/>
        <s v="R_URxTXd8qNAG8317"/>
        <s v="R_2v1SDD3RlpKL4LI"/>
        <s v="R_2zvgEzEL34Ml4PR"/>
        <s v="R_2azBXJkIwBWDpKc"/>
        <s v="R_WwZi6A8TUMgAGTn"/>
        <s v="R_8Ds9BR8OO4dckYF"/>
        <s v="R_3p5Y0rPWOYVX03A"/>
        <s v="R_2xV4sIMz63PHxIQ"/>
        <s v="R_3oSe7GnpZt2Njb1"/>
        <s v="R_1mIS1R5OD8dHFwI"/>
        <s v="R_9AlX9kPOLOdeoWB"/>
        <s v="R_2WA2dvIVDbJTpYt"/>
        <s v="R_1ovtoGyZI6MS5br"/>
        <s v="R_UMXXfcCq7vHgvER"/>
        <s v="R_yq02h6HlgLKWEFP"/>
        <s v="R_2ccxoJEYph493ON"/>
        <s v="R_3RfTyaCPKVzQ39d"/>
        <s v="R_3FWJWqyMm25Jsfy"/>
        <s v="R_3FOGx5TnVnwaz3j"/>
        <s v="R_2zAu2hFiaENqDKm"/>
        <s v="R_3snNMv17Ebru9qB"/>
        <s v="R_D0orJlgnJ4cfnPP"/>
        <s v="R_1fa4AB3oylTyWSN"/>
        <s v="R_2OOQ2on1Y1tu1Xg"/>
        <s v="R_1KvGRUrEQsZaHw1"/>
        <s v="R_2wTAfVyWne6mo0H"/>
        <s v="R_QmJtv4stELawAYp"/>
        <s v="R_3DhfkUvVsiCYSFg"/>
        <s v="R_232Figoc0WJeINy"/>
        <s v="R_3lDMe1kCOFpeikU"/>
        <s v="R_xno6qpx3SCOoYZr"/>
        <s v="R_3hykMMFS5uKFA5z"/>
        <s v="R_2TM0E54riXelpom"/>
        <s v="R_2XjTvXFYR5caRDD"/>
        <s v="R_1ohhgOjVDOXQngg"/>
        <s v="R_2fxNGUMMTJ16sok"/>
        <s v="R_yW3SP6VJRE7nLKp"/>
        <s v="R_1rff35OmdPft9IR"/>
        <s v="R_2zNOFzg9h9w3WUi"/>
        <s v="R_3Ppmjvf5s96zOpw"/>
        <s v="R_2amLumalcwMJkE2"/>
        <s v="R_1FP0PerK50PPUUZ"/>
        <s v="R_1eQVed4Uqeob5vg"/>
        <s v="R_zdMJ92eQ9124egV"/>
        <s v="R_tKBlhzoR2RacIFP"/>
        <s v="R_UgcUzIygU0qsfa9"/>
        <s v="R_QgYHtmgYjwzUEzD"/>
        <s v="R_3ew59ASnRfaDAcw"/>
        <s v="R_3HAp70YT2myShVu"/>
        <s v="R_5BZXmITaZNgB21P"/>
        <s v="R_3q7DCIRwVhwxibo"/>
        <s v="R_1nU85p00rLXGtQ0"/>
        <s v="R_1QGGBirBbPQkbnC"/>
        <s v="R_vIbTJYdZoCgHDXz"/>
        <s v="R_USyUmWXjVXDocpz"/>
        <s v="R_1IXn3l58CpSHwzY"/>
        <s v="R_1IMCufyqHtXHdfD"/>
        <s v="R_yWKmZmFm4Db2a6l"/>
        <s v="R_11ZwjaieYtoZPPd"/>
        <s v="R_3fq1ZzBsQDyTjQG"/>
        <s v="R_1juJY2QTqQkoreN"/>
        <s v="R_3MAL8p6EAlnjTZv"/>
        <s v="R_2A0EB9vtfP3hH13"/>
        <s v="R_3h3jP7kyDBDh4iq"/>
        <s v="R_2xRYEXWVEmylwlH"/>
        <s v="R_2VQrvRbU5wfUwHY"/>
        <s v="R_W8c0ML78s15hMBj"/>
        <s v="R_2DSP8vaIl71QvKd"/>
        <s v="R_Bsk4bF0VJTOg7IJ"/>
        <s v="R_3JyGDzUa7WdQ4Hh"/>
        <s v="R_22S77GFoAlSLEJi"/>
        <s v="R_2DTRxlKkDBg6VaR"/>
        <s v="R_5hjhQYHhMeNlZ9D"/>
        <s v="R_3lGiHYbCTTRBlkw"/>
        <s v="R_3MbWzz7SlFzrqBY"/>
        <s v="R_3L260JiLj61GhnJ"/>
        <s v="R_vYTJWGhmUFMbpHr"/>
        <s v="R_QfDyqUwj1iq3I2Z"/>
        <s v="R_2xx6O0PUbEVkekF"/>
        <s v="R_2CgqnTmSX9lOFd1"/>
        <s v="R_211IOIeHek4ba06"/>
        <s v="R_22GkMoJEREh3fFz"/>
        <s v="R_DIWgiJQGcasI0Ct"/>
        <s v="R_2wiVhSqcYo0kHVM"/>
        <s v="R_2az3lunAlw4BduW"/>
        <s v="R_XYdJDwTI4Yb7vsR"/>
        <s v="R_pimnSPNJX63eV1f"/>
        <s v="R_1rlCqhWHeG88m7N"/>
        <s v="R_2SeJkVAsItRxqBJ"/>
        <s v="R_3Min4W0Fh1CEuA1"/>
        <s v="R_3I6shQuCnTKZwlw"/>
        <s v="R_2SeG7GGeI8AMhfO"/>
        <s v="R_ByofPMCStV8MmwV"/>
        <s v="R_3HHaHI6fZ44HtJc"/>
        <s v="R_Tbev4kurdWrAPU5"/>
        <s v="R_1q3g36dl8NlAzLg"/>
        <s v="R_2VxphXHBvDiUUr9"/>
        <s v="R_3LXV8OtKWuM6pp8"/>
        <s v="R_Z2jWu2AEYymc82l"/>
        <s v="R_PXR1bBPnwdPtUXv"/>
        <s v="R_2y8x3ST78Knzq7G"/>
        <s v="R_3PAjoa0GML8iL2k"/>
        <s v="R_W72y2dzs5ChtA53"/>
        <s v="R_BLLbO5stWeXau1r"/>
        <s v="R_31t41xgBUwJZvIP"/>
        <s v="R_3NDIKAqIiZciiCq"/>
        <s v="R_28Ij10OX0BWewC4"/>
        <s v="R_2bUjdCULwpytqe9"/>
        <s v="R_se6MmrZhIjeoh7X"/>
        <s v="R_OpwU1uf8nDy269X"/>
        <s v="R_1o6jYZCsh3zKEMp"/>
        <s v="R_3gUcIvFYcIPj6Hc"/>
        <s v="R_2VHEDxpKOx6RRSa"/>
        <s v="R_1ILuKVTUzhxXmOx"/>
        <s v="R_2D17TDvsCdmp4QI"/>
        <s v="R_2RWVGukdFtczsYg"/>
        <s v="R_3oGgkpRtf8niF7o"/>
        <s v="R_3IYuLokhcP5tBv0"/>
        <s v="R_zZlYLTs0ojnBK3n"/>
        <s v="R_2Y4ZCYNo8Fa3pdM"/>
        <s v="R_3q8XUHR0tTKHPcI"/>
        <s v="R_2ToDKlmFxZW5vZM"/>
        <s v="R_O8VwFzoXu0TCW5j"/>
        <s v="R_3JdQOPmsZsDqh5D"/>
        <s v="R_2qkfcWYo1F0soXf"/>
        <s v="R_2E5FT9swLzcSBKQ"/>
        <s v="R_1QAQEhpHslLrIbz"/>
        <s v="R_1daBq4qd4y4YFnY"/>
        <s v="R_cZSlbm9VuntjFmx"/>
        <s v="R_1rJ82kfr7cbyD3G"/>
        <s v="R_3NKCsMNEU0Xywky"/>
        <s v="R_BzbDzvJfxsXZRvj"/>
        <s v="R_6DJRu8hbsaI3IIN"/>
        <s v="R_1CDQwP2ZLExsJpX"/>
        <s v="R_6XQMtIPkXnJWi9r"/>
        <s v="R_yWqKJMrVtVSZwk1"/>
        <s v="R_qR3RGUHzkA9haCd"/>
        <s v="R_4IbxLfexU5sCHuh"/>
        <s v="R_277op9auSaZSKpt"/>
        <s v="R_1N5gfYvvZdXdpuP"/>
        <s v="R_2RNYttAItBaTKeQ"/>
        <s v="R_eQJXmV6iPo9825z"/>
        <s v="R_PM8vD8AtHsqgrSh"/>
        <s v="R_1o23Hi6OX5c7dXt"/>
        <s v="R_2PvUq8NTTqzkyRI"/>
        <s v="R_2ro1ljTY4PYwQL4"/>
        <s v="R_1NbpOiO3tTwJZSu"/>
        <s v="R_3s7iWjp2YsM46jp"/>
        <s v="R_beYUYfRivHqhHX3"/>
        <s v="R_esXtAAP9wvWVJlL"/>
        <s v="R_301OfdtggxEJlQ5"/>
        <s v="R_1qdZWG5zMUkebLQ"/>
        <s v="R_2uytiHYTXItAO6I"/>
        <s v="R_06B9LvOZ6Xt8DDP"/>
        <s v="R_un3I6iWflAqyEVP"/>
        <s v="R_2uvtEclWKoXPXX2"/>
        <s v="R_27yECZARO4q25fq"/>
        <s v="R_3rUHo57vFHXrJgk"/>
        <s v="R_1gouSDBXQIFwlCQ"/>
        <s v="R_1mWpvH8QadCIJoG"/>
        <s v="R_110g5B25g7lMkqv"/>
        <s v="R_3ensBhWeHTtZO8T"/>
        <s v="R_2E4TM3PHU1vj0la"/>
        <s v="R_3LbgMo2bqC836W4"/>
        <s v="R_02o7YjPtwhgGLjb"/>
        <s v="R_1lnqxERtEgue7x0"/>
        <s v="R_1HqSUXnA78w5X9C"/>
        <s v="R_ThgQe1sPd2vcQr7"/>
        <s v="R_1CruxKpdcvmyeG0"/>
        <s v="R_2YJtP5UkTuK8xd2"/>
        <s v="R_1iqHteSVOZoHOFT"/>
        <s v="R_2OUsXSjicjVPEVc"/>
        <s v="R_3Dd5qvPPvdAWWIv"/>
        <s v="R_3eavGgcQS6XOERv"/>
        <s v="R_3KBDKd8i90SewAl"/>
        <s v="R_3sc3kGAYKUtyin0"/>
        <s v="R_2xxvX7Y9eAGvFa3"/>
        <s v="R_2yenMZazihooqBZ"/>
        <s v="R_1HnT7EuLitEA7SX"/>
        <s v="R_1giPcVodKTQAww5"/>
        <s v="R_2RWYBSDGZsraDcY"/>
        <s v="R_2TXnV1iQGV67Ae9"/>
        <s v="R_30x8aStI4PHcwIj"/>
        <s v="R_Rgj5UcLgOEpgeI1"/>
        <s v="R_3p3HW0q9c2u11wl"/>
        <s v="R_21zVRctIrZbyApD"/>
        <s v="R_3mhDREdYqoFUDLz"/>
        <s v="R_2rHnvNa3q24c7nv"/>
        <s v="R_2qqnTSATLcA5w4J"/>
        <s v="R_24uroBC4fkqo7To"/>
        <s v="R_2SkvntA2H9AHquM"/>
        <s v="R_3oZMvVdADDPjWk3"/>
        <s v="R_125y4QzAtAvlaWo"/>
        <s v="R_eA13SAOwIkG2dpv"/>
        <s v="R_4Uu1Fu2NQXJYXqF"/>
        <s v="R_1cTWj8iC46naViE"/>
        <s v="R_1q3OLQyQhsGUkdB"/>
        <s v="R_UL4VRKFAkZ7pAR3"/>
        <s v="R_1gphZy2zL5KWxd2"/>
        <s v="R_1OxysFyfEHvf6PV"/>
        <s v="R_3R2SVWGMBZLXgAV"/>
        <s v="R_2rUXvajtQ5JcV5b"/>
        <s v="R_3isVbvRIWKHlP3L"/>
        <s v="R_YVwqf3TMaaWbGKt"/>
        <s v="R_3ltTGheEDl6vB1j"/>
        <s v="R_1LXqwIN0dLKrebq"/>
        <s v="R_1fiSmfKF2aZjWOC"/>
        <s v="R_2EbDO4C4UZ12GkO"/>
        <s v="R_3RgEe0tJbULgsWw"/>
        <s v="R_AMreGNJ9zFYrfBT"/>
        <s v="R_9tWJ5dUF6kcstzz"/>
        <s v="R_24f3kaIUtzr5u6W"/>
        <s v="R_1lmgNM8XnLMTPjt"/>
        <s v="R_1gj2Obk1e5IYlwx"/>
        <s v="R_2Edi7Ink7Kdww4Z"/>
        <s v="R_2q3kc7ZEJ6JlaYl"/>
        <s v="R_2ebvU2YPDUadwww"/>
        <s v="R_DoXZp9awqv8Bv8d"/>
        <s v="R_QiYXE7B3ags5J8R"/>
        <s v="R_2bNagki4LKzjVq0"/>
        <s v="R_3R7W5HK7Wq3NUDm"/>
        <s v="R_2c8vfOdjXbrZnmc"/>
        <s v="R_tDPY7TAN8a740Vj"/>
        <s v="R_3D13muWzF2FvhX0"/>
        <s v="R_3qNZS7pftvGHUIE"/>
        <s v="R_27sduJd8KKRKalj"/>
        <s v="R_2fjosRI53UqSn75"/>
        <s v="R_ZxEQWdas1SM3Q0V"/>
        <s v="R_3gSLlMwygNrgRwY"/>
        <s v="R_2zdmqqIhA6YQ5BU"/>
        <s v="R_1OphkSp5rg8UjMu"/>
        <s v="R_qVOlkDXvhGzTgGd"/>
        <s v="R_BMvUzatlexsgfgR"/>
        <s v="R_1OqcdoVhiUV9kce"/>
        <s v="R_2uUJIXZcPAFSI2g"/>
        <s v="R_2VEeiV9hW7YDRpk"/>
        <s v="R_1lzM7WsknaH0Lpw"/>
        <s v="R_1LdT1YMkR0YZlFz"/>
        <s v="R_2DY7JTN4ApugoJF"/>
        <s v="R_2Pqa5s9gHlZH6s5"/>
        <s v="R_2y2XqZ9fbk6fMVT"/>
        <s v="R_2uTB0zLD64GxowR"/>
        <s v="R_2tyXUFOsTAi3zc3"/>
        <s v="R_vHqDHQsNB9Xuu6B"/>
        <s v="R_tYBigaKyukFUvh7"/>
        <s v="R_Z3mD9VCnc0btDiN"/>
        <s v="R_r2UyEZXptqQ3X7H"/>
        <s v="R_2QSSYTyhvsmncXM"/>
        <s v="R_ysDAesrA1YPAohz"/>
        <s v="R_3fd99xARApFoLiR"/>
        <s v="R_pA70yI19diusbjH"/>
        <s v="R_2PolnhPivbNzMqO"/>
        <s v="R_3MxnamXVdYDcGap"/>
        <s v="R_ONYfWr6gYefQbYJ"/>
        <s v="R_3s4C7Fg8sbr9RNT"/>
        <s v="R_1rGK2dUmYXnvnzj"/>
        <s v="R_3QWwtMyGJgEPdWl"/>
        <s v="R_1hygEXgVBboigPf"/>
        <s v="R_2R9eaCqwFMUsswH"/>
        <s v="R_3kBvxv7pJQTt9TL"/>
        <s v="R_1dLFbQsPLWSGNBD"/>
        <s v="R_3sBy8nawIJzFlzB"/>
        <s v="R_w1c3mDqGbxcG45r"/>
        <s v="R_30clSa4qmW3yaJw"/>
        <s v="R_PLhdp88jFrwxSy5"/>
        <s v="R_tFEFYadMAKI5XzP"/>
        <s v="R_2SD35tCLgDtRaAU"/>
        <s v="R_3lOA9P8JmHLMtNf"/>
        <s v="R_1eJXYs5UHqPKMLQ"/>
        <s v="R_ze7RGJsjmb9kF0Z"/>
        <s v="R_1C8UoJaqyyYSpGp"/>
        <s v="R_1Nk3wQJbViUM9I0"/>
        <s v="R_2V7HhcyyfwlbOqB"/>
        <s v="R_3MPQbm6mVjEwUMW"/>
        <s v="R_2YfaSlKAophtd2V"/>
        <s v="R_OwfZQ4etbJFvWq5"/>
        <s v="R_2wdxBMj9SW36Pg9"/>
        <s v="R_3PcMLuXFXBmqf6x"/>
        <s v="R_1KuU617VLT2eFUg"/>
        <s v="R_1l3IilkXpNpea49"/>
        <s v="R_2fuKB73Yc9t9QfD"/>
        <s v="R_2z5CR2dvKxsdAIC"/>
        <s v="R_YPQ7fgxn7qi129z"/>
        <s v="R_ZgbqXBjzK9tv0Qx"/>
        <s v="R_31ZOBnUTHqb2U4K"/>
        <s v="R_1BWL3SfF8OdytCM"/>
        <s v="R_sYeejQhGn9l0EEN"/>
        <s v="R_3L6L6nHPcnNJKXi"/>
        <s v="R_u932kKvSKe1Xt05"/>
        <s v="R_2Y2PICEtkaS9GN2"/>
        <s v="R_1JF7ktJtd7tNu46"/>
        <s v="R_1DDcDlEyOAQfLKn"/>
        <s v="R_1ocIV0Lb0FkKMnR"/>
        <s v="R_3JrZ8W6ktwUo9WZ"/>
        <s v="R_3nAzpogvIWF9RLX"/>
        <s v="R_3MRUS3OkIf7iYEf"/>
        <s v="R_DnGGg0NzGRqa1YR"/>
        <s v="R_2uTXkBaY6In9vL4"/>
        <s v="R_88Jgiw7YqHV96ox"/>
        <s v="R_A0rRGUnGxlg0BOx"/>
        <s v="R_3mkuQZoNVAiv32O"/>
        <s v="R_2uyQAxImOrYhILY"/>
        <s v="R_1MKX0YT2gDiyyoD"/>
        <s v="R_2S8C76yQgGzlt8b"/>
        <s v="R_3ltTWKlRKLM28yO"/>
        <s v="R_1mlyYhKtj5vltIL"/>
        <s v="R_1BRQ1l1gCJ7Y16p"/>
        <s v="R_9Z8VrKDyw32eesx"/>
        <s v="R_2VIxrkNwnJNNypC"/>
        <s v="R_2eRJBfrSQGHHRlo"/>
        <s v="R_2QAT0IIuDooPwLc"/>
        <s v="R_2aUBE4Se6AgMMvL"/>
        <s v="R_10q7vkUPQqrOKW7"/>
        <s v="R_6nDeuIdPbu95jlD"/>
        <s v="R_rd44jUz5xJ9tVIt"/>
        <s v="R_3QM0nnGZU0ytkwF"/>
        <s v="R_W2oVUIPKO1zKJ6F"/>
        <s v="R_2s4Sto0q1gxMxvz"/>
        <s v="R_3fxxmnvTYeE5G9b"/>
        <s v="R_Tjyz5LdTyUskzAd"/>
        <s v="R_4IONoHLeKKBpF29"/>
        <s v="R_3OjOSmGu3F3dadi"/>
        <s v="R_Req0EwrJNHwXMK5"/>
        <s v="R_1onXNgzsh0ZoLfh"/>
        <s v="R_2dvdtzIV1evVxjD"/>
        <s v="R_2duPXU4os0DYOvD"/>
        <s v="R_OczzGev8l8yYTcJ"/>
        <s v="R_2uWBmgaVRcWMavg"/>
        <s v="R_ZKLdMi53J8p3pAt"/>
        <s v="R_2uKk8KUF9tF0jMz"/>
        <s v="R_6Ej9rDc3ybGOjPr"/>
        <s v="R_3fUmBu03NpIoAru"/>
      </sharedItems>
    </cacheField>
    <cacheField name="QS1" numFmtId="0">
      <sharedItems containsSemiMixedTypes="0" containsString="0" containsNumber="1" containsInteger="1" minValue="18" maxValue="83" count="64">
        <n v="36"/>
        <n v="44"/>
        <n v="54"/>
        <n v="35"/>
        <n v="42"/>
        <n v="39"/>
        <n v="72"/>
        <n v="41"/>
        <n v="40"/>
        <n v="56"/>
        <n v="57"/>
        <n v="47"/>
        <n v="63"/>
        <n v="26"/>
        <n v="29"/>
        <n v="28"/>
        <n v="31"/>
        <n v="25"/>
        <n v="30"/>
        <n v="69"/>
        <n v="60"/>
        <n v="70"/>
        <n v="24"/>
        <n v="53"/>
        <n v="20"/>
        <n v="33"/>
        <n v="55"/>
        <n v="61"/>
        <n v="51"/>
        <n v="67"/>
        <n v="58"/>
        <n v="77"/>
        <n v="59"/>
        <n v="64"/>
        <n v="43"/>
        <n v="62"/>
        <n v="45"/>
        <n v="66"/>
        <n v="37"/>
        <n v="19"/>
        <n v="21"/>
        <n v="38"/>
        <n v="49"/>
        <n v="27"/>
        <n v="32"/>
        <n v="50"/>
        <n v="34"/>
        <n v="74"/>
        <n v="82"/>
        <n v="46"/>
        <n v="48"/>
        <n v="22"/>
        <n v="75"/>
        <n v="23"/>
        <n v="83"/>
        <n v="65"/>
        <n v="52"/>
        <n v="71"/>
        <n v="18"/>
        <n v="78"/>
        <n v="68"/>
        <n v="80"/>
        <n v="73"/>
        <n v="76"/>
      </sharedItems>
      <fieldGroup base="3">
        <rangePr autoStart="0" autoEnd="0" startNum="20" endNum="60" groupInterval="10"/>
        <groupItems count="6">
          <s v="&lt;20"/>
          <s v="20-29"/>
          <s v="30-39"/>
          <s v="40-49"/>
          <s v="50-60"/>
          <s v="&gt;60"/>
        </groupItems>
      </fieldGroup>
    </cacheField>
    <cacheField name="STATE" numFmtId="0">
      <sharedItems containsSemiMixedTypes="0" containsString="0" containsNumber="1" containsInteger="1" minValue="1" maxValue="51"/>
    </cacheField>
    <cacheField name="QS2" numFmtId="0">
      <sharedItems containsSemiMixedTypes="0" containsString="0" containsNumber="1" containsInteger="1" minValue="1" maxValue="2"/>
    </cacheField>
    <cacheField name="QS3" numFmtId="0">
      <sharedItems containsSemiMixedTypes="0" containsString="0" containsNumber="1" containsInteger="1" minValue="1" maxValue="1"/>
    </cacheField>
    <cacheField name="QS4_1" numFmtId="0">
      <sharedItems containsSemiMixedTypes="0" containsString="0" containsNumber="1" containsInteger="1" minValue="1" maxValue="11"/>
    </cacheField>
    <cacheField name="QS4_2" numFmtId="0">
      <sharedItems containsSemiMixedTypes="0" containsString="0" containsNumber="1" containsInteger="1" minValue="0" maxValue="10"/>
    </cacheField>
    <cacheField name="QS5" numFmtId="0">
      <sharedItems containsSemiMixedTypes="0" containsString="0" containsNumber="1" containsInteger="1" minValue="1" maxValue="6"/>
    </cacheField>
    <cacheField name="QS5_5_TEXT" numFmtId="0">
      <sharedItems containsBlank="1"/>
    </cacheField>
    <cacheField name="QS6" numFmtId="0">
      <sharedItems containsSemiMixedTypes="0" containsString="0" containsNumber="1" containsInteger="1" minValue="1" maxValue="2"/>
    </cacheField>
    <cacheField name="QS7" numFmtId="0">
      <sharedItems containsSemiMixedTypes="0" containsString="0" containsNumber="1" containsInteger="1" minValue="0" maxValue="52"/>
    </cacheField>
    <cacheField name="QS8" numFmtId="0">
      <sharedItems containsSemiMixedTypes="0" containsString="0" containsNumber="1" containsInteger="1" minValue="1" maxValue="2"/>
    </cacheField>
    <cacheField name="Q1A" numFmtId="0">
      <sharedItems containsSemiMixedTypes="0" containsString="0" containsNumber="1" containsInteger="1" minValue="1" maxValue="7"/>
    </cacheField>
    <cacheField name="Q1B" numFmtId="0">
      <sharedItems containsSemiMixedTypes="0" containsString="0" containsNumber="1" containsInteger="1" minValue="1" maxValue="7"/>
    </cacheField>
    <cacheField name="Q1C" numFmtId="0">
      <sharedItems containsSemiMixedTypes="0" containsString="0" containsNumber="1" containsInteger="1" minValue="1" maxValue="7"/>
    </cacheField>
    <cacheField name="Q1D" numFmtId="0">
      <sharedItems containsSemiMixedTypes="0" containsString="0" containsNumber="1" containsInteger="1" minValue="1" maxValue="7"/>
    </cacheField>
    <cacheField name="Q1E" numFmtId="0">
      <sharedItems containsSemiMixedTypes="0" containsString="0" containsNumber="1" containsInteger="1" minValue="1" maxValue="7"/>
    </cacheField>
    <cacheField name="Q1F" numFmtId="0">
      <sharedItems containsSemiMixedTypes="0" containsString="0" containsNumber="1" containsInteger="1" minValue="1" maxValue="7"/>
    </cacheField>
    <cacheField name="Q1G" numFmtId="0">
      <sharedItems containsSemiMixedTypes="0" containsString="0" containsNumber="1" containsInteger="1" minValue="1" maxValue="7"/>
    </cacheField>
    <cacheField name="Q1H" numFmtId="0">
      <sharedItems containsSemiMixedTypes="0" containsString="0" containsNumber="1" containsInteger="1" minValue="1" maxValue="7"/>
    </cacheField>
    <cacheField name="Q1I" numFmtId="0">
      <sharedItems containsSemiMixedTypes="0" containsString="0" containsNumber="1" containsInteger="1" minValue="1" maxValue="7"/>
    </cacheField>
    <cacheField name="Q1J" numFmtId="0">
      <sharedItems containsSemiMixedTypes="0" containsString="0" containsNumber="1" containsInteger="1" minValue="1" maxValue="7"/>
    </cacheField>
    <cacheField name="Q2" numFmtId="0">
      <sharedItems containsSemiMixedTypes="0" containsString="0" containsNumber="1" containsInteger="1" minValue="1958" maxValue="2020" count="46">
        <n v="1984"/>
        <n v="2020"/>
        <n v="2014"/>
        <n v="2016"/>
        <n v="2000"/>
        <n v="2017"/>
        <n v="1976"/>
        <n v="2018"/>
        <n v="2015"/>
        <n v="2010"/>
        <n v="2013"/>
        <n v="2011"/>
        <n v="2019"/>
        <n v="1987"/>
        <n v="2007"/>
        <n v="2003"/>
        <n v="1999"/>
        <n v="2005"/>
        <n v="2008"/>
        <n v="1990"/>
        <n v="1979"/>
        <n v="2001"/>
        <n v="2012"/>
        <n v="2002"/>
        <n v="2009"/>
        <n v="1994"/>
        <n v="2004"/>
        <n v="1985"/>
        <n v="1995"/>
        <n v="1982"/>
        <n v="1989"/>
        <n v="1991"/>
        <n v="1980"/>
        <n v="1958"/>
        <n v="1998"/>
        <n v="1988"/>
        <n v="2006"/>
        <n v="1992"/>
        <n v="1965"/>
        <n v="1960"/>
        <n v="1993"/>
        <n v="1996"/>
        <n v="1968"/>
        <n v="1997"/>
        <n v="1977"/>
        <n v="1978"/>
      </sharedItems>
      <fieldGroup base="24">
        <rangePr autoStart="0" startNum="2000" endNum="2020" groupInterval="2"/>
        <groupItems count="12">
          <s v="&lt;2000"/>
          <s v="2000-2001"/>
          <s v="2002-2003"/>
          <s v="2004-2005"/>
          <s v="2006-2007"/>
          <s v="2008-2009"/>
          <s v="2010-2011"/>
          <s v="2012-2013"/>
          <s v="2014-2015"/>
          <s v="2016-2017"/>
          <s v="2018-2020"/>
          <s v="&gt;2020"/>
        </groupItems>
      </fieldGroup>
    </cacheField>
    <cacheField name="Q3" numFmtId="0">
      <sharedItems containsSemiMixedTypes="0" containsString="0" containsNumber="1" containsInteger="1" minValue="1" maxValue="4" count="4">
        <n v="1"/>
        <n v="3"/>
        <n v="4"/>
        <n v="2"/>
      </sharedItems>
    </cacheField>
    <cacheField name="Q4" numFmtId="0">
      <sharedItems containsSemiMixedTypes="0" containsString="0" containsNumber="1" containsInteger="1" minValue="1" maxValue="14" count="14">
        <n v="2"/>
        <n v="13"/>
        <n v="7"/>
        <n v="1"/>
        <n v="9"/>
        <n v="3"/>
        <n v="12"/>
        <n v="14"/>
        <n v="4"/>
        <n v="11"/>
        <n v="10"/>
        <n v="6"/>
        <n v="5"/>
        <n v="8"/>
      </sharedItems>
    </cacheField>
    <cacheField name="Q4_11_TEXT" numFmtId="0">
      <sharedItems containsBlank="1"/>
    </cacheField>
    <cacheField name="Q4_12_TEXT" numFmtId="0">
      <sharedItems containsBlank="1"/>
    </cacheField>
    <cacheField name="Q4_13_TEXT" numFmtId="0">
      <sharedItems containsBlank="1"/>
    </cacheField>
    <cacheField name="Q5" numFmtId="0">
      <sharedItems containsSemiMixedTypes="0" containsString="0" containsNumber="1" containsInteger="1" minValue="1" maxValue="3"/>
    </cacheField>
    <cacheField name="Q6" numFmtId="0">
      <sharedItems containsSemiMixedTypes="0" containsString="0" containsNumber="1" containsInteger="1" minValue="1" maxValue="3" count="3">
        <n v="1"/>
        <n v="2"/>
        <n v="3"/>
      </sharedItems>
    </cacheField>
    <cacheField name="Q7" numFmtId="0">
      <sharedItems containsSemiMixedTypes="0" containsString="0" containsNumber="1" containsInteger="1" minValue="1" maxValue="3"/>
    </cacheField>
    <cacheField name="Q8" numFmtId="0">
      <sharedItems containsSemiMixedTypes="0" containsString="0" containsNumber="1" containsInteger="1" minValue="1" maxValue="3"/>
    </cacheField>
    <cacheField name="Q9_1" numFmtId="0">
      <sharedItems containsString="0" containsBlank="1" containsNumber="1" containsInteger="1" minValue="1" maxValue="1"/>
    </cacheField>
    <cacheField name="Q9_2" numFmtId="0">
      <sharedItems containsString="0" containsBlank="1" containsNumber="1" containsInteger="1" minValue="1" maxValue="1" count="2">
        <m/>
        <n v="1"/>
      </sharedItems>
    </cacheField>
    <cacheField name="Q9_3" numFmtId="0">
      <sharedItems containsString="0" containsBlank="1" containsNumber="1" containsInteger="1" minValue="1" maxValue="1" count="2">
        <n v="1"/>
        <m/>
      </sharedItems>
    </cacheField>
    <cacheField name="Q9_4" numFmtId="0">
      <sharedItems containsString="0" containsBlank="1" containsNumber="1" containsInteger="1" minValue="1" maxValue="1" count="2">
        <m/>
        <n v="1"/>
      </sharedItems>
    </cacheField>
    <cacheField name="Q9_5" numFmtId="0">
      <sharedItems containsString="0" containsBlank="1" containsNumber="1" containsInteger="1" minValue="1" maxValue="1" count="2">
        <n v="1"/>
        <m/>
      </sharedItems>
    </cacheField>
    <cacheField name="Q9_6" numFmtId="0">
      <sharedItems containsString="0" containsBlank="1" containsNumber="1" containsInteger="1" minValue="1" maxValue="1" count="2">
        <m/>
        <n v="1"/>
      </sharedItems>
    </cacheField>
    <cacheField name="Q10" numFmtId="0">
      <sharedItems containsSemiMixedTypes="0" containsString="0" containsNumber="1" containsInteger="1" minValue="1" maxValue="6" count="6">
        <n v="3"/>
        <n v="2"/>
        <n v="6"/>
        <n v="1"/>
        <n v="5"/>
        <n v="4"/>
      </sharedItems>
    </cacheField>
    <cacheField name="Q11_1" numFmtId="0">
      <sharedItems containsString="0" containsBlank="1" containsNumber="1" containsInteger="1" minValue="1" maxValue="1" count="2">
        <n v="1"/>
        <m/>
      </sharedItems>
    </cacheField>
    <cacheField name="Q11_2" numFmtId="0">
      <sharedItems containsString="0" containsBlank="1" containsNumber="1" containsInteger="1" minValue="1" maxValue="1"/>
    </cacheField>
    <cacheField name="Q11_3" numFmtId="0">
      <sharedItems containsString="0" containsBlank="1" containsNumber="1" containsInteger="1" minValue="1" maxValue="1"/>
    </cacheField>
    <cacheField name="Q11_4" numFmtId="0">
      <sharedItems containsString="0" containsBlank="1" containsNumber="1" containsInteger="1" minValue="1" maxValue="1"/>
    </cacheField>
    <cacheField name="Q11_5" numFmtId="0">
      <sharedItems containsString="0" containsBlank="1" containsNumber="1" containsInteger="1" minValue="1" maxValue="1" count="2">
        <n v="1"/>
        <m/>
      </sharedItems>
    </cacheField>
    <cacheField name="Q11_6" numFmtId="0">
      <sharedItems containsString="0" containsBlank="1" containsNumber="1" containsInteger="1" minValue="1" maxValue="1"/>
    </cacheField>
    <cacheField name="Q11_7" numFmtId="0">
      <sharedItems containsString="0" containsBlank="1" containsNumber="1" containsInteger="1" minValue="1" maxValue="1"/>
    </cacheField>
    <cacheField name="Q11_8" numFmtId="0">
      <sharedItems containsString="0" containsBlank="1" containsNumber="1" containsInteger="1" minValue="1" maxValue="1"/>
    </cacheField>
    <cacheField name="Q11_9" numFmtId="0">
      <sharedItems containsString="0" containsBlank="1" containsNumber="1" containsInteger="1" minValue="1" maxValue="1"/>
    </cacheField>
    <cacheField name="Q11_10" numFmtId="0">
      <sharedItems containsString="0" containsBlank="1" containsNumber="1" containsInteger="1" minValue="1" maxValue="1"/>
    </cacheField>
    <cacheField name="Q12_1" numFmtId="0">
      <sharedItems containsString="0" containsBlank="1" containsNumber="1" containsInteger="1" minValue="1" maxValue="1"/>
    </cacheField>
    <cacheField name="Q12_2" numFmtId="0">
      <sharedItems containsString="0" containsBlank="1" containsNumber="1" containsInteger="1" minValue="1" maxValue="1" count="2">
        <n v="1"/>
        <m/>
      </sharedItems>
    </cacheField>
    <cacheField name="Q12_3" numFmtId="0">
      <sharedItems containsString="0" containsBlank="1" containsNumber="1" containsInteger="1" minValue="1" maxValue="1"/>
    </cacheField>
    <cacheField name="Q12_4" numFmtId="0">
      <sharedItems containsString="0" containsBlank="1" containsNumber="1" containsInteger="1" minValue="1" maxValue="1"/>
    </cacheField>
    <cacheField name="Q12_5" numFmtId="0">
      <sharedItems containsString="0" containsBlank="1" containsNumber="1" containsInteger="1" minValue="1" maxValue="1"/>
    </cacheField>
    <cacheField name="REGION" numFmtId="0">
      <sharedItems count="4">
        <s v="NE"/>
        <s v="SOUTH"/>
        <s v="MW"/>
        <s v="WEST"/>
      </sharedItems>
    </cacheField>
    <cacheField name="EXTRAVERSION" numFmtId="0">
      <sharedItems containsSemiMixedTypes="0" containsString="0" containsNumber="1" minValue="1" maxValue="7" count="13">
        <n v="4"/>
        <n v="3.5"/>
        <n v="3"/>
        <n v="2"/>
        <n v="6"/>
        <n v="5"/>
        <n v="4.5"/>
        <n v="1.5"/>
        <n v="1"/>
        <n v="2.5"/>
        <n v="7"/>
        <n v="5.5"/>
        <n v="6.5"/>
      </sharedItems>
    </cacheField>
    <cacheField name="AGREEABLENESS" numFmtId="0">
      <sharedItems containsSemiMixedTypes="0" containsString="0" containsNumber="1" minValue="1" maxValue="7"/>
    </cacheField>
    <cacheField name="CONSCIENTIOUSNESS" numFmtId="0">
      <sharedItems containsSemiMixedTypes="0" containsString="0" containsNumber="1" minValue="1.5" maxValue="7"/>
    </cacheField>
    <cacheField name="EMOTIONAL_STABILITY" numFmtId="0">
      <sharedItems containsSemiMixedTypes="0" containsString="0" containsNumber="1" minValue="1" maxValue="7"/>
    </cacheField>
    <cacheField name="OPENNESS_TO_EXPERIENCE" numFmtId="0">
      <sharedItems containsSemiMixedTypes="0" containsString="0" containsNumber="1" minValue="1" maxValue="7"/>
    </cacheField>
    <cacheField name="CLASS_EXTRAVERSION" numFmtId="0">
      <sharedItems/>
    </cacheField>
    <cacheField name="CLASS_AGREEABLENESS" numFmtId="0">
      <sharedItems/>
    </cacheField>
    <cacheField name="CLASS_CONSCIENTIOUSNESS" numFmtId="0">
      <sharedItems/>
    </cacheField>
    <cacheField name="CLASS_EMOTIONAL_STABILITY" numFmtId="0">
      <sharedItems/>
    </cacheField>
    <cacheField name="CLASS_OPENNESS_TO_EXPERIENCE" numFmtId="0">
      <sharedItems/>
    </cacheField>
    <cacheField name="Cluster" numFmtId="0">
      <sharedItems containsSemiMixedTypes="0" containsString="0" containsNumber="1" containsInteger="1" minValue="1" maxValue="8" count="8">
        <n v="1"/>
        <n v="2"/>
        <n v="3"/>
        <n v="4"/>
        <n v="5"/>
        <n v="6"/>
        <n v="7"/>
        <n v="8"/>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12">
  <r>
    <n v="1"/>
    <d v="2020-09-18T15:50:38"/>
    <x v="0"/>
    <x v="0"/>
    <n v="32"/>
    <n v="1"/>
    <n v="1"/>
    <n v="2"/>
    <n v="2"/>
    <x v="0"/>
    <m/>
    <n v="1"/>
    <x v="0"/>
    <n v="1"/>
    <n v="7"/>
    <n v="7"/>
    <n v="7"/>
    <n v="7"/>
    <n v="7"/>
    <n v="7"/>
    <n v="6"/>
    <n v="7"/>
    <n v="6"/>
    <n v="7"/>
    <x v="0"/>
    <n v="1"/>
    <x v="0"/>
    <m/>
    <m/>
    <m/>
    <n v="1"/>
    <n v="1"/>
    <n v="1"/>
    <n v="1"/>
    <n v="1"/>
    <m/>
    <n v="1"/>
    <m/>
    <n v="1"/>
    <m/>
    <x v="0"/>
    <n v="1"/>
    <m/>
    <m/>
    <m/>
    <n v="1"/>
    <n v="1"/>
    <m/>
    <m/>
    <m/>
    <m/>
    <n v="1"/>
    <n v="1"/>
    <m/>
    <n v="1"/>
    <m/>
    <s v="NE"/>
    <x v="0"/>
    <x v="0"/>
    <x v="0"/>
    <x v="0"/>
    <x v="0"/>
    <x v="0"/>
    <x v="0"/>
    <x v="0"/>
    <x v="0"/>
    <x v="0"/>
  </r>
  <r>
    <n v="2"/>
    <d v="2020-09-18T15:50:39"/>
    <x v="1"/>
    <x v="1"/>
    <n v="46"/>
    <n v="1"/>
    <n v="1"/>
    <n v="1"/>
    <n v="1"/>
    <x v="0"/>
    <m/>
    <n v="1"/>
    <x v="1"/>
    <n v="1"/>
    <n v="5"/>
    <n v="6"/>
    <n v="6"/>
    <n v="5"/>
    <n v="6"/>
    <n v="6"/>
    <n v="5"/>
    <n v="5"/>
    <n v="5"/>
    <n v="6"/>
    <x v="1"/>
    <n v="3"/>
    <x v="1"/>
    <m/>
    <m/>
    <s v="Flagstar"/>
    <n v="2"/>
    <n v="2"/>
    <n v="2"/>
    <n v="2"/>
    <m/>
    <m/>
    <m/>
    <m/>
    <m/>
    <n v="1"/>
    <x v="1"/>
    <n v="1"/>
    <m/>
    <m/>
    <n v="1"/>
    <m/>
    <n v="1"/>
    <m/>
    <m/>
    <m/>
    <m/>
    <m/>
    <m/>
    <m/>
    <m/>
    <n v="1"/>
    <s v="SOUTH"/>
    <x v="1"/>
    <x v="0"/>
    <x v="1"/>
    <x v="1"/>
    <x v="0"/>
    <x v="0"/>
    <x v="0"/>
    <x v="1"/>
    <x v="0"/>
    <x v="0"/>
  </r>
  <r>
    <n v="3"/>
    <d v="2020-09-18T15:52:04"/>
    <x v="2"/>
    <x v="2"/>
    <n v="35"/>
    <n v="1"/>
    <n v="1"/>
    <n v="2"/>
    <n v="1"/>
    <x v="1"/>
    <m/>
    <n v="1"/>
    <x v="2"/>
    <n v="2"/>
    <n v="7"/>
    <n v="1"/>
    <n v="7"/>
    <n v="1"/>
    <n v="7"/>
    <n v="7"/>
    <n v="7"/>
    <n v="1"/>
    <n v="7"/>
    <n v="7"/>
    <x v="2"/>
    <n v="4"/>
    <x v="2"/>
    <m/>
    <m/>
    <m/>
    <n v="2"/>
    <n v="2"/>
    <n v="2"/>
    <n v="2"/>
    <m/>
    <m/>
    <m/>
    <m/>
    <m/>
    <n v="1"/>
    <x v="2"/>
    <m/>
    <m/>
    <m/>
    <m/>
    <m/>
    <m/>
    <m/>
    <m/>
    <m/>
    <n v="1"/>
    <m/>
    <m/>
    <m/>
    <m/>
    <n v="1"/>
    <s v="MW"/>
    <x v="0"/>
    <x v="1"/>
    <x v="2"/>
    <x v="2"/>
    <x v="0"/>
    <x v="0"/>
    <x v="1"/>
    <x v="2"/>
    <x v="1"/>
    <x v="0"/>
  </r>
  <r>
    <n v="4"/>
    <d v="2020-09-18T15:52:17"/>
    <x v="3"/>
    <x v="3"/>
    <n v="10"/>
    <n v="1"/>
    <n v="1"/>
    <n v="2"/>
    <n v="1"/>
    <x v="2"/>
    <m/>
    <n v="1"/>
    <x v="3"/>
    <n v="2"/>
    <n v="3"/>
    <n v="3"/>
    <n v="5"/>
    <n v="3"/>
    <n v="6"/>
    <n v="5"/>
    <n v="4"/>
    <n v="2"/>
    <n v="5"/>
    <n v="2"/>
    <x v="3"/>
    <n v="1"/>
    <x v="3"/>
    <m/>
    <m/>
    <m/>
    <n v="2"/>
    <n v="2"/>
    <n v="3"/>
    <n v="2"/>
    <n v="1"/>
    <m/>
    <n v="1"/>
    <m/>
    <n v="1"/>
    <m/>
    <x v="3"/>
    <n v="1"/>
    <m/>
    <n v="1"/>
    <m/>
    <n v="1"/>
    <m/>
    <m/>
    <m/>
    <m/>
    <m/>
    <m/>
    <n v="1"/>
    <m/>
    <m/>
    <m/>
    <s v="SOUTH"/>
    <x v="2"/>
    <x v="2"/>
    <x v="3"/>
    <x v="3"/>
    <x v="1"/>
    <x v="0"/>
    <x v="2"/>
    <x v="3"/>
    <x v="2"/>
    <x v="1"/>
  </r>
  <r>
    <n v="5"/>
    <d v="2020-09-18T15:52:55"/>
    <x v="4"/>
    <x v="4"/>
    <n v="5"/>
    <n v="1"/>
    <n v="1"/>
    <n v="2"/>
    <n v="2"/>
    <x v="0"/>
    <m/>
    <n v="1"/>
    <x v="3"/>
    <n v="2"/>
    <n v="2"/>
    <n v="6"/>
    <n v="7"/>
    <n v="2"/>
    <n v="7"/>
    <n v="6"/>
    <n v="7"/>
    <n v="2"/>
    <n v="7"/>
    <n v="2"/>
    <x v="2"/>
    <n v="1"/>
    <x v="4"/>
    <m/>
    <m/>
    <m/>
    <n v="2"/>
    <n v="1"/>
    <n v="1"/>
    <n v="2"/>
    <m/>
    <n v="1"/>
    <m/>
    <n v="1"/>
    <m/>
    <m/>
    <x v="4"/>
    <m/>
    <m/>
    <n v="1"/>
    <n v="1"/>
    <m/>
    <m/>
    <m/>
    <m/>
    <m/>
    <m/>
    <m/>
    <n v="1"/>
    <m/>
    <m/>
    <m/>
    <s v="WEST"/>
    <x v="3"/>
    <x v="2"/>
    <x v="4"/>
    <x v="4"/>
    <x v="2"/>
    <x v="1"/>
    <x v="2"/>
    <x v="3"/>
    <x v="1"/>
    <x v="2"/>
  </r>
  <r>
    <n v="6"/>
    <d v="2020-09-18T15:53:12"/>
    <x v="5"/>
    <x v="5"/>
    <n v="20"/>
    <n v="1"/>
    <n v="1"/>
    <n v="2"/>
    <n v="2"/>
    <x v="0"/>
    <m/>
    <n v="1"/>
    <x v="3"/>
    <n v="2"/>
    <n v="3"/>
    <n v="3"/>
    <n v="4"/>
    <n v="3"/>
    <n v="6"/>
    <n v="3"/>
    <n v="6"/>
    <n v="3"/>
    <n v="6"/>
    <n v="3"/>
    <x v="4"/>
    <n v="2"/>
    <x v="3"/>
    <m/>
    <m/>
    <m/>
    <n v="2"/>
    <n v="2"/>
    <n v="2"/>
    <n v="2"/>
    <n v="1"/>
    <m/>
    <n v="1"/>
    <m/>
    <m/>
    <m/>
    <x v="1"/>
    <m/>
    <m/>
    <n v="1"/>
    <n v="1"/>
    <m/>
    <m/>
    <n v="1"/>
    <m/>
    <m/>
    <m/>
    <m/>
    <n v="1"/>
    <n v="1"/>
    <m/>
    <m/>
    <s v="SOUTH"/>
    <x v="0"/>
    <x v="3"/>
    <x v="1"/>
    <x v="5"/>
    <x v="3"/>
    <x v="0"/>
    <x v="3"/>
    <x v="1"/>
    <x v="2"/>
    <x v="1"/>
  </r>
  <r>
    <n v="7"/>
    <d v="2020-09-18T15:53:48"/>
    <x v="6"/>
    <x v="5"/>
    <n v="25"/>
    <n v="1"/>
    <n v="1"/>
    <n v="2"/>
    <n v="2"/>
    <x v="0"/>
    <m/>
    <n v="2"/>
    <x v="4"/>
    <n v="1"/>
    <n v="5"/>
    <n v="6"/>
    <n v="6"/>
    <n v="4"/>
    <n v="5"/>
    <n v="6"/>
    <n v="5"/>
    <n v="5"/>
    <n v="4"/>
    <n v="5"/>
    <x v="5"/>
    <n v="3"/>
    <x v="4"/>
    <m/>
    <m/>
    <m/>
    <n v="1"/>
    <n v="1"/>
    <n v="2"/>
    <n v="1"/>
    <m/>
    <m/>
    <n v="1"/>
    <m/>
    <m/>
    <m/>
    <x v="3"/>
    <m/>
    <n v="1"/>
    <m/>
    <m/>
    <m/>
    <m/>
    <m/>
    <m/>
    <m/>
    <m/>
    <m/>
    <n v="1"/>
    <m/>
    <m/>
    <m/>
    <s v="MW"/>
    <x v="1"/>
    <x v="0"/>
    <x v="1"/>
    <x v="1"/>
    <x v="0"/>
    <x v="0"/>
    <x v="0"/>
    <x v="1"/>
    <x v="0"/>
    <x v="0"/>
  </r>
  <r>
    <n v="8"/>
    <d v="2020-09-18T15:54:37"/>
    <x v="7"/>
    <x v="6"/>
    <n v="21"/>
    <n v="1"/>
    <n v="1"/>
    <n v="1"/>
    <n v="0"/>
    <x v="1"/>
    <m/>
    <n v="2"/>
    <x v="5"/>
    <n v="2"/>
    <n v="5"/>
    <n v="1"/>
    <n v="5"/>
    <n v="2"/>
    <n v="3"/>
    <n v="1"/>
    <n v="7"/>
    <n v="2"/>
    <n v="6"/>
    <n v="5"/>
    <x v="6"/>
    <n v="2"/>
    <x v="2"/>
    <m/>
    <m/>
    <m/>
    <n v="2"/>
    <n v="2"/>
    <n v="2"/>
    <n v="2"/>
    <m/>
    <m/>
    <m/>
    <m/>
    <m/>
    <n v="1"/>
    <x v="0"/>
    <m/>
    <m/>
    <m/>
    <m/>
    <n v="1"/>
    <m/>
    <m/>
    <n v="1"/>
    <n v="1"/>
    <m/>
    <m/>
    <m/>
    <m/>
    <m/>
    <n v="1"/>
    <s v="NE"/>
    <x v="4"/>
    <x v="1"/>
    <x v="3"/>
    <x v="6"/>
    <x v="4"/>
    <x v="2"/>
    <x v="1"/>
    <x v="3"/>
    <x v="2"/>
    <x v="0"/>
  </r>
  <r>
    <n v="9"/>
    <d v="2020-09-18T15:55:01"/>
    <x v="8"/>
    <x v="7"/>
    <n v="10"/>
    <n v="2"/>
    <n v="1"/>
    <n v="3"/>
    <n v="0"/>
    <x v="0"/>
    <m/>
    <n v="2"/>
    <x v="6"/>
    <n v="1"/>
    <n v="3"/>
    <n v="3"/>
    <n v="5"/>
    <n v="6"/>
    <n v="5"/>
    <n v="5"/>
    <n v="6"/>
    <n v="3"/>
    <n v="5"/>
    <n v="3"/>
    <x v="7"/>
    <n v="2"/>
    <x v="1"/>
    <m/>
    <m/>
    <s v="Guild Mortgage "/>
    <n v="2"/>
    <n v="2"/>
    <n v="2"/>
    <n v="1"/>
    <m/>
    <m/>
    <n v="1"/>
    <m/>
    <n v="1"/>
    <m/>
    <x v="3"/>
    <n v="1"/>
    <m/>
    <m/>
    <m/>
    <m/>
    <m/>
    <n v="1"/>
    <n v="1"/>
    <m/>
    <m/>
    <n v="1"/>
    <m/>
    <m/>
    <m/>
    <m/>
    <s v="SOUTH"/>
    <x v="2"/>
    <x v="3"/>
    <x v="5"/>
    <x v="0"/>
    <x v="5"/>
    <x v="0"/>
    <x v="3"/>
    <x v="1"/>
    <x v="0"/>
    <x v="3"/>
  </r>
  <r>
    <n v="10"/>
    <d v="2020-09-18T15:55:24"/>
    <x v="9"/>
    <x v="8"/>
    <n v="30"/>
    <n v="1"/>
    <n v="1"/>
    <n v="2"/>
    <n v="2"/>
    <x v="0"/>
    <m/>
    <n v="2"/>
    <x v="7"/>
    <n v="2"/>
    <n v="3"/>
    <n v="3"/>
    <n v="5"/>
    <n v="3"/>
    <n v="5"/>
    <n v="5"/>
    <n v="6"/>
    <n v="2"/>
    <n v="5"/>
    <n v="5"/>
    <x v="5"/>
    <n v="2"/>
    <x v="1"/>
    <m/>
    <m/>
    <s v="Penny Mac"/>
    <n v="2"/>
    <n v="2"/>
    <n v="2"/>
    <n v="2"/>
    <m/>
    <m/>
    <m/>
    <m/>
    <n v="1"/>
    <m/>
    <x v="1"/>
    <n v="1"/>
    <m/>
    <m/>
    <m/>
    <n v="1"/>
    <m/>
    <m/>
    <m/>
    <n v="1"/>
    <m/>
    <m/>
    <n v="1"/>
    <m/>
    <m/>
    <m/>
    <s v="NE"/>
    <x v="2"/>
    <x v="3"/>
    <x v="3"/>
    <x v="3"/>
    <x v="0"/>
    <x v="0"/>
    <x v="3"/>
    <x v="3"/>
    <x v="2"/>
    <x v="0"/>
  </r>
  <r>
    <n v="11"/>
    <d v="2020-09-18T15:55:52"/>
    <x v="10"/>
    <x v="9"/>
    <n v="35"/>
    <n v="1"/>
    <n v="1"/>
    <n v="1"/>
    <n v="0"/>
    <x v="0"/>
    <m/>
    <n v="1"/>
    <x v="3"/>
    <n v="2"/>
    <n v="6"/>
    <n v="1"/>
    <n v="6"/>
    <n v="1"/>
    <n v="6"/>
    <n v="6"/>
    <n v="6"/>
    <n v="1"/>
    <n v="6"/>
    <n v="6"/>
    <x v="3"/>
    <n v="1"/>
    <x v="5"/>
    <m/>
    <m/>
    <m/>
    <n v="2"/>
    <n v="2"/>
    <n v="2"/>
    <n v="2"/>
    <m/>
    <m/>
    <m/>
    <m/>
    <n v="1"/>
    <m/>
    <x v="1"/>
    <m/>
    <m/>
    <m/>
    <n v="1"/>
    <m/>
    <n v="1"/>
    <m/>
    <n v="1"/>
    <m/>
    <m/>
    <n v="1"/>
    <n v="1"/>
    <n v="1"/>
    <m/>
    <m/>
    <s v="MW"/>
    <x v="0"/>
    <x v="4"/>
    <x v="4"/>
    <x v="4"/>
    <x v="0"/>
    <x v="0"/>
    <x v="1"/>
    <x v="3"/>
    <x v="1"/>
    <x v="0"/>
  </r>
  <r>
    <n v="12"/>
    <d v="2020-09-18T15:56:57"/>
    <x v="11"/>
    <x v="2"/>
    <n v="32"/>
    <n v="1"/>
    <n v="1"/>
    <n v="3"/>
    <n v="0"/>
    <x v="0"/>
    <m/>
    <n v="2"/>
    <x v="8"/>
    <n v="1"/>
    <n v="5"/>
    <n v="2"/>
    <n v="5"/>
    <n v="3"/>
    <n v="5"/>
    <n v="3"/>
    <n v="5"/>
    <n v="2"/>
    <n v="6"/>
    <n v="5"/>
    <x v="4"/>
    <n v="2"/>
    <x v="6"/>
    <m/>
    <s v="Community Bank "/>
    <m/>
    <n v="2"/>
    <n v="3"/>
    <n v="2"/>
    <n v="2"/>
    <m/>
    <n v="1"/>
    <m/>
    <m/>
    <m/>
    <m/>
    <x v="0"/>
    <m/>
    <m/>
    <m/>
    <n v="1"/>
    <m/>
    <m/>
    <m/>
    <m/>
    <n v="1"/>
    <n v="1"/>
    <m/>
    <m/>
    <m/>
    <m/>
    <n v="1"/>
    <s v="NE"/>
    <x v="5"/>
    <x v="3"/>
    <x v="3"/>
    <x v="5"/>
    <x v="0"/>
    <x v="3"/>
    <x v="3"/>
    <x v="3"/>
    <x v="2"/>
    <x v="0"/>
  </r>
  <r>
    <n v="13"/>
    <d v="2020-09-18T15:58:15"/>
    <x v="12"/>
    <x v="10"/>
    <n v="5"/>
    <n v="1"/>
    <n v="1"/>
    <n v="1"/>
    <n v="0"/>
    <x v="1"/>
    <m/>
    <n v="1"/>
    <x v="9"/>
    <n v="2"/>
    <n v="4"/>
    <n v="2"/>
    <n v="6"/>
    <n v="2"/>
    <n v="3"/>
    <n v="6"/>
    <n v="6"/>
    <n v="2"/>
    <n v="6"/>
    <n v="6"/>
    <x v="1"/>
    <n v="3"/>
    <x v="1"/>
    <m/>
    <m/>
    <s v="Home Point Financial"/>
    <n v="2"/>
    <n v="2"/>
    <n v="2"/>
    <n v="2"/>
    <m/>
    <m/>
    <m/>
    <m/>
    <m/>
    <n v="1"/>
    <x v="1"/>
    <n v="1"/>
    <m/>
    <m/>
    <m/>
    <n v="1"/>
    <m/>
    <n v="1"/>
    <m/>
    <m/>
    <m/>
    <m/>
    <m/>
    <m/>
    <m/>
    <n v="1"/>
    <s v="WEST"/>
    <x v="2"/>
    <x v="5"/>
    <x v="6"/>
    <x v="6"/>
    <x v="6"/>
    <x v="0"/>
    <x v="3"/>
    <x v="3"/>
    <x v="2"/>
    <x v="0"/>
  </r>
  <r>
    <n v="14"/>
    <d v="2020-09-18T15:58:56"/>
    <x v="13"/>
    <x v="11"/>
    <n v="40"/>
    <n v="2"/>
    <n v="1"/>
    <n v="2"/>
    <n v="0"/>
    <x v="0"/>
    <m/>
    <n v="1"/>
    <x v="10"/>
    <n v="1"/>
    <n v="5"/>
    <n v="1"/>
    <n v="5"/>
    <n v="6"/>
    <n v="4"/>
    <n v="4"/>
    <n v="7"/>
    <n v="1"/>
    <n v="5"/>
    <n v="6"/>
    <x v="8"/>
    <n v="1"/>
    <x v="1"/>
    <m/>
    <m/>
    <s v="Mr. Cooper"/>
    <n v="2"/>
    <n v="2"/>
    <n v="2"/>
    <n v="2"/>
    <m/>
    <m/>
    <m/>
    <m/>
    <m/>
    <n v="1"/>
    <x v="1"/>
    <n v="1"/>
    <n v="1"/>
    <n v="1"/>
    <m/>
    <m/>
    <m/>
    <m/>
    <m/>
    <m/>
    <m/>
    <m/>
    <m/>
    <m/>
    <n v="1"/>
    <m/>
    <s v="SOUTH"/>
    <x v="6"/>
    <x v="1"/>
    <x v="6"/>
    <x v="0"/>
    <x v="4"/>
    <x v="3"/>
    <x v="1"/>
    <x v="3"/>
    <x v="0"/>
    <x v="0"/>
  </r>
  <r>
    <n v="15"/>
    <d v="2020-09-18T15:59:24"/>
    <x v="14"/>
    <x v="12"/>
    <n v="35"/>
    <n v="1"/>
    <n v="1"/>
    <n v="4"/>
    <n v="0"/>
    <x v="1"/>
    <m/>
    <n v="1"/>
    <x v="11"/>
    <n v="2"/>
    <n v="2"/>
    <n v="4"/>
    <n v="5"/>
    <n v="4"/>
    <n v="5"/>
    <n v="7"/>
    <n v="6"/>
    <n v="1"/>
    <n v="5"/>
    <n v="1"/>
    <x v="9"/>
    <n v="3"/>
    <x v="7"/>
    <m/>
    <m/>
    <m/>
    <n v="2"/>
    <n v="2"/>
    <n v="2"/>
    <n v="2"/>
    <m/>
    <m/>
    <m/>
    <m/>
    <m/>
    <n v="1"/>
    <x v="0"/>
    <m/>
    <m/>
    <m/>
    <m/>
    <n v="1"/>
    <m/>
    <n v="1"/>
    <m/>
    <m/>
    <n v="1"/>
    <m/>
    <m/>
    <m/>
    <m/>
    <n v="1"/>
    <s v="MW"/>
    <x v="7"/>
    <x v="6"/>
    <x v="6"/>
    <x v="7"/>
    <x v="1"/>
    <x v="1"/>
    <x v="2"/>
    <x v="3"/>
    <x v="0"/>
    <x v="1"/>
  </r>
  <r>
    <n v="16"/>
    <d v="2020-09-18T16:00:33"/>
    <x v="15"/>
    <x v="13"/>
    <n v="33"/>
    <n v="1"/>
    <n v="1"/>
    <n v="2"/>
    <n v="2"/>
    <x v="0"/>
    <m/>
    <n v="1"/>
    <x v="0"/>
    <n v="2"/>
    <n v="5"/>
    <n v="6"/>
    <n v="6"/>
    <n v="3"/>
    <n v="5"/>
    <n v="4"/>
    <n v="5"/>
    <n v="1"/>
    <n v="5"/>
    <n v="2"/>
    <x v="1"/>
    <n v="1"/>
    <x v="8"/>
    <m/>
    <m/>
    <m/>
    <n v="2"/>
    <n v="2"/>
    <n v="2"/>
    <n v="2"/>
    <n v="1"/>
    <m/>
    <m/>
    <m/>
    <m/>
    <m/>
    <x v="0"/>
    <n v="1"/>
    <m/>
    <m/>
    <n v="1"/>
    <m/>
    <m/>
    <m/>
    <m/>
    <m/>
    <n v="1"/>
    <m/>
    <m/>
    <m/>
    <m/>
    <n v="1"/>
    <s v="SOUTH"/>
    <x v="6"/>
    <x v="0"/>
    <x v="4"/>
    <x v="3"/>
    <x v="3"/>
    <x v="3"/>
    <x v="0"/>
    <x v="3"/>
    <x v="2"/>
    <x v="1"/>
  </r>
  <r>
    <n v="17"/>
    <d v="2020-09-18T16:02:49"/>
    <x v="16"/>
    <x v="14"/>
    <n v="3"/>
    <n v="1"/>
    <n v="1"/>
    <n v="1"/>
    <n v="0"/>
    <x v="0"/>
    <m/>
    <n v="1"/>
    <x v="1"/>
    <n v="1"/>
    <n v="3"/>
    <n v="1"/>
    <n v="5"/>
    <n v="2"/>
    <n v="4"/>
    <n v="5"/>
    <n v="4"/>
    <n v="2"/>
    <n v="6"/>
    <n v="4"/>
    <x v="10"/>
    <n v="1"/>
    <x v="3"/>
    <m/>
    <m/>
    <m/>
    <n v="2"/>
    <n v="2"/>
    <n v="2"/>
    <n v="2"/>
    <m/>
    <m/>
    <m/>
    <m/>
    <m/>
    <n v="1"/>
    <x v="4"/>
    <m/>
    <m/>
    <m/>
    <m/>
    <m/>
    <m/>
    <m/>
    <m/>
    <m/>
    <n v="1"/>
    <m/>
    <m/>
    <m/>
    <m/>
    <n v="1"/>
    <s v="WEST"/>
    <x v="2"/>
    <x v="3"/>
    <x v="3"/>
    <x v="6"/>
    <x v="0"/>
    <x v="0"/>
    <x v="3"/>
    <x v="3"/>
    <x v="2"/>
    <x v="0"/>
  </r>
  <r>
    <n v="18"/>
    <d v="2020-09-18T16:03:15"/>
    <x v="17"/>
    <x v="15"/>
    <n v="18"/>
    <n v="1"/>
    <n v="1"/>
    <n v="3"/>
    <n v="0"/>
    <x v="3"/>
    <m/>
    <n v="1"/>
    <x v="3"/>
    <n v="2"/>
    <n v="5"/>
    <n v="3"/>
    <n v="6"/>
    <n v="5"/>
    <n v="6"/>
    <n v="3"/>
    <n v="6"/>
    <n v="3"/>
    <n v="5"/>
    <n v="3"/>
    <x v="3"/>
    <n v="1"/>
    <x v="1"/>
    <m/>
    <m/>
    <s v="Shellpoint"/>
    <n v="2"/>
    <n v="3"/>
    <n v="2"/>
    <n v="2"/>
    <m/>
    <m/>
    <m/>
    <m/>
    <m/>
    <n v="1"/>
    <x v="0"/>
    <m/>
    <m/>
    <m/>
    <m/>
    <n v="1"/>
    <m/>
    <m/>
    <m/>
    <n v="1"/>
    <n v="1"/>
    <m/>
    <m/>
    <m/>
    <m/>
    <n v="1"/>
    <s v="SOUTH"/>
    <x v="5"/>
    <x v="3"/>
    <x v="3"/>
    <x v="1"/>
    <x v="3"/>
    <x v="3"/>
    <x v="3"/>
    <x v="3"/>
    <x v="0"/>
    <x v="1"/>
  </r>
  <r>
    <n v="19"/>
    <d v="2020-09-18T16:04:30"/>
    <x v="18"/>
    <x v="16"/>
    <n v="7"/>
    <n v="2"/>
    <n v="1"/>
    <n v="2"/>
    <n v="2"/>
    <x v="0"/>
    <m/>
    <n v="1"/>
    <x v="12"/>
    <n v="2"/>
    <n v="6"/>
    <n v="1"/>
    <n v="6"/>
    <n v="1"/>
    <n v="5"/>
    <n v="6"/>
    <n v="6"/>
    <n v="5"/>
    <n v="6"/>
    <n v="5"/>
    <x v="11"/>
    <n v="1"/>
    <x v="9"/>
    <s v="Mccuce"/>
    <m/>
    <m/>
    <n v="2"/>
    <n v="2"/>
    <n v="2"/>
    <n v="2"/>
    <m/>
    <m/>
    <m/>
    <m/>
    <m/>
    <n v="1"/>
    <x v="5"/>
    <m/>
    <m/>
    <m/>
    <m/>
    <m/>
    <m/>
    <n v="1"/>
    <n v="1"/>
    <m/>
    <m/>
    <m/>
    <n v="1"/>
    <n v="1"/>
    <m/>
    <m/>
    <s v="NE"/>
    <x v="0"/>
    <x v="4"/>
    <x v="1"/>
    <x v="4"/>
    <x v="0"/>
    <x v="0"/>
    <x v="1"/>
    <x v="1"/>
    <x v="1"/>
    <x v="0"/>
  </r>
  <r>
    <n v="20"/>
    <d v="2020-09-18T16:05:42"/>
    <x v="19"/>
    <x v="17"/>
    <n v="18"/>
    <n v="1"/>
    <n v="1"/>
    <n v="2"/>
    <n v="3"/>
    <x v="3"/>
    <m/>
    <n v="1"/>
    <x v="6"/>
    <n v="2"/>
    <n v="5"/>
    <n v="7"/>
    <n v="6"/>
    <n v="7"/>
    <n v="7"/>
    <n v="1"/>
    <n v="5"/>
    <n v="2"/>
    <n v="1"/>
    <n v="2"/>
    <x v="12"/>
    <n v="1"/>
    <x v="2"/>
    <m/>
    <m/>
    <m/>
    <n v="2"/>
    <n v="2"/>
    <n v="3"/>
    <n v="2"/>
    <m/>
    <m/>
    <n v="1"/>
    <m/>
    <n v="1"/>
    <m/>
    <x v="5"/>
    <n v="1"/>
    <m/>
    <m/>
    <m/>
    <m/>
    <n v="1"/>
    <n v="1"/>
    <m/>
    <m/>
    <m/>
    <n v="1"/>
    <m/>
    <m/>
    <n v="1"/>
    <m/>
    <s v="SOUTH"/>
    <x v="4"/>
    <x v="7"/>
    <x v="6"/>
    <x v="8"/>
    <x v="2"/>
    <x v="2"/>
    <x v="0"/>
    <x v="3"/>
    <x v="3"/>
    <x v="2"/>
  </r>
  <r>
    <n v="21"/>
    <d v="2020-09-18T16:06:28"/>
    <x v="20"/>
    <x v="18"/>
    <n v="39"/>
    <n v="1"/>
    <n v="1"/>
    <n v="2"/>
    <n v="0"/>
    <x v="0"/>
    <m/>
    <n v="1"/>
    <x v="6"/>
    <n v="2"/>
    <n v="3"/>
    <n v="3"/>
    <n v="6"/>
    <n v="4"/>
    <n v="5"/>
    <n v="5"/>
    <n v="4"/>
    <n v="4"/>
    <n v="5"/>
    <n v="2"/>
    <x v="12"/>
    <n v="1"/>
    <x v="3"/>
    <m/>
    <m/>
    <m/>
    <n v="2"/>
    <n v="3"/>
    <n v="2"/>
    <n v="2"/>
    <m/>
    <m/>
    <m/>
    <m/>
    <n v="1"/>
    <m/>
    <x v="1"/>
    <n v="1"/>
    <m/>
    <m/>
    <m/>
    <n v="1"/>
    <n v="1"/>
    <m/>
    <m/>
    <m/>
    <m/>
    <m/>
    <n v="1"/>
    <m/>
    <n v="1"/>
    <m/>
    <s v="NE"/>
    <x v="2"/>
    <x v="2"/>
    <x v="5"/>
    <x v="7"/>
    <x v="3"/>
    <x v="0"/>
    <x v="2"/>
    <x v="1"/>
    <x v="0"/>
    <x v="1"/>
  </r>
  <r>
    <n v="22"/>
    <d v="2020-09-18T16:08:25"/>
    <x v="21"/>
    <x v="19"/>
    <n v="10"/>
    <n v="1"/>
    <n v="1"/>
    <n v="1"/>
    <n v="0"/>
    <x v="3"/>
    <m/>
    <n v="1"/>
    <x v="13"/>
    <n v="1"/>
    <n v="3"/>
    <n v="3"/>
    <n v="5"/>
    <n v="5"/>
    <n v="2"/>
    <n v="4"/>
    <n v="3"/>
    <n v="3"/>
    <n v="5"/>
    <n v="3"/>
    <x v="13"/>
    <n v="2"/>
    <x v="0"/>
    <m/>
    <m/>
    <m/>
    <n v="2"/>
    <n v="2"/>
    <n v="2"/>
    <n v="2"/>
    <n v="1"/>
    <m/>
    <m/>
    <m/>
    <m/>
    <m/>
    <x v="1"/>
    <m/>
    <n v="1"/>
    <m/>
    <m/>
    <m/>
    <m/>
    <m/>
    <m/>
    <m/>
    <m/>
    <m/>
    <n v="1"/>
    <m/>
    <m/>
    <m/>
    <s v="SOUTH"/>
    <x v="1"/>
    <x v="8"/>
    <x v="5"/>
    <x v="1"/>
    <x v="7"/>
    <x v="0"/>
    <x v="0"/>
    <x v="1"/>
    <x v="0"/>
    <x v="0"/>
  </r>
  <r>
    <n v="23"/>
    <d v="2020-09-18T16:09:47"/>
    <x v="22"/>
    <x v="20"/>
    <n v="40"/>
    <n v="1"/>
    <n v="1"/>
    <n v="1"/>
    <n v="2"/>
    <x v="0"/>
    <m/>
    <n v="2"/>
    <x v="0"/>
    <n v="2"/>
    <n v="1"/>
    <n v="4"/>
    <n v="7"/>
    <n v="2"/>
    <n v="6"/>
    <n v="7"/>
    <n v="5"/>
    <n v="1"/>
    <n v="6"/>
    <n v="4"/>
    <x v="1"/>
    <n v="2"/>
    <x v="9"/>
    <s v="PNC"/>
    <m/>
    <m/>
    <n v="2"/>
    <n v="2"/>
    <n v="2"/>
    <n v="2"/>
    <n v="1"/>
    <m/>
    <m/>
    <m/>
    <n v="1"/>
    <m/>
    <x v="1"/>
    <n v="1"/>
    <m/>
    <m/>
    <m/>
    <m/>
    <m/>
    <n v="1"/>
    <m/>
    <n v="1"/>
    <m/>
    <m/>
    <n v="1"/>
    <m/>
    <m/>
    <m/>
    <s v="SOUTH"/>
    <x v="8"/>
    <x v="2"/>
    <x v="2"/>
    <x v="6"/>
    <x v="5"/>
    <x v="1"/>
    <x v="2"/>
    <x v="2"/>
    <x v="2"/>
    <x v="3"/>
  </r>
  <r>
    <n v="24"/>
    <d v="2020-09-18T16:09:54"/>
    <x v="23"/>
    <x v="13"/>
    <n v="5"/>
    <n v="2"/>
    <n v="1"/>
    <n v="2"/>
    <n v="1"/>
    <x v="0"/>
    <m/>
    <n v="2"/>
    <x v="3"/>
    <n v="2"/>
    <n v="6"/>
    <n v="6"/>
    <n v="7"/>
    <n v="4"/>
    <n v="4"/>
    <n v="7"/>
    <n v="5"/>
    <n v="3"/>
    <n v="5"/>
    <n v="6"/>
    <x v="5"/>
    <n v="1"/>
    <x v="4"/>
    <m/>
    <m/>
    <m/>
    <n v="2"/>
    <n v="1"/>
    <n v="1"/>
    <n v="2"/>
    <m/>
    <m/>
    <m/>
    <m/>
    <n v="1"/>
    <m/>
    <x v="0"/>
    <m/>
    <m/>
    <m/>
    <n v="1"/>
    <n v="1"/>
    <m/>
    <n v="1"/>
    <m/>
    <m/>
    <m/>
    <m/>
    <n v="1"/>
    <m/>
    <n v="1"/>
    <m/>
    <s v="WEST"/>
    <x v="1"/>
    <x v="0"/>
    <x v="6"/>
    <x v="7"/>
    <x v="4"/>
    <x v="0"/>
    <x v="0"/>
    <x v="3"/>
    <x v="0"/>
    <x v="0"/>
  </r>
  <r>
    <n v="25"/>
    <d v="2020-09-18T16:10:10"/>
    <x v="24"/>
    <x v="21"/>
    <n v="4"/>
    <n v="1"/>
    <n v="1"/>
    <n v="2"/>
    <n v="0"/>
    <x v="1"/>
    <m/>
    <n v="2"/>
    <x v="14"/>
    <n v="2"/>
    <n v="5"/>
    <n v="1"/>
    <n v="6"/>
    <n v="2"/>
    <n v="6"/>
    <n v="5"/>
    <n v="7"/>
    <n v="5"/>
    <n v="6"/>
    <n v="1"/>
    <x v="14"/>
    <n v="2"/>
    <x v="1"/>
    <m/>
    <m/>
    <s v="Mr. Cooper"/>
    <n v="3"/>
    <n v="3"/>
    <n v="2"/>
    <n v="3"/>
    <n v="1"/>
    <m/>
    <m/>
    <m/>
    <n v="1"/>
    <m/>
    <x v="1"/>
    <m/>
    <m/>
    <m/>
    <m/>
    <n v="1"/>
    <m/>
    <n v="1"/>
    <m/>
    <n v="1"/>
    <m/>
    <m/>
    <n v="1"/>
    <m/>
    <m/>
    <m/>
    <s v="SOUTH"/>
    <x v="0"/>
    <x v="1"/>
    <x v="1"/>
    <x v="6"/>
    <x v="2"/>
    <x v="0"/>
    <x v="1"/>
    <x v="1"/>
    <x v="2"/>
    <x v="2"/>
  </r>
  <r>
    <n v="26"/>
    <d v="2020-09-18T16:11:50"/>
    <x v="25"/>
    <x v="3"/>
    <n v="4"/>
    <n v="2"/>
    <n v="1"/>
    <n v="3"/>
    <n v="2"/>
    <x v="2"/>
    <m/>
    <n v="2"/>
    <x v="3"/>
    <n v="2"/>
    <n v="2"/>
    <n v="6"/>
    <n v="4"/>
    <n v="6"/>
    <n v="6"/>
    <n v="6"/>
    <n v="6"/>
    <n v="2"/>
    <n v="2"/>
    <n v="3"/>
    <x v="15"/>
    <n v="1"/>
    <x v="10"/>
    <m/>
    <m/>
    <m/>
    <n v="2"/>
    <n v="2"/>
    <n v="1"/>
    <n v="2"/>
    <m/>
    <n v="1"/>
    <m/>
    <n v="1"/>
    <n v="1"/>
    <m/>
    <x v="4"/>
    <m/>
    <n v="1"/>
    <n v="1"/>
    <m/>
    <m/>
    <m/>
    <m/>
    <m/>
    <m/>
    <m/>
    <m/>
    <m/>
    <m/>
    <n v="1"/>
    <m/>
    <s v="SOUTH"/>
    <x v="3"/>
    <x v="8"/>
    <x v="5"/>
    <x v="9"/>
    <x v="3"/>
    <x v="1"/>
    <x v="0"/>
    <x v="1"/>
    <x v="3"/>
    <x v="1"/>
  </r>
  <r>
    <n v="27"/>
    <d v="2020-09-18T16:12:55"/>
    <x v="26"/>
    <x v="22"/>
    <n v="25"/>
    <n v="1"/>
    <n v="1"/>
    <n v="2"/>
    <n v="0"/>
    <x v="0"/>
    <m/>
    <n v="2"/>
    <x v="2"/>
    <n v="2"/>
    <n v="5"/>
    <n v="5"/>
    <n v="4"/>
    <n v="3"/>
    <n v="5"/>
    <n v="4"/>
    <n v="5"/>
    <n v="5"/>
    <n v="3"/>
    <n v="5"/>
    <x v="5"/>
    <n v="3"/>
    <x v="10"/>
    <m/>
    <m/>
    <m/>
    <n v="2"/>
    <n v="2"/>
    <n v="1"/>
    <n v="2"/>
    <m/>
    <n v="1"/>
    <m/>
    <m/>
    <m/>
    <m/>
    <x v="0"/>
    <m/>
    <n v="1"/>
    <m/>
    <m/>
    <m/>
    <n v="1"/>
    <n v="1"/>
    <m/>
    <m/>
    <m/>
    <n v="1"/>
    <m/>
    <n v="1"/>
    <m/>
    <m/>
    <s v="MW"/>
    <x v="6"/>
    <x v="8"/>
    <x v="7"/>
    <x v="1"/>
    <x v="0"/>
    <x v="3"/>
    <x v="0"/>
    <x v="0"/>
    <x v="0"/>
    <x v="0"/>
  </r>
  <r>
    <n v="28"/>
    <d v="2020-09-18T16:14:24"/>
    <x v="27"/>
    <x v="23"/>
    <n v="14"/>
    <n v="1"/>
    <n v="1"/>
    <n v="3"/>
    <n v="1"/>
    <x v="0"/>
    <m/>
    <n v="1"/>
    <x v="8"/>
    <n v="1"/>
    <n v="5"/>
    <n v="5"/>
    <n v="7"/>
    <n v="5"/>
    <n v="6"/>
    <n v="6"/>
    <n v="6"/>
    <n v="2"/>
    <n v="7"/>
    <n v="5"/>
    <x v="16"/>
    <n v="1"/>
    <x v="6"/>
    <m/>
    <s v="Fifth Third"/>
    <m/>
    <n v="1"/>
    <n v="2"/>
    <n v="1"/>
    <n v="1"/>
    <m/>
    <m/>
    <m/>
    <m/>
    <m/>
    <n v="1"/>
    <x v="5"/>
    <m/>
    <m/>
    <m/>
    <m/>
    <m/>
    <n v="1"/>
    <m/>
    <n v="1"/>
    <m/>
    <n v="1"/>
    <m/>
    <m/>
    <m/>
    <m/>
    <n v="1"/>
    <s v="MW"/>
    <x v="1"/>
    <x v="2"/>
    <x v="4"/>
    <x v="3"/>
    <x v="8"/>
    <x v="0"/>
    <x v="2"/>
    <x v="3"/>
    <x v="2"/>
    <x v="3"/>
  </r>
  <r>
    <n v="29"/>
    <d v="2020-09-18T16:14:33"/>
    <x v="28"/>
    <x v="15"/>
    <n v="16"/>
    <n v="1"/>
    <n v="1"/>
    <n v="2"/>
    <n v="2"/>
    <x v="0"/>
    <m/>
    <n v="1"/>
    <x v="12"/>
    <n v="2"/>
    <n v="4"/>
    <n v="4"/>
    <n v="4"/>
    <n v="4"/>
    <n v="4"/>
    <n v="4"/>
    <n v="4"/>
    <n v="5"/>
    <n v="5"/>
    <n v="4"/>
    <x v="7"/>
    <n v="1"/>
    <x v="3"/>
    <m/>
    <m/>
    <m/>
    <n v="3"/>
    <n v="3"/>
    <n v="3"/>
    <n v="3"/>
    <m/>
    <m/>
    <n v="1"/>
    <m/>
    <m/>
    <m/>
    <x v="5"/>
    <n v="1"/>
    <m/>
    <m/>
    <m/>
    <m/>
    <m/>
    <n v="1"/>
    <m/>
    <n v="1"/>
    <m/>
    <m/>
    <m/>
    <m/>
    <m/>
    <n v="1"/>
    <s v="MW"/>
    <x v="0"/>
    <x v="8"/>
    <x v="7"/>
    <x v="7"/>
    <x v="0"/>
    <x v="0"/>
    <x v="0"/>
    <x v="0"/>
    <x v="0"/>
    <x v="0"/>
  </r>
  <r>
    <n v="30"/>
    <d v="2020-09-18T16:15:56"/>
    <x v="29"/>
    <x v="4"/>
    <n v="46"/>
    <n v="1"/>
    <n v="1"/>
    <n v="2"/>
    <n v="1"/>
    <x v="0"/>
    <m/>
    <n v="1"/>
    <x v="15"/>
    <n v="2"/>
    <n v="4"/>
    <n v="2"/>
    <n v="6"/>
    <n v="1"/>
    <n v="5"/>
    <n v="7"/>
    <n v="7"/>
    <n v="1"/>
    <n v="6"/>
    <n v="1"/>
    <x v="17"/>
    <n v="1"/>
    <x v="1"/>
    <m/>
    <m/>
    <s v="VHDA"/>
    <n v="3"/>
    <n v="2"/>
    <n v="2"/>
    <n v="2"/>
    <m/>
    <n v="1"/>
    <m/>
    <m/>
    <m/>
    <m/>
    <x v="1"/>
    <n v="1"/>
    <m/>
    <m/>
    <m/>
    <m/>
    <m/>
    <m/>
    <m/>
    <m/>
    <m/>
    <m/>
    <n v="1"/>
    <m/>
    <n v="1"/>
    <m/>
    <s v="SOUTH"/>
    <x v="9"/>
    <x v="4"/>
    <x v="4"/>
    <x v="4"/>
    <x v="1"/>
    <x v="1"/>
    <x v="1"/>
    <x v="3"/>
    <x v="1"/>
    <x v="1"/>
  </r>
  <r>
    <n v="31"/>
    <d v="2020-09-18T16:19:53"/>
    <x v="30"/>
    <x v="24"/>
    <n v="18"/>
    <n v="1"/>
    <n v="1"/>
    <n v="2"/>
    <n v="0"/>
    <x v="0"/>
    <m/>
    <n v="1"/>
    <x v="1"/>
    <n v="2"/>
    <n v="3"/>
    <n v="4"/>
    <n v="5"/>
    <n v="3"/>
    <n v="4"/>
    <n v="5"/>
    <n v="5"/>
    <n v="3"/>
    <n v="6"/>
    <n v="2"/>
    <x v="2"/>
    <n v="1"/>
    <x v="7"/>
    <m/>
    <m/>
    <m/>
    <n v="2"/>
    <n v="2"/>
    <n v="3"/>
    <n v="3"/>
    <m/>
    <m/>
    <m/>
    <m/>
    <m/>
    <n v="1"/>
    <x v="1"/>
    <n v="1"/>
    <m/>
    <m/>
    <m/>
    <m/>
    <m/>
    <n v="1"/>
    <m/>
    <n v="1"/>
    <m/>
    <n v="1"/>
    <m/>
    <n v="1"/>
    <m/>
    <m/>
    <s v="SOUTH"/>
    <x v="2"/>
    <x v="2"/>
    <x v="5"/>
    <x v="5"/>
    <x v="5"/>
    <x v="0"/>
    <x v="2"/>
    <x v="1"/>
    <x v="2"/>
    <x v="3"/>
  </r>
  <r>
    <n v="32"/>
    <d v="2020-09-18T16:21:09"/>
    <x v="31"/>
    <x v="4"/>
    <n v="32"/>
    <n v="1"/>
    <n v="1"/>
    <n v="2"/>
    <n v="2"/>
    <x v="0"/>
    <m/>
    <n v="1"/>
    <x v="16"/>
    <n v="1"/>
    <n v="7"/>
    <n v="7"/>
    <n v="7"/>
    <n v="7"/>
    <n v="7"/>
    <n v="7"/>
    <n v="7"/>
    <n v="7"/>
    <n v="7"/>
    <n v="7"/>
    <x v="9"/>
    <n v="1"/>
    <x v="3"/>
    <m/>
    <m/>
    <m/>
    <n v="1"/>
    <n v="1"/>
    <n v="1"/>
    <n v="1"/>
    <n v="1"/>
    <n v="1"/>
    <m/>
    <m/>
    <m/>
    <m/>
    <x v="1"/>
    <n v="1"/>
    <n v="1"/>
    <n v="1"/>
    <m/>
    <m/>
    <m/>
    <m/>
    <m/>
    <m/>
    <m/>
    <n v="1"/>
    <n v="1"/>
    <m/>
    <m/>
    <m/>
    <s v="NE"/>
    <x v="0"/>
    <x v="8"/>
    <x v="0"/>
    <x v="1"/>
    <x v="0"/>
    <x v="0"/>
    <x v="0"/>
    <x v="0"/>
    <x v="0"/>
    <x v="0"/>
  </r>
  <r>
    <n v="33"/>
    <d v="2020-09-18T16:21:44"/>
    <x v="32"/>
    <x v="25"/>
    <n v="38"/>
    <n v="1"/>
    <n v="1"/>
    <n v="2"/>
    <n v="6"/>
    <x v="0"/>
    <m/>
    <n v="1"/>
    <x v="6"/>
    <n v="2"/>
    <n v="2"/>
    <n v="1"/>
    <n v="7"/>
    <n v="5"/>
    <n v="5"/>
    <n v="7"/>
    <n v="7"/>
    <n v="1"/>
    <n v="5"/>
    <n v="4"/>
    <x v="12"/>
    <n v="1"/>
    <x v="7"/>
    <m/>
    <m/>
    <m/>
    <n v="2"/>
    <n v="2"/>
    <n v="1"/>
    <n v="2"/>
    <m/>
    <n v="1"/>
    <m/>
    <m/>
    <n v="1"/>
    <m/>
    <x v="4"/>
    <n v="1"/>
    <m/>
    <m/>
    <m/>
    <m/>
    <m/>
    <n v="1"/>
    <n v="1"/>
    <m/>
    <m/>
    <m/>
    <m/>
    <m/>
    <m/>
    <n v="1"/>
    <s v="NE"/>
    <x v="7"/>
    <x v="1"/>
    <x v="2"/>
    <x v="1"/>
    <x v="8"/>
    <x v="1"/>
    <x v="1"/>
    <x v="2"/>
    <x v="0"/>
    <x v="3"/>
  </r>
  <r>
    <n v="34"/>
    <d v="2020-09-18T16:23:12"/>
    <x v="33"/>
    <x v="19"/>
    <n v="38"/>
    <n v="2"/>
    <n v="1"/>
    <n v="2"/>
    <n v="0"/>
    <x v="1"/>
    <m/>
    <n v="2"/>
    <x v="8"/>
    <n v="2"/>
    <n v="3"/>
    <n v="1"/>
    <n v="5"/>
    <n v="2"/>
    <n v="6"/>
    <n v="4"/>
    <n v="6"/>
    <n v="5"/>
    <n v="6"/>
    <n v="3"/>
    <x v="18"/>
    <n v="2"/>
    <x v="3"/>
    <m/>
    <m/>
    <m/>
    <n v="2"/>
    <n v="2"/>
    <n v="2"/>
    <n v="2"/>
    <m/>
    <n v="1"/>
    <m/>
    <m/>
    <n v="1"/>
    <m/>
    <x v="0"/>
    <n v="1"/>
    <m/>
    <m/>
    <m/>
    <m/>
    <m/>
    <n v="1"/>
    <m/>
    <m/>
    <n v="1"/>
    <m/>
    <m/>
    <m/>
    <m/>
    <n v="1"/>
    <s v="NE"/>
    <x v="1"/>
    <x v="4"/>
    <x v="0"/>
    <x v="6"/>
    <x v="3"/>
    <x v="0"/>
    <x v="1"/>
    <x v="0"/>
    <x v="2"/>
    <x v="1"/>
  </r>
  <r>
    <n v="35"/>
    <d v="2020-09-18T16:25:40"/>
    <x v="34"/>
    <x v="25"/>
    <n v="12"/>
    <n v="1"/>
    <n v="1"/>
    <n v="1"/>
    <n v="1"/>
    <x v="0"/>
    <m/>
    <n v="1"/>
    <x v="17"/>
    <n v="2"/>
    <n v="1"/>
    <n v="4"/>
    <n v="6"/>
    <n v="6"/>
    <n v="5"/>
    <n v="4"/>
    <n v="7"/>
    <n v="5"/>
    <n v="4"/>
    <n v="4"/>
    <x v="8"/>
    <n v="1"/>
    <x v="7"/>
    <m/>
    <m/>
    <m/>
    <n v="2"/>
    <n v="2"/>
    <n v="2"/>
    <n v="2"/>
    <n v="1"/>
    <n v="1"/>
    <m/>
    <m/>
    <n v="1"/>
    <m/>
    <x v="4"/>
    <m/>
    <m/>
    <m/>
    <m/>
    <m/>
    <m/>
    <n v="1"/>
    <n v="1"/>
    <n v="1"/>
    <m/>
    <m/>
    <m/>
    <m/>
    <m/>
    <n v="1"/>
    <s v="WEST"/>
    <x v="9"/>
    <x v="3"/>
    <x v="1"/>
    <x v="10"/>
    <x v="8"/>
    <x v="1"/>
    <x v="3"/>
    <x v="1"/>
    <x v="3"/>
    <x v="3"/>
  </r>
  <r>
    <n v="36"/>
    <d v="2020-09-18T16:31:23"/>
    <x v="35"/>
    <x v="23"/>
    <n v="18"/>
    <n v="1"/>
    <n v="1"/>
    <n v="3"/>
    <n v="0"/>
    <x v="0"/>
    <m/>
    <n v="2"/>
    <x v="12"/>
    <n v="2"/>
    <n v="4"/>
    <n v="3"/>
    <n v="7"/>
    <n v="3"/>
    <n v="6"/>
    <n v="5"/>
    <n v="6"/>
    <n v="2"/>
    <n v="5"/>
    <n v="3"/>
    <x v="11"/>
    <n v="2"/>
    <x v="5"/>
    <m/>
    <m/>
    <m/>
    <n v="2"/>
    <n v="2"/>
    <n v="2"/>
    <n v="2"/>
    <m/>
    <n v="1"/>
    <m/>
    <m/>
    <m/>
    <m/>
    <x v="1"/>
    <n v="1"/>
    <m/>
    <m/>
    <m/>
    <n v="1"/>
    <m/>
    <n v="1"/>
    <m/>
    <m/>
    <m/>
    <n v="1"/>
    <m/>
    <m/>
    <n v="1"/>
    <m/>
    <s v="SOUTH"/>
    <x v="1"/>
    <x v="3"/>
    <x v="4"/>
    <x v="3"/>
    <x v="3"/>
    <x v="0"/>
    <x v="3"/>
    <x v="3"/>
    <x v="2"/>
    <x v="1"/>
  </r>
  <r>
    <n v="37"/>
    <d v="2020-09-18T17:04:21"/>
    <x v="36"/>
    <x v="26"/>
    <n v="22"/>
    <n v="1"/>
    <n v="1"/>
    <n v="2"/>
    <n v="1"/>
    <x v="2"/>
    <m/>
    <n v="2"/>
    <x v="16"/>
    <n v="2"/>
    <n v="2"/>
    <n v="2"/>
    <n v="4"/>
    <n v="4"/>
    <n v="4"/>
    <n v="4"/>
    <n v="4"/>
    <n v="4"/>
    <n v="5"/>
    <n v="4"/>
    <x v="10"/>
    <n v="1"/>
    <x v="3"/>
    <m/>
    <m/>
    <m/>
    <n v="3"/>
    <n v="3"/>
    <n v="3"/>
    <n v="3"/>
    <m/>
    <m/>
    <m/>
    <m/>
    <m/>
    <n v="1"/>
    <x v="5"/>
    <m/>
    <m/>
    <m/>
    <m/>
    <m/>
    <m/>
    <m/>
    <m/>
    <m/>
    <n v="1"/>
    <m/>
    <m/>
    <m/>
    <m/>
    <n v="1"/>
    <s v="MW"/>
    <x v="2"/>
    <x v="6"/>
    <x v="0"/>
    <x v="7"/>
    <x v="0"/>
    <x v="0"/>
    <x v="2"/>
    <x v="0"/>
    <x v="0"/>
    <x v="0"/>
  </r>
  <r>
    <n v="38"/>
    <d v="2020-09-18T17:05:30"/>
    <x v="37"/>
    <x v="27"/>
    <n v="40"/>
    <n v="1"/>
    <n v="1"/>
    <n v="1"/>
    <n v="1"/>
    <x v="0"/>
    <m/>
    <n v="1"/>
    <x v="18"/>
    <n v="2"/>
    <n v="3"/>
    <n v="2"/>
    <n v="6"/>
    <n v="5"/>
    <n v="6"/>
    <n v="6"/>
    <n v="6"/>
    <n v="1"/>
    <n v="6"/>
    <n v="3"/>
    <x v="19"/>
    <n v="1"/>
    <x v="1"/>
    <m/>
    <m/>
    <s v="BB&amp;T"/>
    <n v="1"/>
    <n v="2"/>
    <n v="1"/>
    <n v="1"/>
    <m/>
    <m/>
    <m/>
    <m/>
    <n v="1"/>
    <m/>
    <x v="1"/>
    <m/>
    <m/>
    <n v="1"/>
    <n v="1"/>
    <m/>
    <m/>
    <m/>
    <m/>
    <n v="1"/>
    <m/>
    <m/>
    <n v="1"/>
    <m/>
    <m/>
    <m/>
    <s v="SOUTH"/>
    <x v="9"/>
    <x v="5"/>
    <x v="4"/>
    <x v="7"/>
    <x v="3"/>
    <x v="1"/>
    <x v="3"/>
    <x v="3"/>
    <x v="0"/>
    <x v="1"/>
  </r>
  <r>
    <n v="39"/>
    <d v="2020-09-18T17:11:30"/>
    <x v="38"/>
    <x v="28"/>
    <n v="14"/>
    <n v="1"/>
    <n v="1"/>
    <n v="1"/>
    <n v="0"/>
    <x v="1"/>
    <m/>
    <n v="1"/>
    <x v="1"/>
    <n v="2"/>
    <n v="2"/>
    <n v="2"/>
    <n v="5"/>
    <n v="2"/>
    <n v="4"/>
    <n v="4"/>
    <n v="2"/>
    <n v="2"/>
    <n v="5"/>
    <n v="4"/>
    <x v="20"/>
    <n v="1"/>
    <x v="10"/>
    <m/>
    <m/>
    <m/>
    <n v="2"/>
    <n v="2"/>
    <n v="3"/>
    <n v="2"/>
    <m/>
    <m/>
    <m/>
    <m/>
    <n v="1"/>
    <m/>
    <x v="2"/>
    <m/>
    <n v="1"/>
    <m/>
    <m/>
    <n v="1"/>
    <m/>
    <m/>
    <m/>
    <n v="1"/>
    <m/>
    <m/>
    <m/>
    <m/>
    <m/>
    <n v="1"/>
    <s v="MW"/>
    <x v="2"/>
    <x v="8"/>
    <x v="3"/>
    <x v="5"/>
    <x v="0"/>
    <x v="0"/>
    <x v="0"/>
    <x v="3"/>
    <x v="2"/>
    <x v="0"/>
  </r>
  <r>
    <n v="40"/>
    <d v="2020-09-18T17:16:27"/>
    <x v="39"/>
    <x v="18"/>
    <n v="44"/>
    <n v="2"/>
    <n v="1"/>
    <n v="2"/>
    <n v="1"/>
    <x v="0"/>
    <m/>
    <n v="2"/>
    <x v="6"/>
    <n v="2"/>
    <n v="7"/>
    <n v="1"/>
    <n v="4"/>
    <n v="1"/>
    <n v="7"/>
    <n v="1"/>
    <n v="4"/>
    <n v="4"/>
    <n v="4"/>
    <n v="2"/>
    <x v="12"/>
    <n v="2"/>
    <x v="1"/>
    <m/>
    <m/>
    <s v="diversified"/>
    <n v="2"/>
    <n v="2"/>
    <n v="2"/>
    <n v="2"/>
    <m/>
    <m/>
    <m/>
    <m/>
    <m/>
    <n v="1"/>
    <x v="4"/>
    <m/>
    <m/>
    <m/>
    <m/>
    <m/>
    <n v="1"/>
    <m/>
    <n v="1"/>
    <n v="1"/>
    <m/>
    <m/>
    <m/>
    <m/>
    <n v="1"/>
    <m/>
    <s v="WEST"/>
    <x v="10"/>
    <x v="3"/>
    <x v="0"/>
    <x v="5"/>
    <x v="2"/>
    <x v="2"/>
    <x v="3"/>
    <x v="0"/>
    <x v="2"/>
    <x v="2"/>
  </r>
  <r>
    <n v="41"/>
    <d v="2020-09-18T19:09:32"/>
    <x v="40"/>
    <x v="24"/>
    <n v="5"/>
    <n v="1"/>
    <n v="1"/>
    <n v="4"/>
    <n v="1"/>
    <x v="0"/>
    <m/>
    <n v="1"/>
    <x v="2"/>
    <n v="2"/>
    <n v="4"/>
    <n v="5"/>
    <n v="3"/>
    <n v="4"/>
    <n v="3"/>
    <n v="6"/>
    <n v="7"/>
    <n v="6"/>
    <n v="3"/>
    <n v="4"/>
    <x v="7"/>
    <n v="1"/>
    <x v="3"/>
    <m/>
    <m/>
    <m/>
    <n v="1"/>
    <n v="3"/>
    <n v="1"/>
    <n v="2"/>
    <n v="1"/>
    <m/>
    <m/>
    <m/>
    <m/>
    <m/>
    <x v="1"/>
    <n v="1"/>
    <n v="1"/>
    <n v="1"/>
    <m/>
    <m/>
    <m/>
    <m/>
    <m/>
    <m/>
    <m/>
    <m/>
    <n v="1"/>
    <n v="1"/>
    <m/>
    <m/>
    <s v="WEST"/>
    <x v="2"/>
    <x v="6"/>
    <x v="8"/>
    <x v="0"/>
    <x v="7"/>
    <x v="0"/>
    <x v="2"/>
    <x v="0"/>
    <x v="0"/>
    <x v="0"/>
  </r>
  <r>
    <n v="42"/>
    <d v="2020-09-18T19:51:49"/>
    <x v="41"/>
    <x v="6"/>
    <n v="9"/>
    <n v="2"/>
    <n v="1"/>
    <n v="2"/>
    <n v="0"/>
    <x v="1"/>
    <m/>
    <n v="2"/>
    <x v="1"/>
    <n v="2"/>
    <n v="1"/>
    <n v="1"/>
    <n v="4"/>
    <n v="7"/>
    <n v="7"/>
    <n v="7"/>
    <n v="1"/>
    <n v="7"/>
    <n v="1"/>
    <n v="1"/>
    <x v="7"/>
    <n v="3"/>
    <x v="1"/>
    <m/>
    <m/>
    <s v="Private"/>
    <n v="2"/>
    <n v="1"/>
    <n v="2"/>
    <n v="1"/>
    <m/>
    <n v="1"/>
    <m/>
    <m/>
    <n v="1"/>
    <m/>
    <x v="0"/>
    <n v="1"/>
    <m/>
    <m/>
    <m/>
    <n v="1"/>
    <m/>
    <m/>
    <m/>
    <m/>
    <n v="1"/>
    <m/>
    <m/>
    <m/>
    <m/>
    <n v="1"/>
    <s v="SOUTH"/>
    <x v="8"/>
    <x v="8"/>
    <x v="8"/>
    <x v="8"/>
    <x v="9"/>
    <x v="1"/>
    <x v="0"/>
    <x v="0"/>
    <x v="3"/>
    <x v="2"/>
  </r>
  <r>
    <n v="43"/>
    <d v="2020-09-18T20:13:26"/>
    <x v="42"/>
    <x v="29"/>
    <n v="42"/>
    <n v="1"/>
    <n v="1"/>
    <n v="2"/>
    <n v="0"/>
    <x v="1"/>
    <m/>
    <n v="1"/>
    <x v="10"/>
    <n v="1"/>
    <n v="4"/>
    <n v="4"/>
    <n v="4"/>
    <n v="4"/>
    <n v="4"/>
    <n v="4"/>
    <n v="4"/>
    <n v="4"/>
    <n v="4"/>
    <n v="4"/>
    <x v="21"/>
    <n v="1"/>
    <x v="7"/>
    <m/>
    <m/>
    <m/>
    <n v="2"/>
    <n v="3"/>
    <n v="2"/>
    <n v="2"/>
    <m/>
    <m/>
    <m/>
    <m/>
    <m/>
    <n v="1"/>
    <x v="2"/>
    <n v="1"/>
    <m/>
    <m/>
    <m/>
    <n v="1"/>
    <m/>
    <m/>
    <n v="1"/>
    <m/>
    <m/>
    <m/>
    <m/>
    <m/>
    <m/>
    <n v="1"/>
    <s v="SOUTH"/>
    <x v="0"/>
    <x v="8"/>
    <x v="0"/>
    <x v="1"/>
    <x v="0"/>
    <x v="0"/>
    <x v="0"/>
    <x v="0"/>
    <x v="0"/>
    <x v="0"/>
  </r>
  <r>
    <n v="44"/>
    <d v="2020-09-21T08:32:04"/>
    <x v="43"/>
    <x v="30"/>
    <n v="9"/>
    <n v="1"/>
    <n v="1"/>
    <n v="2"/>
    <n v="0"/>
    <x v="0"/>
    <m/>
    <n v="1"/>
    <x v="10"/>
    <n v="2"/>
    <n v="2"/>
    <n v="4"/>
    <n v="5"/>
    <n v="1"/>
    <n v="4"/>
    <n v="5"/>
    <n v="3"/>
    <n v="1"/>
    <n v="4"/>
    <n v="2"/>
    <x v="5"/>
    <n v="3"/>
    <x v="1"/>
    <m/>
    <m/>
    <s v="Carrington"/>
    <n v="2"/>
    <n v="2"/>
    <n v="2"/>
    <n v="3"/>
    <m/>
    <m/>
    <m/>
    <m/>
    <m/>
    <n v="1"/>
    <x v="1"/>
    <m/>
    <m/>
    <m/>
    <m/>
    <n v="1"/>
    <m/>
    <n v="1"/>
    <m/>
    <n v="1"/>
    <m/>
    <m/>
    <m/>
    <m/>
    <m/>
    <n v="1"/>
    <s v="SOUTH"/>
    <x v="9"/>
    <x v="0"/>
    <x v="6"/>
    <x v="5"/>
    <x v="5"/>
    <x v="1"/>
    <x v="0"/>
    <x v="3"/>
    <x v="2"/>
    <x v="3"/>
  </r>
  <r>
    <n v="45"/>
    <d v="2020-09-21T08:33:13"/>
    <x v="44"/>
    <x v="8"/>
    <n v="18"/>
    <n v="2"/>
    <n v="1"/>
    <n v="2"/>
    <n v="4"/>
    <x v="0"/>
    <m/>
    <n v="2"/>
    <x v="19"/>
    <n v="2"/>
    <n v="5"/>
    <n v="2"/>
    <n v="7"/>
    <n v="3"/>
    <n v="6"/>
    <n v="4"/>
    <n v="6"/>
    <n v="1"/>
    <n v="5"/>
    <n v="4"/>
    <x v="7"/>
    <n v="4"/>
    <x v="1"/>
    <m/>
    <m/>
    <s v="Roundpoint Mortgage"/>
    <n v="2"/>
    <n v="2"/>
    <n v="2"/>
    <n v="2"/>
    <m/>
    <m/>
    <m/>
    <m/>
    <n v="1"/>
    <m/>
    <x v="0"/>
    <m/>
    <m/>
    <m/>
    <m/>
    <m/>
    <m/>
    <m/>
    <m/>
    <m/>
    <n v="1"/>
    <m/>
    <m/>
    <m/>
    <m/>
    <n v="1"/>
    <s v="SOUTH"/>
    <x v="6"/>
    <x v="5"/>
    <x v="2"/>
    <x v="3"/>
    <x v="5"/>
    <x v="3"/>
    <x v="3"/>
    <x v="2"/>
    <x v="2"/>
    <x v="3"/>
  </r>
  <r>
    <n v="46"/>
    <d v="2020-09-21T08:33:31"/>
    <x v="45"/>
    <x v="31"/>
    <n v="9"/>
    <n v="1"/>
    <n v="1"/>
    <n v="2"/>
    <n v="1"/>
    <x v="0"/>
    <m/>
    <n v="1"/>
    <x v="3"/>
    <n v="2"/>
    <n v="5"/>
    <n v="1"/>
    <n v="5"/>
    <n v="2"/>
    <n v="6"/>
    <n v="4"/>
    <n v="5"/>
    <n v="1"/>
    <n v="6"/>
    <n v="4"/>
    <x v="3"/>
    <n v="1"/>
    <x v="1"/>
    <m/>
    <m/>
    <s v="New Rez"/>
    <n v="2"/>
    <n v="1"/>
    <n v="2"/>
    <n v="2"/>
    <m/>
    <n v="1"/>
    <m/>
    <m/>
    <n v="1"/>
    <m/>
    <x v="0"/>
    <m/>
    <m/>
    <m/>
    <m/>
    <n v="1"/>
    <n v="1"/>
    <m/>
    <m/>
    <m/>
    <m/>
    <m/>
    <m/>
    <n v="1"/>
    <m/>
    <m/>
    <s v="SOUTH"/>
    <x v="6"/>
    <x v="5"/>
    <x v="6"/>
    <x v="6"/>
    <x v="5"/>
    <x v="3"/>
    <x v="3"/>
    <x v="3"/>
    <x v="2"/>
    <x v="3"/>
  </r>
  <r>
    <n v="47"/>
    <d v="2020-09-21T08:33:31"/>
    <x v="46"/>
    <x v="32"/>
    <n v="9"/>
    <n v="2"/>
    <n v="1"/>
    <n v="2"/>
    <n v="0"/>
    <x v="0"/>
    <m/>
    <n v="2"/>
    <x v="10"/>
    <n v="1"/>
    <n v="6"/>
    <n v="5"/>
    <n v="7"/>
    <n v="3"/>
    <n v="5"/>
    <n v="3"/>
    <n v="5"/>
    <n v="4"/>
    <n v="5"/>
    <n v="1"/>
    <x v="15"/>
    <n v="3"/>
    <x v="3"/>
    <m/>
    <m/>
    <m/>
    <n v="2"/>
    <n v="2"/>
    <n v="3"/>
    <n v="2"/>
    <n v="1"/>
    <m/>
    <m/>
    <m/>
    <m/>
    <m/>
    <x v="0"/>
    <n v="1"/>
    <m/>
    <m/>
    <m/>
    <m/>
    <m/>
    <n v="1"/>
    <m/>
    <n v="1"/>
    <m/>
    <m/>
    <m/>
    <m/>
    <n v="1"/>
    <m/>
    <s v="SOUTH"/>
    <x v="11"/>
    <x v="8"/>
    <x v="3"/>
    <x v="3"/>
    <x v="1"/>
    <x v="3"/>
    <x v="0"/>
    <x v="3"/>
    <x v="2"/>
    <x v="1"/>
  </r>
  <r>
    <n v="48"/>
    <d v="2020-09-21T08:33:31"/>
    <x v="47"/>
    <x v="33"/>
    <n v="14"/>
    <n v="1"/>
    <n v="1"/>
    <n v="1"/>
    <n v="0"/>
    <x v="0"/>
    <m/>
    <n v="1"/>
    <x v="20"/>
    <n v="2"/>
    <n v="5"/>
    <n v="1"/>
    <n v="6"/>
    <n v="2"/>
    <n v="5"/>
    <n v="7"/>
    <n v="7"/>
    <n v="2"/>
    <n v="6"/>
    <n v="4"/>
    <x v="15"/>
    <n v="3"/>
    <x v="3"/>
    <m/>
    <m/>
    <m/>
    <n v="2"/>
    <n v="2"/>
    <n v="2"/>
    <n v="2"/>
    <n v="1"/>
    <m/>
    <m/>
    <m/>
    <n v="1"/>
    <m/>
    <x v="2"/>
    <n v="1"/>
    <m/>
    <m/>
    <m/>
    <n v="1"/>
    <m/>
    <m/>
    <m/>
    <n v="1"/>
    <m/>
    <m/>
    <n v="1"/>
    <m/>
    <m/>
    <m/>
    <s v="MW"/>
    <x v="2"/>
    <x v="1"/>
    <x v="6"/>
    <x v="6"/>
    <x v="8"/>
    <x v="0"/>
    <x v="1"/>
    <x v="3"/>
    <x v="2"/>
    <x v="3"/>
  </r>
  <r>
    <n v="49"/>
    <d v="2020-09-21T08:33:31"/>
    <x v="48"/>
    <x v="34"/>
    <n v="38"/>
    <n v="1"/>
    <n v="1"/>
    <n v="2"/>
    <n v="2"/>
    <x v="0"/>
    <m/>
    <n v="1"/>
    <x v="1"/>
    <n v="2"/>
    <n v="4"/>
    <n v="2"/>
    <n v="6"/>
    <n v="3"/>
    <n v="6"/>
    <n v="5"/>
    <n v="5"/>
    <n v="3"/>
    <n v="5"/>
    <n v="3"/>
    <x v="2"/>
    <n v="1"/>
    <x v="3"/>
    <m/>
    <m/>
    <m/>
    <n v="2"/>
    <n v="2"/>
    <n v="2"/>
    <n v="2"/>
    <n v="1"/>
    <m/>
    <m/>
    <m/>
    <m/>
    <m/>
    <x v="4"/>
    <n v="1"/>
    <m/>
    <m/>
    <n v="1"/>
    <m/>
    <m/>
    <n v="1"/>
    <m/>
    <m/>
    <m/>
    <m/>
    <n v="1"/>
    <n v="1"/>
    <m/>
    <m/>
    <s v="NE"/>
    <x v="1"/>
    <x v="3"/>
    <x v="3"/>
    <x v="3"/>
    <x v="3"/>
    <x v="0"/>
    <x v="3"/>
    <x v="3"/>
    <x v="2"/>
    <x v="1"/>
  </r>
  <r>
    <n v="50"/>
    <d v="2020-09-21T08:34:20"/>
    <x v="49"/>
    <x v="8"/>
    <n v="22"/>
    <n v="1"/>
    <n v="1"/>
    <n v="2"/>
    <n v="2"/>
    <x v="0"/>
    <m/>
    <n v="2"/>
    <x v="14"/>
    <n v="2"/>
    <n v="6"/>
    <n v="5"/>
    <n v="5"/>
    <n v="6"/>
    <n v="6"/>
    <n v="5"/>
    <n v="5"/>
    <n v="6"/>
    <n v="5"/>
    <n v="6"/>
    <x v="14"/>
    <n v="1"/>
    <x v="3"/>
    <m/>
    <m/>
    <m/>
    <n v="2"/>
    <n v="2"/>
    <n v="1"/>
    <n v="2"/>
    <n v="1"/>
    <m/>
    <n v="1"/>
    <n v="1"/>
    <m/>
    <m/>
    <x v="5"/>
    <n v="1"/>
    <m/>
    <n v="1"/>
    <m/>
    <m/>
    <m/>
    <m/>
    <n v="1"/>
    <m/>
    <m/>
    <n v="1"/>
    <m/>
    <n v="1"/>
    <n v="1"/>
    <m/>
    <s v="MW"/>
    <x v="6"/>
    <x v="8"/>
    <x v="7"/>
    <x v="0"/>
    <x v="0"/>
    <x v="3"/>
    <x v="0"/>
    <x v="0"/>
    <x v="0"/>
    <x v="0"/>
  </r>
  <r>
    <n v="51"/>
    <d v="2020-09-21T08:35:02"/>
    <x v="50"/>
    <x v="35"/>
    <n v="50"/>
    <n v="1"/>
    <n v="1"/>
    <n v="1"/>
    <n v="0"/>
    <x v="1"/>
    <m/>
    <n v="1"/>
    <x v="10"/>
    <n v="2"/>
    <n v="2"/>
    <n v="1"/>
    <n v="6"/>
    <n v="2"/>
    <n v="5"/>
    <n v="7"/>
    <n v="6"/>
    <n v="1"/>
    <n v="5"/>
    <n v="5"/>
    <x v="22"/>
    <n v="3"/>
    <x v="9"/>
    <s v="Summit credit union "/>
    <m/>
    <m/>
    <n v="2"/>
    <n v="2"/>
    <n v="2"/>
    <n v="2"/>
    <m/>
    <n v="1"/>
    <n v="1"/>
    <m/>
    <m/>
    <m/>
    <x v="4"/>
    <n v="1"/>
    <m/>
    <m/>
    <m/>
    <n v="1"/>
    <m/>
    <m/>
    <m/>
    <n v="1"/>
    <m/>
    <n v="1"/>
    <m/>
    <m/>
    <n v="1"/>
    <m/>
    <s v="MW"/>
    <x v="7"/>
    <x v="4"/>
    <x v="4"/>
    <x v="5"/>
    <x v="0"/>
    <x v="1"/>
    <x v="1"/>
    <x v="3"/>
    <x v="2"/>
    <x v="0"/>
  </r>
  <r>
    <n v="52"/>
    <d v="2020-09-21T08:35:29"/>
    <x v="51"/>
    <x v="8"/>
    <n v="5"/>
    <n v="1"/>
    <n v="1"/>
    <n v="4"/>
    <n v="1"/>
    <x v="0"/>
    <m/>
    <n v="1"/>
    <x v="16"/>
    <n v="1"/>
    <n v="7"/>
    <n v="7"/>
    <n v="7"/>
    <n v="7"/>
    <n v="7"/>
    <n v="7"/>
    <n v="7"/>
    <n v="7"/>
    <n v="7"/>
    <n v="7"/>
    <x v="12"/>
    <n v="1"/>
    <x v="4"/>
    <m/>
    <m/>
    <m/>
    <n v="1"/>
    <n v="1"/>
    <n v="1"/>
    <n v="1"/>
    <n v="1"/>
    <m/>
    <m/>
    <m/>
    <m/>
    <m/>
    <x v="4"/>
    <m/>
    <m/>
    <m/>
    <n v="1"/>
    <m/>
    <m/>
    <m/>
    <m/>
    <m/>
    <m/>
    <n v="1"/>
    <m/>
    <m/>
    <m/>
    <m/>
    <s v="WEST"/>
    <x v="0"/>
    <x v="8"/>
    <x v="0"/>
    <x v="1"/>
    <x v="0"/>
    <x v="0"/>
    <x v="0"/>
    <x v="0"/>
    <x v="0"/>
    <x v="0"/>
  </r>
  <r>
    <n v="53"/>
    <d v="2020-09-21T08:36:11"/>
    <x v="52"/>
    <x v="21"/>
    <n v="43"/>
    <n v="1"/>
    <n v="1"/>
    <n v="1"/>
    <n v="0"/>
    <x v="1"/>
    <m/>
    <n v="2"/>
    <x v="21"/>
    <n v="2"/>
    <n v="1"/>
    <n v="1"/>
    <n v="7"/>
    <n v="2"/>
    <n v="1"/>
    <n v="7"/>
    <n v="6"/>
    <n v="1"/>
    <n v="6"/>
    <n v="6"/>
    <x v="22"/>
    <n v="2"/>
    <x v="3"/>
    <m/>
    <m/>
    <m/>
    <n v="2"/>
    <n v="2"/>
    <n v="2"/>
    <n v="2"/>
    <m/>
    <m/>
    <m/>
    <m/>
    <m/>
    <n v="1"/>
    <x v="4"/>
    <n v="1"/>
    <m/>
    <m/>
    <m/>
    <n v="1"/>
    <m/>
    <m/>
    <m/>
    <n v="1"/>
    <m/>
    <m/>
    <m/>
    <m/>
    <m/>
    <n v="1"/>
    <s v="SOUTH"/>
    <x v="8"/>
    <x v="4"/>
    <x v="2"/>
    <x v="6"/>
    <x v="10"/>
    <x v="1"/>
    <x v="1"/>
    <x v="2"/>
    <x v="2"/>
    <x v="0"/>
  </r>
  <r>
    <n v="54"/>
    <d v="2020-09-21T08:37:25"/>
    <x v="53"/>
    <x v="36"/>
    <n v="9"/>
    <n v="1"/>
    <n v="1"/>
    <n v="2"/>
    <n v="2"/>
    <x v="0"/>
    <m/>
    <n v="1"/>
    <x v="1"/>
    <n v="2"/>
    <n v="6"/>
    <n v="1"/>
    <n v="7"/>
    <n v="2"/>
    <n v="6"/>
    <n v="5"/>
    <n v="7"/>
    <n v="1"/>
    <n v="7"/>
    <n v="2"/>
    <x v="3"/>
    <n v="2"/>
    <x v="4"/>
    <m/>
    <m/>
    <m/>
    <n v="2"/>
    <n v="3"/>
    <n v="1"/>
    <n v="2"/>
    <n v="1"/>
    <m/>
    <m/>
    <m/>
    <m/>
    <m/>
    <x v="1"/>
    <n v="1"/>
    <m/>
    <n v="1"/>
    <m/>
    <n v="1"/>
    <m/>
    <m/>
    <m/>
    <m/>
    <m/>
    <m/>
    <m/>
    <m/>
    <m/>
    <n v="1"/>
    <s v="SOUTH"/>
    <x v="6"/>
    <x v="1"/>
    <x v="2"/>
    <x v="4"/>
    <x v="1"/>
    <x v="3"/>
    <x v="1"/>
    <x v="2"/>
    <x v="1"/>
    <x v="1"/>
  </r>
  <r>
    <n v="55"/>
    <d v="2020-09-21T08:37:41"/>
    <x v="54"/>
    <x v="34"/>
    <n v="32"/>
    <n v="1"/>
    <n v="1"/>
    <n v="2"/>
    <n v="2"/>
    <x v="0"/>
    <m/>
    <n v="1"/>
    <x v="0"/>
    <n v="1"/>
    <n v="7"/>
    <n v="6"/>
    <n v="7"/>
    <n v="7"/>
    <n v="6"/>
    <n v="7"/>
    <n v="6"/>
    <n v="6"/>
    <n v="7"/>
    <n v="7"/>
    <x v="8"/>
    <n v="1"/>
    <x v="4"/>
    <m/>
    <m/>
    <m/>
    <n v="1"/>
    <n v="1"/>
    <n v="1"/>
    <n v="1"/>
    <n v="1"/>
    <m/>
    <m/>
    <n v="1"/>
    <m/>
    <m/>
    <x v="0"/>
    <n v="1"/>
    <m/>
    <m/>
    <m/>
    <n v="1"/>
    <m/>
    <n v="1"/>
    <m/>
    <m/>
    <m/>
    <n v="1"/>
    <n v="1"/>
    <m/>
    <n v="1"/>
    <m/>
    <s v="NE"/>
    <x v="0"/>
    <x v="8"/>
    <x v="1"/>
    <x v="1"/>
    <x v="7"/>
    <x v="0"/>
    <x v="0"/>
    <x v="1"/>
    <x v="0"/>
    <x v="0"/>
  </r>
  <r>
    <n v="56"/>
    <d v="2020-09-21T08:38:47"/>
    <x v="55"/>
    <x v="8"/>
    <n v="25"/>
    <n v="1"/>
    <n v="1"/>
    <n v="2"/>
    <n v="2"/>
    <x v="0"/>
    <m/>
    <n v="1"/>
    <x v="22"/>
    <n v="2"/>
    <n v="4"/>
    <n v="1"/>
    <n v="7"/>
    <n v="1"/>
    <n v="7"/>
    <n v="1"/>
    <n v="7"/>
    <n v="1"/>
    <n v="1"/>
    <n v="7"/>
    <x v="12"/>
    <n v="1"/>
    <x v="3"/>
    <m/>
    <m/>
    <m/>
    <n v="1"/>
    <n v="1"/>
    <n v="1"/>
    <n v="2"/>
    <n v="1"/>
    <n v="1"/>
    <n v="1"/>
    <n v="1"/>
    <n v="1"/>
    <m/>
    <x v="3"/>
    <n v="1"/>
    <n v="1"/>
    <n v="1"/>
    <m/>
    <m/>
    <m/>
    <m/>
    <m/>
    <m/>
    <m/>
    <n v="1"/>
    <n v="1"/>
    <n v="1"/>
    <n v="1"/>
    <m/>
    <s v="MW"/>
    <x v="11"/>
    <x v="1"/>
    <x v="2"/>
    <x v="1"/>
    <x v="0"/>
    <x v="3"/>
    <x v="1"/>
    <x v="2"/>
    <x v="0"/>
    <x v="0"/>
  </r>
  <r>
    <n v="57"/>
    <d v="2020-09-21T08:38:56"/>
    <x v="56"/>
    <x v="37"/>
    <n v="32"/>
    <n v="1"/>
    <n v="1"/>
    <n v="1"/>
    <n v="0"/>
    <x v="1"/>
    <m/>
    <n v="1"/>
    <x v="23"/>
    <n v="2"/>
    <n v="4"/>
    <n v="2"/>
    <n v="5"/>
    <n v="2"/>
    <n v="2"/>
    <n v="5"/>
    <n v="4"/>
    <n v="5"/>
    <n v="5"/>
    <n v="6"/>
    <x v="7"/>
    <n v="4"/>
    <x v="11"/>
    <m/>
    <m/>
    <m/>
    <n v="2"/>
    <n v="2"/>
    <n v="2"/>
    <n v="2"/>
    <m/>
    <m/>
    <m/>
    <m/>
    <m/>
    <n v="1"/>
    <x v="0"/>
    <m/>
    <m/>
    <m/>
    <m/>
    <n v="1"/>
    <m/>
    <m/>
    <m/>
    <n v="1"/>
    <n v="1"/>
    <m/>
    <m/>
    <m/>
    <m/>
    <n v="1"/>
    <s v="NE"/>
    <x v="1"/>
    <x v="6"/>
    <x v="0"/>
    <x v="5"/>
    <x v="11"/>
    <x v="0"/>
    <x v="2"/>
    <x v="0"/>
    <x v="2"/>
    <x v="0"/>
  </r>
  <r>
    <n v="58"/>
    <d v="2020-09-21T08:38:57"/>
    <x v="57"/>
    <x v="38"/>
    <n v="32"/>
    <n v="1"/>
    <n v="1"/>
    <n v="2"/>
    <n v="3"/>
    <x v="0"/>
    <m/>
    <n v="2"/>
    <x v="16"/>
    <n v="2"/>
    <n v="4"/>
    <n v="5"/>
    <n v="5"/>
    <n v="3"/>
    <n v="4"/>
    <n v="6"/>
    <n v="5"/>
    <n v="4"/>
    <n v="5"/>
    <n v="4"/>
    <x v="1"/>
    <n v="2"/>
    <x v="3"/>
    <m/>
    <m/>
    <m/>
    <n v="1"/>
    <n v="1"/>
    <n v="1"/>
    <n v="1"/>
    <m/>
    <n v="1"/>
    <m/>
    <m/>
    <m/>
    <m/>
    <x v="3"/>
    <m/>
    <n v="1"/>
    <m/>
    <m/>
    <n v="1"/>
    <m/>
    <m/>
    <n v="1"/>
    <m/>
    <m/>
    <m/>
    <n v="1"/>
    <m/>
    <m/>
    <m/>
    <s v="NE"/>
    <x v="2"/>
    <x v="8"/>
    <x v="1"/>
    <x v="3"/>
    <x v="0"/>
    <x v="0"/>
    <x v="0"/>
    <x v="1"/>
    <x v="2"/>
    <x v="0"/>
  </r>
  <r>
    <n v="59"/>
    <d v="2020-09-21T08:39:48"/>
    <x v="58"/>
    <x v="21"/>
    <n v="9"/>
    <n v="1"/>
    <n v="1"/>
    <n v="1"/>
    <n v="0"/>
    <x v="1"/>
    <m/>
    <n v="2"/>
    <x v="1"/>
    <n v="2"/>
    <n v="6"/>
    <n v="1"/>
    <n v="7"/>
    <n v="1"/>
    <n v="6"/>
    <n v="6"/>
    <n v="5"/>
    <n v="1"/>
    <n v="7"/>
    <n v="6"/>
    <x v="10"/>
    <n v="2"/>
    <x v="1"/>
    <m/>
    <m/>
    <s v="BB&amp;T"/>
    <n v="1"/>
    <n v="2"/>
    <n v="2"/>
    <n v="3"/>
    <m/>
    <m/>
    <m/>
    <m/>
    <m/>
    <n v="1"/>
    <x v="5"/>
    <n v="1"/>
    <m/>
    <m/>
    <m/>
    <m/>
    <m/>
    <m/>
    <m/>
    <n v="1"/>
    <n v="1"/>
    <m/>
    <m/>
    <m/>
    <m/>
    <n v="1"/>
    <s v="SOUTH"/>
    <x v="0"/>
    <x v="5"/>
    <x v="2"/>
    <x v="2"/>
    <x v="0"/>
    <x v="0"/>
    <x v="3"/>
    <x v="2"/>
    <x v="1"/>
    <x v="0"/>
  </r>
  <r>
    <n v="60"/>
    <d v="2020-09-21T09:10:29"/>
    <x v="59"/>
    <x v="18"/>
    <n v="33"/>
    <n v="1"/>
    <n v="1"/>
    <n v="2"/>
    <n v="0"/>
    <x v="0"/>
    <m/>
    <n v="1"/>
    <x v="6"/>
    <n v="1"/>
    <n v="6"/>
    <n v="6"/>
    <n v="7"/>
    <n v="7"/>
    <n v="6"/>
    <n v="7"/>
    <n v="7"/>
    <n v="7"/>
    <n v="6"/>
    <n v="7"/>
    <x v="12"/>
    <n v="1"/>
    <x v="12"/>
    <m/>
    <m/>
    <m/>
    <n v="1"/>
    <n v="1"/>
    <n v="1"/>
    <n v="1"/>
    <n v="1"/>
    <m/>
    <m/>
    <n v="1"/>
    <m/>
    <m/>
    <x v="4"/>
    <n v="1"/>
    <m/>
    <m/>
    <m/>
    <m/>
    <n v="1"/>
    <m/>
    <m/>
    <n v="1"/>
    <m/>
    <n v="1"/>
    <m/>
    <n v="1"/>
    <m/>
    <m/>
    <s v="SOUTH"/>
    <x v="1"/>
    <x v="2"/>
    <x v="0"/>
    <x v="0"/>
    <x v="7"/>
    <x v="0"/>
    <x v="2"/>
    <x v="0"/>
    <x v="0"/>
    <x v="0"/>
  </r>
  <r>
    <n v="61"/>
    <d v="2020-09-21T09:13:21"/>
    <x v="60"/>
    <x v="36"/>
    <n v="10"/>
    <n v="1"/>
    <n v="1"/>
    <n v="2"/>
    <n v="2"/>
    <x v="0"/>
    <m/>
    <n v="1"/>
    <x v="19"/>
    <n v="1"/>
    <n v="7"/>
    <n v="7"/>
    <n v="6"/>
    <n v="7"/>
    <n v="7"/>
    <n v="7"/>
    <n v="6"/>
    <n v="7"/>
    <n v="5"/>
    <n v="5"/>
    <x v="7"/>
    <n v="1"/>
    <x v="3"/>
    <m/>
    <m/>
    <m/>
    <n v="1"/>
    <n v="1"/>
    <n v="1"/>
    <n v="1"/>
    <n v="1"/>
    <m/>
    <m/>
    <m/>
    <m/>
    <m/>
    <x v="3"/>
    <n v="1"/>
    <m/>
    <m/>
    <m/>
    <m/>
    <m/>
    <m/>
    <m/>
    <m/>
    <m/>
    <n v="1"/>
    <m/>
    <m/>
    <m/>
    <m/>
    <s v="SOUTH"/>
    <x v="0"/>
    <x v="0"/>
    <x v="7"/>
    <x v="10"/>
    <x v="5"/>
    <x v="0"/>
    <x v="0"/>
    <x v="0"/>
    <x v="3"/>
    <x v="3"/>
  </r>
  <r>
    <n v="62"/>
    <d v="2020-09-21T09:13:38"/>
    <x v="61"/>
    <x v="30"/>
    <n v="38"/>
    <n v="1"/>
    <n v="1"/>
    <n v="2"/>
    <n v="0"/>
    <x v="0"/>
    <m/>
    <n v="2"/>
    <x v="16"/>
    <n v="2"/>
    <n v="5"/>
    <n v="1"/>
    <n v="7"/>
    <n v="5"/>
    <n v="5"/>
    <n v="6"/>
    <n v="7"/>
    <n v="1"/>
    <n v="5"/>
    <n v="5"/>
    <x v="9"/>
    <n v="2"/>
    <x v="5"/>
    <m/>
    <m/>
    <m/>
    <n v="2"/>
    <n v="1"/>
    <n v="2"/>
    <n v="2"/>
    <n v="1"/>
    <n v="1"/>
    <m/>
    <m/>
    <n v="1"/>
    <m/>
    <x v="4"/>
    <n v="1"/>
    <m/>
    <m/>
    <m/>
    <m/>
    <n v="1"/>
    <m/>
    <m/>
    <n v="1"/>
    <m/>
    <n v="1"/>
    <n v="1"/>
    <m/>
    <m/>
    <m/>
    <s v="NE"/>
    <x v="1"/>
    <x v="1"/>
    <x v="2"/>
    <x v="1"/>
    <x v="0"/>
    <x v="0"/>
    <x v="1"/>
    <x v="2"/>
    <x v="0"/>
    <x v="0"/>
  </r>
  <r>
    <n v="63"/>
    <d v="2020-09-21T09:13:51"/>
    <x v="62"/>
    <x v="39"/>
    <n v="29"/>
    <n v="1"/>
    <n v="1"/>
    <n v="2"/>
    <n v="0"/>
    <x v="0"/>
    <m/>
    <n v="1"/>
    <x v="6"/>
    <n v="1"/>
    <n v="5"/>
    <n v="7"/>
    <n v="7"/>
    <n v="6"/>
    <n v="6"/>
    <n v="6"/>
    <n v="7"/>
    <n v="6"/>
    <n v="6"/>
    <n v="2"/>
    <x v="23"/>
    <n v="1"/>
    <x v="3"/>
    <m/>
    <m/>
    <m/>
    <n v="1"/>
    <n v="1"/>
    <n v="1"/>
    <n v="1"/>
    <n v="1"/>
    <m/>
    <m/>
    <m/>
    <m/>
    <m/>
    <x v="3"/>
    <n v="1"/>
    <m/>
    <m/>
    <m/>
    <m/>
    <m/>
    <m/>
    <m/>
    <m/>
    <m/>
    <n v="1"/>
    <m/>
    <m/>
    <m/>
    <m/>
    <s v="NE"/>
    <x v="1"/>
    <x v="8"/>
    <x v="1"/>
    <x v="1"/>
    <x v="1"/>
    <x v="0"/>
    <x v="0"/>
    <x v="1"/>
    <x v="0"/>
    <x v="1"/>
  </r>
  <r>
    <n v="64"/>
    <d v="2020-09-21T09:13:59"/>
    <x v="63"/>
    <x v="40"/>
    <n v="32"/>
    <n v="1"/>
    <n v="1"/>
    <n v="1"/>
    <n v="0"/>
    <x v="0"/>
    <m/>
    <n v="1"/>
    <x v="2"/>
    <n v="2"/>
    <n v="5"/>
    <n v="2"/>
    <n v="6"/>
    <n v="5"/>
    <n v="6"/>
    <n v="3"/>
    <n v="7"/>
    <n v="2"/>
    <n v="5"/>
    <n v="5"/>
    <x v="7"/>
    <n v="1"/>
    <x v="5"/>
    <m/>
    <m/>
    <m/>
    <n v="2"/>
    <n v="2"/>
    <n v="2"/>
    <n v="2"/>
    <n v="1"/>
    <m/>
    <n v="1"/>
    <m/>
    <m/>
    <m/>
    <x v="4"/>
    <n v="1"/>
    <m/>
    <m/>
    <m/>
    <n v="1"/>
    <n v="1"/>
    <m/>
    <m/>
    <m/>
    <m/>
    <m/>
    <n v="1"/>
    <m/>
    <n v="1"/>
    <m/>
    <s v="NE"/>
    <x v="5"/>
    <x v="4"/>
    <x v="6"/>
    <x v="1"/>
    <x v="8"/>
    <x v="3"/>
    <x v="1"/>
    <x v="3"/>
    <x v="0"/>
    <x v="3"/>
  </r>
  <r>
    <n v="65"/>
    <d v="2020-09-21T09:15:20"/>
    <x v="64"/>
    <x v="37"/>
    <n v="7"/>
    <n v="1"/>
    <n v="1"/>
    <n v="2"/>
    <n v="0"/>
    <x v="1"/>
    <m/>
    <n v="1"/>
    <x v="24"/>
    <n v="2"/>
    <n v="5"/>
    <n v="2"/>
    <n v="6"/>
    <n v="2"/>
    <n v="5"/>
    <n v="3"/>
    <n v="6"/>
    <n v="3"/>
    <n v="5"/>
    <n v="3"/>
    <x v="11"/>
    <n v="3"/>
    <x v="6"/>
    <m/>
    <s v="PNC"/>
    <m/>
    <n v="2"/>
    <n v="2"/>
    <n v="1"/>
    <n v="2"/>
    <n v="1"/>
    <m/>
    <m/>
    <m/>
    <m/>
    <m/>
    <x v="0"/>
    <n v="1"/>
    <m/>
    <m/>
    <m/>
    <n v="1"/>
    <m/>
    <n v="1"/>
    <m/>
    <m/>
    <m/>
    <n v="1"/>
    <n v="1"/>
    <m/>
    <m/>
    <m/>
    <s v="NE"/>
    <x v="5"/>
    <x v="5"/>
    <x v="3"/>
    <x v="5"/>
    <x v="5"/>
    <x v="3"/>
    <x v="3"/>
    <x v="3"/>
    <x v="2"/>
    <x v="3"/>
  </r>
  <r>
    <n v="66"/>
    <d v="2020-09-21T09:15:49"/>
    <x v="65"/>
    <x v="4"/>
    <n v="40"/>
    <n v="1"/>
    <n v="1"/>
    <n v="2"/>
    <n v="1"/>
    <x v="0"/>
    <m/>
    <n v="1"/>
    <x v="22"/>
    <n v="1"/>
    <n v="5"/>
    <n v="6"/>
    <n v="5"/>
    <n v="6"/>
    <n v="5"/>
    <n v="5"/>
    <n v="6"/>
    <n v="5"/>
    <n v="5"/>
    <n v="5"/>
    <x v="1"/>
    <n v="1"/>
    <x v="10"/>
    <m/>
    <m/>
    <m/>
    <n v="1"/>
    <n v="1"/>
    <n v="1"/>
    <n v="1"/>
    <n v="1"/>
    <m/>
    <m/>
    <m/>
    <m/>
    <m/>
    <x v="3"/>
    <m/>
    <n v="1"/>
    <m/>
    <m/>
    <m/>
    <m/>
    <m/>
    <m/>
    <m/>
    <m/>
    <n v="1"/>
    <m/>
    <m/>
    <m/>
    <m/>
    <s v="SOUTH"/>
    <x v="0"/>
    <x v="8"/>
    <x v="0"/>
    <x v="0"/>
    <x v="0"/>
    <x v="0"/>
    <x v="0"/>
    <x v="0"/>
    <x v="0"/>
    <x v="0"/>
  </r>
  <r>
    <n v="67"/>
    <d v="2020-09-21T09:16:12"/>
    <x v="66"/>
    <x v="36"/>
    <n v="5"/>
    <n v="1"/>
    <n v="1"/>
    <n v="4"/>
    <n v="0"/>
    <x v="3"/>
    <m/>
    <n v="1"/>
    <x v="8"/>
    <n v="1"/>
    <n v="4"/>
    <n v="5"/>
    <n v="4"/>
    <n v="1"/>
    <n v="5"/>
    <n v="4"/>
    <n v="5"/>
    <n v="6"/>
    <n v="7"/>
    <n v="3"/>
    <x v="4"/>
    <n v="2"/>
    <x v="5"/>
    <m/>
    <m/>
    <m/>
    <n v="3"/>
    <n v="3"/>
    <n v="3"/>
    <n v="2"/>
    <m/>
    <m/>
    <m/>
    <m/>
    <m/>
    <n v="1"/>
    <x v="4"/>
    <m/>
    <m/>
    <m/>
    <m/>
    <m/>
    <m/>
    <m/>
    <m/>
    <m/>
    <n v="1"/>
    <m/>
    <n v="1"/>
    <m/>
    <m/>
    <m/>
    <s v="WEST"/>
    <x v="0"/>
    <x v="8"/>
    <x v="9"/>
    <x v="2"/>
    <x v="5"/>
    <x v="0"/>
    <x v="0"/>
    <x v="0"/>
    <x v="1"/>
    <x v="3"/>
  </r>
  <r>
    <n v="68"/>
    <d v="2020-09-21T09:16:15"/>
    <x v="67"/>
    <x v="41"/>
    <n v="13"/>
    <n v="2"/>
    <n v="1"/>
    <n v="2"/>
    <n v="2"/>
    <x v="0"/>
    <m/>
    <n v="2"/>
    <x v="7"/>
    <n v="2"/>
    <n v="1"/>
    <n v="1"/>
    <n v="6"/>
    <n v="1"/>
    <n v="6"/>
    <n v="6"/>
    <n v="6"/>
    <n v="1"/>
    <n v="6"/>
    <n v="1"/>
    <x v="5"/>
    <n v="2"/>
    <x v="1"/>
    <m/>
    <m/>
    <s v="LoanCare "/>
    <n v="2"/>
    <n v="3"/>
    <n v="2"/>
    <n v="2"/>
    <m/>
    <n v="1"/>
    <m/>
    <m/>
    <m/>
    <m/>
    <x v="1"/>
    <n v="1"/>
    <m/>
    <m/>
    <m/>
    <m/>
    <n v="1"/>
    <n v="1"/>
    <m/>
    <m/>
    <m/>
    <m/>
    <n v="1"/>
    <m/>
    <n v="1"/>
    <m/>
    <s v="MW"/>
    <x v="7"/>
    <x v="4"/>
    <x v="4"/>
    <x v="4"/>
    <x v="2"/>
    <x v="1"/>
    <x v="1"/>
    <x v="3"/>
    <x v="1"/>
    <x v="2"/>
  </r>
  <r>
    <n v="69"/>
    <d v="2020-09-21T09:16:22"/>
    <x v="68"/>
    <x v="9"/>
    <n v="35"/>
    <n v="1"/>
    <n v="1"/>
    <n v="2"/>
    <n v="0"/>
    <x v="0"/>
    <m/>
    <n v="2"/>
    <x v="1"/>
    <n v="2"/>
    <n v="4"/>
    <n v="1"/>
    <n v="7"/>
    <n v="2"/>
    <n v="7"/>
    <n v="7"/>
    <n v="7"/>
    <n v="1"/>
    <n v="7"/>
    <n v="1"/>
    <x v="22"/>
    <n v="2"/>
    <x v="4"/>
    <m/>
    <m/>
    <m/>
    <n v="2"/>
    <n v="2"/>
    <n v="2"/>
    <n v="2"/>
    <m/>
    <m/>
    <m/>
    <m/>
    <m/>
    <n v="1"/>
    <x v="4"/>
    <n v="1"/>
    <m/>
    <m/>
    <m/>
    <m/>
    <m/>
    <m/>
    <n v="1"/>
    <n v="1"/>
    <m/>
    <m/>
    <m/>
    <m/>
    <m/>
    <n v="1"/>
    <s v="MW"/>
    <x v="9"/>
    <x v="1"/>
    <x v="2"/>
    <x v="4"/>
    <x v="9"/>
    <x v="1"/>
    <x v="1"/>
    <x v="2"/>
    <x v="1"/>
    <x v="2"/>
  </r>
  <r>
    <n v="70"/>
    <d v="2020-09-21T09:16:39"/>
    <x v="69"/>
    <x v="1"/>
    <n v="22"/>
    <n v="1"/>
    <n v="1"/>
    <n v="1"/>
    <n v="1"/>
    <x v="3"/>
    <m/>
    <n v="2"/>
    <x v="25"/>
    <n v="2"/>
    <n v="2"/>
    <n v="2"/>
    <n v="2"/>
    <n v="3"/>
    <n v="5"/>
    <n v="5"/>
    <n v="6"/>
    <n v="4"/>
    <n v="4"/>
    <n v="2"/>
    <x v="24"/>
    <n v="2"/>
    <x v="1"/>
    <m/>
    <m/>
    <s v="Shellpoint/NewRez"/>
    <n v="2"/>
    <n v="3"/>
    <n v="2"/>
    <n v="2"/>
    <n v="1"/>
    <m/>
    <m/>
    <m/>
    <n v="1"/>
    <m/>
    <x v="1"/>
    <m/>
    <m/>
    <m/>
    <m/>
    <n v="1"/>
    <m/>
    <n v="1"/>
    <m/>
    <m/>
    <n v="1"/>
    <m/>
    <n v="1"/>
    <m/>
    <m/>
    <m/>
    <s v="MW"/>
    <x v="9"/>
    <x v="5"/>
    <x v="9"/>
    <x v="7"/>
    <x v="3"/>
    <x v="1"/>
    <x v="3"/>
    <x v="0"/>
    <x v="0"/>
    <x v="1"/>
  </r>
  <r>
    <n v="71"/>
    <d v="2020-09-21T09:16:40"/>
    <x v="70"/>
    <x v="32"/>
    <n v="7"/>
    <n v="1"/>
    <n v="1"/>
    <n v="2"/>
    <n v="0"/>
    <x v="4"/>
    <m/>
    <n v="2"/>
    <x v="9"/>
    <n v="1"/>
    <n v="4"/>
    <n v="4"/>
    <n v="6"/>
    <n v="4"/>
    <n v="5"/>
    <n v="6"/>
    <n v="6"/>
    <n v="4"/>
    <n v="7"/>
    <n v="4"/>
    <x v="12"/>
    <n v="3"/>
    <x v="6"/>
    <m/>
    <s v="Citizens Bank"/>
    <m/>
    <n v="2"/>
    <n v="3"/>
    <n v="2"/>
    <n v="2"/>
    <m/>
    <m/>
    <m/>
    <m/>
    <n v="1"/>
    <m/>
    <x v="5"/>
    <n v="1"/>
    <m/>
    <m/>
    <m/>
    <m/>
    <m/>
    <n v="1"/>
    <m/>
    <n v="1"/>
    <m/>
    <m/>
    <m/>
    <m/>
    <n v="1"/>
    <m/>
    <s v="NE"/>
    <x v="2"/>
    <x v="6"/>
    <x v="5"/>
    <x v="5"/>
    <x v="8"/>
    <x v="0"/>
    <x v="2"/>
    <x v="1"/>
    <x v="2"/>
    <x v="3"/>
  </r>
  <r>
    <n v="72"/>
    <d v="2020-09-21T09:16:48"/>
    <x v="71"/>
    <x v="27"/>
    <n v="46"/>
    <n v="1"/>
    <n v="1"/>
    <n v="2"/>
    <n v="0"/>
    <x v="1"/>
    <m/>
    <n v="2"/>
    <x v="21"/>
    <n v="2"/>
    <n v="4"/>
    <n v="2"/>
    <n v="5"/>
    <n v="5"/>
    <n v="5"/>
    <n v="4"/>
    <n v="7"/>
    <n v="5"/>
    <n v="3"/>
    <n v="5"/>
    <x v="22"/>
    <n v="2"/>
    <x v="9"/>
    <s v="Langley Federal Credit Union"/>
    <m/>
    <m/>
    <n v="2"/>
    <n v="2"/>
    <n v="2"/>
    <n v="2"/>
    <m/>
    <m/>
    <m/>
    <m/>
    <m/>
    <n v="1"/>
    <x v="1"/>
    <n v="1"/>
    <m/>
    <m/>
    <m/>
    <n v="1"/>
    <m/>
    <m/>
    <m/>
    <n v="1"/>
    <m/>
    <m/>
    <n v="1"/>
    <m/>
    <m/>
    <m/>
    <s v="SOUTH"/>
    <x v="0"/>
    <x v="4"/>
    <x v="0"/>
    <x v="10"/>
    <x v="0"/>
    <x v="0"/>
    <x v="1"/>
    <x v="0"/>
    <x v="3"/>
    <x v="0"/>
  </r>
  <r>
    <n v="73"/>
    <d v="2020-09-21T09:18:02"/>
    <x v="72"/>
    <x v="8"/>
    <n v="32"/>
    <n v="1"/>
    <n v="1"/>
    <n v="2"/>
    <n v="2"/>
    <x v="0"/>
    <m/>
    <n v="1"/>
    <x v="16"/>
    <n v="1"/>
    <n v="7"/>
    <n v="6"/>
    <n v="6"/>
    <n v="7"/>
    <n v="7"/>
    <n v="7"/>
    <n v="7"/>
    <n v="6"/>
    <n v="6"/>
    <n v="6"/>
    <x v="21"/>
    <n v="1"/>
    <x v="3"/>
    <m/>
    <m/>
    <m/>
    <n v="1"/>
    <n v="1"/>
    <n v="1"/>
    <n v="1"/>
    <m/>
    <m/>
    <m/>
    <m/>
    <n v="1"/>
    <m/>
    <x v="1"/>
    <m/>
    <n v="1"/>
    <n v="1"/>
    <m/>
    <m/>
    <n v="1"/>
    <m/>
    <m/>
    <m/>
    <m/>
    <n v="1"/>
    <n v="1"/>
    <n v="1"/>
    <m/>
    <m/>
    <s v="NE"/>
    <x v="0"/>
    <x v="2"/>
    <x v="0"/>
    <x v="0"/>
    <x v="8"/>
    <x v="0"/>
    <x v="2"/>
    <x v="0"/>
    <x v="0"/>
    <x v="3"/>
  </r>
  <r>
    <n v="74"/>
    <d v="2020-09-21T09:18:24"/>
    <x v="73"/>
    <x v="20"/>
    <n v="30"/>
    <n v="2"/>
    <n v="1"/>
    <n v="2"/>
    <n v="0"/>
    <x v="0"/>
    <m/>
    <n v="1"/>
    <x v="18"/>
    <n v="2"/>
    <n v="6"/>
    <n v="4"/>
    <n v="5"/>
    <n v="3"/>
    <n v="2"/>
    <n v="5"/>
    <n v="6"/>
    <n v="2"/>
    <n v="3"/>
    <n v="4"/>
    <x v="0"/>
    <n v="3"/>
    <x v="10"/>
    <m/>
    <m/>
    <m/>
    <n v="2"/>
    <n v="2"/>
    <n v="2"/>
    <n v="2"/>
    <m/>
    <m/>
    <m/>
    <m/>
    <m/>
    <n v="1"/>
    <x v="1"/>
    <n v="1"/>
    <m/>
    <m/>
    <m/>
    <n v="1"/>
    <m/>
    <m/>
    <m/>
    <n v="1"/>
    <m/>
    <m/>
    <m/>
    <m/>
    <m/>
    <n v="1"/>
    <s v="NE"/>
    <x v="6"/>
    <x v="6"/>
    <x v="3"/>
    <x v="1"/>
    <x v="4"/>
    <x v="3"/>
    <x v="2"/>
    <x v="3"/>
    <x v="0"/>
    <x v="0"/>
  </r>
  <r>
    <n v="75"/>
    <d v="2020-09-21T09:18:42"/>
    <x v="74"/>
    <x v="10"/>
    <n v="21"/>
    <n v="1"/>
    <n v="1"/>
    <n v="3"/>
    <n v="1"/>
    <x v="0"/>
    <m/>
    <n v="2"/>
    <x v="17"/>
    <n v="1"/>
    <n v="3"/>
    <n v="3"/>
    <n v="6"/>
    <n v="4"/>
    <n v="5"/>
    <n v="5"/>
    <n v="3"/>
    <n v="4"/>
    <n v="5"/>
    <n v="3"/>
    <x v="8"/>
    <n v="2"/>
    <x v="9"/>
    <s v="Central One Federal credit Union"/>
    <m/>
    <m/>
    <n v="1"/>
    <n v="2"/>
    <n v="2"/>
    <n v="1"/>
    <m/>
    <m/>
    <m/>
    <m/>
    <m/>
    <n v="1"/>
    <x v="4"/>
    <n v="1"/>
    <m/>
    <m/>
    <m/>
    <m/>
    <m/>
    <m/>
    <m/>
    <n v="1"/>
    <n v="1"/>
    <m/>
    <n v="1"/>
    <m/>
    <n v="1"/>
    <m/>
    <s v="NE"/>
    <x v="2"/>
    <x v="8"/>
    <x v="5"/>
    <x v="7"/>
    <x v="5"/>
    <x v="0"/>
    <x v="0"/>
    <x v="1"/>
    <x v="0"/>
    <x v="3"/>
  </r>
  <r>
    <n v="76"/>
    <d v="2020-09-21T09:19:00"/>
    <x v="75"/>
    <x v="42"/>
    <n v="10"/>
    <n v="1"/>
    <n v="1"/>
    <n v="2"/>
    <n v="2"/>
    <x v="0"/>
    <m/>
    <n v="2"/>
    <x v="17"/>
    <n v="1"/>
    <n v="6"/>
    <n v="2"/>
    <n v="5"/>
    <n v="7"/>
    <n v="5"/>
    <n v="5"/>
    <n v="7"/>
    <n v="1"/>
    <n v="3"/>
    <n v="3"/>
    <x v="8"/>
    <n v="2"/>
    <x v="10"/>
    <m/>
    <m/>
    <m/>
    <n v="2"/>
    <n v="2"/>
    <n v="2"/>
    <n v="2"/>
    <m/>
    <m/>
    <m/>
    <m/>
    <m/>
    <n v="1"/>
    <x v="0"/>
    <n v="1"/>
    <m/>
    <m/>
    <m/>
    <m/>
    <m/>
    <m/>
    <m/>
    <n v="1"/>
    <n v="1"/>
    <m/>
    <m/>
    <m/>
    <m/>
    <n v="1"/>
    <s v="SOUTH"/>
    <x v="6"/>
    <x v="4"/>
    <x v="6"/>
    <x v="9"/>
    <x v="5"/>
    <x v="3"/>
    <x v="1"/>
    <x v="3"/>
    <x v="3"/>
    <x v="3"/>
  </r>
  <r>
    <n v="77"/>
    <d v="2020-09-21T09:19:06"/>
    <x v="76"/>
    <x v="33"/>
    <n v="38"/>
    <n v="2"/>
    <n v="1"/>
    <n v="2"/>
    <n v="0"/>
    <x v="3"/>
    <m/>
    <n v="1"/>
    <x v="26"/>
    <n v="1"/>
    <n v="6"/>
    <n v="4"/>
    <n v="6"/>
    <n v="2"/>
    <n v="7"/>
    <n v="1"/>
    <n v="7"/>
    <n v="2"/>
    <n v="7"/>
    <n v="1"/>
    <x v="5"/>
    <n v="3"/>
    <x v="1"/>
    <m/>
    <m/>
    <s v="Rushmore"/>
    <n v="1"/>
    <n v="3"/>
    <n v="1"/>
    <n v="1"/>
    <n v="1"/>
    <n v="1"/>
    <m/>
    <m/>
    <n v="1"/>
    <m/>
    <x v="0"/>
    <m/>
    <m/>
    <m/>
    <m/>
    <n v="1"/>
    <m/>
    <m/>
    <m/>
    <m/>
    <m/>
    <m/>
    <m/>
    <m/>
    <m/>
    <n v="1"/>
    <s v="NE"/>
    <x v="12"/>
    <x v="3"/>
    <x v="6"/>
    <x v="4"/>
    <x v="9"/>
    <x v="2"/>
    <x v="3"/>
    <x v="3"/>
    <x v="1"/>
    <x v="2"/>
  </r>
  <r>
    <n v="78"/>
    <d v="2020-09-21T09:19:15"/>
    <x v="77"/>
    <x v="3"/>
    <n v="16"/>
    <n v="1"/>
    <n v="1"/>
    <n v="1"/>
    <n v="2"/>
    <x v="5"/>
    <s v="SSI"/>
    <n v="1"/>
    <x v="12"/>
    <n v="2"/>
    <n v="1"/>
    <n v="1"/>
    <n v="7"/>
    <n v="7"/>
    <n v="2"/>
    <n v="7"/>
    <n v="7"/>
    <n v="1"/>
    <n v="6"/>
    <n v="1"/>
    <x v="10"/>
    <n v="1"/>
    <x v="1"/>
    <m/>
    <m/>
    <s v="Bok"/>
    <n v="3"/>
    <n v="2"/>
    <n v="2"/>
    <n v="3"/>
    <m/>
    <m/>
    <m/>
    <m/>
    <m/>
    <n v="1"/>
    <x v="2"/>
    <m/>
    <m/>
    <m/>
    <m/>
    <n v="1"/>
    <m/>
    <m/>
    <m/>
    <m/>
    <m/>
    <m/>
    <m/>
    <m/>
    <m/>
    <n v="1"/>
    <s v="MW"/>
    <x v="8"/>
    <x v="1"/>
    <x v="2"/>
    <x v="0"/>
    <x v="8"/>
    <x v="1"/>
    <x v="1"/>
    <x v="2"/>
    <x v="0"/>
    <x v="3"/>
  </r>
  <r>
    <n v="79"/>
    <d v="2020-09-21T09:19:17"/>
    <x v="78"/>
    <x v="3"/>
    <n v="5"/>
    <n v="1"/>
    <n v="1"/>
    <n v="2"/>
    <n v="2"/>
    <x v="0"/>
    <m/>
    <n v="2"/>
    <x v="2"/>
    <n v="1"/>
    <n v="6"/>
    <n v="5"/>
    <n v="6"/>
    <n v="3"/>
    <n v="7"/>
    <n v="6"/>
    <n v="6"/>
    <n v="3"/>
    <n v="7"/>
    <n v="4"/>
    <x v="7"/>
    <n v="2"/>
    <x v="3"/>
    <m/>
    <m/>
    <m/>
    <n v="1"/>
    <n v="1"/>
    <n v="1"/>
    <n v="1"/>
    <n v="1"/>
    <n v="1"/>
    <m/>
    <n v="1"/>
    <m/>
    <m/>
    <x v="1"/>
    <n v="1"/>
    <m/>
    <n v="1"/>
    <m/>
    <m/>
    <n v="1"/>
    <m/>
    <m/>
    <m/>
    <m/>
    <n v="1"/>
    <n v="1"/>
    <m/>
    <n v="1"/>
    <m/>
    <s v="WEST"/>
    <x v="0"/>
    <x v="2"/>
    <x v="3"/>
    <x v="6"/>
    <x v="3"/>
    <x v="0"/>
    <x v="2"/>
    <x v="3"/>
    <x v="2"/>
    <x v="1"/>
  </r>
  <r>
    <n v="80"/>
    <d v="2020-09-21T09:19:34"/>
    <x v="79"/>
    <x v="0"/>
    <n v="32"/>
    <n v="2"/>
    <n v="1"/>
    <n v="2"/>
    <n v="1"/>
    <x v="0"/>
    <m/>
    <n v="1"/>
    <x v="4"/>
    <n v="2"/>
    <n v="3"/>
    <n v="5"/>
    <n v="6"/>
    <n v="6"/>
    <n v="5"/>
    <n v="5"/>
    <n v="6"/>
    <n v="3"/>
    <n v="3"/>
    <n v="3"/>
    <x v="1"/>
    <n v="3"/>
    <x v="6"/>
    <m/>
    <s v="M &amp; T Bank"/>
    <m/>
    <n v="2"/>
    <n v="2"/>
    <n v="2"/>
    <n v="2"/>
    <m/>
    <m/>
    <m/>
    <m/>
    <m/>
    <n v="1"/>
    <x v="1"/>
    <n v="1"/>
    <m/>
    <m/>
    <m/>
    <m/>
    <m/>
    <n v="1"/>
    <m/>
    <n v="1"/>
    <m/>
    <m/>
    <n v="1"/>
    <m/>
    <n v="1"/>
    <m/>
    <s v="NE"/>
    <x v="2"/>
    <x v="2"/>
    <x v="3"/>
    <x v="11"/>
    <x v="5"/>
    <x v="0"/>
    <x v="2"/>
    <x v="3"/>
    <x v="3"/>
    <x v="3"/>
  </r>
  <r>
    <n v="81"/>
    <d v="2020-09-21T09:19:57"/>
    <x v="80"/>
    <x v="7"/>
    <n v="30"/>
    <n v="1"/>
    <n v="1"/>
    <n v="2"/>
    <n v="1"/>
    <x v="0"/>
    <m/>
    <n v="1"/>
    <x v="25"/>
    <n v="2"/>
    <n v="6"/>
    <n v="6"/>
    <n v="7"/>
    <n v="5"/>
    <n v="5"/>
    <n v="5"/>
    <n v="7"/>
    <n v="1"/>
    <n v="5"/>
    <n v="1"/>
    <x v="24"/>
    <n v="1"/>
    <x v="10"/>
    <m/>
    <m/>
    <m/>
    <n v="2"/>
    <n v="2"/>
    <n v="2"/>
    <n v="2"/>
    <n v="1"/>
    <n v="1"/>
    <m/>
    <m/>
    <m/>
    <m/>
    <x v="0"/>
    <n v="1"/>
    <m/>
    <m/>
    <m/>
    <m/>
    <m/>
    <n v="1"/>
    <m/>
    <m/>
    <m/>
    <n v="1"/>
    <m/>
    <n v="1"/>
    <m/>
    <m/>
    <s v="NE"/>
    <x v="6"/>
    <x v="2"/>
    <x v="2"/>
    <x v="1"/>
    <x v="1"/>
    <x v="3"/>
    <x v="2"/>
    <x v="2"/>
    <x v="0"/>
    <x v="1"/>
  </r>
  <r>
    <n v="82"/>
    <d v="2020-09-21T09:19:57"/>
    <x v="81"/>
    <x v="5"/>
    <n v="33"/>
    <n v="1"/>
    <n v="1"/>
    <n v="2"/>
    <n v="1"/>
    <x v="0"/>
    <m/>
    <n v="1"/>
    <x v="7"/>
    <n v="2"/>
    <n v="5"/>
    <n v="5"/>
    <n v="5"/>
    <n v="3"/>
    <n v="7"/>
    <n v="5"/>
    <n v="6"/>
    <n v="5"/>
    <n v="2"/>
    <n v="3"/>
    <x v="5"/>
    <n v="1"/>
    <x v="2"/>
    <m/>
    <m/>
    <m/>
    <n v="2"/>
    <n v="1"/>
    <n v="2"/>
    <n v="2"/>
    <n v="1"/>
    <m/>
    <m/>
    <m/>
    <m/>
    <m/>
    <x v="5"/>
    <n v="1"/>
    <m/>
    <m/>
    <m/>
    <n v="1"/>
    <m/>
    <m/>
    <m/>
    <n v="1"/>
    <m/>
    <m/>
    <n v="1"/>
    <m/>
    <m/>
    <m/>
    <s v="SOUTH"/>
    <x v="0"/>
    <x v="2"/>
    <x v="0"/>
    <x v="0"/>
    <x v="1"/>
    <x v="0"/>
    <x v="2"/>
    <x v="0"/>
    <x v="0"/>
    <x v="1"/>
  </r>
  <r>
    <n v="83"/>
    <d v="2020-09-21T09:20:07"/>
    <x v="82"/>
    <x v="36"/>
    <n v="32"/>
    <n v="1"/>
    <n v="1"/>
    <n v="2"/>
    <n v="2"/>
    <x v="0"/>
    <m/>
    <n v="1"/>
    <x v="6"/>
    <n v="1"/>
    <n v="7"/>
    <n v="7"/>
    <n v="7"/>
    <n v="7"/>
    <n v="7"/>
    <n v="7"/>
    <n v="7"/>
    <n v="7"/>
    <n v="5"/>
    <n v="7"/>
    <x v="16"/>
    <n v="1"/>
    <x v="3"/>
    <m/>
    <m/>
    <m/>
    <n v="1"/>
    <n v="1"/>
    <n v="1"/>
    <n v="1"/>
    <n v="1"/>
    <n v="1"/>
    <n v="1"/>
    <m/>
    <m/>
    <m/>
    <x v="3"/>
    <n v="1"/>
    <n v="1"/>
    <m/>
    <n v="1"/>
    <m/>
    <m/>
    <m/>
    <m/>
    <m/>
    <m/>
    <n v="1"/>
    <m/>
    <n v="1"/>
    <m/>
    <m/>
    <s v="NE"/>
    <x v="0"/>
    <x v="8"/>
    <x v="0"/>
    <x v="10"/>
    <x v="0"/>
    <x v="0"/>
    <x v="0"/>
    <x v="0"/>
    <x v="3"/>
    <x v="0"/>
  </r>
  <r>
    <n v="84"/>
    <d v="2020-09-21T09:20:31"/>
    <x v="83"/>
    <x v="7"/>
    <n v="5"/>
    <n v="2"/>
    <n v="1"/>
    <n v="2"/>
    <n v="1"/>
    <x v="0"/>
    <m/>
    <n v="1"/>
    <x v="2"/>
    <n v="1"/>
    <n v="6"/>
    <n v="3"/>
    <n v="6"/>
    <n v="1"/>
    <n v="7"/>
    <n v="2"/>
    <n v="7"/>
    <n v="1"/>
    <n v="7"/>
    <n v="6"/>
    <x v="7"/>
    <n v="1"/>
    <x v="3"/>
    <m/>
    <m/>
    <m/>
    <n v="1"/>
    <n v="2"/>
    <n v="1"/>
    <n v="1"/>
    <n v="1"/>
    <m/>
    <m/>
    <m/>
    <m/>
    <m/>
    <x v="3"/>
    <n v="1"/>
    <n v="1"/>
    <m/>
    <n v="1"/>
    <m/>
    <m/>
    <m/>
    <m/>
    <m/>
    <m/>
    <n v="1"/>
    <m/>
    <m/>
    <m/>
    <m/>
    <s v="WEST"/>
    <x v="4"/>
    <x v="5"/>
    <x v="4"/>
    <x v="2"/>
    <x v="8"/>
    <x v="2"/>
    <x v="3"/>
    <x v="3"/>
    <x v="1"/>
    <x v="3"/>
  </r>
  <r>
    <n v="85"/>
    <d v="2020-09-21T09:20:32"/>
    <x v="84"/>
    <x v="43"/>
    <n v="35"/>
    <n v="1"/>
    <n v="1"/>
    <n v="2"/>
    <n v="1"/>
    <x v="0"/>
    <m/>
    <n v="1"/>
    <x v="17"/>
    <n v="2"/>
    <n v="2"/>
    <n v="2"/>
    <n v="5"/>
    <n v="5"/>
    <n v="5"/>
    <n v="6"/>
    <n v="7"/>
    <n v="1"/>
    <n v="5"/>
    <n v="3"/>
    <x v="8"/>
    <n v="1"/>
    <x v="9"/>
    <s v="MyCu"/>
    <m/>
    <m/>
    <n v="1"/>
    <n v="2"/>
    <n v="1"/>
    <n v="1"/>
    <m/>
    <n v="1"/>
    <m/>
    <m/>
    <m/>
    <m/>
    <x v="4"/>
    <n v="1"/>
    <m/>
    <m/>
    <m/>
    <m/>
    <n v="1"/>
    <m/>
    <m/>
    <n v="1"/>
    <m/>
    <n v="1"/>
    <m/>
    <m/>
    <m/>
    <m/>
    <s v="MW"/>
    <x v="3"/>
    <x v="4"/>
    <x v="6"/>
    <x v="1"/>
    <x v="5"/>
    <x v="1"/>
    <x v="1"/>
    <x v="3"/>
    <x v="0"/>
    <x v="3"/>
  </r>
  <r>
    <n v="86"/>
    <d v="2020-09-21T09:20:38"/>
    <x v="85"/>
    <x v="14"/>
    <n v="46"/>
    <n v="1"/>
    <n v="1"/>
    <n v="2"/>
    <n v="1"/>
    <x v="0"/>
    <m/>
    <n v="1"/>
    <x v="16"/>
    <n v="1"/>
    <n v="4"/>
    <n v="5"/>
    <n v="7"/>
    <n v="3"/>
    <n v="6"/>
    <n v="3"/>
    <n v="4"/>
    <n v="3"/>
    <n v="5"/>
    <n v="3"/>
    <x v="22"/>
    <n v="1"/>
    <x v="10"/>
    <m/>
    <m/>
    <m/>
    <n v="2"/>
    <n v="2"/>
    <n v="2"/>
    <n v="2"/>
    <n v="1"/>
    <m/>
    <m/>
    <m/>
    <m/>
    <m/>
    <x v="5"/>
    <m/>
    <m/>
    <m/>
    <m/>
    <n v="1"/>
    <m/>
    <n v="1"/>
    <n v="1"/>
    <m/>
    <m/>
    <n v="1"/>
    <n v="1"/>
    <n v="1"/>
    <m/>
    <m/>
    <s v="SOUTH"/>
    <x v="6"/>
    <x v="0"/>
    <x v="6"/>
    <x v="3"/>
    <x v="3"/>
    <x v="3"/>
    <x v="0"/>
    <x v="3"/>
    <x v="2"/>
    <x v="1"/>
  </r>
  <r>
    <n v="87"/>
    <d v="2020-09-21T09:21:26"/>
    <x v="86"/>
    <x v="8"/>
    <n v="32"/>
    <n v="1"/>
    <n v="1"/>
    <n v="2"/>
    <n v="2"/>
    <x v="0"/>
    <m/>
    <n v="1"/>
    <x v="16"/>
    <n v="1"/>
    <n v="7"/>
    <n v="1"/>
    <n v="7"/>
    <n v="1"/>
    <n v="7"/>
    <n v="7"/>
    <n v="7"/>
    <n v="1"/>
    <n v="7"/>
    <n v="1"/>
    <x v="12"/>
    <n v="1"/>
    <x v="3"/>
    <m/>
    <m/>
    <m/>
    <n v="1"/>
    <n v="1"/>
    <n v="1"/>
    <n v="1"/>
    <n v="1"/>
    <n v="1"/>
    <n v="1"/>
    <m/>
    <m/>
    <m/>
    <x v="1"/>
    <n v="1"/>
    <m/>
    <n v="1"/>
    <n v="1"/>
    <m/>
    <m/>
    <m/>
    <m/>
    <m/>
    <m/>
    <n v="1"/>
    <n v="1"/>
    <n v="1"/>
    <n v="1"/>
    <m/>
    <s v="NE"/>
    <x v="0"/>
    <x v="1"/>
    <x v="2"/>
    <x v="2"/>
    <x v="9"/>
    <x v="0"/>
    <x v="1"/>
    <x v="2"/>
    <x v="1"/>
    <x v="2"/>
  </r>
  <r>
    <n v="88"/>
    <d v="2020-09-21T09:21:35"/>
    <x v="87"/>
    <x v="24"/>
    <n v="12"/>
    <n v="2"/>
    <n v="1"/>
    <n v="2"/>
    <n v="2"/>
    <x v="2"/>
    <m/>
    <n v="1"/>
    <x v="0"/>
    <n v="1"/>
    <n v="3"/>
    <n v="5"/>
    <n v="3"/>
    <n v="3"/>
    <n v="2"/>
    <n v="6"/>
    <n v="7"/>
    <n v="5"/>
    <n v="7"/>
    <n v="2"/>
    <x v="10"/>
    <n v="2"/>
    <x v="5"/>
    <m/>
    <m/>
    <m/>
    <n v="1"/>
    <n v="2"/>
    <n v="1"/>
    <n v="2"/>
    <n v="1"/>
    <m/>
    <n v="1"/>
    <m/>
    <m/>
    <m/>
    <x v="0"/>
    <m/>
    <n v="1"/>
    <n v="1"/>
    <n v="1"/>
    <m/>
    <m/>
    <m/>
    <m/>
    <m/>
    <m/>
    <n v="1"/>
    <n v="1"/>
    <n v="1"/>
    <n v="1"/>
    <m/>
    <s v="WEST"/>
    <x v="9"/>
    <x v="6"/>
    <x v="9"/>
    <x v="6"/>
    <x v="0"/>
    <x v="1"/>
    <x v="2"/>
    <x v="0"/>
    <x v="2"/>
    <x v="0"/>
  </r>
  <r>
    <n v="89"/>
    <d v="2020-09-21T09:22:02"/>
    <x v="88"/>
    <x v="20"/>
    <n v="5"/>
    <n v="1"/>
    <n v="1"/>
    <n v="2"/>
    <n v="0"/>
    <x v="0"/>
    <m/>
    <n v="1"/>
    <x v="27"/>
    <n v="2"/>
    <n v="4"/>
    <n v="2"/>
    <n v="6"/>
    <n v="4"/>
    <n v="6"/>
    <n v="5"/>
    <n v="5"/>
    <n v="2"/>
    <n v="7"/>
    <n v="3"/>
    <x v="1"/>
    <n v="3"/>
    <x v="1"/>
    <m/>
    <m/>
    <s v="United Wholesale Mortgage"/>
    <n v="1"/>
    <n v="2"/>
    <n v="1"/>
    <n v="1"/>
    <m/>
    <n v="1"/>
    <m/>
    <m/>
    <m/>
    <m/>
    <x v="1"/>
    <n v="1"/>
    <m/>
    <n v="1"/>
    <m/>
    <m/>
    <m/>
    <m/>
    <m/>
    <n v="1"/>
    <m/>
    <n v="1"/>
    <m/>
    <m/>
    <m/>
    <m/>
    <s v="WEST"/>
    <x v="1"/>
    <x v="3"/>
    <x v="6"/>
    <x v="5"/>
    <x v="3"/>
    <x v="0"/>
    <x v="3"/>
    <x v="3"/>
    <x v="2"/>
    <x v="1"/>
  </r>
  <r>
    <n v="90"/>
    <d v="2020-09-21T09:22:27"/>
    <x v="89"/>
    <x v="12"/>
    <n v="35"/>
    <n v="2"/>
    <n v="1"/>
    <n v="2"/>
    <n v="0"/>
    <x v="0"/>
    <m/>
    <n v="2"/>
    <x v="9"/>
    <n v="2"/>
    <n v="6"/>
    <n v="1"/>
    <n v="7"/>
    <n v="2"/>
    <n v="3"/>
    <n v="1"/>
    <n v="7"/>
    <n v="1"/>
    <n v="5"/>
    <n v="2"/>
    <x v="25"/>
    <n v="2"/>
    <x v="1"/>
    <m/>
    <m/>
    <s v="Third Federal"/>
    <n v="2"/>
    <n v="2"/>
    <n v="2"/>
    <n v="2"/>
    <m/>
    <m/>
    <m/>
    <m/>
    <m/>
    <n v="1"/>
    <x v="5"/>
    <m/>
    <m/>
    <m/>
    <m/>
    <m/>
    <m/>
    <m/>
    <m/>
    <n v="1"/>
    <n v="1"/>
    <m/>
    <m/>
    <m/>
    <m/>
    <n v="1"/>
    <s v="MW"/>
    <x v="12"/>
    <x v="1"/>
    <x v="2"/>
    <x v="5"/>
    <x v="8"/>
    <x v="2"/>
    <x v="1"/>
    <x v="2"/>
    <x v="2"/>
    <x v="3"/>
  </r>
  <r>
    <n v="91"/>
    <d v="2020-09-21T09:22:54"/>
    <x v="90"/>
    <x v="44"/>
    <n v="43"/>
    <n v="2"/>
    <n v="1"/>
    <n v="2"/>
    <n v="2"/>
    <x v="0"/>
    <m/>
    <n v="2"/>
    <x v="6"/>
    <n v="2"/>
    <n v="2"/>
    <n v="5"/>
    <n v="5"/>
    <n v="5"/>
    <n v="4"/>
    <n v="5"/>
    <n v="7"/>
    <n v="3"/>
    <n v="4"/>
    <n v="2"/>
    <x v="12"/>
    <n v="2"/>
    <x v="3"/>
    <m/>
    <m/>
    <m/>
    <n v="2"/>
    <n v="2"/>
    <n v="2"/>
    <n v="2"/>
    <m/>
    <m/>
    <m/>
    <m/>
    <m/>
    <n v="1"/>
    <x v="1"/>
    <n v="1"/>
    <m/>
    <m/>
    <m/>
    <n v="1"/>
    <m/>
    <m/>
    <m/>
    <n v="1"/>
    <m/>
    <m/>
    <m/>
    <m/>
    <m/>
    <n v="1"/>
    <s v="SOUTH"/>
    <x v="9"/>
    <x v="6"/>
    <x v="5"/>
    <x v="0"/>
    <x v="5"/>
    <x v="1"/>
    <x v="2"/>
    <x v="1"/>
    <x v="0"/>
    <x v="3"/>
  </r>
  <r>
    <n v="92"/>
    <d v="2020-09-21T09:23:11"/>
    <x v="91"/>
    <x v="2"/>
    <n v="30"/>
    <n v="1"/>
    <n v="1"/>
    <n v="3"/>
    <n v="0"/>
    <x v="0"/>
    <m/>
    <n v="2"/>
    <x v="8"/>
    <n v="2"/>
    <n v="5"/>
    <n v="3"/>
    <n v="6"/>
    <n v="4"/>
    <n v="6"/>
    <n v="5"/>
    <n v="7"/>
    <n v="1"/>
    <n v="7"/>
    <n v="3"/>
    <x v="14"/>
    <n v="4"/>
    <x v="10"/>
    <m/>
    <m/>
    <m/>
    <n v="2"/>
    <n v="2"/>
    <n v="2"/>
    <n v="2"/>
    <n v="1"/>
    <m/>
    <m/>
    <m/>
    <m/>
    <m/>
    <x v="1"/>
    <m/>
    <m/>
    <m/>
    <m/>
    <n v="1"/>
    <m/>
    <n v="1"/>
    <m/>
    <n v="1"/>
    <m/>
    <m/>
    <m/>
    <m/>
    <m/>
    <n v="1"/>
    <s v="NE"/>
    <x v="0"/>
    <x v="5"/>
    <x v="4"/>
    <x v="5"/>
    <x v="3"/>
    <x v="0"/>
    <x v="3"/>
    <x v="3"/>
    <x v="2"/>
    <x v="1"/>
  </r>
  <r>
    <n v="93"/>
    <d v="2020-09-21T09:23:30"/>
    <x v="92"/>
    <x v="4"/>
    <n v="37"/>
    <n v="1"/>
    <n v="1"/>
    <n v="2"/>
    <n v="2"/>
    <x v="0"/>
    <m/>
    <n v="1"/>
    <x v="16"/>
    <n v="2"/>
    <n v="7"/>
    <n v="3"/>
    <n v="7"/>
    <n v="2"/>
    <n v="7"/>
    <n v="1"/>
    <n v="7"/>
    <n v="2"/>
    <n v="7"/>
    <n v="2"/>
    <x v="9"/>
    <n v="1"/>
    <x v="5"/>
    <m/>
    <m/>
    <m/>
    <n v="2"/>
    <n v="2"/>
    <n v="2"/>
    <n v="2"/>
    <m/>
    <m/>
    <n v="1"/>
    <m/>
    <m/>
    <m/>
    <x v="1"/>
    <n v="1"/>
    <m/>
    <m/>
    <m/>
    <m/>
    <m/>
    <m/>
    <n v="1"/>
    <m/>
    <m/>
    <m/>
    <m/>
    <n v="1"/>
    <n v="1"/>
    <m/>
    <s v="WEST"/>
    <x v="10"/>
    <x v="5"/>
    <x v="4"/>
    <x v="4"/>
    <x v="2"/>
    <x v="2"/>
    <x v="3"/>
    <x v="3"/>
    <x v="1"/>
    <x v="2"/>
  </r>
  <r>
    <n v="94"/>
    <d v="2020-09-21T09:23:55"/>
    <x v="93"/>
    <x v="4"/>
    <n v="46"/>
    <n v="2"/>
    <n v="1"/>
    <n v="4"/>
    <n v="3"/>
    <x v="3"/>
    <m/>
    <n v="2"/>
    <x v="7"/>
    <n v="2"/>
    <n v="5"/>
    <n v="6"/>
    <n v="5"/>
    <n v="4"/>
    <n v="6"/>
    <n v="4"/>
    <n v="5"/>
    <n v="4"/>
    <n v="6"/>
    <n v="5"/>
    <x v="5"/>
    <n v="2"/>
    <x v="1"/>
    <m/>
    <m/>
    <s v="Don't know"/>
    <n v="2"/>
    <n v="2"/>
    <n v="2"/>
    <n v="2"/>
    <m/>
    <n v="1"/>
    <m/>
    <m/>
    <m/>
    <m/>
    <x v="4"/>
    <n v="1"/>
    <m/>
    <m/>
    <m/>
    <m/>
    <m/>
    <m/>
    <n v="1"/>
    <m/>
    <m/>
    <n v="1"/>
    <n v="1"/>
    <m/>
    <m/>
    <m/>
    <s v="SOUTH"/>
    <x v="6"/>
    <x v="0"/>
    <x v="1"/>
    <x v="3"/>
    <x v="8"/>
    <x v="3"/>
    <x v="0"/>
    <x v="1"/>
    <x v="2"/>
    <x v="3"/>
  </r>
  <r>
    <n v="95"/>
    <d v="2020-09-21T09:24:05"/>
    <x v="94"/>
    <x v="44"/>
    <n v="43"/>
    <n v="1"/>
    <n v="1"/>
    <n v="2"/>
    <n v="2"/>
    <x v="0"/>
    <m/>
    <n v="1"/>
    <x v="12"/>
    <n v="2"/>
    <n v="6"/>
    <n v="4"/>
    <n v="7"/>
    <n v="1"/>
    <n v="7"/>
    <n v="4"/>
    <n v="7"/>
    <n v="1"/>
    <n v="6"/>
    <n v="1"/>
    <x v="11"/>
    <n v="1"/>
    <x v="5"/>
    <m/>
    <m/>
    <m/>
    <n v="1"/>
    <n v="1"/>
    <n v="2"/>
    <n v="2"/>
    <m/>
    <n v="1"/>
    <m/>
    <n v="1"/>
    <m/>
    <m/>
    <x v="4"/>
    <n v="1"/>
    <m/>
    <m/>
    <n v="1"/>
    <m/>
    <m/>
    <n v="1"/>
    <m/>
    <m/>
    <m/>
    <n v="1"/>
    <n v="1"/>
    <m/>
    <n v="1"/>
    <m/>
    <s v="SOUTH"/>
    <x v="5"/>
    <x v="3"/>
    <x v="2"/>
    <x v="4"/>
    <x v="9"/>
    <x v="3"/>
    <x v="3"/>
    <x v="2"/>
    <x v="1"/>
    <x v="2"/>
  </r>
  <r>
    <n v="96"/>
    <d v="2020-09-21T09:29:57"/>
    <x v="95"/>
    <x v="12"/>
    <n v="22"/>
    <n v="1"/>
    <n v="1"/>
    <n v="2"/>
    <n v="0"/>
    <x v="1"/>
    <m/>
    <n v="2"/>
    <x v="3"/>
    <n v="2"/>
    <n v="6"/>
    <n v="4"/>
    <n v="5"/>
    <n v="2"/>
    <n v="7"/>
    <n v="3"/>
    <n v="7"/>
    <n v="4"/>
    <n v="6"/>
    <n v="4"/>
    <x v="3"/>
    <n v="2"/>
    <x v="6"/>
    <m/>
    <s v="Independent Bank"/>
    <m/>
    <n v="3"/>
    <n v="3"/>
    <n v="2"/>
    <n v="3"/>
    <m/>
    <n v="1"/>
    <m/>
    <m/>
    <m/>
    <m/>
    <x v="5"/>
    <n v="1"/>
    <m/>
    <m/>
    <m/>
    <m/>
    <m/>
    <m/>
    <m/>
    <m/>
    <m/>
    <m/>
    <m/>
    <m/>
    <n v="1"/>
    <m/>
    <s v="MW"/>
    <x v="11"/>
    <x v="3"/>
    <x v="1"/>
    <x v="6"/>
    <x v="3"/>
    <x v="3"/>
    <x v="3"/>
    <x v="1"/>
    <x v="2"/>
    <x v="1"/>
  </r>
  <r>
    <n v="97"/>
    <d v="2020-09-21T10:17:14"/>
    <x v="96"/>
    <x v="0"/>
    <n v="9"/>
    <n v="2"/>
    <n v="1"/>
    <n v="3"/>
    <n v="0"/>
    <x v="2"/>
    <m/>
    <n v="2"/>
    <x v="8"/>
    <n v="1"/>
    <n v="4"/>
    <n v="4"/>
    <n v="4"/>
    <n v="4"/>
    <n v="4"/>
    <n v="4"/>
    <n v="4"/>
    <n v="4"/>
    <n v="4"/>
    <n v="4"/>
    <x v="4"/>
    <n v="1"/>
    <x v="3"/>
    <m/>
    <m/>
    <m/>
    <n v="2"/>
    <n v="2"/>
    <n v="2"/>
    <n v="2"/>
    <m/>
    <m/>
    <m/>
    <m/>
    <n v="1"/>
    <m/>
    <x v="5"/>
    <m/>
    <m/>
    <n v="1"/>
    <m/>
    <n v="1"/>
    <m/>
    <n v="1"/>
    <m/>
    <m/>
    <m/>
    <m/>
    <n v="1"/>
    <n v="1"/>
    <m/>
    <m/>
    <s v="SOUTH"/>
    <x v="0"/>
    <x v="8"/>
    <x v="0"/>
    <x v="1"/>
    <x v="0"/>
    <x v="0"/>
    <x v="0"/>
    <x v="0"/>
    <x v="0"/>
    <x v="0"/>
  </r>
  <r>
    <n v="98"/>
    <d v="2020-09-21T10:17:47"/>
    <x v="97"/>
    <x v="40"/>
    <n v="32"/>
    <n v="1"/>
    <n v="1"/>
    <n v="1"/>
    <n v="0"/>
    <x v="0"/>
    <m/>
    <n v="1"/>
    <x v="7"/>
    <n v="1"/>
    <n v="3"/>
    <n v="2"/>
    <n v="4"/>
    <n v="7"/>
    <n v="2"/>
    <n v="6"/>
    <n v="5"/>
    <n v="1"/>
    <n v="5"/>
    <n v="6"/>
    <x v="7"/>
    <n v="2"/>
    <x v="3"/>
    <m/>
    <m/>
    <m/>
    <n v="1"/>
    <n v="2"/>
    <n v="1"/>
    <n v="1"/>
    <m/>
    <m/>
    <n v="1"/>
    <m/>
    <m/>
    <m/>
    <x v="3"/>
    <m/>
    <n v="1"/>
    <m/>
    <m/>
    <m/>
    <m/>
    <m/>
    <m/>
    <m/>
    <m/>
    <m/>
    <m/>
    <n v="1"/>
    <m/>
    <m/>
    <s v="NE"/>
    <x v="9"/>
    <x v="3"/>
    <x v="3"/>
    <x v="10"/>
    <x v="11"/>
    <x v="1"/>
    <x v="3"/>
    <x v="3"/>
    <x v="3"/>
    <x v="0"/>
  </r>
  <r>
    <n v="99"/>
    <d v="2020-09-21T10:18:50"/>
    <x v="98"/>
    <x v="45"/>
    <n v="42"/>
    <n v="1"/>
    <n v="1"/>
    <n v="2"/>
    <n v="0"/>
    <x v="1"/>
    <m/>
    <n v="2"/>
    <x v="8"/>
    <n v="2"/>
    <n v="1"/>
    <n v="1"/>
    <n v="6"/>
    <n v="7"/>
    <n v="6"/>
    <n v="7"/>
    <n v="7"/>
    <n v="3"/>
    <n v="3"/>
    <n v="2"/>
    <x v="4"/>
    <n v="4"/>
    <x v="10"/>
    <m/>
    <m/>
    <m/>
    <n v="2"/>
    <n v="2"/>
    <n v="2"/>
    <n v="3"/>
    <n v="1"/>
    <n v="1"/>
    <m/>
    <m/>
    <m/>
    <m/>
    <x v="0"/>
    <n v="1"/>
    <m/>
    <m/>
    <m/>
    <n v="1"/>
    <m/>
    <m/>
    <m/>
    <n v="1"/>
    <m/>
    <n v="1"/>
    <m/>
    <m/>
    <m/>
    <m/>
    <s v="SOUTH"/>
    <x v="8"/>
    <x v="1"/>
    <x v="3"/>
    <x v="9"/>
    <x v="1"/>
    <x v="1"/>
    <x v="1"/>
    <x v="3"/>
    <x v="3"/>
    <x v="1"/>
  </r>
  <r>
    <n v="100"/>
    <d v="2020-09-21T10:19:12"/>
    <x v="99"/>
    <x v="46"/>
    <n v="20"/>
    <n v="1"/>
    <n v="1"/>
    <n v="1"/>
    <n v="1"/>
    <x v="3"/>
    <m/>
    <n v="1"/>
    <x v="13"/>
    <n v="1"/>
    <n v="6"/>
    <n v="7"/>
    <n v="6"/>
    <n v="7"/>
    <n v="7"/>
    <n v="7"/>
    <n v="7"/>
    <n v="7"/>
    <n v="7"/>
    <n v="7"/>
    <x v="1"/>
    <n v="1"/>
    <x v="3"/>
    <m/>
    <m/>
    <m/>
    <n v="1"/>
    <n v="1"/>
    <n v="1"/>
    <n v="1"/>
    <n v="1"/>
    <m/>
    <m/>
    <m/>
    <m/>
    <m/>
    <x v="3"/>
    <n v="1"/>
    <n v="1"/>
    <n v="1"/>
    <m/>
    <m/>
    <m/>
    <m/>
    <m/>
    <m/>
    <m/>
    <n v="1"/>
    <m/>
    <m/>
    <m/>
    <m/>
    <s v="SOUTH"/>
    <x v="1"/>
    <x v="8"/>
    <x v="7"/>
    <x v="1"/>
    <x v="0"/>
    <x v="0"/>
    <x v="0"/>
    <x v="0"/>
    <x v="0"/>
    <x v="0"/>
  </r>
  <r>
    <n v="101"/>
    <d v="2020-09-21T10:19:15"/>
    <x v="100"/>
    <x v="16"/>
    <n v="22"/>
    <n v="1"/>
    <n v="1"/>
    <n v="1"/>
    <n v="0"/>
    <x v="0"/>
    <m/>
    <n v="1"/>
    <x v="1"/>
    <n v="1"/>
    <n v="5"/>
    <n v="4"/>
    <n v="4"/>
    <n v="4"/>
    <n v="3"/>
    <n v="3"/>
    <n v="4"/>
    <n v="2"/>
    <n v="6"/>
    <n v="5"/>
    <x v="8"/>
    <n v="2"/>
    <x v="12"/>
    <m/>
    <m/>
    <m/>
    <n v="1"/>
    <n v="2"/>
    <n v="2"/>
    <n v="1"/>
    <m/>
    <m/>
    <n v="1"/>
    <m/>
    <m/>
    <m/>
    <x v="5"/>
    <m/>
    <n v="1"/>
    <m/>
    <m/>
    <m/>
    <m/>
    <m/>
    <m/>
    <m/>
    <m/>
    <m/>
    <m/>
    <n v="1"/>
    <m/>
    <m/>
    <s v="MW"/>
    <x v="5"/>
    <x v="8"/>
    <x v="5"/>
    <x v="3"/>
    <x v="4"/>
    <x v="3"/>
    <x v="0"/>
    <x v="1"/>
    <x v="2"/>
    <x v="0"/>
  </r>
  <r>
    <n v="102"/>
    <d v="2020-09-21T10:19:34"/>
    <x v="101"/>
    <x v="1"/>
    <n v="38"/>
    <n v="2"/>
    <n v="1"/>
    <n v="3"/>
    <n v="1"/>
    <x v="0"/>
    <m/>
    <n v="1"/>
    <x v="14"/>
    <n v="2"/>
    <n v="4"/>
    <n v="5"/>
    <n v="7"/>
    <n v="3"/>
    <n v="6"/>
    <n v="3"/>
    <n v="5"/>
    <n v="1"/>
    <n v="6"/>
    <n v="2"/>
    <x v="16"/>
    <n v="1"/>
    <x v="1"/>
    <m/>
    <m/>
    <s v="PHH"/>
    <n v="2"/>
    <n v="2"/>
    <n v="2"/>
    <n v="2"/>
    <m/>
    <m/>
    <m/>
    <m/>
    <n v="1"/>
    <m/>
    <x v="2"/>
    <n v="1"/>
    <m/>
    <m/>
    <m/>
    <n v="1"/>
    <m/>
    <n v="1"/>
    <m/>
    <m/>
    <m/>
    <m/>
    <m/>
    <m/>
    <m/>
    <n v="1"/>
    <s v="NE"/>
    <x v="6"/>
    <x v="8"/>
    <x v="2"/>
    <x v="5"/>
    <x v="1"/>
    <x v="3"/>
    <x v="0"/>
    <x v="2"/>
    <x v="2"/>
    <x v="1"/>
  </r>
  <r>
    <n v="103"/>
    <d v="2020-09-21T10:19:48"/>
    <x v="102"/>
    <x v="15"/>
    <n v="9"/>
    <n v="2"/>
    <n v="1"/>
    <n v="2"/>
    <n v="0"/>
    <x v="0"/>
    <m/>
    <n v="1"/>
    <x v="2"/>
    <n v="2"/>
    <n v="5"/>
    <n v="3"/>
    <n v="7"/>
    <n v="3"/>
    <n v="6"/>
    <n v="5"/>
    <n v="5"/>
    <n v="1"/>
    <n v="5"/>
    <n v="3"/>
    <x v="7"/>
    <n v="1"/>
    <x v="5"/>
    <m/>
    <m/>
    <m/>
    <n v="1"/>
    <n v="1"/>
    <n v="2"/>
    <n v="2"/>
    <n v="1"/>
    <n v="1"/>
    <m/>
    <m/>
    <m/>
    <m/>
    <x v="5"/>
    <n v="1"/>
    <m/>
    <m/>
    <m/>
    <n v="1"/>
    <m/>
    <n v="1"/>
    <m/>
    <m/>
    <m/>
    <n v="1"/>
    <m/>
    <m/>
    <n v="1"/>
    <m/>
    <s v="SOUTH"/>
    <x v="0"/>
    <x v="6"/>
    <x v="2"/>
    <x v="3"/>
    <x v="3"/>
    <x v="0"/>
    <x v="2"/>
    <x v="2"/>
    <x v="2"/>
    <x v="1"/>
  </r>
  <r>
    <n v="104"/>
    <d v="2020-09-21T10:20:03"/>
    <x v="103"/>
    <x v="33"/>
    <n v="6"/>
    <n v="1"/>
    <n v="1"/>
    <n v="2"/>
    <n v="0"/>
    <x v="0"/>
    <m/>
    <n v="2"/>
    <x v="2"/>
    <n v="2"/>
    <n v="6"/>
    <n v="1"/>
    <n v="7"/>
    <n v="4"/>
    <n v="5"/>
    <n v="1"/>
    <n v="7"/>
    <n v="1"/>
    <n v="5"/>
    <n v="1"/>
    <x v="7"/>
    <n v="2"/>
    <x v="1"/>
    <m/>
    <m/>
    <s v="CHFA"/>
    <n v="2"/>
    <n v="1"/>
    <n v="2"/>
    <n v="2"/>
    <m/>
    <n v="1"/>
    <m/>
    <m/>
    <m/>
    <m/>
    <x v="4"/>
    <n v="1"/>
    <m/>
    <m/>
    <m/>
    <m/>
    <n v="1"/>
    <n v="1"/>
    <m/>
    <m/>
    <m/>
    <m/>
    <n v="1"/>
    <m/>
    <m/>
    <m/>
    <s v="WEST"/>
    <x v="12"/>
    <x v="1"/>
    <x v="2"/>
    <x v="7"/>
    <x v="1"/>
    <x v="2"/>
    <x v="1"/>
    <x v="2"/>
    <x v="0"/>
    <x v="1"/>
  </r>
  <r>
    <n v="105"/>
    <d v="2020-09-21T10:20:09"/>
    <x v="104"/>
    <x v="47"/>
    <n v="19"/>
    <n v="1"/>
    <n v="1"/>
    <n v="1"/>
    <n v="0"/>
    <x v="1"/>
    <m/>
    <n v="1"/>
    <x v="18"/>
    <n v="2"/>
    <n v="7"/>
    <n v="1"/>
    <n v="7"/>
    <n v="2"/>
    <n v="7"/>
    <n v="4"/>
    <n v="7"/>
    <n v="1"/>
    <n v="6"/>
    <n v="4"/>
    <x v="19"/>
    <n v="2"/>
    <x v="6"/>
    <m/>
    <s v="First National"/>
    <m/>
    <n v="2"/>
    <n v="2"/>
    <n v="2"/>
    <n v="2"/>
    <m/>
    <m/>
    <m/>
    <m/>
    <m/>
    <n v="1"/>
    <x v="5"/>
    <n v="1"/>
    <m/>
    <m/>
    <m/>
    <n v="1"/>
    <m/>
    <m/>
    <m/>
    <m/>
    <n v="1"/>
    <m/>
    <m/>
    <m/>
    <m/>
    <n v="1"/>
    <s v="NE"/>
    <x v="11"/>
    <x v="1"/>
    <x v="2"/>
    <x v="6"/>
    <x v="3"/>
    <x v="3"/>
    <x v="1"/>
    <x v="2"/>
    <x v="2"/>
    <x v="1"/>
  </r>
  <r>
    <n v="106"/>
    <d v="2020-09-21T10:21:05"/>
    <x v="105"/>
    <x v="8"/>
    <n v="32"/>
    <n v="2"/>
    <n v="1"/>
    <n v="1"/>
    <n v="2"/>
    <x v="0"/>
    <m/>
    <n v="1"/>
    <x v="28"/>
    <n v="1"/>
    <n v="6"/>
    <n v="7"/>
    <n v="1"/>
    <n v="6"/>
    <n v="4"/>
    <n v="4"/>
    <n v="5"/>
    <n v="5"/>
    <n v="5"/>
    <n v="3"/>
    <x v="12"/>
    <n v="1"/>
    <x v="5"/>
    <m/>
    <m/>
    <m/>
    <n v="3"/>
    <n v="1"/>
    <n v="3"/>
    <n v="2"/>
    <m/>
    <m/>
    <m/>
    <n v="1"/>
    <m/>
    <m/>
    <x v="1"/>
    <m/>
    <m/>
    <n v="1"/>
    <m/>
    <m/>
    <m/>
    <m/>
    <m/>
    <m/>
    <m/>
    <m/>
    <m/>
    <n v="1"/>
    <m/>
    <m/>
    <s v="NE"/>
    <x v="5"/>
    <x v="7"/>
    <x v="10"/>
    <x v="0"/>
    <x v="8"/>
    <x v="3"/>
    <x v="0"/>
    <x v="0"/>
    <x v="0"/>
    <x v="3"/>
  </r>
  <r>
    <n v="107"/>
    <d v="2020-09-21T10:21:14"/>
    <x v="106"/>
    <x v="38"/>
    <n v="9"/>
    <n v="1"/>
    <n v="1"/>
    <n v="2"/>
    <n v="1"/>
    <x v="0"/>
    <m/>
    <n v="1"/>
    <x v="3"/>
    <n v="2"/>
    <n v="6"/>
    <n v="3"/>
    <n v="5"/>
    <n v="4"/>
    <n v="6"/>
    <n v="2"/>
    <n v="6"/>
    <n v="2"/>
    <n v="6"/>
    <n v="3"/>
    <x v="12"/>
    <n v="2"/>
    <x v="3"/>
    <m/>
    <m/>
    <m/>
    <n v="3"/>
    <n v="3"/>
    <n v="1"/>
    <n v="2"/>
    <n v="1"/>
    <n v="1"/>
    <m/>
    <m/>
    <n v="1"/>
    <m/>
    <x v="4"/>
    <m/>
    <m/>
    <m/>
    <m/>
    <n v="1"/>
    <n v="1"/>
    <m/>
    <m/>
    <n v="1"/>
    <m/>
    <n v="1"/>
    <m/>
    <m/>
    <m/>
    <m/>
    <s v="SOUTH"/>
    <x v="4"/>
    <x v="3"/>
    <x v="3"/>
    <x v="3"/>
    <x v="3"/>
    <x v="2"/>
    <x v="3"/>
    <x v="3"/>
    <x v="2"/>
    <x v="1"/>
  </r>
  <r>
    <n v="108"/>
    <d v="2020-09-21T10:21:15"/>
    <x v="107"/>
    <x v="7"/>
    <n v="1"/>
    <n v="2"/>
    <n v="1"/>
    <n v="2"/>
    <n v="1"/>
    <x v="0"/>
    <m/>
    <n v="1"/>
    <x v="6"/>
    <n v="1"/>
    <n v="5"/>
    <n v="4"/>
    <n v="3"/>
    <n v="5"/>
    <n v="5"/>
    <n v="4"/>
    <n v="4"/>
    <n v="4"/>
    <n v="4"/>
    <n v="4"/>
    <x v="20"/>
    <n v="2"/>
    <x v="12"/>
    <m/>
    <m/>
    <m/>
    <n v="1"/>
    <n v="2"/>
    <n v="1"/>
    <n v="2"/>
    <m/>
    <m/>
    <n v="1"/>
    <m/>
    <m/>
    <m/>
    <x v="0"/>
    <m/>
    <m/>
    <n v="1"/>
    <m/>
    <m/>
    <m/>
    <m/>
    <m/>
    <m/>
    <m/>
    <m/>
    <m/>
    <n v="1"/>
    <m/>
    <m/>
    <s v="SOUTH"/>
    <x v="6"/>
    <x v="8"/>
    <x v="7"/>
    <x v="0"/>
    <x v="8"/>
    <x v="3"/>
    <x v="0"/>
    <x v="0"/>
    <x v="0"/>
    <x v="3"/>
  </r>
  <r>
    <n v="109"/>
    <d v="2020-09-21T10:21:20"/>
    <x v="108"/>
    <x v="48"/>
    <n v="33"/>
    <n v="2"/>
    <n v="1"/>
    <n v="2"/>
    <n v="0"/>
    <x v="1"/>
    <m/>
    <n v="2"/>
    <x v="18"/>
    <n v="2"/>
    <n v="6"/>
    <n v="1"/>
    <n v="7"/>
    <n v="1"/>
    <n v="6"/>
    <n v="6"/>
    <n v="7"/>
    <n v="2"/>
    <n v="7"/>
    <n v="2"/>
    <x v="12"/>
    <n v="3"/>
    <x v="9"/>
    <s v="Hometrust Bank"/>
    <m/>
    <m/>
    <n v="2"/>
    <n v="3"/>
    <n v="2"/>
    <n v="2"/>
    <m/>
    <n v="1"/>
    <m/>
    <m/>
    <m/>
    <m/>
    <x v="5"/>
    <n v="1"/>
    <m/>
    <m/>
    <m/>
    <m/>
    <n v="1"/>
    <m/>
    <m/>
    <n v="1"/>
    <m/>
    <m/>
    <m/>
    <m/>
    <m/>
    <n v="1"/>
    <s v="SOUTH"/>
    <x v="0"/>
    <x v="1"/>
    <x v="4"/>
    <x v="2"/>
    <x v="1"/>
    <x v="0"/>
    <x v="1"/>
    <x v="3"/>
    <x v="1"/>
    <x v="1"/>
  </r>
  <r>
    <n v="110"/>
    <d v="2020-09-21T10:21:23"/>
    <x v="109"/>
    <x v="28"/>
    <n v="3"/>
    <n v="1"/>
    <n v="1"/>
    <n v="4"/>
    <n v="2"/>
    <x v="0"/>
    <m/>
    <n v="2"/>
    <x v="10"/>
    <n v="2"/>
    <n v="6"/>
    <n v="7"/>
    <n v="7"/>
    <n v="4"/>
    <n v="7"/>
    <n v="6"/>
    <n v="6"/>
    <n v="1"/>
    <n v="7"/>
    <n v="3"/>
    <x v="8"/>
    <n v="2"/>
    <x v="5"/>
    <m/>
    <m/>
    <m/>
    <n v="2"/>
    <n v="2"/>
    <n v="3"/>
    <n v="2"/>
    <m/>
    <n v="1"/>
    <m/>
    <m/>
    <m/>
    <m/>
    <x v="5"/>
    <m/>
    <m/>
    <m/>
    <m/>
    <n v="1"/>
    <m/>
    <n v="1"/>
    <m/>
    <n v="1"/>
    <m/>
    <m/>
    <m/>
    <n v="1"/>
    <m/>
    <m/>
    <s v="WEST"/>
    <x v="0"/>
    <x v="0"/>
    <x v="2"/>
    <x v="5"/>
    <x v="1"/>
    <x v="0"/>
    <x v="0"/>
    <x v="2"/>
    <x v="2"/>
    <x v="1"/>
  </r>
  <r>
    <n v="111"/>
    <d v="2020-09-21T10:21:43"/>
    <x v="110"/>
    <x v="49"/>
    <n v="33"/>
    <n v="2"/>
    <n v="1"/>
    <n v="2"/>
    <n v="2"/>
    <x v="0"/>
    <m/>
    <n v="1"/>
    <x v="25"/>
    <n v="2"/>
    <n v="4"/>
    <n v="4"/>
    <n v="6"/>
    <n v="2"/>
    <n v="5"/>
    <n v="5"/>
    <n v="4"/>
    <n v="3"/>
    <n v="5"/>
    <n v="3"/>
    <x v="18"/>
    <n v="1"/>
    <x v="3"/>
    <m/>
    <m/>
    <m/>
    <n v="2"/>
    <n v="2"/>
    <n v="2"/>
    <n v="2"/>
    <n v="1"/>
    <m/>
    <m/>
    <n v="1"/>
    <n v="1"/>
    <m/>
    <x v="4"/>
    <m/>
    <m/>
    <n v="1"/>
    <m/>
    <m/>
    <m/>
    <m/>
    <m/>
    <n v="1"/>
    <n v="1"/>
    <n v="1"/>
    <m/>
    <m/>
    <m/>
    <m/>
    <s v="SOUTH"/>
    <x v="1"/>
    <x v="8"/>
    <x v="3"/>
    <x v="5"/>
    <x v="5"/>
    <x v="0"/>
    <x v="0"/>
    <x v="3"/>
    <x v="2"/>
    <x v="3"/>
  </r>
  <r>
    <n v="112"/>
    <d v="2020-09-21T10:21:49"/>
    <x v="111"/>
    <x v="37"/>
    <n v="32"/>
    <n v="1"/>
    <n v="1"/>
    <n v="1"/>
    <n v="0"/>
    <x v="1"/>
    <m/>
    <n v="2"/>
    <x v="7"/>
    <n v="2"/>
    <n v="2"/>
    <n v="2"/>
    <n v="6"/>
    <n v="5"/>
    <n v="5"/>
    <n v="6"/>
    <n v="6"/>
    <n v="2"/>
    <n v="6"/>
    <n v="5"/>
    <x v="5"/>
    <n v="2"/>
    <x v="6"/>
    <m/>
    <s v="Community NA"/>
    <m/>
    <n v="2"/>
    <n v="2"/>
    <n v="2"/>
    <n v="2"/>
    <n v="1"/>
    <m/>
    <m/>
    <m/>
    <m/>
    <m/>
    <x v="5"/>
    <n v="1"/>
    <m/>
    <m/>
    <m/>
    <m/>
    <m/>
    <m/>
    <m/>
    <n v="1"/>
    <m/>
    <m/>
    <m/>
    <m/>
    <n v="1"/>
    <m/>
    <s v="NE"/>
    <x v="3"/>
    <x v="5"/>
    <x v="6"/>
    <x v="7"/>
    <x v="0"/>
    <x v="1"/>
    <x v="3"/>
    <x v="3"/>
    <x v="0"/>
    <x v="0"/>
  </r>
  <r>
    <n v="113"/>
    <d v="2020-09-21T10:21:50"/>
    <x v="112"/>
    <x v="17"/>
    <n v="30"/>
    <n v="1"/>
    <n v="1"/>
    <n v="2"/>
    <n v="2"/>
    <x v="0"/>
    <m/>
    <n v="1"/>
    <x v="2"/>
    <n v="2"/>
    <n v="5"/>
    <n v="3"/>
    <n v="2"/>
    <n v="6"/>
    <n v="3"/>
    <n v="4"/>
    <n v="4"/>
    <n v="3"/>
    <n v="3"/>
    <n v="4"/>
    <x v="7"/>
    <n v="1"/>
    <x v="3"/>
    <m/>
    <m/>
    <m/>
    <n v="2"/>
    <n v="2"/>
    <n v="2"/>
    <n v="2"/>
    <n v="1"/>
    <m/>
    <m/>
    <m/>
    <m/>
    <m/>
    <x v="3"/>
    <n v="1"/>
    <n v="1"/>
    <m/>
    <m/>
    <m/>
    <m/>
    <m/>
    <m/>
    <m/>
    <m/>
    <m/>
    <n v="1"/>
    <m/>
    <m/>
    <m/>
    <s v="NE"/>
    <x v="6"/>
    <x v="2"/>
    <x v="7"/>
    <x v="11"/>
    <x v="7"/>
    <x v="3"/>
    <x v="2"/>
    <x v="0"/>
    <x v="3"/>
    <x v="0"/>
  </r>
  <r>
    <n v="114"/>
    <d v="2020-09-21T10:22:04"/>
    <x v="113"/>
    <x v="8"/>
    <n v="28"/>
    <n v="1"/>
    <n v="1"/>
    <n v="2"/>
    <n v="1"/>
    <x v="0"/>
    <m/>
    <n v="2"/>
    <x v="6"/>
    <n v="2"/>
    <n v="5"/>
    <n v="3"/>
    <n v="5"/>
    <n v="3"/>
    <n v="5"/>
    <n v="5"/>
    <n v="5"/>
    <n v="3"/>
    <n v="5"/>
    <n v="6"/>
    <x v="12"/>
    <n v="2"/>
    <x v="12"/>
    <m/>
    <m/>
    <m/>
    <n v="3"/>
    <n v="3"/>
    <n v="2"/>
    <n v="2"/>
    <m/>
    <m/>
    <m/>
    <m/>
    <n v="1"/>
    <m/>
    <x v="1"/>
    <m/>
    <m/>
    <m/>
    <m/>
    <n v="1"/>
    <m/>
    <m/>
    <m/>
    <m/>
    <m/>
    <m/>
    <n v="1"/>
    <m/>
    <m/>
    <m/>
    <s v="WEST"/>
    <x v="0"/>
    <x v="6"/>
    <x v="5"/>
    <x v="3"/>
    <x v="7"/>
    <x v="0"/>
    <x v="2"/>
    <x v="1"/>
    <x v="2"/>
    <x v="0"/>
  </r>
  <r>
    <n v="115"/>
    <d v="2020-09-21T10:22:14"/>
    <x v="114"/>
    <x v="50"/>
    <n v="36"/>
    <n v="1"/>
    <n v="1"/>
    <n v="2"/>
    <n v="0"/>
    <x v="0"/>
    <m/>
    <n v="2"/>
    <x v="8"/>
    <n v="1"/>
    <n v="4"/>
    <n v="5"/>
    <n v="7"/>
    <n v="3"/>
    <n v="4"/>
    <n v="6"/>
    <n v="5"/>
    <n v="4"/>
    <n v="6"/>
    <n v="5"/>
    <x v="9"/>
    <n v="4"/>
    <x v="10"/>
    <m/>
    <m/>
    <m/>
    <n v="2"/>
    <n v="2"/>
    <n v="2"/>
    <n v="2"/>
    <m/>
    <n v="1"/>
    <m/>
    <m/>
    <n v="1"/>
    <m/>
    <x v="1"/>
    <n v="1"/>
    <m/>
    <m/>
    <m/>
    <n v="1"/>
    <m/>
    <m/>
    <n v="1"/>
    <m/>
    <m/>
    <m/>
    <n v="1"/>
    <m/>
    <m/>
    <m/>
    <s v="SOUTH"/>
    <x v="2"/>
    <x v="8"/>
    <x v="3"/>
    <x v="5"/>
    <x v="7"/>
    <x v="0"/>
    <x v="0"/>
    <x v="3"/>
    <x v="2"/>
    <x v="0"/>
  </r>
  <r>
    <n v="116"/>
    <d v="2020-09-21T10:22:24"/>
    <x v="115"/>
    <x v="0"/>
    <n v="38"/>
    <n v="1"/>
    <n v="1"/>
    <n v="2"/>
    <n v="2"/>
    <x v="4"/>
    <m/>
    <n v="2"/>
    <x v="3"/>
    <n v="1"/>
    <n v="6"/>
    <n v="1"/>
    <n v="7"/>
    <n v="5"/>
    <n v="7"/>
    <n v="7"/>
    <n v="5"/>
    <n v="1"/>
    <n v="7"/>
    <n v="3"/>
    <x v="1"/>
    <n v="1"/>
    <x v="5"/>
    <m/>
    <m/>
    <m/>
    <n v="1"/>
    <n v="3"/>
    <n v="2"/>
    <n v="2"/>
    <m/>
    <n v="1"/>
    <m/>
    <m/>
    <n v="1"/>
    <m/>
    <x v="5"/>
    <n v="1"/>
    <m/>
    <m/>
    <m/>
    <n v="1"/>
    <n v="1"/>
    <m/>
    <m/>
    <m/>
    <m/>
    <n v="1"/>
    <m/>
    <m/>
    <m/>
    <m/>
    <s v="NE"/>
    <x v="1"/>
    <x v="5"/>
    <x v="2"/>
    <x v="3"/>
    <x v="1"/>
    <x v="0"/>
    <x v="3"/>
    <x v="2"/>
    <x v="2"/>
    <x v="1"/>
  </r>
  <r>
    <n v="117"/>
    <d v="2020-09-21T10:22:30"/>
    <x v="116"/>
    <x v="10"/>
    <n v="4"/>
    <n v="1"/>
    <n v="1"/>
    <n v="1"/>
    <n v="0"/>
    <x v="3"/>
    <m/>
    <n v="2"/>
    <x v="29"/>
    <n v="2"/>
    <n v="7"/>
    <n v="1"/>
    <n v="7"/>
    <n v="7"/>
    <n v="7"/>
    <n v="1"/>
    <n v="7"/>
    <n v="5"/>
    <n v="7"/>
    <n v="1"/>
    <x v="1"/>
    <n v="4"/>
    <x v="6"/>
    <m/>
    <s v="Peoples "/>
    <m/>
    <n v="2"/>
    <n v="2"/>
    <n v="2"/>
    <n v="2"/>
    <m/>
    <m/>
    <m/>
    <m/>
    <m/>
    <n v="1"/>
    <x v="0"/>
    <n v="1"/>
    <m/>
    <m/>
    <m/>
    <m/>
    <m/>
    <m/>
    <m/>
    <n v="1"/>
    <n v="1"/>
    <m/>
    <m/>
    <m/>
    <m/>
    <n v="1"/>
    <s v="SOUTH"/>
    <x v="10"/>
    <x v="1"/>
    <x v="5"/>
    <x v="1"/>
    <x v="9"/>
    <x v="2"/>
    <x v="1"/>
    <x v="1"/>
    <x v="0"/>
    <x v="2"/>
  </r>
  <r>
    <n v="118"/>
    <d v="2020-09-21T10:22:30"/>
    <x v="117"/>
    <x v="51"/>
    <n v="30"/>
    <n v="1"/>
    <n v="1"/>
    <n v="4"/>
    <n v="0"/>
    <x v="2"/>
    <m/>
    <n v="1"/>
    <x v="17"/>
    <n v="2"/>
    <n v="7"/>
    <n v="7"/>
    <n v="7"/>
    <n v="7"/>
    <n v="7"/>
    <n v="5"/>
    <n v="6"/>
    <n v="5"/>
    <n v="7"/>
    <n v="7"/>
    <x v="8"/>
    <n v="1"/>
    <x v="5"/>
    <m/>
    <m/>
    <m/>
    <n v="2"/>
    <n v="2"/>
    <n v="2"/>
    <n v="2"/>
    <m/>
    <m/>
    <m/>
    <m/>
    <n v="1"/>
    <m/>
    <x v="4"/>
    <n v="1"/>
    <m/>
    <m/>
    <m/>
    <m/>
    <m/>
    <m/>
    <n v="1"/>
    <m/>
    <n v="1"/>
    <m/>
    <n v="1"/>
    <m/>
    <m/>
    <m/>
    <s v="NE"/>
    <x v="5"/>
    <x v="0"/>
    <x v="5"/>
    <x v="1"/>
    <x v="0"/>
    <x v="3"/>
    <x v="0"/>
    <x v="1"/>
    <x v="0"/>
    <x v="0"/>
  </r>
  <r>
    <n v="119"/>
    <d v="2020-09-21T10:22:33"/>
    <x v="118"/>
    <x v="7"/>
    <n v="13"/>
    <n v="1"/>
    <n v="1"/>
    <n v="2"/>
    <n v="0"/>
    <x v="0"/>
    <m/>
    <n v="1"/>
    <x v="17"/>
    <n v="1"/>
    <n v="4"/>
    <n v="4"/>
    <n v="6"/>
    <n v="4"/>
    <n v="4"/>
    <n v="5"/>
    <n v="6"/>
    <n v="3"/>
    <n v="4"/>
    <n v="4"/>
    <x v="8"/>
    <n v="1"/>
    <x v="1"/>
    <m/>
    <m/>
    <s v="Amerihome"/>
    <n v="2"/>
    <n v="1"/>
    <n v="2"/>
    <n v="2"/>
    <m/>
    <n v="1"/>
    <m/>
    <m/>
    <m/>
    <m/>
    <x v="2"/>
    <n v="1"/>
    <m/>
    <m/>
    <m/>
    <n v="1"/>
    <m/>
    <m/>
    <m/>
    <n v="1"/>
    <m/>
    <m/>
    <m/>
    <m/>
    <n v="1"/>
    <m/>
    <s v="MW"/>
    <x v="1"/>
    <x v="6"/>
    <x v="3"/>
    <x v="1"/>
    <x v="0"/>
    <x v="0"/>
    <x v="2"/>
    <x v="3"/>
    <x v="0"/>
    <x v="0"/>
  </r>
  <r>
    <n v="120"/>
    <d v="2020-09-21T10:22:43"/>
    <x v="119"/>
    <x v="24"/>
    <n v="23"/>
    <n v="1"/>
    <n v="1"/>
    <n v="1"/>
    <n v="0"/>
    <x v="0"/>
    <m/>
    <n v="2"/>
    <x v="6"/>
    <n v="2"/>
    <n v="4"/>
    <n v="2"/>
    <n v="5"/>
    <n v="2"/>
    <n v="4"/>
    <n v="3"/>
    <n v="4"/>
    <n v="3"/>
    <n v="2"/>
    <n v="4"/>
    <x v="12"/>
    <n v="1"/>
    <x v="10"/>
    <m/>
    <m/>
    <m/>
    <n v="2"/>
    <n v="2"/>
    <n v="2"/>
    <n v="2"/>
    <n v="1"/>
    <m/>
    <m/>
    <m/>
    <n v="1"/>
    <m/>
    <x v="0"/>
    <m/>
    <m/>
    <n v="1"/>
    <m/>
    <m/>
    <n v="1"/>
    <n v="1"/>
    <m/>
    <m/>
    <m/>
    <m/>
    <m/>
    <n v="1"/>
    <m/>
    <m/>
    <s v="MW"/>
    <x v="6"/>
    <x v="6"/>
    <x v="5"/>
    <x v="1"/>
    <x v="0"/>
    <x v="3"/>
    <x v="2"/>
    <x v="1"/>
    <x v="0"/>
    <x v="0"/>
  </r>
  <r>
    <n v="121"/>
    <d v="2020-09-21T10:23:05"/>
    <x v="120"/>
    <x v="3"/>
    <n v="43"/>
    <n v="1"/>
    <n v="1"/>
    <n v="4"/>
    <n v="2"/>
    <x v="0"/>
    <m/>
    <n v="1"/>
    <x v="2"/>
    <n v="1"/>
    <n v="4"/>
    <n v="5"/>
    <n v="6"/>
    <n v="6"/>
    <n v="5"/>
    <n v="6"/>
    <n v="4"/>
    <n v="5"/>
    <n v="6"/>
    <n v="5"/>
    <x v="7"/>
    <n v="1"/>
    <x v="3"/>
    <m/>
    <m/>
    <m/>
    <n v="1"/>
    <n v="1"/>
    <n v="1"/>
    <n v="1"/>
    <n v="1"/>
    <m/>
    <n v="1"/>
    <m/>
    <m/>
    <m/>
    <x v="0"/>
    <m/>
    <m/>
    <n v="1"/>
    <m/>
    <n v="1"/>
    <n v="1"/>
    <m/>
    <m/>
    <m/>
    <m/>
    <m/>
    <n v="1"/>
    <n v="1"/>
    <m/>
    <m/>
    <s v="SOUTH"/>
    <x v="2"/>
    <x v="0"/>
    <x v="1"/>
    <x v="1"/>
    <x v="0"/>
    <x v="0"/>
    <x v="0"/>
    <x v="1"/>
    <x v="0"/>
    <x v="0"/>
  </r>
  <r>
    <n v="122"/>
    <d v="2020-09-21T10:23:21"/>
    <x v="121"/>
    <x v="11"/>
    <n v="22"/>
    <n v="1"/>
    <n v="1"/>
    <n v="2"/>
    <n v="0"/>
    <x v="5"/>
    <s v="Currently unemployed "/>
    <n v="1"/>
    <x v="30"/>
    <n v="2"/>
    <n v="4"/>
    <n v="6"/>
    <n v="4"/>
    <n v="6"/>
    <n v="3"/>
    <n v="4"/>
    <n v="6"/>
    <n v="5"/>
    <n v="2"/>
    <n v="5"/>
    <x v="9"/>
    <n v="1"/>
    <x v="1"/>
    <m/>
    <m/>
    <s v="Shellpoint "/>
    <n v="2"/>
    <n v="2"/>
    <n v="2"/>
    <n v="2"/>
    <m/>
    <m/>
    <m/>
    <m/>
    <m/>
    <n v="1"/>
    <x v="0"/>
    <n v="1"/>
    <m/>
    <m/>
    <m/>
    <m/>
    <m/>
    <n v="1"/>
    <m/>
    <n v="1"/>
    <m/>
    <m/>
    <m/>
    <m/>
    <m/>
    <n v="1"/>
    <s v="MW"/>
    <x v="0"/>
    <x v="8"/>
    <x v="7"/>
    <x v="9"/>
    <x v="4"/>
    <x v="0"/>
    <x v="0"/>
    <x v="0"/>
    <x v="3"/>
    <x v="0"/>
  </r>
  <r>
    <n v="123"/>
    <d v="2020-09-21T10:23:24"/>
    <x v="122"/>
    <x v="36"/>
    <n v="22"/>
    <n v="1"/>
    <n v="1"/>
    <n v="3"/>
    <n v="2"/>
    <x v="0"/>
    <m/>
    <n v="2"/>
    <x v="25"/>
    <n v="1"/>
    <n v="3"/>
    <n v="3"/>
    <n v="7"/>
    <n v="3"/>
    <n v="6"/>
    <n v="5"/>
    <n v="6"/>
    <n v="2"/>
    <n v="7"/>
    <n v="2"/>
    <x v="12"/>
    <n v="2"/>
    <x v="3"/>
    <m/>
    <m/>
    <m/>
    <n v="1"/>
    <n v="1"/>
    <n v="1"/>
    <n v="1"/>
    <n v="1"/>
    <n v="1"/>
    <n v="1"/>
    <m/>
    <m/>
    <m/>
    <x v="1"/>
    <m/>
    <n v="1"/>
    <n v="1"/>
    <m/>
    <m/>
    <m/>
    <m/>
    <n v="1"/>
    <m/>
    <m/>
    <m/>
    <n v="1"/>
    <n v="1"/>
    <n v="1"/>
    <m/>
    <s v="MW"/>
    <x v="2"/>
    <x v="3"/>
    <x v="4"/>
    <x v="6"/>
    <x v="1"/>
    <x v="0"/>
    <x v="3"/>
    <x v="3"/>
    <x v="2"/>
    <x v="1"/>
  </r>
  <r>
    <n v="124"/>
    <d v="2020-09-21T10:23:25"/>
    <x v="123"/>
    <x v="3"/>
    <n v="16"/>
    <n v="2"/>
    <n v="1"/>
    <n v="2"/>
    <n v="1"/>
    <x v="0"/>
    <m/>
    <n v="1"/>
    <x v="14"/>
    <n v="1"/>
    <n v="4"/>
    <n v="3"/>
    <n v="7"/>
    <n v="3"/>
    <n v="4"/>
    <n v="5"/>
    <n v="4"/>
    <n v="1"/>
    <n v="6"/>
    <n v="4"/>
    <x v="22"/>
    <n v="1"/>
    <x v="1"/>
    <m/>
    <m/>
    <s v="SunTrust"/>
    <n v="3"/>
    <n v="3"/>
    <n v="3"/>
    <n v="3"/>
    <m/>
    <m/>
    <m/>
    <m/>
    <m/>
    <n v="1"/>
    <x v="4"/>
    <n v="1"/>
    <m/>
    <m/>
    <m/>
    <m/>
    <m/>
    <n v="1"/>
    <m/>
    <m/>
    <n v="1"/>
    <m/>
    <m/>
    <m/>
    <m/>
    <n v="1"/>
    <s v="MW"/>
    <x v="1"/>
    <x v="2"/>
    <x v="2"/>
    <x v="5"/>
    <x v="0"/>
    <x v="0"/>
    <x v="2"/>
    <x v="2"/>
    <x v="2"/>
    <x v="0"/>
  </r>
  <r>
    <n v="125"/>
    <d v="2020-09-21T10:23:32"/>
    <x v="124"/>
    <x v="44"/>
    <n v="18"/>
    <n v="1"/>
    <n v="1"/>
    <n v="1"/>
    <n v="3"/>
    <x v="0"/>
    <m/>
    <n v="2"/>
    <x v="0"/>
    <n v="2"/>
    <n v="3"/>
    <n v="2"/>
    <n v="6"/>
    <n v="6"/>
    <n v="6"/>
    <n v="5"/>
    <n v="7"/>
    <n v="5"/>
    <n v="6"/>
    <n v="1"/>
    <x v="1"/>
    <n v="2"/>
    <x v="6"/>
    <m/>
    <s v="Citizens"/>
    <m/>
    <n v="2"/>
    <n v="2"/>
    <n v="2"/>
    <n v="2"/>
    <n v="1"/>
    <m/>
    <m/>
    <m/>
    <m/>
    <m/>
    <x v="0"/>
    <n v="1"/>
    <m/>
    <m/>
    <m/>
    <m/>
    <n v="1"/>
    <m/>
    <m/>
    <n v="1"/>
    <m/>
    <m/>
    <m/>
    <m/>
    <m/>
    <n v="1"/>
    <s v="SOUTH"/>
    <x v="2"/>
    <x v="4"/>
    <x v="1"/>
    <x v="1"/>
    <x v="2"/>
    <x v="0"/>
    <x v="1"/>
    <x v="1"/>
    <x v="0"/>
    <x v="2"/>
  </r>
  <r>
    <n v="126"/>
    <d v="2020-09-21T10:24:24"/>
    <x v="125"/>
    <x v="4"/>
    <n v="32"/>
    <n v="1"/>
    <n v="1"/>
    <n v="2"/>
    <n v="2"/>
    <x v="0"/>
    <m/>
    <n v="1"/>
    <x v="3"/>
    <n v="1"/>
    <n v="7"/>
    <n v="2"/>
    <n v="6"/>
    <n v="2"/>
    <n v="7"/>
    <n v="6"/>
    <n v="6"/>
    <n v="2"/>
    <n v="7"/>
    <n v="2"/>
    <x v="5"/>
    <n v="3"/>
    <x v="10"/>
    <m/>
    <m/>
    <m/>
    <n v="1"/>
    <n v="1"/>
    <n v="1"/>
    <n v="1"/>
    <m/>
    <m/>
    <m/>
    <m/>
    <n v="1"/>
    <m/>
    <x v="4"/>
    <m/>
    <m/>
    <n v="1"/>
    <m/>
    <m/>
    <m/>
    <n v="1"/>
    <n v="1"/>
    <m/>
    <m/>
    <m/>
    <m/>
    <n v="1"/>
    <m/>
    <m/>
    <s v="NE"/>
    <x v="6"/>
    <x v="5"/>
    <x v="6"/>
    <x v="4"/>
    <x v="2"/>
    <x v="3"/>
    <x v="3"/>
    <x v="3"/>
    <x v="1"/>
    <x v="2"/>
  </r>
  <r>
    <n v="127"/>
    <d v="2020-09-21T10:25:25"/>
    <x v="126"/>
    <x v="24"/>
    <n v="20"/>
    <n v="1"/>
    <n v="1"/>
    <n v="2"/>
    <n v="1"/>
    <x v="0"/>
    <m/>
    <n v="1"/>
    <x v="8"/>
    <n v="1"/>
    <n v="1"/>
    <n v="4"/>
    <n v="3"/>
    <n v="4"/>
    <n v="3"/>
    <n v="5"/>
    <n v="6"/>
    <n v="4"/>
    <n v="5"/>
    <n v="3"/>
    <x v="4"/>
    <n v="1"/>
    <x v="3"/>
    <m/>
    <m/>
    <m/>
    <n v="2"/>
    <n v="1"/>
    <n v="1"/>
    <n v="2"/>
    <m/>
    <n v="1"/>
    <m/>
    <m/>
    <m/>
    <m/>
    <x v="0"/>
    <m/>
    <n v="1"/>
    <m/>
    <n v="1"/>
    <m/>
    <n v="1"/>
    <m/>
    <m/>
    <m/>
    <m/>
    <m/>
    <n v="1"/>
    <m/>
    <m/>
    <m/>
    <s v="SOUTH"/>
    <x v="3"/>
    <x v="6"/>
    <x v="7"/>
    <x v="7"/>
    <x v="0"/>
    <x v="1"/>
    <x v="2"/>
    <x v="0"/>
    <x v="0"/>
    <x v="0"/>
  </r>
  <r>
    <n v="128"/>
    <d v="2020-09-21T10:25:54"/>
    <x v="127"/>
    <x v="18"/>
    <n v="32"/>
    <n v="1"/>
    <n v="1"/>
    <n v="2"/>
    <n v="2"/>
    <x v="0"/>
    <m/>
    <n v="1"/>
    <x v="7"/>
    <n v="2"/>
    <n v="3"/>
    <n v="1"/>
    <n v="5"/>
    <n v="3"/>
    <n v="7"/>
    <n v="3"/>
    <n v="4"/>
    <n v="1"/>
    <n v="7"/>
    <n v="3"/>
    <x v="5"/>
    <n v="1"/>
    <x v="4"/>
    <m/>
    <m/>
    <m/>
    <n v="3"/>
    <n v="1"/>
    <n v="1"/>
    <n v="2"/>
    <m/>
    <m/>
    <m/>
    <m/>
    <n v="1"/>
    <m/>
    <x v="5"/>
    <m/>
    <m/>
    <m/>
    <m/>
    <m/>
    <n v="1"/>
    <m/>
    <n v="1"/>
    <n v="1"/>
    <m/>
    <m/>
    <m/>
    <m/>
    <n v="1"/>
    <m/>
    <s v="NE"/>
    <x v="0"/>
    <x v="3"/>
    <x v="6"/>
    <x v="6"/>
    <x v="1"/>
    <x v="0"/>
    <x v="3"/>
    <x v="3"/>
    <x v="2"/>
    <x v="1"/>
  </r>
  <r>
    <n v="129"/>
    <d v="2020-09-21T10:26:02"/>
    <x v="128"/>
    <x v="34"/>
    <n v="43"/>
    <n v="1"/>
    <n v="1"/>
    <n v="2"/>
    <n v="3"/>
    <x v="3"/>
    <m/>
    <n v="1"/>
    <x v="15"/>
    <n v="2"/>
    <n v="6"/>
    <n v="1"/>
    <n v="7"/>
    <n v="1"/>
    <n v="7"/>
    <n v="6"/>
    <n v="7"/>
    <n v="1"/>
    <n v="7"/>
    <n v="1"/>
    <x v="9"/>
    <n v="1"/>
    <x v="5"/>
    <m/>
    <m/>
    <m/>
    <n v="2"/>
    <n v="3"/>
    <n v="2"/>
    <n v="2"/>
    <m/>
    <n v="1"/>
    <m/>
    <m/>
    <m/>
    <m/>
    <x v="1"/>
    <n v="1"/>
    <m/>
    <m/>
    <m/>
    <n v="1"/>
    <m/>
    <n v="1"/>
    <m/>
    <m/>
    <m/>
    <n v="1"/>
    <n v="1"/>
    <n v="1"/>
    <n v="1"/>
    <m/>
    <s v="SOUTH"/>
    <x v="0"/>
    <x v="1"/>
    <x v="2"/>
    <x v="2"/>
    <x v="9"/>
    <x v="0"/>
    <x v="1"/>
    <x v="2"/>
    <x v="1"/>
    <x v="2"/>
  </r>
  <r>
    <n v="130"/>
    <d v="2020-09-21T10:26:33"/>
    <x v="129"/>
    <x v="50"/>
    <n v="10"/>
    <n v="2"/>
    <n v="1"/>
    <n v="2"/>
    <n v="2"/>
    <x v="2"/>
    <m/>
    <n v="1"/>
    <x v="12"/>
    <n v="1"/>
    <n v="4"/>
    <n v="1"/>
    <n v="5"/>
    <n v="3"/>
    <n v="6"/>
    <n v="6"/>
    <n v="6"/>
    <n v="1"/>
    <n v="3"/>
    <n v="1"/>
    <x v="8"/>
    <n v="1"/>
    <x v="3"/>
    <m/>
    <m/>
    <m/>
    <n v="1"/>
    <n v="1"/>
    <n v="1"/>
    <n v="1"/>
    <n v="1"/>
    <m/>
    <n v="1"/>
    <n v="1"/>
    <m/>
    <m/>
    <x v="4"/>
    <m/>
    <n v="1"/>
    <m/>
    <m/>
    <m/>
    <n v="1"/>
    <n v="1"/>
    <m/>
    <m/>
    <m/>
    <n v="1"/>
    <m/>
    <n v="1"/>
    <m/>
    <m/>
    <s v="SOUTH"/>
    <x v="2"/>
    <x v="4"/>
    <x v="6"/>
    <x v="1"/>
    <x v="2"/>
    <x v="0"/>
    <x v="1"/>
    <x v="3"/>
    <x v="0"/>
    <x v="2"/>
  </r>
  <r>
    <n v="131"/>
    <d v="2020-09-21T10:26:49"/>
    <x v="130"/>
    <x v="8"/>
    <n v="33"/>
    <n v="1"/>
    <n v="1"/>
    <n v="2"/>
    <n v="1"/>
    <x v="0"/>
    <m/>
    <n v="1"/>
    <x v="0"/>
    <n v="1"/>
    <n v="6"/>
    <n v="6"/>
    <n v="6"/>
    <n v="7"/>
    <n v="7"/>
    <n v="6"/>
    <n v="7"/>
    <n v="5"/>
    <n v="6"/>
    <n v="6"/>
    <x v="20"/>
    <n v="1"/>
    <x v="10"/>
    <m/>
    <m/>
    <m/>
    <n v="1"/>
    <n v="1"/>
    <n v="1"/>
    <n v="1"/>
    <n v="1"/>
    <n v="1"/>
    <m/>
    <m/>
    <m/>
    <m/>
    <x v="1"/>
    <n v="1"/>
    <n v="1"/>
    <n v="1"/>
    <m/>
    <m/>
    <m/>
    <m/>
    <m/>
    <m/>
    <m/>
    <n v="1"/>
    <m/>
    <n v="1"/>
    <n v="1"/>
    <m/>
    <s v="SOUTH"/>
    <x v="0"/>
    <x v="2"/>
    <x v="1"/>
    <x v="0"/>
    <x v="8"/>
    <x v="0"/>
    <x v="2"/>
    <x v="1"/>
    <x v="0"/>
    <x v="3"/>
  </r>
  <r>
    <n v="132"/>
    <d v="2020-09-21T10:26:54"/>
    <x v="131"/>
    <x v="8"/>
    <n v="9"/>
    <n v="1"/>
    <n v="1"/>
    <n v="4"/>
    <n v="1"/>
    <x v="0"/>
    <m/>
    <n v="1"/>
    <x v="16"/>
    <n v="1"/>
    <n v="7"/>
    <n v="7"/>
    <n v="7"/>
    <n v="7"/>
    <n v="7"/>
    <n v="7"/>
    <n v="7"/>
    <n v="7"/>
    <n v="7"/>
    <n v="7"/>
    <x v="12"/>
    <n v="1"/>
    <x v="4"/>
    <m/>
    <m/>
    <m/>
    <n v="2"/>
    <n v="1"/>
    <n v="1"/>
    <n v="1"/>
    <n v="1"/>
    <m/>
    <n v="1"/>
    <m/>
    <m/>
    <m/>
    <x v="4"/>
    <n v="1"/>
    <m/>
    <m/>
    <n v="1"/>
    <m/>
    <m/>
    <m/>
    <m/>
    <m/>
    <m/>
    <n v="1"/>
    <m/>
    <n v="1"/>
    <m/>
    <m/>
    <s v="SOUTH"/>
    <x v="0"/>
    <x v="8"/>
    <x v="0"/>
    <x v="1"/>
    <x v="0"/>
    <x v="0"/>
    <x v="0"/>
    <x v="0"/>
    <x v="0"/>
    <x v="0"/>
  </r>
  <r>
    <n v="133"/>
    <d v="2020-09-21T10:27:05"/>
    <x v="132"/>
    <x v="8"/>
    <n v="30"/>
    <n v="1"/>
    <n v="1"/>
    <n v="1"/>
    <n v="1"/>
    <x v="0"/>
    <m/>
    <n v="1"/>
    <x v="19"/>
    <n v="1"/>
    <n v="5"/>
    <n v="6"/>
    <n v="6"/>
    <n v="6"/>
    <n v="5"/>
    <n v="5"/>
    <n v="5"/>
    <n v="6"/>
    <n v="6"/>
    <n v="6"/>
    <x v="12"/>
    <n v="1"/>
    <x v="3"/>
    <m/>
    <m/>
    <m/>
    <n v="1"/>
    <n v="1"/>
    <n v="1"/>
    <n v="1"/>
    <m/>
    <n v="1"/>
    <m/>
    <m/>
    <m/>
    <m/>
    <x v="1"/>
    <m/>
    <n v="1"/>
    <m/>
    <m/>
    <m/>
    <m/>
    <m/>
    <m/>
    <m/>
    <m/>
    <m/>
    <m/>
    <n v="1"/>
    <m/>
    <m/>
    <s v="NE"/>
    <x v="0"/>
    <x v="0"/>
    <x v="0"/>
    <x v="1"/>
    <x v="7"/>
    <x v="0"/>
    <x v="0"/>
    <x v="0"/>
    <x v="0"/>
    <x v="0"/>
  </r>
  <r>
    <n v="134"/>
    <d v="2020-09-21T10:27:24"/>
    <x v="133"/>
    <x v="36"/>
    <n v="43"/>
    <n v="1"/>
    <n v="1"/>
    <n v="2"/>
    <n v="1"/>
    <x v="0"/>
    <m/>
    <n v="1"/>
    <x v="0"/>
    <n v="1"/>
    <n v="6"/>
    <n v="6"/>
    <n v="6"/>
    <n v="6"/>
    <n v="6"/>
    <n v="6"/>
    <n v="6"/>
    <n v="6"/>
    <n v="6"/>
    <n v="6"/>
    <x v="12"/>
    <n v="1"/>
    <x v="3"/>
    <m/>
    <m/>
    <m/>
    <n v="1"/>
    <n v="1"/>
    <n v="1"/>
    <n v="1"/>
    <n v="1"/>
    <m/>
    <m/>
    <m/>
    <m/>
    <m/>
    <x v="3"/>
    <m/>
    <n v="1"/>
    <m/>
    <m/>
    <m/>
    <m/>
    <m/>
    <m/>
    <m/>
    <m/>
    <n v="1"/>
    <m/>
    <m/>
    <m/>
    <m/>
    <s v="SOUTH"/>
    <x v="0"/>
    <x v="8"/>
    <x v="0"/>
    <x v="1"/>
    <x v="0"/>
    <x v="0"/>
    <x v="0"/>
    <x v="0"/>
    <x v="0"/>
    <x v="0"/>
  </r>
  <r>
    <n v="135"/>
    <d v="2020-09-21T10:28:44"/>
    <x v="134"/>
    <x v="24"/>
    <n v="14"/>
    <n v="1"/>
    <n v="1"/>
    <n v="1"/>
    <n v="2"/>
    <x v="4"/>
    <m/>
    <n v="1"/>
    <x v="0"/>
    <n v="2"/>
    <n v="2"/>
    <n v="1"/>
    <n v="7"/>
    <n v="1"/>
    <n v="7"/>
    <n v="7"/>
    <n v="7"/>
    <n v="1"/>
    <n v="7"/>
    <n v="4"/>
    <x v="5"/>
    <n v="3"/>
    <x v="7"/>
    <m/>
    <m/>
    <m/>
    <n v="2"/>
    <n v="3"/>
    <n v="3"/>
    <n v="2"/>
    <m/>
    <m/>
    <m/>
    <m/>
    <m/>
    <n v="1"/>
    <x v="2"/>
    <m/>
    <m/>
    <m/>
    <m/>
    <n v="1"/>
    <m/>
    <n v="1"/>
    <n v="1"/>
    <m/>
    <m/>
    <n v="1"/>
    <n v="1"/>
    <n v="1"/>
    <n v="1"/>
    <m/>
    <s v="MW"/>
    <x v="7"/>
    <x v="1"/>
    <x v="2"/>
    <x v="2"/>
    <x v="3"/>
    <x v="1"/>
    <x v="1"/>
    <x v="2"/>
    <x v="1"/>
    <x v="1"/>
  </r>
  <r>
    <n v="136"/>
    <d v="2020-09-21T10:29:20"/>
    <x v="135"/>
    <x v="4"/>
    <n v="17"/>
    <n v="1"/>
    <n v="1"/>
    <n v="2"/>
    <n v="0"/>
    <x v="0"/>
    <m/>
    <n v="1"/>
    <x v="21"/>
    <n v="2"/>
    <n v="1"/>
    <n v="3"/>
    <n v="7"/>
    <n v="1"/>
    <n v="5"/>
    <n v="3"/>
    <n v="7"/>
    <n v="1"/>
    <n v="7"/>
    <n v="4"/>
    <x v="22"/>
    <n v="1"/>
    <x v="9"/>
    <s v="University of Kentucky "/>
    <m/>
    <m/>
    <n v="2"/>
    <n v="3"/>
    <n v="2"/>
    <n v="2"/>
    <m/>
    <m/>
    <m/>
    <m/>
    <m/>
    <n v="1"/>
    <x v="3"/>
    <m/>
    <m/>
    <n v="1"/>
    <n v="1"/>
    <n v="1"/>
    <m/>
    <m/>
    <m/>
    <m/>
    <m/>
    <m/>
    <m/>
    <m/>
    <m/>
    <n v="1"/>
    <s v="SOUTH"/>
    <x v="2"/>
    <x v="5"/>
    <x v="2"/>
    <x v="2"/>
    <x v="8"/>
    <x v="0"/>
    <x v="3"/>
    <x v="2"/>
    <x v="1"/>
    <x v="3"/>
  </r>
  <r>
    <n v="137"/>
    <d v="2020-09-21T10:29:35"/>
    <x v="136"/>
    <x v="37"/>
    <n v="15"/>
    <n v="1"/>
    <n v="1"/>
    <n v="1"/>
    <n v="0"/>
    <x v="1"/>
    <m/>
    <n v="1"/>
    <x v="18"/>
    <n v="1"/>
    <n v="2"/>
    <n v="2"/>
    <n v="6"/>
    <n v="2"/>
    <n v="2"/>
    <n v="2"/>
    <n v="6"/>
    <n v="2"/>
    <n v="3"/>
    <n v="6"/>
    <x v="26"/>
    <n v="3"/>
    <x v="1"/>
    <m/>
    <m/>
    <s v="SPS"/>
    <n v="2"/>
    <n v="2"/>
    <n v="2"/>
    <n v="2"/>
    <m/>
    <m/>
    <m/>
    <m/>
    <n v="1"/>
    <m/>
    <x v="0"/>
    <m/>
    <m/>
    <m/>
    <m/>
    <n v="1"/>
    <m/>
    <m/>
    <n v="1"/>
    <n v="1"/>
    <m/>
    <m/>
    <m/>
    <m/>
    <n v="1"/>
    <m/>
    <s v="MW"/>
    <x v="0"/>
    <x v="5"/>
    <x v="6"/>
    <x v="7"/>
    <x v="11"/>
    <x v="0"/>
    <x v="3"/>
    <x v="3"/>
    <x v="0"/>
    <x v="0"/>
  </r>
  <r>
    <n v="138"/>
    <d v="2020-09-21T10:29:52"/>
    <x v="137"/>
    <x v="41"/>
    <n v="43"/>
    <n v="1"/>
    <n v="1"/>
    <n v="2"/>
    <n v="1"/>
    <x v="0"/>
    <m/>
    <n v="1"/>
    <x v="16"/>
    <n v="1"/>
    <n v="2"/>
    <n v="2"/>
    <n v="6"/>
    <n v="1"/>
    <n v="5"/>
    <n v="5"/>
    <n v="5"/>
    <n v="1"/>
    <n v="5"/>
    <n v="6"/>
    <x v="8"/>
    <n v="1"/>
    <x v="3"/>
    <m/>
    <m/>
    <m/>
    <n v="1"/>
    <n v="1"/>
    <n v="1"/>
    <n v="1"/>
    <n v="1"/>
    <m/>
    <m/>
    <m/>
    <n v="1"/>
    <m/>
    <x v="1"/>
    <m/>
    <m/>
    <n v="1"/>
    <n v="1"/>
    <m/>
    <m/>
    <m/>
    <m/>
    <m/>
    <m/>
    <n v="1"/>
    <m/>
    <m/>
    <m/>
    <m/>
    <s v="SOUTH"/>
    <x v="9"/>
    <x v="3"/>
    <x v="4"/>
    <x v="6"/>
    <x v="7"/>
    <x v="1"/>
    <x v="3"/>
    <x v="3"/>
    <x v="2"/>
    <x v="0"/>
  </r>
  <r>
    <n v="139"/>
    <d v="2020-09-21T10:30:11"/>
    <x v="138"/>
    <x v="16"/>
    <n v="23"/>
    <n v="1"/>
    <n v="1"/>
    <n v="3"/>
    <n v="0"/>
    <x v="0"/>
    <m/>
    <n v="1"/>
    <x v="17"/>
    <n v="1"/>
    <n v="7"/>
    <n v="3"/>
    <n v="7"/>
    <n v="6"/>
    <n v="7"/>
    <n v="6"/>
    <n v="7"/>
    <n v="7"/>
    <n v="7"/>
    <n v="1"/>
    <x v="8"/>
    <n v="1"/>
    <x v="3"/>
    <m/>
    <m/>
    <m/>
    <n v="2"/>
    <n v="1"/>
    <n v="2"/>
    <n v="2"/>
    <m/>
    <m/>
    <m/>
    <n v="1"/>
    <m/>
    <m/>
    <x v="1"/>
    <m/>
    <m/>
    <m/>
    <m/>
    <n v="1"/>
    <m/>
    <n v="1"/>
    <m/>
    <n v="1"/>
    <m/>
    <n v="1"/>
    <n v="1"/>
    <n v="1"/>
    <m/>
    <m/>
    <s v="MW"/>
    <x v="6"/>
    <x v="5"/>
    <x v="0"/>
    <x v="7"/>
    <x v="9"/>
    <x v="3"/>
    <x v="3"/>
    <x v="0"/>
    <x v="0"/>
    <x v="2"/>
  </r>
  <r>
    <n v="140"/>
    <d v="2020-09-21T10:31:21"/>
    <x v="139"/>
    <x v="25"/>
    <n v="43"/>
    <n v="1"/>
    <n v="1"/>
    <n v="2"/>
    <n v="2"/>
    <x v="0"/>
    <m/>
    <n v="1"/>
    <x v="2"/>
    <n v="2"/>
    <n v="5"/>
    <n v="3"/>
    <n v="5"/>
    <n v="3"/>
    <n v="3"/>
    <n v="4"/>
    <n v="4"/>
    <n v="3"/>
    <n v="6"/>
    <n v="3"/>
    <x v="7"/>
    <n v="1"/>
    <x v="12"/>
    <m/>
    <m/>
    <m/>
    <n v="2"/>
    <n v="1"/>
    <n v="2"/>
    <n v="2"/>
    <m/>
    <n v="1"/>
    <m/>
    <m/>
    <m/>
    <m/>
    <x v="1"/>
    <m/>
    <m/>
    <m/>
    <m/>
    <n v="1"/>
    <n v="1"/>
    <m/>
    <n v="1"/>
    <m/>
    <m/>
    <m/>
    <n v="1"/>
    <m/>
    <m/>
    <m/>
    <s v="SOUTH"/>
    <x v="6"/>
    <x v="2"/>
    <x v="5"/>
    <x v="5"/>
    <x v="0"/>
    <x v="3"/>
    <x v="2"/>
    <x v="1"/>
    <x v="2"/>
    <x v="0"/>
  </r>
  <r>
    <n v="141"/>
    <d v="2020-09-21T10:32:01"/>
    <x v="140"/>
    <x v="13"/>
    <n v="5"/>
    <n v="1"/>
    <n v="1"/>
    <n v="3"/>
    <n v="0"/>
    <x v="2"/>
    <m/>
    <n v="1"/>
    <x v="7"/>
    <n v="1"/>
    <n v="3"/>
    <n v="3"/>
    <n v="3"/>
    <n v="3"/>
    <n v="3"/>
    <n v="2"/>
    <n v="3"/>
    <n v="3"/>
    <n v="2"/>
    <n v="3"/>
    <x v="3"/>
    <n v="1"/>
    <x v="5"/>
    <m/>
    <m/>
    <m/>
    <n v="2"/>
    <n v="2"/>
    <n v="2"/>
    <n v="1"/>
    <m/>
    <n v="1"/>
    <m/>
    <m/>
    <m/>
    <m/>
    <x v="1"/>
    <m/>
    <m/>
    <n v="1"/>
    <m/>
    <m/>
    <n v="1"/>
    <m/>
    <n v="1"/>
    <m/>
    <m/>
    <m/>
    <n v="1"/>
    <m/>
    <m/>
    <m/>
    <s v="WEST"/>
    <x v="6"/>
    <x v="8"/>
    <x v="0"/>
    <x v="0"/>
    <x v="0"/>
    <x v="3"/>
    <x v="0"/>
    <x v="0"/>
    <x v="0"/>
    <x v="0"/>
  </r>
  <r>
    <n v="142"/>
    <d v="2020-09-21T10:32:03"/>
    <x v="141"/>
    <x v="43"/>
    <n v="43"/>
    <n v="2"/>
    <n v="1"/>
    <n v="2"/>
    <n v="1"/>
    <x v="0"/>
    <m/>
    <n v="1"/>
    <x v="2"/>
    <n v="2"/>
    <n v="6"/>
    <n v="5"/>
    <n v="5"/>
    <n v="2"/>
    <n v="5"/>
    <n v="5"/>
    <n v="6"/>
    <n v="1"/>
    <n v="6"/>
    <n v="2"/>
    <x v="7"/>
    <n v="1"/>
    <x v="3"/>
    <m/>
    <m/>
    <m/>
    <n v="2"/>
    <n v="3"/>
    <n v="2"/>
    <n v="2"/>
    <m/>
    <n v="1"/>
    <m/>
    <m/>
    <n v="1"/>
    <m/>
    <x v="0"/>
    <m/>
    <m/>
    <m/>
    <m/>
    <n v="1"/>
    <n v="1"/>
    <n v="1"/>
    <m/>
    <m/>
    <m/>
    <n v="1"/>
    <n v="1"/>
    <m/>
    <m/>
    <m/>
    <s v="SOUTH"/>
    <x v="6"/>
    <x v="2"/>
    <x v="6"/>
    <x v="6"/>
    <x v="3"/>
    <x v="3"/>
    <x v="2"/>
    <x v="3"/>
    <x v="2"/>
    <x v="1"/>
  </r>
  <r>
    <n v="143"/>
    <d v="2020-09-21T10:32:31"/>
    <x v="142"/>
    <x v="37"/>
    <n v="47"/>
    <n v="1"/>
    <n v="1"/>
    <n v="1"/>
    <n v="0"/>
    <x v="1"/>
    <m/>
    <n v="2"/>
    <x v="15"/>
    <n v="2"/>
    <n v="4"/>
    <n v="1"/>
    <n v="6"/>
    <n v="1"/>
    <n v="7"/>
    <n v="3"/>
    <n v="7"/>
    <n v="7"/>
    <n v="7"/>
    <n v="5"/>
    <x v="17"/>
    <n v="2"/>
    <x v="1"/>
    <m/>
    <m/>
    <s v="Private contract"/>
    <n v="2"/>
    <n v="2"/>
    <n v="2"/>
    <n v="2"/>
    <m/>
    <m/>
    <m/>
    <m/>
    <m/>
    <n v="1"/>
    <x v="4"/>
    <m/>
    <m/>
    <m/>
    <m/>
    <m/>
    <m/>
    <m/>
    <m/>
    <n v="1"/>
    <n v="1"/>
    <m/>
    <m/>
    <m/>
    <m/>
    <n v="1"/>
    <s v="WEST"/>
    <x v="6"/>
    <x v="1"/>
    <x v="7"/>
    <x v="2"/>
    <x v="5"/>
    <x v="3"/>
    <x v="1"/>
    <x v="0"/>
    <x v="1"/>
    <x v="3"/>
  </r>
  <r>
    <n v="144"/>
    <d v="2020-09-21T10:32:33"/>
    <x v="143"/>
    <x v="38"/>
    <n v="43"/>
    <n v="2"/>
    <n v="1"/>
    <n v="3"/>
    <n v="0"/>
    <x v="0"/>
    <m/>
    <n v="1"/>
    <x v="2"/>
    <n v="2"/>
    <n v="4"/>
    <n v="5"/>
    <n v="6"/>
    <n v="2"/>
    <n v="6"/>
    <n v="5"/>
    <n v="6"/>
    <n v="4"/>
    <n v="6"/>
    <n v="2"/>
    <x v="12"/>
    <n v="2"/>
    <x v="3"/>
    <m/>
    <m/>
    <m/>
    <n v="2"/>
    <n v="3"/>
    <n v="2"/>
    <n v="2"/>
    <n v="1"/>
    <n v="1"/>
    <m/>
    <m/>
    <m/>
    <m/>
    <x v="1"/>
    <n v="1"/>
    <m/>
    <m/>
    <m/>
    <m/>
    <m/>
    <m/>
    <m/>
    <m/>
    <m/>
    <n v="1"/>
    <n v="1"/>
    <m/>
    <m/>
    <m/>
    <s v="SOUTH"/>
    <x v="1"/>
    <x v="2"/>
    <x v="5"/>
    <x v="6"/>
    <x v="1"/>
    <x v="0"/>
    <x v="2"/>
    <x v="1"/>
    <x v="2"/>
    <x v="1"/>
  </r>
  <r>
    <n v="145"/>
    <d v="2020-09-21T10:32:35"/>
    <x v="144"/>
    <x v="7"/>
    <n v="5"/>
    <n v="1"/>
    <n v="1"/>
    <n v="2"/>
    <n v="1"/>
    <x v="0"/>
    <m/>
    <n v="1"/>
    <x v="16"/>
    <n v="1"/>
    <n v="7"/>
    <n v="6"/>
    <n v="6"/>
    <n v="5"/>
    <n v="6"/>
    <n v="6"/>
    <n v="6"/>
    <n v="5"/>
    <n v="6"/>
    <n v="6"/>
    <x v="12"/>
    <n v="1"/>
    <x v="4"/>
    <m/>
    <m/>
    <m/>
    <n v="2"/>
    <n v="1"/>
    <n v="1"/>
    <n v="2"/>
    <n v="1"/>
    <n v="1"/>
    <m/>
    <m/>
    <m/>
    <m/>
    <x v="3"/>
    <n v="1"/>
    <n v="1"/>
    <n v="1"/>
    <m/>
    <m/>
    <m/>
    <m/>
    <m/>
    <m/>
    <m/>
    <n v="1"/>
    <m/>
    <m/>
    <m/>
    <m/>
    <s v="WEST"/>
    <x v="6"/>
    <x v="8"/>
    <x v="1"/>
    <x v="7"/>
    <x v="0"/>
    <x v="3"/>
    <x v="0"/>
    <x v="1"/>
    <x v="0"/>
    <x v="0"/>
  </r>
  <r>
    <n v="146"/>
    <d v="2020-09-21T10:33:02"/>
    <x v="145"/>
    <x v="26"/>
    <n v="35"/>
    <n v="1"/>
    <n v="1"/>
    <n v="2"/>
    <n v="0"/>
    <x v="0"/>
    <m/>
    <n v="2"/>
    <x v="31"/>
    <n v="2"/>
    <n v="7"/>
    <n v="7"/>
    <n v="6"/>
    <n v="7"/>
    <n v="7"/>
    <n v="7"/>
    <n v="7"/>
    <n v="7"/>
    <n v="7"/>
    <n v="7"/>
    <x v="27"/>
    <n v="2"/>
    <x v="3"/>
    <m/>
    <m/>
    <m/>
    <n v="2"/>
    <n v="2"/>
    <n v="1"/>
    <n v="2"/>
    <m/>
    <n v="1"/>
    <m/>
    <m/>
    <n v="1"/>
    <m/>
    <x v="5"/>
    <m/>
    <n v="1"/>
    <m/>
    <m/>
    <m/>
    <n v="1"/>
    <m/>
    <n v="1"/>
    <m/>
    <m/>
    <n v="1"/>
    <n v="1"/>
    <n v="1"/>
    <n v="1"/>
    <m/>
    <s v="MW"/>
    <x v="0"/>
    <x v="8"/>
    <x v="7"/>
    <x v="1"/>
    <x v="0"/>
    <x v="0"/>
    <x v="0"/>
    <x v="0"/>
    <x v="0"/>
    <x v="0"/>
  </r>
  <r>
    <n v="147"/>
    <d v="2020-09-21T10:33:13"/>
    <x v="146"/>
    <x v="21"/>
    <n v="9"/>
    <n v="1"/>
    <n v="1"/>
    <n v="1"/>
    <n v="0"/>
    <x v="1"/>
    <m/>
    <n v="2"/>
    <x v="13"/>
    <n v="2"/>
    <n v="7"/>
    <n v="2"/>
    <n v="7"/>
    <n v="2"/>
    <n v="6"/>
    <n v="4"/>
    <n v="6"/>
    <n v="2"/>
    <n v="6"/>
    <n v="3"/>
    <x v="3"/>
    <n v="3"/>
    <x v="1"/>
    <m/>
    <m/>
    <s v="New Rez"/>
    <n v="3"/>
    <n v="2"/>
    <n v="2"/>
    <n v="3"/>
    <m/>
    <m/>
    <m/>
    <m/>
    <m/>
    <n v="1"/>
    <x v="1"/>
    <m/>
    <m/>
    <m/>
    <m/>
    <m/>
    <m/>
    <m/>
    <m/>
    <m/>
    <n v="1"/>
    <m/>
    <m/>
    <m/>
    <m/>
    <n v="1"/>
    <s v="SOUTH"/>
    <x v="11"/>
    <x v="5"/>
    <x v="4"/>
    <x v="6"/>
    <x v="3"/>
    <x v="3"/>
    <x v="3"/>
    <x v="3"/>
    <x v="2"/>
    <x v="1"/>
  </r>
  <r>
    <n v="148"/>
    <d v="2020-09-21T10:33:23"/>
    <x v="147"/>
    <x v="50"/>
    <n v="5"/>
    <n v="1"/>
    <n v="1"/>
    <n v="2"/>
    <n v="0"/>
    <x v="2"/>
    <m/>
    <n v="1"/>
    <x v="19"/>
    <n v="2"/>
    <n v="1"/>
    <n v="4"/>
    <n v="5"/>
    <n v="3"/>
    <n v="6"/>
    <n v="3"/>
    <n v="3"/>
    <n v="3"/>
    <n v="5"/>
    <n v="1"/>
    <x v="18"/>
    <n v="1"/>
    <x v="1"/>
    <m/>
    <m/>
    <s v="American Ag Credit"/>
    <n v="3"/>
    <n v="3"/>
    <n v="1"/>
    <n v="2"/>
    <m/>
    <m/>
    <m/>
    <m/>
    <n v="1"/>
    <m/>
    <x v="1"/>
    <m/>
    <m/>
    <m/>
    <m/>
    <m/>
    <m/>
    <m/>
    <m/>
    <n v="1"/>
    <n v="1"/>
    <m/>
    <n v="1"/>
    <m/>
    <m/>
    <m/>
    <s v="WEST"/>
    <x v="2"/>
    <x v="0"/>
    <x v="5"/>
    <x v="3"/>
    <x v="2"/>
    <x v="0"/>
    <x v="0"/>
    <x v="1"/>
    <x v="2"/>
    <x v="2"/>
  </r>
  <r>
    <n v="149"/>
    <d v="2020-09-21T10:34:34"/>
    <x v="148"/>
    <x v="11"/>
    <n v="43"/>
    <n v="2"/>
    <n v="1"/>
    <n v="2"/>
    <n v="0"/>
    <x v="1"/>
    <m/>
    <n v="1"/>
    <x v="12"/>
    <n v="2"/>
    <n v="1"/>
    <n v="5"/>
    <n v="7"/>
    <n v="5"/>
    <n v="7"/>
    <n v="7"/>
    <n v="4"/>
    <n v="4"/>
    <n v="7"/>
    <n v="6"/>
    <x v="4"/>
    <n v="1"/>
    <x v="11"/>
    <m/>
    <m/>
    <m/>
    <n v="2"/>
    <n v="3"/>
    <n v="2"/>
    <n v="2"/>
    <m/>
    <m/>
    <n v="1"/>
    <m/>
    <m/>
    <m/>
    <x v="5"/>
    <n v="1"/>
    <m/>
    <m/>
    <m/>
    <m/>
    <m/>
    <m/>
    <n v="1"/>
    <n v="1"/>
    <m/>
    <m/>
    <n v="1"/>
    <m/>
    <m/>
    <m/>
    <s v="SOUTH"/>
    <x v="8"/>
    <x v="0"/>
    <x v="3"/>
    <x v="3"/>
    <x v="8"/>
    <x v="1"/>
    <x v="0"/>
    <x v="3"/>
    <x v="2"/>
    <x v="3"/>
  </r>
  <r>
    <n v="150"/>
    <d v="2020-09-21T10:35:03"/>
    <x v="149"/>
    <x v="11"/>
    <n v="46"/>
    <n v="1"/>
    <n v="1"/>
    <n v="1"/>
    <n v="0"/>
    <x v="0"/>
    <m/>
    <n v="1"/>
    <x v="15"/>
    <n v="2"/>
    <n v="5"/>
    <n v="3"/>
    <n v="5"/>
    <n v="4"/>
    <n v="5"/>
    <n v="5"/>
    <n v="5"/>
    <n v="3"/>
    <n v="5"/>
    <n v="3"/>
    <x v="10"/>
    <n v="4"/>
    <x v="1"/>
    <m/>
    <m/>
    <s v="M&amp;T"/>
    <n v="2"/>
    <n v="1"/>
    <n v="2"/>
    <n v="2"/>
    <m/>
    <n v="1"/>
    <m/>
    <m/>
    <m/>
    <m/>
    <x v="0"/>
    <n v="1"/>
    <n v="1"/>
    <m/>
    <m/>
    <n v="1"/>
    <m/>
    <m/>
    <m/>
    <m/>
    <m/>
    <m/>
    <m/>
    <m/>
    <n v="1"/>
    <m/>
    <s v="SOUTH"/>
    <x v="0"/>
    <x v="6"/>
    <x v="5"/>
    <x v="7"/>
    <x v="5"/>
    <x v="0"/>
    <x v="2"/>
    <x v="1"/>
    <x v="0"/>
    <x v="3"/>
  </r>
  <r>
    <n v="151"/>
    <d v="2020-09-21T10:35:05"/>
    <x v="150"/>
    <x v="36"/>
    <n v="5"/>
    <n v="1"/>
    <n v="1"/>
    <n v="2"/>
    <n v="2"/>
    <x v="0"/>
    <m/>
    <n v="1"/>
    <x v="8"/>
    <n v="1"/>
    <n v="7"/>
    <n v="7"/>
    <n v="7"/>
    <n v="6"/>
    <n v="7"/>
    <n v="7"/>
    <n v="7"/>
    <n v="7"/>
    <n v="6"/>
    <n v="7"/>
    <x v="7"/>
    <n v="1"/>
    <x v="3"/>
    <m/>
    <m/>
    <m/>
    <n v="2"/>
    <n v="1"/>
    <n v="2"/>
    <n v="2"/>
    <n v="1"/>
    <n v="1"/>
    <n v="1"/>
    <m/>
    <n v="1"/>
    <m/>
    <x v="4"/>
    <n v="1"/>
    <n v="1"/>
    <m/>
    <m/>
    <m/>
    <m/>
    <m/>
    <n v="1"/>
    <m/>
    <m/>
    <n v="1"/>
    <n v="1"/>
    <n v="1"/>
    <n v="1"/>
    <m/>
    <s v="WEST"/>
    <x v="0"/>
    <x v="8"/>
    <x v="0"/>
    <x v="1"/>
    <x v="0"/>
    <x v="0"/>
    <x v="0"/>
    <x v="0"/>
    <x v="0"/>
    <x v="0"/>
  </r>
  <r>
    <n v="152"/>
    <d v="2020-09-21T10:35:10"/>
    <x v="151"/>
    <x v="30"/>
    <n v="38"/>
    <n v="2"/>
    <n v="1"/>
    <n v="3"/>
    <n v="0"/>
    <x v="4"/>
    <m/>
    <n v="1"/>
    <x v="19"/>
    <n v="1"/>
    <n v="5"/>
    <n v="4"/>
    <n v="4"/>
    <n v="4"/>
    <n v="5"/>
    <n v="3"/>
    <n v="5"/>
    <n v="4"/>
    <n v="4"/>
    <n v="4"/>
    <x v="15"/>
    <n v="3"/>
    <x v="1"/>
    <m/>
    <m/>
    <s v="USAA"/>
    <n v="2"/>
    <n v="3"/>
    <n v="2"/>
    <n v="2"/>
    <m/>
    <n v="1"/>
    <m/>
    <m/>
    <m/>
    <m/>
    <x v="0"/>
    <n v="1"/>
    <m/>
    <m/>
    <m/>
    <m/>
    <n v="1"/>
    <m/>
    <m/>
    <n v="1"/>
    <m/>
    <m/>
    <m/>
    <m/>
    <m/>
    <n v="1"/>
    <s v="NE"/>
    <x v="5"/>
    <x v="2"/>
    <x v="0"/>
    <x v="1"/>
    <x v="8"/>
    <x v="3"/>
    <x v="2"/>
    <x v="0"/>
    <x v="0"/>
    <x v="3"/>
  </r>
  <r>
    <n v="153"/>
    <d v="2020-09-21T10:36:00"/>
    <x v="152"/>
    <x v="36"/>
    <n v="35"/>
    <n v="2"/>
    <n v="1"/>
    <n v="2"/>
    <n v="2"/>
    <x v="0"/>
    <m/>
    <n v="1"/>
    <x v="2"/>
    <n v="2"/>
    <n v="5"/>
    <n v="3"/>
    <n v="7"/>
    <n v="5"/>
    <n v="6"/>
    <n v="3"/>
    <n v="7"/>
    <n v="3"/>
    <n v="5"/>
    <n v="3"/>
    <x v="7"/>
    <n v="2"/>
    <x v="2"/>
    <m/>
    <m/>
    <m/>
    <n v="2"/>
    <n v="1"/>
    <n v="2"/>
    <n v="2"/>
    <m/>
    <n v="1"/>
    <m/>
    <m/>
    <m/>
    <m/>
    <x v="4"/>
    <n v="1"/>
    <m/>
    <m/>
    <m/>
    <m/>
    <n v="1"/>
    <n v="1"/>
    <m/>
    <m/>
    <m/>
    <m/>
    <n v="1"/>
    <m/>
    <m/>
    <m/>
    <s v="MW"/>
    <x v="5"/>
    <x v="5"/>
    <x v="6"/>
    <x v="1"/>
    <x v="3"/>
    <x v="3"/>
    <x v="3"/>
    <x v="3"/>
    <x v="0"/>
    <x v="1"/>
  </r>
  <r>
    <n v="154"/>
    <d v="2020-09-21T10:36:15"/>
    <x v="153"/>
    <x v="27"/>
    <n v="35"/>
    <n v="1"/>
    <n v="1"/>
    <n v="2"/>
    <n v="0"/>
    <x v="0"/>
    <m/>
    <n v="1"/>
    <x v="25"/>
    <n v="2"/>
    <n v="6"/>
    <n v="1"/>
    <n v="7"/>
    <n v="1"/>
    <n v="7"/>
    <n v="6"/>
    <n v="6"/>
    <n v="1"/>
    <n v="7"/>
    <n v="5"/>
    <x v="24"/>
    <n v="1"/>
    <x v="5"/>
    <m/>
    <m/>
    <m/>
    <n v="2"/>
    <n v="2"/>
    <n v="2"/>
    <n v="2"/>
    <m/>
    <m/>
    <n v="1"/>
    <m/>
    <m/>
    <m/>
    <x v="0"/>
    <m/>
    <n v="1"/>
    <m/>
    <m/>
    <m/>
    <n v="1"/>
    <m/>
    <n v="1"/>
    <m/>
    <m/>
    <m/>
    <n v="1"/>
    <m/>
    <m/>
    <m/>
    <s v="MW"/>
    <x v="0"/>
    <x v="4"/>
    <x v="2"/>
    <x v="2"/>
    <x v="5"/>
    <x v="0"/>
    <x v="1"/>
    <x v="2"/>
    <x v="1"/>
    <x v="3"/>
  </r>
  <r>
    <n v="155"/>
    <d v="2020-09-21T10:36:17"/>
    <x v="154"/>
    <x v="7"/>
    <n v="37"/>
    <n v="1"/>
    <n v="1"/>
    <n v="2"/>
    <n v="1"/>
    <x v="0"/>
    <m/>
    <n v="1"/>
    <x v="7"/>
    <n v="1"/>
    <n v="5"/>
    <n v="6"/>
    <n v="5"/>
    <n v="6"/>
    <n v="4"/>
    <n v="6"/>
    <n v="6"/>
    <n v="5"/>
    <n v="5"/>
    <n v="5"/>
    <x v="9"/>
    <n v="1"/>
    <x v="3"/>
    <m/>
    <m/>
    <m/>
    <n v="1"/>
    <n v="1"/>
    <n v="1"/>
    <n v="1"/>
    <m/>
    <n v="1"/>
    <m/>
    <m/>
    <m/>
    <m/>
    <x v="4"/>
    <m/>
    <n v="1"/>
    <m/>
    <m/>
    <m/>
    <m/>
    <m/>
    <m/>
    <m/>
    <m/>
    <m/>
    <m/>
    <n v="1"/>
    <m/>
    <m/>
    <s v="WEST"/>
    <x v="1"/>
    <x v="8"/>
    <x v="0"/>
    <x v="0"/>
    <x v="7"/>
    <x v="0"/>
    <x v="0"/>
    <x v="0"/>
    <x v="0"/>
    <x v="0"/>
  </r>
  <r>
    <n v="156"/>
    <d v="2020-09-21T10:36:57"/>
    <x v="155"/>
    <x v="30"/>
    <n v="38"/>
    <n v="1"/>
    <n v="1"/>
    <n v="3"/>
    <n v="0"/>
    <x v="0"/>
    <m/>
    <n v="2"/>
    <x v="32"/>
    <n v="2"/>
    <n v="5"/>
    <n v="2"/>
    <n v="6"/>
    <n v="3"/>
    <n v="6"/>
    <n v="5"/>
    <n v="5"/>
    <n v="1"/>
    <n v="6"/>
    <n v="3"/>
    <x v="10"/>
    <n v="4"/>
    <x v="3"/>
    <m/>
    <m/>
    <m/>
    <n v="2"/>
    <n v="2"/>
    <n v="2"/>
    <n v="2"/>
    <m/>
    <m/>
    <m/>
    <m/>
    <m/>
    <n v="1"/>
    <x v="1"/>
    <m/>
    <m/>
    <m/>
    <m/>
    <n v="1"/>
    <n v="1"/>
    <n v="1"/>
    <m/>
    <m/>
    <m/>
    <m/>
    <m/>
    <m/>
    <n v="1"/>
    <m/>
    <s v="NE"/>
    <x v="0"/>
    <x v="3"/>
    <x v="4"/>
    <x v="5"/>
    <x v="3"/>
    <x v="0"/>
    <x v="3"/>
    <x v="3"/>
    <x v="2"/>
    <x v="1"/>
  </r>
  <r>
    <n v="157"/>
    <d v="2020-09-21T10:38:05"/>
    <x v="156"/>
    <x v="49"/>
    <n v="32"/>
    <n v="1"/>
    <n v="1"/>
    <n v="2"/>
    <n v="2"/>
    <x v="0"/>
    <m/>
    <n v="1"/>
    <x v="16"/>
    <n v="1"/>
    <n v="4"/>
    <n v="2"/>
    <n v="7"/>
    <n v="3"/>
    <n v="7"/>
    <n v="5"/>
    <n v="6"/>
    <n v="3"/>
    <n v="7"/>
    <n v="2"/>
    <x v="3"/>
    <n v="1"/>
    <x v="3"/>
    <m/>
    <m/>
    <m/>
    <n v="1"/>
    <n v="1"/>
    <n v="3"/>
    <n v="3"/>
    <n v="1"/>
    <n v="1"/>
    <n v="1"/>
    <n v="1"/>
    <n v="1"/>
    <m/>
    <x v="5"/>
    <n v="1"/>
    <m/>
    <m/>
    <m/>
    <n v="1"/>
    <m/>
    <m/>
    <n v="1"/>
    <m/>
    <m/>
    <n v="1"/>
    <n v="1"/>
    <m/>
    <n v="1"/>
    <m/>
    <s v="NE"/>
    <x v="1"/>
    <x v="5"/>
    <x v="6"/>
    <x v="6"/>
    <x v="2"/>
    <x v="0"/>
    <x v="3"/>
    <x v="3"/>
    <x v="2"/>
    <x v="2"/>
  </r>
  <r>
    <n v="158"/>
    <d v="2020-09-21T10:39:44"/>
    <x v="157"/>
    <x v="29"/>
    <n v="43"/>
    <n v="1"/>
    <n v="1"/>
    <n v="2"/>
    <n v="0"/>
    <x v="1"/>
    <m/>
    <n v="2"/>
    <x v="3"/>
    <n v="2"/>
    <n v="5"/>
    <n v="1"/>
    <n v="7"/>
    <n v="2"/>
    <n v="5"/>
    <n v="6"/>
    <n v="7"/>
    <n v="1"/>
    <n v="5"/>
    <n v="3"/>
    <x v="3"/>
    <n v="2"/>
    <x v="1"/>
    <m/>
    <m/>
    <s v="Flagstar"/>
    <n v="2"/>
    <n v="2"/>
    <n v="2"/>
    <n v="2"/>
    <n v="1"/>
    <m/>
    <m/>
    <m/>
    <n v="1"/>
    <m/>
    <x v="4"/>
    <m/>
    <m/>
    <m/>
    <m/>
    <n v="1"/>
    <m/>
    <n v="1"/>
    <m/>
    <n v="1"/>
    <m/>
    <n v="1"/>
    <n v="1"/>
    <m/>
    <m/>
    <m/>
    <s v="SOUTH"/>
    <x v="1"/>
    <x v="1"/>
    <x v="2"/>
    <x v="5"/>
    <x v="5"/>
    <x v="0"/>
    <x v="1"/>
    <x v="2"/>
    <x v="2"/>
    <x v="3"/>
  </r>
  <r>
    <n v="159"/>
    <d v="2020-09-21T10:39:51"/>
    <x v="158"/>
    <x v="16"/>
    <n v="13"/>
    <n v="1"/>
    <n v="1"/>
    <n v="2"/>
    <n v="1"/>
    <x v="3"/>
    <m/>
    <n v="1"/>
    <x v="3"/>
    <n v="2"/>
    <n v="4"/>
    <n v="5"/>
    <n v="6"/>
    <n v="2"/>
    <n v="6"/>
    <n v="6"/>
    <n v="5"/>
    <n v="3"/>
    <n v="4"/>
    <n v="4"/>
    <x v="11"/>
    <n v="1"/>
    <x v="5"/>
    <m/>
    <m/>
    <m/>
    <n v="1"/>
    <n v="1"/>
    <n v="1"/>
    <n v="2"/>
    <n v="1"/>
    <m/>
    <m/>
    <m/>
    <m/>
    <m/>
    <x v="1"/>
    <n v="1"/>
    <m/>
    <n v="1"/>
    <m/>
    <m/>
    <m/>
    <n v="1"/>
    <m/>
    <m/>
    <m/>
    <m/>
    <n v="1"/>
    <m/>
    <n v="1"/>
    <m/>
    <s v="MW"/>
    <x v="2"/>
    <x v="8"/>
    <x v="3"/>
    <x v="3"/>
    <x v="5"/>
    <x v="0"/>
    <x v="0"/>
    <x v="3"/>
    <x v="2"/>
    <x v="3"/>
  </r>
  <r>
    <n v="160"/>
    <d v="2020-09-21T10:40:14"/>
    <x v="159"/>
    <x v="28"/>
    <n v="5"/>
    <n v="1"/>
    <n v="1"/>
    <n v="1"/>
    <n v="0"/>
    <x v="0"/>
    <m/>
    <n v="1"/>
    <x v="7"/>
    <n v="2"/>
    <n v="4"/>
    <n v="4"/>
    <n v="7"/>
    <n v="4"/>
    <n v="4"/>
    <n v="4"/>
    <n v="4"/>
    <n v="3"/>
    <n v="4"/>
    <n v="4"/>
    <x v="3"/>
    <n v="1"/>
    <x v="7"/>
    <m/>
    <m/>
    <m/>
    <n v="2"/>
    <n v="2"/>
    <n v="2"/>
    <n v="2"/>
    <n v="1"/>
    <n v="1"/>
    <n v="1"/>
    <m/>
    <m/>
    <m/>
    <x v="1"/>
    <m/>
    <m/>
    <m/>
    <m/>
    <n v="1"/>
    <m/>
    <m/>
    <m/>
    <m/>
    <m/>
    <m/>
    <n v="1"/>
    <m/>
    <n v="1"/>
    <m/>
    <s v="WEST"/>
    <x v="0"/>
    <x v="8"/>
    <x v="6"/>
    <x v="1"/>
    <x v="0"/>
    <x v="0"/>
    <x v="0"/>
    <x v="3"/>
    <x v="0"/>
    <x v="0"/>
  </r>
  <r>
    <n v="161"/>
    <d v="2020-09-21T10:41:35"/>
    <x v="160"/>
    <x v="18"/>
    <n v="5"/>
    <n v="1"/>
    <n v="1"/>
    <n v="3"/>
    <n v="3"/>
    <x v="0"/>
    <m/>
    <n v="1"/>
    <x v="4"/>
    <n v="1"/>
    <n v="7"/>
    <n v="5"/>
    <n v="2"/>
    <n v="6"/>
    <n v="7"/>
    <n v="2"/>
    <n v="6"/>
    <n v="3"/>
    <n v="5"/>
    <n v="5"/>
    <x v="12"/>
    <n v="1"/>
    <x v="5"/>
    <m/>
    <m/>
    <m/>
    <n v="1"/>
    <n v="1"/>
    <n v="1"/>
    <n v="2"/>
    <n v="1"/>
    <n v="1"/>
    <m/>
    <n v="1"/>
    <n v="1"/>
    <m/>
    <x v="3"/>
    <n v="1"/>
    <m/>
    <m/>
    <m/>
    <n v="1"/>
    <m/>
    <m/>
    <n v="1"/>
    <m/>
    <m/>
    <n v="1"/>
    <m/>
    <n v="1"/>
    <n v="1"/>
    <m/>
    <s v="WEST"/>
    <x v="12"/>
    <x v="2"/>
    <x v="7"/>
    <x v="0"/>
    <x v="5"/>
    <x v="2"/>
    <x v="2"/>
    <x v="0"/>
    <x v="0"/>
    <x v="3"/>
  </r>
  <r>
    <n v="162"/>
    <d v="2020-09-21T10:41:48"/>
    <x v="161"/>
    <x v="23"/>
    <n v="43"/>
    <n v="1"/>
    <n v="1"/>
    <n v="3"/>
    <n v="0"/>
    <x v="0"/>
    <m/>
    <n v="2"/>
    <x v="7"/>
    <n v="2"/>
    <n v="4"/>
    <n v="4"/>
    <n v="6"/>
    <n v="5"/>
    <n v="4"/>
    <n v="4"/>
    <n v="3"/>
    <n v="2"/>
    <n v="4"/>
    <n v="3"/>
    <x v="5"/>
    <n v="2"/>
    <x v="12"/>
    <m/>
    <m/>
    <m/>
    <n v="2"/>
    <n v="3"/>
    <n v="2"/>
    <n v="2"/>
    <m/>
    <n v="1"/>
    <m/>
    <m/>
    <n v="1"/>
    <m/>
    <x v="1"/>
    <n v="1"/>
    <m/>
    <m/>
    <m/>
    <n v="1"/>
    <n v="1"/>
    <m/>
    <m/>
    <m/>
    <m/>
    <m/>
    <m/>
    <m/>
    <n v="1"/>
    <m/>
    <s v="SOUTH"/>
    <x v="0"/>
    <x v="0"/>
    <x v="6"/>
    <x v="0"/>
    <x v="8"/>
    <x v="0"/>
    <x v="0"/>
    <x v="3"/>
    <x v="0"/>
    <x v="3"/>
  </r>
  <r>
    <n v="163"/>
    <d v="2020-09-21T10:42:24"/>
    <x v="162"/>
    <x v="51"/>
    <n v="32"/>
    <n v="1"/>
    <n v="1"/>
    <n v="3"/>
    <n v="2"/>
    <x v="2"/>
    <m/>
    <n v="1"/>
    <x v="3"/>
    <n v="1"/>
    <n v="2"/>
    <n v="2"/>
    <n v="1"/>
    <n v="1"/>
    <n v="2"/>
    <n v="4"/>
    <n v="2"/>
    <n v="5"/>
    <n v="3"/>
    <n v="3"/>
    <x v="12"/>
    <n v="1"/>
    <x v="3"/>
    <m/>
    <m/>
    <m/>
    <n v="1"/>
    <n v="1"/>
    <n v="1"/>
    <n v="1"/>
    <m/>
    <n v="1"/>
    <n v="1"/>
    <n v="1"/>
    <n v="1"/>
    <m/>
    <x v="0"/>
    <n v="1"/>
    <m/>
    <n v="1"/>
    <m/>
    <m/>
    <n v="1"/>
    <m/>
    <m/>
    <m/>
    <m/>
    <m/>
    <n v="1"/>
    <n v="1"/>
    <n v="1"/>
    <m/>
    <s v="NE"/>
    <x v="2"/>
    <x v="8"/>
    <x v="10"/>
    <x v="3"/>
    <x v="7"/>
    <x v="0"/>
    <x v="0"/>
    <x v="0"/>
    <x v="2"/>
    <x v="0"/>
  </r>
  <r>
    <n v="164"/>
    <d v="2020-09-21T10:42:42"/>
    <x v="163"/>
    <x v="27"/>
    <n v="5"/>
    <n v="2"/>
    <n v="1"/>
    <n v="2"/>
    <n v="0"/>
    <x v="1"/>
    <m/>
    <n v="2"/>
    <x v="9"/>
    <n v="1"/>
    <n v="3"/>
    <n v="3"/>
    <n v="7"/>
    <n v="1"/>
    <n v="6"/>
    <n v="2"/>
    <n v="4"/>
    <n v="2"/>
    <n v="6"/>
    <n v="1"/>
    <x v="25"/>
    <n v="3"/>
    <x v="5"/>
    <m/>
    <m/>
    <m/>
    <n v="2"/>
    <n v="3"/>
    <n v="2"/>
    <n v="2"/>
    <m/>
    <n v="1"/>
    <m/>
    <m/>
    <m/>
    <m/>
    <x v="0"/>
    <m/>
    <m/>
    <m/>
    <m/>
    <n v="1"/>
    <m/>
    <m/>
    <n v="1"/>
    <n v="1"/>
    <m/>
    <m/>
    <n v="1"/>
    <m/>
    <m/>
    <m/>
    <s v="WEST"/>
    <x v="6"/>
    <x v="2"/>
    <x v="4"/>
    <x v="4"/>
    <x v="2"/>
    <x v="3"/>
    <x v="2"/>
    <x v="3"/>
    <x v="1"/>
    <x v="2"/>
  </r>
  <r>
    <n v="165"/>
    <d v="2020-09-21T10:42:43"/>
    <x v="164"/>
    <x v="17"/>
    <n v="43"/>
    <n v="1"/>
    <n v="1"/>
    <n v="1"/>
    <n v="0"/>
    <x v="0"/>
    <m/>
    <n v="1"/>
    <x v="7"/>
    <n v="1"/>
    <n v="6"/>
    <n v="4"/>
    <n v="7"/>
    <n v="6"/>
    <n v="6"/>
    <n v="3"/>
    <n v="5"/>
    <n v="3"/>
    <n v="4"/>
    <n v="2"/>
    <x v="5"/>
    <n v="1"/>
    <x v="3"/>
    <m/>
    <m/>
    <m/>
    <n v="2"/>
    <n v="1"/>
    <n v="2"/>
    <n v="2"/>
    <n v="1"/>
    <m/>
    <m/>
    <m/>
    <n v="1"/>
    <m/>
    <x v="2"/>
    <n v="1"/>
    <m/>
    <m/>
    <n v="1"/>
    <m/>
    <n v="1"/>
    <m/>
    <m/>
    <m/>
    <m/>
    <m/>
    <n v="1"/>
    <m/>
    <n v="1"/>
    <m/>
    <s v="SOUTH"/>
    <x v="11"/>
    <x v="2"/>
    <x v="6"/>
    <x v="10"/>
    <x v="1"/>
    <x v="3"/>
    <x v="2"/>
    <x v="3"/>
    <x v="3"/>
    <x v="1"/>
  </r>
  <r>
    <n v="166"/>
    <d v="2020-09-21T10:42:47"/>
    <x v="165"/>
    <x v="43"/>
    <n v="5"/>
    <n v="1"/>
    <n v="1"/>
    <n v="2"/>
    <n v="0"/>
    <x v="0"/>
    <m/>
    <n v="1"/>
    <x v="2"/>
    <n v="2"/>
    <n v="2"/>
    <n v="5"/>
    <n v="6"/>
    <n v="4"/>
    <n v="5"/>
    <n v="5"/>
    <n v="6"/>
    <n v="3"/>
    <n v="6"/>
    <n v="4"/>
    <x v="7"/>
    <n v="1"/>
    <x v="3"/>
    <m/>
    <m/>
    <m/>
    <n v="2"/>
    <n v="2"/>
    <n v="2"/>
    <n v="2"/>
    <n v="1"/>
    <n v="1"/>
    <m/>
    <m/>
    <n v="1"/>
    <m/>
    <x v="0"/>
    <n v="1"/>
    <m/>
    <n v="1"/>
    <n v="1"/>
    <m/>
    <m/>
    <m/>
    <m/>
    <m/>
    <m/>
    <n v="1"/>
    <m/>
    <m/>
    <m/>
    <m/>
    <s v="WEST"/>
    <x v="9"/>
    <x v="2"/>
    <x v="3"/>
    <x v="3"/>
    <x v="8"/>
    <x v="1"/>
    <x v="2"/>
    <x v="3"/>
    <x v="2"/>
    <x v="3"/>
  </r>
  <r>
    <n v="167"/>
    <d v="2020-09-21T10:42:50"/>
    <x v="166"/>
    <x v="36"/>
    <n v="32"/>
    <n v="1"/>
    <n v="1"/>
    <n v="2"/>
    <n v="2"/>
    <x v="0"/>
    <m/>
    <n v="1"/>
    <x v="2"/>
    <n v="1"/>
    <n v="5"/>
    <n v="4"/>
    <n v="6"/>
    <n v="7"/>
    <n v="5"/>
    <n v="6"/>
    <n v="6"/>
    <n v="7"/>
    <n v="5"/>
    <n v="6"/>
    <x v="7"/>
    <n v="1"/>
    <x v="3"/>
    <m/>
    <m/>
    <m/>
    <n v="1"/>
    <n v="2"/>
    <n v="1"/>
    <n v="1"/>
    <n v="1"/>
    <m/>
    <m/>
    <m/>
    <m/>
    <m/>
    <x v="0"/>
    <m/>
    <n v="1"/>
    <m/>
    <m/>
    <m/>
    <m/>
    <m/>
    <m/>
    <m/>
    <m/>
    <m/>
    <n v="1"/>
    <n v="1"/>
    <m/>
    <m/>
    <s v="NE"/>
    <x v="1"/>
    <x v="6"/>
    <x v="7"/>
    <x v="10"/>
    <x v="7"/>
    <x v="0"/>
    <x v="2"/>
    <x v="0"/>
    <x v="3"/>
    <x v="0"/>
  </r>
  <r>
    <n v="168"/>
    <d v="2020-09-21T10:42:51"/>
    <x v="167"/>
    <x v="35"/>
    <n v="35"/>
    <n v="1"/>
    <n v="1"/>
    <n v="2"/>
    <n v="2"/>
    <x v="0"/>
    <m/>
    <n v="1"/>
    <x v="16"/>
    <n v="2"/>
    <n v="7"/>
    <n v="5"/>
    <n v="5"/>
    <n v="5"/>
    <n v="7"/>
    <n v="7"/>
    <n v="7"/>
    <n v="6"/>
    <n v="6"/>
    <n v="5"/>
    <x v="22"/>
    <n v="1"/>
    <x v="5"/>
    <m/>
    <m/>
    <m/>
    <n v="2"/>
    <n v="2"/>
    <n v="1"/>
    <n v="2"/>
    <m/>
    <m/>
    <n v="1"/>
    <m/>
    <m/>
    <m/>
    <x v="5"/>
    <m/>
    <n v="1"/>
    <n v="1"/>
    <m/>
    <m/>
    <m/>
    <m/>
    <n v="1"/>
    <m/>
    <m/>
    <m/>
    <m/>
    <m/>
    <n v="1"/>
    <m/>
    <s v="MW"/>
    <x v="0"/>
    <x v="6"/>
    <x v="7"/>
    <x v="7"/>
    <x v="5"/>
    <x v="0"/>
    <x v="2"/>
    <x v="0"/>
    <x v="0"/>
    <x v="3"/>
  </r>
  <r>
    <n v="169"/>
    <d v="2020-09-21T10:43:19"/>
    <x v="168"/>
    <x v="44"/>
    <n v="5"/>
    <n v="1"/>
    <n v="1"/>
    <n v="2"/>
    <n v="1"/>
    <x v="0"/>
    <m/>
    <n v="1"/>
    <x v="7"/>
    <n v="1"/>
    <n v="6"/>
    <n v="7"/>
    <n v="7"/>
    <n v="2"/>
    <n v="6"/>
    <n v="6"/>
    <n v="6"/>
    <n v="5"/>
    <n v="6"/>
    <n v="2"/>
    <x v="12"/>
    <n v="1"/>
    <x v="3"/>
    <m/>
    <m/>
    <m/>
    <n v="1"/>
    <n v="1"/>
    <n v="1"/>
    <n v="1"/>
    <n v="1"/>
    <n v="1"/>
    <m/>
    <m/>
    <n v="1"/>
    <m/>
    <x v="1"/>
    <m/>
    <m/>
    <n v="1"/>
    <m/>
    <m/>
    <m/>
    <m/>
    <m/>
    <m/>
    <m/>
    <n v="1"/>
    <m/>
    <m/>
    <m/>
    <m/>
    <s v="WEST"/>
    <x v="0"/>
    <x v="0"/>
    <x v="5"/>
    <x v="6"/>
    <x v="1"/>
    <x v="0"/>
    <x v="0"/>
    <x v="1"/>
    <x v="2"/>
    <x v="1"/>
  </r>
  <r>
    <n v="170"/>
    <d v="2020-09-21T10:44:12"/>
    <x v="169"/>
    <x v="24"/>
    <n v="9"/>
    <n v="2"/>
    <n v="1"/>
    <n v="1"/>
    <n v="0"/>
    <x v="2"/>
    <m/>
    <n v="1"/>
    <x v="0"/>
    <n v="1"/>
    <n v="3"/>
    <n v="4"/>
    <n v="3"/>
    <n v="5"/>
    <n v="4"/>
    <n v="7"/>
    <n v="7"/>
    <n v="4"/>
    <n v="3"/>
    <n v="4"/>
    <x v="16"/>
    <n v="2"/>
    <x v="3"/>
    <m/>
    <m/>
    <m/>
    <n v="1"/>
    <n v="1"/>
    <n v="1"/>
    <n v="1"/>
    <n v="1"/>
    <n v="1"/>
    <m/>
    <n v="1"/>
    <m/>
    <m/>
    <x v="4"/>
    <n v="1"/>
    <n v="1"/>
    <n v="1"/>
    <m/>
    <m/>
    <m/>
    <m/>
    <m/>
    <m/>
    <m/>
    <n v="1"/>
    <m/>
    <n v="1"/>
    <n v="1"/>
    <m/>
    <s v="SOUTH"/>
    <x v="3"/>
    <x v="3"/>
    <x v="7"/>
    <x v="10"/>
    <x v="0"/>
    <x v="1"/>
    <x v="3"/>
    <x v="0"/>
    <x v="3"/>
    <x v="0"/>
  </r>
  <r>
    <n v="171"/>
    <d v="2020-09-21T10:44:32"/>
    <x v="170"/>
    <x v="44"/>
    <n v="39"/>
    <n v="1"/>
    <n v="1"/>
    <n v="2"/>
    <n v="1"/>
    <x v="0"/>
    <m/>
    <n v="1"/>
    <x v="6"/>
    <n v="2"/>
    <n v="3"/>
    <n v="2"/>
    <n v="6"/>
    <n v="6"/>
    <n v="6"/>
    <n v="5"/>
    <n v="7"/>
    <n v="3"/>
    <n v="6"/>
    <n v="2"/>
    <x v="12"/>
    <n v="1"/>
    <x v="6"/>
    <m/>
    <s v="Harbor One"/>
    <m/>
    <n v="2"/>
    <n v="2"/>
    <n v="2"/>
    <n v="2"/>
    <n v="1"/>
    <m/>
    <m/>
    <m/>
    <n v="1"/>
    <m/>
    <x v="4"/>
    <n v="1"/>
    <m/>
    <m/>
    <m/>
    <n v="1"/>
    <m/>
    <m/>
    <n v="1"/>
    <m/>
    <m/>
    <m/>
    <n v="1"/>
    <m/>
    <m/>
    <m/>
    <s v="NE"/>
    <x v="2"/>
    <x v="4"/>
    <x v="3"/>
    <x v="1"/>
    <x v="1"/>
    <x v="0"/>
    <x v="1"/>
    <x v="3"/>
    <x v="0"/>
    <x v="1"/>
  </r>
  <r>
    <n v="172"/>
    <d v="2020-09-21T10:44:48"/>
    <x v="171"/>
    <x v="23"/>
    <n v="23"/>
    <n v="1"/>
    <n v="1"/>
    <n v="2"/>
    <n v="1"/>
    <x v="0"/>
    <m/>
    <n v="2"/>
    <x v="25"/>
    <n v="2"/>
    <n v="2"/>
    <n v="2"/>
    <n v="4"/>
    <n v="2"/>
    <n v="6"/>
    <n v="7"/>
    <n v="4"/>
    <n v="2"/>
    <n v="4"/>
    <n v="4"/>
    <x v="8"/>
    <n v="2"/>
    <x v="9"/>
    <s v="Baxter"/>
    <m/>
    <m/>
    <n v="2"/>
    <n v="3"/>
    <n v="2"/>
    <n v="2"/>
    <m/>
    <m/>
    <m/>
    <n v="1"/>
    <m/>
    <m/>
    <x v="1"/>
    <n v="1"/>
    <m/>
    <m/>
    <m/>
    <n v="1"/>
    <m/>
    <n v="1"/>
    <m/>
    <m/>
    <m/>
    <m/>
    <m/>
    <m/>
    <n v="1"/>
    <m/>
    <s v="MW"/>
    <x v="7"/>
    <x v="6"/>
    <x v="5"/>
    <x v="3"/>
    <x v="5"/>
    <x v="1"/>
    <x v="2"/>
    <x v="1"/>
    <x v="2"/>
    <x v="3"/>
  </r>
  <r>
    <n v="173"/>
    <d v="2020-09-21T10:44:55"/>
    <x v="172"/>
    <x v="36"/>
    <n v="32"/>
    <n v="1"/>
    <n v="1"/>
    <n v="2"/>
    <n v="2"/>
    <x v="0"/>
    <m/>
    <n v="1"/>
    <x v="20"/>
    <n v="2"/>
    <n v="7"/>
    <n v="1"/>
    <n v="7"/>
    <n v="1"/>
    <n v="7"/>
    <n v="7"/>
    <n v="7"/>
    <n v="1"/>
    <n v="5"/>
    <n v="1"/>
    <x v="12"/>
    <n v="4"/>
    <x v="4"/>
    <m/>
    <m/>
    <m/>
    <n v="1"/>
    <n v="1"/>
    <n v="3"/>
    <n v="2"/>
    <n v="1"/>
    <n v="1"/>
    <n v="1"/>
    <m/>
    <n v="1"/>
    <m/>
    <x v="3"/>
    <n v="1"/>
    <n v="1"/>
    <m/>
    <n v="1"/>
    <m/>
    <m/>
    <m/>
    <m/>
    <m/>
    <m/>
    <n v="1"/>
    <n v="1"/>
    <n v="1"/>
    <m/>
    <m/>
    <s v="NE"/>
    <x v="0"/>
    <x v="1"/>
    <x v="2"/>
    <x v="6"/>
    <x v="9"/>
    <x v="0"/>
    <x v="1"/>
    <x v="2"/>
    <x v="2"/>
    <x v="2"/>
  </r>
  <r>
    <n v="174"/>
    <d v="2020-09-21T10:45:10"/>
    <x v="173"/>
    <x v="20"/>
    <n v="32"/>
    <n v="1"/>
    <n v="1"/>
    <n v="2"/>
    <n v="0"/>
    <x v="1"/>
    <m/>
    <n v="1"/>
    <x v="24"/>
    <n v="2"/>
    <n v="5"/>
    <n v="2"/>
    <n v="7"/>
    <n v="5"/>
    <n v="6"/>
    <n v="6"/>
    <n v="6"/>
    <n v="5"/>
    <n v="3"/>
    <n v="3"/>
    <x v="8"/>
    <n v="3"/>
    <x v="3"/>
    <m/>
    <m/>
    <m/>
    <n v="3"/>
    <n v="2"/>
    <n v="2"/>
    <n v="3"/>
    <m/>
    <m/>
    <m/>
    <m/>
    <m/>
    <n v="1"/>
    <x v="0"/>
    <n v="1"/>
    <m/>
    <m/>
    <m/>
    <m/>
    <m/>
    <n v="1"/>
    <m/>
    <n v="1"/>
    <m/>
    <m/>
    <m/>
    <m/>
    <m/>
    <n v="1"/>
    <s v="NE"/>
    <x v="1"/>
    <x v="5"/>
    <x v="5"/>
    <x v="10"/>
    <x v="3"/>
    <x v="0"/>
    <x v="3"/>
    <x v="1"/>
    <x v="3"/>
    <x v="1"/>
  </r>
  <r>
    <n v="175"/>
    <d v="2020-09-21T10:45:31"/>
    <x v="174"/>
    <x v="18"/>
    <n v="32"/>
    <n v="1"/>
    <n v="1"/>
    <n v="2"/>
    <n v="2"/>
    <x v="0"/>
    <m/>
    <n v="1"/>
    <x v="7"/>
    <n v="2"/>
    <n v="5"/>
    <n v="3"/>
    <n v="6"/>
    <n v="2"/>
    <n v="5"/>
    <n v="6"/>
    <n v="5"/>
    <n v="2"/>
    <n v="5"/>
    <n v="5"/>
    <x v="5"/>
    <n v="1"/>
    <x v="3"/>
    <m/>
    <m/>
    <m/>
    <n v="3"/>
    <n v="3"/>
    <n v="1"/>
    <n v="2"/>
    <m/>
    <n v="1"/>
    <m/>
    <m/>
    <m/>
    <m/>
    <x v="0"/>
    <m/>
    <n v="1"/>
    <m/>
    <n v="1"/>
    <m/>
    <m/>
    <n v="1"/>
    <m/>
    <m/>
    <m/>
    <m/>
    <m/>
    <n v="1"/>
    <m/>
    <m/>
    <s v="NE"/>
    <x v="1"/>
    <x v="6"/>
    <x v="6"/>
    <x v="5"/>
    <x v="0"/>
    <x v="0"/>
    <x v="2"/>
    <x v="3"/>
    <x v="2"/>
    <x v="0"/>
  </r>
  <r>
    <n v="176"/>
    <d v="2020-09-21T10:46:01"/>
    <x v="175"/>
    <x v="17"/>
    <n v="10"/>
    <n v="1"/>
    <n v="1"/>
    <n v="3"/>
    <n v="0"/>
    <x v="0"/>
    <m/>
    <n v="1"/>
    <x v="2"/>
    <n v="1"/>
    <n v="5"/>
    <n v="6"/>
    <n v="6"/>
    <n v="5"/>
    <n v="7"/>
    <n v="7"/>
    <n v="7"/>
    <n v="2"/>
    <n v="4"/>
    <n v="1"/>
    <x v="12"/>
    <n v="1"/>
    <x v="10"/>
    <m/>
    <m/>
    <m/>
    <n v="1"/>
    <n v="3"/>
    <n v="1"/>
    <n v="1"/>
    <n v="1"/>
    <m/>
    <n v="1"/>
    <m/>
    <m/>
    <m/>
    <x v="3"/>
    <m/>
    <m/>
    <n v="1"/>
    <m/>
    <m/>
    <m/>
    <m/>
    <m/>
    <n v="1"/>
    <m/>
    <n v="1"/>
    <m/>
    <n v="1"/>
    <n v="1"/>
    <m/>
    <s v="SOUTH"/>
    <x v="2"/>
    <x v="2"/>
    <x v="6"/>
    <x v="0"/>
    <x v="9"/>
    <x v="0"/>
    <x v="2"/>
    <x v="3"/>
    <x v="0"/>
    <x v="2"/>
  </r>
  <r>
    <n v="177"/>
    <d v="2020-09-21T10:46:46"/>
    <x v="176"/>
    <x v="16"/>
    <n v="10"/>
    <n v="1"/>
    <n v="1"/>
    <n v="1"/>
    <n v="0"/>
    <x v="0"/>
    <m/>
    <n v="1"/>
    <x v="2"/>
    <n v="1"/>
    <n v="5"/>
    <n v="6"/>
    <n v="5"/>
    <n v="4"/>
    <n v="4"/>
    <n v="3"/>
    <n v="6"/>
    <n v="6"/>
    <n v="7"/>
    <n v="6"/>
    <x v="7"/>
    <n v="1"/>
    <x v="3"/>
    <m/>
    <m/>
    <m/>
    <n v="3"/>
    <n v="1"/>
    <n v="2"/>
    <n v="3"/>
    <n v="1"/>
    <m/>
    <n v="1"/>
    <n v="1"/>
    <m/>
    <m/>
    <x v="0"/>
    <n v="1"/>
    <m/>
    <m/>
    <n v="1"/>
    <m/>
    <n v="1"/>
    <m/>
    <m/>
    <m/>
    <m/>
    <m/>
    <n v="1"/>
    <m/>
    <n v="1"/>
    <m/>
    <s v="SOUTH"/>
    <x v="5"/>
    <x v="8"/>
    <x v="7"/>
    <x v="5"/>
    <x v="4"/>
    <x v="3"/>
    <x v="0"/>
    <x v="0"/>
    <x v="2"/>
    <x v="0"/>
  </r>
  <r>
    <n v="178"/>
    <d v="2020-09-21T10:48:01"/>
    <x v="177"/>
    <x v="51"/>
    <n v="6"/>
    <n v="1"/>
    <n v="1"/>
    <n v="2"/>
    <n v="0"/>
    <x v="2"/>
    <m/>
    <n v="1"/>
    <x v="0"/>
    <n v="1"/>
    <n v="2"/>
    <n v="1"/>
    <n v="2"/>
    <n v="2"/>
    <n v="5"/>
    <n v="2"/>
    <n v="3"/>
    <n v="3"/>
    <n v="2"/>
    <n v="4"/>
    <x v="16"/>
    <n v="2"/>
    <x v="3"/>
    <m/>
    <m/>
    <m/>
    <n v="2"/>
    <n v="2"/>
    <n v="1"/>
    <n v="1"/>
    <n v="1"/>
    <m/>
    <m/>
    <m/>
    <m/>
    <m/>
    <x v="3"/>
    <n v="1"/>
    <m/>
    <m/>
    <m/>
    <m/>
    <m/>
    <m/>
    <m/>
    <m/>
    <m/>
    <n v="1"/>
    <m/>
    <m/>
    <m/>
    <m/>
    <s v="WEST"/>
    <x v="0"/>
    <x v="6"/>
    <x v="7"/>
    <x v="1"/>
    <x v="8"/>
    <x v="0"/>
    <x v="2"/>
    <x v="0"/>
    <x v="0"/>
    <x v="3"/>
  </r>
  <r>
    <n v="179"/>
    <d v="2020-09-21T10:48:10"/>
    <x v="178"/>
    <x v="27"/>
    <n v="23"/>
    <n v="2"/>
    <n v="1"/>
    <n v="2"/>
    <n v="0"/>
    <x v="0"/>
    <m/>
    <n v="2"/>
    <x v="15"/>
    <n v="2"/>
    <n v="4"/>
    <n v="1"/>
    <n v="7"/>
    <n v="4"/>
    <n v="6"/>
    <n v="6"/>
    <n v="7"/>
    <n v="2"/>
    <n v="6"/>
    <n v="6"/>
    <x v="2"/>
    <n v="3"/>
    <x v="5"/>
    <m/>
    <m/>
    <m/>
    <n v="2"/>
    <n v="2"/>
    <n v="2"/>
    <n v="2"/>
    <m/>
    <n v="1"/>
    <m/>
    <m/>
    <m/>
    <m/>
    <x v="4"/>
    <n v="1"/>
    <m/>
    <m/>
    <m/>
    <n v="1"/>
    <n v="1"/>
    <m/>
    <m/>
    <m/>
    <m/>
    <m/>
    <n v="1"/>
    <m/>
    <m/>
    <m/>
    <s v="MW"/>
    <x v="2"/>
    <x v="1"/>
    <x v="4"/>
    <x v="3"/>
    <x v="0"/>
    <x v="0"/>
    <x v="1"/>
    <x v="3"/>
    <x v="2"/>
    <x v="0"/>
  </r>
  <r>
    <n v="180"/>
    <d v="2020-09-21T10:48:13"/>
    <x v="179"/>
    <x v="15"/>
    <n v="30"/>
    <n v="1"/>
    <n v="1"/>
    <n v="2"/>
    <n v="1"/>
    <x v="0"/>
    <m/>
    <n v="1"/>
    <x v="17"/>
    <n v="1"/>
    <n v="3"/>
    <n v="7"/>
    <n v="7"/>
    <n v="6"/>
    <n v="6"/>
    <n v="5"/>
    <n v="7"/>
    <n v="3"/>
    <n v="6"/>
    <n v="3"/>
    <x v="5"/>
    <n v="1"/>
    <x v="3"/>
    <m/>
    <m/>
    <m/>
    <n v="1"/>
    <n v="1"/>
    <n v="1"/>
    <n v="1"/>
    <n v="1"/>
    <m/>
    <n v="1"/>
    <m/>
    <n v="1"/>
    <m/>
    <x v="5"/>
    <m/>
    <m/>
    <n v="1"/>
    <m/>
    <m/>
    <n v="1"/>
    <m/>
    <n v="1"/>
    <m/>
    <m/>
    <m/>
    <n v="1"/>
    <n v="1"/>
    <n v="1"/>
    <m/>
    <s v="NE"/>
    <x v="2"/>
    <x v="8"/>
    <x v="6"/>
    <x v="1"/>
    <x v="3"/>
    <x v="0"/>
    <x v="0"/>
    <x v="3"/>
    <x v="0"/>
    <x v="1"/>
  </r>
  <r>
    <n v="181"/>
    <d v="2020-09-21T10:49:19"/>
    <x v="180"/>
    <x v="52"/>
    <n v="9"/>
    <n v="1"/>
    <n v="1"/>
    <n v="1"/>
    <n v="0"/>
    <x v="2"/>
    <m/>
    <n v="2"/>
    <x v="6"/>
    <n v="2"/>
    <n v="3"/>
    <n v="1"/>
    <n v="7"/>
    <n v="1"/>
    <n v="7"/>
    <n v="4"/>
    <n v="7"/>
    <n v="1"/>
    <n v="6"/>
    <n v="1"/>
    <x v="12"/>
    <n v="2"/>
    <x v="7"/>
    <m/>
    <m/>
    <m/>
    <n v="2"/>
    <n v="2"/>
    <n v="2"/>
    <n v="2"/>
    <m/>
    <m/>
    <m/>
    <m/>
    <m/>
    <n v="1"/>
    <x v="0"/>
    <n v="1"/>
    <m/>
    <m/>
    <m/>
    <m/>
    <m/>
    <m/>
    <m/>
    <n v="1"/>
    <n v="1"/>
    <m/>
    <m/>
    <m/>
    <m/>
    <n v="1"/>
    <s v="SOUTH"/>
    <x v="1"/>
    <x v="1"/>
    <x v="2"/>
    <x v="4"/>
    <x v="9"/>
    <x v="0"/>
    <x v="1"/>
    <x v="2"/>
    <x v="1"/>
    <x v="2"/>
  </r>
  <r>
    <n v="182"/>
    <d v="2020-09-21T10:49:32"/>
    <x v="181"/>
    <x v="16"/>
    <n v="46"/>
    <n v="1"/>
    <n v="1"/>
    <n v="2"/>
    <n v="3"/>
    <x v="2"/>
    <m/>
    <n v="2"/>
    <x v="17"/>
    <n v="2"/>
    <n v="2"/>
    <n v="5"/>
    <n v="3"/>
    <n v="6"/>
    <n v="4"/>
    <n v="6"/>
    <n v="5"/>
    <n v="7"/>
    <n v="3"/>
    <n v="4"/>
    <x v="3"/>
    <n v="2"/>
    <x v="4"/>
    <m/>
    <m/>
    <m/>
    <n v="1"/>
    <n v="3"/>
    <n v="2"/>
    <n v="2"/>
    <m/>
    <m/>
    <m/>
    <m/>
    <m/>
    <n v="1"/>
    <x v="4"/>
    <m/>
    <m/>
    <m/>
    <m/>
    <n v="1"/>
    <n v="1"/>
    <n v="1"/>
    <m/>
    <m/>
    <m/>
    <n v="1"/>
    <n v="1"/>
    <n v="1"/>
    <n v="1"/>
    <m/>
    <s v="SOUTH"/>
    <x v="3"/>
    <x v="8"/>
    <x v="10"/>
    <x v="11"/>
    <x v="0"/>
    <x v="1"/>
    <x v="0"/>
    <x v="0"/>
    <x v="3"/>
    <x v="0"/>
  </r>
  <r>
    <n v="183"/>
    <d v="2020-09-21T10:49:57"/>
    <x v="182"/>
    <x v="11"/>
    <n v="38"/>
    <n v="1"/>
    <n v="1"/>
    <n v="2"/>
    <n v="2"/>
    <x v="0"/>
    <m/>
    <n v="1"/>
    <x v="0"/>
    <n v="1"/>
    <n v="6"/>
    <n v="6"/>
    <n v="4"/>
    <n v="7"/>
    <n v="7"/>
    <n v="6"/>
    <n v="5"/>
    <n v="7"/>
    <n v="6"/>
    <n v="5"/>
    <x v="4"/>
    <n v="1"/>
    <x v="3"/>
    <m/>
    <m/>
    <m/>
    <n v="1"/>
    <n v="1"/>
    <n v="1"/>
    <n v="1"/>
    <n v="1"/>
    <m/>
    <n v="1"/>
    <m/>
    <m/>
    <m/>
    <x v="1"/>
    <n v="1"/>
    <m/>
    <n v="1"/>
    <n v="1"/>
    <m/>
    <m/>
    <m/>
    <m/>
    <m/>
    <m/>
    <n v="1"/>
    <m/>
    <n v="1"/>
    <m/>
    <m/>
    <s v="NE"/>
    <x v="0"/>
    <x v="0"/>
    <x v="8"/>
    <x v="0"/>
    <x v="5"/>
    <x v="0"/>
    <x v="0"/>
    <x v="0"/>
    <x v="0"/>
    <x v="3"/>
  </r>
  <r>
    <n v="184"/>
    <d v="2020-09-21T10:50:51"/>
    <x v="183"/>
    <x v="42"/>
    <n v="22"/>
    <n v="1"/>
    <n v="1"/>
    <n v="2"/>
    <n v="0"/>
    <x v="0"/>
    <m/>
    <n v="1"/>
    <x v="7"/>
    <n v="2"/>
    <n v="4"/>
    <n v="1"/>
    <n v="6"/>
    <n v="7"/>
    <n v="7"/>
    <n v="4"/>
    <n v="7"/>
    <n v="3"/>
    <n v="6"/>
    <n v="1"/>
    <x v="5"/>
    <n v="1"/>
    <x v="12"/>
    <m/>
    <m/>
    <m/>
    <n v="2"/>
    <n v="2"/>
    <n v="2"/>
    <n v="2"/>
    <m/>
    <m/>
    <m/>
    <m/>
    <n v="1"/>
    <m/>
    <x v="3"/>
    <m/>
    <m/>
    <m/>
    <m/>
    <m/>
    <m/>
    <n v="1"/>
    <m/>
    <n v="1"/>
    <m/>
    <m/>
    <n v="1"/>
    <m/>
    <m/>
    <m/>
    <s v="MW"/>
    <x v="0"/>
    <x v="1"/>
    <x v="3"/>
    <x v="0"/>
    <x v="9"/>
    <x v="0"/>
    <x v="1"/>
    <x v="3"/>
    <x v="0"/>
    <x v="2"/>
  </r>
  <r>
    <n v="185"/>
    <d v="2020-09-21T10:51:10"/>
    <x v="184"/>
    <x v="8"/>
    <n v="32"/>
    <n v="1"/>
    <n v="1"/>
    <n v="2"/>
    <n v="2"/>
    <x v="0"/>
    <m/>
    <n v="2"/>
    <x v="3"/>
    <n v="1"/>
    <n v="4"/>
    <n v="5"/>
    <n v="6"/>
    <n v="7"/>
    <n v="5"/>
    <n v="5"/>
    <n v="6"/>
    <n v="4"/>
    <n v="7"/>
    <n v="6"/>
    <x v="3"/>
    <n v="3"/>
    <x v="3"/>
    <m/>
    <m/>
    <m/>
    <n v="1"/>
    <n v="1"/>
    <n v="1"/>
    <n v="1"/>
    <n v="1"/>
    <n v="1"/>
    <n v="1"/>
    <m/>
    <m/>
    <m/>
    <x v="3"/>
    <n v="1"/>
    <m/>
    <n v="1"/>
    <m/>
    <n v="1"/>
    <m/>
    <m/>
    <m/>
    <m/>
    <m/>
    <n v="1"/>
    <n v="1"/>
    <m/>
    <n v="1"/>
    <m/>
    <s v="NE"/>
    <x v="1"/>
    <x v="2"/>
    <x v="5"/>
    <x v="1"/>
    <x v="7"/>
    <x v="0"/>
    <x v="2"/>
    <x v="1"/>
    <x v="0"/>
    <x v="0"/>
  </r>
  <r>
    <n v="186"/>
    <d v="2020-09-21T10:56:53"/>
    <x v="185"/>
    <x v="22"/>
    <n v="36"/>
    <n v="2"/>
    <n v="1"/>
    <n v="2"/>
    <n v="2"/>
    <x v="0"/>
    <m/>
    <n v="1"/>
    <x v="2"/>
    <n v="2"/>
    <n v="5"/>
    <n v="4"/>
    <n v="5"/>
    <n v="4"/>
    <n v="5"/>
    <n v="4"/>
    <n v="5"/>
    <n v="3"/>
    <n v="5"/>
    <n v="3"/>
    <x v="7"/>
    <n v="1"/>
    <x v="8"/>
    <m/>
    <m/>
    <m/>
    <n v="2"/>
    <n v="2"/>
    <n v="2"/>
    <n v="2"/>
    <m/>
    <m/>
    <m/>
    <m/>
    <m/>
    <n v="1"/>
    <x v="1"/>
    <n v="1"/>
    <m/>
    <m/>
    <m/>
    <m/>
    <n v="1"/>
    <m/>
    <m/>
    <n v="1"/>
    <m/>
    <m/>
    <m/>
    <m/>
    <m/>
    <n v="1"/>
    <s v="SOUTH"/>
    <x v="6"/>
    <x v="2"/>
    <x v="5"/>
    <x v="7"/>
    <x v="5"/>
    <x v="3"/>
    <x v="2"/>
    <x v="1"/>
    <x v="0"/>
    <x v="3"/>
  </r>
  <r>
    <n v="187"/>
    <d v="2020-09-21T11:04:57"/>
    <x v="186"/>
    <x v="16"/>
    <n v="20"/>
    <n v="1"/>
    <n v="1"/>
    <n v="2"/>
    <n v="1"/>
    <x v="0"/>
    <m/>
    <n v="1"/>
    <x v="7"/>
    <n v="1"/>
    <n v="6"/>
    <n v="7"/>
    <n v="7"/>
    <n v="6"/>
    <n v="5"/>
    <n v="6"/>
    <n v="6"/>
    <n v="7"/>
    <n v="5"/>
    <n v="6"/>
    <x v="7"/>
    <n v="1"/>
    <x v="10"/>
    <m/>
    <m/>
    <m/>
    <n v="2"/>
    <n v="1"/>
    <n v="1"/>
    <n v="1"/>
    <m/>
    <n v="1"/>
    <m/>
    <m/>
    <m/>
    <m/>
    <x v="0"/>
    <n v="1"/>
    <m/>
    <m/>
    <m/>
    <m/>
    <n v="1"/>
    <n v="1"/>
    <m/>
    <m/>
    <m/>
    <n v="1"/>
    <m/>
    <m/>
    <m/>
    <m/>
    <s v="SOUTH"/>
    <x v="0"/>
    <x v="0"/>
    <x v="0"/>
    <x v="0"/>
    <x v="7"/>
    <x v="0"/>
    <x v="0"/>
    <x v="0"/>
    <x v="0"/>
    <x v="0"/>
  </r>
  <r>
    <n v="188"/>
    <d v="2020-09-21T11:16:24"/>
    <x v="187"/>
    <x v="0"/>
    <n v="17"/>
    <n v="1"/>
    <n v="1"/>
    <n v="1"/>
    <n v="1"/>
    <x v="0"/>
    <m/>
    <n v="1"/>
    <x v="2"/>
    <n v="1"/>
    <n v="3"/>
    <n v="3"/>
    <n v="7"/>
    <n v="5"/>
    <n v="6"/>
    <n v="5"/>
    <n v="5"/>
    <n v="3"/>
    <n v="3"/>
    <n v="3"/>
    <x v="7"/>
    <n v="1"/>
    <x v="3"/>
    <m/>
    <m/>
    <m/>
    <n v="3"/>
    <n v="3"/>
    <n v="3"/>
    <n v="3"/>
    <n v="1"/>
    <m/>
    <n v="1"/>
    <m/>
    <n v="1"/>
    <m/>
    <x v="4"/>
    <m/>
    <m/>
    <m/>
    <m/>
    <n v="1"/>
    <m/>
    <m/>
    <m/>
    <n v="1"/>
    <n v="1"/>
    <m/>
    <m/>
    <n v="1"/>
    <m/>
    <m/>
    <s v="SOUTH"/>
    <x v="2"/>
    <x v="6"/>
    <x v="6"/>
    <x v="10"/>
    <x v="3"/>
    <x v="0"/>
    <x v="2"/>
    <x v="3"/>
    <x v="3"/>
    <x v="1"/>
  </r>
  <r>
    <n v="189"/>
    <d v="2020-09-21T11:27:34"/>
    <x v="188"/>
    <x v="14"/>
    <n v="48"/>
    <n v="1"/>
    <n v="1"/>
    <n v="1"/>
    <n v="4"/>
    <x v="4"/>
    <m/>
    <n v="2"/>
    <x v="3"/>
    <n v="2"/>
    <n v="2"/>
    <n v="5"/>
    <n v="1"/>
    <n v="5"/>
    <n v="4"/>
    <n v="6"/>
    <n v="2"/>
    <n v="5"/>
    <n v="3"/>
    <n v="5"/>
    <x v="5"/>
    <n v="1"/>
    <x v="3"/>
    <m/>
    <m/>
    <m/>
    <n v="1"/>
    <n v="1"/>
    <n v="1"/>
    <n v="1"/>
    <n v="1"/>
    <m/>
    <m/>
    <m/>
    <m/>
    <m/>
    <x v="3"/>
    <m/>
    <n v="1"/>
    <m/>
    <m/>
    <m/>
    <m/>
    <m/>
    <m/>
    <m/>
    <m/>
    <n v="1"/>
    <m/>
    <m/>
    <m/>
    <m/>
    <s v="SOUTH"/>
    <x v="3"/>
    <x v="9"/>
    <x v="10"/>
    <x v="10"/>
    <x v="7"/>
    <x v="1"/>
    <x v="0"/>
    <x v="0"/>
    <x v="3"/>
    <x v="0"/>
  </r>
  <r>
    <n v="190"/>
    <d v="2020-09-21T11:37:54"/>
    <x v="189"/>
    <x v="53"/>
    <n v="38"/>
    <n v="1"/>
    <n v="1"/>
    <n v="2"/>
    <n v="1"/>
    <x v="0"/>
    <m/>
    <n v="1"/>
    <x v="2"/>
    <n v="2"/>
    <n v="6"/>
    <n v="6"/>
    <n v="7"/>
    <n v="6"/>
    <n v="6"/>
    <n v="6"/>
    <n v="6"/>
    <n v="7"/>
    <n v="6"/>
    <n v="5"/>
    <x v="7"/>
    <n v="1"/>
    <x v="3"/>
    <m/>
    <m/>
    <m/>
    <n v="2"/>
    <n v="3"/>
    <n v="2"/>
    <n v="2"/>
    <n v="1"/>
    <m/>
    <m/>
    <m/>
    <n v="1"/>
    <m/>
    <x v="3"/>
    <m/>
    <m/>
    <n v="1"/>
    <m/>
    <n v="1"/>
    <m/>
    <m/>
    <m/>
    <n v="1"/>
    <m/>
    <n v="1"/>
    <m/>
    <m/>
    <n v="1"/>
    <m/>
    <s v="NE"/>
    <x v="0"/>
    <x v="8"/>
    <x v="0"/>
    <x v="1"/>
    <x v="8"/>
    <x v="0"/>
    <x v="0"/>
    <x v="0"/>
    <x v="0"/>
    <x v="3"/>
  </r>
  <r>
    <n v="191"/>
    <d v="2020-09-21T15:19:12"/>
    <x v="190"/>
    <x v="20"/>
    <n v="46"/>
    <n v="2"/>
    <n v="1"/>
    <n v="2"/>
    <n v="0"/>
    <x v="0"/>
    <m/>
    <n v="1"/>
    <x v="8"/>
    <n v="1"/>
    <n v="6"/>
    <n v="4"/>
    <n v="7"/>
    <n v="1"/>
    <n v="5"/>
    <n v="3"/>
    <n v="7"/>
    <n v="4"/>
    <n v="6"/>
    <n v="4"/>
    <x v="4"/>
    <n v="1"/>
    <x v="9"/>
    <s v="Navy federal"/>
    <m/>
    <m/>
    <n v="2"/>
    <n v="2"/>
    <n v="2"/>
    <n v="2"/>
    <m/>
    <m/>
    <m/>
    <m/>
    <m/>
    <n v="1"/>
    <x v="2"/>
    <n v="1"/>
    <m/>
    <m/>
    <m/>
    <n v="1"/>
    <m/>
    <m/>
    <n v="1"/>
    <m/>
    <m/>
    <m/>
    <m/>
    <m/>
    <m/>
    <n v="1"/>
    <s v="SOUTH"/>
    <x v="11"/>
    <x v="3"/>
    <x v="3"/>
    <x v="4"/>
    <x v="8"/>
    <x v="3"/>
    <x v="3"/>
    <x v="3"/>
    <x v="1"/>
    <x v="3"/>
  </r>
  <r>
    <n v="192"/>
    <d v="2020-09-21T15:20:24"/>
    <x v="191"/>
    <x v="38"/>
    <n v="5"/>
    <n v="1"/>
    <n v="1"/>
    <n v="2"/>
    <n v="2"/>
    <x v="3"/>
    <m/>
    <n v="1"/>
    <x v="16"/>
    <n v="1"/>
    <n v="1"/>
    <n v="1"/>
    <n v="5"/>
    <n v="1"/>
    <n v="7"/>
    <n v="7"/>
    <n v="7"/>
    <n v="1"/>
    <n v="7"/>
    <n v="1"/>
    <x v="9"/>
    <n v="1"/>
    <x v="3"/>
    <m/>
    <m/>
    <m/>
    <n v="1"/>
    <n v="1"/>
    <n v="1"/>
    <n v="1"/>
    <n v="1"/>
    <m/>
    <m/>
    <m/>
    <m/>
    <m/>
    <x v="3"/>
    <n v="1"/>
    <m/>
    <m/>
    <m/>
    <m/>
    <m/>
    <m/>
    <m/>
    <m/>
    <m/>
    <n v="1"/>
    <m/>
    <m/>
    <m/>
    <m/>
    <s v="WEST"/>
    <x v="8"/>
    <x v="1"/>
    <x v="6"/>
    <x v="2"/>
    <x v="9"/>
    <x v="1"/>
    <x v="1"/>
    <x v="3"/>
    <x v="1"/>
    <x v="2"/>
  </r>
  <r>
    <n v="193"/>
    <d v="2020-09-21T15:24:07"/>
    <x v="192"/>
    <x v="54"/>
    <n v="37"/>
    <n v="1"/>
    <n v="1"/>
    <n v="1"/>
    <n v="0"/>
    <x v="1"/>
    <m/>
    <n v="2"/>
    <x v="5"/>
    <n v="2"/>
    <n v="5"/>
    <n v="2"/>
    <n v="6"/>
    <n v="1"/>
    <n v="6"/>
    <n v="6"/>
    <n v="6"/>
    <n v="3"/>
    <n v="7"/>
    <n v="1"/>
    <x v="28"/>
    <n v="2"/>
    <x v="4"/>
    <m/>
    <m/>
    <m/>
    <n v="2"/>
    <n v="2"/>
    <n v="2"/>
    <n v="2"/>
    <m/>
    <m/>
    <m/>
    <m/>
    <m/>
    <n v="1"/>
    <x v="5"/>
    <m/>
    <m/>
    <m/>
    <m/>
    <n v="1"/>
    <m/>
    <n v="1"/>
    <m/>
    <n v="1"/>
    <m/>
    <m/>
    <m/>
    <m/>
    <m/>
    <n v="1"/>
    <s v="WEST"/>
    <x v="1"/>
    <x v="5"/>
    <x v="3"/>
    <x v="2"/>
    <x v="2"/>
    <x v="0"/>
    <x v="3"/>
    <x v="3"/>
    <x v="1"/>
    <x v="2"/>
  </r>
  <r>
    <n v="194"/>
    <d v="2020-09-21T15:28:49"/>
    <x v="193"/>
    <x v="1"/>
    <n v="13"/>
    <n v="1"/>
    <n v="1"/>
    <n v="2"/>
    <n v="2"/>
    <x v="0"/>
    <m/>
    <n v="1"/>
    <x v="15"/>
    <n v="2"/>
    <n v="4"/>
    <n v="1"/>
    <n v="6"/>
    <n v="1"/>
    <n v="6"/>
    <n v="6"/>
    <n v="6"/>
    <n v="1"/>
    <n v="6"/>
    <n v="1"/>
    <x v="26"/>
    <n v="1"/>
    <x v="6"/>
    <m/>
    <s v="Fifth Third"/>
    <m/>
    <n v="2"/>
    <n v="2"/>
    <n v="2"/>
    <n v="2"/>
    <m/>
    <m/>
    <m/>
    <m/>
    <m/>
    <n v="1"/>
    <x v="1"/>
    <n v="1"/>
    <m/>
    <m/>
    <m/>
    <m/>
    <m/>
    <m/>
    <m/>
    <m/>
    <m/>
    <m/>
    <m/>
    <m/>
    <m/>
    <n v="1"/>
    <s v="MW"/>
    <x v="2"/>
    <x v="4"/>
    <x v="4"/>
    <x v="4"/>
    <x v="2"/>
    <x v="0"/>
    <x v="1"/>
    <x v="3"/>
    <x v="1"/>
    <x v="2"/>
  </r>
  <r>
    <n v="195"/>
    <d v="2020-09-21T15:32:42"/>
    <x v="194"/>
    <x v="41"/>
    <n v="50"/>
    <n v="1"/>
    <n v="1"/>
    <n v="2"/>
    <n v="0"/>
    <x v="4"/>
    <m/>
    <n v="1"/>
    <x v="0"/>
    <n v="2"/>
    <n v="6"/>
    <n v="3"/>
    <n v="4"/>
    <n v="3"/>
    <n v="4"/>
    <n v="4"/>
    <n v="6"/>
    <n v="4"/>
    <n v="4"/>
    <n v="1"/>
    <x v="22"/>
    <n v="2"/>
    <x v="7"/>
    <m/>
    <m/>
    <m/>
    <n v="3"/>
    <n v="2"/>
    <n v="2"/>
    <n v="2"/>
    <m/>
    <m/>
    <n v="1"/>
    <m/>
    <n v="1"/>
    <m/>
    <x v="0"/>
    <m/>
    <m/>
    <m/>
    <m/>
    <n v="1"/>
    <m/>
    <m/>
    <n v="1"/>
    <m/>
    <m/>
    <m/>
    <n v="1"/>
    <m/>
    <n v="1"/>
    <m/>
    <s v="MW"/>
    <x v="5"/>
    <x v="3"/>
    <x v="0"/>
    <x v="7"/>
    <x v="3"/>
    <x v="3"/>
    <x v="3"/>
    <x v="0"/>
    <x v="0"/>
    <x v="1"/>
  </r>
  <r>
    <n v="196"/>
    <d v="2020-09-21T15:34:26"/>
    <x v="195"/>
    <x v="8"/>
    <n v="43"/>
    <n v="1"/>
    <n v="1"/>
    <n v="2"/>
    <n v="2"/>
    <x v="0"/>
    <m/>
    <n v="1"/>
    <x v="17"/>
    <n v="1"/>
    <n v="3"/>
    <n v="1"/>
    <n v="6"/>
    <n v="3"/>
    <n v="5"/>
    <n v="6"/>
    <n v="6"/>
    <n v="5"/>
    <n v="6"/>
    <n v="3"/>
    <x v="5"/>
    <n v="2"/>
    <x v="10"/>
    <m/>
    <m/>
    <m/>
    <n v="1"/>
    <n v="1"/>
    <n v="1"/>
    <n v="1"/>
    <m/>
    <n v="1"/>
    <n v="1"/>
    <m/>
    <n v="1"/>
    <m/>
    <x v="4"/>
    <n v="1"/>
    <m/>
    <m/>
    <m/>
    <n v="1"/>
    <m/>
    <n v="1"/>
    <m/>
    <m/>
    <m/>
    <n v="1"/>
    <n v="1"/>
    <m/>
    <n v="1"/>
    <m/>
    <s v="SOUTH"/>
    <x v="9"/>
    <x v="4"/>
    <x v="1"/>
    <x v="5"/>
    <x v="5"/>
    <x v="1"/>
    <x v="1"/>
    <x v="1"/>
    <x v="2"/>
    <x v="3"/>
  </r>
  <r>
    <n v="197"/>
    <d v="2020-09-21T15:34:29"/>
    <x v="196"/>
    <x v="10"/>
    <n v="9"/>
    <n v="2"/>
    <n v="1"/>
    <n v="2"/>
    <n v="0"/>
    <x v="0"/>
    <m/>
    <n v="2"/>
    <x v="19"/>
    <n v="2"/>
    <n v="5"/>
    <n v="5"/>
    <n v="7"/>
    <n v="7"/>
    <n v="5"/>
    <n v="6"/>
    <n v="7"/>
    <n v="1"/>
    <n v="1"/>
    <n v="1"/>
    <x v="18"/>
    <n v="2"/>
    <x v="1"/>
    <m/>
    <m/>
    <s v="Mr. Cooper"/>
    <n v="2"/>
    <n v="2"/>
    <n v="2"/>
    <n v="2"/>
    <m/>
    <m/>
    <m/>
    <m/>
    <m/>
    <n v="1"/>
    <x v="0"/>
    <n v="1"/>
    <m/>
    <m/>
    <m/>
    <m/>
    <m/>
    <m/>
    <m/>
    <n v="1"/>
    <n v="1"/>
    <m/>
    <m/>
    <m/>
    <m/>
    <n v="1"/>
    <s v="SOUTH"/>
    <x v="1"/>
    <x v="6"/>
    <x v="2"/>
    <x v="8"/>
    <x v="1"/>
    <x v="0"/>
    <x v="2"/>
    <x v="2"/>
    <x v="3"/>
    <x v="1"/>
  </r>
  <r>
    <n v="198"/>
    <d v="2020-09-21T15:34:48"/>
    <x v="197"/>
    <x v="5"/>
    <n v="42"/>
    <n v="1"/>
    <n v="1"/>
    <n v="2"/>
    <n v="1"/>
    <x v="0"/>
    <m/>
    <n v="1"/>
    <x v="3"/>
    <n v="1"/>
    <n v="7"/>
    <n v="1"/>
    <n v="7"/>
    <n v="1"/>
    <n v="1"/>
    <n v="6"/>
    <n v="7"/>
    <n v="1"/>
    <n v="6"/>
    <n v="1"/>
    <x v="5"/>
    <n v="1"/>
    <x v="3"/>
    <m/>
    <m/>
    <m/>
    <n v="2"/>
    <n v="2"/>
    <n v="2"/>
    <n v="2"/>
    <m/>
    <n v="1"/>
    <m/>
    <m/>
    <n v="1"/>
    <m/>
    <x v="1"/>
    <n v="1"/>
    <m/>
    <m/>
    <m/>
    <m/>
    <m/>
    <m/>
    <m/>
    <m/>
    <m/>
    <m/>
    <m/>
    <n v="1"/>
    <m/>
    <m/>
    <s v="SOUTH"/>
    <x v="6"/>
    <x v="1"/>
    <x v="2"/>
    <x v="4"/>
    <x v="0"/>
    <x v="3"/>
    <x v="1"/>
    <x v="2"/>
    <x v="1"/>
    <x v="0"/>
  </r>
  <r>
    <n v="199"/>
    <d v="2020-09-21T15:35:30"/>
    <x v="198"/>
    <x v="1"/>
    <n v="43"/>
    <n v="2"/>
    <n v="1"/>
    <n v="2"/>
    <n v="1"/>
    <x v="0"/>
    <m/>
    <n v="1"/>
    <x v="0"/>
    <n v="2"/>
    <n v="3"/>
    <n v="1"/>
    <n v="6"/>
    <n v="5"/>
    <n v="5"/>
    <n v="4"/>
    <n v="6"/>
    <n v="1"/>
    <n v="5"/>
    <n v="2"/>
    <x v="1"/>
    <n v="1"/>
    <x v="1"/>
    <m/>
    <m/>
    <s v="Gateway "/>
    <n v="2"/>
    <n v="2"/>
    <n v="2"/>
    <n v="2"/>
    <n v="1"/>
    <m/>
    <m/>
    <m/>
    <n v="1"/>
    <m/>
    <x v="0"/>
    <n v="1"/>
    <m/>
    <m/>
    <m/>
    <n v="1"/>
    <m/>
    <m/>
    <m/>
    <n v="1"/>
    <m/>
    <n v="1"/>
    <m/>
    <m/>
    <n v="1"/>
    <m/>
    <s v="SOUTH"/>
    <x v="1"/>
    <x v="4"/>
    <x v="4"/>
    <x v="1"/>
    <x v="3"/>
    <x v="0"/>
    <x v="1"/>
    <x v="3"/>
    <x v="0"/>
    <x v="1"/>
  </r>
  <r>
    <n v="200"/>
    <d v="2020-09-21T15:37:51"/>
    <x v="199"/>
    <x v="32"/>
    <n v="5"/>
    <n v="1"/>
    <n v="1"/>
    <n v="2"/>
    <n v="2"/>
    <x v="0"/>
    <m/>
    <n v="2"/>
    <x v="14"/>
    <n v="2"/>
    <n v="7"/>
    <n v="1"/>
    <n v="7"/>
    <n v="1"/>
    <n v="6"/>
    <n v="2"/>
    <n v="6"/>
    <n v="1"/>
    <n v="7"/>
    <n v="1"/>
    <x v="10"/>
    <n v="3"/>
    <x v="1"/>
    <m/>
    <m/>
    <s v="Flagstar Bank"/>
    <n v="1"/>
    <n v="2"/>
    <n v="1"/>
    <n v="1"/>
    <n v="1"/>
    <m/>
    <m/>
    <m/>
    <m/>
    <m/>
    <x v="3"/>
    <n v="1"/>
    <m/>
    <m/>
    <m/>
    <n v="1"/>
    <m/>
    <n v="1"/>
    <m/>
    <m/>
    <m/>
    <m/>
    <n v="1"/>
    <m/>
    <n v="1"/>
    <m/>
    <s v="WEST"/>
    <x v="12"/>
    <x v="4"/>
    <x v="2"/>
    <x v="2"/>
    <x v="2"/>
    <x v="2"/>
    <x v="1"/>
    <x v="2"/>
    <x v="1"/>
    <x v="2"/>
  </r>
  <r>
    <n v="201"/>
    <d v="2020-09-21T15:38:25"/>
    <x v="200"/>
    <x v="19"/>
    <n v="50"/>
    <n v="1"/>
    <n v="1"/>
    <n v="1"/>
    <n v="0"/>
    <x v="1"/>
    <m/>
    <n v="1"/>
    <x v="18"/>
    <n v="2"/>
    <n v="1"/>
    <n v="4"/>
    <n v="4"/>
    <n v="4"/>
    <n v="4"/>
    <n v="6"/>
    <n v="2"/>
    <n v="2"/>
    <n v="4"/>
    <n v="4"/>
    <x v="1"/>
    <n v="3"/>
    <x v="9"/>
    <s v="CFCU"/>
    <m/>
    <m/>
    <n v="2"/>
    <n v="2"/>
    <n v="2"/>
    <n v="2"/>
    <m/>
    <n v="1"/>
    <m/>
    <m/>
    <m/>
    <m/>
    <x v="5"/>
    <m/>
    <m/>
    <m/>
    <m/>
    <n v="1"/>
    <n v="1"/>
    <m/>
    <n v="1"/>
    <m/>
    <m/>
    <m/>
    <n v="1"/>
    <m/>
    <n v="1"/>
    <m/>
    <s v="MW"/>
    <x v="7"/>
    <x v="7"/>
    <x v="5"/>
    <x v="1"/>
    <x v="0"/>
    <x v="1"/>
    <x v="0"/>
    <x v="1"/>
    <x v="0"/>
    <x v="0"/>
  </r>
  <r>
    <n v="202"/>
    <d v="2020-09-21T15:38:24"/>
    <x v="201"/>
    <x v="41"/>
    <n v="5"/>
    <n v="1"/>
    <n v="1"/>
    <n v="2"/>
    <n v="1"/>
    <x v="0"/>
    <m/>
    <n v="1"/>
    <x v="0"/>
    <n v="1"/>
    <n v="5"/>
    <n v="7"/>
    <n v="7"/>
    <n v="6"/>
    <n v="6"/>
    <n v="6"/>
    <n v="7"/>
    <n v="3"/>
    <n v="6"/>
    <n v="6"/>
    <x v="5"/>
    <n v="1"/>
    <x v="4"/>
    <m/>
    <m/>
    <m/>
    <n v="1"/>
    <n v="2"/>
    <n v="1"/>
    <n v="1"/>
    <m/>
    <m/>
    <n v="1"/>
    <n v="1"/>
    <m/>
    <m/>
    <x v="4"/>
    <m/>
    <n v="1"/>
    <m/>
    <n v="1"/>
    <m/>
    <m/>
    <m/>
    <m/>
    <n v="1"/>
    <m/>
    <m/>
    <m/>
    <m/>
    <n v="1"/>
    <m/>
    <s v="WEST"/>
    <x v="1"/>
    <x v="8"/>
    <x v="6"/>
    <x v="1"/>
    <x v="0"/>
    <x v="0"/>
    <x v="0"/>
    <x v="3"/>
    <x v="0"/>
    <x v="0"/>
  </r>
  <r>
    <n v="203"/>
    <d v="2020-09-21T15:38:33"/>
    <x v="202"/>
    <x v="5"/>
    <n v="43"/>
    <n v="2"/>
    <n v="1"/>
    <n v="2"/>
    <n v="2"/>
    <x v="4"/>
    <m/>
    <n v="1"/>
    <x v="2"/>
    <n v="2"/>
    <n v="6"/>
    <n v="6"/>
    <n v="6"/>
    <n v="6"/>
    <n v="7"/>
    <n v="6"/>
    <n v="6"/>
    <n v="6"/>
    <n v="7"/>
    <n v="6"/>
    <x v="7"/>
    <n v="1"/>
    <x v="7"/>
    <m/>
    <m/>
    <m/>
    <n v="2"/>
    <n v="2"/>
    <n v="2"/>
    <n v="2"/>
    <m/>
    <m/>
    <m/>
    <m/>
    <n v="1"/>
    <m/>
    <x v="4"/>
    <m/>
    <n v="1"/>
    <m/>
    <n v="1"/>
    <m/>
    <m/>
    <n v="1"/>
    <m/>
    <m/>
    <m/>
    <n v="1"/>
    <m/>
    <m/>
    <n v="1"/>
    <m/>
    <s v="SOUTH"/>
    <x v="0"/>
    <x v="8"/>
    <x v="0"/>
    <x v="7"/>
    <x v="8"/>
    <x v="0"/>
    <x v="0"/>
    <x v="0"/>
    <x v="0"/>
    <x v="3"/>
  </r>
  <r>
    <n v="204"/>
    <d v="2020-09-21T15:41:40"/>
    <x v="203"/>
    <x v="0"/>
    <n v="32"/>
    <n v="1"/>
    <n v="1"/>
    <n v="2"/>
    <n v="3"/>
    <x v="0"/>
    <m/>
    <n v="1"/>
    <x v="7"/>
    <n v="1"/>
    <n v="7"/>
    <n v="6"/>
    <n v="6"/>
    <n v="7"/>
    <n v="6"/>
    <n v="7"/>
    <n v="6"/>
    <n v="6"/>
    <n v="6"/>
    <n v="6"/>
    <x v="5"/>
    <n v="1"/>
    <x v="3"/>
    <m/>
    <m/>
    <m/>
    <n v="2"/>
    <n v="2"/>
    <n v="2"/>
    <n v="2"/>
    <n v="1"/>
    <n v="1"/>
    <m/>
    <m/>
    <m/>
    <m/>
    <x v="1"/>
    <n v="1"/>
    <m/>
    <n v="1"/>
    <m/>
    <n v="1"/>
    <m/>
    <m/>
    <m/>
    <m/>
    <m/>
    <n v="1"/>
    <m/>
    <m/>
    <n v="1"/>
    <m/>
    <s v="NE"/>
    <x v="0"/>
    <x v="8"/>
    <x v="0"/>
    <x v="0"/>
    <x v="0"/>
    <x v="0"/>
    <x v="0"/>
    <x v="0"/>
    <x v="0"/>
    <x v="0"/>
  </r>
  <r>
    <n v="205"/>
    <d v="2020-09-21T15:42:39"/>
    <x v="204"/>
    <x v="3"/>
    <n v="10"/>
    <n v="1"/>
    <n v="1"/>
    <n v="2"/>
    <n v="1"/>
    <x v="0"/>
    <m/>
    <n v="1"/>
    <x v="17"/>
    <n v="1"/>
    <n v="6"/>
    <n v="5"/>
    <n v="7"/>
    <n v="6"/>
    <n v="7"/>
    <n v="7"/>
    <n v="6"/>
    <n v="6"/>
    <n v="6"/>
    <n v="5"/>
    <x v="8"/>
    <n v="1"/>
    <x v="3"/>
    <m/>
    <m/>
    <m/>
    <n v="1"/>
    <n v="1"/>
    <n v="1"/>
    <n v="1"/>
    <n v="1"/>
    <m/>
    <n v="1"/>
    <m/>
    <n v="1"/>
    <m/>
    <x v="3"/>
    <n v="1"/>
    <m/>
    <n v="1"/>
    <m/>
    <n v="1"/>
    <m/>
    <m/>
    <m/>
    <m/>
    <m/>
    <n v="1"/>
    <m/>
    <n v="1"/>
    <m/>
    <m/>
    <s v="SOUTH"/>
    <x v="1"/>
    <x v="2"/>
    <x v="1"/>
    <x v="1"/>
    <x v="5"/>
    <x v="0"/>
    <x v="2"/>
    <x v="1"/>
    <x v="0"/>
    <x v="3"/>
  </r>
  <r>
    <n v="206"/>
    <d v="2020-09-21T15:43:04"/>
    <x v="205"/>
    <x v="8"/>
    <n v="46"/>
    <n v="1"/>
    <n v="1"/>
    <n v="2"/>
    <n v="1"/>
    <x v="0"/>
    <m/>
    <n v="1"/>
    <x v="17"/>
    <n v="1"/>
    <n v="7"/>
    <n v="7"/>
    <n v="7"/>
    <n v="7"/>
    <n v="6"/>
    <n v="7"/>
    <n v="6"/>
    <n v="6"/>
    <n v="7"/>
    <n v="7"/>
    <x v="8"/>
    <n v="2"/>
    <x v="3"/>
    <m/>
    <m/>
    <m/>
    <n v="2"/>
    <n v="1"/>
    <n v="1"/>
    <n v="2"/>
    <n v="1"/>
    <m/>
    <m/>
    <m/>
    <n v="1"/>
    <m/>
    <x v="1"/>
    <m/>
    <n v="1"/>
    <n v="1"/>
    <m/>
    <m/>
    <m/>
    <m/>
    <n v="1"/>
    <m/>
    <m/>
    <n v="1"/>
    <m/>
    <n v="1"/>
    <m/>
    <m/>
    <s v="SOUTH"/>
    <x v="0"/>
    <x v="0"/>
    <x v="1"/>
    <x v="1"/>
    <x v="7"/>
    <x v="0"/>
    <x v="0"/>
    <x v="1"/>
    <x v="0"/>
    <x v="0"/>
  </r>
  <r>
    <n v="207"/>
    <d v="2020-09-21T15:44:01"/>
    <x v="206"/>
    <x v="3"/>
    <n v="9"/>
    <n v="1"/>
    <n v="1"/>
    <n v="2"/>
    <n v="3"/>
    <x v="0"/>
    <m/>
    <n v="2"/>
    <x v="7"/>
    <n v="1"/>
    <n v="7"/>
    <n v="7"/>
    <n v="7"/>
    <n v="7"/>
    <n v="7"/>
    <n v="6"/>
    <n v="6"/>
    <n v="3"/>
    <n v="5"/>
    <n v="6"/>
    <x v="12"/>
    <n v="2"/>
    <x v="3"/>
    <m/>
    <m/>
    <m/>
    <n v="1"/>
    <n v="1"/>
    <n v="1"/>
    <n v="1"/>
    <n v="1"/>
    <m/>
    <n v="1"/>
    <n v="1"/>
    <n v="1"/>
    <m/>
    <x v="3"/>
    <n v="1"/>
    <m/>
    <n v="1"/>
    <n v="1"/>
    <m/>
    <m/>
    <m/>
    <m/>
    <m/>
    <m/>
    <n v="1"/>
    <m/>
    <n v="1"/>
    <m/>
    <m/>
    <s v="SOUTH"/>
    <x v="6"/>
    <x v="0"/>
    <x v="6"/>
    <x v="10"/>
    <x v="8"/>
    <x v="3"/>
    <x v="0"/>
    <x v="3"/>
    <x v="3"/>
    <x v="3"/>
  </r>
  <r>
    <n v="208"/>
    <d v="2020-09-21T15:44:16"/>
    <x v="207"/>
    <x v="16"/>
    <n v="32"/>
    <n v="1"/>
    <n v="1"/>
    <n v="1"/>
    <n v="1"/>
    <x v="0"/>
    <m/>
    <n v="1"/>
    <x v="0"/>
    <n v="1"/>
    <n v="6"/>
    <n v="6"/>
    <n v="7"/>
    <n v="5"/>
    <n v="6"/>
    <n v="5"/>
    <n v="6"/>
    <n v="7"/>
    <n v="6"/>
    <n v="7"/>
    <x v="4"/>
    <n v="1"/>
    <x v="3"/>
    <m/>
    <m/>
    <m/>
    <n v="1"/>
    <n v="1"/>
    <n v="1"/>
    <n v="1"/>
    <n v="1"/>
    <n v="1"/>
    <n v="1"/>
    <m/>
    <m/>
    <m/>
    <x v="1"/>
    <n v="1"/>
    <n v="1"/>
    <n v="1"/>
    <m/>
    <m/>
    <m/>
    <m/>
    <m/>
    <m/>
    <m/>
    <n v="1"/>
    <n v="1"/>
    <m/>
    <m/>
    <m/>
    <s v="NE"/>
    <x v="6"/>
    <x v="8"/>
    <x v="0"/>
    <x v="7"/>
    <x v="7"/>
    <x v="3"/>
    <x v="0"/>
    <x v="0"/>
    <x v="0"/>
    <x v="0"/>
  </r>
  <r>
    <n v="209"/>
    <d v="2020-09-21T15:44:25"/>
    <x v="208"/>
    <x v="17"/>
    <n v="7"/>
    <n v="2"/>
    <n v="1"/>
    <n v="2"/>
    <n v="1"/>
    <x v="0"/>
    <m/>
    <n v="1"/>
    <x v="0"/>
    <n v="1"/>
    <n v="5"/>
    <n v="5"/>
    <n v="3"/>
    <n v="3"/>
    <n v="6"/>
    <n v="4"/>
    <n v="5"/>
    <n v="4"/>
    <n v="4"/>
    <n v="5"/>
    <x v="28"/>
    <n v="1"/>
    <x v="4"/>
    <m/>
    <m/>
    <m/>
    <n v="1"/>
    <n v="1"/>
    <n v="1"/>
    <n v="1"/>
    <m/>
    <n v="1"/>
    <m/>
    <m/>
    <m/>
    <m/>
    <x v="3"/>
    <m/>
    <n v="1"/>
    <m/>
    <m/>
    <m/>
    <m/>
    <m/>
    <m/>
    <m/>
    <m/>
    <m/>
    <m/>
    <m/>
    <n v="1"/>
    <m/>
    <s v="NE"/>
    <x v="6"/>
    <x v="8"/>
    <x v="7"/>
    <x v="7"/>
    <x v="8"/>
    <x v="3"/>
    <x v="0"/>
    <x v="0"/>
    <x v="0"/>
    <x v="3"/>
  </r>
  <r>
    <n v="210"/>
    <d v="2020-09-21T15:44:59"/>
    <x v="209"/>
    <x v="13"/>
    <n v="3"/>
    <n v="1"/>
    <n v="1"/>
    <n v="2"/>
    <n v="2"/>
    <x v="0"/>
    <m/>
    <n v="1"/>
    <x v="2"/>
    <n v="2"/>
    <n v="6"/>
    <n v="4"/>
    <n v="6"/>
    <n v="4"/>
    <n v="6"/>
    <n v="4"/>
    <n v="4"/>
    <n v="3"/>
    <n v="4"/>
    <n v="4"/>
    <x v="7"/>
    <n v="1"/>
    <x v="3"/>
    <m/>
    <m/>
    <m/>
    <n v="1"/>
    <n v="2"/>
    <n v="2"/>
    <n v="2"/>
    <m/>
    <n v="1"/>
    <m/>
    <n v="1"/>
    <m/>
    <m/>
    <x v="0"/>
    <n v="1"/>
    <m/>
    <m/>
    <m/>
    <n v="1"/>
    <m/>
    <m/>
    <n v="1"/>
    <m/>
    <m/>
    <n v="1"/>
    <m/>
    <m/>
    <m/>
    <m/>
    <s v="WEST"/>
    <x v="5"/>
    <x v="8"/>
    <x v="3"/>
    <x v="1"/>
    <x v="5"/>
    <x v="3"/>
    <x v="0"/>
    <x v="3"/>
    <x v="0"/>
    <x v="3"/>
  </r>
  <r>
    <n v="211"/>
    <d v="2020-09-21T15:46:43"/>
    <x v="210"/>
    <x v="9"/>
    <n v="35"/>
    <n v="2"/>
    <n v="1"/>
    <n v="2"/>
    <n v="0"/>
    <x v="0"/>
    <m/>
    <n v="2"/>
    <x v="15"/>
    <n v="2"/>
    <n v="5"/>
    <n v="2"/>
    <n v="6"/>
    <n v="4"/>
    <n v="6"/>
    <n v="4"/>
    <n v="5"/>
    <n v="1"/>
    <n v="6"/>
    <n v="3"/>
    <x v="1"/>
    <n v="3"/>
    <x v="2"/>
    <m/>
    <m/>
    <m/>
    <n v="2"/>
    <n v="2"/>
    <n v="2"/>
    <n v="2"/>
    <m/>
    <n v="1"/>
    <m/>
    <m/>
    <m/>
    <m/>
    <x v="1"/>
    <m/>
    <m/>
    <m/>
    <m/>
    <n v="1"/>
    <n v="1"/>
    <n v="1"/>
    <m/>
    <m/>
    <m/>
    <m/>
    <m/>
    <m/>
    <m/>
    <n v="1"/>
    <s v="MW"/>
    <x v="6"/>
    <x v="3"/>
    <x v="4"/>
    <x v="3"/>
    <x v="3"/>
    <x v="3"/>
    <x v="3"/>
    <x v="3"/>
    <x v="2"/>
    <x v="1"/>
  </r>
  <r>
    <n v="212"/>
    <d v="2020-09-21T15:48:31"/>
    <x v="211"/>
    <x v="4"/>
    <n v="38"/>
    <n v="1"/>
    <n v="1"/>
    <n v="1"/>
    <n v="2"/>
    <x v="0"/>
    <m/>
    <n v="1"/>
    <x v="0"/>
    <n v="1"/>
    <n v="6"/>
    <n v="7"/>
    <n v="5"/>
    <n v="7"/>
    <n v="5"/>
    <n v="6"/>
    <n v="6"/>
    <n v="5"/>
    <n v="6"/>
    <n v="6"/>
    <x v="15"/>
    <n v="1"/>
    <x v="4"/>
    <m/>
    <m/>
    <m/>
    <n v="1"/>
    <n v="1"/>
    <n v="2"/>
    <n v="1"/>
    <m/>
    <n v="1"/>
    <m/>
    <m/>
    <m/>
    <m/>
    <x v="3"/>
    <m/>
    <n v="1"/>
    <n v="1"/>
    <m/>
    <n v="1"/>
    <m/>
    <m/>
    <m/>
    <m/>
    <m/>
    <n v="1"/>
    <m/>
    <m/>
    <m/>
    <m/>
    <s v="NE"/>
    <x v="0"/>
    <x v="0"/>
    <x v="0"/>
    <x v="0"/>
    <x v="7"/>
    <x v="0"/>
    <x v="0"/>
    <x v="0"/>
    <x v="0"/>
    <x v="0"/>
  </r>
  <r>
    <n v="213"/>
    <d v="2020-09-21T15:49:17"/>
    <x v="212"/>
    <x v="41"/>
    <n v="7"/>
    <n v="2"/>
    <n v="1"/>
    <n v="2"/>
    <n v="2"/>
    <x v="0"/>
    <m/>
    <n v="1"/>
    <x v="0"/>
    <n v="1"/>
    <n v="7"/>
    <n v="7"/>
    <n v="7"/>
    <n v="7"/>
    <n v="7"/>
    <n v="6"/>
    <n v="5"/>
    <n v="5"/>
    <n v="7"/>
    <n v="5"/>
    <x v="29"/>
    <n v="1"/>
    <x v="3"/>
    <m/>
    <m/>
    <m/>
    <n v="1"/>
    <n v="1"/>
    <n v="1"/>
    <n v="1"/>
    <n v="1"/>
    <n v="1"/>
    <m/>
    <m/>
    <m/>
    <m/>
    <x v="1"/>
    <n v="1"/>
    <n v="1"/>
    <n v="1"/>
    <m/>
    <m/>
    <m/>
    <m/>
    <m/>
    <m/>
    <m/>
    <m/>
    <n v="1"/>
    <n v="1"/>
    <n v="1"/>
    <m/>
    <s v="NE"/>
    <x v="6"/>
    <x v="7"/>
    <x v="5"/>
    <x v="1"/>
    <x v="5"/>
    <x v="3"/>
    <x v="0"/>
    <x v="1"/>
    <x v="0"/>
    <x v="3"/>
  </r>
  <r>
    <n v="214"/>
    <d v="2020-09-21T15:50:54"/>
    <x v="213"/>
    <x v="43"/>
    <n v="32"/>
    <n v="1"/>
    <n v="1"/>
    <n v="2"/>
    <n v="2"/>
    <x v="0"/>
    <m/>
    <n v="1"/>
    <x v="7"/>
    <n v="1"/>
    <n v="7"/>
    <n v="7"/>
    <n v="6"/>
    <n v="6"/>
    <n v="6"/>
    <n v="6"/>
    <n v="6"/>
    <n v="6"/>
    <n v="7"/>
    <n v="7"/>
    <x v="3"/>
    <n v="2"/>
    <x v="3"/>
    <m/>
    <m/>
    <m/>
    <n v="1"/>
    <n v="1"/>
    <n v="1"/>
    <n v="1"/>
    <m/>
    <n v="1"/>
    <m/>
    <n v="1"/>
    <m/>
    <m/>
    <x v="5"/>
    <n v="1"/>
    <m/>
    <n v="1"/>
    <m/>
    <m/>
    <n v="1"/>
    <m/>
    <m/>
    <m/>
    <m/>
    <m/>
    <n v="1"/>
    <m/>
    <m/>
    <m/>
    <s v="NE"/>
    <x v="6"/>
    <x v="0"/>
    <x v="0"/>
    <x v="7"/>
    <x v="7"/>
    <x v="3"/>
    <x v="0"/>
    <x v="0"/>
    <x v="0"/>
    <x v="0"/>
  </r>
  <r>
    <n v="215"/>
    <d v="2020-09-21T15:51:25"/>
    <x v="214"/>
    <x v="8"/>
    <n v="50"/>
    <n v="1"/>
    <n v="1"/>
    <n v="2"/>
    <n v="1"/>
    <x v="0"/>
    <m/>
    <n v="1"/>
    <x v="16"/>
    <n v="2"/>
    <n v="2"/>
    <n v="1"/>
    <n v="6"/>
    <n v="1"/>
    <n v="6"/>
    <n v="6"/>
    <n v="6"/>
    <n v="1"/>
    <n v="6"/>
    <n v="2"/>
    <x v="9"/>
    <n v="2"/>
    <x v="2"/>
    <m/>
    <m/>
    <m/>
    <n v="2"/>
    <n v="2"/>
    <n v="2"/>
    <n v="2"/>
    <m/>
    <m/>
    <n v="1"/>
    <m/>
    <m/>
    <m/>
    <x v="4"/>
    <m/>
    <n v="1"/>
    <m/>
    <n v="1"/>
    <m/>
    <m/>
    <m/>
    <n v="1"/>
    <m/>
    <m/>
    <m/>
    <n v="1"/>
    <m/>
    <m/>
    <m/>
    <s v="MW"/>
    <x v="3"/>
    <x v="4"/>
    <x v="4"/>
    <x v="4"/>
    <x v="1"/>
    <x v="1"/>
    <x v="1"/>
    <x v="3"/>
    <x v="1"/>
    <x v="1"/>
  </r>
  <r>
    <n v="216"/>
    <d v="2020-09-21T15:51:35"/>
    <x v="215"/>
    <x v="32"/>
    <n v="39"/>
    <n v="2"/>
    <n v="1"/>
    <n v="3"/>
    <n v="0"/>
    <x v="0"/>
    <m/>
    <n v="1"/>
    <x v="25"/>
    <n v="2"/>
    <n v="1"/>
    <n v="1"/>
    <n v="7"/>
    <n v="1"/>
    <n v="5"/>
    <n v="6"/>
    <n v="7"/>
    <n v="3"/>
    <n v="7"/>
    <n v="3"/>
    <x v="9"/>
    <n v="1"/>
    <x v="3"/>
    <m/>
    <m/>
    <m/>
    <n v="2"/>
    <n v="3"/>
    <n v="2"/>
    <n v="2"/>
    <m/>
    <n v="1"/>
    <m/>
    <n v="1"/>
    <m/>
    <m/>
    <x v="1"/>
    <m/>
    <m/>
    <n v="1"/>
    <m/>
    <n v="1"/>
    <m/>
    <n v="1"/>
    <m/>
    <m/>
    <m/>
    <m/>
    <n v="1"/>
    <m/>
    <m/>
    <m/>
    <s v="NE"/>
    <x v="7"/>
    <x v="1"/>
    <x v="6"/>
    <x v="2"/>
    <x v="5"/>
    <x v="1"/>
    <x v="1"/>
    <x v="3"/>
    <x v="1"/>
    <x v="3"/>
  </r>
  <r>
    <n v="217"/>
    <d v="2020-09-21T15:53:24"/>
    <x v="216"/>
    <x v="46"/>
    <n v="5"/>
    <n v="1"/>
    <n v="1"/>
    <n v="1"/>
    <n v="1"/>
    <x v="0"/>
    <m/>
    <n v="1"/>
    <x v="0"/>
    <n v="1"/>
    <n v="7"/>
    <n v="6"/>
    <n v="7"/>
    <n v="6"/>
    <n v="6"/>
    <n v="7"/>
    <n v="6"/>
    <n v="7"/>
    <n v="7"/>
    <n v="6"/>
    <x v="30"/>
    <n v="1"/>
    <x v="3"/>
    <m/>
    <m/>
    <m/>
    <n v="1"/>
    <n v="1"/>
    <n v="1"/>
    <n v="1"/>
    <n v="1"/>
    <m/>
    <m/>
    <m/>
    <m/>
    <m/>
    <x v="3"/>
    <m/>
    <m/>
    <n v="1"/>
    <m/>
    <m/>
    <m/>
    <m/>
    <m/>
    <m/>
    <m/>
    <n v="1"/>
    <m/>
    <m/>
    <m/>
    <m/>
    <s v="WEST"/>
    <x v="0"/>
    <x v="8"/>
    <x v="0"/>
    <x v="7"/>
    <x v="0"/>
    <x v="0"/>
    <x v="0"/>
    <x v="0"/>
    <x v="0"/>
    <x v="0"/>
  </r>
  <r>
    <n v="218"/>
    <d v="2020-09-21T15:53:44"/>
    <x v="217"/>
    <x v="14"/>
    <n v="21"/>
    <n v="1"/>
    <n v="1"/>
    <n v="1"/>
    <n v="0"/>
    <x v="0"/>
    <m/>
    <n v="1"/>
    <x v="24"/>
    <n v="2"/>
    <n v="5"/>
    <n v="4"/>
    <n v="5"/>
    <n v="5"/>
    <n v="4"/>
    <n v="4"/>
    <n v="5"/>
    <n v="5"/>
    <n v="6"/>
    <n v="4"/>
    <x v="31"/>
    <n v="1"/>
    <x v="3"/>
    <m/>
    <m/>
    <m/>
    <n v="1"/>
    <n v="1"/>
    <n v="1"/>
    <n v="1"/>
    <n v="1"/>
    <m/>
    <m/>
    <m/>
    <m/>
    <m/>
    <x v="3"/>
    <n v="1"/>
    <m/>
    <m/>
    <m/>
    <m/>
    <m/>
    <m/>
    <m/>
    <m/>
    <m/>
    <n v="1"/>
    <m/>
    <m/>
    <m/>
    <m/>
    <s v="NE"/>
    <x v="6"/>
    <x v="2"/>
    <x v="0"/>
    <x v="7"/>
    <x v="0"/>
    <x v="3"/>
    <x v="2"/>
    <x v="0"/>
    <x v="0"/>
    <x v="0"/>
  </r>
  <r>
    <n v="219"/>
    <d v="2020-09-21T15:54:14"/>
    <x v="218"/>
    <x v="12"/>
    <n v="35"/>
    <n v="1"/>
    <n v="1"/>
    <n v="2"/>
    <n v="0"/>
    <x v="2"/>
    <m/>
    <n v="1"/>
    <x v="33"/>
    <n v="1"/>
    <n v="5"/>
    <n v="4"/>
    <n v="5"/>
    <n v="4"/>
    <n v="5"/>
    <n v="3"/>
    <n v="4"/>
    <n v="3"/>
    <n v="4"/>
    <n v="4"/>
    <x v="8"/>
    <n v="4"/>
    <x v="3"/>
    <m/>
    <m/>
    <m/>
    <n v="2"/>
    <n v="2"/>
    <n v="2"/>
    <n v="2"/>
    <m/>
    <m/>
    <m/>
    <m/>
    <m/>
    <n v="1"/>
    <x v="1"/>
    <n v="1"/>
    <m/>
    <m/>
    <m/>
    <m/>
    <m/>
    <n v="1"/>
    <m/>
    <n v="1"/>
    <m/>
    <m/>
    <m/>
    <m/>
    <m/>
    <n v="1"/>
    <s v="MW"/>
    <x v="5"/>
    <x v="8"/>
    <x v="5"/>
    <x v="1"/>
    <x v="8"/>
    <x v="3"/>
    <x v="0"/>
    <x v="1"/>
    <x v="0"/>
    <x v="3"/>
  </r>
  <r>
    <n v="220"/>
    <d v="2020-09-21T15:54:21"/>
    <x v="219"/>
    <x v="25"/>
    <n v="32"/>
    <n v="1"/>
    <n v="1"/>
    <n v="2"/>
    <n v="1"/>
    <x v="0"/>
    <m/>
    <n v="1"/>
    <x v="3"/>
    <n v="2"/>
    <n v="4"/>
    <n v="3"/>
    <n v="4"/>
    <n v="4"/>
    <n v="5"/>
    <n v="5"/>
    <n v="5"/>
    <n v="4"/>
    <n v="5"/>
    <n v="4"/>
    <x v="3"/>
    <n v="1"/>
    <x v="5"/>
    <m/>
    <m/>
    <m/>
    <n v="2"/>
    <n v="3"/>
    <n v="2"/>
    <n v="2"/>
    <m/>
    <n v="1"/>
    <m/>
    <m/>
    <m/>
    <m/>
    <x v="3"/>
    <n v="1"/>
    <m/>
    <m/>
    <n v="1"/>
    <m/>
    <m/>
    <m/>
    <m/>
    <n v="1"/>
    <m/>
    <n v="1"/>
    <m/>
    <m/>
    <n v="1"/>
    <m/>
    <s v="NE"/>
    <x v="1"/>
    <x v="6"/>
    <x v="0"/>
    <x v="7"/>
    <x v="8"/>
    <x v="0"/>
    <x v="2"/>
    <x v="0"/>
    <x v="0"/>
    <x v="3"/>
  </r>
  <r>
    <n v="221"/>
    <d v="2020-09-21T15:54:42"/>
    <x v="220"/>
    <x v="51"/>
    <n v="5"/>
    <n v="1"/>
    <n v="1"/>
    <n v="3"/>
    <n v="1"/>
    <x v="0"/>
    <m/>
    <n v="1"/>
    <x v="4"/>
    <n v="2"/>
    <n v="6"/>
    <n v="5"/>
    <n v="5"/>
    <n v="5"/>
    <n v="7"/>
    <n v="5"/>
    <n v="6"/>
    <n v="3"/>
    <n v="6"/>
    <n v="2"/>
    <x v="2"/>
    <n v="1"/>
    <x v="10"/>
    <m/>
    <m/>
    <m/>
    <n v="3"/>
    <n v="3"/>
    <n v="3"/>
    <n v="3"/>
    <m/>
    <m/>
    <m/>
    <m/>
    <n v="1"/>
    <m/>
    <x v="0"/>
    <m/>
    <m/>
    <n v="1"/>
    <m/>
    <m/>
    <m/>
    <m/>
    <n v="1"/>
    <n v="1"/>
    <m/>
    <n v="1"/>
    <m/>
    <m/>
    <m/>
    <m/>
    <s v="WEST"/>
    <x v="6"/>
    <x v="2"/>
    <x v="5"/>
    <x v="7"/>
    <x v="2"/>
    <x v="3"/>
    <x v="2"/>
    <x v="1"/>
    <x v="0"/>
    <x v="2"/>
  </r>
  <r>
    <n v="222"/>
    <d v="2020-09-21T15:54:50"/>
    <x v="221"/>
    <x v="31"/>
    <n v="25"/>
    <n v="1"/>
    <n v="1"/>
    <n v="1"/>
    <n v="0"/>
    <x v="1"/>
    <m/>
    <n v="2"/>
    <x v="15"/>
    <n v="2"/>
    <n v="3"/>
    <n v="1"/>
    <n v="6"/>
    <n v="1"/>
    <n v="5"/>
    <n v="3"/>
    <n v="5"/>
    <n v="1"/>
    <n v="7"/>
    <n v="3"/>
    <x v="17"/>
    <n v="2"/>
    <x v="4"/>
    <m/>
    <m/>
    <m/>
    <n v="2"/>
    <n v="3"/>
    <n v="2"/>
    <n v="2"/>
    <m/>
    <m/>
    <m/>
    <m/>
    <m/>
    <n v="1"/>
    <x v="0"/>
    <n v="1"/>
    <m/>
    <m/>
    <m/>
    <m/>
    <m/>
    <m/>
    <m/>
    <n v="1"/>
    <n v="1"/>
    <m/>
    <n v="1"/>
    <m/>
    <n v="1"/>
    <m/>
    <s v="MW"/>
    <x v="0"/>
    <x v="5"/>
    <x v="4"/>
    <x v="2"/>
    <x v="5"/>
    <x v="0"/>
    <x v="3"/>
    <x v="3"/>
    <x v="1"/>
    <x v="3"/>
  </r>
  <r>
    <n v="223"/>
    <d v="2020-09-21T15:55:36"/>
    <x v="222"/>
    <x v="26"/>
    <n v="40"/>
    <n v="2"/>
    <n v="1"/>
    <n v="2"/>
    <n v="0"/>
    <x v="3"/>
    <m/>
    <n v="2"/>
    <x v="1"/>
    <n v="1"/>
    <n v="7"/>
    <n v="1"/>
    <n v="7"/>
    <n v="1"/>
    <n v="7"/>
    <n v="1"/>
    <n v="7"/>
    <n v="2"/>
    <n v="6"/>
    <n v="1"/>
    <x v="2"/>
    <n v="2"/>
    <x v="3"/>
    <m/>
    <m/>
    <m/>
    <n v="2"/>
    <n v="1"/>
    <n v="2"/>
    <n v="2"/>
    <m/>
    <n v="1"/>
    <m/>
    <m/>
    <m/>
    <m/>
    <x v="0"/>
    <m/>
    <m/>
    <m/>
    <m/>
    <n v="1"/>
    <m/>
    <n v="1"/>
    <n v="1"/>
    <m/>
    <m/>
    <n v="1"/>
    <m/>
    <m/>
    <m/>
    <m/>
    <s v="SOUTH"/>
    <x v="10"/>
    <x v="1"/>
    <x v="4"/>
    <x v="4"/>
    <x v="9"/>
    <x v="2"/>
    <x v="1"/>
    <x v="3"/>
    <x v="1"/>
    <x v="2"/>
  </r>
  <r>
    <n v="224"/>
    <d v="2020-09-21T15:55:53"/>
    <x v="223"/>
    <x v="32"/>
    <n v="5"/>
    <n v="1"/>
    <n v="1"/>
    <n v="6"/>
    <n v="2"/>
    <x v="0"/>
    <m/>
    <n v="1"/>
    <x v="0"/>
    <n v="1"/>
    <n v="3"/>
    <n v="4"/>
    <n v="3"/>
    <n v="4"/>
    <n v="6"/>
    <n v="5"/>
    <n v="5"/>
    <n v="7"/>
    <n v="2"/>
    <n v="4"/>
    <x v="32"/>
    <n v="1"/>
    <x v="3"/>
    <m/>
    <m/>
    <m/>
    <n v="1"/>
    <n v="1"/>
    <n v="1"/>
    <n v="2"/>
    <n v="1"/>
    <n v="1"/>
    <n v="1"/>
    <m/>
    <m/>
    <m/>
    <x v="1"/>
    <n v="1"/>
    <n v="1"/>
    <n v="1"/>
    <m/>
    <m/>
    <m/>
    <m/>
    <m/>
    <m/>
    <m/>
    <m/>
    <n v="1"/>
    <n v="1"/>
    <n v="1"/>
    <m/>
    <s v="WEST"/>
    <x v="2"/>
    <x v="2"/>
    <x v="10"/>
    <x v="10"/>
    <x v="5"/>
    <x v="0"/>
    <x v="2"/>
    <x v="0"/>
    <x v="3"/>
    <x v="3"/>
  </r>
  <r>
    <n v="225"/>
    <d v="2020-09-21T15:56:28"/>
    <x v="224"/>
    <x v="25"/>
    <n v="13"/>
    <n v="2"/>
    <n v="1"/>
    <n v="2"/>
    <n v="1"/>
    <x v="0"/>
    <m/>
    <n v="1"/>
    <x v="0"/>
    <n v="1"/>
    <n v="6"/>
    <n v="5"/>
    <n v="6"/>
    <n v="6"/>
    <n v="7"/>
    <n v="7"/>
    <n v="6"/>
    <n v="7"/>
    <n v="7"/>
    <n v="6"/>
    <x v="13"/>
    <n v="1"/>
    <x v="3"/>
    <m/>
    <m/>
    <m/>
    <n v="1"/>
    <n v="1"/>
    <n v="1"/>
    <n v="1"/>
    <n v="1"/>
    <n v="1"/>
    <m/>
    <n v="1"/>
    <m/>
    <m/>
    <x v="0"/>
    <m/>
    <m/>
    <n v="1"/>
    <m/>
    <n v="1"/>
    <m/>
    <m/>
    <n v="1"/>
    <m/>
    <m/>
    <n v="1"/>
    <m/>
    <n v="1"/>
    <n v="1"/>
    <m/>
    <s v="MW"/>
    <x v="1"/>
    <x v="2"/>
    <x v="7"/>
    <x v="7"/>
    <x v="8"/>
    <x v="0"/>
    <x v="2"/>
    <x v="0"/>
    <x v="0"/>
    <x v="3"/>
  </r>
  <r>
    <n v="226"/>
    <d v="2020-09-21T15:56:42"/>
    <x v="225"/>
    <x v="26"/>
    <n v="13"/>
    <n v="1"/>
    <n v="1"/>
    <n v="1"/>
    <n v="0"/>
    <x v="0"/>
    <m/>
    <n v="2"/>
    <x v="22"/>
    <n v="2"/>
    <n v="3"/>
    <n v="1"/>
    <n v="6"/>
    <n v="3"/>
    <n v="7"/>
    <n v="5"/>
    <n v="6"/>
    <n v="3"/>
    <n v="6"/>
    <n v="3"/>
    <x v="23"/>
    <n v="2"/>
    <x v="10"/>
    <m/>
    <m/>
    <m/>
    <n v="2"/>
    <n v="2"/>
    <n v="2"/>
    <n v="2"/>
    <n v="1"/>
    <m/>
    <m/>
    <m/>
    <n v="1"/>
    <m/>
    <x v="1"/>
    <m/>
    <m/>
    <m/>
    <m/>
    <m/>
    <m/>
    <m/>
    <m/>
    <m/>
    <n v="1"/>
    <m/>
    <n v="1"/>
    <m/>
    <m/>
    <m/>
    <s v="MW"/>
    <x v="2"/>
    <x v="4"/>
    <x v="3"/>
    <x v="5"/>
    <x v="1"/>
    <x v="0"/>
    <x v="1"/>
    <x v="3"/>
    <x v="2"/>
    <x v="1"/>
  </r>
  <r>
    <n v="227"/>
    <d v="2020-09-21T15:56:58"/>
    <x v="226"/>
    <x v="37"/>
    <n v="5"/>
    <n v="1"/>
    <n v="1"/>
    <n v="1"/>
    <n v="0"/>
    <x v="1"/>
    <m/>
    <n v="1"/>
    <x v="23"/>
    <n v="2"/>
    <n v="5"/>
    <n v="1"/>
    <n v="7"/>
    <n v="1"/>
    <n v="6"/>
    <n v="3"/>
    <n v="7"/>
    <n v="1"/>
    <n v="6"/>
    <n v="3"/>
    <x v="24"/>
    <n v="4"/>
    <x v="5"/>
    <m/>
    <m/>
    <m/>
    <n v="2"/>
    <n v="3"/>
    <n v="2"/>
    <n v="2"/>
    <m/>
    <n v="1"/>
    <m/>
    <m/>
    <m/>
    <m/>
    <x v="4"/>
    <m/>
    <m/>
    <m/>
    <m/>
    <n v="1"/>
    <n v="1"/>
    <m/>
    <n v="1"/>
    <m/>
    <m/>
    <m/>
    <n v="1"/>
    <m/>
    <m/>
    <m/>
    <s v="WEST"/>
    <x v="5"/>
    <x v="1"/>
    <x v="2"/>
    <x v="4"/>
    <x v="3"/>
    <x v="3"/>
    <x v="1"/>
    <x v="2"/>
    <x v="1"/>
    <x v="1"/>
  </r>
  <r>
    <n v="228"/>
    <d v="2020-09-21T15:58:33"/>
    <x v="227"/>
    <x v="27"/>
    <n v="3"/>
    <n v="1"/>
    <n v="1"/>
    <n v="2"/>
    <n v="2"/>
    <x v="0"/>
    <m/>
    <n v="2"/>
    <x v="10"/>
    <n v="1"/>
    <n v="3"/>
    <n v="2"/>
    <n v="7"/>
    <n v="1"/>
    <n v="7"/>
    <n v="6"/>
    <n v="6"/>
    <n v="1"/>
    <n v="6"/>
    <n v="2"/>
    <x v="21"/>
    <n v="2"/>
    <x v="10"/>
    <m/>
    <m/>
    <m/>
    <n v="3"/>
    <n v="3"/>
    <n v="2"/>
    <n v="3"/>
    <m/>
    <m/>
    <m/>
    <m/>
    <n v="1"/>
    <m/>
    <x v="3"/>
    <n v="1"/>
    <m/>
    <m/>
    <m/>
    <n v="1"/>
    <n v="1"/>
    <m/>
    <m/>
    <m/>
    <m/>
    <n v="1"/>
    <n v="1"/>
    <m/>
    <n v="1"/>
    <m/>
    <s v="WEST"/>
    <x v="9"/>
    <x v="5"/>
    <x v="2"/>
    <x v="4"/>
    <x v="2"/>
    <x v="1"/>
    <x v="3"/>
    <x v="2"/>
    <x v="1"/>
    <x v="2"/>
  </r>
  <r>
    <n v="229"/>
    <d v="2020-09-21T15:58:39"/>
    <x v="228"/>
    <x v="8"/>
    <n v="30"/>
    <n v="1"/>
    <n v="1"/>
    <n v="2"/>
    <n v="2"/>
    <x v="0"/>
    <m/>
    <n v="1"/>
    <x v="17"/>
    <n v="1"/>
    <n v="5"/>
    <n v="5"/>
    <n v="4"/>
    <n v="5"/>
    <n v="5"/>
    <n v="4"/>
    <n v="5"/>
    <n v="3"/>
    <n v="5"/>
    <n v="4"/>
    <x v="8"/>
    <n v="1"/>
    <x v="5"/>
    <m/>
    <m/>
    <m/>
    <n v="1"/>
    <n v="1"/>
    <n v="1"/>
    <n v="1"/>
    <n v="1"/>
    <n v="1"/>
    <m/>
    <m/>
    <n v="1"/>
    <m/>
    <x v="0"/>
    <n v="1"/>
    <m/>
    <n v="1"/>
    <m/>
    <n v="1"/>
    <m/>
    <m/>
    <m/>
    <m/>
    <m/>
    <n v="1"/>
    <m/>
    <n v="1"/>
    <n v="1"/>
    <m/>
    <s v="NE"/>
    <x v="6"/>
    <x v="8"/>
    <x v="1"/>
    <x v="1"/>
    <x v="8"/>
    <x v="3"/>
    <x v="0"/>
    <x v="1"/>
    <x v="0"/>
    <x v="3"/>
  </r>
  <r>
    <n v="230"/>
    <d v="2020-09-21T15:58:58"/>
    <x v="229"/>
    <x v="46"/>
    <n v="43"/>
    <n v="1"/>
    <n v="1"/>
    <n v="2"/>
    <n v="0"/>
    <x v="0"/>
    <m/>
    <n v="2"/>
    <x v="7"/>
    <n v="2"/>
    <n v="5"/>
    <n v="2"/>
    <n v="5"/>
    <n v="2"/>
    <n v="6"/>
    <n v="6"/>
    <n v="6"/>
    <n v="5"/>
    <n v="7"/>
    <n v="5"/>
    <x v="5"/>
    <n v="2"/>
    <x v="5"/>
    <m/>
    <m/>
    <m/>
    <n v="2"/>
    <n v="2"/>
    <n v="2"/>
    <n v="3"/>
    <n v="1"/>
    <m/>
    <m/>
    <m/>
    <m/>
    <m/>
    <x v="1"/>
    <m/>
    <m/>
    <m/>
    <m/>
    <m/>
    <m/>
    <n v="1"/>
    <m/>
    <n v="1"/>
    <n v="1"/>
    <m/>
    <m/>
    <m/>
    <n v="1"/>
    <m/>
    <s v="SOUTH"/>
    <x v="1"/>
    <x v="5"/>
    <x v="0"/>
    <x v="4"/>
    <x v="8"/>
    <x v="0"/>
    <x v="3"/>
    <x v="0"/>
    <x v="1"/>
    <x v="3"/>
  </r>
  <r>
    <n v="231"/>
    <d v="2020-09-21T15:59:03"/>
    <x v="230"/>
    <x v="46"/>
    <n v="30"/>
    <n v="1"/>
    <n v="1"/>
    <n v="3"/>
    <n v="0"/>
    <x v="1"/>
    <m/>
    <n v="1"/>
    <x v="8"/>
    <n v="2"/>
    <n v="1"/>
    <n v="6"/>
    <n v="6"/>
    <n v="7"/>
    <n v="4"/>
    <n v="7"/>
    <n v="7"/>
    <n v="5"/>
    <n v="3"/>
    <n v="5"/>
    <x v="3"/>
    <n v="3"/>
    <x v="10"/>
    <m/>
    <m/>
    <m/>
    <n v="3"/>
    <n v="3"/>
    <n v="2"/>
    <n v="3"/>
    <m/>
    <n v="1"/>
    <m/>
    <m/>
    <n v="1"/>
    <m/>
    <x v="0"/>
    <m/>
    <n v="1"/>
    <m/>
    <m/>
    <m/>
    <n v="1"/>
    <m/>
    <m/>
    <n v="1"/>
    <m/>
    <m/>
    <n v="1"/>
    <m/>
    <m/>
    <m/>
    <s v="NE"/>
    <x v="8"/>
    <x v="2"/>
    <x v="1"/>
    <x v="9"/>
    <x v="7"/>
    <x v="1"/>
    <x v="2"/>
    <x v="1"/>
    <x v="3"/>
    <x v="0"/>
  </r>
  <r>
    <n v="232"/>
    <d v="2020-09-21T15:59:11"/>
    <x v="231"/>
    <x v="55"/>
    <n v="18"/>
    <n v="1"/>
    <n v="1"/>
    <n v="2"/>
    <n v="0"/>
    <x v="1"/>
    <m/>
    <n v="1"/>
    <x v="12"/>
    <n v="2"/>
    <n v="6"/>
    <n v="5"/>
    <n v="7"/>
    <n v="2"/>
    <n v="7"/>
    <n v="4"/>
    <n v="7"/>
    <n v="1"/>
    <n v="6"/>
    <n v="1"/>
    <x v="11"/>
    <n v="2"/>
    <x v="4"/>
    <m/>
    <m/>
    <m/>
    <n v="2"/>
    <n v="2"/>
    <n v="1"/>
    <n v="2"/>
    <m/>
    <m/>
    <m/>
    <m/>
    <m/>
    <n v="1"/>
    <x v="5"/>
    <m/>
    <m/>
    <m/>
    <m/>
    <n v="1"/>
    <m/>
    <n v="1"/>
    <m/>
    <m/>
    <m/>
    <m/>
    <m/>
    <m/>
    <m/>
    <n v="1"/>
    <s v="SOUTH"/>
    <x v="5"/>
    <x v="6"/>
    <x v="2"/>
    <x v="6"/>
    <x v="9"/>
    <x v="3"/>
    <x v="2"/>
    <x v="2"/>
    <x v="2"/>
    <x v="2"/>
  </r>
  <r>
    <n v="233"/>
    <d v="2020-09-21T15:59:21"/>
    <x v="232"/>
    <x v="19"/>
    <n v="30"/>
    <n v="1"/>
    <n v="1"/>
    <n v="1"/>
    <n v="0"/>
    <x v="1"/>
    <m/>
    <n v="2"/>
    <x v="34"/>
    <n v="2"/>
    <n v="7"/>
    <n v="1"/>
    <n v="7"/>
    <n v="1"/>
    <n v="7"/>
    <n v="1"/>
    <n v="7"/>
    <n v="1"/>
    <n v="7"/>
    <n v="1"/>
    <x v="10"/>
    <n v="3"/>
    <x v="6"/>
    <m/>
    <s v="TD Bank"/>
    <m/>
    <n v="2"/>
    <n v="3"/>
    <n v="2"/>
    <n v="2"/>
    <m/>
    <m/>
    <m/>
    <m/>
    <n v="1"/>
    <m/>
    <x v="1"/>
    <n v="1"/>
    <m/>
    <m/>
    <m/>
    <n v="1"/>
    <m/>
    <m/>
    <m/>
    <n v="1"/>
    <m/>
    <m/>
    <n v="1"/>
    <m/>
    <m/>
    <m/>
    <s v="NE"/>
    <x v="10"/>
    <x v="1"/>
    <x v="2"/>
    <x v="2"/>
    <x v="9"/>
    <x v="2"/>
    <x v="1"/>
    <x v="2"/>
    <x v="1"/>
    <x v="2"/>
  </r>
  <r>
    <n v="234"/>
    <d v="2020-09-21T16:00:37"/>
    <x v="233"/>
    <x v="50"/>
    <n v="32"/>
    <n v="1"/>
    <n v="1"/>
    <n v="1"/>
    <n v="2"/>
    <x v="0"/>
    <m/>
    <n v="1"/>
    <x v="1"/>
    <n v="2"/>
    <n v="4"/>
    <n v="4"/>
    <n v="5"/>
    <n v="5"/>
    <n v="5"/>
    <n v="5"/>
    <n v="5"/>
    <n v="5"/>
    <n v="3"/>
    <n v="3"/>
    <x v="2"/>
    <n v="2"/>
    <x v="1"/>
    <m/>
    <m/>
    <s v="Penny Mac"/>
    <n v="2"/>
    <n v="2"/>
    <n v="2"/>
    <n v="2"/>
    <n v="1"/>
    <m/>
    <m/>
    <m/>
    <m/>
    <m/>
    <x v="1"/>
    <m/>
    <m/>
    <m/>
    <m/>
    <n v="1"/>
    <m/>
    <n v="1"/>
    <m/>
    <n v="1"/>
    <m/>
    <n v="1"/>
    <n v="1"/>
    <m/>
    <n v="1"/>
    <m/>
    <s v="NE"/>
    <x v="1"/>
    <x v="2"/>
    <x v="0"/>
    <x v="10"/>
    <x v="5"/>
    <x v="0"/>
    <x v="2"/>
    <x v="0"/>
    <x v="3"/>
    <x v="3"/>
  </r>
  <r>
    <n v="235"/>
    <d v="2020-09-21T16:00:47"/>
    <x v="234"/>
    <x v="50"/>
    <n v="33"/>
    <n v="1"/>
    <n v="1"/>
    <n v="3"/>
    <n v="1"/>
    <x v="0"/>
    <m/>
    <n v="2"/>
    <x v="3"/>
    <n v="2"/>
    <n v="6"/>
    <n v="3"/>
    <n v="5"/>
    <n v="4"/>
    <n v="5"/>
    <n v="2"/>
    <n v="6"/>
    <n v="5"/>
    <n v="6"/>
    <n v="3"/>
    <x v="1"/>
    <n v="3"/>
    <x v="0"/>
    <m/>
    <m/>
    <m/>
    <n v="2"/>
    <n v="2"/>
    <n v="2"/>
    <n v="2"/>
    <m/>
    <m/>
    <m/>
    <m/>
    <m/>
    <n v="1"/>
    <x v="1"/>
    <n v="1"/>
    <m/>
    <m/>
    <m/>
    <m/>
    <m/>
    <n v="1"/>
    <m/>
    <n v="1"/>
    <m/>
    <m/>
    <n v="1"/>
    <m/>
    <m/>
    <m/>
    <s v="SOUTH"/>
    <x v="4"/>
    <x v="3"/>
    <x v="0"/>
    <x v="3"/>
    <x v="5"/>
    <x v="2"/>
    <x v="3"/>
    <x v="0"/>
    <x v="2"/>
    <x v="3"/>
  </r>
  <r>
    <n v="236"/>
    <d v="2020-09-21T16:00:50"/>
    <x v="235"/>
    <x v="36"/>
    <n v="12"/>
    <n v="1"/>
    <n v="1"/>
    <n v="1"/>
    <n v="0"/>
    <x v="0"/>
    <m/>
    <n v="2"/>
    <x v="8"/>
    <n v="2"/>
    <n v="4"/>
    <n v="1"/>
    <n v="5"/>
    <n v="3"/>
    <n v="7"/>
    <n v="5"/>
    <n v="6"/>
    <n v="2"/>
    <n v="6"/>
    <n v="2"/>
    <x v="22"/>
    <n v="3"/>
    <x v="4"/>
    <m/>
    <m/>
    <m/>
    <n v="2"/>
    <n v="2"/>
    <n v="2"/>
    <n v="2"/>
    <m/>
    <m/>
    <m/>
    <m/>
    <m/>
    <n v="1"/>
    <x v="1"/>
    <n v="1"/>
    <m/>
    <m/>
    <m/>
    <n v="1"/>
    <m/>
    <m/>
    <m/>
    <n v="1"/>
    <m/>
    <m/>
    <m/>
    <m/>
    <m/>
    <n v="1"/>
    <s v="WEST"/>
    <x v="1"/>
    <x v="4"/>
    <x v="3"/>
    <x v="5"/>
    <x v="2"/>
    <x v="0"/>
    <x v="1"/>
    <x v="3"/>
    <x v="2"/>
    <x v="2"/>
  </r>
  <r>
    <n v="237"/>
    <d v="2020-09-21T16:00:51"/>
    <x v="236"/>
    <x v="8"/>
    <n v="16"/>
    <n v="1"/>
    <n v="1"/>
    <n v="2"/>
    <n v="2"/>
    <x v="0"/>
    <m/>
    <n v="1"/>
    <x v="1"/>
    <n v="1"/>
    <n v="7"/>
    <n v="1"/>
    <n v="5"/>
    <n v="6"/>
    <n v="6"/>
    <n v="3"/>
    <n v="2"/>
    <n v="6"/>
    <n v="2"/>
    <n v="1"/>
    <x v="2"/>
    <n v="1"/>
    <x v="3"/>
    <m/>
    <m/>
    <m/>
    <n v="2"/>
    <n v="1"/>
    <n v="2"/>
    <n v="2"/>
    <n v="1"/>
    <n v="1"/>
    <m/>
    <m/>
    <m/>
    <m/>
    <x v="5"/>
    <n v="1"/>
    <m/>
    <m/>
    <n v="1"/>
    <m/>
    <m/>
    <n v="1"/>
    <m/>
    <m/>
    <m/>
    <n v="1"/>
    <m/>
    <m/>
    <m/>
    <m/>
    <s v="MW"/>
    <x v="4"/>
    <x v="2"/>
    <x v="7"/>
    <x v="9"/>
    <x v="2"/>
    <x v="2"/>
    <x v="2"/>
    <x v="0"/>
    <x v="3"/>
    <x v="2"/>
  </r>
  <r>
    <n v="238"/>
    <d v="2020-09-21T16:02:12"/>
    <x v="237"/>
    <x v="23"/>
    <n v="23"/>
    <n v="1"/>
    <n v="1"/>
    <n v="3"/>
    <n v="0"/>
    <x v="0"/>
    <m/>
    <n v="1"/>
    <x v="15"/>
    <n v="2"/>
    <n v="6"/>
    <n v="4"/>
    <n v="5"/>
    <n v="4"/>
    <n v="6"/>
    <n v="4"/>
    <n v="7"/>
    <n v="2"/>
    <n v="4"/>
    <n v="5"/>
    <x v="2"/>
    <n v="3"/>
    <x v="5"/>
    <m/>
    <m/>
    <m/>
    <n v="2"/>
    <n v="2"/>
    <n v="2"/>
    <n v="2"/>
    <n v="1"/>
    <n v="1"/>
    <n v="1"/>
    <m/>
    <m/>
    <m/>
    <x v="1"/>
    <n v="1"/>
    <m/>
    <n v="1"/>
    <m/>
    <m/>
    <n v="1"/>
    <m/>
    <m/>
    <m/>
    <m/>
    <n v="1"/>
    <n v="1"/>
    <m/>
    <m/>
    <m/>
    <s v="MW"/>
    <x v="5"/>
    <x v="3"/>
    <x v="3"/>
    <x v="1"/>
    <x v="8"/>
    <x v="3"/>
    <x v="3"/>
    <x v="3"/>
    <x v="0"/>
    <x v="3"/>
  </r>
  <r>
    <n v="239"/>
    <d v="2020-09-21T16:02:44"/>
    <x v="238"/>
    <x v="56"/>
    <n v="30"/>
    <n v="1"/>
    <n v="1"/>
    <n v="2"/>
    <n v="2"/>
    <x v="0"/>
    <m/>
    <n v="2"/>
    <x v="1"/>
    <n v="2"/>
    <n v="5"/>
    <n v="3"/>
    <n v="6"/>
    <n v="3"/>
    <n v="5"/>
    <n v="5"/>
    <n v="5"/>
    <n v="2"/>
    <n v="6"/>
    <n v="3"/>
    <x v="2"/>
    <n v="2"/>
    <x v="5"/>
    <m/>
    <m/>
    <m/>
    <n v="2"/>
    <n v="3"/>
    <n v="2"/>
    <n v="2"/>
    <n v="1"/>
    <m/>
    <m/>
    <m/>
    <n v="1"/>
    <m/>
    <x v="1"/>
    <n v="1"/>
    <m/>
    <m/>
    <m/>
    <m/>
    <m/>
    <n v="1"/>
    <m/>
    <n v="1"/>
    <m/>
    <m/>
    <m/>
    <m/>
    <n v="1"/>
    <m/>
    <s v="NE"/>
    <x v="0"/>
    <x v="6"/>
    <x v="6"/>
    <x v="5"/>
    <x v="5"/>
    <x v="0"/>
    <x v="2"/>
    <x v="3"/>
    <x v="2"/>
    <x v="3"/>
  </r>
  <r>
    <n v="240"/>
    <d v="2020-09-21T16:03:00"/>
    <x v="239"/>
    <x v="45"/>
    <n v="41"/>
    <n v="1"/>
    <n v="1"/>
    <n v="2"/>
    <n v="3"/>
    <x v="2"/>
    <m/>
    <n v="1"/>
    <x v="0"/>
    <n v="1"/>
    <n v="7"/>
    <n v="6"/>
    <n v="6"/>
    <n v="7"/>
    <n v="7"/>
    <n v="6"/>
    <n v="6"/>
    <n v="6"/>
    <n v="6"/>
    <n v="5"/>
    <x v="33"/>
    <n v="1"/>
    <x v="3"/>
    <m/>
    <m/>
    <m/>
    <n v="1"/>
    <n v="2"/>
    <n v="2"/>
    <n v="1"/>
    <n v="1"/>
    <m/>
    <m/>
    <m/>
    <m/>
    <m/>
    <x v="0"/>
    <m/>
    <m/>
    <m/>
    <n v="1"/>
    <m/>
    <m/>
    <m/>
    <m/>
    <m/>
    <m/>
    <n v="1"/>
    <m/>
    <m/>
    <m/>
    <m/>
    <s v="MW"/>
    <x v="6"/>
    <x v="8"/>
    <x v="0"/>
    <x v="0"/>
    <x v="5"/>
    <x v="3"/>
    <x v="0"/>
    <x v="0"/>
    <x v="0"/>
    <x v="3"/>
  </r>
  <r>
    <n v="241"/>
    <d v="2020-09-21T16:03:17"/>
    <x v="240"/>
    <x v="3"/>
    <n v="10"/>
    <n v="1"/>
    <n v="1"/>
    <n v="2"/>
    <n v="1"/>
    <x v="0"/>
    <m/>
    <n v="2"/>
    <x v="2"/>
    <n v="2"/>
    <n v="6"/>
    <n v="6"/>
    <n v="1"/>
    <n v="7"/>
    <n v="7"/>
    <n v="1"/>
    <n v="3"/>
    <n v="1"/>
    <n v="2"/>
    <n v="1"/>
    <x v="8"/>
    <n v="1"/>
    <x v="3"/>
    <m/>
    <m/>
    <m/>
    <n v="1"/>
    <n v="1"/>
    <n v="2"/>
    <n v="2"/>
    <n v="1"/>
    <n v="1"/>
    <m/>
    <n v="1"/>
    <n v="1"/>
    <m/>
    <x v="1"/>
    <n v="1"/>
    <m/>
    <m/>
    <m/>
    <n v="1"/>
    <m/>
    <n v="1"/>
    <m/>
    <m/>
    <m/>
    <n v="1"/>
    <n v="1"/>
    <m/>
    <n v="1"/>
    <m/>
    <s v="SOUTH"/>
    <x v="12"/>
    <x v="9"/>
    <x v="0"/>
    <x v="12"/>
    <x v="9"/>
    <x v="2"/>
    <x v="0"/>
    <x v="0"/>
    <x v="3"/>
    <x v="2"/>
  </r>
  <r>
    <n v="242"/>
    <d v="2020-09-21T16:03:32"/>
    <x v="241"/>
    <x v="17"/>
    <n v="7"/>
    <n v="1"/>
    <n v="1"/>
    <n v="2"/>
    <n v="2"/>
    <x v="0"/>
    <m/>
    <n v="1"/>
    <x v="0"/>
    <n v="1"/>
    <n v="4"/>
    <n v="4"/>
    <n v="4"/>
    <n v="4"/>
    <n v="4"/>
    <n v="4"/>
    <n v="4"/>
    <n v="4"/>
    <n v="4"/>
    <n v="4"/>
    <x v="34"/>
    <n v="1"/>
    <x v="3"/>
    <m/>
    <m/>
    <m/>
    <n v="1"/>
    <n v="1"/>
    <n v="1"/>
    <n v="1"/>
    <n v="1"/>
    <n v="1"/>
    <n v="1"/>
    <n v="1"/>
    <m/>
    <m/>
    <x v="3"/>
    <m/>
    <n v="1"/>
    <n v="1"/>
    <n v="1"/>
    <m/>
    <m/>
    <m/>
    <m/>
    <m/>
    <m/>
    <n v="1"/>
    <n v="1"/>
    <n v="1"/>
    <n v="1"/>
    <m/>
    <s v="NE"/>
    <x v="0"/>
    <x v="8"/>
    <x v="0"/>
    <x v="1"/>
    <x v="0"/>
    <x v="0"/>
    <x v="0"/>
    <x v="0"/>
    <x v="0"/>
    <x v="0"/>
  </r>
  <r>
    <n v="243"/>
    <d v="2020-09-21T16:03:56"/>
    <x v="242"/>
    <x v="45"/>
    <n v="9"/>
    <n v="2"/>
    <n v="1"/>
    <n v="3"/>
    <n v="0"/>
    <x v="3"/>
    <m/>
    <n v="1"/>
    <x v="35"/>
    <n v="2"/>
    <n v="5"/>
    <n v="1"/>
    <n v="5"/>
    <n v="1"/>
    <n v="7"/>
    <n v="5"/>
    <n v="7"/>
    <n v="1"/>
    <n v="5"/>
    <n v="1"/>
    <x v="15"/>
    <n v="1"/>
    <x v="1"/>
    <m/>
    <m/>
    <s v="Mr. Cooper"/>
    <n v="2"/>
    <n v="2"/>
    <n v="2"/>
    <n v="2"/>
    <m/>
    <m/>
    <m/>
    <m/>
    <m/>
    <n v="1"/>
    <x v="1"/>
    <n v="1"/>
    <m/>
    <m/>
    <m/>
    <n v="1"/>
    <m/>
    <n v="1"/>
    <m/>
    <m/>
    <m/>
    <m/>
    <m/>
    <m/>
    <m/>
    <n v="1"/>
    <s v="SOUTH"/>
    <x v="0"/>
    <x v="1"/>
    <x v="6"/>
    <x v="6"/>
    <x v="9"/>
    <x v="0"/>
    <x v="1"/>
    <x v="3"/>
    <x v="2"/>
    <x v="2"/>
  </r>
  <r>
    <n v="244"/>
    <d v="2020-09-21T16:04:23"/>
    <x v="243"/>
    <x v="57"/>
    <n v="6"/>
    <n v="1"/>
    <n v="1"/>
    <n v="1"/>
    <n v="0"/>
    <x v="2"/>
    <m/>
    <n v="2"/>
    <x v="7"/>
    <n v="2"/>
    <n v="5"/>
    <n v="2"/>
    <n v="7"/>
    <n v="2"/>
    <n v="4"/>
    <n v="6"/>
    <n v="6"/>
    <n v="1"/>
    <n v="6"/>
    <n v="5"/>
    <x v="5"/>
    <n v="2"/>
    <x v="6"/>
    <m/>
    <s v="Commerce "/>
    <m/>
    <n v="2"/>
    <n v="1"/>
    <n v="2"/>
    <n v="2"/>
    <m/>
    <n v="1"/>
    <m/>
    <m/>
    <m/>
    <m/>
    <x v="0"/>
    <n v="1"/>
    <m/>
    <m/>
    <m/>
    <m/>
    <m/>
    <n v="1"/>
    <n v="1"/>
    <m/>
    <m/>
    <n v="1"/>
    <n v="1"/>
    <m/>
    <m/>
    <m/>
    <s v="WEST"/>
    <x v="1"/>
    <x v="5"/>
    <x v="2"/>
    <x v="6"/>
    <x v="7"/>
    <x v="0"/>
    <x v="3"/>
    <x v="2"/>
    <x v="2"/>
    <x v="0"/>
  </r>
  <r>
    <n v="245"/>
    <d v="2020-09-21T16:04:43"/>
    <x v="244"/>
    <x v="13"/>
    <n v="32"/>
    <n v="1"/>
    <n v="1"/>
    <n v="1"/>
    <n v="0"/>
    <x v="0"/>
    <m/>
    <n v="1"/>
    <x v="3"/>
    <n v="2"/>
    <n v="6"/>
    <n v="2"/>
    <n v="3"/>
    <n v="2"/>
    <n v="5"/>
    <n v="3"/>
    <n v="5"/>
    <n v="2"/>
    <n v="5"/>
    <n v="6"/>
    <x v="3"/>
    <n v="1"/>
    <x v="1"/>
    <m/>
    <m/>
    <s v="Hsbc"/>
    <n v="2"/>
    <n v="3"/>
    <n v="2"/>
    <n v="3"/>
    <m/>
    <m/>
    <m/>
    <m/>
    <m/>
    <n v="1"/>
    <x v="4"/>
    <m/>
    <m/>
    <m/>
    <m/>
    <n v="1"/>
    <m/>
    <n v="1"/>
    <n v="1"/>
    <m/>
    <m/>
    <n v="1"/>
    <m/>
    <m/>
    <m/>
    <m/>
    <s v="NE"/>
    <x v="11"/>
    <x v="3"/>
    <x v="1"/>
    <x v="5"/>
    <x v="7"/>
    <x v="3"/>
    <x v="3"/>
    <x v="1"/>
    <x v="2"/>
    <x v="0"/>
  </r>
  <r>
    <n v="246"/>
    <d v="2020-09-21T16:04:42"/>
    <x v="245"/>
    <x v="3"/>
    <n v="9"/>
    <n v="1"/>
    <n v="1"/>
    <n v="2"/>
    <n v="2"/>
    <x v="3"/>
    <m/>
    <n v="1"/>
    <x v="18"/>
    <n v="1"/>
    <n v="7"/>
    <n v="4"/>
    <n v="7"/>
    <n v="6"/>
    <n v="5"/>
    <n v="6"/>
    <n v="7"/>
    <n v="6"/>
    <n v="5"/>
    <n v="6"/>
    <x v="7"/>
    <n v="2"/>
    <x v="4"/>
    <m/>
    <m/>
    <m/>
    <n v="1"/>
    <n v="1"/>
    <n v="1"/>
    <n v="1"/>
    <m/>
    <n v="1"/>
    <m/>
    <m/>
    <m/>
    <m/>
    <x v="3"/>
    <m/>
    <n v="1"/>
    <n v="1"/>
    <m/>
    <m/>
    <m/>
    <m/>
    <m/>
    <n v="1"/>
    <m/>
    <n v="1"/>
    <m/>
    <n v="1"/>
    <m/>
    <m/>
    <s v="SOUTH"/>
    <x v="6"/>
    <x v="3"/>
    <x v="1"/>
    <x v="0"/>
    <x v="7"/>
    <x v="3"/>
    <x v="3"/>
    <x v="1"/>
    <x v="0"/>
    <x v="0"/>
  </r>
  <r>
    <n v="247"/>
    <d v="2020-09-21T16:04:42"/>
    <x v="246"/>
    <x v="32"/>
    <n v="10"/>
    <n v="1"/>
    <n v="1"/>
    <n v="2"/>
    <n v="0"/>
    <x v="1"/>
    <m/>
    <n v="2"/>
    <x v="10"/>
    <n v="2"/>
    <n v="2"/>
    <n v="4"/>
    <n v="7"/>
    <n v="4"/>
    <n v="4"/>
    <n v="6"/>
    <n v="7"/>
    <n v="2"/>
    <n v="6"/>
    <n v="2"/>
    <x v="23"/>
    <n v="1"/>
    <x v="5"/>
    <m/>
    <m/>
    <m/>
    <n v="2"/>
    <n v="2"/>
    <n v="1"/>
    <n v="2"/>
    <m/>
    <m/>
    <m/>
    <m/>
    <m/>
    <n v="1"/>
    <x v="0"/>
    <m/>
    <m/>
    <m/>
    <m/>
    <m/>
    <n v="1"/>
    <n v="1"/>
    <m/>
    <n v="1"/>
    <m/>
    <m/>
    <m/>
    <m/>
    <n v="1"/>
    <m/>
    <s v="SOUTH"/>
    <x v="3"/>
    <x v="3"/>
    <x v="4"/>
    <x v="3"/>
    <x v="5"/>
    <x v="1"/>
    <x v="3"/>
    <x v="3"/>
    <x v="2"/>
    <x v="3"/>
  </r>
  <r>
    <n v="248"/>
    <d v="2020-09-21T16:05:01"/>
    <x v="247"/>
    <x v="36"/>
    <n v="32"/>
    <n v="1"/>
    <n v="1"/>
    <n v="2"/>
    <n v="2"/>
    <x v="0"/>
    <m/>
    <n v="1"/>
    <x v="19"/>
    <n v="1"/>
    <n v="5"/>
    <n v="6"/>
    <n v="5"/>
    <n v="5"/>
    <n v="6"/>
    <n v="6"/>
    <n v="5"/>
    <n v="6"/>
    <n v="6"/>
    <n v="5"/>
    <x v="22"/>
    <n v="1"/>
    <x v="3"/>
    <m/>
    <m/>
    <m/>
    <n v="1"/>
    <n v="1"/>
    <n v="1"/>
    <n v="1"/>
    <n v="1"/>
    <n v="1"/>
    <n v="1"/>
    <n v="1"/>
    <m/>
    <m/>
    <x v="1"/>
    <m/>
    <m/>
    <n v="1"/>
    <n v="1"/>
    <n v="1"/>
    <m/>
    <m/>
    <m/>
    <m/>
    <m/>
    <n v="1"/>
    <m/>
    <n v="1"/>
    <n v="1"/>
    <m/>
    <s v="NE"/>
    <x v="1"/>
    <x v="0"/>
    <x v="7"/>
    <x v="7"/>
    <x v="8"/>
    <x v="0"/>
    <x v="0"/>
    <x v="0"/>
    <x v="0"/>
    <x v="3"/>
  </r>
  <r>
    <n v="249"/>
    <d v="2020-09-21T16:05:04"/>
    <x v="248"/>
    <x v="14"/>
    <n v="5"/>
    <n v="1"/>
    <n v="1"/>
    <n v="2"/>
    <n v="1"/>
    <x v="0"/>
    <m/>
    <n v="1"/>
    <x v="2"/>
    <n v="1"/>
    <n v="6"/>
    <n v="7"/>
    <n v="5"/>
    <n v="7"/>
    <n v="7"/>
    <n v="7"/>
    <n v="7"/>
    <n v="7"/>
    <n v="7"/>
    <n v="5"/>
    <x v="23"/>
    <n v="1"/>
    <x v="3"/>
    <m/>
    <m/>
    <m/>
    <n v="1"/>
    <n v="1"/>
    <n v="1"/>
    <n v="1"/>
    <n v="1"/>
    <m/>
    <m/>
    <m/>
    <m/>
    <m/>
    <x v="3"/>
    <n v="1"/>
    <m/>
    <m/>
    <m/>
    <n v="1"/>
    <m/>
    <m/>
    <m/>
    <m/>
    <m/>
    <n v="1"/>
    <m/>
    <m/>
    <m/>
    <m/>
    <s v="WEST"/>
    <x v="1"/>
    <x v="8"/>
    <x v="9"/>
    <x v="1"/>
    <x v="5"/>
    <x v="0"/>
    <x v="0"/>
    <x v="0"/>
    <x v="0"/>
    <x v="3"/>
  </r>
  <r>
    <n v="250"/>
    <d v="2020-09-21T16:05:28"/>
    <x v="249"/>
    <x v="38"/>
    <n v="16"/>
    <n v="1"/>
    <n v="1"/>
    <n v="2"/>
    <n v="1"/>
    <x v="0"/>
    <m/>
    <n v="1"/>
    <x v="16"/>
    <n v="1"/>
    <n v="6"/>
    <n v="7"/>
    <n v="7"/>
    <n v="7"/>
    <n v="6"/>
    <n v="7"/>
    <n v="7"/>
    <n v="6"/>
    <n v="7"/>
    <n v="6"/>
    <x v="7"/>
    <n v="1"/>
    <x v="3"/>
    <m/>
    <m/>
    <m/>
    <n v="1"/>
    <n v="1"/>
    <n v="1"/>
    <n v="1"/>
    <m/>
    <n v="1"/>
    <m/>
    <n v="1"/>
    <m/>
    <m/>
    <x v="3"/>
    <n v="1"/>
    <n v="1"/>
    <m/>
    <n v="1"/>
    <m/>
    <m/>
    <m/>
    <m/>
    <m/>
    <m/>
    <n v="1"/>
    <m/>
    <m/>
    <m/>
    <m/>
    <s v="MW"/>
    <x v="1"/>
    <x v="8"/>
    <x v="1"/>
    <x v="1"/>
    <x v="0"/>
    <x v="0"/>
    <x v="0"/>
    <x v="1"/>
    <x v="0"/>
    <x v="0"/>
  </r>
  <r>
    <n v="251"/>
    <d v="2020-09-21T16:05:56"/>
    <x v="250"/>
    <x v="17"/>
    <n v="32"/>
    <n v="1"/>
    <n v="1"/>
    <n v="1"/>
    <n v="0"/>
    <x v="0"/>
    <m/>
    <n v="1"/>
    <x v="9"/>
    <n v="1"/>
    <n v="3"/>
    <n v="4"/>
    <n v="3"/>
    <n v="5"/>
    <n v="1"/>
    <n v="6"/>
    <n v="3"/>
    <n v="5"/>
    <n v="7"/>
    <n v="4"/>
    <x v="1"/>
    <n v="1"/>
    <x v="7"/>
    <m/>
    <m/>
    <m/>
    <n v="3"/>
    <n v="3"/>
    <n v="3"/>
    <n v="2"/>
    <m/>
    <m/>
    <m/>
    <m/>
    <m/>
    <n v="1"/>
    <x v="5"/>
    <m/>
    <m/>
    <m/>
    <m/>
    <m/>
    <m/>
    <m/>
    <n v="1"/>
    <m/>
    <m/>
    <m/>
    <m/>
    <m/>
    <m/>
    <n v="1"/>
    <s v="NE"/>
    <x v="9"/>
    <x v="0"/>
    <x v="9"/>
    <x v="3"/>
    <x v="6"/>
    <x v="1"/>
    <x v="0"/>
    <x v="0"/>
    <x v="2"/>
    <x v="0"/>
  </r>
  <r>
    <n v="252"/>
    <d v="2020-09-21T16:07:34"/>
    <x v="251"/>
    <x v="25"/>
    <n v="5"/>
    <n v="2"/>
    <n v="1"/>
    <n v="8"/>
    <n v="8"/>
    <x v="2"/>
    <m/>
    <n v="1"/>
    <x v="0"/>
    <n v="1"/>
    <n v="6"/>
    <n v="6"/>
    <n v="5"/>
    <n v="6"/>
    <n v="5"/>
    <n v="6"/>
    <n v="5"/>
    <n v="6"/>
    <n v="7"/>
    <n v="6"/>
    <x v="1"/>
    <n v="2"/>
    <x v="3"/>
    <m/>
    <m/>
    <m/>
    <n v="1"/>
    <n v="1"/>
    <n v="1"/>
    <n v="1"/>
    <m/>
    <n v="1"/>
    <m/>
    <m/>
    <m/>
    <m/>
    <x v="1"/>
    <m/>
    <m/>
    <n v="1"/>
    <m/>
    <m/>
    <m/>
    <m/>
    <m/>
    <m/>
    <m/>
    <m/>
    <n v="1"/>
    <m/>
    <m/>
    <m/>
    <s v="WEST"/>
    <x v="0"/>
    <x v="0"/>
    <x v="7"/>
    <x v="7"/>
    <x v="7"/>
    <x v="0"/>
    <x v="0"/>
    <x v="0"/>
    <x v="0"/>
    <x v="0"/>
  </r>
  <r>
    <n v="253"/>
    <d v="2020-09-21T16:07:52"/>
    <x v="252"/>
    <x v="3"/>
    <n v="10"/>
    <n v="1"/>
    <n v="1"/>
    <n v="2"/>
    <n v="1"/>
    <x v="0"/>
    <m/>
    <n v="1"/>
    <x v="7"/>
    <n v="1"/>
    <n v="7"/>
    <n v="6"/>
    <n v="6"/>
    <n v="6"/>
    <n v="5"/>
    <n v="7"/>
    <n v="6"/>
    <n v="6"/>
    <n v="7"/>
    <n v="7"/>
    <x v="12"/>
    <n v="1"/>
    <x v="3"/>
    <m/>
    <m/>
    <m/>
    <n v="2"/>
    <n v="3"/>
    <n v="2"/>
    <n v="1"/>
    <m/>
    <m/>
    <m/>
    <n v="1"/>
    <m/>
    <m/>
    <x v="4"/>
    <m/>
    <m/>
    <n v="1"/>
    <m/>
    <m/>
    <n v="1"/>
    <m/>
    <n v="1"/>
    <m/>
    <m/>
    <m/>
    <n v="1"/>
    <m/>
    <m/>
    <m/>
    <s v="SOUTH"/>
    <x v="0"/>
    <x v="8"/>
    <x v="0"/>
    <x v="7"/>
    <x v="4"/>
    <x v="0"/>
    <x v="0"/>
    <x v="0"/>
    <x v="0"/>
    <x v="0"/>
  </r>
  <r>
    <n v="254"/>
    <d v="2020-09-21T16:08:05"/>
    <x v="253"/>
    <x v="17"/>
    <n v="5"/>
    <n v="1"/>
    <n v="1"/>
    <n v="2"/>
    <n v="1"/>
    <x v="0"/>
    <m/>
    <n v="1"/>
    <x v="17"/>
    <n v="1"/>
    <n v="6"/>
    <n v="5"/>
    <n v="3"/>
    <n v="6"/>
    <n v="3"/>
    <n v="6"/>
    <n v="3"/>
    <n v="5"/>
    <n v="3"/>
    <n v="5"/>
    <x v="18"/>
    <n v="1"/>
    <x v="0"/>
    <m/>
    <m/>
    <m/>
    <n v="1"/>
    <n v="1"/>
    <n v="1"/>
    <n v="1"/>
    <m/>
    <n v="1"/>
    <m/>
    <m/>
    <m/>
    <m/>
    <x v="1"/>
    <m/>
    <m/>
    <n v="1"/>
    <m/>
    <m/>
    <m/>
    <m/>
    <m/>
    <m/>
    <m/>
    <m/>
    <n v="1"/>
    <m/>
    <m/>
    <m/>
    <s v="WEST"/>
    <x v="0"/>
    <x v="7"/>
    <x v="9"/>
    <x v="11"/>
    <x v="4"/>
    <x v="0"/>
    <x v="0"/>
    <x v="0"/>
    <x v="3"/>
    <x v="0"/>
  </r>
  <r>
    <n v="255"/>
    <d v="2020-09-21T16:08:19"/>
    <x v="254"/>
    <x v="38"/>
    <n v="1"/>
    <n v="1"/>
    <n v="1"/>
    <n v="1"/>
    <n v="2"/>
    <x v="0"/>
    <m/>
    <n v="2"/>
    <x v="16"/>
    <n v="1"/>
    <n v="1"/>
    <n v="5"/>
    <n v="5"/>
    <n v="5"/>
    <n v="5"/>
    <n v="7"/>
    <n v="3"/>
    <n v="1"/>
    <n v="1"/>
    <n v="1"/>
    <x v="5"/>
    <n v="1"/>
    <x v="2"/>
    <m/>
    <m/>
    <m/>
    <n v="1"/>
    <n v="2"/>
    <n v="1"/>
    <n v="1"/>
    <m/>
    <n v="1"/>
    <m/>
    <m/>
    <n v="1"/>
    <m/>
    <x v="3"/>
    <m/>
    <m/>
    <m/>
    <m/>
    <n v="1"/>
    <n v="1"/>
    <m/>
    <m/>
    <n v="1"/>
    <m/>
    <m/>
    <m/>
    <n v="1"/>
    <n v="1"/>
    <m/>
    <s v="SOUTH"/>
    <x v="8"/>
    <x v="7"/>
    <x v="6"/>
    <x v="9"/>
    <x v="1"/>
    <x v="1"/>
    <x v="0"/>
    <x v="3"/>
    <x v="3"/>
    <x v="1"/>
  </r>
  <r>
    <n v="256"/>
    <d v="2020-09-21T16:09:20"/>
    <x v="255"/>
    <x v="44"/>
    <n v="5"/>
    <n v="1"/>
    <n v="1"/>
    <n v="2"/>
    <n v="2"/>
    <x v="0"/>
    <m/>
    <n v="2"/>
    <x v="17"/>
    <n v="1"/>
    <n v="5"/>
    <n v="5"/>
    <n v="6"/>
    <n v="6"/>
    <n v="3"/>
    <n v="4"/>
    <n v="5"/>
    <n v="7"/>
    <n v="6"/>
    <n v="5"/>
    <x v="3"/>
    <n v="2"/>
    <x v="12"/>
    <m/>
    <m/>
    <m/>
    <n v="1"/>
    <n v="1"/>
    <n v="1"/>
    <n v="1"/>
    <n v="1"/>
    <n v="1"/>
    <m/>
    <n v="1"/>
    <m/>
    <m/>
    <x v="1"/>
    <m/>
    <m/>
    <n v="1"/>
    <m/>
    <n v="1"/>
    <n v="1"/>
    <m/>
    <m/>
    <m/>
    <m/>
    <n v="1"/>
    <m/>
    <n v="1"/>
    <m/>
    <m/>
    <s v="WEST"/>
    <x v="6"/>
    <x v="8"/>
    <x v="7"/>
    <x v="1"/>
    <x v="4"/>
    <x v="3"/>
    <x v="0"/>
    <x v="0"/>
    <x v="0"/>
    <x v="0"/>
  </r>
  <r>
    <n v="257"/>
    <d v="2020-09-21T16:09:22"/>
    <x v="256"/>
    <x v="3"/>
    <n v="5"/>
    <n v="1"/>
    <n v="1"/>
    <n v="2"/>
    <n v="3"/>
    <x v="0"/>
    <m/>
    <n v="1"/>
    <x v="19"/>
    <n v="2"/>
    <n v="3"/>
    <n v="2"/>
    <n v="3"/>
    <n v="2"/>
    <n v="3"/>
    <n v="3"/>
    <n v="3"/>
    <n v="2"/>
    <n v="2"/>
    <n v="2"/>
    <x v="14"/>
    <n v="1"/>
    <x v="5"/>
    <m/>
    <m/>
    <m/>
    <n v="1"/>
    <n v="1"/>
    <n v="1"/>
    <n v="2"/>
    <m/>
    <n v="1"/>
    <m/>
    <n v="1"/>
    <m/>
    <m/>
    <x v="3"/>
    <m/>
    <m/>
    <n v="1"/>
    <m/>
    <m/>
    <n v="1"/>
    <m/>
    <n v="1"/>
    <m/>
    <m/>
    <n v="1"/>
    <n v="1"/>
    <m/>
    <m/>
    <m/>
    <s v="WEST"/>
    <x v="0"/>
    <x v="2"/>
    <x v="1"/>
    <x v="1"/>
    <x v="8"/>
    <x v="0"/>
    <x v="2"/>
    <x v="1"/>
    <x v="0"/>
    <x v="3"/>
  </r>
  <r>
    <n v="258"/>
    <d v="2020-09-21T16:09:27"/>
    <x v="257"/>
    <x v="3"/>
    <n v="9"/>
    <n v="2"/>
    <n v="1"/>
    <n v="1"/>
    <n v="0"/>
    <x v="0"/>
    <m/>
    <n v="1"/>
    <x v="0"/>
    <n v="1"/>
    <n v="7"/>
    <n v="6"/>
    <n v="6"/>
    <n v="6"/>
    <n v="7"/>
    <n v="7"/>
    <n v="7"/>
    <n v="7"/>
    <n v="6"/>
    <n v="7"/>
    <x v="27"/>
    <n v="1"/>
    <x v="3"/>
    <m/>
    <m/>
    <m/>
    <n v="1"/>
    <n v="1"/>
    <n v="1"/>
    <n v="1"/>
    <n v="1"/>
    <m/>
    <m/>
    <m/>
    <m/>
    <m/>
    <x v="1"/>
    <m/>
    <n v="1"/>
    <n v="1"/>
    <n v="1"/>
    <m/>
    <m/>
    <m/>
    <m/>
    <m/>
    <m/>
    <m/>
    <n v="1"/>
    <m/>
    <m/>
    <m/>
    <s v="SOUTH"/>
    <x v="0"/>
    <x v="2"/>
    <x v="7"/>
    <x v="1"/>
    <x v="0"/>
    <x v="0"/>
    <x v="2"/>
    <x v="0"/>
    <x v="0"/>
    <x v="0"/>
  </r>
  <r>
    <n v="259"/>
    <d v="2020-09-21T16:10:05"/>
    <x v="258"/>
    <x v="8"/>
    <n v="9"/>
    <n v="1"/>
    <n v="1"/>
    <n v="2"/>
    <n v="1"/>
    <x v="0"/>
    <m/>
    <n v="1"/>
    <x v="3"/>
    <n v="1"/>
    <n v="6"/>
    <n v="1"/>
    <n v="7"/>
    <n v="1"/>
    <n v="6"/>
    <n v="5"/>
    <n v="6"/>
    <n v="1"/>
    <n v="7"/>
    <n v="3"/>
    <x v="7"/>
    <n v="1"/>
    <x v="3"/>
    <m/>
    <m/>
    <m/>
    <n v="3"/>
    <n v="1"/>
    <n v="1"/>
    <n v="3"/>
    <m/>
    <n v="1"/>
    <n v="1"/>
    <m/>
    <n v="1"/>
    <m/>
    <x v="5"/>
    <n v="1"/>
    <m/>
    <n v="1"/>
    <m/>
    <m/>
    <n v="1"/>
    <m/>
    <m/>
    <m/>
    <m/>
    <n v="1"/>
    <n v="1"/>
    <n v="1"/>
    <m/>
    <m/>
    <s v="SOUTH"/>
    <x v="6"/>
    <x v="4"/>
    <x v="2"/>
    <x v="2"/>
    <x v="3"/>
    <x v="3"/>
    <x v="1"/>
    <x v="2"/>
    <x v="1"/>
    <x v="1"/>
  </r>
  <r>
    <n v="260"/>
    <d v="2020-09-21T16:10:06"/>
    <x v="259"/>
    <x v="3"/>
    <n v="32"/>
    <n v="1"/>
    <n v="1"/>
    <n v="2"/>
    <n v="2"/>
    <x v="0"/>
    <m/>
    <n v="1"/>
    <x v="14"/>
    <n v="1"/>
    <n v="3"/>
    <n v="7"/>
    <n v="6"/>
    <n v="2"/>
    <n v="4"/>
    <n v="5"/>
    <n v="6"/>
    <n v="5"/>
    <n v="6"/>
    <n v="3"/>
    <x v="7"/>
    <n v="1"/>
    <x v="3"/>
    <m/>
    <m/>
    <m/>
    <n v="2"/>
    <n v="2"/>
    <n v="1"/>
    <n v="2"/>
    <n v="1"/>
    <m/>
    <n v="1"/>
    <m/>
    <m/>
    <m/>
    <x v="0"/>
    <m/>
    <n v="1"/>
    <m/>
    <m/>
    <m/>
    <m/>
    <m/>
    <m/>
    <m/>
    <m/>
    <n v="1"/>
    <m/>
    <n v="1"/>
    <m/>
    <m/>
    <s v="NE"/>
    <x v="2"/>
    <x v="0"/>
    <x v="1"/>
    <x v="6"/>
    <x v="8"/>
    <x v="0"/>
    <x v="0"/>
    <x v="1"/>
    <x v="2"/>
    <x v="3"/>
  </r>
  <r>
    <n v="261"/>
    <d v="2020-09-21T16:10:49"/>
    <x v="260"/>
    <x v="29"/>
    <n v="28"/>
    <n v="2"/>
    <n v="1"/>
    <n v="2"/>
    <n v="0"/>
    <x v="1"/>
    <m/>
    <n v="2"/>
    <x v="7"/>
    <n v="2"/>
    <n v="6"/>
    <n v="2"/>
    <n v="7"/>
    <n v="1"/>
    <n v="4"/>
    <n v="2"/>
    <n v="7"/>
    <n v="2"/>
    <n v="6"/>
    <n v="4"/>
    <x v="5"/>
    <n v="2"/>
    <x v="4"/>
    <m/>
    <m/>
    <m/>
    <n v="2"/>
    <n v="3"/>
    <n v="2"/>
    <n v="2"/>
    <m/>
    <m/>
    <m/>
    <m/>
    <m/>
    <n v="1"/>
    <x v="5"/>
    <m/>
    <m/>
    <m/>
    <m/>
    <n v="1"/>
    <n v="1"/>
    <m/>
    <m/>
    <n v="1"/>
    <m/>
    <m/>
    <n v="1"/>
    <m/>
    <m/>
    <m/>
    <s v="WEST"/>
    <x v="4"/>
    <x v="4"/>
    <x v="4"/>
    <x v="4"/>
    <x v="0"/>
    <x v="2"/>
    <x v="1"/>
    <x v="3"/>
    <x v="1"/>
    <x v="0"/>
  </r>
  <r>
    <n v="262"/>
    <d v="2020-09-21T16:11:53"/>
    <x v="261"/>
    <x v="25"/>
    <n v="38"/>
    <n v="1"/>
    <n v="1"/>
    <n v="1"/>
    <n v="0"/>
    <x v="0"/>
    <m/>
    <n v="1"/>
    <x v="0"/>
    <n v="2"/>
    <n v="4"/>
    <n v="3"/>
    <n v="5"/>
    <n v="3"/>
    <n v="4"/>
    <n v="5"/>
    <n v="5"/>
    <n v="3"/>
    <n v="5"/>
    <n v="3"/>
    <x v="1"/>
    <n v="1"/>
    <x v="2"/>
    <m/>
    <m/>
    <m/>
    <n v="2"/>
    <n v="2"/>
    <n v="2"/>
    <n v="2"/>
    <m/>
    <m/>
    <m/>
    <m/>
    <m/>
    <n v="1"/>
    <x v="1"/>
    <n v="1"/>
    <m/>
    <m/>
    <m/>
    <m/>
    <n v="1"/>
    <m/>
    <n v="1"/>
    <m/>
    <m/>
    <m/>
    <m/>
    <m/>
    <m/>
    <n v="1"/>
    <s v="NE"/>
    <x v="1"/>
    <x v="6"/>
    <x v="5"/>
    <x v="3"/>
    <x v="8"/>
    <x v="0"/>
    <x v="2"/>
    <x v="1"/>
    <x v="2"/>
    <x v="3"/>
  </r>
  <r>
    <n v="263"/>
    <d v="2020-09-21T16:13:07"/>
    <x v="262"/>
    <x v="18"/>
    <n v="1"/>
    <n v="1"/>
    <n v="1"/>
    <n v="1"/>
    <n v="1"/>
    <x v="2"/>
    <m/>
    <n v="1"/>
    <x v="0"/>
    <n v="1"/>
    <n v="4"/>
    <n v="5"/>
    <n v="6"/>
    <n v="4"/>
    <n v="4"/>
    <n v="5"/>
    <n v="5"/>
    <n v="5"/>
    <n v="6"/>
    <n v="6"/>
    <x v="30"/>
    <n v="2"/>
    <x v="4"/>
    <m/>
    <m/>
    <m/>
    <n v="1"/>
    <n v="1"/>
    <n v="1"/>
    <n v="1"/>
    <n v="1"/>
    <m/>
    <m/>
    <m/>
    <m/>
    <m/>
    <x v="1"/>
    <m/>
    <n v="1"/>
    <n v="1"/>
    <m/>
    <m/>
    <m/>
    <m/>
    <m/>
    <m/>
    <m/>
    <m/>
    <n v="1"/>
    <m/>
    <m/>
    <m/>
    <s v="SOUTH"/>
    <x v="1"/>
    <x v="8"/>
    <x v="1"/>
    <x v="3"/>
    <x v="4"/>
    <x v="0"/>
    <x v="0"/>
    <x v="1"/>
    <x v="2"/>
    <x v="0"/>
  </r>
  <r>
    <n v="264"/>
    <d v="2020-09-21T16:15:34"/>
    <x v="263"/>
    <x v="4"/>
    <n v="40"/>
    <n v="1"/>
    <n v="1"/>
    <n v="1"/>
    <n v="2"/>
    <x v="0"/>
    <m/>
    <n v="1"/>
    <x v="17"/>
    <n v="2"/>
    <n v="3"/>
    <n v="2"/>
    <n v="7"/>
    <n v="1"/>
    <n v="6"/>
    <n v="5"/>
    <n v="6"/>
    <n v="1"/>
    <n v="6"/>
    <n v="2"/>
    <x v="8"/>
    <n v="1"/>
    <x v="10"/>
    <m/>
    <m/>
    <m/>
    <n v="2"/>
    <n v="2"/>
    <n v="2"/>
    <n v="2"/>
    <m/>
    <m/>
    <m/>
    <m/>
    <n v="1"/>
    <m/>
    <x v="1"/>
    <m/>
    <m/>
    <m/>
    <m/>
    <n v="1"/>
    <n v="1"/>
    <m/>
    <m/>
    <m/>
    <n v="1"/>
    <m/>
    <n v="1"/>
    <m/>
    <n v="1"/>
    <m/>
    <s v="SOUTH"/>
    <x v="2"/>
    <x v="5"/>
    <x v="2"/>
    <x v="4"/>
    <x v="1"/>
    <x v="0"/>
    <x v="3"/>
    <x v="2"/>
    <x v="1"/>
    <x v="1"/>
  </r>
  <r>
    <n v="265"/>
    <d v="2020-09-21T16:16:32"/>
    <x v="264"/>
    <x v="50"/>
    <n v="13"/>
    <n v="2"/>
    <n v="1"/>
    <n v="1"/>
    <n v="1"/>
    <x v="0"/>
    <m/>
    <n v="1"/>
    <x v="0"/>
    <n v="1"/>
    <n v="6"/>
    <n v="6"/>
    <n v="7"/>
    <n v="6"/>
    <n v="6"/>
    <n v="7"/>
    <n v="6"/>
    <n v="7"/>
    <n v="5"/>
    <n v="5"/>
    <x v="32"/>
    <n v="1"/>
    <x v="4"/>
    <m/>
    <m/>
    <m/>
    <n v="1"/>
    <n v="1"/>
    <n v="1"/>
    <n v="1"/>
    <m/>
    <n v="1"/>
    <n v="1"/>
    <n v="1"/>
    <n v="1"/>
    <m/>
    <x v="0"/>
    <m/>
    <m/>
    <n v="1"/>
    <n v="1"/>
    <n v="1"/>
    <m/>
    <m/>
    <m/>
    <m/>
    <m/>
    <n v="1"/>
    <n v="1"/>
    <n v="1"/>
    <m/>
    <m/>
    <s v="MW"/>
    <x v="1"/>
    <x v="8"/>
    <x v="0"/>
    <x v="0"/>
    <x v="8"/>
    <x v="0"/>
    <x v="0"/>
    <x v="0"/>
    <x v="0"/>
    <x v="3"/>
  </r>
  <r>
    <n v="266"/>
    <d v="2020-09-21T16:16:56"/>
    <x v="265"/>
    <x v="13"/>
    <n v="28"/>
    <n v="2"/>
    <n v="1"/>
    <n v="2"/>
    <n v="1"/>
    <x v="0"/>
    <m/>
    <n v="1"/>
    <x v="7"/>
    <n v="2"/>
    <n v="5"/>
    <n v="5"/>
    <n v="6"/>
    <n v="6"/>
    <n v="6"/>
    <n v="5"/>
    <n v="6"/>
    <n v="1"/>
    <n v="5"/>
    <n v="2"/>
    <x v="1"/>
    <n v="3"/>
    <x v="7"/>
    <m/>
    <m/>
    <m/>
    <n v="2"/>
    <n v="2"/>
    <n v="2"/>
    <n v="2"/>
    <m/>
    <m/>
    <m/>
    <m/>
    <m/>
    <n v="1"/>
    <x v="4"/>
    <m/>
    <n v="1"/>
    <m/>
    <m/>
    <n v="1"/>
    <m/>
    <n v="1"/>
    <m/>
    <m/>
    <m/>
    <m/>
    <n v="1"/>
    <m/>
    <n v="1"/>
    <m/>
    <s v="WEST"/>
    <x v="0"/>
    <x v="2"/>
    <x v="4"/>
    <x v="0"/>
    <x v="1"/>
    <x v="0"/>
    <x v="2"/>
    <x v="3"/>
    <x v="0"/>
    <x v="1"/>
  </r>
  <r>
    <n v="267"/>
    <d v="2020-09-21T16:17:19"/>
    <x v="266"/>
    <x v="8"/>
    <n v="37"/>
    <n v="2"/>
    <n v="1"/>
    <n v="2"/>
    <n v="1"/>
    <x v="2"/>
    <m/>
    <n v="1"/>
    <x v="0"/>
    <n v="1"/>
    <n v="7"/>
    <n v="6"/>
    <n v="7"/>
    <n v="6"/>
    <n v="7"/>
    <n v="6"/>
    <n v="7"/>
    <n v="6"/>
    <n v="7"/>
    <n v="6"/>
    <x v="0"/>
    <n v="1"/>
    <x v="4"/>
    <m/>
    <m/>
    <m/>
    <n v="1"/>
    <n v="1"/>
    <n v="1"/>
    <n v="1"/>
    <n v="1"/>
    <n v="1"/>
    <n v="1"/>
    <m/>
    <m/>
    <m/>
    <x v="1"/>
    <n v="1"/>
    <n v="1"/>
    <n v="1"/>
    <m/>
    <m/>
    <m/>
    <m/>
    <m/>
    <m/>
    <m/>
    <n v="1"/>
    <n v="1"/>
    <n v="1"/>
    <m/>
    <m/>
    <s v="WEST"/>
    <x v="6"/>
    <x v="2"/>
    <x v="1"/>
    <x v="7"/>
    <x v="8"/>
    <x v="3"/>
    <x v="2"/>
    <x v="1"/>
    <x v="0"/>
    <x v="3"/>
  </r>
  <r>
    <n v="268"/>
    <d v="2020-09-21T16:18:24"/>
    <x v="267"/>
    <x v="45"/>
    <n v="32"/>
    <n v="1"/>
    <n v="1"/>
    <n v="2"/>
    <n v="6"/>
    <x v="3"/>
    <m/>
    <n v="1"/>
    <x v="27"/>
    <n v="2"/>
    <n v="7"/>
    <n v="1"/>
    <n v="7"/>
    <n v="1"/>
    <n v="7"/>
    <n v="4"/>
    <n v="7"/>
    <n v="1"/>
    <n v="7"/>
    <n v="4"/>
    <x v="4"/>
    <n v="1"/>
    <x v="5"/>
    <m/>
    <m/>
    <m/>
    <n v="2"/>
    <n v="2"/>
    <n v="1"/>
    <n v="2"/>
    <m/>
    <m/>
    <n v="1"/>
    <m/>
    <m/>
    <m/>
    <x v="1"/>
    <m/>
    <m/>
    <n v="1"/>
    <m/>
    <m/>
    <m/>
    <m/>
    <m/>
    <m/>
    <m/>
    <m/>
    <m/>
    <m/>
    <m/>
    <n v="1"/>
    <s v="NE"/>
    <x v="11"/>
    <x v="1"/>
    <x v="2"/>
    <x v="2"/>
    <x v="3"/>
    <x v="3"/>
    <x v="1"/>
    <x v="2"/>
    <x v="1"/>
    <x v="1"/>
  </r>
  <r>
    <n v="269"/>
    <d v="2020-09-21T16:18:49"/>
    <x v="268"/>
    <x v="28"/>
    <n v="30"/>
    <n v="2"/>
    <n v="1"/>
    <n v="4"/>
    <n v="0"/>
    <x v="0"/>
    <m/>
    <n v="2"/>
    <x v="23"/>
    <n v="1"/>
    <n v="6"/>
    <n v="1"/>
    <n v="7"/>
    <n v="5"/>
    <n v="5"/>
    <n v="2"/>
    <n v="5"/>
    <n v="1"/>
    <n v="6"/>
    <n v="2"/>
    <x v="2"/>
    <n v="2"/>
    <x v="10"/>
    <m/>
    <m/>
    <m/>
    <n v="3"/>
    <n v="3"/>
    <n v="2"/>
    <n v="3"/>
    <m/>
    <m/>
    <m/>
    <m/>
    <m/>
    <n v="1"/>
    <x v="0"/>
    <n v="1"/>
    <m/>
    <m/>
    <m/>
    <m/>
    <m/>
    <n v="1"/>
    <m/>
    <n v="1"/>
    <m/>
    <m/>
    <m/>
    <m/>
    <m/>
    <n v="1"/>
    <s v="NE"/>
    <x v="4"/>
    <x v="5"/>
    <x v="2"/>
    <x v="7"/>
    <x v="3"/>
    <x v="2"/>
    <x v="3"/>
    <x v="2"/>
    <x v="0"/>
    <x v="1"/>
  </r>
  <r>
    <n v="270"/>
    <d v="2020-09-21T16:18:59"/>
    <x v="269"/>
    <x v="49"/>
    <n v="14"/>
    <n v="1"/>
    <n v="1"/>
    <n v="3"/>
    <n v="3"/>
    <x v="0"/>
    <m/>
    <n v="1"/>
    <x v="13"/>
    <n v="2"/>
    <n v="1"/>
    <n v="3"/>
    <n v="6"/>
    <n v="6"/>
    <n v="3"/>
    <n v="7"/>
    <n v="7"/>
    <n v="1"/>
    <n v="3"/>
    <n v="1"/>
    <x v="12"/>
    <n v="3"/>
    <x v="2"/>
    <m/>
    <m/>
    <m/>
    <n v="2"/>
    <n v="2"/>
    <n v="2"/>
    <n v="2"/>
    <m/>
    <m/>
    <m/>
    <m/>
    <n v="1"/>
    <m/>
    <x v="1"/>
    <n v="1"/>
    <m/>
    <m/>
    <m/>
    <n v="1"/>
    <m/>
    <m/>
    <n v="1"/>
    <m/>
    <m/>
    <m/>
    <m/>
    <m/>
    <m/>
    <n v="1"/>
    <s v="MW"/>
    <x v="8"/>
    <x v="5"/>
    <x v="4"/>
    <x v="11"/>
    <x v="5"/>
    <x v="1"/>
    <x v="3"/>
    <x v="3"/>
    <x v="3"/>
    <x v="3"/>
  </r>
  <r>
    <n v="271"/>
    <d v="2020-09-21T16:19:08"/>
    <x v="270"/>
    <x v="16"/>
    <n v="6"/>
    <n v="1"/>
    <n v="1"/>
    <n v="2"/>
    <n v="1"/>
    <x v="0"/>
    <m/>
    <n v="1"/>
    <x v="6"/>
    <n v="2"/>
    <n v="3"/>
    <n v="5"/>
    <n v="6"/>
    <n v="6"/>
    <n v="7"/>
    <n v="7"/>
    <n v="7"/>
    <n v="3"/>
    <n v="6"/>
    <n v="1"/>
    <x v="12"/>
    <n v="1"/>
    <x v="1"/>
    <m/>
    <m/>
    <s v="Penny Mac"/>
    <n v="2"/>
    <n v="1"/>
    <n v="2"/>
    <n v="2"/>
    <n v="1"/>
    <n v="1"/>
    <n v="1"/>
    <m/>
    <n v="1"/>
    <m/>
    <x v="0"/>
    <n v="1"/>
    <m/>
    <m/>
    <m/>
    <n v="1"/>
    <n v="1"/>
    <m/>
    <m/>
    <m/>
    <m/>
    <n v="1"/>
    <n v="1"/>
    <n v="1"/>
    <m/>
    <m/>
    <s v="WEST"/>
    <x v="3"/>
    <x v="6"/>
    <x v="3"/>
    <x v="1"/>
    <x v="9"/>
    <x v="1"/>
    <x v="2"/>
    <x v="3"/>
    <x v="0"/>
    <x v="2"/>
  </r>
  <r>
    <n v="272"/>
    <d v="2020-09-21T16:19:21"/>
    <x v="271"/>
    <x v="2"/>
    <n v="20"/>
    <n v="1"/>
    <n v="1"/>
    <n v="2"/>
    <n v="2"/>
    <x v="0"/>
    <m/>
    <n v="1"/>
    <x v="0"/>
    <n v="1"/>
    <n v="5"/>
    <n v="5"/>
    <n v="6"/>
    <n v="7"/>
    <n v="6"/>
    <n v="7"/>
    <n v="7"/>
    <n v="6"/>
    <n v="6"/>
    <n v="7"/>
    <x v="9"/>
    <n v="1"/>
    <x v="3"/>
    <m/>
    <m/>
    <m/>
    <n v="1"/>
    <n v="1"/>
    <n v="1"/>
    <n v="1"/>
    <n v="1"/>
    <m/>
    <m/>
    <m/>
    <m/>
    <m/>
    <x v="3"/>
    <m/>
    <n v="1"/>
    <n v="1"/>
    <n v="1"/>
    <m/>
    <m/>
    <m/>
    <m/>
    <m/>
    <m/>
    <n v="1"/>
    <n v="1"/>
    <m/>
    <m/>
    <m/>
    <s v="SOUTH"/>
    <x v="2"/>
    <x v="6"/>
    <x v="0"/>
    <x v="0"/>
    <x v="7"/>
    <x v="0"/>
    <x v="2"/>
    <x v="0"/>
    <x v="0"/>
    <x v="0"/>
  </r>
  <r>
    <n v="273"/>
    <d v="2020-09-21T16:21:02"/>
    <x v="272"/>
    <x v="36"/>
    <n v="32"/>
    <n v="1"/>
    <n v="1"/>
    <n v="2"/>
    <n v="2"/>
    <x v="0"/>
    <m/>
    <n v="1"/>
    <x v="16"/>
    <n v="1"/>
    <n v="6"/>
    <n v="7"/>
    <n v="7"/>
    <n v="2"/>
    <n v="7"/>
    <n v="2"/>
    <n v="7"/>
    <n v="5"/>
    <n v="5"/>
    <n v="6"/>
    <x v="4"/>
    <n v="1"/>
    <x v="10"/>
    <m/>
    <m/>
    <m/>
    <n v="1"/>
    <n v="1"/>
    <n v="1"/>
    <n v="1"/>
    <m/>
    <n v="1"/>
    <m/>
    <m/>
    <m/>
    <m/>
    <x v="1"/>
    <m/>
    <m/>
    <n v="1"/>
    <m/>
    <n v="1"/>
    <m/>
    <m/>
    <m/>
    <n v="1"/>
    <m/>
    <m/>
    <m/>
    <m/>
    <n v="1"/>
    <m/>
    <s v="NE"/>
    <x v="4"/>
    <x v="8"/>
    <x v="5"/>
    <x v="5"/>
    <x v="8"/>
    <x v="2"/>
    <x v="0"/>
    <x v="1"/>
    <x v="2"/>
    <x v="3"/>
  </r>
  <r>
    <n v="274"/>
    <d v="2020-09-21T16:21:28"/>
    <x v="273"/>
    <x v="50"/>
    <n v="43"/>
    <n v="1"/>
    <n v="1"/>
    <n v="1"/>
    <n v="1"/>
    <x v="0"/>
    <m/>
    <n v="1"/>
    <x v="16"/>
    <n v="1"/>
    <n v="7"/>
    <n v="6"/>
    <n v="6"/>
    <n v="7"/>
    <n v="5"/>
    <n v="6"/>
    <n v="5"/>
    <n v="5"/>
    <n v="5"/>
    <n v="4"/>
    <x v="9"/>
    <n v="1"/>
    <x v="3"/>
    <m/>
    <m/>
    <m/>
    <n v="1"/>
    <n v="1"/>
    <n v="1"/>
    <n v="1"/>
    <n v="1"/>
    <n v="1"/>
    <n v="1"/>
    <n v="1"/>
    <n v="1"/>
    <m/>
    <x v="1"/>
    <n v="1"/>
    <n v="1"/>
    <n v="1"/>
    <m/>
    <m/>
    <m/>
    <m/>
    <m/>
    <m/>
    <m/>
    <n v="1"/>
    <n v="1"/>
    <n v="1"/>
    <n v="1"/>
    <m/>
    <s v="SOUTH"/>
    <x v="6"/>
    <x v="0"/>
    <x v="1"/>
    <x v="10"/>
    <x v="8"/>
    <x v="3"/>
    <x v="0"/>
    <x v="1"/>
    <x v="3"/>
    <x v="3"/>
  </r>
  <r>
    <n v="275"/>
    <d v="2020-09-21T16:21:32"/>
    <x v="274"/>
    <x v="18"/>
    <n v="5"/>
    <n v="1"/>
    <n v="1"/>
    <n v="1"/>
    <n v="0"/>
    <x v="0"/>
    <m/>
    <n v="1"/>
    <x v="2"/>
    <n v="1"/>
    <n v="7"/>
    <n v="7"/>
    <n v="6"/>
    <n v="5"/>
    <n v="5"/>
    <n v="6"/>
    <n v="7"/>
    <n v="6"/>
    <n v="6"/>
    <n v="5"/>
    <x v="35"/>
    <n v="1"/>
    <x v="2"/>
    <m/>
    <m/>
    <m/>
    <n v="1"/>
    <n v="1"/>
    <n v="1"/>
    <n v="1"/>
    <m/>
    <n v="1"/>
    <m/>
    <m/>
    <m/>
    <m/>
    <x v="5"/>
    <m/>
    <n v="1"/>
    <m/>
    <m/>
    <m/>
    <m/>
    <n v="1"/>
    <m/>
    <m/>
    <m/>
    <m/>
    <n v="1"/>
    <m/>
    <m/>
    <m/>
    <s v="WEST"/>
    <x v="6"/>
    <x v="8"/>
    <x v="0"/>
    <x v="7"/>
    <x v="0"/>
    <x v="3"/>
    <x v="0"/>
    <x v="0"/>
    <x v="0"/>
    <x v="0"/>
  </r>
  <r>
    <n v="276"/>
    <d v="2020-09-21T16:21:32"/>
    <x v="275"/>
    <x v="0"/>
    <n v="21"/>
    <n v="1"/>
    <n v="1"/>
    <n v="2"/>
    <n v="2"/>
    <x v="0"/>
    <m/>
    <n v="1"/>
    <x v="36"/>
    <n v="1"/>
    <n v="4"/>
    <n v="5"/>
    <n v="5"/>
    <n v="5"/>
    <n v="6"/>
    <n v="6"/>
    <n v="4"/>
    <n v="5"/>
    <n v="4"/>
    <n v="5"/>
    <x v="8"/>
    <n v="1"/>
    <x v="3"/>
    <m/>
    <m/>
    <m/>
    <n v="1"/>
    <n v="1"/>
    <n v="1"/>
    <n v="1"/>
    <m/>
    <n v="1"/>
    <m/>
    <m/>
    <m/>
    <m/>
    <x v="1"/>
    <m/>
    <n v="1"/>
    <m/>
    <m/>
    <m/>
    <m/>
    <m/>
    <m/>
    <m/>
    <m/>
    <m/>
    <n v="1"/>
    <m/>
    <m/>
    <m/>
    <s v="NE"/>
    <x v="2"/>
    <x v="0"/>
    <x v="0"/>
    <x v="0"/>
    <x v="8"/>
    <x v="0"/>
    <x v="0"/>
    <x v="0"/>
    <x v="0"/>
    <x v="3"/>
  </r>
  <r>
    <n v="277"/>
    <d v="2020-09-21T16:21:36"/>
    <x v="276"/>
    <x v="16"/>
    <n v="15"/>
    <n v="1"/>
    <n v="1"/>
    <n v="1"/>
    <n v="0"/>
    <x v="0"/>
    <m/>
    <n v="1"/>
    <x v="6"/>
    <n v="1"/>
    <n v="7"/>
    <n v="5"/>
    <n v="6"/>
    <n v="5"/>
    <n v="6"/>
    <n v="6"/>
    <n v="6"/>
    <n v="5"/>
    <n v="5"/>
    <n v="6"/>
    <x v="16"/>
    <n v="1"/>
    <x v="3"/>
    <m/>
    <m/>
    <m/>
    <n v="1"/>
    <n v="1"/>
    <n v="1"/>
    <n v="1"/>
    <m/>
    <n v="1"/>
    <m/>
    <m/>
    <m/>
    <m/>
    <x v="1"/>
    <n v="1"/>
    <m/>
    <n v="1"/>
    <n v="1"/>
    <m/>
    <m/>
    <m/>
    <m/>
    <m/>
    <m/>
    <m/>
    <n v="1"/>
    <n v="1"/>
    <m/>
    <m/>
    <s v="MW"/>
    <x v="6"/>
    <x v="2"/>
    <x v="1"/>
    <x v="1"/>
    <x v="0"/>
    <x v="3"/>
    <x v="2"/>
    <x v="1"/>
    <x v="0"/>
    <x v="0"/>
  </r>
  <r>
    <n v="278"/>
    <d v="2020-09-21T16:23:31"/>
    <x v="277"/>
    <x v="17"/>
    <n v="32"/>
    <n v="1"/>
    <n v="1"/>
    <n v="2"/>
    <n v="2"/>
    <x v="0"/>
    <m/>
    <n v="1"/>
    <x v="3"/>
    <n v="1"/>
    <n v="7"/>
    <n v="1"/>
    <n v="7"/>
    <n v="1"/>
    <n v="7"/>
    <n v="7"/>
    <n v="7"/>
    <n v="1"/>
    <n v="7"/>
    <n v="1"/>
    <x v="3"/>
    <n v="1"/>
    <x v="3"/>
    <m/>
    <m/>
    <m/>
    <n v="1"/>
    <n v="1"/>
    <n v="1"/>
    <n v="2"/>
    <n v="1"/>
    <m/>
    <m/>
    <m/>
    <m/>
    <m/>
    <x v="3"/>
    <m/>
    <n v="1"/>
    <m/>
    <n v="1"/>
    <n v="1"/>
    <m/>
    <m/>
    <m/>
    <m/>
    <m/>
    <n v="1"/>
    <n v="1"/>
    <n v="1"/>
    <m/>
    <m/>
    <s v="NE"/>
    <x v="0"/>
    <x v="1"/>
    <x v="2"/>
    <x v="2"/>
    <x v="9"/>
    <x v="0"/>
    <x v="1"/>
    <x v="2"/>
    <x v="1"/>
    <x v="2"/>
  </r>
  <r>
    <n v="279"/>
    <d v="2020-09-21T16:23:47"/>
    <x v="278"/>
    <x v="18"/>
    <n v="5"/>
    <n v="1"/>
    <n v="1"/>
    <n v="3"/>
    <n v="1"/>
    <x v="0"/>
    <m/>
    <n v="1"/>
    <x v="29"/>
    <n v="1"/>
    <n v="5"/>
    <n v="6"/>
    <n v="6"/>
    <n v="5"/>
    <n v="4"/>
    <n v="5"/>
    <n v="4"/>
    <n v="6"/>
    <n v="6"/>
    <n v="5"/>
    <x v="5"/>
    <n v="2"/>
    <x v="0"/>
    <m/>
    <m/>
    <m/>
    <n v="1"/>
    <n v="2"/>
    <n v="1"/>
    <n v="2"/>
    <m/>
    <n v="1"/>
    <m/>
    <m/>
    <m/>
    <m/>
    <x v="1"/>
    <m/>
    <m/>
    <n v="1"/>
    <m/>
    <m/>
    <m/>
    <m/>
    <m/>
    <m/>
    <m/>
    <m/>
    <m/>
    <m/>
    <n v="1"/>
    <m/>
    <s v="WEST"/>
    <x v="0"/>
    <x v="7"/>
    <x v="0"/>
    <x v="7"/>
    <x v="7"/>
    <x v="0"/>
    <x v="0"/>
    <x v="0"/>
    <x v="0"/>
    <x v="0"/>
  </r>
  <r>
    <n v="280"/>
    <d v="2020-09-21T16:25:23"/>
    <x v="279"/>
    <x v="8"/>
    <n v="32"/>
    <n v="1"/>
    <n v="1"/>
    <n v="2"/>
    <n v="1"/>
    <x v="0"/>
    <m/>
    <n v="1"/>
    <x v="25"/>
    <n v="1"/>
    <n v="7"/>
    <n v="1"/>
    <n v="7"/>
    <n v="6"/>
    <n v="7"/>
    <n v="2"/>
    <n v="7"/>
    <n v="1"/>
    <n v="7"/>
    <n v="1"/>
    <x v="9"/>
    <n v="2"/>
    <x v="3"/>
    <m/>
    <m/>
    <m/>
    <n v="1"/>
    <n v="1"/>
    <n v="2"/>
    <n v="2"/>
    <n v="1"/>
    <m/>
    <m/>
    <m/>
    <m/>
    <m/>
    <x v="4"/>
    <m/>
    <m/>
    <m/>
    <m/>
    <n v="1"/>
    <m/>
    <n v="1"/>
    <m/>
    <n v="1"/>
    <m/>
    <m/>
    <m/>
    <n v="1"/>
    <n v="1"/>
    <m/>
    <s v="NE"/>
    <x v="12"/>
    <x v="1"/>
    <x v="2"/>
    <x v="7"/>
    <x v="9"/>
    <x v="2"/>
    <x v="1"/>
    <x v="2"/>
    <x v="0"/>
    <x v="2"/>
  </r>
  <r>
    <n v="281"/>
    <d v="2020-09-21T16:28:06"/>
    <x v="280"/>
    <x v="11"/>
    <n v="47"/>
    <n v="1"/>
    <n v="1"/>
    <n v="3"/>
    <n v="0"/>
    <x v="0"/>
    <m/>
    <n v="1"/>
    <x v="17"/>
    <n v="2"/>
    <n v="5"/>
    <n v="1"/>
    <n v="7"/>
    <n v="5"/>
    <n v="6"/>
    <n v="6"/>
    <n v="7"/>
    <n v="3"/>
    <n v="4"/>
    <n v="1"/>
    <x v="8"/>
    <n v="1"/>
    <x v="12"/>
    <m/>
    <m/>
    <m/>
    <n v="2"/>
    <n v="3"/>
    <n v="2"/>
    <n v="2"/>
    <n v="1"/>
    <m/>
    <n v="1"/>
    <m/>
    <n v="1"/>
    <m/>
    <x v="1"/>
    <m/>
    <m/>
    <m/>
    <m/>
    <n v="1"/>
    <m/>
    <n v="1"/>
    <m/>
    <n v="1"/>
    <m/>
    <m/>
    <n v="1"/>
    <m/>
    <m/>
    <m/>
    <s v="WEST"/>
    <x v="1"/>
    <x v="1"/>
    <x v="6"/>
    <x v="0"/>
    <x v="2"/>
    <x v="0"/>
    <x v="1"/>
    <x v="3"/>
    <x v="0"/>
    <x v="2"/>
  </r>
  <r>
    <n v="282"/>
    <d v="2020-09-21T16:28:29"/>
    <x v="281"/>
    <x v="3"/>
    <n v="18"/>
    <n v="1"/>
    <n v="1"/>
    <n v="2"/>
    <n v="1"/>
    <x v="0"/>
    <m/>
    <n v="1"/>
    <x v="0"/>
    <n v="1"/>
    <n v="6"/>
    <n v="6"/>
    <n v="6"/>
    <n v="5"/>
    <n v="7"/>
    <n v="5"/>
    <n v="6"/>
    <n v="6"/>
    <n v="7"/>
    <n v="6"/>
    <x v="12"/>
    <n v="1"/>
    <x v="3"/>
    <m/>
    <m/>
    <m/>
    <n v="1"/>
    <n v="1"/>
    <n v="1"/>
    <n v="1"/>
    <n v="1"/>
    <n v="1"/>
    <m/>
    <n v="1"/>
    <m/>
    <m/>
    <x v="3"/>
    <m/>
    <m/>
    <n v="1"/>
    <n v="1"/>
    <m/>
    <n v="1"/>
    <m/>
    <m/>
    <m/>
    <m/>
    <m/>
    <n v="1"/>
    <n v="1"/>
    <n v="1"/>
    <m/>
    <s v="SOUTH"/>
    <x v="6"/>
    <x v="8"/>
    <x v="0"/>
    <x v="3"/>
    <x v="8"/>
    <x v="3"/>
    <x v="0"/>
    <x v="0"/>
    <x v="2"/>
    <x v="3"/>
  </r>
  <r>
    <n v="283"/>
    <d v="2020-09-21T16:29:40"/>
    <x v="282"/>
    <x v="26"/>
    <n v="9"/>
    <n v="1"/>
    <n v="1"/>
    <n v="3"/>
    <n v="0"/>
    <x v="0"/>
    <m/>
    <n v="1"/>
    <x v="32"/>
    <n v="2"/>
    <n v="1"/>
    <n v="2"/>
    <n v="6"/>
    <n v="1"/>
    <n v="6"/>
    <n v="6"/>
    <n v="2"/>
    <n v="1"/>
    <n v="4"/>
    <n v="2"/>
    <x v="26"/>
    <n v="4"/>
    <x v="9"/>
    <s v="Vystar"/>
    <m/>
    <m/>
    <n v="3"/>
    <n v="3"/>
    <n v="2"/>
    <n v="3"/>
    <m/>
    <n v="1"/>
    <m/>
    <m/>
    <n v="1"/>
    <m/>
    <x v="4"/>
    <n v="1"/>
    <m/>
    <m/>
    <m/>
    <m/>
    <m/>
    <m/>
    <m/>
    <n v="1"/>
    <n v="1"/>
    <m/>
    <n v="1"/>
    <m/>
    <n v="1"/>
    <m/>
    <s v="SOUTH"/>
    <x v="7"/>
    <x v="8"/>
    <x v="4"/>
    <x v="5"/>
    <x v="1"/>
    <x v="1"/>
    <x v="0"/>
    <x v="3"/>
    <x v="2"/>
    <x v="1"/>
  </r>
  <r>
    <n v="284"/>
    <d v="2020-09-21T16:30:02"/>
    <x v="283"/>
    <x v="1"/>
    <n v="47"/>
    <n v="1"/>
    <n v="1"/>
    <n v="3"/>
    <n v="1"/>
    <x v="0"/>
    <m/>
    <n v="1"/>
    <x v="15"/>
    <n v="2"/>
    <n v="1"/>
    <n v="2"/>
    <n v="6"/>
    <n v="6"/>
    <n v="7"/>
    <n v="7"/>
    <n v="7"/>
    <n v="5"/>
    <n v="5"/>
    <n v="6"/>
    <x v="17"/>
    <n v="1"/>
    <x v="9"/>
    <s v="Solarity"/>
    <m/>
    <m/>
    <n v="2"/>
    <n v="2"/>
    <n v="2"/>
    <n v="2"/>
    <n v="1"/>
    <m/>
    <m/>
    <m/>
    <m/>
    <m/>
    <x v="1"/>
    <n v="1"/>
    <m/>
    <m/>
    <m/>
    <n v="1"/>
    <n v="1"/>
    <m/>
    <m/>
    <m/>
    <m/>
    <m/>
    <n v="1"/>
    <m/>
    <n v="1"/>
    <m/>
    <s v="WEST"/>
    <x v="8"/>
    <x v="4"/>
    <x v="1"/>
    <x v="0"/>
    <x v="8"/>
    <x v="1"/>
    <x v="1"/>
    <x v="1"/>
    <x v="0"/>
    <x v="3"/>
  </r>
  <r>
    <n v="285"/>
    <d v="2020-09-21T16:30:47"/>
    <x v="284"/>
    <x v="49"/>
    <n v="5"/>
    <n v="1"/>
    <n v="1"/>
    <n v="2"/>
    <n v="2"/>
    <x v="0"/>
    <m/>
    <n v="1"/>
    <x v="3"/>
    <n v="2"/>
    <n v="4"/>
    <n v="1"/>
    <n v="5"/>
    <n v="2"/>
    <n v="5"/>
    <n v="3"/>
    <n v="5"/>
    <n v="3"/>
    <n v="6"/>
    <n v="4"/>
    <x v="5"/>
    <n v="2"/>
    <x v="5"/>
    <m/>
    <m/>
    <m/>
    <n v="1"/>
    <n v="1"/>
    <n v="2"/>
    <n v="2"/>
    <n v="1"/>
    <n v="1"/>
    <m/>
    <m/>
    <m/>
    <m/>
    <x v="1"/>
    <n v="1"/>
    <m/>
    <m/>
    <m/>
    <n v="1"/>
    <m/>
    <n v="1"/>
    <m/>
    <m/>
    <m/>
    <n v="1"/>
    <m/>
    <m/>
    <m/>
    <m/>
    <s v="WEST"/>
    <x v="6"/>
    <x v="5"/>
    <x v="5"/>
    <x v="6"/>
    <x v="8"/>
    <x v="3"/>
    <x v="3"/>
    <x v="1"/>
    <x v="2"/>
    <x v="3"/>
  </r>
  <r>
    <n v="286"/>
    <d v="2020-09-21T16:31:09"/>
    <x v="285"/>
    <x v="5"/>
    <n v="43"/>
    <n v="2"/>
    <n v="1"/>
    <n v="2"/>
    <n v="3"/>
    <x v="3"/>
    <m/>
    <n v="1"/>
    <x v="0"/>
    <n v="1"/>
    <n v="7"/>
    <n v="7"/>
    <n v="6"/>
    <n v="5"/>
    <n v="6"/>
    <n v="7"/>
    <n v="6"/>
    <n v="6"/>
    <n v="6"/>
    <n v="6"/>
    <x v="16"/>
    <n v="1"/>
    <x v="3"/>
    <m/>
    <m/>
    <m/>
    <n v="1"/>
    <n v="1"/>
    <n v="1"/>
    <n v="1"/>
    <m/>
    <n v="1"/>
    <m/>
    <m/>
    <m/>
    <m/>
    <x v="3"/>
    <m/>
    <n v="1"/>
    <n v="1"/>
    <n v="1"/>
    <m/>
    <m/>
    <m/>
    <m/>
    <m/>
    <m/>
    <n v="1"/>
    <n v="1"/>
    <m/>
    <m/>
    <m/>
    <s v="SOUTH"/>
    <x v="0"/>
    <x v="0"/>
    <x v="0"/>
    <x v="7"/>
    <x v="0"/>
    <x v="0"/>
    <x v="0"/>
    <x v="0"/>
    <x v="0"/>
    <x v="0"/>
  </r>
  <r>
    <n v="287"/>
    <d v="2020-09-21T16:31:26"/>
    <x v="286"/>
    <x v="33"/>
    <n v="5"/>
    <n v="1"/>
    <n v="1"/>
    <n v="2"/>
    <n v="0"/>
    <x v="1"/>
    <m/>
    <n v="2"/>
    <x v="14"/>
    <n v="2"/>
    <n v="2"/>
    <n v="2"/>
    <n v="5"/>
    <n v="5"/>
    <n v="5"/>
    <n v="7"/>
    <n v="5"/>
    <n v="5"/>
    <n v="6"/>
    <n v="3"/>
    <x v="14"/>
    <n v="2"/>
    <x v="1"/>
    <m/>
    <m/>
    <s v="PHH"/>
    <n v="2"/>
    <n v="3"/>
    <n v="2"/>
    <n v="2"/>
    <n v="1"/>
    <m/>
    <m/>
    <m/>
    <n v="1"/>
    <m/>
    <x v="1"/>
    <m/>
    <m/>
    <m/>
    <m/>
    <n v="1"/>
    <m/>
    <n v="1"/>
    <m/>
    <m/>
    <n v="1"/>
    <m/>
    <n v="1"/>
    <m/>
    <m/>
    <m/>
    <s v="WEST"/>
    <x v="7"/>
    <x v="3"/>
    <x v="0"/>
    <x v="7"/>
    <x v="5"/>
    <x v="1"/>
    <x v="3"/>
    <x v="0"/>
    <x v="0"/>
    <x v="3"/>
  </r>
  <r>
    <n v="288"/>
    <d v="2020-09-21T16:32:11"/>
    <x v="287"/>
    <x v="41"/>
    <n v="1"/>
    <n v="2"/>
    <n v="1"/>
    <n v="2"/>
    <n v="1"/>
    <x v="0"/>
    <m/>
    <n v="1"/>
    <x v="16"/>
    <n v="1"/>
    <n v="7"/>
    <n v="6"/>
    <n v="6"/>
    <n v="5"/>
    <n v="6"/>
    <n v="6"/>
    <n v="6"/>
    <n v="5"/>
    <n v="5"/>
    <n v="6"/>
    <x v="9"/>
    <n v="1"/>
    <x v="4"/>
    <m/>
    <m/>
    <m/>
    <n v="1"/>
    <n v="1"/>
    <n v="1"/>
    <n v="1"/>
    <m/>
    <n v="1"/>
    <n v="1"/>
    <m/>
    <m/>
    <m/>
    <x v="1"/>
    <m/>
    <n v="1"/>
    <n v="1"/>
    <m/>
    <m/>
    <m/>
    <m/>
    <n v="1"/>
    <m/>
    <m/>
    <n v="1"/>
    <m/>
    <m/>
    <m/>
    <m/>
    <s v="SOUTH"/>
    <x v="6"/>
    <x v="8"/>
    <x v="1"/>
    <x v="1"/>
    <x v="0"/>
    <x v="3"/>
    <x v="0"/>
    <x v="1"/>
    <x v="0"/>
    <x v="0"/>
  </r>
  <r>
    <n v="289"/>
    <d v="2020-09-21T16:33:23"/>
    <x v="288"/>
    <x v="34"/>
    <n v="24"/>
    <n v="2"/>
    <n v="1"/>
    <n v="2"/>
    <n v="1"/>
    <x v="0"/>
    <m/>
    <n v="2"/>
    <x v="17"/>
    <n v="1"/>
    <n v="6"/>
    <n v="5"/>
    <n v="6"/>
    <n v="6"/>
    <n v="7"/>
    <n v="7"/>
    <n v="6"/>
    <n v="4"/>
    <n v="6"/>
    <n v="5"/>
    <x v="2"/>
    <n v="1"/>
    <x v="4"/>
    <m/>
    <m/>
    <m/>
    <n v="1"/>
    <n v="1"/>
    <n v="1"/>
    <n v="2"/>
    <m/>
    <m/>
    <m/>
    <m/>
    <n v="1"/>
    <m/>
    <x v="3"/>
    <n v="1"/>
    <m/>
    <n v="1"/>
    <m/>
    <m/>
    <m/>
    <n v="1"/>
    <m/>
    <m/>
    <m/>
    <m/>
    <m/>
    <m/>
    <n v="1"/>
    <m/>
    <s v="SOUTH"/>
    <x v="1"/>
    <x v="2"/>
    <x v="5"/>
    <x v="1"/>
    <x v="5"/>
    <x v="0"/>
    <x v="2"/>
    <x v="1"/>
    <x v="0"/>
    <x v="3"/>
  </r>
  <r>
    <n v="290"/>
    <d v="2020-09-21T16:33:30"/>
    <x v="289"/>
    <x v="3"/>
    <n v="9"/>
    <n v="1"/>
    <n v="1"/>
    <n v="2"/>
    <n v="1"/>
    <x v="0"/>
    <m/>
    <n v="1"/>
    <x v="17"/>
    <n v="1"/>
    <n v="7"/>
    <n v="6"/>
    <n v="7"/>
    <n v="5"/>
    <n v="6"/>
    <n v="7"/>
    <n v="7"/>
    <n v="6"/>
    <n v="7"/>
    <n v="7"/>
    <x v="3"/>
    <n v="1"/>
    <x v="3"/>
    <m/>
    <m/>
    <m/>
    <n v="1"/>
    <n v="1"/>
    <n v="1"/>
    <n v="1"/>
    <n v="1"/>
    <n v="1"/>
    <n v="1"/>
    <n v="1"/>
    <m/>
    <m/>
    <x v="3"/>
    <n v="1"/>
    <n v="1"/>
    <m/>
    <n v="1"/>
    <m/>
    <m/>
    <m/>
    <m/>
    <m/>
    <m/>
    <n v="1"/>
    <n v="1"/>
    <n v="1"/>
    <m/>
    <m/>
    <s v="SOUTH"/>
    <x v="0"/>
    <x v="2"/>
    <x v="1"/>
    <x v="3"/>
    <x v="7"/>
    <x v="0"/>
    <x v="2"/>
    <x v="1"/>
    <x v="2"/>
    <x v="0"/>
  </r>
  <r>
    <n v="291"/>
    <d v="2020-09-21T16:35:32"/>
    <x v="290"/>
    <x v="45"/>
    <n v="10"/>
    <n v="1"/>
    <n v="1"/>
    <n v="2"/>
    <n v="0"/>
    <x v="0"/>
    <m/>
    <n v="1"/>
    <x v="17"/>
    <n v="2"/>
    <n v="2"/>
    <n v="4"/>
    <n v="7"/>
    <n v="3"/>
    <n v="5"/>
    <n v="5"/>
    <n v="3"/>
    <n v="4"/>
    <n v="5"/>
    <n v="4"/>
    <x v="8"/>
    <n v="1"/>
    <x v="1"/>
    <m/>
    <m/>
    <s v="New Rez"/>
    <n v="2"/>
    <n v="2"/>
    <n v="2"/>
    <n v="2"/>
    <m/>
    <m/>
    <n v="1"/>
    <m/>
    <m/>
    <m/>
    <x v="1"/>
    <m/>
    <m/>
    <m/>
    <m/>
    <n v="1"/>
    <m/>
    <n v="1"/>
    <m/>
    <n v="1"/>
    <m/>
    <n v="1"/>
    <n v="1"/>
    <m/>
    <n v="1"/>
    <m/>
    <s v="SOUTH"/>
    <x v="9"/>
    <x v="0"/>
    <x v="3"/>
    <x v="3"/>
    <x v="8"/>
    <x v="1"/>
    <x v="0"/>
    <x v="3"/>
    <x v="2"/>
    <x v="3"/>
  </r>
  <r>
    <n v="292"/>
    <d v="2020-09-21T16:36:39"/>
    <x v="291"/>
    <x v="0"/>
    <n v="18"/>
    <n v="1"/>
    <n v="1"/>
    <n v="1"/>
    <n v="0"/>
    <x v="0"/>
    <m/>
    <n v="1"/>
    <x v="2"/>
    <n v="2"/>
    <n v="6"/>
    <n v="6"/>
    <n v="3"/>
    <n v="4"/>
    <n v="4"/>
    <n v="5"/>
    <n v="4"/>
    <n v="5"/>
    <n v="4"/>
    <n v="5"/>
    <x v="7"/>
    <n v="1"/>
    <x v="0"/>
    <m/>
    <m/>
    <m/>
    <n v="1"/>
    <n v="2"/>
    <n v="3"/>
    <n v="1"/>
    <n v="1"/>
    <m/>
    <m/>
    <m/>
    <n v="1"/>
    <m/>
    <x v="1"/>
    <n v="1"/>
    <m/>
    <m/>
    <m/>
    <n v="1"/>
    <m/>
    <n v="1"/>
    <m/>
    <m/>
    <m/>
    <n v="1"/>
    <m/>
    <m/>
    <m/>
    <m/>
    <s v="SOUTH"/>
    <x v="6"/>
    <x v="7"/>
    <x v="9"/>
    <x v="1"/>
    <x v="7"/>
    <x v="3"/>
    <x v="0"/>
    <x v="0"/>
    <x v="0"/>
    <x v="0"/>
  </r>
  <r>
    <n v="293"/>
    <d v="2020-09-21T16:39:02"/>
    <x v="292"/>
    <x v="58"/>
    <n v="16"/>
    <n v="1"/>
    <n v="1"/>
    <n v="5"/>
    <n v="0"/>
    <x v="2"/>
    <m/>
    <n v="1"/>
    <x v="1"/>
    <n v="1"/>
    <n v="7"/>
    <n v="7"/>
    <n v="7"/>
    <n v="7"/>
    <n v="7"/>
    <n v="7"/>
    <n v="7"/>
    <n v="7"/>
    <n v="7"/>
    <n v="7"/>
    <x v="22"/>
    <n v="2"/>
    <x v="3"/>
    <m/>
    <m/>
    <m/>
    <n v="2"/>
    <n v="2"/>
    <n v="2"/>
    <n v="2"/>
    <n v="1"/>
    <m/>
    <m/>
    <m/>
    <m/>
    <m/>
    <x v="2"/>
    <m/>
    <m/>
    <m/>
    <m/>
    <n v="1"/>
    <n v="1"/>
    <n v="1"/>
    <m/>
    <m/>
    <m/>
    <n v="1"/>
    <m/>
    <m/>
    <m/>
    <m/>
    <s v="MW"/>
    <x v="0"/>
    <x v="8"/>
    <x v="0"/>
    <x v="1"/>
    <x v="0"/>
    <x v="0"/>
    <x v="0"/>
    <x v="0"/>
    <x v="0"/>
    <x v="0"/>
  </r>
  <r>
    <n v="294"/>
    <d v="2020-09-21T16:39:06"/>
    <x v="293"/>
    <x v="1"/>
    <n v="32"/>
    <n v="1"/>
    <n v="1"/>
    <n v="2"/>
    <n v="2"/>
    <x v="0"/>
    <m/>
    <n v="2"/>
    <x v="30"/>
    <n v="2"/>
    <n v="3"/>
    <n v="3"/>
    <n v="6"/>
    <n v="4"/>
    <n v="3"/>
    <n v="3"/>
    <n v="5"/>
    <n v="5"/>
    <n v="4"/>
    <n v="3"/>
    <x v="36"/>
    <n v="2"/>
    <x v="1"/>
    <m/>
    <m/>
    <s v="Trust Co Bank"/>
    <n v="2"/>
    <n v="1"/>
    <n v="2"/>
    <n v="2"/>
    <m/>
    <n v="1"/>
    <m/>
    <m/>
    <m/>
    <m/>
    <x v="0"/>
    <m/>
    <m/>
    <m/>
    <m/>
    <n v="1"/>
    <n v="1"/>
    <m/>
    <n v="1"/>
    <m/>
    <m/>
    <n v="1"/>
    <m/>
    <m/>
    <m/>
    <m/>
    <s v="NE"/>
    <x v="0"/>
    <x v="6"/>
    <x v="1"/>
    <x v="1"/>
    <x v="0"/>
    <x v="0"/>
    <x v="2"/>
    <x v="1"/>
    <x v="0"/>
    <x v="0"/>
  </r>
  <r>
    <n v="295"/>
    <d v="2020-09-21T16:40:09"/>
    <x v="294"/>
    <x v="36"/>
    <n v="5"/>
    <n v="1"/>
    <n v="1"/>
    <n v="2"/>
    <n v="2"/>
    <x v="3"/>
    <m/>
    <n v="2"/>
    <x v="4"/>
    <n v="1"/>
    <n v="7"/>
    <n v="7"/>
    <n v="7"/>
    <n v="7"/>
    <n v="7"/>
    <n v="7"/>
    <n v="7"/>
    <n v="7"/>
    <n v="7"/>
    <n v="7"/>
    <x v="7"/>
    <n v="1"/>
    <x v="3"/>
    <m/>
    <m/>
    <m/>
    <n v="1"/>
    <n v="1"/>
    <n v="1"/>
    <n v="1"/>
    <n v="1"/>
    <m/>
    <n v="1"/>
    <m/>
    <n v="1"/>
    <m/>
    <x v="4"/>
    <n v="1"/>
    <m/>
    <m/>
    <m/>
    <m/>
    <n v="1"/>
    <m/>
    <m/>
    <n v="1"/>
    <m/>
    <n v="1"/>
    <m/>
    <n v="1"/>
    <n v="1"/>
    <m/>
    <s v="WEST"/>
    <x v="0"/>
    <x v="8"/>
    <x v="0"/>
    <x v="1"/>
    <x v="0"/>
    <x v="0"/>
    <x v="0"/>
    <x v="0"/>
    <x v="0"/>
    <x v="0"/>
  </r>
  <r>
    <n v="296"/>
    <d v="2020-09-21T16:40:26"/>
    <x v="295"/>
    <x v="3"/>
    <n v="5"/>
    <n v="1"/>
    <n v="1"/>
    <n v="2"/>
    <n v="2"/>
    <x v="0"/>
    <m/>
    <n v="1"/>
    <x v="3"/>
    <n v="1"/>
    <n v="6"/>
    <n v="6"/>
    <n v="6"/>
    <n v="6"/>
    <n v="6"/>
    <n v="4"/>
    <n v="7"/>
    <n v="3"/>
    <n v="6"/>
    <n v="6"/>
    <x v="7"/>
    <n v="1"/>
    <x v="5"/>
    <m/>
    <m/>
    <m/>
    <n v="1"/>
    <n v="1"/>
    <n v="1"/>
    <n v="1"/>
    <n v="1"/>
    <n v="1"/>
    <m/>
    <n v="1"/>
    <m/>
    <m/>
    <x v="1"/>
    <n v="1"/>
    <m/>
    <n v="1"/>
    <n v="1"/>
    <m/>
    <m/>
    <m/>
    <m/>
    <m/>
    <m/>
    <n v="1"/>
    <n v="1"/>
    <m/>
    <m/>
    <m/>
    <s v="WEST"/>
    <x v="5"/>
    <x v="2"/>
    <x v="3"/>
    <x v="1"/>
    <x v="0"/>
    <x v="3"/>
    <x v="2"/>
    <x v="3"/>
    <x v="0"/>
    <x v="0"/>
  </r>
  <r>
    <n v="297"/>
    <d v="2020-09-21T16:41:08"/>
    <x v="296"/>
    <x v="13"/>
    <n v="32"/>
    <n v="1"/>
    <n v="1"/>
    <n v="4"/>
    <n v="0"/>
    <x v="0"/>
    <m/>
    <n v="1"/>
    <x v="19"/>
    <n v="2"/>
    <n v="2"/>
    <n v="2"/>
    <n v="6"/>
    <n v="3"/>
    <n v="4"/>
    <n v="6"/>
    <n v="5"/>
    <n v="2"/>
    <n v="6"/>
    <n v="2"/>
    <x v="23"/>
    <n v="1"/>
    <x v="4"/>
    <m/>
    <m/>
    <m/>
    <n v="3"/>
    <n v="1"/>
    <n v="2"/>
    <n v="1"/>
    <m/>
    <n v="1"/>
    <m/>
    <m/>
    <m/>
    <m/>
    <x v="1"/>
    <n v="1"/>
    <m/>
    <m/>
    <m/>
    <n v="1"/>
    <n v="1"/>
    <m/>
    <m/>
    <m/>
    <m/>
    <n v="1"/>
    <m/>
    <m/>
    <m/>
    <m/>
    <s v="NE"/>
    <x v="3"/>
    <x v="3"/>
    <x v="6"/>
    <x v="5"/>
    <x v="5"/>
    <x v="1"/>
    <x v="3"/>
    <x v="3"/>
    <x v="2"/>
    <x v="3"/>
  </r>
  <r>
    <n v="298"/>
    <d v="2020-09-21T16:41:30"/>
    <x v="297"/>
    <x v="26"/>
    <n v="16"/>
    <n v="2"/>
    <n v="1"/>
    <n v="2"/>
    <n v="0"/>
    <x v="0"/>
    <m/>
    <n v="2"/>
    <x v="2"/>
    <n v="2"/>
    <n v="1"/>
    <n v="1"/>
    <n v="7"/>
    <n v="6"/>
    <n v="5"/>
    <n v="7"/>
    <n v="7"/>
    <n v="7"/>
    <n v="6"/>
    <n v="2"/>
    <x v="12"/>
    <n v="2"/>
    <x v="1"/>
    <m/>
    <m/>
    <s v="Vision Bank"/>
    <n v="2"/>
    <n v="2"/>
    <n v="1"/>
    <n v="2"/>
    <m/>
    <m/>
    <m/>
    <m/>
    <m/>
    <n v="1"/>
    <x v="0"/>
    <n v="1"/>
    <m/>
    <m/>
    <m/>
    <m/>
    <m/>
    <n v="1"/>
    <m/>
    <n v="1"/>
    <m/>
    <m/>
    <m/>
    <m/>
    <n v="1"/>
    <m/>
    <s v="MW"/>
    <x v="8"/>
    <x v="1"/>
    <x v="0"/>
    <x v="1"/>
    <x v="3"/>
    <x v="1"/>
    <x v="1"/>
    <x v="0"/>
    <x v="0"/>
    <x v="1"/>
  </r>
  <r>
    <n v="299"/>
    <d v="2020-09-21T16:41:54"/>
    <x v="298"/>
    <x v="10"/>
    <n v="46"/>
    <n v="1"/>
    <n v="1"/>
    <n v="3"/>
    <n v="2"/>
    <x v="0"/>
    <m/>
    <n v="2"/>
    <x v="21"/>
    <n v="2"/>
    <n v="2"/>
    <n v="1"/>
    <n v="7"/>
    <n v="2"/>
    <n v="3"/>
    <n v="6"/>
    <n v="6"/>
    <n v="1"/>
    <n v="7"/>
    <n v="5"/>
    <x v="22"/>
    <n v="2"/>
    <x v="1"/>
    <m/>
    <m/>
    <s v="SunTrust"/>
    <n v="2"/>
    <n v="2"/>
    <n v="2"/>
    <n v="2"/>
    <m/>
    <m/>
    <m/>
    <m/>
    <m/>
    <n v="1"/>
    <x v="1"/>
    <m/>
    <m/>
    <m/>
    <m/>
    <m/>
    <m/>
    <m/>
    <m/>
    <m/>
    <n v="1"/>
    <m/>
    <m/>
    <m/>
    <n v="1"/>
    <m/>
    <s v="SOUTH"/>
    <x v="3"/>
    <x v="4"/>
    <x v="2"/>
    <x v="4"/>
    <x v="4"/>
    <x v="1"/>
    <x v="1"/>
    <x v="2"/>
    <x v="1"/>
    <x v="0"/>
  </r>
  <r>
    <n v="300"/>
    <d v="2020-09-21T16:43:01"/>
    <x v="299"/>
    <x v="44"/>
    <n v="47"/>
    <n v="1"/>
    <n v="1"/>
    <n v="2"/>
    <n v="0"/>
    <x v="0"/>
    <m/>
    <n v="1"/>
    <x v="3"/>
    <n v="2"/>
    <n v="6"/>
    <n v="4"/>
    <n v="7"/>
    <n v="5"/>
    <n v="7"/>
    <n v="4"/>
    <n v="7"/>
    <n v="4"/>
    <n v="3"/>
    <n v="2"/>
    <x v="3"/>
    <n v="1"/>
    <x v="6"/>
    <m/>
    <s v="Umpqua Bank"/>
    <m/>
    <n v="1"/>
    <n v="1"/>
    <n v="2"/>
    <n v="3"/>
    <n v="1"/>
    <n v="1"/>
    <m/>
    <m/>
    <m/>
    <m/>
    <x v="4"/>
    <n v="1"/>
    <m/>
    <m/>
    <m/>
    <n v="1"/>
    <n v="1"/>
    <m/>
    <m/>
    <m/>
    <m/>
    <m/>
    <n v="1"/>
    <m/>
    <m/>
    <m/>
    <s v="WEST"/>
    <x v="5"/>
    <x v="3"/>
    <x v="3"/>
    <x v="10"/>
    <x v="2"/>
    <x v="3"/>
    <x v="3"/>
    <x v="3"/>
    <x v="3"/>
    <x v="2"/>
  </r>
  <r>
    <n v="301"/>
    <d v="2020-09-21T16:44:42"/>
    <x v="300"/>
    <x v="40"/>
    <n v="20"/>
    <n v="1"/>
    <n v="1"/>
    <n v="2"/>
    <n v="0"/>
    <x v="0"/>
    <m/>
    <n v="1"/>
    <x v="17"/>
    <n v="1"/>
    <n v="5"/>
    <n v="3"/>
    <n v="5"/>
    <n v="5"/>
    <n v="5"/>
    <n v="6"/>
    <n v="7"/>
    <n v="4"/>
    <n v="5"/>
    <n v="6"/>
    <x v="7"/>
    <n v="1"/>
    <x v="3"/>
    <m/>
    <m/>
    <m/>
    <n v="1"/>
    <n v="1"/>
    <n v="1"/>
    <n v="1"/>
    <m/>
    <n v="1"/>
    <m/>
    <m/>
    <m/>
    <m/>
    <x v="3"/>
    <n v="1"/>
    <m/>
    <m/>
    <m/>
    <n v="1"/>
    <m/>
    <m/>
    <n v="1"/>
    <m/>
    <m/>
    <m/>
    <m/>
    <m/>
    <n v="1"/>
    <m/>
    <s v="SOUTH"/>
    <x v="1"/>
    <x v="5"/>
    <x v="1"/>
    <x v="1"/>
    <x v="7"/>
    <x v="0"/>
    <x v="3"/>
    <x v="1"/>
    <x v="0"/>
    <x v="0"/>
  </r>
  <r>
    <n v="302"/>
    <d v="2020-09-21T16:46:25"/>
    <x v="301"/>
    <x v="41"/>
    <n v="32"/>
    <n v="1"/>
    <n v="1"/>
    <n v="2"/>
    <n v="2"/>
    <x v="0"/>
    <m/>
    <n v="1"/>
    <x v="16"/>
    <n v="1"/>
    <n v="6"/>
    <n v="7"/>
    <n v="6"/>
    <n v="5"/>
    <n v="6"/>
    <n v="6"/>
    <n v="7"/>
    <n v="6"/>
    <n v="6"/>
    <n v="7"/>
    <x v="9"/>
    <n v="1"/>
    <x v="3"/>
    <m/>
    <m/>
    <m/>
    <n v="1"/>
    <n v="1"/>
    <n v="1"/>
    <n v="1"/>
    <n v="1"/>
    <m/>
    <m/>
    <m/>
    <n v="1"/>
    <m/>
    <x v="1"/>
    <m/>
    <n v="1"/>
    <m/>
    <m/>
    <n v="1"/>
    <m/>
    <n v="1"/>
    <m/>
    <m/>
    <m/>
    <n v="1"/>
    <m/>
    <n v="1"/>
    <m/>
    <m/>
    <s v="NE"/>
    <x v="0"/>
    <x v="8"/>
    <x v="0"/>
    <x v="7"/>
    <x v="7"/>
    <x v="0"/>
    <x v="0"/>
    <x v="0"/>
    <x v="0"/>
    <x v="0"/>
  </r>
  <r>
    <n v="303"/>
    <d v="2020-09-21T16:46:55"/>
    <x v="302"/>
    <x v="17"/>
    <n v="7"/>
    <n v="1"/>
    <n v="1"/>
    <n v="1"/>
    <n v="0"/>
    <x v="0"/>
    <m/>
    <n v="1"/>
    <x v="0"/>
    <n v="1"/>
    <n v="7"/>
    <n v="7"/>
    <n v="7"/>
    <n v="7"/>
    <n v="7"/>
    <n v="7"/>
    <n v="7"/>
    <n v="7"/>
    <n v="7"/>
    <n v="7"/>
    <x v="16"/>
    <n v="1"/>
    <x v="3"/>
    <m/>
    <m/>
    <m/>
    <n v="1"/>
    <n v="1"/>
    <n v="1"/>
    <n v="1"/>
    <n v="1"/>
    <m/>
    <m/>
    <m/>
    <m/>
    <m/>
    <x v="3"/>
    <n v="1"/>
    <m/>
    <n v="1"/>
    <m/>
    <n v="1"/>
    <m/>
    <m/>
    <m/>
    <m/>
    <m/>
    <n v="1"/>
    <n v="1"/>
    <n v="1"/>
    <n v="1"/>
    <m/>
    <s v="NE"/>
    <x v="0"/>
    <x v="8"/>
    <x v="0"/>
    <x v="1"/>
    <x v="0"/>
    <x v="0"/>
    <x v="0"/>
    <x v="0"/>
    <x v="0"/>
    <x v="0"/>
  </r>
  <r>
    <n v="304"/>
    <d v="2020-09-21T16:49:01"/>
    <x v="303"/>
    <x v="8"/>
    <n v="32"/>
    <n v="1"/>
    <n v="1"/>
    <n v="2"/>
    <n v="2"/>
    <x v="0"/>
    <m/>
    <n v="1"/>
    <x v="3"/>
    <n v="1"/>
    <n v="5"/>
    <n v="6"/>
    <n v="4"/>
    <n v="5"/>
    <n v="6"/>
    <n v="7"/>
    <n v="5"/>
    <n v="6"/>
    <n v="4"/>
    <n v="6"/>
    <x v="7"/>
    <n v="1"/>
    <x v="12"/>
    <m/>
    <m/>
    <m/>
    <n v="1"/>
    <n v="1"/>
    <n v="1"/>
    <n v="2"/>
    <n v="1"/>
    <m/>
    <m/>
    <m/>
    <m/>
    <m/>
    <x v="0"/>
    <n v="1"/>
    <m/>
    <m/>
    <n v="1"/>
    <n v="1"/>
    <m/>
    <m/>
    <m/>
    <m/>
    <m/>
    <n v="1"/>
    <n v="1"/>
    <n v="1"/>
    <n v="1"/>
    <m/>
    <s v="NE"/>
    <x v="2"/>
    <x v="0"/>
    <x v="9"/>
    <x v="0"/>
    <x v="0"/>
    <x v="0"/>
    <x v="0"/>
    <x v="0"/>
    <x v="0"/>
    <x v="0"/>
  </r>
  <r>
    <n v="305"/>
    <d v="2020-09-21T16:49:10"/>
    <x v="304"/>
    <x v="0"/>
    <n v="5"/>
    <n v="1"/>
    <n v="1"/>
    <n v="2"/>
    <n v="1"/>
    <x v="0"/>
    <m/>
    <n v="1"/>
    <x v="16"/>
    <n v="1"/>
    <n v="7"/>
    <n v="6"/>
    <n v="6"/>
    <n v="7"/>
    <n v="7"/>
    <n v="6"/>
    <n v="7"/>
    <n v="3"/>
    <n v="6"/>
    <n v="7"/>
    <x v="7"/>
    <n v="1"/>
    <x v="3"/>
    <m/>
    <m/>
    <m/>
    <n v="1"/>
    <n v="1"/>
    <n v="1"/>
    <n v="2"/>
    <n v="1"/>
    <m/>
    <n v="1"/>
    <m/>
    <m/>
    <m/>
    <x v="4"/>
    <n v="1"/>
    <m/>
    <m/>
    <m/>
    <n v="1"/>
    <m/>
    <n v="1"/>
    <m/>
    <m/>
    <m/>
    <m/>
    <n v="1"/>
    <m/>
    <m/>
    <m/>
    <s v="WEST"/>
    <x v="6"/>
    <x v="2"/>
    <x v="3"/>
    <x v="0"/>
    <x v="0"/>
    <x v="3"/>
    <x v="2"/>
    <x v="3"/>
    <x v="0"/>
    <x v="0"/>
  </r>
  <r>
    <n v="306"/>
    <d v="2020-09-21T16:50:41"/>
    <x v="305"/>
    <x v="28"/>
    <n v="13"/>
    <n v="1"/>
    <n v="1"/>
    <n v="2"/>
    <n v="0"/>
    <x v="0"/>
    <m/>
    <n v="2"/>
    <x v="37"/>
    <n v="2"/>
    <n v="5"/>
    <n v="1"/>
    <n v="5"/>
    <n v="5"/>
    <n v="5"/>
    <n v="5"/>
    <n v="5"/>
    <n v="5"/>
    <n v="5"/>
    <n v="4"/>
    <x v="1"/>
    <n v="2"/>
    <x v="6"/>
    <m/>
    <s v="BMO Harris "/>
    <m/>
    <n v="3"/>
    <n v="1"/>
    <n v="2"/>
    <n v="3"/>
    <m/>
    <n v="1"/>
    <m/>
    <m/>
    <m/>
    <m/>
    <x v="5"/>
    <n v="1"/>
    <m/>
    <m/>
    <m/>
    <n v="1"/>
    <m/>
    <m/>
    <n v="1"/>
    <m/>
    <m/>
    <m/>
    <m/>
    <n v="1"/>
    <m/>
    <m/>
    <s v="MW"/>
    <x v="0"/>
    <x v="5"/>
    <x v="0"/>
    <x v="1"/>
    <x v="8"/>
    <x v="0"/>
    <x v="3"/>
    <x v="0"/>
    <x v="0"/>
    <x v="3"/>
  </r>
  <r>
    <n v="307"/>
    <d v="2020-09-21T16:54:26"/>
    <x v="306"/>
    <x v="7"/>
    <n v="9"/>
    <n v="1"/>
    <n v="1"/>
    <n v="3"/>
    <n v="1"/>
    <x v="0"/>
    <m/>
    <n v="1"/>
    <x v="38"/>
    <n v="1"/>
    <n v="7"/>
    <n v="6"/>
    <n v="5"/>
    <n v="5"/>
    <n v="6"/>
    <n v="7"/>
    <n v="6"/>
    <n v="6"/>
    <n v="6"/>
    <n v="7"/>
    <x v="2"/>
    <n v="1"/>
    <x v="3"/>
    <m/>
    <m/>
    <m/>
    <n v="1"/>
    <n v="1"/>
    <n v="1"/>
    <n v="1"/>
    <n v="1"/>
    <m/>
    <m/>
    <m/>
    <m/>
    <m/>
    <x v="3"/>
    <m/>
    <n v="1"/>
    <m/>
    <m/>
    <m/>
    <m/>
    <m/>
    <m/>
    <m/>
    <m/>
    <m/>
    <n v="1"/>
    <m/>
    <m/>
    <m/>
    <s v="SOUTH"/>
    <x v="0"/>
    <x v="8"/>
    <x v="7"/>
    <x v="7"/>
    <x v="7"/>
    <x v="0"/>
    <x v="0"/>
    <x v="0"/>
    <x v="0"/>
    <x v="0"/>
  </r>
  <r>
    <n v="308"/>
    <d v="2020-09-21T16:54:34"/>
    <x v="307"/>
    <x v="26"/>
    <n v="35"/>
    <n v="1"/>
    <n v="1"/>
    <n v="2"/>
    <n v="0"/>
    <x v="2"/>
    <m/>
    <n v="1"/>
    <x v="9"/>
    <n v="2"/>
    <n v="7"/>
    <n v="7"/>
    <n v="6"/>
    <n v="1"/>
    <n v="6"/>
    <n v="1"/>
    <n v="7"/>
    <n v="2"/>
    <n v="5"/>
    <n v="1"/>
    <x v="9"/>
    <n v="4"/>
    <x v="7"/>
    <m/>
    <m/>
    <m/>
    <n v="2"/>
    <n v="2"/>
    <n v="2"/>
    <n v="1"/>
    <m/>
    <m/>
    <m/>
    <m/>
    <m/>
    <n v="1"/>
    <x v="1"/>
    <n v="1"/>
    <m/>
    <m/>
    <m/>
    <n v="1"/>
    <m/>
    <m/>
    <m/>
    <m/>
    <m/>
    <m/>
    <m/>
    <m/>
    <m/>
    <n v="1"/>
    <s v="MW"/>
    <x v="10"/>
    <x v="8"/>
    <x v="6"/>
    <x v="6"/>
    <x v="2"/>
    <x v="2"/>
    <x v="0"/>
    <x v="3"/>
    <x v="2"/>
    <x v="2"/>
  </r>
  <r>
    <n v="309"/>
    <d v="2020-09-21T16:54:43"/>
    <x v="308"/>
    <x v="27"/>
    <n v="17"/>
    <n v="1"/>
    <n v="1"/>
    <n v="1"/>
    <n v="0"/>
    <x v="0"/>
    <m/>
    <n v="1"/>
    <x v="7"/>
    <n v="1"/>
    <n v="3"/>
    <n v="1"/>
    <n v="5"/>
    <n v="2"/>
    <n v="4"/>
    <n v="5"/>
    <n v="5"/>
    <n v="2"/>
    <n v="5"/>
    <n v="5"/>
    <x v="5"/>
    <n v="1"/>
    <x v="1"/>
    <m/>
    <m/>
    <s v="Kentucky Housing Corp"/>
    <n v="2"/>
    <n v="2"/>
    <n v="2"/>
    <n v="2"/>
    <m/>
    <n v="1"/>
    <m/>
    <m/>
    <m/>
    <m/>
    <x v="4"/>
    <m/>
    <m/>
    <m/>
    <m/>
    <m/>
    <m/>
    <m/>
    <m/>
    <m/>
    <n v="1"/>
    <m/>
    <m/>
    <m/>
    <m/>
    <n v="1"/>
    <s v="SOUTH"/>
    <x v="2"/>
    <x v="5"/>
    <x v="3"/>
    <x v="5"/>
    <x v="7"/>
    <x v="0"/>
    <x v="3"/>
    <x v="3"/>
    <x v="2"/>
    <x v="0"/>
  </r>
  <r>
    <n v="310"/>
    <d v="2020-09-21T16:55:05"/>
    <x v="309"/>
    <x v="11"/>
    <n v="9"/>
    <n v="1"/>
    <n v="1"/>
    <n v="3"/>
    <n v="2"/>
    <x v="0"/>
    <m/>
    <n v="1"/>
    <x v="16"/>
    <n v="2"/>
    <n v="2"/>
    <n v="1"/>
    <n v="7"/>
    <n v="1"/>
    <n v="6"/>
    <n v="6"/>
    <n v="7"/>
    <n v="1"/>
    <n v="7"/>
    <n v="2"/>
    <x v="9"/>
    <n v="1"/>
    <x v="3"/>
    <m/>
    <m/>
    <m/>
    <n v="3"/>
    <n v="3"/>
    <n v="3"/>
    <n v="2"/>
    <m/>
    <m/>
    <n v="1"/>
    <m/>
    <m/>
    <m/>
    <x v="5"/>
    <m/>
    <n v="1"/>
    <m/>
    <m/>
    <n v="1"/>
    <m/>
    <m/>
    <m/>
    <n v="1"/>
    <m/>
    <n v="1"/>
    <n v="1"/>
    <m/>
    <n v="1"/>
    <m/>
    <s v="SOUTH"/>
    <x v="3"/>
    <x v="1"/>
    <x v="2"/>
    <x v="2"/>
    <x v="1"/>
    <x v="1"/>
    <x v="1"/>
    <x v="2"/>
    <x v="1"/>
    <x v="1"/>
  </r>
  <r>
    <n v="311"/>
    <d v="2020-09-21T16:55:36"/>
    <x v="310"/>
    <x v="45"/>
    <n v="10"/>
    <n v="2"/>
    <n v="1"/>
    <n v="2"/>
    <n v="1"/>
    <x v="0"/>
    <m/>
    <n v="1"/>
    <x v="4"/>
    <n v="2"/>
    <n v="7"/>
    <n v="1"/>
    <n v="7"/>
    <n v="1"/>
    <n v="7"/>
    <n v="1"/>
    <n v="7"/>
    <n v="1"/>
    <n v="7"/>
    <n v="1"/>
    <x v="10"/>
    <n v="1"/>
    <x v="9"/>
    <s v="lge"/>
    <m/>
    <m/>
    <n v="2"/>
    <n v="2"/>
    <n v="2"/>
    <n v="2"/>
    <m/>
    <m/>
    <m/>
    <m/>
    <m/>
    <n v="1"/>
    <x v="1"/>
    <n v="1"/>
    <m/>
    <m/>
    <m/>
    <m/>
    <n v="1"/>
    <m/>
    <m/>
    <n v="1"/>
    <m/>
    <m/>
    <m/>
    <m/>
    <n v="1"/>
    <m/>
    <s v="SOUTH"/>
    <x v="10"/>
    <x v="1"/>
    <x v="2"/>
    <x v="2"/>
    <x v="9"/>
    <x v="2"/>
    <x v="1"/>
    <x v="2"/>
    <x v="1"/>
    <x v="2"/>
  </r>
  <r>
    <n v="312"/>
    <d v="2020-09-21T17:01:40"/>
    <x v="311"/>
    <x v="33"/>
    <n v="14"/>
    <n v="1"/>
    <n v="1"/>
    <n v="2"/>
    <n v="0"/>
    <x v="5"/>
    <s v="Social Security"/>
    <n v="1"/>
    <x v="18"/>
    <n v="2"/>
    <n v="1"/>
    <n v="1"/>
    <n v="6"/>
    <n v="1"/>
    <n v="4"/>
    <n v="7"/>
    <n v="6"/>
    <n v="1"/>
    <n v="6"/>
    <n v="6"/>
    <x v="34"/>
    <n v="1"/>
    <x v="1"/>
    <m/>
    <m/>
    <s v="Mr. Cooper"/>
    <n v="2"/>
    <n v="2"/>
    <n v="2"/>
    <n v="2"/>
    <m/>
    <m/>
    <m/>
    <m/>
    <m/>
    <n v="1"/>
    <x v="0"/>
    <m/>
    <m/>
    <m/>
    <m/>
    <m/>
    <m/>
    <m/>
    <m/>
    <m/>
    <n v="1"/>
    <m/>
    <m/>
    <m/>
    <m/>
    <n v="1"/>
    <s v="MW"/>
    <x v="8"/>
    <x v="4"/>
    <x v="4"/>
    <x v="4"/>
    <x v="4"/>
    <x v="1"/>
    <x v="1"/>
    <x v="3"/>
    <x v="1"/>
    <x v="0"/>
  </r>
  <r>
    <n v="313"/>
    <d v="2020-09-21T17:02:34"/>
    <x v="312"/>
    <x v="55"/>
    <n v="38"/>
    <n v="1"/>
    <n v="1"/>
    <n v="1"/>
    <n v="0"/>
    <x v="0"/>
    <m/>
    <n v="2"/>
    <x v="1"/>
    <n v="2"/>
    <n v="2"/>
    <n v="2"/>
    <n v="7"/>
    <n v="7"/>
    <n v="3"/>
    <n v="5"/>
    <n v="7"/>
    <n v="1"/>
    <n v="2"/>
    <n v="5"/>
    <x v="2"/>
    <n v="2"/>
    <x v="1"/>
    <m/>
    <m/>
    <s v="Mr. Cooper"/>
    <n v="2"/>
    <n v="2"/>
    <n v="2"/>
    <n v="3"/>
    <m/>
    <m/>
    <m/>
    <m/>
    <m/>
    <n v="1"/>
    <x v="3"/>
    <m/>
    <n v="1"/>
    <m/>
    <m/>
    <n v="1"/>
    <m/>
    <m/>
    <m/>
    <n v="1"/>
    <m/>
    <m/>
    <m/>
    <m/>
    <m/>
    <n v="1"/>
    <s v="NE"/>
    <x v="9"/>
    <x v="4"/>
    <x v="2"/>
    <x v="12"/>
    <x v="4"/>
    <x v="1"/>
    <x v="1"/>
    <x v="2"/>
    <x v="3"/>
    <x v="0"/>
  </r>
  <r>
    <n v="314"/>
    <d v="2020-09-21T17:04:33"/>
    <x v="313"/>
    <x v="14"/>
    <n v="44"/>
    <n v="1"/>
    <n v="1"/>
    <n v="3"/>
    <n v="2"/>
    <x v="0"/>
    <m/>
    <n v="1"/>
    <x v="3"/>
    <n v="1"/>
    <n v="6"/>
    <n v="1"/>
    <n v="7"/>
    <n v="7"/>
    <n v="6"/>
    <n v="6"/>
    <n v="5"/>
    <n v="7"/>
    <n v="7"/>
    <n v="7"/>
    <x v="12"/>
    <n v="2"/>
    <x v="5"/>
    <m/>
    <m/>
    <m/>
    <n v="1"/>
    <n v="1"/>
    <n v="1"/>
    <n v="2"/>
    <m/>
    <m/>
    <m/>
    <n v="1"/>
    <n v="1"/>
    <m/>
    <x v="2"/>
    <n v="1"/>
    <m/>
    <m/>
    <m/>
    <m/>
    <m/>
    <n v="1"/>
    <n v="1"/>
    <m/>
    <m/>
    <n v="1"/>
    <m/>
    <n v="1"/>
    <n v="1"/>
    <m/>
    <s v="WEST"/>
    <x v="0"/>
    <x v="5"/>
    <x v="0"/>
    <x v="1"/>
    <x v="7"/>
    <x v="0"/>
    <x v="3"/>
    <x v="0"/>
    <x v="0"/>
    <x v="0"/>
  </r>
  <r>
    <n v="315"/>
    <d v="2020-09-21T17:07:29"/>
    <x v="314"/>
    <x v="13"/>
    <n v="43"/>
    <n v="1"/>
    <n v="1"/>
    <n v="2"/>
    <n v="1"/>
    <x v="0"/>
    <m/>
    <n v="1"/>
    <x v="17"/>
    <n v="2"/>
    <n v="5"/>
    <n v="4"/>
    <n v="3"/>
    <n v="4"/>
    <n v="4"/>
    <n v="6"/>
    <n v="5"/>
    <n v="2"/>
    <n v="6"/>
    <n v="5"/>
    <x v="8"/>
    <n v="1"/>
    <x v="10"/>
    <m/>
    <m/>
    <m/>
    <n v="1"/>
    <n v="1"/>
    <n v="2"/>
    <n v="1"/>
    <n v="1"/>
    <m/>
    <n v="1"/>
    <m/>
    <n v="1"/>
    <m/>
    <x v="0"/>
    <n v="1"/>
    <m/>
    <m/>
    <m/>
    <m/>
    <n v="1"/>
    <m/>
    <n v="1"/>
    <m/>
    <m/>
    <m/>
    <m/>
    <m/>
    <n v="1"/>
    <m/>
    <s v="SOUTH"/>
    <x v="1"/>
    <x v="2"/>
    <x v="1"/>
    <x v="3"/>
    <x v="7"/>
    <x v="0"/>
    <x v="2"/>
    <x v="1"/>
    <x v="2"/>
    <x v="0"/>
  </r>
  <r>
    <n v="316"/>
    <d v="2020-09-21T17:10:02"/>
    <x v="315"/>
    <x v="36"/>
    <n v="13"/>
    <n v="1"/>
    <n v="1"/>
    <n v="1"/>
    <n v="0"/>
    <x v="0"/>
    <m/>
    <n v="1"/>
    <x v="13"/>
    <n v="2"/>
    <n v="2"/>
    <n v="3"/>
    <n v="6"/>
    <n v="2"/>
    <n v="5"/>
    <n v="6"/>
    <n v="6"/>
    <n v="1"/>
    <n v="6"/>
    <n v="3"/>
    <x v="12"/>
    <n v="3"/>
    <x v="1"/>
    <m/>
    <m/>
    <s v="Fifth Third"/>
    <n v="2"/>
    <n v="3"/>
    <n v="2"/>
    <n v="2"/>
    <n v="1"/>
    <m/>
    <m/>
    <n v="1"/>
    <n v="1"/>
    <m/>
    <x v="0"/>
    <n v="1"/>
    <m/>
    <n v="1"/>
    <m/>
    <m/>
    <m/>
    <n v="1"/>
    <m/>
    <m/>
    <m/>
    <m/>
    <n v="1"/>
    <m/>
    <m/>
    <m/>
    <s v="MW"/>
    <x v="3"/>
    <x v="3"/>
    <x v="4"/>
    <x v="6"/>
    <x v="5"/>
    <x v="1"/>
    <x v="3"/>
    <x v="3"/>
    <x v="2"/>
    <x v="3"/>
  </r>
  <r>
    <n v="317"/>
    <d v="2020-09-21T17:13:07"/>
    <x v="316"/>
    <x v="49"/>
    <n v="50"/>
    <n v="1"/>
    <n v="1"/>
    <n v="1"/>
    <n v="0"/>
    <x v="0"/>
    <m/>
    <n v="2"/>
    <x v="6"/>
    <n v="2"/>
    <n v="1"/>
    <n v="2"/>
    <n v="7"/>
    <n v="3"/>
    <n v="5"/>
    <n v="7"/>
    <n v="2"/>
    <n v="1"/>
    <n v="7"/>
    <n v="6"/>
    <x v="24"/>
    <n v="2"/>
    <x v="7"/>
    <m/>
    <m/>
    <m/>
    <n v="2"/>
    <n v="3"/>
    <n v="2"/>
    <n v="3"/>
    <m/>
    <m/>
    <m/>
    <m/>
    <n v="1"/>
    <m/>
    <x v="1"/>
    <n v="1"/>
    <m/>
    <m/>
    <m/>
    <n v="1"/>
    <m/>
    <m/>
    <m/>
    <m/>
    <n v="1"/>
    <m/>
    <m/>
    <m/>
    <n v="1"/>
    <m/>
    <s v="MW"/>
    <x v="8"/>
    <x v="8"/>
    <x v="2"/>
    <x v="6"/>
    <x v="7"/>
    <x v="1"/>
    <x v="0"/>
    <x v="2"/>
    <x v="2"/>
    <x v="0"/>
  </r>
  <r>
    <n v="318"/>
    <d v="2020-09-21T17:13:49"/>
    <x v="317"/>
    <x v="24"/>
    <n v="5"/>
    <n v="2"/>
    <n v="1"/>
    <n v="2"/>
    <n v="2"/>
    <x v="3"/>
    <m/>
    <n v="1"/>
    <x v="17"/>
    <n v="1"/>
    <n v="5"/>
    <n v="3"/>
    <n v="5"/>
    <n v="4"/>
    <n v="3"/>
    <n v="4"/>
    <n v="3"/>
    <n v="4"/>
    <n v="3"/>
    <n v="3"/>
    <x v="4"/>
    <n v="2"/>
    <x v="13"/>
    <m/>
    <m/>
    <m/>
    <n v="1"/>
    <n v="1"/>
    <n v="1"/>
    <n v="1"/>
    <m/>
    <m/>
    <m/>
    <m/>
    <n v="1"/>
    <m/>
    <x v="3"/>
    <m/>
    <m/>
    <m/>
    <n v="1"/>
    <m/>
    <m/>
    <m/>
    <n v="1"/>
    <m/>
    <n v="1"/>
    <m/>
    <m/>
    <m/>
    <n v="1"/>
    <m/>
    <s v="WEST"/>
    <x v="6"/>
    <x v="8"/>
    <x v="1"/>
    <x v="0"/>
    <x v="0"/>
    <x v="3"/>
    <x v="0"/>
    <x v="1"/>
    <x v="0"/>
    <x v="0"/>
  </r>
  <r>
    <n v="319"/>
    <d v="2020-09-21T17:15:33"/>
    <x v="318"/>
    <x v="13"/>
    <n v="7"/>
    <n v="2"/>
    <n v="1"/>
    <n v="2"/>
    <n v="1"/>
    <x v="2"/>
    <m/>
    <n v="2"/>
    <x v="6"/>
    <n v="1"/>
    <n v="6"/>
    <n v="6"/>
    <n v="5"/>
    <n v="4"/>
    <n v="6"/>
    <n v="6"/>
    <n v="5"/>
    <n v="5"/>
    <n v="5"/>
    <n v="4"/>
    <x v="7"/>
    <n v="2"/>
    <x v="2"/>
    <m/>
    <m/>
    <m/>
    <n v="2"/>
    <n v="1"/>
    <n v="1"/>
    <n v="2"/>
    <m/>
    <n v="1"/>
    <m/>
    <m/>
    <m/>
    <m/>
    <x v="5"/>
    <m/>
    <m/>
    <n v="1"/>
    <m/>
    <n v="1"/>
    <n v="1"/>
    <m/>
    <m/>
    <m/>
    <m/>
    <m/>
    <n v="1"/>
    <m/>
    <m/>
    <m/>
    <s v="NE"/>
    <x v="0"/>
    <x v="0"/>
    <x v="0"/>
    <x v="7"/>
    <x v="5"/>
    <x v="0"/>
    <x v="0"/>
    <x v="0"/>
    <x v="0"/>
    <x v="3"/>
  </r>
  <r>
    <n v="320"/>
    <d v="2020-09-21T17:16:32"/>
    <x v="319"/>
    <x v="36"/>
    <n v="43"/>
    <n v="1"/>
    <n v="1"/>
    <n v="2"/>
    <n v="3"/>
    <x v="0"/>
    <m/>
    <n v="1"/>
    <x v="25"/>
    <n v="2"/>
    <n v="7"/>
    <n v="1"/>
    <n v="6"/>
    <n v="1"/>
    <n v="7"/>
    <n v="1"/>
    <n v="5"/>
    <n v="1"/>
    <n v="7"/>
    <n v="1"/>
    <x v="24"/>
    <n v="1"/>
    <x v="3"/>
    <m/>
    <m/>
    <m/>
    <n v="2"/>
    <n v="1"/>
    <n v="2"/>
    <n v="2"/>
    <m/>
    <n v="1"/>
    <m/>
    <m/>
    <m/>
    <m/>
    <x v="3"/>
    <n v="1"/>
    <m/>
    <m/>
    <n v="1"/>
    <n v="1"/>
    <m/>
    <m/>
    <m/>
    <m/>
    <m/>
    <m/>
    <n v="1"/>
    <n v="1"/>
    <n v="1"/>
    <m/>
    <s v="SOUTH"/>
    <x v="10"/>
    <x v="5"/>
    <x v="4"/>
    <x v="2"/>
    <x v="9"/>
    <x v="2"/>
    <x v="3"/>
    <x v="3"/>
    <x v="1"/>
    <x v="2"/>
  </r>
  <r>
    <n v="321"/>
    <d v="2020-09-21T17:18:04"/>
    <x v="320"/>
    <x v="44"/>
    <n v="5"/>
    <n v="1"/>
    <n v="1"/>
    <n v="2"/>
    <n v="0"/>
    <x v="0"/>
    <m/>
    <n v="1"/>
    <x v="3"/>
    <n v="2"/>
    <n v="5"/>
    <n v="3"/>
    <n v="6"/>
    <n v="5"/>
    <n v="6"/>
    <n v="5"/>
    <n v="5"/>
    <n v="5"/>
    <n v="5"/>
    <n v="5"/>
    <x v="3"/>
    <n v="1"/>
    <x v="3"/>
    <m/>
    <m/>
    <m/>
    <n v="2"/>
    <n v="1"/>
    <n v="2"/>
    <n v="2"/>
    <m/>
    <n v="1"/>
    <m/>
    <m/>
    <m/>
    <m/>
    <x v="0"/>
    <m/>
    <m/>
    <n v="1"/>
    <m/>
    <n v="1"/>
    <m/>
    <n v="1"/>
    <m/>
    <m/>
    <m/>
    <m/>
    <m/>
    <n v="1"/>
    <m/>
    <m/>
    <s v="WEST"/>
    <x v="0"/>
    <x v="6"/>
    <x v="1"/>
    <x v="1"/>
    <x v="8"/>
    <x v="0"/>
    <x v="2"/>
    <x v="1"/>
    <x v="0"/>
    <x v="3"/>
  </r>
  <r>
    <n v="322"/>
    <d v="2020-09-21T17:20:18"/>
    <x v="321"/>
    <x v="50"/>
    <n v="5"/>
    <n v="1"/>
    <n v="1"/>
    <n v="3"/>
    <n v="2"/>
    <x v="0"/>
    <m/>
    <n v="2"/>
    <x v="17"/>
    <n v="2"/>
    <n v="1"/>
    <n v="1"/>
    <n v="7"/>
    <n v="1"/>
    <n v="7"/>
    <n v="5"/>
    <n v="6"/>
    <n v="2"/>
    <n v="7"/>
    <n v="3"/>
    <x v="12"/>
    <n v="4"/>
    <x v="5"/>
    <m/>
    <m/>
    <m/>
    <n v="2"/>
    <n v="2"/>
    <n v="2"/>
    <n v="2"/>
    <n v="1"/>
    <n v="1"/>
    <m/>
    <m/>
    <m/>
    <m/>
    <x v="4"/>
    <n v="1"/>
    <m/>
    <m/>
    <m/>
    <n v="1"/>
    <m/>
    <m/>
    <m/>
    <n v="1"/>
    <m/>
    <n v="1"/>
    <n v="1"/>
    <m/>
    <m/>
    <m/>
    <s v="WEST"/>
    <x v="3"/>
    <x v="4"/>
    <x v="4"/>
    <x v="2"/>
    <x v="1"/>
    <x v="1"/>
    <x v="1"/>
    <x v="3"/>
    <x v="1"/>
    <x v="1"/>
  </r>
  <r>
    <n v="323"/>
    <d v="2020-09-21T17:23:32"/>
    <x v="322"/>
    <x v="44"/>
    <n v="32"/>
    <n v="1"/>
    <n v="1"/>
    <n v="2"/>
    <n v="1"/>
    <x v="0"/>
    <m/>
    <n v="1"/>
    <x v="16"/>
    <n v="1"/>
    <n v="6"/>
    <n v="4"/>
    <n v="6"/>
    <n v="6"/>
    <n v="7"/>
    <n v="6"/>
    <n v="7"/>
    <n v="5"/>
    <n v="7"/>
    <n v="6"/>
    <x v="8"/>
    <n v="2"/>
    <x v="3"/>
    <m/>
    <m/>
    <m/>
    <n v="2"/>
    <n v="1"/>
    <n v="1"/>
    <n v="2"/>
    <n v="1"/>
    <m/>
    <m/>
    <m/>
    <m/>
    <m/>
    <x v="4"/>
    <m/>
    <n v="1"/>
    <m/>
    <n v="1"/>
    <m/>
    <n v="1"/>
    <m/>
    <m/>
    <m/>
    <m/>
    <n v="1"/>
    <m/>
    <n v="1"/>
    <m/>
    <m/>
    <s v="NE"/>
    <x v="0"/>
    <x v="3"/>
    <x v="1"/>
    <x v="7"/>
    <x v="8"/>
    <x v="0"/>
    <x v="3"/>
    <x v="1"/>
    <x v="0"/>
    <x v="3"/>
  </r>
  <r>
    <n v="324"/>
    <d v="2020-09-21T17:28:26"/>
    <x v="323"/>
    <x v="17"/>
    <n v="38"/>
    <n v="1"/>
    <n v="1"/>
    <n v="1"/>
    <n v="1"/>
    <x v="0"/>
    <m/>
    <n v="1"/>
    <x v="3"/>
    <n v="2"/>
    <n v="5"/>
    <n v="2"/>
    <n v="5"/>
    <n v="3"/>
    <n v="6"/>
    <n v="5"/>
    <n v="6"/>
    <n v="4"/>
    <n v="5"/>
    <n v="3"/>
    <x v="1"/>
    <n v="3"/>
    <x v="2"/>
    <m/>
    <m/>
    <m/>
    <n v="2"/>
    <n v="2"/>
    <n v="2"/>
    <n v="2"/>
    <m/>
    <m/>
    <m/>
    <m/>
    <m/>
    <n v="1"/>
    <x v="3"/>
    <n v="1"/>
    <m/>
    <m/>
    <m/>
    <n v="1"/>
    <m/>
    <n v="1"/>
    <m/>
    <m/>
    <m/>
    <m/>
    <m/>
    <m/>
    <m/>
    <n v="1"/>
    <s v="NE"/>
    <x v="0"/>
    <x v="5"/>
    <x v="1"/>
    <x v="3"/>
    <x v="3"/>
    <x v="0"/>
    <x v="3"/>
    <x v="1"/>
    <x v="2"/>
    <x v="1"/>
  </r>
  <r>
    <n v="325"/>
    <d v="2020-09-21T17:30:35"/>
    <x v="324"/>
    <x v="44"/>
    <n v="16"/>
    <n v="1"/>
    <n v="1"/>
    <n v="1"/>
    <n v="0"/>
    <x v="0"/>
    <m/>
    <n v="1"/>
    <x v="2"/>
    <n v="1"/>
    <n v="7"/>
    <n v="7"/>
    <n v="6"/>
    <n v="7"/>
    <n v="6"/>
    <n v="7"/>
    <n v="5"/>
    <n v="7"/>
    <n v="7"/>
    <n v="6"/>
    <x v="4"/>
    <n v="2"/>
    <x v="3"/>
    <m/>
    <m/>
    <m/>
    <n v="1"/>
    <n v="1"/>
    <n v="1"/>
    <n v="1"/>
    <n v="1"/>
    <m/>
    <m/>
    <m/>
    <m/>
    <m/>
    <x v="1"/>
    <m/>
    <n v="1"/>
    <n v="1"/>
    <n v="1"/>
    <m/>
    <m/>
    <m/>
    <m/>
    <m/>
    <m/>
    <m/>
    <n v="1"/>
    <n v="1"/>
    <m/>
    <m/>
    <s v="MW"/>
    <x v="0"/>
    <x v="7"/>
    <x v="7"/>
    <x v="1"/>
    <x v="0"/>
    <x v="0"/>
    <x v="0"/>
    <x v="0"/>
    <x v="0"/>
    <x v="0"/>
  </r>
  <r>
    <n v="326"/>
    <d v="2020-09-21T17:36:11"/>
    <x v="325"/>
    <x v="51"/>
    <n v="10"/>
    <n v="1"/>
    <n v="1"/>
    <n v="1"/>
    <n v="0"/>
    <x v="0"/>
    <m/>
    <n v="1"/>
    <x v="2"/>
    <n v="1"/>
    <n v="3"/>
    <n v="6"/>
    <n v="4"/>
    <n v="4"/>
    <n v="5"/>
    <n v="4"/>
    <n v="4"/>
    <n v="6"/>
    <n v="1"/>
    <n v="1"/>
    <x v="7"/>
    <n v="1"/>
    <x v="3"/>
    <m/>
    <m/>
    <m/>
    <n v="3"/>
    <n v="3"/>
    <n v="1"/>
    <n v="1"/>
    <n v="1"/>
    <m/>
    <m/>
    <m/>
    <m/>
    <m/>
    <x v="2"/>
    <m/>
    <m/>
    <m/>
    <m/>
    <n v="1"/>
    <m/>
    <m/>
    <m/>
    <m/>
    <m/>
    <m/>
    <n v="1"/>
    <m/>
    <m/>
    <m/>
    <s v="SOUTH"/>
    <x v="1"/>
    <x v="7"/>
    <x v="9"/>
    <x v="11"/>
    <x v="1"/>
    <x v="0"/>
    <x v="0"/>
    <x v="0"/>
    <x v="3"/>
    <x v="1"/>
  </r>
  <r>
    <n v="327"/>
    <d v="2020-09-21T17:36:18"/>
    <x v="326"/>
    <x v="40"/>
    <n v="4"/>
    <n v="1"/>
    <n v="1"/>
    <n v="1"/>
    <n v="0"/>
    <x v="2"/>
    <m/>
    <n v="1"/>
    <x v="2"/>
    <n v="1"/>
    <n v="4"/>
    <n v="4"/>
    <n v="6"/>
    <n v="5"/>
    <n v="5"/>
    <n v="4"/>
    <n v="5"/>
    <n v="4"/>
    <n v="7"/>
    <n v="3"/>
    <x v="7"/>
    <n v="2"/>
    <x v="5"/>
    <m/>
    <m/>
    <m/>
    <n v="2"/>
    <n v="1"/>
    <n v="1"/>
    <n v="2"/>
    <m/>
    <n v="1"/>
    <m/>
    <m/>
    <n v="1"/>
    <m/>
    <x v="0"/>
    <m/>
    <n v="1"/>
    <n v="1"/>
    <m/>
    <m/>
    <m/>
    <n v="1"/>
    <m/>
    <m/>
    <m/>
    <m/>
    <n v="1"/>
    <n v="1"/>
    <n v="1"/>
    <m/>
    <s v="SOUTH"/>
    <x v="0"/>
    <x v="2"/>
    <x v="5"/>
    <x v="3"/>
    <x v="5"/>
    <x v="0"/>
    <x v="2"/>
    <x v="1"/>
    <x v="2"/>
    <x v="3"/>
  </r>
  <r>
    <n v="328"/>
    <d v="2020-09-21T17:38:59"/>
    <x v="327"/>
    <x v="18"/>
    <n v="32"/>
    <n v="1"/>
    <n v="1"/>
    <n v="2"/>
    <n v="0"/>
    <x v="0"/>
    <m/>
    <n v="1"/>
    <x v="2"/>
    <n v="1"/>
    <n v="4"/>
    <n v="4"/>
    <n v="3"/>
    <n v="2"/>
    <n v="5"/>
    <n v="2"/>
    <n v="2"/>
    <n v="3"/>
    <n v="1"/>
    <n v="3"/>
    <x v="5"/>
    <n v="1"/>
    <x v="3"/>
    <m/>
    <m/>
    <m/>
    <n v="1"/>
    <n v="3"/>
    <n v="1"/>
    <n v="2"/>
    <m/>
    <m/>
    <m/>
    <m/>
    <n v="1"/>
    <m/>
    <x v="1"/>
    <n v="1"/>
    <m/>
    <n v="1"/>
    <m/>
    <n v="1"/>
    <m/>
    <m/>
    <m/>
    <m/>
    <m/>
    <m/>
    <n v="1"/>
    <m/>
    <m/>
    <m/>
    <s v="NE"/>
    <x v="5"/>
    <x v="7"/>
    <x v="0"/>
    <x v="0"/>
    <x v="5"/>
    <x v="3"/>
    <x v="0"/>
    <x v="0"/>
    <x v="0"/>
    <x v="3"/>
  </r>
  <r>
    <n v="329"/>
    <d v="2020-09-21T17:42:30"/>
    <x v="328"/>
    <x v="18"/>
    <n v="32"/>
    <n v="1"/>
    <n v="1"/>
    <n v="2"/>
    <n v="1"/>
    <x v="0"/>
    <m/>
    <n v="1"/>
    <x v="1"/>
    <n v="1"/>
    <n v="7"/>
    <n v="7"/>
    <n v="7"/>
    <n v="7"/>
    <n v="7"/>
    <n v="7"/>
    <n v="7"/>
    <n v="7"/>
    <n v="7"/>
    <n v="7"/>
    <x v="11"/>
    <n v="1"/>
    <x v="3"/>
    <m/>
    <m/>
    <m/>
    <n v="1"/>
    <n v="1"/>
    <n v="1"/>
    <n v="1"/>
    <n v="1"/>
    <m/>
    <m/>
    <m/>
    <m/>
    <m/>
    <x v="3"/>
    <n v="1"/>
    <m/>
    <m/>
    <m/>
    <m/>
    <m/>
    <m/>
    <m/>
    <m/>
    <m/>
    <n v="1"/>
    <m/>
    <m/>
    <m/>
    <m/>
    <s v="NE"/>
    <x v="0"/>
    <x v="8"/>
    <x v="0"/>
    <x v="1"/>
    <x v="0"/>
    <x v="0"/>
    <x v="0"/>
    <x v="0"/>
    <x v="0"/>
    <x v="0"/>
  </r>
  <r>
    <n v="330"/>
    <d v="2020-09-21T17:42:33"/>
    <x v="329"/>
    <x v="18"/>
    <n v="32"/>
    <n v="1"/>
    <n v="1"/>
    <n v="2"/>
    <n v="1"/>
    <x v="0"/>
    <m/>
    <n v="1"/>
    <x v="0"/>
    <n v="1"/>
    <n v="7"/>
    <n v="7"/>
    <n v="7"/>
    <n v="7"/>
    <n v="7"/>
    <n v="7"/>
    <n v="7"/>
    <n v="7"/>
    <n v="7"/>
    <n v="7"/>
    <x v="12"/>
    <n v="1"/>
    <x v="3"/>
    <m/>
    <m/>
    <m/>
    <n v="2"/>
    <n v="3"/>
    <n v="1"/>
    <n v="1"/>
    <m/>
    <n v="1"/>
    <m/>
    <n v="1"/>
    <m/>
    <m/>
    <x v="4"/>
    <n v="1"/>
    <n v="1"/>
    <m/>
    <m/>
    <m/>
    <m/>
    <m/>
    <m/>
    <m/>
    <m/>
    <n v="1"/>
    <n v="1"/>
    <m/>
    <m/>
    <m/>
    <s v="NE"/>
    <x v="0"/>
    <x v="8"/>
    <x v="0"/>
    <x v="1"/>
    <x v="0"/>
    <x v="0"/>
    <x v="0"/>
    <x v="0"/>
    <x v="0"/>
    <x v="0"/>
  </r>
  <r>
    <n v="331"/>
    <d v="2020-09-21T17:45:29"/>
    <x v="330"/>
    <x v="42"/>
    <n v="13"/>
    <n v="1"/>
    <n v="1"/>
    <n v="3"/>
    <n v="1"/>
    <x v="0"/>
    <m/>
    <n v="1"/>
    <x v="13"/>
    <n v="1"/>
    <n v="3"/>
    <n v="2"/>
    <n v="5"/>
    <n v="2"/>
    <n v="4"/>
    <n v="4"/>
    <n v="3"/>
    <n v="5"/>
    <n v="4"/>
    <n v="4"/>
    <x v="9"/>
    <n v="3"/>
    <x v="1"/>
    <m/>
    <m/>
    <s v="Mr. Cooper"/>
    <n v="3"/>
    <n v="2"/>
    <n v="2"/>
    <n v="3"/>
    <m/>
    <m/>
    <m/>
    <m/>
    <m/>
    <n v="1"/>
    <x v="1"/>
    <m/>
    <m/>
    <m/>
    <m/>
    <m/>
    <m/>
    <n v="1"/>
    <m/>
    <n v="1"/>
    <m/>
    <m/>
    <m/>
    <m/>
    <m/>
    <n v="1"/>
    <s v="MW"/>
    <x v="1"/>
    <x v="2"/>
    <x v="0"/>
    <x v="3"/>
    <x v="0"/>
    <x v="0"/>
    <x v="2"/>
    <x v="0"/>
    <x v="2"/>
    <x v="0"/>
  </r>
  <r>
    <n v="332"/>
    <d v="2020-09-21T17:52:46"/>
    <x v="331"/>
    <x v="2"/>
    <n v="35"/>
    <n v="1"/>
    <n v="1"/>
    <n v="1"/>
    <n v="0"/>
    <x v="0"/>
    <m/>
    <n v="1"/>
    <x v="21"/>
    <n v="2"/>
    <n v="4"/>
    <n v="4"/>
    <n v="6"/>
    <n v="5"/>
    <n v="6"/>
    <n v="5"/>
    <n v="6"/>
    <n v="4"/>
    <n v="6"/>
    <n v="2"/>
    <x v="22"/>
    <n v="1"/>
    <x v="1"/>
    <m/>
    <m/>
    <s v="Mr. Cooper"/>
    <n v="2"/>
    <n v="3"/>
    <n v="2"/>
    <n v="2"/>
    <m/>
    <m/>
    <m/>
    <m/>
    <m/>
    <n v="1"/>
    <x v="3"/>
    <m/>
    <m/>
    <m/>
    <m/>
    <n v="1"/>
    <m/>
    <m/>
    <m/>
    <n v="1"/>
    <m/>
    <m/>
    <m/>
    <m/>
    <m/>
    <n v="1"/>
    <s v="MW"/>
    <x v="1"/>
    <x v="6"/>
    <x v="5"/>
    <x v="7"/>
    <x v="1"/>
    <x v="0"/>
    <x v="2"/>
    <x v="1"/>
    <x v="0"/>
    <x v="1"/>
  </r>
  <r>
    <n v="333"/>
    <d v="2020-09-21T17:55:25"/>
    <x v="332"/>
    <x v="38"/>
    <n v="3"/>
    <n v="1"/>
    <n v="1"/>
    <n v="2"/>
    <n v="3"/>
    <x v="0"/>
    <m/>
    <n v="1"/>
    <x v="1"/>
    <n v="2"/>
    <n v="6"/>
    <n v="5"/>
    <n v="5"/>
    <n v="3"/>
    <n v="6"/>
    <n v="1"/>
    <n v="6"/>
    <n v="5"/>
    <n v="6"/>
    <n v="4"/>
    <x v="2"/>
    <n v="1"/>
    <x v="3"/>
    <m/>
    <m/>
    <m/>
    <n v="1"/>
    <n v="3"/>
    <n v="3"/>
    <n v="1"/>
    <m/>
    <m/>
    <m/>
    <m/>
    <m/>
    <n v="1"/>
    <x v="5"/>
    <n v="1"/>
    <m/>
    <m/>
    <m/>
    <m/>
    <n v="1"/>
    <m/>
    <m/>
    <n v="1"/>
    <m/>
    <n v="1"/>
    <m/>
    <m/>
    <m/>
    <m/>
    <s v="WEST"/>
    <x v="12"/>
    <x v="2"/>
    <x v="0"/>
    <x v="5"/>
    <x v="5"/>
    <x v="2"/>
    <x v="2"/>
    <x v="0"/>
    <x v="2"/>
    <x v="3"/>
  </r>
  <r>
    <n v="334"/>
    <d v="2020-09-21T18:04:03"/>
    <x v="333"/>
    <x v="53"/>
    <n v="9"/>
    <n v="2"/>
    <n v="1"/>
    <n v="4"/>
    <n v="0"/>
    <x v="2"/>
    <m/>
    <n v="1"/>
    <x v="22"/>
    <n v="2"/>
    <n v="6"/>
    <n v="2"/>
    <n v="6"/>
    <n v="5"/>
    <n v="6"/>
    <n v="2"/>
    <n v="7"/>
    <n v="3"/>
    <n v="5"/>
    <n v="3"/>
    <x v="5"/>
    <n v="4"/>
    <x v="7"/>
    <m/>
    <m/>
    <m/>
    <n v="3"/>
    <n v="2"/>
    <n v="2"/>
    <n v="1"/>
    <n v="1"/>
    <m/>
    <m/>
    <m/>
    <m/>
    <m/>
    <x v="0"/>
    <n v="1"/>
    <m/>
    <m/>
    <m/>
    <n v="1"/>
    <m/>
    <m/>
    <m/>
    <n v="1"/>
    <m/>
    <m/>
    <m/>
    <n v="1"/>
    <m/>
    <m/>
    <s v="SOUTH"/>
    <x v="4"/>
    <x v="4"/>
    <x v="3"/>
    <x v="1"/>
    <x v="3"/>
    <x v="2"/>
    <x v="1"/>
    <x v="3"/>
    <x v="0"/>
    <x v="1"/>
  </r>
  <r>
    <n v="335"/>
    <d v="2020-09-21T18:13:32"/>
    <x v="334"/>
    <x v="36"/>
    <n v="2"/>
    <n v="1"/>
    <n v="1"/>
    <n v="3"/>
    <n v="2"/>
    <x v="0"/>
    <m/>
    <n v="1"/>
    <x v="1"/>
    <n v="2"/>
    <n v="1"/>
    <n v="1"/>
    <n v="7"/>
    <n v="1"/>
    <n v="7"/>
    <n v="2"/>
    <n v="7"/>
    <n v="1"/>
    <n v="7"/>
    <n v="1"/>
    <x v="5"/>
    <n v="1"/>
    <x v="5"/>
    <m/>
    <m/>
    <m/>
    <n v="3"/>
    <n v="1"/>
    <n v="1"/>
    <n v="2"/>
    <n v="1"/>
    <n v="1"/>
    <m/>
    <m/>
    <m/>
    <m/>
    <x v="5"/>
    <n v="1"/>
    <m/>
    <m/>
    <m/>
    <n v="1"/>
    <m/>
    <n v="1"/>
    <m/>
    <m/>
    <m/>
    <n v="1"/>
    <m/>
    <m/>
    <n v="1"/>
    <m/>
    <s v="WEST"/>
    <x v="1"/>
    <x v="1"/>
    <x v="2"/>
    <x v="2"/>
    <x v="9"/>
    <x v="0"/>
    <x v="1"/>
    <x v="2"/>
    <x v="1"/>
    <x v="2"/>
  </r>
  <r>
    <n v="336"/>
    <d v="2020-09-21T18:26:35"/>
    <x v="335"/>
    <x v="46"/>
    <n v="20"/>
    <n v="2"/>
    <n v="1"/>
    <n v="2"/>
    <n v="2"/>
    <x v="0"/>
    <m/>
    <n v="1"/>
    <x v="25"/>
    <n v="2"/>
    <n v="5"/>
    <n v="2"/>
    <n v="6"/>
    <n v="2"/>
    <n v="6"/>
    <n v="5"/>
    <n v="5"/>
    <n v="2"/>
    <n v="6"/>
    <n v="6"/>
    <x v="24"/>
    <n v="1"/>
    <x v="3"/>
    <m/>
    <m/>
    <m/>
    <n v="1"/>
    <n v="2"/>
    <n v="2"/>
    <n v="2"/>
    <m/>
    <m/>
    <m/>
    <m/>
    <m/>
    <n v="1"/>
    <x v="4"/>
    <n v="1"/>
    <m/>
    <m/>
    <m/>
    <m/>
    <m/>
    <n v="1"/>
    <n v="1"/>
    <m/>
    <m/>
    <n v="1"/>
    <m/>
    <m/>
    <m/>
    <m/>
    <s v="SOUTH"/>
    <x v="0"/>
    <x v="3"/>
    <x v="6"/>
    <x v="6"/>
    <x v="0"/>
    <x v="0"/>
    <x v="3"/>
    <x v="3"/>
    <x v="2"/>
    <x v="0"/>
  </r>
  <r>
    <n v="337"/>
    <d v="2020-09-21T18:30:19"/>
    <x v="336"/>
    <x v="45"/>
    <n v="5"/>
    <n v="1"/>
    <n v="1"/>
    <n v="2"/>
    <n v="0"/>
    <x v="2"/>
    <m/>
    <n v="2"/>
    <x v="17"/>
    <n v="2"/>
    <n v="5"/>
    <n v="1"/>
    <n v="7"/>
    <n v="4"/>
    <n v="6"/>
    <n v="5"/>
    <n v="7"/>
    <n v="2"/>
    <n v="7"/>
    <n v="1"/>
    <x v="12"/>
    <n v="2"/>
    <x v="10"/>
    <m/>
    <m/>
    <m/>
    <n v="2"/>
    <n v="2"/>
    <n v="1"/>
    <n v="2"/>
    <n v="1"/>
    <m/>
    <m/>
    <m/>
    <m/>
    <m/>
    <x v="5"/>
    <n v="1"/>
    <m/>
    <m/>
    <m/>
    <m/>
    <n v="1"/>
    <n v="1"/>
    <m/>
    <m/>
    <m/>
    <n v="1"/>
    <m/>
    <m/>
    <m/>
    <m/>
    <s v="WEST"/>
    <x v="0"/>
    <x v="1"/>
    <x v="4"/>
    <x v="5"/>
    <x v="2"/>
    <x v="0"/>
    <x v="1"/>
    <x v="3"/>
    <x v="2"/>
    <x v="2"/>
  </r>
  <r>
    <n v="338"/>
    <d v="2020-09-21T18:38:20"/>
    <x v="337"/>
    <x v="13"/>
    <n v="32"/>
    <n v="2"/>
    <n v="1"/>
    <n v="3"/>
    <n v="1"/>
    <x v="3"/>
    <m/>
    <n v="2"/>
    <x v="0"/>
    <n v="1"/>
    <n v="5"/>
    <n v="1"/>
    <n v="7"/>
    <n v="4"/>
    <n v="7"/>
    <n v="7"/>
    <n v="7"/>
    <n v="3"/>
    <n v="4"/>
    <n v="2"/>
    <x v="7"/>
    <n v="1"/>
    <x v="7"/>
    <m/>
    <m/>
    <m/>
    <n v="1"/>
    <n v="1"/>
    <n v="3"/>
    <n v="1"/>
    <n v="1"/>
    <n v="1"/>
    <m/>
    <m/>
    <n v="1"/>
    <m/>
    <x v="4"/>
    <m/>
    <n v="1"/>
    <m/>
    <m/>
    <n v="1"/>
    <m/>
    <m/>
    <n v="1"/>
    <m/>
    <m/>
    <m/>
    <n v="1"/>
    <n v="1"/>
    <m/>
    <m/>
    <s v="NE"/>
    <x v="2"/>
    <x v="1"/>
    <x v="6"/>
    <x v="1"/>
    <x v="2"/>
    <x v="0"/>
    <x v="1"/>
    <x v="3"/>
    <x v="0"/>
    <x v="2"/>
  </r>
  <r>
    <n v="339"/>
    <d v="2020-09-21T18:39:33"/>
    <x v="338"/>
    <x v="26"/>
    <n v="9"/>
    <n v="1"/>
    <n v="1"/>
    <n v="1"/>
    <n v="0"/>
    <x v="0"/>
    <m/>
    <n v="2"/>
    <x v="15"/>
    <n v="2"/>
    <n v="5"/>
    <n v="4"/>
    <n v="6"/>
    <n v="4"/>
    <n v="6"/>
    <n v="5"/>
    <n v="6"/>
    <n v="2"/>
    <n v="5"/>
    <n v="5"/>
    <x v="17"/>
    <n v="2"/>
    <x v="9"/>
    <s v="Suncoast credit union"/>
    <m/>
    <m/>
    <n v="3"/>
    <n v="2"/>
    <n v="2"/>
    <n v="3"/>
    <m/>
    <m/>
    <m/>
    <m/>
    <m/>
    <n v="1"/>
    <x v="0"/>
    <n v="1"/>
    <m/>
    <m/>
    <m/>
    <m/>
    <m/>
    <m/>
    <m/>
    <n v="1"/>
    <m/>
    <m/>
    <m/>
    <m/>
    <m/>
    <n v="1"/>
    <s v="SOUTH"/>
    <x v="0"/>
    <x v="6"/>
    <x v="6"/>
    <x v="7"/>
    <x v="8"/>
    <x v="0"/>
    <x v="2"/>
    <x v="3"/>
    <x v="0"/>
    <x v="3"/>
  </r>
  <r>
    <n v="340"/>
    <d v="2020-09-21T18:41:46"/>
    <x v="339"/>
    <x v="59"/>
    <n v="21"/>
    <n v="1"/>
    <n v="1"/>
    <n v="1"/>
    <n v="0"/>
    <x v="5"/>
    <s v="Medicare"/>
    <n v="1"/>
    <x v="9"/>
    <n v="2"/>
    <n v="5"/>
    <n v="2"/>
    <n v="7"/>
    <n v="6"/>
    <n v="3"/>
    <n v="5"/>
    <n v="7"/>
    <n v="6"/>
    <n v="5"/>
    <n v="1"/>
    <x v="22"/>
    <n v="3"/>
    <x v="10"/>
    <m/>
    <m/>
    <m/>
    <n v="2"/>
    <n v="2"/>
    <n v="2"/>
    <n v="2"/>
    <m/>
    <n v="1"/>
    <m/>
    <m/>
    <m/>
    <m/>
    <x v="0"/>
    <n v="1"/>
    <m/>
    <m/>
    <m/>
    <m/>
    <m/>
    <n v="1"/>
    <m/>
    <n v="1"/>
    <m/>
    <m/>
    <n v="1"/>
    <m/>
    <m/>
    <m/>
    <s v="NE"/>
    <x v="0"/>
    <x v="4"/>
    <x v="1"/>
    <x v="0"/>
    <x v="5"/>
    <x v="0"/>
    <x v="1"/>
    <x v="1"/>
    <x v="0"/>
    <x v="3"/>
  </r>
  <r>
    <n v="341"/>
    <d v="2020-09-21T18:44:56"/>
    <x v="340"/>
    <x v="29"/>
    <n v="33"/>
    <n v="1"/>
    <n v="1"/>
    <n v="2"/>
    <n v="0"/>
    <x v="1"/>
    <m/>
    <n v="2"/>
    <x v="10"/>
    <n v="2"/>
    <n v="5"/>
    <n v="3"/>
    <n v="7"/>
    <n v="4"/>
    <n v="6"/>
    <n v="4"/>
    <n v="7"/>
    <n v="1"/>
    <n v="4"/>
    <n v="1"/>
    <x v="1"/>
    <n v="3"/>
    <x v="1"/>
    <m/>
    <m/>
    <s v="Guild Mortgage "/>
    <n v="3"/>
    <n v="2"/>
    <n v="3"/>
    <n v="3"/>
    <m/>
    <n v="1"/>
    <m/>
    <m/>
    <m/>
    <m/>
    <x v="5"/>
    <n v="1"/>
    <m/>
    <m/>
    <m/>
    <m/>
    <m/>
    <n v="1"/>
    <m/>
    <n v="1"/>
    <m/>
    <m/>
    <n v="1"/>
    <m/>
    <m/>
    <m/>
    <s v="SOUTH"/>
    <x v="6"/>
    <x v="5"/>
    <x v="2"/>
    <x v="1"/>
    <x v="2"/>
    <x v="3"/>
    <x v="3"/>
    <x v="2"/>
    <x v="0"/>
    <x v="2"/>
  </r>
  <r>
    <n v="342"/>
    <d v="2020-09-21T18:45:45"/>
    <x v="341"/>
    <x v="60"/>
    <n v="3"/>
    <n v="1"/>
    <n v="1"/>
    <n v="1"/>
    <n v="0"/>
    <x v="1"/>
    <m/>
    <n v="2"/>
    <x v="29"/>
    <n v="2"/>
    <n v="3"/>
    <n v="3"/>
    <n v="5"/>
    <n v="3"/>
    <n v="5"/>
    <n v="5"/>
    <n v="5"/>
    <n v="3"/>
    <n v="5"/>
    <n v="5"/>
    <x v="23"/>
    <n v="4"/>
    <x v="3"/>
    <m/>
    <m/>
    <m/>
    <n v="2"/>
    <n v="2"/>
    <n v="2"/>
    <n v="2"/>
    <m/>
    <m/>
    <m/>
    <m/>
    <n v="1"/>
    <m/>
    <x v="4"/>
    <m/>
    <m/>
    <m/>
    <m/>
    <n v="1"/>
    <m/>
    <n v="1"/>
    <m/>
    <m/>
    <n v="1"/>
    <n v="1"/>
    <m/>
    <m/>
    <m/>
    <m/>
    <s v="WEST"/>
    <x v="2"/>
    <x v="6"/>
    <x v="5"/>
    <x v="3"/>
    <x v="0"/>
    <x v="0"/>
    <x v="2"/>
    <x v="1"/>
    <x v="2"/>
    <x v="0"/>
  </r>
  <r>
    <n v="343"/>
    <d v="2020-09-21T18:48:48"/>
    <x v="342"/>
    <x v="57"/>
    <n v="5"/>
    <n v="2"/>
    <n v="1"/>
    <n v="2"/>
    <n v="0"/>
    <x v="2"/>
    <m/>
    <n v="2"/>
    <x v="29"/>
    <n v="2"/>
    <n v="5"/>
    <n v="1"/>
    <n v="6"/>
    <n v="1"/>
    <n v="5"/>
    <n v="1"/>
    <n v="7"/>
    <n v="1"/>
    <n v="6"/>
    <n v="1"/>
    <x v="22"/>
    <n v="3"/>
    <x v="2"/>
    <m/>
    <m/>
    <m/>
    <n v="2"/>
    <n v="2"/>
    <n v="2"/>
    <n v="2"/>
    <m/>
    <m/>
    <m/>
    <m/>
    <m/>
    <n v="1"/>
    <x v="0"/>
    <n v="1"/>
    <m/>
    <m/>
    <m/>
    <n v="1"/>
    <m/>
    <m/>
    <n v="1"/>
    <m/>
    <m/>
    <m/>
    <m/>
    <m/>
    <m/>
    <n v="1"/>
    <s v="WEST"/>
    <x v="4"/>
    <x v="1"/>
    <x v="4"/>
    <x v="4"/>
    <x v="1"/>
    <x v="2"/>
    <x v="1"/>
    <x v="3"/>
    <x v="1"/>
    <x v="1"/>
  </r>
  <r>
    <n v="344"/>
    <d v="2020-09-21T18:49:45"/>
    <x v="343"/>
    <x v="55"/>
    <n v="23"/>
    <n v="2"/>
    <n v="1"/>
    <n v="2"/>
    <n v="1"/>
    <x v="1"/>
    <m/>
    <n v="2"/>
    <x v="12"/>
    <n v="1"/>
    <n v="1"/>
    <n v="2"/>
    <n v="3"/>
    <n v="2"/>
    <n v="5"/>
    <n v="6"/>
    <n v="5"/>
    <n v="1"/>
    <n v="5"/>
    <n v="5"/>
    <x v="11"/>
    <n v="2"/>
    <x v="6"/>
    <m/>
    <s v="CCF"/>
    <m/>
    <n v="2"/>
    <n v="2"/>
    <n v="2"/>
    <n v="2"/>
    <m/>
    <m/>
    <m/>
    <m/>
    <m/>
    <n v="1"/>
    <x v="0"/>
    <m/>
    <m/>
    <m/>
    <m/>
    <m/>
    <m/>
    <n v="1"/>
    <m/>
    <n v="1"/>
    <m/>
    <m/>
    <n v="1"/>
    <m/>
    <m/>
    <m/>
    <s v="MW"/>
    <x v="7"/>
    <x v="3"/>
    <x v="5"/>
    <x v="5"/>
    <x v="0"/>
    <x v="1"/>
    <x v="3"/>
    <x v="1"/>
    <x v="2"/>
    <x v="0"/>
  </r>
  <r>
    <n v="345"/>
    <d v="2020-09-21T18:54:23"/>
    <x v="344"/>
    <x v="37"/>
    <n v="49"/>
    <n v="2"/>
    <n v="1"/>
    <n v="2"/>
    <n v="1"/>
    <x v="5"/>
    <s v="Social Security"/>
    <n v="1"/>
    <x v="37"/>
    <n v="2"/>
    <n v="3"/>
    <n v="2"/>
    <n v="6"/>
    <n v="6"/>
    <n v="6"/>
    <n v="6"/>
    <n v="7"/>
    <n v="1"/>
    <n v="4"/>
    <n v="1"/>
    <x v="9"/>
    <n v="3"/>
    <x v="9"/>
    <s v="WV Central"/>
    <m/>
    <m/>
    <n v="2"/>
    <n v="2"/>
    <n v="2"/>
    <n v="2"/>
    <m/>
    <m/>
    <m/>
    <m/>
    <m/>
    <n v="1"/>
    <x v="0"/>
    <n v="1"/>
    <m/>
    <m/>
    <m/>
    <n v="1"/>
    <n v="1"/>
    <m/>
    <m/>
    <m/>
    <m/>
    <m/>
    <m/>
    <m/>
    <m/>
    <n v="1"/>
    <s v="SOUTH"/>
    <x v="9"/>
    <x v="4"/>
    <x v="4"/>
    <x v="10"/>
    <x v="2"/>
    <x v="1"/>
    <x v="1"/>
    <x v="3"/>
    <x v="3"/>
    <x v="2"/>
  </r>
  <r>
    <n v="346"/>
    <d v="2020-09-21T18:54:29"/>
    <x v="345"/>
    <x v="9"/>
    <n v="46"/>
    <n v="2"/>
    <n v="1"/>
    <n v="2"/>
    <n v="0"/>
    <x v="5"/>
    <s v="Disabled"/>
    <n v="1"/>
    <x v="21"/>
    <n v="2"/>
    <n v="5"/>
    <n v="5"/>
    <n v="6"/>
    <n v="6"/>
    <n v="5"/>
    <n v="1"/>
    <n v="5"/>
    <n v="5"/>
    <n v="2"/>
    <n v="2"/>
    <x v="22"/>
    <n v="3"/>
    <x v="10"/>
    <m/>
    <m/>
    <m/>
    <n v="1"/>
    <n v="2"/>
    <n v="1"/>
    <n v="1"/>
    <m/>
    <m/>
    <m/>
    <m/>
    <m/>
    <n v="1"/>
    <x v="0"/>
    <m/>
    <m/>
    <m/>
    <m/>
    <m/>
    <m/>
    <n v="1"/>
    <m/>
    <m/>
    <m/>
    <m/>
    <m/>
    <m/>
    <m/>
    <n v="1"/>
    <s v="SOUTH"/>
    <x v="4"/>
    <x v="8"/>
    <x v="1"/>
    <x v="9"/>
    <x v="3"/>
    <x v="2"/>
    <x v="0"/>
    <x v="1"/>
    <x v="3"/>
    <x v="1"/>
  </r>
  <r>
    <n v="347"/>
    <d v="2020-09-21T18:55:58"/>
    <x v="346"/>
    <x v="2"/>
    <n v="30"/>
    <n v="1"/>
    <n v="1"/>
    <n v="1"/>
    <n v="0"/>
    <x v="0"/>
    <m/>
    <n v="1"/>
    <x v="30"/>
    <n v="2"/>
    <n v="3"/>
    <n v="1"/>
    <n v="6"/>
    <n v="1"/>
    <n v="4"/>
    <n v="7"/>
    <n v="7"/>
    <n v="2"/>
    <n v="6"/>
    <n v="4"/>
    <x v="24"/>
    <n v="1"/>
    <x v="7"/>
    <m/>
    <m/>
    <m/>
    <n v="2"/>
    <n v="2"/>
    <n v="2"/>
    <n v="2"/>
    <m/>
    <m/>
    <m/>
    <m/>
    <m/>
    <n v="1"/>
    <x v="4"/>
    <n v="1"/>
    <m/>
    <m/>
    <m/>
    <m/>
    <m/>
    <m/>
    <m/>
    <m/>
    <m/>
    <m/>
    <m/>
    <m/>
    <m/>
    <n v="1"/>
    <s v="NE"/>
    <x v="3"/>
    <x v="1"/>
    <x v="6"/>
    <x v="4"/>
    <x v="0"/>
    <x v="1"/>
    <x v="1"/>
    <x v="3"/>
    <x v="1"/>
    <x v="0"/>
  </r>
  <r>
    <n v="348"/>
    <d v="2020-09-21T18:59:28"/>
    <x v="347"/>
    <x v="11"/>
    <n v="30"/>
    <n v="2"/>
    <n v="1"/>
    <n v="6"/>
    <n v="0"/>
    <x v="0"/>
    <m/>
    <n v="2"/>
    <x v="13"/>
    <n v="1"/>
    <n v="7"/>
    <n v="1"/>
    <n v="7"/>
    <n v="1"/>
    <n v="6"/>
    <n v="1"/>
    <n v="7"/>
    <n v="1"/>
    <n v="6"/>
    <n v="1"/>
    <x v="26"/>
    <n v="2"/>
    <x v="1"/>
    <m/>
    <m/>
    <s v="SPS"/>
    <n v="2"/>
    <n v="3"/>
    <n v="2"/>
    <n v="2"/>
    <m/>
    <m/>
    <m/>
    <m/>
    <m/>
    <n v="1"/>
    <x v="1"/>
    <n v="1"/>
    <m/>
    <m/>
    <m/>
    <n v="1"/>
    <m/>
    <m/>
    <m/>
    <n v="1"/>
    <m/>
    <m/>
    <m/>
    <m/>
    <m/>
    <n v="1"/>
    <s v="NE"/>
    <x v="10"/>
    <x v="1"/>
    <x v="2"/>
    <x v="4"/>
    <x v="2"/>
    <x v="2"/>
    <x v="1"/>
    <x v="2"/>
    <x v="1"/>
    <x v="2"/>
  </r>
  <r>
    <n v="349"/>
    <d v="2020-09-21T19:05:29"/>
    <x v="348"/>
    <x v="42"/>
    <n v="38"/>
    <n v="2"/>
    <n v="1"/>
    <n v="2"/>
    <n v="1"/>
    <x v="5"/>
    <s v="Home maker"/>
    <n v="1"/>
    <x v="8"/>
    <n v="2"/>
    <n v="4"/>
    <n v="4"/>
    <n v="4"/>
    <n v="5"/>
    <n v="2"/>
    <n v="6"/>
    <n v="4"/>
    <n v="6"/>
    <n v="5"/>
    <n v="4"/>
    <x v="23"/>
    <n v="1"/>
    <x v="10"/>
    <m/>
    <m/>
    <m/>
    <n v="3"/>
    <n v="2"/>
    <n v="2"/>
    <n v="3"/>
    <m/>
    <m/>
    <m/>
    <m/>
    <m/>
    <n v="1"/>
    <x v="5"/>
    <m/>
    <m/>
    <m/>
    <m/>
    <m/>
    <m/>
    <m/>
    <m/>
    <n v="1"/>
    <n v="1"/>
    <m/>
    <m/>
    <m/>
    <m/>
    <n v="1"/>
    <s v="NE"/>
    <x v="2"/>
    <x v="8"/>
    <x v="9"/>
    <x v="1"/>
    <x v="4"/>
    <x v="0"/>
    <x v="0"/>
    <x v="0"/>
    <x v="0"/>
    <x v="0"/>
  </r>
  <r>
    <n v="350"/>
    <d v="2020-09-21T19:05:57"/>
    <x v="349"/>
    <x v="37"/>
    <n v="9"/>
    <n v="1"/>
    <n v="1"/>
    <n v="2"/>
    <n v="0"/>
    <x v="0"/>
    <m/>
    <n v="1"/>
    <x v="3"/>
    <n v="1"/>
    <n v="6"/>
    <n v="6"/>
    <n v="6"/>
    <n v="6"/>
    <n v="6"/>
    <n v="6"/>
    <n v="6"/>
    <n v="6"/>
    <n v="6"/>
    <n v="6"/>
    <x v="8"/>
    <n v="1"/>
    <x v="5"/>
    <m/>
    <m/>
    <m/>
    <n v="3"/>
    <n v="3"/>
    <n v="3"/>
    <n v="3"/>
    <m/>
    <m/>
    <m/>
    <m/>
    <n v="1"/>
    <m/>
    <x v="4"/>
    <n v="1"/>
    <m/>
    <m/>
    <m/>
    <m/>
    <m/>
    <m/>
    <m/>
    <m/>
    <m/>
    <n v="1"/>
    <m/>
    <m/>
    <m/>
    <m/>
    <s v="SOUTH"/>
    <x v="0"/>
    <x v="8"/>
    <x v="0"/>
    <x v="1"/>
    <x v="0"/>
    <x v="0"/>
    <x v="0"/>
    <x v="0"/>
    <x v="0"/>
    <x v="0"/>
  </r>
  <r>
    <n v="351"/>
    <d v="2020-09-21T19:06:17"/>
    <x v="350"/>
    <x v="37"/>
    <n v="14"/>
    <n v="1"/>
    <n v="1"/>
    <n v="1"/>
    <n v="0"/>
    <x v="1"/>
    <m/>
    <n v="2"/>
    <x v="9"/>
    <n v="1"/>
    <n v="7"/>
    <n v="1"/>
    <n v="7"/>
    <n v="1"/>
    <n v="7"/>
    <n v="1"/>
    <n v="7"/>
    <n v="1"/>
    <n v="7"/>
    <n v="1"/>
    <x v="23"/>
    <n v="2"/>
    <x v="7"/>
    <m/>
    <m/>
    <m/>
    <n v="2"/>
    <n v="3"/>
    <n v="2"/>
    <n v="2"/>
    <n v="1"/>
    <n v="1"/>
    <n v="1"/>
    <n v="1"/>
    <n v="1"/>
    <m/>
    <x v="0"/>
    <m/>
    <m/>
    <m/>
    <m/>
    <n v="1"/>
    <m/>
    <m/>
    <m/>
    <n v="1"/>
    <n v="1"/>
    <m/>
    <n v="1"/>
    <m/>
    <m/>
    <m/>
    <s v="MW"/>
    <x v="10"/>
    <x v="1"/>
    <x v="2"/>
    <x v="2"/>
    <x v="9"/>
    <x v="2"/>
    <x v="1"/>
    <x v="2"/>
    <x v="1"/>
    <x v="2"/>
  </r>
  <r>
    <n v="352"/>
    <d v="2020-09-21T19:08:19"/>
    <x v="351"/>
    <x v="6"/>
    <n v="14"/>
    <n v="1"/>
    <n v="1"/>
    <n v="1"/>
    <n v="0"/>
    <x v="1"/>
    <m/>
    <n v="1"/>
    <x v="16"/>
    <n v="2"/>
    <n v="5"/>
    <n v="1"/>
    <n v="7"/>
    <n v="1"/>
    <n v="7"/>
    <n v="4"/>
    <n v="6"/>
    <n v="1"/>
    <n v="7"/>
    <n v="1"/>
    <x v="4"/>
    <n v="1"/>
    <x v="1"/>
    <m/>
    <m/>
    <s v="Not sure, changes each year"/>
    <n v="2"/>
    <n v="2"/>
    <n v="2"/>
    <n v="3"/>
    <m/>
    <m/>
    <m/>
    <m/>
    <n v="1"/>
    <m/>
    <x v="5"/>
    <m/>
    <m/>
    <m/>
    <m/>
    <m/>
    <m/>
    <m/>
    <m/>
    <m/>
    <n v="1"/>
    <m/>
    <m/>
    <m/>
    <m/>
    <n v="1"/>
    <s v="MW"/>
    <x v="6"/>
    <x v="4"/>
    <x v="2"/>
    <x v="2"/>
    <x v="9"/>
    <x v="3"/>
    <x v="1"/>
    <x v="2"/>
    <x v="1"/>
    <x v="2"/>
  </r>
  <r>
    <n v="353"/>
    <d v="2020-09-21T19:19:12"/>
    <x v="352"/>
    <x v="21"/>
    <n v="36"/>
    <n v="2"/>
    <n v="1"/>
    <n v="2"/>
    <n v="0"/>
    <x v="1"/>
    <m/>
    <n v="2"/>
    <x v="24"/>
    <n v="1"/>
    <n v="7"/>
    <n v="1"/>
    <n v="7"/>
    <n v="1"/>
    <n v="7"/>
    <n v="6"/>
    <n v="7"/>
    <n v="1"/>
    <n v="7"/>
    <n v="1"/>
    <x v="37"/>
    <n v="2"/>
    <x v="6"/>
    <m/>
    <s v="BOK"/>
    <m/>
    <n v="2"/>
    <n v="2"/>
    <n v="1"/>
    <n v="3"/>
    <m/>
    <m/>
    <m/>
    <m/>
    <m/>
    <n v="1"/>
    <x v="5"/>
    <m/>
    <m/>
    <m/>
    <m/>
    <n v="1"/>
    <m/>
    <n v="1"/>
    <m/>
    <n v="1"/>
    <m/>
    <m/>
    <m/>
    <m/>
    <m/>
    <n v="1"/>
    <s v="SOUTH"/>
    <x v="6"/>
    <x v="1"/>
    <x v="2"/>
    <x v="2"/>
    <x v="9"/>
    <x v="3"/>
    <x v="1"/>
    <x v="2"/>
    <x v="1"/>
    <x v="2"/>
  </r>
  <r>
    <n v="354"/>
    <d v="2020-09-21T19:20:22"/>
    <x v="353"/>
    <x v="18"/>
    <n v="32"/>
    <n v="1"/>
    <n v="1"/>
    <n v="2"/>
    <n v="1"/>
    <x v="0"/>
    <m/>
    <n v="1"/>
    <x v="6"/>
    <n v="1"/>
    <n v="7"/>
    <n v="7"/>
    <n v="7"/>
    <n v="7"/>
    <n v="7"/>
    <n v="7"/>
    <n v="7"/>
    <n v="7"/>
    <n v="7"/>
    <n v="7"/>
    <x v="16"/>
    <n v="1"/>
    <x v="3"/>
    <m/>
    <m/>
    <m/>
    <n v="1"/>
    <n v="1"/>
    <n v="2"/>
    <n v="1"/>
    <n v="1"/>
    <m/>
    <m/>
    <m/>
    <m/>
    <m/>
    <x v="3"/>
    <n v="1"/>
    <n v="1"/>
    <n v="1"/>
    <m/>
    <m/>
    <m/>
    <m/>
    <m/>
    <m/>
    <m/>
    <n v="1"/>
    <m/>
    <m/>
    <m/>
    <m/>
    <s v="NE"/>
    <x v="0"/>
    <x v="8"/>
    <x v="0"/>
    <x v="1"/>
    <x v="0"/>
    <x v="0"/>
    <x v="0"/>
    <x v="0"/>
    <x v="0"/>
    <x v="0"/>
  </r>
  <r>
    <n v="355"/>
    <d v="2020-09-21T19:20:48"/>
    <x v="354"/>
    <x v="57"/>
    <n v="23"/>
    <n v="1"/>
    <n v="1"/>
    <n v="2"/>
    <n v="0"/>
    <x v="0"/>
    <m/>
    <n v="1"/>
    <x v="8"/>
    <n v="2"/>
    <n v="5"/>
    <n v="2"/>
    <n v="6"/>
    <n v="3"/>
    <n v="5"/>
    <n v="4"/>
    <n v="6"/>
    <n v="2"/>
    <n v="6"/>
    <n v="4"/>
    <x v="4"/>
    <n v="1"/>
    <x v="5"/>
    <m/>
    <m/>
    <m/>
    <n v="2"/>
    <n v="3"/>
    <n v="3"/>
    <n v="2"/>
    <m/>
    <n v="1"/>
    <m/>
    <m/>
    <n v="1"/>
    <m/>
    <x v="1"/>
    <m/>
    <m/>
    <m/>
    <m/>
    <n v="1"/>
    <n v="1"/>
    <m/>
    <m/>
    <m/>
    <n v="1"/>
    <m/>
    <m/>
    <m/>
    <m/>
    <n v="1"/>
    <s v="MW"/>
    <x v="6"/>
    <x v="5"/>
    <x v="6"/>
    <x v="5"/>
    <x v="8"/>
    <x v="3"/>
    <x v="3"/>
    <x v="3"/>
    <x v="2"/>
    <x v="3"/>
  </r>
  <r>
    <n v="356"/>
    <d v="2020-09-21T19:27:13"/>
    <x v="355"/>
    <x v="16"/>
    <n v="10"/>
    <n v="1"/>
    <n v="1"/>
    <n v="2"/>
    <n v="2"/>
    <x v="0"/>
    <m/>
    <n v="2"/>
    <x v="2"/>
    <n v="2"/>
    <n v="6"/>
    <n v="3"/>
    <n v="6"/>
    <n v="2"/>
    <n v="6"/>
    <n v="4"/>
    <n v="5"/>
    <n v="2"/>
    <n v="6"/>
    <n v="3"/>
    <x v="7"/>
    <n v="2"/>
    <x v="6"/>
    <m/>
    <s v="SunTrust"/>
    <m/>
    <n v="2"/>
    <n v="2"/>
    <n v="2"/>
    <n v="2"/>
    <n v="1"/>
    <m/>
    <n v="1"/>
    <m/>
    <m/>
    <m/>
    <x v="0"/>
    <m/>
    <m/>
    <m/>
    <m/>
    <m/>
    <m/>
    <n v="1"/>
    <m/>
    <n v="1"/>
    <n v="1"/>
    <m/>
    <m/>
    <m/>
    <m/>
    <n v="1"/>
    <s v="SOUTH"/>
    <x v="5"/>
    <x v="6"/>
    <x v="6"/>
    <x v="6"/>
    <x v="3"/>
    <x v="3"/>
    <x v="2"/>
    <x v="3"/>
    <x v="2"/>
    <x v="1"/>
  </r>
  <r>
    <n v="357"/>
    <d v="2020-09-21T19:31:36"/>
    <x v="356"/>
    <x v="2"/>
    <n v="27"/>
    <n v="1"/>
    <n v="1"/>
    <n v="2"/>
    <n v="0"/>
    <x v="5"/>
    <s v="Social security disability "/>
    <n v="1"/>
    <x v="8"/>
    <n v="2"/>
    <n v="2"/>
    <n v="2"/>
    <n v="6"/>
    <n v="2"/>
    <n v="2"/>
    <n v="2"/>
    <n v="6"/>
    <n v="1"/>
    <n v="6"/>
    <n v="2"/>
    <x v="14"/>
    <n v="3"/>
    <x v="10"/>
    <m/>
    <m/>
    <m/>
    <n v="2"/>
    <n v="2"/>
    <n v="2"/>
    <n v="2"/>
    <m/>
    <m/>
    <m/>
    <m/>
    <m/>
    <n v="1"/>
    <x v="5"/>
    <n v="1"/>
    <m/>
    <m/>
    <m/>
    <m/>
    <m/>
    <n v="1"/>
    <n v="1"/>
    <m/>
    <m/>
    <m/>
    <m/>
    <m/>
    <m/>
    <n v="1"/>
    <s v="MW"/>
    <x v="0"/>
    <x v="5"/>
    <x v="4"/>
    <x v="6"/>
    <x v="0"/>
    <x v="0"/>
    <x v="3"/>
    <x v="3"/>
    <x v="2"/>
    <x v="0"/>
  </r>
  <r>
    <n v="358"/>
    <d v="2020-09-21T19:38:45"/>
    <x v="357"/>
    <x v="33"/>
    <n v="17"/>
    <n v="2"/>
    <n v="1"/>
    <n v="4"/>
    <n v="0"/>
    <x v="0"/>
    <m/>
    <n v="2"/>
    <x v="0"/>
    <n v="2"/>
    <n v="1"/>
    <n v="5"/>
    <n v="7"/>
    <n v="7"/>
    <n v="3"/>
    <n v="3"/>
    <n v="5"/>
    <n v="1"/>
    <n v="3"/>
    <n v="1"/>
    <x v="12"/>
    <n v="2"/>
    <x v="1"/>
    <m/>
    <m/>
    <s v="Kentucky Housing Authority"/>
    <n v="2"/>
    <n v="2"/>
    <n v="2"/>
    <n v="2"/>
    <m/>
    <m/>
    <m/>
    <m/>
    <m/>
    <n v="1"/>
    <x v="0"/>
    <m/>
    <m/>
    <m/>
    <m/>
    <m/>
    <m/>
    <m/>
    <m/>
    <n v="1"/>
    <n v="1"/>
    <m/>
    <m/>
    <m/>
    <m/>
    <n v="1"/>
    <s v="SOUTH"/>
    <x v="2"/>
    <x v="8"/>
    <x v="2"/>
    <x v="9"/>
    <x v="5"/>
    <x v="0"/>
    <x v="0"/>
    <x v="2"/>
    <x v="3"/>
    <x v="3"/>
  </r>
  <r>
    <n v="359"/>
    <d v="2020-09-21T19:44:21"/>
    <x v="358"/>
    <x v="2"/>
    <n v="38"/>
    <n v="1"/>
    <n v="1"/>
    <n v="1"/>
    <n v="0"/>
    <x v="1"/>
    <m/>
    <n v="2"/>
    <x v="18"/>
    <n v="2"/>
    <n v="7"/>
    <n v="1"/>
    <n v="7"/>
    <n v="3"/>
    <n v="7"/>
    <n v="5"/>
    <n v="7"/>
    <n v="1"/>
    <n v="7"/>
    <n v="7"/>
    <x v="4"/>
    <n v="2"/>
    <x v="5"/>
    <m/>
    <m/>
    <m/>
    <n v="2"/>
    <n v="3"/>
    <n v="3"/>
    <n v="2"/>
    <m/>
    <m/>
    <m/>
    <m/>
    <n v="1"/>
    <m/>
    <x v="5"/>
    <n v="1"/>
    <m/>
    <m/>
    <m/>
    <m/>
    <m/>
    <n v="1"/>
    <m/>
    <n v="1"/>
    <m/>
    <m/>
    <m/>
    <n v="1"/>
    <m/>
    <m/>
    <s v="NE"/>
    <x v="5"/>
    <x v="1"/>
    <x v="2"/>
    <x v="6"/>
    <x v="0"/>
    <x v="3"/>
    <x v="1"/>
    <x v="2"/>
    <x v="2"/>
    <x v="0"/>
  </r>
  <r>
    <n v="360"/>
    <d v="2020-09-21T19:44:35"/>
    <x v="359"/>
    <x v="21"/>
    <n v="41"/>
    <n v="1"/>
    <n v="1"/>
    <n v="2"/>
    <n v="0"/>
    <x v="5"/>
    <s v="Social Security"/>
    <n v="2"/>
    <x v="3"/>
    <n v="1"/>
    <n v="7"/>
    <n v="1"/>
    <n v="7"/>
    <n v="1"/>
    <n v="6"/>
    <n v="1"/>
    <n v="6"/>
    <n v="1"/>
    <n v="7"/>
    <n v="1"/>
    <x v="3"/>
    <n v="2"/>
    <x v="2"/>
    <m/>
    <m/>
    <m/>
    <n v="2"/>
    <n v="2"/>
    <n v="2"/>
    <n v="2"/>
    <m/>
    <m/>
    <m/>
    <m/>
    <m/>
    <n v="1"/>
    <x v="2"/>
    <m/>
    <m/>
    <m/>
    <m/>
    <m/>
    <m/>
    <m/>
    <m/>
    <m/>
    <n v="1"/>
    <m/>
    <m/>
    <m/>
    <m/>
    <n v="1"/>
    <s v="MW"/>
    <x v="10"/>
    <x v="4"/>
    <x v="2"/>
    <x v="2"/>
    <x v="2"/>
    <x v="2"/>
    <x v="1"/>
    <x v="2"/>
    <x v="1"/>
    <x v="2"/>
  </r>
  <r>
    <n v="361"/>
    <d v="2020-09-21T19:46:49"/>
    <x v="360"/>
    <x v="26"/>
    <n v="38"/>
    <n v="2"/>
    <n v="1"/>
    <n v="2"/>
    <n v="0"/>
    <x v="0"/>
    <m/>
    <n v="1"/>
    <x v="8"/>
    <n v="2"/>
    <n v="7"/>
    <n v="2"/>
    <n v="5"/>
    <n v="6"/>
    <n v="6"/>
    <n v="4"/>
    <n v="7"/>
    <n v="5"/>
    <n v="4"/>
    <n v="3"/>
    <x v="22"/>
    <n v="3"/>
    <x v="1"/>
    <m/>
    <m/>
    <s v="My father"/>
    <n v="3"/>
    <n v="2"/>
    <n v="2"/>
    <n v="2"/>
    <n v="1"/>
    <m/>
    <n v="1"/>
    <m/>
    <m/>
    <m/>
    <x v="0"/>
    <n v="1"/>
    <m/>
    <m/>
    <m/>
    <m/>
    <n v="1"/>
    <n v="1"/>
    <m/>
    <m/>
    <m/>
    <m/>
    <m/>
    <m/>
    <m/>
    <n v="1"/>
    <s v="NE"/>
    <x v="11"/>
    <x v="4"/>
    <x v="0"/>
    <x v="10"/>
    <x v="3"/>
    <x v="3"/>
    <x v="1"/>
    <x v="0"/>
    <x v="3"/>
    <x v="1"/>
  </r>
  <r>
    <n v="362"/>
    <d v="2020-09-21T19:53:42"/>
    <x v="361"/>
    <x v="21"/>
    <n v="4"/>
    <n v="1"/>
    <n v="1"/>
    <n v="1"/>
    <n v="2"/>
    <x v="4"/>
    <m/>
    <n v="1"/>
    <x v="28"/>
    <n v="2"/>
    <n v="4"/>
    <n v="4"/>
    <n v="5"/>
    <n v="4"/>
    <n v="5"/>
    <n v="1"/>
    <n v="4"/>
    <n v="4"/>
    <n v="6"/>
    <n v="4"/>
    <x v="22"/>
    <n v="3"/>
    <x v="7"/>
    <m/>
    <m/>
    <m/>
    <n v="2"/>
    <n v="3"/>
    <n v="3"/>
    <n v="2"/>
    <m/>
    <m/>
    <m/>
    <m/>
    <m/>
    <n v="1"/>
    <x v="5"/>
    <m/>
    <m/>
    <m/>
    <m/>
    <m/>
    <m/>
    <m/>
    <m/>
    <m/>
    <n v="1"/>
    <m/>
    <m/>
    <m/>
    <m/>
    <n v="1"/>
    <s v="SOUTH"/>
    <x v="11"/>
    <x v="8"/>
    <x v="1"/>
    <x v="3"/>
    <x v="8"/>
    <x v="3"/>
    <x v="0"/>
    <x v="1"/>
    <x v="2"/>
    <x v="3"/>
  </r>
  <r>
    <n v="363"/>
    <d v="2020-09-21T19:59:43"/>
    <x v="362"/>
    <x v="12"/>
    <n v="44"/>
    <n v="1"/>
    <n v="1"/>
    <n v="2"/>
    <n v="0"/>
    <x v="1"/>
    <m/>
    <n v="1"/>
    <x v="39"/>
    <n v="2"/>
    <n v="5"/>
    <n v="1"/>
    <n v="7"/>
    <n v="4"/>
    <n v="6"/>
    <n v="5"/>
    <n v="4"/>
    <n v="2"/>
    <n v="6"/>
    <n v="3"/>
    <x v="11"/>
    <n v="3"/>
    <x v="1"/>
    <m/>
    <m/>
    <s v="PHH Mortage"/>
    <n v="2"/>
    <n v="3"/>
    <n v="2"/>
    <n v="2"/>
    <n v="1"/>
    <m/>
    <m/>
    <m/>
    <n v="1"/>
    <m/>
    <x v="0"/>
    <m/>
    <m/>
    <m/>
    <m/>
    <n v="1"/>
    <m/>
    <m/>
    <m/>
    <n v="1"/>
    <n v="1"/>
    <m/>
    <n v="1"/>
    <m/>
    <m/>
    <m/>
    <s v="WEST"/>
    <x v="0"/>
    <x v="3"/>
    <x v="4"/>
    <x v="3"/>
    <x v="3"/>
    <x v="0"/>
    <x v="3"/>
    <x v="3"/>
    <x v="2"/>
    <x v="1"/>
  </r>
  <r>
    <n v="364"/>
    <d v="2020-09-21T20:00:03"/>
    <x v="363"/>
    <x v="15"/>
    <n v="9"/>
    <n v="1"/>
    <n v="1"/>
    <n v="2"/>
    <n v="2"/>
    <x v="2"/>
    <m/>
    <n v="1"/>
    <x v="3"/>
    <n v="1"/>
    <n v="5"/>
    <n v="5"/>
    <n v="5"/>
    <n v="5"/>
    <n v="5"/>
    <n v="6"/>
    <n v="5"/>
    <n v="5"/>
    <n v="5"/>
    <n v="5"/>
    <x v="12"/>
    <n v="1"/>
    <x v="3"/>
    <m/>
    <m/>
    <m/>
    <n v="1"/>
    <n v="1"/>
    <n v="1"/>
    <n v="2"/>
    <n v="1"/>
    <m/>
    <m/>
    <m/>
    <m/>
    <m/>
    <x v="1"/>
    <m/>
    <n v="1"/>
    <m/>
    <m/>
    <m/>
    <m/>
    <n v="1"/>
    <n v="1"/>
    <m/>
    <m/>
    <m/>
    <m/>
    <n v="1"/>
    <m/>
    <m/>
    <s v="SOUTH"/>
    <x v="1"/>
    <x v="8"/>
    <x v="0"/>
    <x v="1"/>
    <x v="0"/>
    <x v="0"/>
    <x v="0"/>
    <x v="0"/>
    <x v="0"/>
    <x v="0"/>
  </r>
  <r>
    <n v="365"/>
    <d v="2020-09-21T20:08:12"/>
    <x v="364"/>
    <x v="32"/>
    <n v="32"/>
    <n v="1"/>
    <n v="1"/>
    <n v="1"/>
    <n v="0"/>
    <x v="0"/>
    <m/>
    <n v="2"/>
    <x v="16"/>
    <n v="2"/>
    <n v="6"/>
    <n v="1"/>
    <n v="6"/>
    <n v="2"/>
    <n v="5"/>
    <n v="3"/>
    <n v="6"/>
    <n v="2"/>
    <n v="7"/>
    <n v="5"/>
    <x v="24"/>
    <n v="2"/>
    <x v="9"/>
    <s v="US Alliance "/>
    <m/>
    <m/>
    <n v="2"/>
    <n v="2"/>
    <n v="2"/>
    <n v="2"/>
    <n v="1"/>
    <m/>
    <n v="1"/>
    <m/>
    <m/>
    <m/>
    <x v="1"/>
    <m/>
    <m/>
    <n v="1"/>
    <m/>
    <m/>
    <m/>
    <n v="1"/>
    <m/>
    <n v="1"/>
    <m/>
    <m/>
    <m/>
    <m/>
    <n v="1"/>
    <m/>
    <s v="NE"/>
    <x v="11"/>
    <x v="4"/>
    <x v="6"/>
    <x v="4"/>
    <x v="0"/>
    <x v="3"/>
    <x v="1"/>
    <x v="3"/>
    <x v="1"/>
    <x v="0"/>
  </r>
  <r>
    <n v="366"/>
    <d v="2020-09-21T20:10:16"/>
    <x v="365"/>
    <x v="33"/>
    <n v="7"/>
    <n v="1"/>
    <n v="1"/>
    <n v="1"/>
    <n v="0"/>
    <x v="3"/>
    <m/>
    <n v="1"/>
    <x v="18"/>
    <n v="2"/>
    <n v="3"/>
    <n v="1"/>
    <n v="7"/>
    <n v="1"/>
    <n v="6"/>
    <n v="3"/>
    <n v="5"/>
    <n v="1"/>
    <n v="7"/>
    <n v="4"/>
    <x v="26"/>
    <n v="3"/>
    <x v="10"/>
    <m/>
    <m/>
    <m/>
    <n v="2"/>
    <n v="2"/>
    <n v="2"/>
    <n v="2"/>
    <m/>
    <m/>
    <m/>
    <m/>
    <n v="1"/>
    <m/>
    <x v="2"/>
    <m/>
    <m/>
    <m/>
    <m/>
    <m/>
    <m/>
    <m/>
    <m/>
    <m/>
    <n v="1"/>
    <m/>
    <m/>
    <m/>
    <m/>
    <n v="1"/>
    <s v="NE"/>
    <x v="0"/>
    <x v="5"/>
    <x v="2"/>
    <x v="2"/>
    <x v="5"/>
    <x v="0"/>
    <x v="3"/>
    <x v="2"/>
    <x v="1"/>
    <x v="3"/>
  </r>
  <r>
    <n v="367"/>
    <d v="2020-09-21T20:17:09"/>
    <x v="366"/>
    <x v="27"/>
    <n v="42"/>
    <n v="2"/>
    <n v="1"/>
    <n v="2"/>
    <n v="0"/>
    <x v="1"/>
    <m/>
    <n v="1"/>
    <x v="32"/>
    <n v="2"/>
    <n v="6"/>
    <n v="1"/>
    <n v="7"/>
    <n v="1"/>
    <n v="6"/>
    <n v="5"/>
    <n v="7"/>
    <n v="1"/>
    <n v="7"/>
    <n v="1"/>
    <x v="12"/>
    <n v="4"/>
    <x v="9"/>
    <s v="Northeast"/>
    <m/>
    <m/>
    <n v="2"/>
    <n v="1"/>
    <n v="2"/>
    <n v="2"/>
    <m/>
    <n v="1"/>
    <m/>
    <m/>
    <m/>
    <m/>
    <x v="5"/>
    <m/>
    <m/>
    <m/>
    <m/>
    <n v="1"/>
    <m/>
    <n v="1"/>
    <m/>
    <n v="1"/>
    <m/>
    <m/>
    <m/>
    <n v="1"/>
    <m/>
    <m/>
    <s v="SOUTH"/>
    <x v="6"/>
    <x v="1"/>
    <x v="2"/>
    <x v="2"/>
    <x v="2"/>
    <x v="3"/>
    <x v="1"/>
    <x v="2"/>
    <x v="1"/>
    <x v="2"/>
  </r>
  <r>
    <n v="368"/>
    <d v="2020-09-21T20:22:37"/>
    <x v="367"/>
    <x v="50"/>
    <n v="32"/>
    <n v="2"/>
    <n v="1"/>
    <n v="2"/>
    <n v="1"/>
    <x v="0"/>
    <m/>
    <n v="1"/>
    <x v="27"/>
    <n v="2"/>
    <n v="4"/>
    <n v="1"/>
    <n v="7"/>
    <n v="1"/>
    <n v="7"/>
    <n v="4"/>
    <n v="7"/>
    <n v="1"/>
    <n v="7"/>
    <n v="4"/>
    <x v="34"/>
    <n v="1"/>
    <x v="5"/>
    <m/>
    <m/>
    <m/>
    <n v="2"/>
    <n v="2"/>
    <n v="2"/>
    <n v="2"/>
    <m/>
    <m/>
    <m/>
    <m/>
    <n v="1"/>
    <m/>
    <x v="4"/>
    <n v="1"/>
    <m/>
    <m/>
    <m/>
    <m/>
    <n v="1"/>
    <m/>
    <m/>
    <n v="1"/>
    <m/>
    <m/>
    <m/>
    <m/>
    <m/>
    <n v="1"/>
    <s v="NE"/>
    <x v="0"/>
    <x v="1"/>
    <x v="2"/>
    <x v="2"/>
    <x v="3"/>
    <x v="0"/>
    <x v="1"/>
    <x v="2"/>
    <x v="1"/>
    <x v="1"/>
  </r>
  <r>
    <n v="369"/>
    <d v="2020-09-21T20:23:14"/>
    <x v="368"/>
    <x v="21"/>
    <n v="42"/>
    <n v="1"/>
    <n v="1"/>
    <n v="4"/>
    <n v="1"/>
    <x v="5"/>
    <s v="VA Pension"/>
    <n v="2"/>
    <x v="31"/>
    <n v="2"/>
    <n v="7"/>
    <n v="4"/>
    <n v="7"/>
    <n v="5"/>
    <n v="6"/>
    <n v="1"/>
    <n v="7"/>
    <n v="2"/>
    <n v="7"/>
    <n v="1"/>
    <x v="22"/>
    <n v="3"/>
    <x v="1"/>
    <m/>
    <m/>
    <s v="RMS INC"/>
    <n v="2"/>
    <n v="2"/>
    <n v="2"/>
    <n v="2"/>
    <n v="1"/>
    <m/>
    <m/>
    <m/>
    <m/>
    <m/>
    <x v="0"/>
    <n v="1"/>
    <m/>
    <m/>
    <m/>
    <n v="1"/>
    <m/>
    <m/>
    <m/>
    <n v="1"/>
    <m/>
    <n v="1"/>
    <m/>
    <m/>
    <n v="1"/>
    <m/>
    <s v="SOUTH"/>
    <x v="10"/>
    <x v="3"/>
    <x v="4"/>
    <x v="3"/>
    <x v="2"/>
    <x v="2"/>
    <x v="3"/>
    <x v="3"/>
    <x v="2"/>
    <x v="2"/>
  </r>
  <r>
    <n v="370"/>
    <d v="2020-09-21T20:29:56"/>
    <x v="369"/>
    <x v="55"/>
    <n v="40"/>
    <n v="1"/>
    <n v="1"/>
    <n v="2"/>
    <n v="0"/>
    <x v="0"/>
    <m/>
    <n v="2"/>
    <x v="7"/>
    <n v="2"/>
    <n v="2"/>
    <n v="5"/>
    <n v="6"/>
    <n v="5"/>
    <n v="5"/>
    <n v="5"/>
    <n v="6"/>
    <n v="2"/>
    <n v="6"/>
    <n v="1"/>
    <x v="5"/>
    <n v="2"/>
    <x v="1"/>
    <m/>
    <m/>
    <s v="Mr. Cooper"/>
    <n v="3"/>
    <n v="2"/>
    <n v="2"/>
    <n v="3"/>
    <m/>
    <m/>
    <m/>
    <m/>
    <n v="1"/>
    <m/>
    <x v="4"/>
    <m/>
    <n v="1"/>
    <m/>
    <m/>
    <n v="1"/>
    <m/>
    <m/>
    <m/>
    <n v="1"/>
    <m/>
    <n v="1"/>
    <n v="1"/>
    <m/>
    <m/>
    <m/>
    <s v="SOUTH"/>
    <x v="9"/>
    <x v="2"/>
    <x v="6"/>
    <x v="7"/>
    <x v="1"/>
    <x v="1"/>
    <x v="2"/>
    <x v="3"/>
    <x v="0"/>
    <x v="1"/>
  </r>
  <r>
    <n v="371"/>
    <d v="2020-09-21T20:46:16"/>
    <x v="370"/>
    <x v="10"/>
    <n v="39"/>
    <n v="1"/>
    <n v="1"/>
    <n v="2"/>
    <n v="0"/>
    <x v="1"/>
    <m/>
    <n v="2"/>
    <x v="2"/>
    <n v="2"/>
    <n v="6"/>
    <n v="6"/>
    <n v="6"/>
    <n v="7"/>
    <n v="5"/>
    <n v="7"/>
    <n v="6"/>
    <n v="6"/>
    <n v="7"/>
    <n v="6"/>
    <x v="4"/>
    <n v="1"/>
    <x v="5"/>
    <m/>
    <m/>
    <m/>
    <n v="3"/>
    <n v="3"/>
    <n v="3"/>
    <n v="3"/>
    <n v="1"/>
    <m/>
    <m/>
    <m/>
    <m/>
    <m/>
    <x v="3"/>
    <m/>
    <n v="1"/>
    <m/>
    <m/>
    <m/>
    <m/>
    <m/>
    <n v="1"/>
    <m/>
    <m/>
    <n v="1"/>
    <m/>
    <m/>
    <m/>
    <m/>
    <s v="NE"/>
    <x v="1"/>
    <x v="8"/>
    <x v="0"/>
    <x v="1"/>
    <x v="7"/>
    <x v="0"/>
    <x v="0"/>
    <x v="0"/>
    <x v="0"/>
    <x v="0"/>
  </r>
  <r>
    <n v="372"/>
    <d v="2020-09-21T20:49:19"/>
    <x v="371"/>
    <x v="21"/>
    <n v="42"/>
    <n v="2"/>
    <n v="1"/>
    <n v="2"/>
    <n v="0"/>
    <x v="0"/>
    <m/>
    <n v="2"/>
    <x v="15"/>
    <n v="2"/>
    <n v="3"/>
    <n v="3"/>
    <n v="6"/>
    <n v="3"/>
    <n v="6"/>
    <n v="6"/>
    <n v="6"/>
    <n v="3"/>
    <n v="5"/>
    <n v="3"/>
    <x v="5"/>
    <n v="3"/>
    <x v="3"/>
    <m/>
    <m/>
    <m/>
    <n v="1"/>
    <n v="2"/>
    <n v="1"/>
    <n v="1"/>
    <m/>
    <m/>
    <m/>
    <m/>
    <m/>
    <n v="1"/>
    <x v="4"/>
    <m/>
    <m/>
    <m/>
    <m/>
    <n v="1"/>
    <m/>
    <m/>
    <n v="1"/>
    <n v="1"/>
    <m/>
    <m/>
    <n v="1"/>
    <m/>
    <n v="1"/>
    <m/>
    <s v="SOUTH"/>
    <x v="9"/>
    <x v="3"/>
    <x v="3"/>
    <x v="3"/>
    <x v="3"/>
    <x v="1"/>
    <x v="3"/>
    <x v="3"/>
    <x v="2"/>
    <x v="1"/>
  </r>
  <r>
    <n v="373"/>
    <d v="2020-09-21T21:08:26"/>
    <x v="372"/>
    <x v="49"/>
    <n v="35"/>
    <n v="1"/>
    <n v="1"/>
    <n v="2"/>
    <n v="1"/>
    <x v="0"/>
    <m/>
    <n v="1"/>
    <x v="13"/>
    <n v="2"/>
    <n v="6"/>
    <n v="5"/>
    <n v="6"/>
    <n v="5"/>
    <n v="6"/>
    <n v="2"/>
    <n v="6"/>
    <n v="1"/>
    <n v="6"/>
    <n v="1"/>
    <x v="26"/>
    <n v="1"/>
    <x v="7"/>
    <m/>
    <m/>
    <m/>
    <n v="2"/>
    <n v="2"/>
    <n v="2"/>
    <n v="2"/>
    <m/>
    <m/>
    <m/>
    <m/>
    <m/>
    <n v="1"/>
    <x v="0"/>
    <m/>
    <m/>
    <m/>
    <m/>
    <m/>
    <m/>
    <m/>
    <m/>
    <m/>
    <n v="1"/>
    <m/>
    <m/>
    <m/>
    <m/>
    <n v="1"/>
    <s v="MW"/>
    <x v="4"/>
    <x v="2"/>
    <x v="4"/>
    <x v="7"/>
    <x v="2"/>
    <x v="2"/>
    <x v="2"/>
    <x v="3"/>
    <x v="0"/>
    <x v="2"/>
  </r>
  <r>
    <n v="374"/>
    <d v="2020-09-21T21:16:55"/>
    <x v="373"/>
    <x v="12"/>
    <n v="35"/>
    <n v="1"/>
    <n v="1"/>
    <n v="2"/>
    <n v="0"/>
    <x v="0"/>
    <m/>
    <n v="2"/>
    <x v="16"/>
    <n v="2"/>
    <n v="6"/>
    <n v="2"/>
    <n v="7"/>
    <n v="2"/>
    <n v="5"/>
    <n v="2"/>
    <n v="5"/>
    <n v="1"/>
    <n v="6"/>
    <n v="4"/>
    <x v="1"/>
    <n v="3"/>
    <x v="2"/>
    <m/>
    <m/>
    <m/>
    <n v="2"/>
    <n v="2"/>
    <n v="2"/>
    <n v="2"/>
    <m/>
    <n v="1"/>
    <m/>
    <m/>
    <m/>
    <m/>
    <x v="4"/>
    <n v="1"/>
    <m/>
    <m/>
    <m/>
    <m/>
    <m/>
    <n v="1"/>
    <m/>
    <m/>
    <n v="1"/>
    <n v="1"/>
    <m/>
    <m/>
    <m/>
    <m/>
    <s v="MW"/>
    <x v="4"/>
    <x v="3"/>
    <x v="2"/>
    <x v="6"/>
    <x v="8"/>
    <x v="2"/>
    <x v="3"/>
    <x v="2"/>
    <x v="2"/>
    <x v="3"/>
  </r>
  <r>
    <n v="375"/>
    <d v="2020-09-21T21:17:32"/>
    <x v="374"/>
    <x v="17"/>
    <n v="30"/>
    <n v="1"/>
    <n v="1"/>
    <n v="2"/>
    <n v="1"/>
    <x v="0"/>
    <m/>
    <n v="1"/>
    <x v="0"/>
    <n v="1"/>
    <n v="4"/>
    <n v="4"/>
    <n v="4"/>
    <n v="5"/>
    <n v="4"/>
    <n v="4"/>
    <n v="6"/>
    <n v="4"/>
    <n v="5"/>
    <n v="4"/>
    <x v="12"/>
    <n v="1"/>
    <x v="3"/>
    <m/>
    <m/>
    <m/>
    <n v="1"/>
    <n v="1"/>
    <n v="1"/>
    <n v="1"/>
    <n v="1"/>
    <m/>
    <m/>
    <m/>
    <m/>
    <m/>
    <x v="3"/>
    <n v="1"/>
    <m/>
    <m/>
    <m/>
    <m/>
    <m/>
    <m/>
    <m/>
    <m/>
    <m/>
    <m/>
    <n v="1"/>
    <m/>
    <m/>
    <m/>
    <s v="NE"/>
    <x v="0"/>
    <x v="6"/>
    <x v="0"/>
    <x v="1"/>
    <x v="0"/>
    <x v="0"/>
    <x v="2"/>
    <x v="0"/>
    <x v="0"/>
    <x v="0"/>
  </r>
  <r>
    <n v="376"/>
    <d v="2020-09-21T21:32:26"/>
    <x v="375"/>
    <x v="27"/>
    <n v="50"/>
    <n v="2"/>
    <n v="1"/>
    <n v="2"/>
    <n v="0"/>
    <x v="0"/>
    <m/>
    <n v="2"/>
    <x v="7"/>
    <n v="2"/>
    <n v="5"/>
    <n v="1"/>
    <n v="7"/>
    <n v="1"/>
    <n v="4"/>
    <n v="4"/>
    <n v="7"/>
    <n v="1"/>
    <n v="6"/>
    <n v="1"/>
    <x v="5"/>
    <n v="3"/>
    <x v="9"/>
    <s v="Summit"/>
    <m/>
    <m/>
    <n v="2"/>
    <n v="2"/>
    <n v="2"/>
    <n v="3"/>
    <m/>
    <m/>
    <m/>
    <m/>
    <m/>
    <n v="1"/>
    <x v="2"/>
    <m/>
    <m/>
    <m/>
    <m/>
    <n v="1"/>
    <m/>
    <m/>
    <n v="1"/>
    <m/>
    <m/>
    <m/>
    <n v="1"/>
    <m/>
    <m/>
    <m/>
    <s v="MW"/>
    <x v="6"/>
    <x v="1"/>
    <x v="2"/>
    <x v="4"/>
    <x v="3"/>
    <x v="3"/>
    <x v="1"/>
    <x v="2"/>
    <x v="1"/>
    <x v="1"/>
  </r>
  <r>
    <n v="377"/>
    <d v="2020-09-21T21:37:17"/>
    <x v="376"/>
    <x v="46"/>
    <n v="3"/>
    <n v="1"/>
    <n v="1"/>
    <n v="1"/>
    <n v="3"/>
    <x v="0"/>
    <m/>
    <n v="1"/>
    <x v="2"/>
    <n v="2"/>
    <n v="7"/>
    <n v="6"/>
    <n v="4"/>
    <n v="6"/>
    <n v="6"/>
    <n v="7"/>
    <n v="6"/>
    <n v="2"/>
    <n v="3"/>
    <n v="1"/>
    <x v="12"/>
    <n v="1"/>
    <x v="10"/>
    <m/>
    <m/>
    <m/>
    <n v="2"/>
    <n v="2"/>
    <n v="1"/>
    <n v="2"/>
    <m/>
    <m/>
    <m/>
    <m/>
    <m/>
    <n v="1"/>
    <x v="0"/>
    <m/>
    <m/>
    <m/>
    <m/>
    <n v="1"/>
    <n v="1"/>
    <m/>
    <n v="1"/>
    <m/>
    <m/>
    <n v="1"/>
    <n v="1"/>
    <n v="1"/>
    <n v="1"/>
    <m/>
    <s v="WEST"/>
    <x v="0"/>
    <x v="8"/>
    <x v="5"/>
    <x v="11"/>
    <x v="2"/>
    <x v="0"/>
    <x v="0"/>
    <x v="1"/>
    <x v="3"/>
    <x v="2"/>
  </r>
  <r>
    <n v="378"/>
    <d v="2020-09-21T21:49:00"/>
    <x v="377"/>
    <x v="45"/>
    <n v="43"/>
    <n v="2"/>
    <n v="1"/>
    <n v="5"/>
    <n v="1"/>
    <x v="0"/>
    <m/>
    <n v="1"/>
    <x v="0"/>
    <n v="1"/>
    <n v="6"/>
    <n v="7"/>
    <n v="7"/>
    <n v="7"/>
    <n v="6"/>
    <n v="6"/>
    <n v="6"/>
    <n v="6"/>
    <n v="6"/>
    <n v="7"/>
    <x v="12"/>
    <n v="1"/>
    <x v="3"/>
    <m/>
    <m/>
    <m/>
    <n v="1"/>
    <n v="1"/>
    <n v="1"/>
    <n v="1"/>
    <n v="1"/>
    <m/>
    <m/>
    <m/>
    <m/>
    <m/>
    <x v="1"/>
    <m/>
    <n v="1"/>
    <n v="1"/>
    <n v="1"/>
    <m/>
    <m/>
    <m/>
    <m/>
    <m/>
    <m/>
    <m/>
    <n v="1"/>
    <n v="1"/>
    <m/>
    <m/>
    <s v="SOUTH"/>
    <x v="0"/>
    <x v="0"/>
    <x v="1"/>
    <x v="0"/>
    <x v="7"/>
    <x v="0"/>
    <x v="0"/>
    <x v="1"/>
    <x v="0"/>
    <x v="0"/>
  </r>
  <r>
    <n v="379"/>
    <d v="2020-09-21T21:49:20"/>
    <x v="378"/>
    <x v="57"/>
    <n v="29"/>
    <n v="2"/>
    <n v="1"/>
    <n v="2"/>
    <n v="0"/>
    <x v="1"/>
    <m/>
    <n v="1"/>
    <x v="40"/>
    <n v="2"/>
    <n v="2"/>
    <n v="4"/>
    <n v="6"/>
    <n v="5"/>
    <n v="4"/>
    <n v="7"/>
    <n v="6"/>
    <n v="3"/>
    <n v="5"/>
    <n v="7"/>
    <x v="16"/>
    <n v="3"/>
    <x v="10"/>
    <m/>
    <m/>
    <m/>
    <n v="2"/>
    <n v="2"/>
    <n v="2"/>
    <n v="2"/>
    <m/>
    <m/>
    <m/>
    <m/>
    <m/>
    <n v="1"/>
    <x v="1"/>
    <n v="1"/>
    <m/>
    <m/>
    <m/>
    <m/>
    <m/>
    <m/>
    <m/>
    <m/>
    <n v="1"/>
    <m/>
    <n v="1"/>
    <m/>
    <m/>
    <m/>
    <s v="NE"/>
    <x v="7"/>
    <x v="6"/>
    <x v="3"/>
    <x v="1"/>
    <x v="6"/>
    <x v="1"/>
    <x v="2"/>
    <x v="3"/>
    <x v="0"/>
    <x v="0"/>
  </r>
  <r>
    <n v="380"/>
    <d v="2020-09-21T21:54:53"/>
    <x v="379"/>
    <x v="32"/>
    <n v="18"/>
    <n v="1"/>
    <n v="1"/>
    <n v="2"/>
    <n v="0"/>
    <x v="0"/>
    <m/>
    <n v="2"/>
    <x v="31"/>
    <n v="1"/>
    <n v="5"/>
    <n v="2"/>
    <n v="6"/>
    <n v="2"/>
    <n v="6"/>
    <n v="3"/>
    <n v="7"/>
    <n v="1"/>
    <n v="6"/>
    <n v="2"/>
    <x v="5"/>
    <n v="3"/>
    <x v="5"/>
    <m/>
    <m/>
    <m/>
    <n v="2"/>
    <n v="1"/>
    <n v="2"/>
    <n v="2"/>
    <m/>
    <n v="1"/>
    <m/>
    <m/>
    <m/>
    <m/>
    <x v="3"/>
    <n v="1"/>
    <m/>
    <m/>
    <m/>
    <m/>
    <m/>
    <n v="1"/>
    <m/>
    <n v="1"/>
    <m/>
    <m/>
    <m/>
    <m/>
    <m/>
    <n v="1"/>
    <s v="SOUTH"/>
    <x v="5"/>
    <x v="4"/>
    <x v="4"/>
    <x v="6"/>
    <x v="1"/>
    <x v="3"/>
    <x v="1"/>
    <x v="3"/>
    <x v="2"/>
    <x v="1"/>
  </r>
  <r>
    <n v="381"/>
    <d v="2020-09-21T22:09:10"/>
    <x v="380"/>
    <x v="18"/>
    <n v="28"/>
    <n v="1"/>
    <n v="1"/>
    <n v="1"/>
    <n v="0"/>
    <x v="0"/>
    <m/>
    <n v="1"/>
    <x v="6"/>
    <n v="2"/>
    <n v="5"/>
    <n v="4"/>
    <n v="7"/>
    <n v="1"/>
    <n v="6"/>
    <n v="3"/>
    <n v="7"/>
    <n v="1"/>
    <n v="7"/>
    <n v="4"/>
    <x v="1"/>
    <n v="1"/>
    <x v="3"/>
    <m/>
    <m/>
    <m/>
    <n v="1"/>
    <n v="1"/>
    <n v="2"/>
    <n v="2"/>
    <n v="1"/>
    <m/>
    <m/>
    <m/>
    <m/>
    <m/>
    <x v="3"/>
    <n v="1"/>
    <m/>
    <n v="1"/>
    <m/>
    <n v="1"/>
    <m/>
    <m/>
    <m/>
    <m/>
    <m/>
    <n v="1"/>
    <m/>
    <m/>
    <m/>
    <m/>
    <s v="WEST"/>
    <x v="5"/>
    <x v="3"/>
    <x v="2"/>
    <x v="2"/>
    <x v="5"/>
    <x v="3"/>
    <x v="3"/>
    <x v="2"/>
    <x v="1"/>
    <x v="3"/>
  </r>
  <r>
    <n v="382"/>
    <d v="2020-09-21T22:12:46"/>
    <x v="381"/>
    <x v="26"/>
    <n v="36"/>
    <n v="1"/>
    <n v="1"/>
    <n v="2"/>
    <n v="0"/>
    <x v="0"/>
    <m/>
    <n v="1"/>
    <x v="10"/>
    <n v="2"/>
    <n v="3"/>
    <n v="1"/>
    <n v="7"/>
    <n v="2"/>
    <n v="6"/>
    <n v="6"/>
    <n v="6"/>
    <n v="1"/>
    <n v="7"/>
    <n v="2"/>
    <x v="21"/>
    <n v="1"/>
    <x v="4"/>
    <m/>
    <m/>
    <m/>
    <n v="2"/>
    <n v="2"/>
    <n v="2"/>
    <n v="3"/>
    <n v="1"/>
    <m/>
    <m/>
    <m/>
    <n v="1"/>
    <m/>
    <x v="0"/>
    <m/>
    <m/>
    <m/>
    <m/>
    <n v="1"/>
    <m/>
    <m/>
    <n v="1"/>
    <n v="1"/>
    <m/>
    <m/>
    <m/>
    <m/>
    <m/>
    <n v="1"/>
    <s v="SOUTH"/>
    <x v="9"/>
    <x v="4"/>
    <x v="2"/>
    <x v="4"/>
    <x v="1"/>
    <x v="1"/>
    <x v="1"/>
    <x v="2"/>
    <x v="1"/>
    <x v="1"/>
  </r>
  <r>
    <n v="383"/>
    <d v="2020-09-21T22:18:44"/>
    <x v="382"/>
    <x v="6"/>
    <n v="9"/>
    <n v="2"/>
    <n v="1"/>
    <n v="3"/>
    <n v="1"/>
    <x v="3"/>
    <m/>
    <n v="1"/>
    <x v="0"/>
    <n v="1"/>
    <n v="1"/>
    <n v="4"/>
    <n v="5"/>
    <n v="6"/>
    <n v="3"/>
    <n v="6"/>
    <n v="7"/>
    <n v="7"/>
    <n v="2"/>
    <n v="4"/>
    <x v="17"/>
    <n v="2"/>
    <x v="8"/>
    <m/>
    <m/>
    <m/>
    <n v="1"/>
    <n v="2"/>
    <n v="1"/>
    <n v="1"/>
    <m/>
    <n v="1"/>
    <m/>
    <m/>
    <m/>
    <m/>
    <x v="0"/>
    <m/>
    <n v="1"/>
    <m/>
    <n v="1"/>
    <m/>
    <m/>
    <n v="1"/>
    <m/>
    <m/>
    <m/>
    <n v="1"/>
    <m/>
    <n v="1"/>
    <m/>
    <m/>
    <s v="SOUTH"/>
    <x v="7"/>
    <x v="3"/>
    <x v="9"/>
    <x v="9"/>
    <x v="7"/>
    <x v="1"/>
    <x v="3"/>
    <x v="0"/>
    <x v="3"/>
    <x v="0"/>
  </r>
  <r>
    <n v="384"/>
    <d v="2020-09-21T22:46:01"/>
    <x v="383"/>
    <x v="49"/>
    <n v="43"/>
    <n v="2"/>
    <n v="1"/>
    <n v="3"/>
    <n v="0"/>
    <x v="0"/>
    <m/>
    <n v="2"/>
    <x v="7"/>
    <n v="2"/>
    <n v="2"/>
    <n v="1"/>
    <n v="7"/>
    <n v="6"/>
    <n v="7"/>
    <n v="6"/>
    <n v="5"/>
    <n v="1"/>
    <n v="6"/>
    <n v="5"/>
    <x v="3"/>
    <n v="2"/>
    <x v="11"/>
    <m/>
    <m/>
    <m/>
    <n v="2"/>
    <n v="1"/>
    <n v="2"/>
    <n v="2"/>
    <n v="1"/>
    <n v="1"/>
    <m/>
    <m/>
    <n v="1"/>
    <m/>
    <x v="1"/>
    <n v="1"/>
    <m/>
    <m/>
    <m/>
    <n v="1"/>
    <n v="1"/>
    <m/>
    <m/>
    <m/>
    <m/>
    <n v="1"/>
    <m/>
    <m/>
    <m/>
    <m/>
    <s v="SOUTH"/>
    <x v="3"/>
    <x v="5"/>
    <x v="2"/>
    <x v="1"/>
    <x v="5"/>
    <x v="1"/>
    <x v="3"/>
    <x v="2"/>
    <x v="0"/>
    <x v="3"/>
  </r>
  <r>
    <n v="385"/>
    <d v="2020-09-21T22:46:51"/>
    <x v="384"/>
    <x v="33"/>
    <n v="35"/>
    <n v="1"/>
    <n v="1"/>
    <n v="1"/>
    <n v="0"/>
    <x v="0"/>
    <m/>
    <n v="2"/>
    <x v="0"/>
    <n v="2"/>
    <n v="5"/>
    <n v="1"/>
    <n v="5"/>
    <n v="1"/>
    <n v="5"/>
    <n v="5"/>
    <n v="5"/>
    <n v="2"/>
    <n v="6"/>
    <n v="1"/>
    <x v="4"/>
    <n v="1"/>
    <x v="7"/>
    <m/>
    <m/>
    <m/>
    <n v="1"/>
    <n v="2"/>
    <n v="1"/>
    <n v="3"/>
    <n v="1"/>
    <m/>
    <n v="1"/>
    <m/>
    <n v="1"/>
    <m/>
    <x v="0"/>
    <n v="1"/>
    <m/>
    <m/>
    <m/>
    <n v="1"/>
    <m/>
    <n v="1"/>
    <m/>
    <m/>
    <m/>
    <m/>
    <n v="1"/>
    <m/>
    <n v="1"/>
    <m/>
    <s v="MW"/>
    <x v="0"/>
    <x v="5"/>
    <x v="3"/>
    <x v="4"/>
    <x v="1"/>
    <x v="0"/>
    <x v="3"/>
    <x v="3"/>
    <x v="1"/>
    <x v="1"/>
  </r>
  <r>
    <n v="386"/>
    <d v="2020-09-21T22:51:20"/>
    <x v="385"/>
    <x v="37"/>
    <n v="40"/>
    <n v="2"/>
    <n v="1"/>
    <n v="2"/>
    <n v="0"/>
    <x v="0"/>
    <m/>
    <n v="2"/>
    <x v="22"/>
    <n v="2"/>
    <n v="6"/>
    <n v="1"/>
    <n v="7"/>
    <n v="3"/>
    <n v="7"/>
    <n v="3"/>
    <n v="6"/>
    <n v="1"/>
    <n v="7"/>
    <n v="2"/>
    <x v="5"/>
    <n v="3"/>
    <x v="3"/>
    <m/>
    <m/>
    <m/>
    <n v="2"/>
    <n v="3"/>
    <n v="2"/>
    <n v="2"/>
    <n v="1"/>
    <n v="1"/>
    <m/>
    <m/>
    <m/>
    <m/>
    <x v="5"/>
    <n v="1"/>
    <m/>
    <m/>
    <m/>
    <n v="1"/>
    <m/>
    <m/>
    <m/>
    <m/>
    <n v="1"/>
    <n v="1"/>
    <m/>
    <m/>
    <n v="1"/>
    <m/>
    <s v="SOUTH"/>
    <x v="11"/>
    <x v="4"/>
    <x v="2"/>
    <x v="6"/>
    <x v="2"/>
    <x v="3"/>
    <x v="1"/>
    <x v="2"/>
    <x v="2"/>
    <x v="2"/>
  </r>
  <r>
    <n v="387"/>
    <d v="2020-09-21T22:58:57"/>
    <x v="386"/>
    <x v="24"/>
    <n v="5"/>
    <n v="1"/>
    <n v="1"/>
    <n v="1"/>
    <n v="0"/>
    <x v="0"/>
    <m/>
    <n v="1"/>
    <x v="6"/>
    <n v="1"/>
    <n v="6"/>
    <n v="6"/>
    <n v="6"/>
    <n v="5"/>
    <n v="7"/>
    <n v="4"/>
    <n v="5"/>
    <n v="7"/>
    <n v="6"/>
    <n v="6"/>
    <x v="12"/>
    <n v="1"/>
    <x v="3"/>
    <m/>
    <m/>
    <m/>
    <n v="1"/>
    <n v="1"/>
    <n v="1"/>
    <n v="1"/>
    <n v="1"/>
    <m/>
    <m/>
    <m/>
    <m/>
    <m/>
    <x v="3"/>
    <n v="1"/>
    <m/>
    <m/>
    <m/>
    <m/>
    <m/>
    <m/>
    <m/>
    <m/>
    <m/>
    <m/>
    <n v="1"/>
    <m/>
    <m/>
    <m/>
    <s v="WEST"/>
    <x v="5"/>
    <x v="0"/>
    <x v="7"/>
    <x v="7"/>
    <x v="8"/>
    <x v="3"/>
    <x v="0"/>
    <x v="0"/>
    <x v="0"/>
    <x v="3"/>
  </r>
  <r>
    <n v="388"/>
    <d v="2020-09-21T23:07:41"/>
    <x v="387"/>
    <x v="29"/>
    <n v="32"/>
    <n v="1"/>
    <n v="1"/>
    <n v="3"/>
    <n v="0"/>
    <x v="0"/>
    <m/>
    <n v="1"/>
    <x v="25"/>
    <n v="2"/>
    <n v="1"/>
    <n v="1"/>
    <n v="7"/>
    <n v="2"/>
    <n v="6"/>
    <n v="7"/>
    <n v="6"/>
    <n v="1"/>
    <n v="7"/>
    <n v="1"/>
    <x v="24"/>
    <n v="1"/>
    <x v="1"/>
    <m/>
    <m/>
    <s v="Mr. Cooper"/>
    <n v="2"/>
    <n v="1"/>
    <n v="3"/>
    <n v="2"/>
    <n v="1"/>
    <n v="1"/>
    <n v="1"/>
    <n v="1"/>
    <n v="1"/>
    <m/>
    <x v="1"/>
    <m/>
    <m/>
    <m/>
    <m/>
    <n v="1"/>
    <m/>
    <m/>
    <n v="1"/>
    <n v="1"/>
    <m/>
    <m/>
    <m/>
    <m/>
    <n v="1"/>
    <m/>
    <s v="NE"/>
    <x v="8"/>
    <x v="4"/>
    <x v="2"/>
    <x v="4"/>
    <x v="2"/>
    <x v="1"/>
    <x v="1"/>
    <x v="2"/>
    <x v="1"/>
    <x v="2"/>
  </r>
  <r>
    <n v="389"/>
    <d v="2020-09-21T23:15:39"/>
    <x v="388"/>
    <x v="45"/>
    <n v="38"/>
    <n v="1"/>
    <n v="1"/>
    <n v="1"/>
    <n v="0"/>
    <x v="0"/>
    <m/>
    <n v="2"/>
    <x v="15"/>
    <n v="1"/>
    <n v="7"/>
    <n v="1"/>
    <n v="7"/>
    <n v="1"/>
    <n v="7"/>
    <n v="1"/>
    <n v="7"/>
    <n v="1"/>
    <n v="7"/>
    <n v="1"/>
    <x v="4"/>
    <n v="1"/>
    <x v="0"/>
    <m/>
    <m/>
    <m/>
    <n v="2"/>
    <n v="2"/>
    <n v="1"/>
    <n v="2"/>
    <m/>
    <m/>
    <m/>
    <m/>
    <m/>
    <n v="1"/>
    <x v="1"/>
    <n v="1"/>
    <m/>
    <m/>
    <m/>
    <n v="1"/>
    <m/>
    <n v="1"/>
    <m/>
    <m/>
    <m/>
    <m/>
    <n v="1"/>
    <m/>
    <m/>
    <m/>
    <s v="NE"/>
    <x v="10"/>
    <x v="1"/>
    <x v="2"/>
    <x v="2"/>
    <x v="9"/>
    <x v="2"/>
    <x v="1"/>
    <x v="2"/>
    <x v="1"/>
    <x v="2"/>
  </r>
  <r>
    <n v="390"/>
    <d v="2020-09-22T01:37:59"/>
    <x v="389"/>
    <x v="24"/>
    <n v="1"/>
    <n v="1"/>
    <n v="1"/>
    <n v="2"/>
    <n v="0"/>
    <x v="2"/>
    <m/>
    <n v="2"/>
    <x v="0"/>
    <n v="2"/>
    <n v="4"/>
    <n v="3"/>
    <n v="4"/>
    <n v="4"/>
    <n v="4"/>
    <n v="5"/>
    <n v="3"/>
    <n v="4"/>
    <n v="6"/>
    <n v="4"/>
    <x v="1"/>
    <n v="3"/>
    <x v="10"/>
    <m/>
    <m/>
    <m/>
    <n v="1"/>
    <n v="1"/>
    <n v="2"/>
    <n v="3"/>
    <m/>
    <m/>
    <m/>
    <m/>
    <n v="1"/>
    <m/>
    <x v="5"/>
    <m/>
    <n v="1"/>
    <m/>
    <m/>
    <n v="1"/>
    <n v="1"/>
    <m/>
    <m/>
    <m/>
    <m/>
    <m/>
    <m/>
    <n v="1"/>
    <m/>
    <m/>
    <s v="SOUTH"/>
    <x v="1"/>
    <x v="8"/>
    <x v="0"/>
    <x v="3"/>
    <x v="0"/>
    <x v="0"/>
    <x v="0"/>
    <x v="0"/>
    <x v="2"/>
    <x v="0"/>
  </r>
  <r>
    <n v="391"/>
    <d v="2020-09-22T01:50:14"/>
    <x v="390"/>
    <x v="39"/>
    <n v="6"/>
    <n v="2"/>
    <n v="1"/>
    <n v="2"/>
    <n v="2"/>
    <x v="3"/>
    <m/>
    <n v="1"/>
    <x v="0"/>
    <n v="1"/>
    <n v="3"/>
    <n v="3"/>
    <n v="7"/>
    <n v="3"/>
    <n v="3"/>
    <n v="2"/>
    <n v="2"/>
    <n v="5"/>
    <n v="4"/>
    <n v="4"/>
    <x v="7"/>
    <n v="2"/>
    <x v="5"/>
    <m/>
    <m/>
    <m/>
    <n v="1"/>
    <n v="2"/>
    <n v="2"/>
    <n v="1"/>
    <m/>
    <n v="1"/>
    <m/>
    <m/>
    <m/>
    <m/>
    <x v="0"/>
    <m/>
    <m/>
    <n v="1"/>
    <m/>
    <m/>
    <m/>
    <m/>
    <m/>
    <m/>
    <m/>
    <m/>
    <m/>
    <m/>
    <n v="1"/>
    <m/>
    <s v="WEST"/>
    <x v="6"/>
    <x v="0"/>
    <x v="5"/>
    <x v="7"/>
    <x v="7"/>
    <x v="3"/>
    <x v="0"/>
    <x v="1"/>
    <x v="0"/>
    <x v="0"/>
  </r>
  <r>
    <n v="392"/>
    <d v="2020-09-22T04:25:55"/>
    <x v="391"/>
    <x v="45"/>
    <n v="36"/>
    <n v="1"/>
    <n v="1"/>
    <n v="1"/>
    <n v="1"/>
    <x v="0"/>
    <m/>
    <n v="2"/>
    <x v="25"/>
    <n v="2"/>
    <n v="3"/>
    <n v="1"/>
    <n v="7"/>
    <n v="2"/>
    <n v="6"/>
    <n v="7"/>
    <n v="7"/>
    <n v="1"/>
    <n v="7"/>
    <n v="1"/>
    <x v="24"/>
    <n v="2"/>
    <x v="10"/>
    <m/>
    <m/>
    <m/>
    <n v="3"/>
    <n v="1"/>
    <n v="2"/>
    <n v="3"/>
    <n v="1"/>
    <n v="1"/>
    <m/>
    <m/>
    <m/>
    <m/>
    <x v="4"/>
    <n v="1"/>
    <m/>
    <m/>
    <m/>
    <m/>
    <m/>
    <n v="1"/>
    <m/>
    <m/>
    <n v="1"/>
    <n v="1"/>
    <n v="1"/>
    <m/>
    <m/>
    <m/>
    <s v="SOUTH"/>
    <x v="3"/>
    <x v="1"/>
    <x v="2"/>
    <x v="4"/>
    <x v="2"/>
    <x v="1"/>
    <x v="1"/>
    <x v="2"/>
    <x v="1"/>
    <x v="2"/>
  </r>
  <r>
    <n v="393"/>
    <d v="2020-09-22T06:01:05"/>
    <x v="392"/>
    <x v="49"/>
    <n v="32"/>
    <n v="1"/>
    <n v="1"/>
    <n v="1"/>
    <n v="2"/>
    <x v="0"/>
    <m/>
    <n v="2"/>
    <x v="3"/>
    <n v="1"/>
    <n v="5"/>
    <n v="1"/>
    <n v="7"/>
    <n v="1"/>
    <n v="7"/>
    <n v="6"/>
    <n v="7"/>
    <n v="1"/>
    <n v="7"/>
    <n v="1"/>
    <x v="7"/>
    <n v="1"/>
    <x v="5"/>
    <m/>
    <m/>
    <m/>
    <n v="1"/>
    <n v="1"/>
    <n v="1"/>
    <n v="1"/>
    <n v="1"/>
    <m/>
    <m/>
    <m/>
    <m/>
    <m/>
    <x v="1"/>
    <n v="1"/>
    <m/>
    <n v="1"/>
    <m/>
    <n v="1"/>
    <m/>
    <m/>
    <m/>
    <m/>
    <m/>
    <n v="1"/>
    <m/>
    <m/>
    <m/>
    <m/>
    <s v="NE"/>
    <x v="1"/>
    <x v="1"/>
    <x v="2"/>
    <x v="2"/>
    <x v="9"/>
    <x v="0"/>
    <x v="1"/>
    <x v="2"/>
    <x v="1"/>
    <x v="2"/>
  </r>
  <r>
    <n v="394"/>
    <d v="2020-09-22T08:50:02"/>
    <x v="393"/>
    <x v="21"/>
    <n v="38"/>
    <n v="1"/>
    <n v="1"/>
    <n v="1"/>
    <n v="0"/>
    <x v="3"/>
    <m/>
    <n v="2"/>
    <x v="16"/>
    <n v="2"/>
    <n v="4"/>
    <n v="4"/>
    <n v="5"/>
    <n v="4"/>
    <n v="5"/>
    <n v="5"/>
    <n v="6"/>
    <n v="3"/>
    <n v="5"/>
    <n v="4"/>
    <x v="9"/>
    <n v="2"/>
    <x v="1"/>
    <m/>
    <m/>
    <s v="Orrstown Bank"/>
    <n v="3"/>
    <n v="2"/>
    <n v="2"/>
    <n v="3"/>
    <m/>
    <m/>
    <m/>
    <m/>
    <m/>
    <n v="1"/>
    <x v="5"/>
    <n v="1"/>
    <m/>
    <m/>
    <m/>
    <n v="1"/>
    <m/>
    <m/>
    <m/>
    <n v="1"/>
    <m/>
    <m/>
    <m/>
    <m/>
    <m/>
    <n v="1"/>
    <s v="NE"/>
    <x v="1"/>
    <x v="6"/>
    <x v="5"/>
    <x v="7"/>
    <x v="8"/>
    <x v="0"/>
    <x v="2"/>
    <x v="1"/>
    <x v="0"/>
    <x v="3"/>
  </r>
  <r>
    <n v="395"/>
    <d v="2020-09-22T10:31:11"/>
    <x v="394"/>
    <x v="56"/>
    <n v="13"/>
    <n v="1"/>
    <n v="1"/>
    <n v="2"/>
    <n v="2"/>
    <x v="0"/>
    <m/>
    <n v="2"/>
    <x v="15"/>
    <n v="2"/>
    <n v="6"/>
    <n v="1"/>
    <n v="7"/>
    <n v="1"/>
    <n v="7"/>
    <n v="6"/>
    <n v="7"/>
    <n v="1"/>
    <n v="7"/>
    <n v="2"/>
    <x v="17"/>
    <n v="2"/>
    <x v="3"/>
    <m/>
    <m/>
    <m/>
    <n v="1"/>
    <n v="1"/>
    <n v="2"/>
    <n v="1"/>
    <m/>
    <n v="1"/>
    <m/>
    <m/>
    <m/>
    <m/>
    <x v="1"/>
    <n v="1"/>
    <n v="1"/>
    <m/>
    <m/>
    <m/>
    <m/>
    <n v="1"/>
    <m/>
    <m/>
    <m/>
    <n v="1"/>
    <m/>
    <m/>
    <m/>
    <m/>
    <s v="MW"/>
    <x v="0"/>
    <x v="1"/>
    <x v="2"/>
    <x v="2"/>
    <x v="2"/>
    <x v="0"/>
    <x v="1"/>
    <x v="2"/>
    <x v="1"/>
    <x v="2"/>
  </r>
  <r>
    <n v="396"/>
    <d v="2020-09-22T10:57:15"/>
    <x v="395"/>
    <x v="28"/>
    <n v="35"/>
    <n v="1"/>
    <n v="1"/>
    <n v="4"/>
    <n v="2"/>
    <x v="3"/>
    <m/>
    <n v="2"/>
    <x v="14"/>
    <n v="2"/>
    <n v="4"/>
    <n v="2"/>
    <n v="7"/>
    <n v="5"/>
    <n v="4"/>
    <n v="6"/>
    <n v="6"/>
    <n v="5"/>
    <n v="2"/>
    <n v="7"/>
    <x v="25"/>
    <n v="2"/>
    <x v="2"/>
    <m/>
    <m/>
    <m/>
    <n v="2"/>
    <n v="3"/>
    <n v="2"/>
    <n v="2"/>
    <n v="1"/>
    <n v="1"/>
    <n v="1"/>
    <m/>
    <n v="1"/>
    <m/>
    <x v="1"/>
    <m/>
    <m/>
    <m/>
    <m/>
    <m/>
    <n v="1"/>
    <n v="1"/>
    <n v="1"/>
    <m/>
    <m/>
    <m/>
    <n v="1"/>
    <n v="1"/>
    <m/>
    <m/>
    <s v="MW"/>
    <x v="2"/>
    <x v="5"/>
    <x v="5"/>
    <x v="11"/>
    <x v="6"/>
    <x v="0"/>
    <x v="3"/>
    <x v="1"/>
    <x v="3"/>
    <x v="0"/>
  </r>
  <r>
    <n v="397"/>
    <d v="2020-09-22T11:38:22"/>
    <x v="396"/>
    <x v="14"/>
    <n v="32"/>
    <n v="1"/>
    <n v="1"/>
    <n v="2"/>
    <n v="1"/>
    <x v="0"/>
    <m/>
    <n v="1"/>
    <x v="6"/>
    <n v="1"/>
    <n v="5"/>
    <n v="1"/>
    <n v="7"/>
    <n v="2"/>
    <n v="5"/>
    <n v="6"/>
    <n v="7"/>
    <n v="1"/>
    <n v="6"/>
    <n v="4"/>
    <x v="7"/>
    <n v="1"/>
    <x v="9"/>
    <s v="Reliant"/>
    <m/>
    <m/>
    <n v="3"/>
    <n v="3"/>
    <n v="3"/>
    <n v="2"/>
    <n v="1"/>
    <n v="1"/>
    <n v="1"/>
    <m/>
    <n v="1"/>
    <m/>
    <x v="1"/>
    <m/>
    <m/>
    <m/>
    <m/>
    <m/>
    <m/>
    <n v="1"/>
    <n v="1"/>
    <n v="1"/>
    <m/>
    <n v="1"/>
    <n v="1"/>
    <m/>
    <n v="1"/>
    <m/>
    <s v="NE"/>
    <x v="1"/>
    <x v="1"/>
    <x v="2"/>
    <x v="6"/>
    <x v="8"/>
    <x v="0"/>
    <x v="1"/>
    <x v="2"/>
    <x v="2"/>
    <x v="3"/>
  </r>
  <r>
    <n v="398"/>
    <d v="2020-09-22T11:43:41"/>
    <x v="397"/>
    <x v="38"/>
    <n v="32"/>
    <n v="1"/>
    <n v="1"/>
    <n v="1"/>
    <n v="0"/>
    <x v="5"/>
    <s v="Disabled "/>
    <n v="2"/>
    <x v="3"/>
    <n v="2"/>
    <n v="6"/>
    <n v="4"/>
    <n v="6"/>
    <n v="7"/>
    <n v="5"/>
    <n v="5"/>
    <n v="6"/>
    <n v="3"/>
    <n v="6"/>
    <n v="5"/>
    <x v="3"/>
    <n v="1"/>
    <x v="5"/>
    <m/>
    <m/>
    <m/>
    <n v="3"/>
    <n v="1"/>
    <n v="1"/>
    <n v="3"/>
    <m/>
    <n v="1"/>
    <m/>
    <m/>
    <m/>
    <m/>
    <x v="3"/>
    <n v="1"/>
    <m/>
    <m/>
    <m/>
    <m/>
    <m/>
    <m/>
    <m/>
    <m/>
    <m/>
    <n v="1"/>
    <m/>
    <m/>
    <m/>
    <m/>
    <s v="NE"/>
    <x v="6"/>
    <x v="6"/>
    <x v="3"/>
    <x v="0"/>
    <x v="0"/>
    <x v="3"/>
    <x v="2"/>
    <x v="3"/>
    <x v="0"/>
    <x v="0"/>
  </r>
  <r>
    <n v="399"/>
    <d v="2020-09-22T11:46:03"/>
    <x v="398"/>
    <x v="3"/>
    <n v="30"/>
    <n v="1"/>
    <n v="1"/>
    <n v="2"/>
    <n v="2"/>
    <x v="0"/>
    <m/>
    <n v="1"/>
    <x v="2"/>
    <n v="1"/>
    <n v="6"/>
    <n v="4"/>
    <n v="6"/>
    <n v="2"/>
    <n v="7"/>
    <n v="7"/>
    <n v="6"/>
    <n v="2"/>
    <n v="6"/>
    <n v="2"/>
    <x v="7"/>
    <n v="1"/>
    <x v="3"/>
    <m/>
    <m/>
    <m/>
    <n v="3"/>
    <n v="1"/>
    <n v="1"/>
    <n v="3"/>
    <n v="1"/>
    <n v="1"/>
    <m/>
    <m/>
    <n v="1"/>
    <m/>
    <x v="5"/>
    <n v="1"/>
    <m/>
    <m/>
    <m/>
    <m/>
    <m/>
    <n v="1"/>
    <n v="1"/>
    <m/>
    <m/>
    <m/>
    <m/>
    <n v="1"/>
    <n v="1"/>
    <m/>
    <s v="NE"/>
    <x v="1"/>
    <x v="6"/>
    <x v="6"/>
    <x v="6"/>
    <x v="2"/>
    <x v="0"/>
    <x v="2"/>
    <x v="3"/>
    <x v="2"/>
    <x v="2"/>
  </r>
  <r>
    <n v="400"/>
    <d v="2020-09-22T11:46:59"/>
    <x v="399"/>
    <x v="7"/>
    <n v="13"/>
    <n v="1"/>
    <n v="1"/>
    <n v="2"/>
    <n v="2"/>
    <x v="0"/>
    <m/>
    <n v="1"/>
    <x v="30"/>
    <n v="2"/>
    <n v="6"/>
    <n v="4"/>
    <n v="6"/>
    <n v="3"/>
    <n v="7"/>
    <n v="5"/>
    <n v="6"/>
    <n v="3"/>
    <n v="6"/>
    <n v="2"/>
    <x v="36"/>
    <n v="1"/>
    <x v="4"/>
    <m/>
    <m/>
    <m/>
    <n v="3"/>
    <n v="2"/>
    <n v="2"/>
    <n v="2"/>
    <n v="1"/>
    <n v="1"/>
    <m/>
    <n v="1"/>
    <n v="1"/>
    <m/>
    <x v="1"/>
    <n v="1"/>
    <m/>
    <m/>
    <m/>
    <n v="1"/>
    <n v="1"/>
    <m/>
    <m/>
    <m/>
    <m/>
    <n v="1"/>
    <n v="1"/>
    <n v="1"/>
    <n v="1"/>
    <m/>
    <s v="MW"/>
    <x v="6"/>
    <x v="6"/>
    <x v="3"/>
    <x v="5"/>
    <x v="2"/>
    <x v="3"/>
    <x v="2"/>
    <x v="3"/>
    <x v="2"/>
    <x v="2"/>
  </r>
  <r>
    <n v="401"/>
    <d v="2020-09-22T11:47:13"/>
    <x v="400"/>
    <x v="13"/>
    <n v="5"/>
    <n v="1"/>
    <n v="1"/>
    <n v="2"/>
    <n v="0"/>
    <x v="0"/>
    <m/>
    <n v="2"/>
    <x v="3"/>
    <n v="2"/>
    <n v="4"/>
    <n v="3"/>
    <n v="6"/>
    <n v="3"/>
    <n v="5"/>
    <n v="5"/>
    <n v="6"/>
    <n v="5"/>
    <n v="4"/>
    <n v="5"/>
    <x v="3"/>
    <n v="2"/>
    <x v="5"/>
    <m/>
    <m/>
    <m/>
    <n v="3"/>
    <n v="3"/>
    <n v="2"/>
    <n v="3"/>
    <n v="1"/>
    <m/>
    <m/>
    <m/>
    <n v="1"/>
    <m/>
    <x v="3"/>
    <m/>
    <m/>
    <n v="1"/>
    <m/>
    <n v="1"/>
    <m/>
    <n v="1"/>
    <m/>
    <m/>
    <m/>
    <m/>
    <m/>
    <m/>
    <n v="1"/>
    <m/>
    <s v="WEST"/>
    <x v="1"/>
    <x v="3"/>
    <x v="1"/>
    <x v="7"/>
    <x v="0"/>
    <x v="0"/>
    <x v="3"/>
    <x v="1"/>
    <x v="0"/>
    <x v="0"/>
  </r>
  <r>
    <n v="402"/>
    <d v="2020-09-22T11:47:16"/>
    <x v="401"/>
    <x v="52"/>
    <n v="30"/>
    <n v="1"/>
    <n v="1"/>
    <n v="1"/>
    <n v="0"/>
    <x v="0"/>
    <m/>
    <n v="2"/>
    <x v="13"/>
    <n v="2"/>
    <n v="3"/>
    <n v="1"/>
    <n v="1"/>
    <n v="4"/>
    <n v="3"/>
    <n v="2"/>
    <n v="6"/>
    <n v="1"/>
    <n v="6"/>
    <n v="2"/>
    <x v="15"/>
    <n v="2"/>
    <x v="7"/>
    <m/>
    <m/>
    <m/>
    <n v="2"/>
    <n v="2"/>
    <n v="2"/>
    <n v="2"/>
    <m/>
    <m/>
    <m/>
    <m/>
    <m/>
    <n v="1"/>
    <x v="0"/>
    <n v="1"/>
    <m/>
    <m/>
    <m/>
    <n v="1"/>
    <m/>
    <m/>
    <n v="1"/>
    <m/>
    <m/>
    <m/>
    <m/>
    <n v="1"/>
    <m/>
    <m/>
    <s v="NE"/>
    <x v="6"/>
    <x v="4"/>
    <x v="0"/>
    <x v="3"/>
    <x v="8"/>
    <x v="3"/>
    <x v="1"/>
    <x v="0"/>
    <x v="2"/>
    <x v="3"/>
  </r>
  <r>
    <n v="403"/>
    <d v="2020-09-22T11:47:20"/>
    <x v="402"/>
    <x v="35"/>
    <n v="38"/>
    <n v="1"/>
    <n v="1"/>
    <n v="2"/>
    <n v="0"/>
    <x v="1"/>
    <m/>
    <n v="2"/>
    <x v="32"/>
    <n v="2"/>
    <n v="5"/>
    <n v="1"/>
    <n v="7"/>
    <n v="3"/>
    <n v="4"/>
    <n v="6"/>
    <n v="6"/>
    <n v="2"/>
    <n v="5"/>
    <n v="4"/>
    <x v="7"/>
    <n v="3"/>
    <x v="6"/>
    <m/>
    <s v="Key"/>
    <m/>
    <n v="1"/>
    <n v="2"/>
    <n v="1"/>
    <n v="1"/>
    <m/>
    <m/>
    <m/>
    <m/>
    <m/>
    <n v="1"/>
    <x v="5"/>
    <n v="1"/>
    <m/>
    <m/>
    <m/>
    <n v="1"/>
    <m/>
    <m/>
    <m/>
    <n v="1"/>
    <m/>
    <m/>
    <m/>
    <m/>
    <n v="1"/>
    <m/>
    <s v="NE"/>
    <x v="1"/>
    <x v="4"/>
    <x v="4"/>
    <x v="3"/>
    <x v="0"/>
    <x v="0"/>
    <x v="1"/>
    <x v="3"/>
    <x v="2"/>
    <x v="0"/>
  </r>
  <r>
    <n v="404"/>
    <d v="2020-09-22T11:47:32"/>
    <x v="403"/>
    <x v="25"/>
    <n v="14"/>
    <n v="1"/>
    <n v="1"/>
    <n v="2"/>
    <n v="2"/>
    <x v="0"/>
    <m/>
    <n v="2"/>
    <x v="7"/>
    <n v="2"/>
    <n v="4"/>
    <n v="4"/>
    <n v="4"/>
    <n v="4"/>
    <n v="4"/>
    <n v="4"/>
    <n v="4"/>
    <n v="4"/>
    <n v="4"/>
    <n v="4"/>
    <x v="5"/>
    <n v="2"/>
    <x v="7"/>
    <m/>
    <m/>
    <m/>
    <n v="1"/>
    <n v="2"/>
    <n v="2"/>
    <n v="1"/>
    <m/>
    <m/>
    <m/>
    <m/>
    <m/>
    <n v="1"/>
    <x v="4"/>
    <m/>
    <m/>
    <m/>
    <m/>
    <m/>
    <m/>
    <m/>
    <m/>
    <m/>
    <n v="1"/>
    <m/>
    <m/>
    <m/>
    <m/>
    <n v="1"/>
    <s v="MW"/>
    <x v="0"/>
    <x v="8"/>
    <x v="0"/>
    <x v="1"/>
    <x v="0"/>
    <x v="0"/>
    <x v="0"/>
    <x v="0"/>
    <x v="0"/>
    <x v="0"/>
  </r>
  <r>
    <n v="405"/>
    <d v="2020-09-22T11:47:33"/>
    <x v="404"/>
    <x v="55"/>
    <n v="5"/>
    <n v="1"/>
    <n v="1"/>
    <n v="1"/>
    <n v="0"/>
    <x v="1"/>
    <m/>
    <n v="2"/>
    <x v="16"/>
    <n v="2"/>
    <n v="5"/>
    <n v="3"/>
    <n v="5"/>
    <n v="5"/>
    <n v="5"/>
    <n v="4"/>
    <n v="5"/>
    <n v="2"/>
    <n v="5"/>
    <n v="4"/>
    <x v="9"/>
    <n v="2"/>
    <x v="10"/>
    <m/>
    <m/>
    <m/>
    <n v="2"/>
    <n v="2"/>
    <n v="1"/>
    <n v="2"/>
    <n v="1"/>
    <m/>
    <m/>
    <m/>
    <m/>
    <m/>
    <x v="1"/>
    <m/>
    <m/>
    <m/>
    <m/>
    <m/>
    <m/>
    <n v="1"/>
    <n v="1"/>
    <n v="1"/>
    <m/>
    <m/>
    <m/>
    <m/>
    <m/>
    <n v="1"/>
    <s v="WEST"/>
    <x v="6"/>
    <x v="6"/>
    <x v="3"/>
    <x v="1"/>
    <x v="8"/>
    <x v="3"/>
    <x v="2"/>
    <x v="3"/>
    <x v="0"/>
    <x v="3"/>
  </r>
  <r>
    <n v="406"/>
    <d v="2020-09-22T11:47:46"/>
    <x v="405"/>
    <x v="30"/>
    <n v="1"/>
    <n v="1"/>
    <n v="1"/>
    <n v="2"/>
    <n v="0"/>
    <x v="0"/>
    <m/>
    <n v="2"/>
    <x v="2"/>
    <n v="2"/>
    <n v="6"/>
    <n v="3"/>
    <n v="5"/>
    <n v="3"/>
    <n v="7"/>
    <n v="6"/>
    <n v="5"/>
    <n v="3"/>
    <n v="6"/>
    <n v="3"/>
    <x v="12"/>
    <n v="3"/>
    <x v="1"/>
    <m/>
    <m/>
    <s v="Flagstar"/>
    <n v="2"/>
    <n v="2"/>
    <n v="2"/>
    <n v="2"/>
    <m/>
    <m/>
    <m/>
    <m/>
    <m/>
    <n v="1"/>
    <x v="4"/>
    <n v="1"/>
    <m/>
    <m/>
    <m/>
    <m/>
    <n v="1"/>
    <m/>
    <m/>
    <n v="1"/>
    <m/>
    <m/>
    <m/>
    <m/>
    <n v="1"/>
    <m/>
    <s v="SOUTH"/>
    <x v="0"/>
    <x v="6"/>
    <x v="5"/>
    <x v="5"/>
    <x v="1"/>
    <x v="0"/>
    <x v="2"/>
    <x v="1"/>
    <x v="2"/>
    <x v="1"/>
  </r>
  <r>
    <n v="407"/>
    <d v="2020-09-22T11:48:19"/>
    <x v="406"/>
    <x v="34"/>
    <n v="5"/>
    <n v="1"/>
    <n v="1"/>
    <n v="2"/>
    <n v="0"/>
    <x v="0"/>
    <m/>
    <n v="1"/>
    <x v="16"/>
    <n v="2"/>
    <n v="6"/>
    <n v="6"/>
    <n v="5"/>
    <n v="4"/>
    <n v="3"/>
    <n v="5"/>
    <n v="5"/>
    <n v="4"/>
    <n v="5"/>
    <n v="4"/>
    <x v="9"/>
    <n v="1"/>
    <x v="10"/>
    <m/>
    <m/>
    <m/>
    <n v="2"/>
    <n v="2"/>
    <n v="2"/>
    <n v="2"/>
    <m/>
    <n v="1"/>
    <m/>
    <m/>
    <n v="1"/>
    <m/>
    <x v="1"/>
    <m/>
    <n v="1"/>
    <m/>
    <m/>
    <n v="1"/>
    <m/>
    <m/>
    <n v="1"/>
    <m/>
    <m/>
    <n v="1"/>
    <m/>
    <n v="1"/>
    <m/>
    <m/>
    <s v="WEST"/>
    <x v="6"/>
    <x v="0"/>
    <x v="1"/>
    <x v="7"/>
    <x v="7"/>
    <x v="3"/>
    <x v="0"/>
    <x v="1"/>
    <x v="0"/>
    <x v="0"/>
  </r>
  <r>
    <n v="408"/>
    <d v="2020-09-22T11:49:02"/>
    <x v="407"/>
    <x v="50"/>
    <n v="10"/>
    <n v="1"/>
    <n v="1"/>
    <n v="2"/>
    <n v="1"/>
    <x v="5"/>
    <s v="None"/>
    <n v="1"/>
    <x v="13"/>
    <n v="1"/>
    <n v="4"/>
    <n v="4"/>
    <n v="4"/>
    <n v="5"/>
    <n v="4"/>
    <n v="3"/>
    <n v="4"/>
    <n v="4"/>
    <n v="4"/>
    <n v="4"/>
    <x v="26"/>
    <n v="1"/>
    <x v="5"/>
    <m/>
    <m/>
    <m/>
    <n v="2"/>
    <n v="2"/>
    <n v="2"/>
    <n v="2"/>
    <n v="1"/>
    <m/>
    <m/>
    <m/>
    <n v="1"/>
    <m/>
    <x v="1"/>
    <m/>
    <m/>
    <m/>
    <m/>
    <n v="1"/>
    <n v="1"/>
    <n v="1"/>
    <m/>
    <m/>
    <m/>
    <m/>
    <m/>
    <m/>
    <m/>
    <n v="1"/>
    <s v="SOUTH"/>
    <x v="6"/>
    <x v="8"/>
    <x v="0"/>
    <x v="0"/>
    <x v="0"/>
    <x v="3"/>
    <x v="0"/>
    <x v="0"/>
    <x v="0"/>
    <x v="0"/>
  </r>
  <r>
    <n v="409"/>
    <d v="2020-09-22T11:49:12"/>
    <x v="408"/>
    <x v="8"/>
    <n v="32"/>
    <n v="1"/>
    <n v="1"/>
    <n v="2"/>
    <n v="2"/>
    <x v="0"/>
    <m/>
    <n v="1"/>
    <x v="17"/>
    <n v="1"/>
    <n v="2"/>
    <n v="6"/>
    <n v="5"/>
    <n v="7"/>
    <n v="7"/>
    <n v="4"/>
    <n v="1"/>
    <n v="6"/>
    <n v="6"/>
    <n v="7"/>
    <x v="19"/>
    <n v="1"/>
    <x v="3"/>
    <m/>
    <m/>
    <m/>
    <n v="1"/>
    <n v="1"/>
    <n v="1"/>
    <n v="1"/>
    <n v="1"/>
    <m/>
    <m/>
    <m/>
    <m/>
    <m/>
    <x v="3"/>
    <n v="1"/>
    <m/>
    <m/>
    <m/>
    <m/>
    <m/>
    <m/>
    <m/>
    <m/>
    <m/>
    <n v="1"/>
    <m/>
    <m/>
    <m/>
    <m/>
    <s v="NE"/>
    <x v="2"/>
    <x v="10"/>
    <x v="7"/>
    <x v="0"/>
    <x v="0"/>
    <x v="0"/>
    <x v="0"/>
    <x v="0"/>
    <x v="0"/>
    <x v="0"/>
  </r>
  <r>
    <n v="410"/>
    <d v="2020-09-22T11:49:19"/>
    <x v="409"/>
    <x v="4"/>
    <n v="5"/>
    <n v="1"/>
    <n v="1"/>
    <n v="2"/>
    <n v="2"/>
    <x v="0"/>
    <m/>
    <n v="1"/>
    <x v="2"/>
    <n v="2"/>
    <n v="3"/>
    <n v="4"/>
    <n v="3"/>
    <n v="2"/>
    <n v="4"/>
    <n v="2"/>
    <n v="4"/>
    <n v="2"/>
    <n v="4"/>
    <n v="1"/>
    <x v="7"/>
    <n v="2"/>
    <x v="3"/>
    <m/>
    <m/>
    <m/>
    <n v="2"/>
    <n v="2"/>
    <n v="1"/>
    <n v="3"/>
    <m/>
    <n v="1"/>
    <m/>
    <m/>
    <m/>
    <m/>
    <x v="1"/>
    <m/>
    <n v="1"/>
    <m/>
    <m/>
    <n v="1"/>
    <n v="1"/>
    <m/>
    <m/>
    <m/>
    <m/>
    <n v="1"/>
    <m/>
    <m/>
    <m/>
    <m/>
    <s v="WEST"/>
    <x v="6"/>
    <x v="8"/>
    <x v="1"/>
    <x v="3"/>
    <x v="3"/>
    <x v="3"/>
    <x v="0"/>
    <x v="1"/>
    <x v="2"/>
    <x v="1"/>
  </r>
  <r>
    <n v="411"/>
    <d v="2020-09-22T11:49:43"/>
    <x v="410"/>
    <x v="21"/>
    <n v="3"/>
    <n v="1"/>
    <n v="1"/>
    <n v="1"/>
    <n v="0"/>
    <x v="1"/>
    <m/>
    <n v="2"/>
    <x v="4"/>
    <n v="2"/>
    <n v="2"/>
    <n v="2"/>
    <n v="6"/>
    <n v="3"/>
    <n v="4"/>
    <n v="7"/>
    <n v="5"/>
    <n v="1"/>
    <n v="6"/>
    <n v="2"/>
    <x v="1"/>
    <n v="3"/>
    <x v="2"/>
    <m/>
    <m/>
    <m/>
    <n v="2"/>
    <n v="2"/>
    <n v="2"/>
    <n v="2"/>
    <n v="1"/>
    <m/>
    <m/>
    <m/>
    <n v="1"/>
    <m/>
    <x v="1"/>
    <n v="1"/>
    <m/>
    <n v="1"/>
    <m/>
    <m/>
    <m/>
    <n v="1"/>
    <m/>
    <m/>
    <m/>
    <m/>
    <n v="1"/>
    <m/>
    <m/>
    <m/>
    <s v="WEST"/>
    <x v="7"/>
    <x v="3"/>
    <x v="4"/>
    <x v="5"/>
    <x v="5"/>
    <x v="1"/>
    <x v="3"/>
    <x v="3"/>
    <x v="2"/>
    <x v="3"/>
  </r>
  <r>
    <n v="412"/>
    <d v="2020-09-22T11:50:11"/>
    <x v="411"/>
    <x v="30"/>
    <n v="36"/>
    <n v="2"/>
    <n v="1"/>
    <n v="2"/>
    <n v="0"/>
    <x v="0"/>
    <m/>
    <n v="2"/>
    <x v="39"/>
    <n v="2"/>
    <n v="4"/>
    <n v="5"/>
    <n v="4"/>
    <n v="3"/>
    <n v="5"/>
    <n v="5"/>
    <n v="5"/>
    <n v="3"/>
    <n v="4"/>
    <n v="3"/>
    <x v="21"/>
    <n v="2"/>
    <x v="1"/>
    <m/>
    <m/>
    <s v="Vanderbilt"/>
    <n v="2"/>
    <n v="2"/>
    <n v="2"/>
    <n v="2"/>
    <m/>
    <m/>
    <m/>
    <m/>
    <m/>
    <n v="1"/>
    <x v="1"/>
    <m/>
    <m/>
    <n v="1"/>
    <m/>
    <m/>
    <m/>
    <m/>
    <m/>
    <n v="1"/>
    <n v="1"/>
    <m/>
    <m/>
    <m/>
    <m/>
    <n v="1"/>
    <s v="SOUTH"/>
    <x v="1"/>
    <x v="8"/>
    <x v="1"/>
    <x v="7"/>
    <x v="5"/>
    <x v="0"/>
    <x v="0"/>
    <x v="1"/>
    <x v="0"/>
    <x v="3"/>
  </r>
  <r>
    <n v="413"/>
    <d v="2020-09-22T11:50:40"/>
    <x v="412"/>
    <x v="35"/>
    <n v="9"/>
    <n v="1"/>
    <n v="1"/>
    <n v="1"/>
    <n v="0"/>
    <x v="1"/>
    <m/>
    <n v="2"/>
    <x v="3"/>
    <n v="2"/>
    <n v="2"/>
    <n v="3"/>
    <n v="6"/>
    <n v="2"/>
    <n v="6"/>
    <n v="7"/>
    <n v="6"/>
    <n v="6"/>
    <n v="4"/>
    <n v="5"/>
    <x v="12"/>
    <n v="2"/>
    <x v="1"/>
    <m/>
    <m/>
    <s v="Sunrise Lakes realty"/>
    <n v="2"/>
    <n v="2"/>
    <n v="2"/>
    <n v="2"/>
    <m/>
    <m/>
    <m/>
    <m/>
    <n v="1"/>
    <m/>
    <x v="4"/>
    <m/>
    <m/>
    <n v="1"/>
    <m/>
    <n v="1"/>
    <m/>
    <n v="1"/>
    <m/>
    <m/>
    <m/>
    <m/>
    <n v="1"/>
    <n v="1"/>
    <m/>
    <m/>
    <s v="SOUTH"/>
    <x v="7"/>
    <x v="3"/>
    <x v="0"/>
    <x v="3"/>
    <x v="8"/>
    <x v="1"/>
    <x v="3"/>
    <x v="0"/>
    <x v="2"/>
    <x v="3"/>
  </r>
  <r>
    <n v="414"/>
    <d v="2020-09-22T11:50:46"/>
    <x v="413"/>
    <x v="23"/>
    <n v="14"/>
    <n v="2"/>
    <n v="1"/>
    <n v="2"/>
    <n v="0"/>
    <x v="0"/>
    <m/>
    <n v="2"/>
    <x v="9"/>
    <n v="2"/>
    <n v="4"/>
    <n v="1"/>
    <n v="7"/>
    <n v="1"/>
    <n v="5"/>
    <n v="2"/>
    <n v="7"/>
    <n v="1"/>
    <n v="6"/>
    <n v="5"/>
    <x v="4"/>
    <n v="3"/>
    <x v="9"/>
    <s v="IMCU "/>
    <m/>
    <m/>
    <n v="2"/>
    <n v="2"/>
    <n v="2"/>
    <n v="2"/>
    <m/>
    <m/>
    <m/>
    <m/>
    <m/>
    <n v="1"/>
    <x v="5"/>
    <m/>
    <m/>
    <m/>
    <m/>
    <m/>
    <m/>
    <n v="1"/>
    <n v="1"/>
    <n v="1"/>
    <m/>
    <n v="1"/>
    <n v="1"/>
    <m/>
    <m/>
    <m/>
    <s v="MW"/>
    <x v="5"/>
    <x v="1"/>
    <x v="2"/>
    <x v="4"/>
    <x v="0"/>
    <x v="3"/>
    <x v="1"/>
    <x v="2"/>
    <x v="1"/>
    <x v="0"/>
  </r>
  <r>
    <n v="415"/>
    <d v="2020-09-22T11:50:47"/>
    <x v="414"/>
    <x v="19"/>
    <n v="9"/>
    <n v="1"/>
    <n v="1"/>
    <n v="2"/>
    <n v="0"/>
    <x v="2"/>
    <m/>
    <n v="2"/>
    <x v="10"/>
    <n v="2"/>
    <n v="4"/>
    <n v="1"/>
    <n v="6"/>
    <n v="4"/>
    <n v="1"/>
    <n v="6"/>
    <n v="6"/>
    <n v="1"/>
    <n v="5"/>
    <n v="1"/>
    <x v="3"/>
    <n v="3"/>
    <x v="1"/>
    <m/>
    <m/>
    <s v="New Rez"/>
    <n v="2"/>
    <n v="2"/>
    <n v="1"/>
    <n v="2"/>
    <m/>
    <m/>
    <m/>
    <m/>
    <n v="1"/>
    <m/>
    <x v="1"/>
    <n v="1"/>
    <m/>
    <m/>
    <m/>
    <n v="1"/>
    <m/>
    <n v="1"/>
    <m/>
    <m/>
    <m/>
    <m/>
    <m/>
    <m/>
    <m/>
    <n v="1"/>
    <s v="SOUTH"/>
    <x v="2"/>
    <x v="4"/>
    <x v="4"/>
    <x v="7"/>
    <x v="0"/>
    <x v="0"/>
    <x v="1"/>
    <x v="3"/>
    <x v="0"/>
    <x v="0"/>
  </r>
  <r>
    <n v="416"/>
    <d v="2020-09-22T11:50:59"/>
    <x v="415"/>
    <x v="8"/>
    <n v="49"/>
    <n v="1"/>
    <n v="1"/>
    <n v="1"/>
    <n v="1"/>
    <x v="2"/>
    <m/>
    <n v="1"/>
    <x v="17"/>
    <n v="2"/>
    <n v="5"/>
    <n v="1"/>
    <n v="7"/>
    <n v="2"/>
    <n v="6"/>
    <n v="6"/>
    <n v="6"/>
    <n v="1"/>
    <n v="7"/>
    <n v="3"/>
    <x v="36"/>
    <n v="1"/>
    <x v="5"/>
    <m/>
    <m/>
    <m/>
    <n v="1"/>
    <n v="1"/>
    <n v="1"/>
    <n v="1"/>
    <n v="1"/>
    <n v="1"/>
    <m/>
    <m/>
    <n v="1"/>
    <m/>
    <x v="5"/>
    <n v="1"/>
    <m/>
    <m/>
    <m/>
    <m/>
    <m/>
    <n v="1"/>
    <m/>
    <n v="1"/>
    <m/>
    <m/>
    <n v="1"/>
    <m/>
    <m/>
    <m/>
    <s v="SOUTH"/>
    <x v="1"/>
    <x v="4"/>
    <x v="2"/>
    <x v="4"/>
    <x v="3"/>
    <x v="0"/>
    <x v="1"/>
    <x v="2"/>
    <x v="1"/>
    <x v="1"/>
  </r>
  <r>
    <n v="417"/>
    <d v="2020-09-22T11:52:11"/>
    <x v="416"/>
    <x v="14"/>
    <n v="43"/>
    <n v="1"/>
    <n v="1"/>
    <n v="2"/>
    <n v="1"/>
    <x v="0"/>
    <m/>
    <n v="1"/>
    <x v="0"/>
    <n v="2"/>
    <n v="3"/>
    <n v="6"/>
    <n v="4"/>
    <n v="7"/>
    <n v="7"/>
    <n v="4"/>
    <n v="3"/>
    <n v="1"/>
    <n v="2"/>
    <n v="7"/>
    <x v="1"/>
    <n v="1"/>
    <x v="6"/>
    <m/>
    <s v="Commerce "/>
    <m/>
    <n v="2"/>
    <n v="2"/>
    <n v="2"/>
    <n v="2"/>
    <m/>
    <n v="1"/>
    <m/>
    <m/>
    <m/>
    <m/>
    <x v="4"/>
    <m/>
    <m/>
    <n v="1"/>
    <m/>
    <m/>
    <m/>
    <m/>
    <m/>
    <m/>
    <m/>
    <m/>
    <n v="1"/>
    <m/>
    <m/>
    <m/>
    <s v="SOUTH"/>
    <x v="1"/>
    <x v="9"/>
    <x v="3"/>
    <x v="12"/>
    <x v="0"/>
    <x v="0"/>
    <x v="0"/>
    <x v="3"/>
    <x v="3"/>
    <x v="0"/>
  </r>
  <r>
    <n v="418"/>
    <d v="2020-09-22T11:52:28"/>
    <x v="417"/>
    <x v="27"/>
    <n v="21"/>
    <n v="1"/>
    <n v="1"/>
    <n v="1"/>
    <n v="0"/>
    <x v="0"/>
    <m/>
    <n v="2"/>
    <x v="9"/>
    <n v="2"/>
    <n v="3"/>
    <n v="3"/>
    <n v="6"/>
    <n v="3"/>
    <n v="5"/>
    <n v="5"/>
    <n v="6"/>
    <n v="4"/>
    <n v="5"/>
    <n v="5"/>
    <x v="9"/>
    <n v="2"/>
    <x v="9"/>
    <s v="Credit union"/>
    <m/>
    <m/>
    <n v="2"/>
    <n v="2"/>
    <n v="2"/>
    <n v="2"/>
    <n v="1"/>
    <m/>
    <m/>
    <m/>
    <m/>
    <m/>
    <x v="0"/>
    <n v="1"/>
    <m/>
    <m/>
    <m/>
    <m/>
    <m/>
    <m/>
    <m/>
    <n v="1"/>
    <n v="1"/>
    <m/>
    <m/>
    <m/>
    <n v="1"/>
    <m/>
    <s v="NE"/>
    <x v="2"/>
    <x v="3"/>
    <x v="5"/>
    <x v="3"/>
    <x v="0"/>
    <x v="0"/>
    <x v="3"/>
    <x v="1"/>
    <x v="2"/>
    <x v="0"/>
  </r>
  <r>
    <n v="419"/>
    <d v="2020-09-22T11:52:54"/>
    <x v="418"/>
    <x v="33"/>
    <n v="5"/>
    <n v="1"/>
    <n v="1"/>
    <n v="1"/>
    <n v="0"/>
    <x v="1"/>
    <m/>
    <n v="1"/>
    <x v="8"/>
    <n v="2"/>
    <n v="6"/>
    <n v="3"/>
    <n v="6"/>
    <n v="4"/>
    <n v="3"/>
    <n v="1"/>
    <n v="7"/>
    <n v="3"/>
    <n v="5"/>
    <n v="5"/>
    <x v="23"/>
    <n v="3"/>
    <x v="3"/>
    <m/>
    <m/>
    <m/>
    <n v="3"/>
    <n v="2"/>
    <n v="3"/>
    <n v="3"/>
    <m/>
    <m/>
    <m/>
    <m/>
    <n v="1"/>
    <m/>
    <x v="0"/>
    <m/>
    <m/>
    <m/>
    <m/>
    <m/>
    <m/>
    <m/>
    <m/>
    <m/>
    <n v="1"/>
    <m/>
    <m/>
    <m/>
    <m/>
    <n v="1"/>
    <s v="WEST"/>
    <x v="12"/>
    <x v="5"/>
    <x v="3"/>
    <x v="7"/>
    <x v="4"/>
    <x v="2"/>
    <x v="3"/>
    <x v="3"/>
    <x v="0"/>
    <x v="0"/>
  </r>
  <r>
    <n v="420"/>
    <d v="2020-09-22T11:53:32"/>
    <x v="419"/>
    <x v="45"/>
    <n v="10"/>
    <n v="1"/>
    <n v="1"/>
    <n v="2"/>
    <n v="1"/>
    <x v="0"/>
    <m/>
    <n v="1"/>
    <x v="21"/>
    <n v="2"/>
    <n v="4"/>
    <n v="5"/>
    <n v="7"/>
    <n v="6"/>
    <n v="3"/>
    <n v="5"/>
    <n v="6"/>
    <n v="6"/>
    <n v="6"/>
    <n v="2"/>
    <x v="9"/>
    <n v="1"/>
    <x v="3"/>
    <m/>
    <m/>
    <m/>
    <n v="2"/>
    <n v="1"/>
    <n v="2"/>
    <n v="2"/>
    <m/>
    <n v="1"/>
    <m/>
    <m/>
    <m/>
    <m/>
    <x v="0"/>
    <m/>
    <n v="1"/>
    <m/>
    <m/>
    <m/>
    <m/>
    <m/>
    <n v="1"/>
    <n v="1"/>
    <m/>
    <m/>
    <m/>
    <n v="1"/>
    <m/>
    <m/>
    <s v="SOUTH"/>
    <x v="1"/>
    <x v="2"/>
    <x v="1"/>
    <x v="1"/>
    <x v="8"/>
    <x v="0"/>
    <x v="2"/>
    <x v="1"/>
    <x v="0"/>
    <x v="3"/>
  </r>
  <r>
    <n v="421"/>
    <d v="2020-09-22T11:53:36"/>
    <x v="420"/>
    <x v="23"/>
    <n v="7"/>
    <n v="1"/>
    <n v="1"/>
    <n v="2"/>
    <n v="0"/>
    <x v="0"/>
    <m/>
    <n v="1"/>
    <x v="27"/>
    <n v="2"/>
    <n v="3"/>
    <n v="3"/>
    <n v="5"/>
    <n v="3"/>
    <n v="3"/>
    <n v="7"/>
    <n v="5"/>
    <n v="3"/>
    <n v="6"/>
    <n v="5"/>
    <x v="4"/>
    <n v="1"/>
    <x v="1"/>
    <m/>
    <m/>
    <s v="PNC"/>
    <n v="2"/>
    <n v="2"/>
    <n v="2"/>
    <n v="2"/>
    <m/>
    <m/>
    <m/>
    <m/>
    <n v="1"/>
    <m/>
    <x v="2"/>
    <m/>
    <m/>
    <m/>
    <m/>
    <n v="1"/>
    <m/>
    <m/>
    <m/>
    <n v="1"/>
    <n v="1"/>
    <m/>
    <m/>
    <m/>
    <m/>
    <n v="1"/>
    <s v="NE"/>
    <x v="3"/>
    <x v="6"/>
    <x v="5"/>
    <x v="5"/>
    <x v="4"/>
    <x v="1"/>
    <x v="2"/>
    <x v="1"/>
    <x v="2"/>
    <x v="0"/>
  </r>
  <r>
    <n v="422"/>
    <d v="2020-09-22T11:55:44"/>
    <x v="421"/>
    <x v="57"/>
    <n v="18"/>
    <n v="1"/>
    <n v="1"/>
    <n v="1"/>
    <n v="0"/>
    <x v="0"/>
    <m/>
    <n v="2"/>
    <x v="22"/>
    <n v="2"/>
    <n v="5"/>
    <n v="3"/>
    <n v="5"/>
    <n v="4"/>
    <n v="6"/>
    <n v="4"/>
    <n v="6"/>
    <n v="3"/>
    <n v="5"/>
    <n v="3"/>
    <x v="9"/>
    <n v="3"/>
    <x v="2"/>
    <m/>
    <m/>
    <m/>
    <n v="2"/>
    <n v="3"/>
    <n v="2"/>
    <n v="2"/>
    <m/>
    <m/>
    <m/>
    <m/>
    <m/>
    <n v="1"/>
    <x v="0"/>
    <m/>
    <n v="1"/>
    <m/>
    <m/>
    <n v="1"/>
    <m/>
    <m/>
    <n v="1"/>
    <m/>
    <m/>
    <m/>
    <m/>
    <m/>
    <m/>
    <n v="1"/>
    <s v="SOUTH"/>
    <x v="6"/>
    <x v="3"/>
    <x v="5"/>
    <x v="7"/>
    <x v="3"/>
    <x v="3"/>
    <x v="3"/>
    <x v="1"/>
    <x v="0"/>
    <x v="1"/>
  </r>
  <r>
    <n v="423"/>
    <d v="2020-09-22T11:59:00"/>
    <x v="422"/>
    <x v="24"/>
    <n v="32"/>
    <n v="1"/>
    <n v="1"/>
    <n v="2"/>
    <n v="2"/>
    <x v="0"/>
    <m/>
    <n v="1"/>
    <x v="7"/>
    <n v="1"/>
    <n v="7"/>
    <n v="1"/>
    <n v="7"/>
    <n v="1"/>
    <n v="7"/>
    <n v="7"/>
    <n v="7"/>
    <n v="1"/>
    <n v="7"/>
    <n v="1"/>
    <x v="7"/>
    <n v="1"/>
    <x v="10"/>
    <m/>
    <m/>
    <m/>
    <n v="2"/>
    <n v="1"/>
    <n v="1"/>
    <n v="2"/>
    <n v="1"/>
    <n v="1"/>
    <m/>
    <m/>
    <n v="1"/>
    <m/>
    <x v="1"/>
    <n v="1"/>
    <m/>
    <m/>
    <m/>
    <n v="1"/>
    <n v="1"/>
    <m/>
    <m/>
    <m/>
    <m/>
    <n v="1"/>
    <n v="1"/>
    <m/>
    <n v="1"/>
    <m/>
    <s v="NE"/>
    <x v="0"/>
    <x v="1"/>
    <x v="2"/>
    <x v="2"/>
    <x v="9"/>
    <x v="0"/>
    <x v="1"/>
    <x v="2"/>
    <x v="1"/>
    <x v="2"/>
  </r>
  <r>
    <n v="424"/>
    <d v="2020-09-22T11:59:35"/>
    <x v="423"/>
    <x v="26"/>
    <n v="9"/>
    <n v="1"/>
    <n v="1"/>
    <n v="1"/>
    <n v="1"/>
    <x v="3"/>
    <m/>
    <n v="1"/>
    <x v="0"/>
    <n v="1"/>
    <n v="5"/>
    <n v="6"/>
    <n v="6"/>
    <n v="7"/>
    <n v="6"/>
    <n v="5"/>
    <n v="6"/>
    <n v="7"/>
    <n v="6"/>
    <n v="6"/>
    <x v="38"/>
    <n v="2"/>
    <x v="3"/>
    <m/>
    <m/>
    <m/>
    <n v="1"/>
    <n v="1"/>
    <n v="1"/>
    <n v="1"/>
    <n v="1"/>
    <m/>
    <m/>
    <m/>
    <m/>
    <m/>
    <x v="3"/>
    <m/>
    <n v="1"/>
    <m/>
    <m/>
    <n v="1"/>
    <m/>
    <n v="1"/>
    <m/>
    <m/>
    <m/>
    <m/>
    <n v="1"/>
    <n v="1"/>
    <m/>
    <m/>
    <s v="SOUTH"/>
    <x v="0"/>
    <x v="8"/>
    <x v="7"/>
    <x v="0"/>
    <x v="0"/>
    <x v="0"/>
    <x v="0"/>
    <x v="0"/>
    <x v="0"/>
    <x v="0"/>
  </r>
  <r>
    <n v="425"/>
    <d v="2020-09-22T12:02:04"/>
    <x v="424"/>
    <x v="11"/>
    <n v="5"/>
    <n v="1"/>
    <n v="1"/>
    <n v="2"/>
    <n v="1"/>
    <x v="0"/>
    <m/>
    <n v="1"/>
    <x v="0"/>
    <n v="1"/>
    <n v="6"/>
    <n v="6"/>
    <n v="7"/>
    <n v="6"/>
    <n v="7"/>
    <n v="7"/>
    <n v="6"/>
    <n v="7"/>
    <n v="6"/>
    <n v="7"/>
    <x v="4"/>
    <n v="1"/>
    <x v="3"/>
    <m/>
    <m/>
    <m/>
    <n v="1"/>
    <n v="1"/>
    <n v="1"/>
    <n v="1"/>
    <n v="1"/>
    <n v="1"/>
    <n v="1"/>
    <n v="1"/>
    <n v="1"/>
    <m/>
    <x v="3"/>
    <n v="1"/>
    <n v="1"/>
    <n v="1"/>
    <m/>
    <m/>
    <m/>
    <m/>
    <m/>
    <m/>
    <m/>
    <n v="1"/>
    <n v="1"/>
    <n v="1"/>
    <n v="1"/>
    <m/>
    <s v="WEST"/>
    <x v="1"/>
    <x v="8"/>
    <x v="0"/>
    <x v="1"/>
    <x v="0"/>
    <x v="0"/>
    <x v="0"/>
    <x v="0"/>
    <x v="0"/>
    <x v="0"/>
  </r>
  <r>
    <n v="426"/>
    <d v="2020-09-22T12:04:06"/>
    <x v="425"/>
    <x v="4"/>
    <n v="32"/>
    <n v="1"/>
    <n v="1"/>
    <n v="3"/>
    <n v="2"/>
    <x v="0"/>
    <m/>
    <n v="1"/>
    <x v="17"/>
    <n v="2"/>
    <n v="7"/>
    <n v="1"/>
    <n v="7"/>
    <n v="2"/>
    <n v="6"/>
    <n v="2"/>
    <n v="6"/>
    <n v="1"/>
    <n v="7"/>
    <n v="1"/>
    <x v="2"/>
    <n v="1"/>
    <x v="3"/>
    <m/>
    <m/>
    <m/>
    <n v="2"/>
    <n v="2"/>
    <n v="1"/>
    <n v="2"/>
    <m/>
    <m/>
    <n v="1"/>
    <n v="1"/>
    <n v="1"/>
    <m/>
    <x v="1"/>
    <n v="1"/>
    <m/>
    <n v="1"/>
    <m/>
    <m/>
    <m/>
    <n v="1"/>
    <m/>
    <m/>
    <m/>
    <n v="1"/>
    <n v="1"/>
    <m/>
    <n v="1"/>
    <m/>
    <s v="NE"/>
    <x v="12"/>
    <x v="4"/>
    <x v="2"/>
    <x v="4"/>
    <x v="2"/>
    <x v="2"/>
    <x v="1"/>
    <x v="2"/>
    <x v="1"/>
    <x v="2"/>
  </r>
  <r>
    <n v="427"/>
    <d v="2020-09-22T12:06:47"/>
    <x v="426"/>
    <x v="15"/>
    <n v="13"/>
    <n v="1"/>
    <n v="1"/>
    <n v="2"/>
    <n v="0"/>
    <x v="0"/>
    <m/>
    <n v="1"/>
    <x v="17"/>
    <n v="2"/>
    <n v="7"/>
    <n v="2"/>
    <n v="6"/>
    <n v="4"/>
    <n v="7"/>
    <n v="1"/>
    <n v="6"/>
    <n v="2"/>
    <n v="5"/>
    <n v="3"/>
    <x v="1"/>
    <n v="1"/>
    <x v="1"/>
    <m/>
    <m/>
    <s v="SLS.net"/>
    <n v="3"/>
    <n v="2"/>
    <n v="2"/>
    <n v="2"/>
    <m/>
    <m/>
    <m/>
    <m/>
    <m/>
    <n v="1"/>
    <x v="4"/>
    <m/>
    <m/>
    <m/>
    <m/>
    <m/>
    <n v="1"/>
    <m/>
    <m/>
    <n v="1"/>
    <n v="1"/>
    <m/>
    <n v="1"/>
    <m/>
    <m/>
    <m/>
    <s v="MW"/>
    <x v="10"/>
    <x v="5"/>
    <x v="6"/>
    <x v="7"/>
    <x v="1"/>
    <x v="2"/>
    <x v="3"/>
    <x v="3"/>
    <x v="0"/>
    <x v="1"/>
  </r>
  <r>
    <n v="428"/>
    <d v="2020-09-22T12:07:32"/>
    <x v="427"/>
    <x v="49"/>
    <n v="33"/>
    <n v="2"/>
    <n v="1"/>
    <n v="2"/>
    <n v="0"/>
    <x v="0"/>
    <m/>
    <n v="1"/>
    <x v="6"/>
    <n v="2"/>
    <n v="4"/>
    <n v="3"/>
    <n v="7"/>
    <n v="4"/>
    <n v="6"/>
    <n v="6"/>
    <n v="5"/>
    <n v="2"/>
    <n v="6"/>
    <n v="2"/>
    <x v="12"/>
    <n v="1"/>
    <x v="3"/>
    <m/>
    <m/>
    <m/>
    <n v="2"/>
    <n v="2"/>
    <n v="2"/>
    <n v="2"/>
    <n v="1"/>
    <m/>
    <m/>
    <m/>
    <n v="1"/>
    <m/>
    <x v="3"/>
    <n v="1"/>
    <m/>
    <m/>
    <m/>
    <n v="1"/>
    <m/>
    <n v="1"/>
    <m/>
    <m/>
    <m/>
    <n v="1"/>
    <m/>
    <m/>
    <n v="1"/>
    <m/>
    <s v="SOUTH"/>
    <x v="2"/>
    <x v="6"/>
    <x v="4"/>
    <x v="3"/>
    <x v="1"/>
    <x v="0"/>
    <x v="2"/>
    <x v="3"/>
    <x v="2"/>
    <x v="1"/>
  </r>
  <r>
    <n v="429"/>
    <d v="2020-09-22T12:07:37"/>
    <x v="428"/>
    <x v="26"/>
    <n v="25"/>
    <n v="1"/>
    <n v="1"/>
    <n v="2"/>
    <n v="0"/>
    <x v="0"/>
    <m/>
    <n v="2"/>
    <x v="13"/>
    <n v="2"/>
    <n v="5"/>
    <n v="3"/>
    <n v="6"/>
    <n v="6"/>
    <n v="4"/>
    <n v="2"/>
    <n v="6"/>
    <n v="3"/>
    <n v="4"/>
    <n v="3"/>
    <x v="17"/>
    <n v="2"/>
    <x v="10"/>
    <m/>
    <m/>
    <m/>
    <n v="2"/>
    <n v="3"/>
    <n v="2"/>
    <n v="2"/>
    <m/>
    <m/>
    <m/>
    <m/>
    <m/>
    <n v="1"/>
    <x v="1"/>
    <m/>
    <m/>
    <m/>
    <m/>
    <n v="1"/>
    <m/>
    <m/>
    <m/>
    <n v="1"/>
    <n v="1"/>
    <m/>
    <m/>
    <m/>
    <m/>
    <n v="1"/>
    <s v="MW"/>
    <x v="11"/>
    <x v="3"/>
    <x v="3"/>
    <x v="10"/>
    <x v="8"/>
    <x v="3"/>
    <x v="3"/>
    <x v="3"/>
    <x v="3"/>
    <x v="3"/>
  </r>
  <r>
    <n v="430"/>
    <d v="2020-09-22T12:08:32"/>
    <x v="429"/>
    <x v="3"/>
    <n v="5"/>
    <n v="1"/>
    <n v="1"/>
    <n v="1"/>
    <n v="2"/>
    <x v="0"/>
    <m/>
    <n v="1"/>
    <x v="0"/>
    <n v="2"/>
    <n v="5"/>
    <n v="6"/>
    <n v="4"/>
    <n v="3"/>
    <n v="6"/>
    <n v="5"/>
    <n v="4"/>
    <n v="2"/>
    <n v="6"/>
    <n v="2"/>
    <x v="12"/>
    <n v="1"/>
    <x v="3"/>
    <m/>
    <m/>
    <m/>
    <n v="1"/>
    <n v="1"/>
    <n v="1"/>
    <n v="1"/>
    <n v="1"/>
    <m/>
    <m/>
    <n v="1"/>
    <m/>
    <m/>
    <x v="4"/>
    <m/>
    <n v="1"/>
    <n v="1"/>
    <n v="1"/>
    <m/>
    <m/>
    <m/>
    <m/>
    <m/>
    <m/>
    <m/>
    <n v="1"/>
    <n v="1"/>
    <m/>
    <m/>
    <s v="WEST"/>
    <x v="0"/>
    <x v="7"/>
    <x v="5"/>
    <x v="5"/>
    <x v="1"/>
    <x v="0"/>
    <x v="0"/>
    <x v="1"/>
    <x v="2"/>
    <x v="1"/>
  </r>
  <r>
    <n v="431"/>
    <d v="2020-09-22T12:11:10"/>
    <x v="430"/>
    <x v="46"/>
    <n v="38"/>
    <n v="1"/>
    <n v="1"/>
    <n v="2"/>
    <n v="2"/>
    <x v="0"/>
    <m/>
    <n v="1"/>
    <x v="4"/>
    <n v="2"/>
    <n v="6"/>
    <n v="6"/>
    <n v="6"/>
    <n v="2"/>
    <n v="6"/>
    <n v="6"/>
    <n v="7"/>
    <n v="2"/>
    <n v="6"/>
    <n v="4"/>
    <x v="10"/>
    <n v="1"/>
    <x v="3"/>
    <m/>
    <m/>
    <m/>
    <n v="1"/>
    <n v="2"/>
    <n v="2"/>
    <n v="1"/>
    <n v="1"/>
    <n v="1"/>
    <m/>
    <m/>
    <n v="1"/>
    <m/>
    <x v="1"/>
    <n v="1"/>
    <n v="1"/>
    <n v="1"/>
    <m/>
    <m/>
    <m/>
    <m/>
    <m/>
    <m/>
    <m/>
    <n v="1"/>
    <m/>
    <n v="1"/>
    <n v="1"/>
    <m/>
    <s v="NE"/>
    <x v="0"/>
    <x v="2"/>
    <x v="6"/>
    <x v="6"/>
    <x v="5"/>
    <x v="0"/>
    <x v="2"/>
    <x v="3"/>
    <x v="2"/>
    <x v="3"/>
  </r>
  <r>
    <n v="432"/>
    <d v="2020-09-22T12:12:02"/>
    <x v="431"/>
    <x v="3"/>
    <n v="32"/>
    <n v="1"/>
    <n v="1"/>
    <n v="2"/>
    <n v="2"/>
    <x v="0"/>
    <m/>
    <n v="1"/>
    <x v="2"/>
    <n v="2"/>
    <n v="3"/>
    <n v="1"/>
    <n v="7"/>
    <n v="1"/>
    <n v="6"/>
    <n v="5"/>
    <n v="3"/>
    <n v="1"/>
    <n v="7"/>
    <n v="6"/>
    <x v="8"/>
    <n v="1"/>
    <x v="12"/>
    <m/>
    <m/>
    <m/>
    <n v="3"/>
    <n v="3"/>
    <n v="1"/>
    <n v="2"/>
    <n v="1"/>
    <m/>
    <m/>
    <m/>
    <m/>
    <m/>
    <x v="0"/>
    <n v="1"/>
    <m/>
    <m/>
    <n v="1"/>
    <m/>
    <m/>
    <m/>
    <n v="1"/>
    <m/>
    <m/>
    <n v="1"/>
    <m/>
    <m/>
    <n v="1"/>
    <m/>
    <s v="NE"/>
    <x v="2"/>
    <x v="6"/>
    <x v="2"/>
    <x v="2"/>
    <x v="0"/>
    <x v="0"/>
    <x v="2"/>
    <x v="2"/>
    <x v="1"/>
    <x v="0"/>
  </r>
  <r>
    <n v="433"/>
    <d v="2020-09-22T12:12:10"/>
    <x v="432"/>
    <x v="45"/>
    <n v="14"/>
    <n v="2"/>
    <n v="1"/>
    <n v="1"/>
    <n v="0"/>
    <x v="0"/>
    <m/>
    <n v="1"/>
    <x v="41"/>
    <n v="1"/>
    <n v="5"/>
    <n v="5"/>
    <n v="7"/>
    <n v="5"/>
    <n v="6"/>
    <n v="6"/>
    <n v="6"/>
    <n v="6"/>
    <n v="6"/>
    <n v="5"/>
    <x v="39"/>
    <n v="1"/>
    <x v="3"/>
    <m/>
    <m/>
    <m/>
    <n v="1"/>
    <n v="1"/>
    <n v="1"/>
    <n v="1"/>
    <n v="1"/>
    <m/>
    <m/>
    <m/>
    <m/>
    <m/>
    <x v="1"/>
    <n v="1"/>
    <m/>
    <n v="1"/>
    <m/>
    <m/>
    <n v="1"/>
    <m/>
    <m/>
    <m/>
    <m/>
    <n v="1"/>
    <m/>
    <n v="1"/>
    <m/>
    <m/>
    <s v="MW"/>
    <x v="1"/>
    <x v="2"/>
    <x v="1"/>
    <x v="7"/>
    <x v="8"/>
    <x v="0"/>
    <x v="2"/>
    <x v="1"/>
    <x v="0"/>
    <x v="3"/>
  </r>
  <r>
    <n v="434"/>
    <d v="2020-09-22T12:12:34"/>
    <x v="433"/>
    <x v="8"/>
    <n v="32"/>
    <n v="1"/>
    <n v="1"/>
    <n v="2"/>
    <n v="2"/>
    <x v="0"/>
    <m/>
    <n v="2"/>
    <x v="17"/>
    <n v="1"/>
    <n v="3"/>
    <n v="6"/>
    <n v="3"/>
    <n v="5"/>
    <n v="5"/>
    <n v="3"/>
    <n v="5"/>
    <n v="2"/>
    <n v="4"/>
    <n v="6"/>
    <x v="10"/>
    <n v="1"/>
    <x v="0"/>
    <m/>
    <m/>
    <m/>
    <n v="1"/>
    <n v="1"/>
    <n v="1"/>
    <n v="1"/>
    <n v="1"/>
    <m/>
    <n v="1"/>
    <n v="1"/>
    <n v="1"/>
    <m/>
    <x v="4"/>
    <n v="1"/>
    <n v="1"/>
    <m/>
    <n v="1"/>
    <m/>
    <m/>
    <m/>
    <m/>
    <m/>
    <m/>
    <n v="1"/>
    <n v="1"/>
    <n v="1"/>
    <n v="1"/>
    <m/>
    <s v="NE"/>
    <x v="0"/>
    <x v="0"/>
    <x v="1"/>
    <x v="0"/>
    <x v="7"/>
    <x v="0"/>
    <x v="0"/>
    <x v="1"/>
    <x v="0"/>
    <x v="0"/>
  </r>
  <r>
    <n v="435"/>
    <d v="2020-09-22T12:19:54"/>
    <x v="434"/>
    <x v="46"/>
    <n v="5"/>
    <n v="1"/>
    <n v="1"/>
    <n v="2"/>
    <n v="2"/>
    <x v="0"/>
    <m/>
    <n v="1"/>
    <x v="2"/>
    <n v="1"/>
    <n v="4"/>
    <n v="2"/>
    <n v="5"/>
    <n v="1"/>
    <n v="3"/>
    <n v="5"/>
    <n v="3"/>
    <n v="6"/>
    <n v="2"/>
    <n v="2"/>
    <x v="4"/>
    <n v="1"/>
    <x v="3"/>
    <m/>
    <m/>
    <m/>
    <n v="1"/>
    <n v="1"/>
    <n v="1"/>
    <n v="1"/>
    <m/>
    <n v="1"/>
    <m/>
    <m/>
    <m/>
    <m/>
    <x v="0"/>
    <m/>
    <m/>
    <n v="1"/>
    <m/>
    <n v="1"/>
    <m/>
    <m/>
    <n v="1"/>
    <m/>
    <m/>
    <m/>
    <n v="1"/>
    <m/>
    <m/>
    <m/>
    <s v="WEST"/>
    <x v="1"/>
    <x v="2"/>
    <x v="7"/>
    <x v="7"/>
    <x v="8"/>
    <x v="0"/>
    <x v="2"/>
    <x v="0"/>
    <x v="0"/>
    <x v="3"/>
  </r>
  <r>
    <n v="436"/>
    <d v="2020-09-22T12:26:37"/>
    <x v="435"/>
    <x v="3"/>
    <n v="32"/>
    <n v="1"/>
    <n v="1"/>
    <n v="2"/>
    <n v="2"/>
    <x v="0"/>
    <m/>
    <n v="1"/>
    <x v="3"/>
    <n v="1"/>
    <n v="5"/>
    <n v="7"/>
    <n v="3"/>
    <n v="6"/>
    <n v="4"/>
    <n v="1"/>
    <n v="4"/>
    <n v="6"/>
    <n v="7"/>
    <n v="5"/>
    <x v="12"/>
    <n v="2"/>
    <x v="3"/>
    <m/>
    <m/>
    <m/>
    <n v="1"/>
    <n v="1"/>
    <n v="1"/>
    <n v="2"/>
    <n v="1"/>
    <m/>
    <n v="1"/>
    <m/>
    <m/>
    <m/>
    <x v="1"/>
    <n v="1"/>
    <m/>
    <m/>
    <m/>
    <n v="1"/>
    <m/>
    <m/>
    <n v="1"/>
    <m/>
    <m/>
    <n v="1"/>
    <m/>
    <n v="1"/>
    <m/>
    <m/>
    <s v="NE"/>
    <x v="4"/>
    <x v="9"/>
    <x v="8"/>
    <x v="7"/>
    <x v="7"/>
    <x v="2"/>
    <x v="0"/>
    <x v="0"/>
    <x v="0"/>
    <x v="0"/>
  </r>
  <r>
    <n v="437"/>
    <d v="2020-09-22T12:26:41"/>
    <x v="436"/>
    <x v="30"/>
    <n v="9"/>
    <n v="1"/>
    <n v="1"/>
    <n v="1"/>
    <n v="0"/>
    <x v="0"/>
    <m/>
    <n v="1"/>
    <x v="37"/>
    <n v="2"/>
    <n v="4"/>
    <n v="3"/>
    <n v="5"/>
    <n v="3"/>
    <n v="5"/>
    <n v="5"/>
    <n v="5"/>
    <n v="5"/>
    <n v="5"/>
    <n v="5"/>
    <x v="1"/>
    <n v="4"/>
    <x v="10"/>
    <m/>
    <m/>
    <m/>
    <n v="2"/>
    <n v="2"/>
    <n v="2"/>
    <n v="2"/>
    <m/>
    <m/>
    <m/>
    <m/>
    <m/>
    <n v="1"/>
    <x v="2"/>
    <m/>
    <m/>
    <m/>
    <m/>
    <n v="1"/>
    <m/>
    <m/>
    <n v="1"/>
    <m/>
    <n v="1"/>
    <m/>
    <m/>
    <m/>
    <m/>
    <n v="1"/>
    <s v="SOUTH"/>
    <x v="1"/>
    <x v="6"/>
    <x v="0"/>
    <x v="3"/>
    <x v="0"/>
    <x v="0"/>
    <x v="2"/>
    <x v="0"/>
    <x v="2"/>
    <x v="0"/>
  </r>
  <r>
    <n v="438"/>
    <d v="2020-09-22T12:27:43"/>
    <x v="437"/>
    <x v="25"/>
    <n v="29"/>
    <n v="2"/>
    <n v="1"/>
    <n v="1"/>
    <n v="0"/>
    <x v="2"/>
    <m/>
    <n v="2"/>
    <x v="0"/>
    <n v="2"/>
    <n v="5"/>
    <n v="7"/>
    <n v="3"/>
    <n v="6"/>
    <n v="2"/>
    <n v="5"/>
    <n v="5"/>
    <n v="7"/>
    <n v="5"/>
    <n v="3"/>
    <x v="3"/>
    <n v="2"/>
    <x v="13"/>
    <m/>
    <m/>
    <m/>
    <n v="2"/>
    <n v="2"/>
    <n v="2"/>
    <n v="2"/>
    <m/>
    <n v="1"/>
    <m/>
    <m/>
    <m/>
    <m/>
    <x v="5"/>
    <n v="1"/>
    <m/>
    <n v="1"/>
    <n v="1"/>
    <m/>
    <m/>
    <m/>
    <m/>
    <m/>
    <m/>
    <m/>
    <n v="1"/>
    <n v="1"/>
    <n v="1"/>
    <m/>
    <s v="NE"/>
    <x v="0"/>
    <x v="7"/>
    <x v="10"/>
    <x v="0"/>
    <x v="7"/>
    <x v="0"/>
    <x v="0"/>
    <x v="0"/>
    <x v="0"/>
    <x v="0"/>
  </r>
  <r>
    <n v="439"/>
    <d v="2020-09-22T12:28:55"/>
    <x v="438"/>
    <x v="34"/>
    <n v="33"/>
    <n v="1"/>
    <n v="1"/>
    <n v="1"/>
    <n v="1"/>
    <x v="0"/>
    <m/>
    <n v="2"/>
    <x v="3"/>
    <n v="2"/>
    <n v="2"/>
    <n v="6"/>
    <n v="4"/>
    <n v="6"/>
    <n v="5"/>
    <n v="7"/>
    <n v="4"/>
    <n v="5"/>
    <n v="6"/>
    <n v="7"/>
    <x v="3"/>
    <n v="2"/>
    <x v="9"/>
    <s v="American Airlines"/>
    <m/>
    <m/>
    <n v="2"/>
    <n v="3"/>
    <n v="2"/>
    <n v="2"/>
    <n v="1"/>
    <m/>
    <m/>
    <m/>
    <n v="1"/>
    <m/>
    <x v="4"/>
    <n v="1"/>
    <m/>
    <m/>
    <m/>
    <m/>
    <n v="1"/>
    <n v="1"/>
    <m/>
    <m/>
    <m/>
    <m/>
    <m/>
    <m/>
    <m/>
    <n v="1"/>
    <s v="SOUTH"/>
    <x v="7"/>
    <x v="7"/>
    <x v="7"/>
    <x v="1"/>
    <x v="4"/>
    <x v="1"/>
    <x v="0"/>
    <x v="0"/>
    <x v="0"/>
    <x v="0"/>
  </r>
  <r>
    <n v="440"/>
    <d v="2020-09-22T12:29:35"/>
    <x v="439"/>
    <x v="10"/>
    <n v="9"/>
    <n v="1"/>
    <n v="1"/>
    <n v="2"/>
    <n v="0"/>
    <x v="0"/>
    <m/>
    <n v="2"/>
    <x v="21"/>
    <n v="1"/>
    <n v="4"/>
    <n v="5"/>
    <n v="6"/>
    <n v="4"/>
    <n v="5"/>
    <n v="3"/>
    <n v="5"/>
    <n v="5"/>
    <n v="4"/>
    <n v="3"/>
    <x v="22"/>
    <n v="2"/>
    <x v="1"/>
    <m/>
    <m/>
    <s v="Owner finance"/>
    <n v="2"/>
    <n v="2"/>
    <n v="2"/>
    <n v="2"/>
    <m/>
    <m/>
    <m/>
    <m/>
    <m/>
    <n v="1"/>
    <x v="2"/>
    <n v="1"/>
    <m/>
    <m/>
    <m/>
    <m/>
    <m/>
    <m/>
    <n v="1"/>
    <n v="1"/>
    <m/>
    <m/>
    <m/>
    <m/>
    <n v="1"/>
    <m/>
    <s v="SOUTH"/>
    <x v="6"/>
    <x v="8"/>
    <x v="1"/>
    <x v="1"/>
    <x v="5"/>
    <x v="3"/>
    <x v="0"/>
    <x v="1"/>
    <x v="0"/>
    <x v="3"/>
  </r>
  <r>
    <n v="441"/>
    <d v="2020-09-22T12:29:48"/>
    <x v="440"/>
    <x v="30"/>
    <n v="21"/>
    <n v="1"/>
    <n v="1"/>
    <n v="1"/>
    <n v="2"/>
    <x v="0"/>
    <m/>
    <n v="1"/>
    <x v="23"/>
    <n v="1"/>
    <n v="6"/>
    <n v="1"/>
    <n v="7"/>
    <n v="1"/>
    <n v="6"/>
    <n v="5"/>
    <n v="7"/>
    <n v="3"/>
    <n v="7"/>
    <n v="2"/>
    <x v="4"/>
    <n v="1"/>
    <x v="4"/>
    <m/>
    <m/>
    <m/>
    <n v="3"/>
    <n v="3"/>
    <n v="2"/>
    <n v="2"/>
    <n v="1"/>
    <n v="1"/>
    <m/>
    <m/>
    <m/>
    <m/>
    <x v="1"/>
    <n v="1"/>
    <m/>
    <m/>
    <m/>
    <n v="1"/>
    <m/>
    <m/>
    <m/>
    <m/>
    <m/>
    <n v="1"/>
    <m/>
    <m/>
    <m/>
    <m/>
    <s v="NE"/>
    <x v="6"/>
    <x v="1"/>
    <x v="6"/>
    <x v="2"/>
    <x v="1"/>
    <x v="3"/>
    <x v="1"/>
    <x v="3"/>
    <x v="1"/>
    <x v="1"/>
  </r>
  <r>
    <n v="442"/>
    <d v="2020-09-22T12:30:19"/>
    <x v="441"/>
    <x v="3"/>
    <n v="5"/>
    <n v="1"/>
    <n v="1"/>
    <n v="2"/>
    <n v="3"/>
    <x v="0"/>
    <m/>
    <n v="1"/>
    <x v="19"/>
    <n v="1"/>
    <n v="3"/>
    <n v="1"/>
    <n v="6"/>
    <n v="2"/>
    <n v="4"/>
    <n v="6"/>
    <n v="2"/>
    <n v="6"/>
    <n v="7"/>
    <n v="1"/>
    <x v="18"/>
    <n v="1"/>
    <x v="5"/>
    <m/>
    <m/>
    <m/>
    <n v="1"/>
    <n v="1"/>
    <n v="1"/>
    <n v="2"/>
    <n v="1"/>
    <n v="1"/>
    <m/>
    <m/>
    <m/>
    <m/>
    <x v="1"/>
    <m/>
    <n v="1"/>
    <m/>
    <n v="1"/>
    <m/>
    <n v="1"/>
    <m/>
    <m/>
    <m/>
    <m/>
    <n v="1"/>
    <n v="1"/>
    <m/>
    <m/>
    <m/>
    <s v="WEST"/>
    <x v="9"/>
    <x v="2"/>
    <x v="0"/>
    <x v="4"/>
    <x v="3"/>
    <x v="1"/>
    <x v="2"/>
    <x v="0"/>
    <x v="1"/>
    <x v="1"/>
  </r>
  <r>
    <n v="443"/>
    <d v="2020-09-22T12:36:32"/>
    <x v="442"/>
    <x v="44"/>
    <n v="25"/>
    <n v="2"/>
    <n v="1"/>
    <n v="2"/>
    <n v="0"/>
    <x v="0"/>
    <m/>
    <n v="1"/>
    <x v="0"/>
    <n v="2"/>
    <n v="4"/>
    <n v="2"/>
    <n v="7"/>
    <n v="5"/>
    <n v="4"/>
    <n v="5"/>
    <n v="6"/>
    <n v="1"/>
    <n v="6"/>
    <n v="4"/>
    <x v="1"/>
    <n v="1"/>
    <x v="10"/>
    <m/>
    <m/>
    <m/>
    <n v="2"/>
    <n v="2"/>
    <n v="2"/>
    <n v="2"/>
    <m/>
    <m/>
    <m/>
    <m/>
    <m/>
    <n v="1"/>
    <x v="2"/>
    <n v="1"/>
    <m/>
    <m/>
    <m/>
    <n v="1"/>
    <m/>
    <m/>
    <m/>
    <m/>
    <n v="1"/>
    <m/>
    <m/>
    <m/>
    <m/>
    <n v="1"/>
    <s v="MW"/>
    <x v="1"/>
    <x v="5"/>
    <x v="2"/>
    <x v="7"/>
    <x v="0"/>
    <x v="0"/>
    <x v="3"/>
    <x v="2"/>
    <x v="0"/>
    <x v="0"/>
  </r>
  <r>
    <n v="444"/>
    <d v="2020-09-22T12:38:14"/>
    <x v="443"/>
    <x v="0"/>
    <n v="10"/>
    <n v="2"/>
    <n v="1"/>
    <n v="1"/>
    <n v="2"/>
    <x v="0"/>
    <m/>
    <n v="1"/>
    <x v="36"/>
    <n v="1"/>
    <n v="5"/>
    <n v="7"/>
    <n v="6"/>
    <n v="6"/>
    <n v="6"/>
    <n v="7"/>
    <n v="6"/>
    <n v="6"/>
    <n v="5"/>
    <n v="5"/>
    <x v="4"/>
    <n v="3"/>
    <x v="3"/>
    <m/>
    <m/>
    <m/>
    <n v="1"/>
    <n v="1"/>
    <n v="1"/>
    <n v="1"/>
    <n v="1"/>
    <m/>
    <m/>
    <m/>
    <m/>
    <m/>
    <x v="3"/>
    <n v="1"/>
    <n v="1"/>
    <n v="1"/>
    <m/>
    <m/>
    <m/>
    <m/>
    <m/>
    <m/>
    <m/>
    <n v="1"/>
    <n v="1"/>
    <m/>
    <m/>
    <m/>
    <s v="SOUTH"/>
    <x v="2"/>
    <x v="0"/>
    <x v="0"/>
    <x v="0"/>
    <x v="8"/>
    <x v="0"/>
    <x v="0"/>
    <x v="0"/>
    <x v="0"/>
    <x v="3"/>
  </r>
  <r>
    <n v="445"/>
    <d v="2020-09-22T12:38:18"/>
    <x v="444"/>
    <x v="23"/>
    <n v="17"/>
    <n v="1"/>
    <n v="1"/>
    <n v="2"/>
    <n v="0"/>
    <x v="0"/>
    <m/>
    <n v="2"/>
    <x v="7"/>
    <n v="2"/>
    <n v="5"/>
    <n v="4"/>
    <n v="6"/>
    <n v="3"/>
    <n v="6"/>
    <n v="3"/>
    <n v="7"/>
    <n v="2"/>
    <n v="5"/>
    <n v="5"/>
    <x v="5"/>
    <n v="2"/>
    <x v="9"/>
    <s v="KECU "/>
    <m/>
    <m/>
    <n v="3"/>
    <n v="3"/>
    <n v="2"/>
    <n v="3"/>
    <m/>
    <n v="1"/>
    <m/>
    <m/>
    <n v="1"/>
    <m/>
    <x v="1"/>
    <n v="1"/>
    <m/>
    <m/>
    <m/>
    <m/>
    <n v="1"/>
    <m/>
    <m/>
    <n v="1"/>
    <m/>
    <n v="1"/>
    <n v="1"/>
    <m/>
    <m/>
    <m/>
    <s v="SOUTH"/>
    <x v="5"/>
    <x v="3"/>
    <x v="6"/>
    <x v="3"/>
    <x v="8"/>
    <x v="3"/>
    <x v="3"/>
    <x v="3"/>
    <x v="2"/>
    <x v="3"/>
  </r>
  <r>
    <n v="446"/>
    <d v="2020-09-22T12:38:31"/>
    <x v="445"/>
    <x v="44"/>
    <n v="5"/>
    <n v="1"/>
    <n v="1"/>
    <n v="1"/>
    <n v="2"/>
    <x v="0"/>
    <m/>
    <n v="1"/>
    <x v="0"/>
    <n v="1"/>
    <n v="6"/>
    <n v="6"/>
    <n v="5"/>
    <n v="6"/>
    <n v="6"/>
    <n v="7"/>
    <n v="7"/>
    <n v="7"/>
    <n v="6"/>
    <n v="6"/>
    <x v="4"/>
    <n v="1"/>
    <x v="3"/>
    <m/>
    <m/>
    <m/>
    <n v="1"/>
    <n v="1"/>
    <n v="1"/>
    <n v="1"/>
    <m/>
    <n v="1"/>
    <m/>
    <m/>
    <m/>
    <m/>
    <x v="3"/>
    <m/>
    <n v="1"/>
    <m/>
    <m/>
    <m/>
    <m/>
    <m/>
    <m/>
    <m/>
    <m/>
    <n v="1"/>
    <n v="1"/>
    <m/>
    <m/>
    <m/>
    <s v="WEST"/>
    <x v="1"/>
    <x v="2"/>
    <x v="9"/>
    <x v="1"/>
    <x v="0"/>
    <x v="0"/>
    <x v="2"/>
    <x v="0"/>
    <x v="0"/>
    <x v="0"/>
  </r>
  <r>
    <n v="447"/>
    <d v="2020-09-22T12:39:02"/>
    <x v="446"/>
    <x v="28"/>
    <n v="25"/>
    <n v="1"/>
    <n v="1"/>
    <n v="2"/>
    <n v="1"/>
    <x v="0"/>
    <m/>
    <n v="2"/>
    <x v="7"/>
    <n v="2"/>
    <n v="4"/>
    <n v="4"/>
    <n v="4"/>
    <n v="4"/>
    <n v="4"/>
    <n v="6"/>
    <n v="6"/>
    <n v="3"/>
    <n v="5"/>
    <n v="5"/>
    <x v="5"/>
    <n v="2"/>
    <x v="1"/>
    <m/>
    <m/>
    <s v="Flagstar "/>
    <n v="3"/>
    <n v="1"/>
    <n v="2"/>
    <n v="2"/>
    <m/>
    <n v="1"/>
    <m/>
    <m/>
    <n v="1"/>
    <m/>
    <x v="3"/>
    <m/>
    <m/>
    <m/>
    <n v="1"/>
    <m/>
    <n v="1"/>
    <m/>
    <m/>
    <m/>
    <n v="1"/>
    <m/>
    <m/>
    <m/>
    <m/>
    <n v="1"/>
    <s v="MW"/>
    <x v="2"/>
    <x v="6"/>
    <x v="1"/>
    <x v="7"/>
    <x v="7"/>
    <x v="0"/>
    <x v="2"/>
    <x v="1"/>
    <x v="0"/>
    <x v="0"/>
  </r>
  <r>
    <n v="448"/>
    <d v="2020-09-22T12:39:18"/>
    <x v="447"/>
    <x v="17"/>
    <n v="5"/>
    <n v="1"/>
    <n v="1"/>
    <n v="3"/>
    <n v="0"/>
    <x v="0"/>
    <m/>
    <n v="1"/>
    <x v="9"/>
    <n v="1"/>
    <n v="6"/>
    <n v="6"/>
    <n v="6"/>
    <n v="6"/>
    <n v="6"/>
    <n v="5"/>
    <n v="7"/>
    <n v="4"/>
    <n v="5"/>
    <n v="6"/>
    <x v="7"/>
    <n v="1"/>
    <x v="11"/>
    <m/>
    <m/>
    <m/>
    <n v="1"/>
    <n v="3"/>
    <n v="2"/>
    <n v="1"/>
    <m/>
    <m/>
    <n v="1"/>
    <m/>
    <m/>
    <m/>
    <x v="0"/>
    <m/>
    <m/>
    <n v="1"/>
    <m/>
    <n v="1"/>
    <n v="1"/>
    <m/>
    <m/>
    <m/>
    <m/>
    <m/>
    <n v="1"/>
    <n v="1"/>
    <n v="1"/>
    <m/>
    <s v="WEST"/>
    <x v="6"/>
    <x v="2"/>
    <x v="5"/>
    <x v="0"/>
    <x v="0"/>
    <x v="3"/>
    <x v="2"/>
    <x v="1"/>
    <x v="0"/>
    <x v="0"/>
  </r>
  <r>
    <n v="449"/>
    <d v="2020-09-22T12:39:52"/>
    <x v="448"/>
    <x v="11"/>
    <n v="33"/>
    <n v="1"/>
    <n v="1"/>
    <n v="2"/>
    <n v="0"/>
    <x v="4"/>
    <m/>
    <n v="1"/>
    <x v="7"/>
    <n v="2"/>
    <n v="2"/>
    <n v="1"/>
    <n v="6"/>
    <n v="3"/>
    <n v="5"/>
    <n v="6"/>
    <n v="7"/>
    <n v="1"/>
    <n v="6"/>
    <n v="3"/>
    <x v="24"/>
    <n v="1"/>
    <x v="5"/>
    <m/>
    <m/>
    <m/>
    <n v="2"/>
    <n v="3"/>
    <n v="2"/>
    <n v="2"/>
    <m/>
    <n v="1"/>
    <m/>
    <m/>
    <m/>
    <m/>
    <x v="1"/>
    <n v="1"/>
    <m/>
    <m/>
    <m/>
    <m/>
    <m/>
    <n v="1"/>
    <m/>
    <n v="1"/>
    <m/>
    <n v="1"/>
    <m/>
    <m/>
    <m/>
    <m/>
    <s v="SOUTH"/>
    <x v="3"/>
    <x v="1"/>
    <x v="4"/>
    <x v="5"/>
    <x v="5"/>
    <x v="1"/>
    <x v="1"/>
    <x v="3"/>
    <x v="2"/>
    <x v="3"/>
  </r>
  <r>
    <n v="450"/>
    <d v="2020-09-22T12:40:15"/>
    <x v="449"/>
    <x v="8"/>
    <n v="30"/>
    <n v="2"/>
    <n v="1"/>
    <n v="1"/>
    <n v="1"/>
    <x v="0"/>
    <m/>
    <n v="1"/>
    <x v="7"/>
    <n v="1"/>
    <n v="7"/>
    <n v="3"/>
    <n v="7"/>
    <n v="6"/>
    <n v="7"/>
    <n v="7"/>
    <n v="7"/>
    <n v="1"/>
    <n v="7"/>
    <n v="3"/>
    <x v="4"/>
    <n v="1"/>
    <x v="5"/>
    <m/>
    <m/>
    <m/>
    <n v="1"/>
    <n v="1"/>
    <n v="1"/>
    <n v="2"/>
    <m/>
    <n v="1"/>
    <m/>
    <m/>
    <m/>
    <m/>
    <x v="3"/>
    <m/>
    <m/>
    <n v="1"/>
    <m/>
    <m/>
    <m/>
    <m/>
    <m/>
    <m/>
    <m/>
    <n v="1"/>
    <m/>
    <m/>
    <m/>
    <m/>
    <s v="NE"/>
    <x v="0"/>
    <x v="5"/>
    <x v="2"/>
    <x v="7"/>
    <x v="1"/>
    <x v="0"/>
    <x v="3"/>
    <x v="2"/>
    <x v="0"/>
    <x v="1"/>
  </r>
  <r>
    <n v="451"/>
    <d v="2020-09-22T12:41:29"/>
    <x v="450"/>
    <x v="25"/>
    <n v="1"/>
    <n v="1"/>
    <n v="1"/>
    <n v="2"/>
    <n v="0"/>
    <x v="0"/>
    <m/>
    <n v="1"/>
    <x v="2"/>
    <n v="2"/>
    <n v="5"/>
    <n v="2"/>
    <n v="5"/>
    <n v="6"/>
    <n v="5"/>
    <n v="5"/>
    <n v="6"/>
    <n v="5"/>
    <n v="5"/>
    <n v="5"/>
    <x v="7"/>
    <n v="1"/>
    <x v="10"/>
    <m/>
    <m/>
    <m/>
    <n v="1"/>
    <n v="2"/>
    <n v="3"/>
    <n v="2"/>
    <n v="1"/>
    <n v="1"/>
    <n v="1"/>
    <m/>
    <n v="1"/>
    <m/>
    <x v="3"/>
    <m/>
    <n v="1"/>
    <m/>
    <m/>
    <n v="1"/>
    <m/>
    <n v="1"/>
    <m/>
    <m/>
    <m/>
    <n v="1"/>
    <n v="1"/>
    <n v="1"/>
    <n v="1"/>
    <m/>
    <s v="SOUTH"/>
    <x v="0"/>
    <x v="5"/>
    <x v="0"/>
    <x v="0"/>
    <x v="0"/>
    <x v="0"/>
    <x v="3"/>
    <x v="0"/>
    <x v="0"/>
    <x v="0"/>
  </r>
  <r>
    <n v="452"/>
    <d v="2020-09-22T12:41:36"/>
    <x v="451"/>
    <x v="36"/>
    <n v="30"/>
    <n v="1"/>
    <n v="1"/>
    <n v="3"/>
    <n v="3"/>
    <x v="0"/>
    <m/>
    <n v="1"/>
    <x v="4"/>
    <n v="1"/>
    <n v="4"/>
    <n v="7"/>
    <n v="5"/>
    <n v="6"/>
    <n v="6"/>
    <n v="4"/>
    <n v="7"/>
    <n v="6"/>
    <n v="5"/>
    <n v="7"/>
    <x v="3"/>
    <n v="2"/>
    <x v="3"/>
    <m/>
    <m/>
    <m/>
    <n v="1"/>
    <n v="1"/>
    <n v="1"/>
    <n v="2"/>
    <n v="1"/>
    <m/>
    <n v="1"/>
    <m/>
    <n v="1"/>
    <m/>
    <x v="5"/>
    <n v="1"/>
    <m/>
    <m/>
    <m/>
    <m/>
    <n v="1"/>
    <m/>
    <n v="1"/>
    <m/>
    <m/>
    <n v="1"/>
    <m/>
    <n v="1"/>
    <n v="1"/>
    <m/>
    <s v="NE"/>
    <x v="0"/>
    <x v="8"/>
    <x v="7"/>
    <x v="0"/>
    <x v="7"/>
    <x v="0"/>
    <x v="0"/>
    <x v="0"/>
    <x v="0"/>
    <x v="0"/>
  </r>
  <r>
    <n v="453"/>
    <d v="2020-09-22T12:42:21"/>
    <x v="452"/>
    <x v="21"/>
    <n v="28"/>
    <n v="2"/>
    <n v="1"/>
    <n v="2"/>
    <n v="0"/>
    <x v="1"/>
    <m/>
    <n v="2"/>
    <x v="35"/>
    <n v="2"/>
    <n v="1"/>
    <n v="1"/>
    <n v="6"/>
    <n v="1"/>
    <n v="4"/>
    <n v="6"/>
    <n v="4"/>
    <n v="1"/>
    <n v="7"/>
    <n v="1"/>
    <x v="1"/>
    <n v="4"/>
    <x v="5"/>
    <m/>
    <m/>
    <m/>
    <n v="2"/>
    <n v="2"/>
    <n v="2"/>
    <n v="2"/>
    <m/>
    <m/>
    <m/>
    <m/>
    <m/>
    <n v="1"/>
    <x v="4"/>
    <n v="1"/>
    <m/>
    <m/>
    <m/>
    <m/>
    <m/>
    <n v="1"/>
    <n v="1"/>
    <m/>
    <m/>
    <m/>
    <n v="1"/>
    <m/>
    <n v="1"/>
    <m/>
    <s v="WEST"/>
    <x v="7"/>
    <x v="3"/>
    <x v="4"/>
    <x v="2"/>
    <x v="3"/>
    <x v="1"/>
    <x v="3"/>
    <x v="3"/>
    <x v="1"/>
    <x v="1"/>
  </r>
  <r>
    <n v="454"/>
    <d v="2020-09-22T12:42:36"/>
    <x v="453"/>
    <x v="8"/>
    <n v="33"/>
    <n v="1"/>
    <n v="1"/>
    <n v="2"/>
    <n v="3"/>
    <x v="0"/>
    <m/>
    <n v="1"/>
    <x v="6"/>
    <n v="2"/>
    <n v="3"/>
    <n v="4"/>
    <n v="3"/>
    <n v="6"/>
    <n v="5"/>
    <n v="5"/>
    <n v="3"/>
    <n v="6"/>
    <n v="3"/>
    <n v="5"/>
    <x v="12"/>
    <n v="1"/>
    <x v="9"/>
    <s v="State Employees Credit Union"/>
    <m/>
    <m/>
    <n v="2"/>
    <n v="2"/>
    <n v="2"/>
    <n v="3"/>
    <n v="1"/>
    <m/>
    <m/>
    <m/>
    <m/>
    <m/>
    <x v="0"/>
    <n v="1"/>
    <m/>
    <m/>
    <m/>
    <m/>
    <m/>
    <n v="1"/>
    <m/>
    <n v="1"/>
    <m/>
    <m/>
    <n v="1"/>
    <m/>
    <n v="1"/>
    <m/>
    <s v="SOUTH"/>
    <x v="2"/>
    <x v="0"/>
    <x v="8"/>
    <x v="11"/>
    <x v="0"/>
    <x v="0"/>
    <x v="0"/>
    <x v="0"/>
    <x v="3"/>
    <x v="0"/>
  </r>
  <r>
    <n v="455"/>
    <d v="2020-09-22T12:42:38"/>
    <x v="454"/>
    <x v="3"/>
    <n v="32"/>
    <n v="2"/>
    <n v="1"/>
    <n v="3"/>
    <n v="2"/>
    <x v="0"/>
    <m/>
    <n v="1"/>
    <x v="7"/>
    <n v="1"/>
    <n v="7"/>
    <n v="5"/>
    <n v="7"/>
    <n v="5"/>
    <n v="3"/>
    <n v="6"/>
    <n v="6"/>
    <n v="5"/>
    <n v="7"/>
    <n v="6"/>
    <x v="22"/>
    <n v="1"/>
    <x v="12"/>
    <m/>
    <m/>
    <m/>
    <n v="1"/>
    <n v="1"/>
    <n v="1"/>
    <n v="1"/>
    <n v="1"/>
    <n v="1"/>
    <m/>
    <m/>
    <m/>
    <m/>
    <x v="1"/>
    <m/>
    <m/>
    <n v="1"/>
    <m/>
    <n v="1"/>
    <m/>
    <m/>
    <n v="1"/>
    <m/>
    <m/>
    <m/>
    <n v="1"/>
    <m/>
    <n v="1"/>
    <m/>
    <s v="NE"/>
    <x v="6"/>
    <x v="2"/>
    <x v="5"/>
    <x v="3"/>
    <x v="6"/>
    <x v="3"/>
    <x v="2"/>
    <x v="1"/>
    <x v="2"/>
    <x v="0"/>
  </r>
  <r>
    <n v="456"/>
    <d v="2020-09-22T12:45:54"/>
    <x v="455"/>
    <x v="13"/>
    <n v="35"/>
    <n v="1"/>
    <n v="1"/>
    <n v="1"/>
    <n v="2"/>
    <x v="0"/>
    <m/>
    <n v="1"/>
    <x v="0"/>
    <n v="1"/>
    <n v="5"/>
    <n v="6"/>
    <n v="6"/>
    <n v="5"/>
    <n v="4"/>
    <n v="7"/>
    <n v="5"/>
    <n v="1"/>
    <n v="1"/>
    <n v="6"/>
    <x v="12"/>
    <n v="1"/>
    <x v="11"/>
    <m/>
    <m/>
    <m/>
    <n v="2"/>
    <n v="1"/>
    <n v="1"/>
    <n v="3"/>
    <m/>
    <m/>
    <n v="1"/>
    <m/>
    <m/>
    <m/>
    <x v="0"/>
    <m/>
    <m/>
    <m/>
    <m/>
    <m/>
    <n v="1"/>
    <n v="1"/>
    <m/>
    <n v="1"/>
    <m/>
    <n v="1"/>
    <m/>
    <m/>
    <n v="1"/>
    <m/>
    <s v="MW"/>
    <x v="2"/>
    <x v="0"/>
    <x v="4"/>
    <x v="9"/>
    <x v="4"/>
    <x v="0"/>
    <x v="0"/>
    <x v="3"/>
    <x v="3"/>
    <x v="0"/>
  </r>
  <r>
    <n v="457"/>
    <d v="2020-09-22T12:46:05"/>
    <x v="456"/>
    <x v="34"/>
    <n v="9"/>
    <n v="1"/>
    <n v="1"/>
    <n v="1"/>
    <n v="0"/>
    <x v="0"/>
    <m/>
    <n v="1"/>
    <x v="12"/>
    <n v="2"/>
    <n v="4"/>
    <n v="3"/>
    <n v="3"/>
    <n v="6"/>
    <n v="5"/>
    <n v="4"/>
    <n v="6"/>
    <n v="3"/>
    <n v="4"/>
    <n v="6"/>
    <x v="11"/>
    <n v="1"/>
    <x v="3"/>
    <m/>
    <m/>
    <m/>
    <n v="2"/>
    <n v="2"/>
    <n v="2"/>
    <n v="2"/>
    <m/>
    <n v="1"/>
    <m/>
    <m/>
    <m/>
    <m/>
    <x v="0"/>
    <n v="1"/>
    <m/>
    <n v="1"/>
    <m/>
    <n v="1"/>
    <m/>
    <m/>
    <m/>
    <m/>
    <m/>
    <m/>
    <n v="1"/>
    <m/>
    <n v="1"/>
    <m/>
    <s v="SOUTH"/>
    <x v="0"/>
    <x v="3"/>
    <x v="0"/>
    <x v="10"/>
    <x v="7"/>
    <x v="0"/>
    <x v="3"/>
    <x v="0"/>
    <x v="3"/>
    <x v="0"/>
  </r>
  <r>
    <n v="458"/>
    <d v="2020-09-22T12:46:07"/>
    <x v="457"/>
    <x v="3"/>
    <n v="32"/>
    <n v="1"/>
    <n v="1"/>
    <n v="2"/>
    <n v="2"/>
    <x v="0"/>
    <m/>
    <n v="1"/>
    <x v="16"/>
    <n v="1"/>
    <n v="6"/>
    <n v="7"/>
    <n v="7"/>
    <n v="6"/>
    <n v="7"/>
    <n v="7"/>
    <n v="6"/>
    <n v="7"/>
    <n v="7"/>
    <n v="6"/>
    <x v="7"/>
    <n v="1"/>
    <x v="3"/>
    <m/>
    <m/>
    <m/>
    <n v="1"/>
    <n v="1"/>
    <n v="1"/>
    <n v="1"/>
    <n v="1"/>
    <n v="1"/>
    <m/>
    <m/>
    <m/>
    <m/>
    <x v="3"/>
    <n v="1"/>
    <n v="1"/>
    <n v="1"/>
    <m/>
    <m/>
    <m/>
    <m/>
    <m/>
    <m/>
    <m/>
    <n v="1"/>
    <n v="1"/>
    <m/>
    <m/>
    <m/>
    <s v="NE"/>
    <x v="1"/>
    <x v="0"/>
    <x v="0"/>
    <x v="7"/>
    <x v="8"/>
    <x v="0"/>
    <x v="0"/>
    <x v="0"/>
    <x v="0"/>
    <x v="3"/>
  </r>
  <r>
    <n v="459"/>
    <d v="2020-09-22T12:46:11"/>
    <x v="458"/>
    <x v="18"/>
    <n v="1"/>
    <n v="1"/>
    <n v="1"/>
    <n v="2"/>
    <n v="1"/>
    <x v="0"/>
    <m/>
    <n v="1"/>
    <x v="8"/>
    <n v="2"/>
    <n v="7"/>
    <n v="6"/>
    <n v="6"/>
    <n v="2"/>
    <n v="7"/>
    <n v="2"/>
    <n v="6"/>
    <n v="1"/>
    <n v="5"/>
    <n v="5"/>
    <x v="8"/>
    <n v="1"/>
    <x v="4"/>
    <m/>
    <m/>
    <m/>
    <n v="2"/>
    <n v="1"/>
    <n v="2"/>
    <n v="2"/>
    <m/>
    <m/>
    <n v="1"/>
    <m/>
    <m/>
    <m/>
    <x v="4"/>
    <n v="1"/>
    <m/>
    <m/>
    <m/>
    <m/>
    <n v="1"/>
    <n v="1"/>
    <m/>
    <m/>
    <m/>
    <m/>
    <m/>
    <n v="1"/>
    <m/>
    <m/>
    <s v="SOUTH"/>
    <x v="12"/>
    <x v="8"/>
    <x v="4"/>
    <x v="5"/>
    <x v="5"/>
    <x v="2"/>
    <x v="0"/>
    <x v="3"/>
    <x v="2"/>
    <x v="3"/>
  </r>
  <r>
    <n v="460"/>
    <d v="2020-09-22T12:52:13"/>
    <x v="459"/>
    <x v="46"/>
    <n v="32"/>
    <n v="1"/>
    <n v="1"/>
    <n v="2"/>
    <n v="2"/>
    <x v="0"/>
    <m/>
    <n v="2"/>
    <x v="17"/>
    <n v="1"/>
    <n v="3"/>
    <n v="1"/>
    <n v="7"/>
    <n v="1"/>
    <n v="6"/>
    <n v="6"/>
    <n v="7"/>
    <n v="1"/>
    <n v="7"/>
    <n v="2"/>
    <x v="12"/>
    <n v="2"/>
    <x v="3"/>
    <m/>
    <m/>
    <m/>
    <n v="2"/>
    <n v="1"/>
    <n v="1"/>
    <n v="2"/>
    <n v="1"/>
    <n v="1"/>
    <m/>
    <m/>
    <n v="1"/>
    <m/>
    <x v="3"/>
    <n v="1"/>
    <n v="1"/>
    <m/>
    <m/>
    <n v="1"/>
    <m/>
    <m/>
    <m/>
    <m/>
    <m/>
    <m/>
    <n v="1"/>
    <m/>
    <n v="1"/>
    <m/>
    <s v="NE"/>
    <x v="9"/>
    <x v="1"/>
    <x v="2"/>
    <x v="2"/>
    <x v="1"/>
    <x v="1"/>
    <x v="1"/>
    <x v="2"/>
    <x v="1"/>
    <x v="1"/>
  </r>
  <r>
    <n v="461"/>
    <d v="2020-09-22T12:54:26"/>
    <x v="460"/>
    <x v="38"/>
    <n v="43"/>
    <n v="1"/>
    <n v="1"/>
    <n v="1"/>
    <n v="0"/>
    <x v="0"/>
    <m/>
    <n v="1"/>
    <x v="4"/>
    <n v="2"/>
    <n v="3"/>
    <n v="4"/>
    <n v="4"/>
    <n v="5"/>
    <n v="6"/>
    <n v="6"/>
    <n v="5"/>
    <n v="6"/>
    <n v="4"/>
    <n v="4"/>
    <x v="2"/>
    <n v="1"/>
    <x v="10"/>
    <m/>
    <m/>
    <m/>
    <n v="2"/>
    <n v="1"/>
    <n v="2"/>
    <n v="2"/>
    <m/>
    <n v="1"/>
    <m/>
    <m/>
    <m/>
    <m/>
    <x v="5"/>
    <m/>
    <m/>
    <m/>
    <m/>
    <n v="1"/>
    <m/>
    <m/>
    <m/>
    <m/>
    <m/>
    <n v="1"/>
    <m/>
    <m/>
    <m/>
    <m/>
    <s v="SOUTH"/>
    <x v="9"/>
    <x v="2"/>
    <x v="9"/>
    <x v="0"/>
    <x v="5"/>
    <x v="1"/>
    <x v="2"/>
    <x v="0"/>
    <x v="0"/>
    <x v="3"/>
  </r>
  <r>
    <n v="462"/>
    <d v="2020-09-22T12:56:24"/>
    <x v="461"/>
    <x v="42"/>
    <n v="30"/>
    <n v="2"/>
    <n v="1"/>
    <n v="4"/>
    <n v="0"/>
    <x v="0"/>
    <m/>
    <n v="1"/>
    <x v="29"/>
    <n v="2"/>
    <n v="5"/>
    <n v="5"/>
    <n v="6"/>
    <n v="5"/>
    <n v="4"/>
    <n v="2"/>
    <n v="6"/>
    <n v="6"/>
    <n v="4"/>
    <n v="5"/>
    <x v="9"/>
    <n v="3"/>
    <x v="3"/>
    <m/>
    <m/>
    <m/>
    <n v="2"/>
    <n v="3"/>
    <n v="2"/>
    <n v="2"/>
    <m/>
    <m/>
    <m/>
    <m/>
    <m/>
    <n v="1"/>
    <x v="3"/>
    <n v="1"/>
    <m/>
    <n v="1"/>
    <m/>
    <n v="1"/>
    <m/>
    <m/>
    <m/>
    <m/>
    <m/>
    <m/>
    <m/>
    <m/>
    <m/>
    <n v="1"/>
    <s v="NE"/>
    <x v="11"/>
    <x v="2"/>
    <x v="0"/>
    <x v="0"/>
    <x v="7"/>
    <x v="3"/>
    <x v="2"/>
    <x v="0"/>
    <x v="0"/>
    <x v="0"/>
  </r>
  <r>
    <n v="463"/>
    <d v="2020-09-22T12:58:07"/>
    <x v="462"/>
    <x v="5"/>
    <n v="32"/>
    <n v="1"/>
    <n v="1"/>
    <n v="2"/>
    <n v="2"/>
    <x v="0"/>
    <m/>
    <n v="1"/>
    <x v="17"/>
    <n v="1"/>
    <n v="7"/>
    <n v="7"/>
    <n v="5"/>
    <n v="6"/>
    <n v="6"/>
    <n v="6"/>
    <n v="6"/>
    <n v="5"/>
    <n v="4"/>
    <n v="5"/>
    <x v="8"/>
    <n v="1"/>
    <x v="11"/>
    <m/>
    <m/>
    <m/>
    <n v="1"/>
    <n v="1"/>
    <n v="1"/>
    <n v="1"/>
    <n v="1"/>
    <m/>
    <n v="1"/>
    <n v="1"/>
    <n v="1"/>
    <m/>
    <x v="0"/>
    <n v="1"/>
    <m/>
    <n v="1"/>
    <m/>
    <n v="1"/>
    <m/>
    <m/>
    <m/>
    <m/>
    <m/>
    <n v="1"/>
    <m/>
    <n v="1"/>
    <m/>
    <m/>
    <s v="NE"/>
    <x v="6"/>
    <x v="0"/>
    <x v="0"/>
    <x v="10"/>
    <x v="8"/>
    <x v="3"/>
    <x v="0"/>
    <x v="0"/>
    <x v="3"/>
    <x v="3"/>
  </r>
  <r>
    <n v="464"/>
    <d v="2020-09-22T13:05:51"/>
    <x v="463"/>
    <x v="34"/>
    <n v="42"/>
    <n v="1"/>
    <n v="1"/>
    <n v="2"/>
    <n v="4"/>
    <x v="0"/>
    <m/>
    <n v="2"/>
    <x v="16"/>
    <n v="2"/>
    <n v="5"/>
    <n v="5"/>
    <n v="6"/>
    <n v="3"/>
    <n v="5"/>
    <n v="3"/>
    <n v="5"/>
    <n v="4"/>
    <n v="5"/>
    <n v="1"/>
    <x v="9"/>
    <n v="2"/>
    <x v="1"/>
    <m/>
    <m/>
    <s v="Vanderbilt"/>
    <n v="2"/>
    <n v="2"/>
    <n v="2"/>
    <n v="2"/>
    <m/>
    <m/>
    <m/>
    <m/>
    <m/>
    <n v="1"/>
    <x v="4"/>
    <m/>
    <m/>
    <m/>
    <m/>
    <m/>
    <m/>
    <n v="1"/>
    <m/>
    <n v="1"/>
    <n v="1"/>
    <m/>
    <m/>
    <m/>
    <n v="1"/>
    <m/>
    <s v="SOUTH"/>
    <x v="5"/>
    <x v="8"/>
    <x v="5"/>
    <x v="3"/>
    <x v="1"/>
    <x v="3"/>
    <x v="0"/>
    <x v="1"/>
    <x v="2"/>
    <x v="1"/>
  </r>
  <r>
    <n v="465"/>
    <d v="2020-09-22T13:09:48"/>
    <x v="464"/>
    <x v="8"/>
    <n v="5"/>
    <n v="1"/>
    <n v="1"/>
    <n v="1"/>
    <n v="2"/>
    <x v="0"/>
    <m/>
    <n v="1"/>
    <x v="0"/>
    <n v="1"/>
    <n v="6"/>
    <n v="4"/>
    <n v="6"/>
    <n v="5"/>
    <n v="6"/>
    <n v="5"/>
    <n v="6"/>
    <n v="5"/>
    <n v="4"/>
    <n v="3"/>
    <x v="1"/>
    <n v="1"/>
    <x v="3"/>
    <m/>
    <m/>
    <m/>
    <n v="3"/>
    <n v="3"/>
    <n v="1"/>
    <n v="1"/>
    <n v="1"/>
    <n v="1"/>
    <n v="1"/>
    <n v="1"/>
    <n v="1"/>
    <m/>
    <x v="3"/>
    <m/>
    <n v="1"/>
    <n v="1"/>
    <n v="1"/>
    <m/>
    <m/>
    <m/>
    <m/>
    <m/>
    <m/>
    <n v="1"/>
    <n v="1"/>
    <n v="1"/>
    <n v="1"/>
    <m/>
    <s v="WEST"/>
    <x v="6"/>
    <x v="6"/>
    <x v="1"/>
    <x v="0"/>
    <x v="3"/>
    <x v="3"/>
    <x v="2"/>
    <x v="1"/>
    <x v="0"/>
    <x v="1"/>
  </r>
  <r>
    <n v="466"/>
    <d v="2020-09-22T13:11:36"/>
    <x v="465"/>
    <x v="38"/>
    <n v="9"/>
    <n v="1"/>
    <n v="1"/>
    <n v="2"/>
    <n v="1"/>
    <x v="0"/>
    <m/>
    <n v="1"/>
    <x v="12"/>
    <n v="1"/>
    <n v="6"/>
    <n v="5"/>
    <n v="7"/>
    <n v="4"/>
    <n v="6"/>
    <n v="6"/>
    <n v="6"/>
    <n v="3"/>
    <n v="7"/>
    <n v="2"/>
    <x v="11"/>
    <n v="2"/>
    <x v="4"/>
    <m/>
    <m/>
    <m/>
    <n v="2"/>
    <n v="1"/>
    <n v="2"/>
    <n v="2"/>
    <m/>
    <n v="1"/>
    <m/>
    <m/>
    <m/>
    <m/>
    <x v="1"/>
    <n v="1"/>
    <m/>
    <m/>
    <m/>
    <n v="1"/>
    <m/>
    <m/>
    <m/>
    <n v="1"/>
    <m/>
    <n v="1"/>
    <n v="1"/>
    <m/>
    <m/>
    <m/>
    <s v="SOUTH"/>
    <x v="0"/>
    <x v="2"/>
    <x v="6"/>
    <x v="5"/>
    <x v="1"/>
    <x v="0"/>
    <x v="2"/>
    <x v="3"/>
    <x v="2"/>
    <x v="1"/>
  </r>
  <r>
    <n v="467"/>
    <d v="2020-09-22T13:11:48"/>
    <x v="466"/>
    <x v="36"/>
    <n v="5"/>
    <n v="1"/>
    <n v="1"/>
    <n v="2"/>
    <n v="2"/>
    <x v="0"/>
    <m/>
    <n v="1"/>
    <x v="4"/>
    <n v="1"/>
    <n v="5"/>
    <n v="5"/>
    <n v="6"/>
    <n v="6"/>
    <n v="6"/>
    <n v="5"/>
    <n v="6"/>
    <n v="5"/>
    <n v="6"/>
    <n v="5"/>
    <x v="12"/>
    <n v="1"/>
    <x v="11"/>
    <m/>
    <m/>
    <m/>
    <n v="1"/>
    <n v="1"/>
    <n v="1"/>
    <n v="1"/>
    <n v="1"/>
    <n v="1"/>
    <m/>
    <m/>
    <m/>
    <m/>
    <x v="0"/>
    <m/>
    <m/>
    <m/>
    <n v="1"/>
    <n v="1"/>
    <m/>
    <m/>
    <m/>
    <m/>
    <m/>
    <n v="1"/>
    <n v="1"/>
    <m/>
    <n v="1"/>
    <m/>
    <s v="WEST"/>
    <x v="0"/>
    <x v="2"/>
    <x v="1"/>
    <x v="1"/>
    <x v="8"/>
    <x v="0"/>
    <x v="2"/>
    <x v="1"/>
    <x v="0"/>
    <x v="3"/>
  </r>
  <r>
    <n v="468"/>
    <d v="2020-09-22T13:12:40"/>
    <x v="467"/>
    <x v="0"/>
    <n v="21"/>
    <n v="1"/>
    <n v="1"/>
    <n v="2"/>
    <n v="1"/>
    <x v="0"/>
    <m/>
    <n v="1"/>
    <x v="16"/>
    <n v="1"/>
    <n v="4"/>
    <n v="4"/>
    <n v="7"/>
    <n v="1"/>
    <n v="7"/>
    <n v="1"/>
    <n v="7"/>
    <n v="1"/>
    <n v="7"/>
    <n v="1"/>
    <x v="9"/>
    <n v="1"/>
    <x v="1"/>
    <m/>
    <m/>
    <s v="Ally Banking"/>
    <n v="2"/>
    <n v="2"/>
    <n v="2"/>
    <n v="2"/>
    <m/>
    <m/>
    <m/>
    <m/>
    <m/>
    <n v="1"/>
    <x v="4"/>
    <n v="1"/>
    <m/>
    <m/>
    <n v="1"/>
    <m/>
    <m/>
    <n v="1"/>
    <m/>
    <m/>
    <m/>
    <n v="1"/>
    <m/>
    <m/>
    <n v="1"/>
    <m/>
    <s v="NE"/>
    <x v="11"/>
    <x v="3"/>
    <x v="2"/>
    <x v="2"/>
    <x v="9"/>
    <x v="3"/>
    <x v="3"/>
    <x v="2"/>
    <x v="1"/>
    <x v="2"/>
  </r>
  <r>
    <n v="469"/>
    <d v="2020-09-22T13:14:29"/>
    <x v="468"/>
    <x v="57"/>
    <n v="20"/>
    <n v="1"/>
    <n v="1"/>
    <n v="4"/>
    <n v="2"/>
    <x v="0"/>
    <m/>
    <n v="2"/>
    <x v="12"/>
    <n v="2"/>
    <n v="5"/>
    <n v="1"/>
    <n v="7"/>
    <n v="6"/>
    <n v="7"/>
    <n v="5"/>
    <n v="7"/>
    <n v="1"/>
    <n v="4"/>
    <n v="5"/>
    <x v="22"/>
    <n v="2"/>
    <x v="10"/>
    <m/>
    <m/>
    <m/>
    <n v="2"/>
    <n v="1"/>
    <n v="2"/>
    <n v="2"/>
    <m/>
    <n v="1"/>
    <m/>
    <m/>
    <m/>
    <m/>
    <x v="1"/>
    <m/>
    <m/>
    <n v="1"/>
    <m/>
    <m/>
    <m/>
    <m/>
    <m/>
    <m/>
    <m/>
    <m/>
    <n v="1"/>
    <m/>
    <m/>
    <m/>
    <s v="SOUTH"/>
    <x v="0"/>
    <x v="1"/>
    <x v="2"/>
    <x v="10"/>
    <x v="5"/>
    <x v="0"/>
    <x v="1"/>
    <x v="2"/>
    <x v="3"/>
    <x v="3"/>
  </r>
  <r>
    <n v="470"/>
    <d v="2020-09-22T13:15:49"/>
    <x v="469"/>
    <x v="41"/>
    <n v="9"/>
    <n v="1"/>
    <n v="1"/>
    <n v="2"/>
    <n v="1"/>
    <x v="3"/>
    <m/>
    <n v="1"/>
    <x v="16"/>
    <n v="2"/>
    <n v="7"/>
    <n v="7"/>
    <n v="7"/>
    <n v="7"/>
    <n v="7"/>
    <n v="7"/>
    <n v="7"/>
    <n v="7"/>
    <n v="7"/>
    <n v="7"/>
    <x v="8"/>
    <n v="1"/>
    <x v="3"/>
    <m/>
    <m/>
    <m/>
    <n v="2"/>
    <n v="2"/>
    <n v="2"/>
    <n v="2"/>
    <n v="1"/>
    <m/>
    <m/>
    <m/>
    <m/>
    <m/>
    <x v="1"/>
    <n v="1"/>
    <n v="1"/>
    <n v="1"/>
    <m/>
    <m/>
    <m/>
    <m/>
    <m/>
    <m/>
    <m/>
    <n v="1"/>
    <m/>
    <n v="1"/>
    <n v="1"/>
    <m/>
    <s v="SOUTH"/>
    <x v="0"/>
    <x v="8"/>
    <x v="0"/>
    <x v="1"/>
    <x v="0"/>
    <x v="0"/>
    <x v="0"/>
    <x v="0"/>
    <x v="0"/>
    <x v="0"/>
  </r>
  <r>
    <n v="471"/>
    <d v="2020-09-22T13:16:20"/>
    <x v="470"/>
    <x v="38"/>
    <n v="13"/>
    <n v="2"/>
    <n v="1"/>
    <n v="3"/>
    <n v="0"/>
    <x v="3"/>
    <m/>
    <n v="1"/>
    <x v="0"/>
    <n v="1"/>
    <n v="6"/>
    <n v="7"/>
    <n v="6"/>
    <n v="4"/>
    <n v="5"/>
    <n v="4"/>
    <n v="6"/>
    <n v="7"/>
    <n v="5"/>
    <n v="7"/>
    <x v="4"/>
    <n v="4"/>
    <x v="3"/>
    <m/>
    <m/>
    <m/>
    <n v="1"/>
    <n v="2"/>
    <n v="1"/>
    <n v="2"/>
    <n v="1"/>
    <m/>
    <n v="1"/>
    <m/>
    <n v="1"/>
    <m/>
    <x v="4"/>
    <m/>
    <m/>
    <n v="1"/>
    <m/>
    <m/>
    <n v="1"/>
    <m/>
    <n v="1"/>
    <m/>
    <m/>
    <n v="1"/>
    <m/>
    <n v="1"/>
    <m/>
    <m/>
    <s v="MW"/>
    <x v="5"/>
    <x v="0"/>
    <x v="7"/>
    <x v="7"/>
    <x v="4"/>
    <x v="3"/>
    <x v="0"/>
    <x v="0"/>
    <x v="0"/>
    <x v="0"/>
  </r>
  <r>
    <n v="472"/>
    <d v="2020-09-22T13:21:14"/>
    <x v="471"/>
    <x v="29"/>
    <n v="44"/>
    <n v="1"/>
    <n v="1"/>
    <n v="2"/>
    <n v="0"/>
    <x v="1"/>
    <m/>
    <n v="1"/>
    <x v="8"/>
    <n v="2"/>
    <n v="4"/>
    <n v="5"/>
    <n v="3"/>
    <n v="6"/>
    <n v="3"/>
    <n v="3"/>
    <n v="5"/>
    <n v="5"/>
    <n v="2"/>
    <n v="3"/>
    <x v="12"/>
    <n v="4"/>
    <x v="4"/>
    <m/>
    <m/>
    <m/>
    <n v="2"/>
    <n v="2"/>
    <n v="2"/>
    <n v="3"/>
    <m/>
    <m/>
    <m/>
    <m/>
    <n v="1"/>
    <m/>
    <x v="1"/>
    <n v="1"/>
    <m/>
    <m/>
    <m/>
    <n v="1"/>
    <m/>
    <m/>
    <m/>
    <m/>
    <n v="1"/>
    <m/>
    <m/>
    <m/>
    <m/>
    <n v="1"/>
    <s v="WEST"/>
    <x v="6"/>
    <x v="8"/>
    <x v="9"/>
    <x v="9"/>
    <x v="0"/>
    <x v="3"/>
    <x v="0"/>
    <x v="0"/>
    <x v="3"/>
    <x v="0"/>
  </r>
  <r>
    <n v="473"/>
    <d v="2020-09-22T13:21:25"/>
    <x v="472"/>
    <x v="38"/>
    <n v="23"/>
    <n v="1"/>
    <n v="1"/>
    <n v="3"/>
    <n v="1"/>
    <x v="0"/>
    <m/>
    <n v="1"/>
    <x v="37"/>
    <n v="1"/>
    <n v="6"/>
    <n v="7"/>
    <n v="7"/>
    <n v="7"/>
    <n v="7"/>
    <n v="7"/>
    <n v="6"/>
    <n v="7"/>
    <n v="6"/>
    <n v="7"/>
    <x v="5"/>
    <n v="2"/>
    <x v="3"/>
    <m/>
    <m/>
    <m/>
    <n v="1"/>
    <n v="1"/>
    <n v="1"/>
    <n v="2"/>
    <n v="1"/>
    <n v="1"/>
    <m/>
    <n v="1"/>
    <m/>
    <m/>
    <x v="0"/>
    <m/>
    <m/>
    <n v="1"/>
    <m/>
    <m/>
    <n v="1"/>
    <m/>
    <n v="1"/>
    <m/>
    <m/>
    <m/>
    <n v="1"/>
    <n v="1"/>
    <n v="1"/>
    <m/>
    <s v="MW"/>
    <x v="1"/>
    <x v="0"/>
    <x v="0"/>
    <x v="0"/>
    <x v="0"/>
    <x v="0"/>
    <x v="0"/>
    <x v="0"/>
    <x v="0"/>
    <x v="0"/>
  </r>
  <r>
    <n v="474"/>
    <d v="2020-09-22T13:23:04"/>
    <x v="473"/>
    <x v="8"/>
    <n v="10"/>
    <n v="1"/>
    <n v="1"/>
    <n v="1"/>
    <n v="1"/>
    <x v="0"/>
    <m/>
    <n v="1"/>
    <x v="16"/>
    <n v="1"/>
    <n v="1"/>
    <n v="1"/>
    <n v="2"/>
    <n v="1"/>
    <n v="7"/>
    <n v="1"/>
    <n v="1"/>
    <n v="1"/>
    <n v="7"/>
    <n v="5"/>
    <x v="5"/>
    <n v="1"/>
    <x v="3"/>
    <m/>
    <m/>
    <m/>
    <n v="1"/>
    <n v="1"/>
    <n v="1"/>
    <n v="2"/>
    <n v="1"/>
    <n v="1"/>
    <n v="1"/>
    <m/>
    <n v="1"/>
    <m/>
    <x v="1"/>
    <n v="1"/>
    <n v="1"/>
    <n v="1"/>
    <m/>
    <m/>
    <m/>
    <m/>
    <m/>
    <m/>
    <m/>
    <n v="1"/>
    <n v="1"/>
    <m/>
    <n v="1"/>
    <m/>
    <s v="SOUTH"/>
    <x v="0"/>
    <x v="8"/>
    <x v="1"/>
    <x v="2"/>
    <x v="5"/>
    <x v="0"/>
    <x v="0"/>
    <x v="1"/>
    <x v="1"/>
    <x v="3"/>
  </r>
  <r>
    <n v="475"/>
    <d v="2020-09-22T13:24:57"/>
    <x v="474"/>
    <x v="37"/>
    <n v="43"/>
    <n v="1"/>
    <n v="1"/>
    <n v="3"/>
    <n v="0"/>
    <x v="1"/>
    <m/>
    <n v="2"/>
    <x v="13"/>
    <n v="1"/>
    <n v="5"/>
    <n v="4"/>
    <n v="6"/>
    <n v="3"/>
    <n v="6"/>
    <n v="4"/>
    <n v="7"/>
    <n v="3"/>
    <n v="5"/>
    <n v="4"/>
    <x v="7"/>
    <n v="2"/>
    <x v="6"/>
    <m/>
    <s v="Community Bank"/>
    <m/>
    <n v="2"/>
    <n v="2"/>
    <n v="2"/>
    <n v="2"/>
    <m/>
    <m/>
    <m/>
    <m/>
    <m/>
    <n v="1"/>
    <x v="0"/>
    <n v="1"/>
    <m/>
    <m/>
    <m/>
    <n v="1"/>
    <m/>
    <m/>
    <m/>
    <n v="1"/>
    <m/>
    <m/>
    <m/>
    <m/>
    <m/>
    <n v="1"/>
    <s v="SOUTH"/>
    <x v="6"/>
    <x v="3"/>
    <x v="3"/>
    <x v="3"/>
    <x v="5"/>
    <x v="3"/>
    <x v="3"/>
    <x v="3"/>
    <x v="2"/>
    <x v="3"/>
  </r>
  <r>
    <n v="476"/>
    <d v="2020-09-22T13:25:07"/>
    <x v="475"/>
    <x v="3"/>
    <n v="47"/>
    <n v="2"/>
    <n v="1"/>
    <n v="4"/>
    <n v="0"/>
    <x v="0"/>
    <m/>
    <n v="2"/>
    <x v="16"/>
    <n v="1"/>
    <n v="6"/>
    <n v="4"/>
    <n v="5"/>
    <n v="6"/>
    <n v="6"/>
    <n v="5"/>
    <n v="6"/>
    <n v="5"/>
    <n v="5"/>
    <n v="5"/>
    <x v="8"/>
    <n v="1"/>
    <x v="4"/>
    <m/>
    <m/>
    <m/>
    <n v="1"/>
    <n v="1"/>
    <n v="1"/>
    <n v="2"/>
    <m/>
    <n v="1"/>
    <m/>
    <m/>
    <m/>
    <m/>
    <x v="0"/>
    <m/>
    <n v="1"/>
    <m/>
    <m/>
    <n v="1"/>
    <m/>
    <m/>
    <m/>
    <m/>
    <m/>
    <m/>
    <m/>
    <m/>
    <n v="1"/>
    <m/>
    <s v="WEST"/>
    <x v="6"/>
    <x v="6"/>
    <x v="0"/>
    <x v="0"/>
    <x v="8"/>
    <x v="3"/>
    <x v="2"/>
    <x v="0"/>
    <x v="0"/>
    <x v="3"/>
  </r>
  <r>
    <n v="477"/>
    <d v="2020-09-22T13:28:20"/>
    <x v="476"/>
    <x v="3"/>
    <n v="15"/>
    <n v="1"/>
    <n v="1"/>
    <n v="2"/>
    <n v="0"/>
    <x v="0"/>
    <m/>
    <n v="1"/>
    <x v="7"/>
    <n v="2"/>
    <n v="5"/>
    <n v="2"/>
    <n v="3"/>
    <n v="6"/>
    <n v="6"/>
    <n v="3"/>
    <n v="7"/>
    <n v="5"/>
    <n v="3"/>
    <n v="1"/>
    <x v="5"/>
    <n v="1"/>
    <x v="0"/>
    <m/>
    <m/>
    <m/>
    <n v="3"/>
    <n v="1"/>
    <n v="2"/>
    <n v="3"/>
    <n v="1"/>
    <n v="1"/>
    <m/>
    <m/>
    <m/>
    <m/>
    <x v="3"/>
    <n v="1"/>
    <m/>
    <m/>
    <m/>
    <m/>
    <n v="1"/>
    <n v="1"/>
    <m/>
    <m/>
    <m/>
    <m/>
    <n v="1"/>
    <m/>
    <m/>
    <m/>
    <s v="MW"/>
    <x v="5"/>
    <x v="4"/>
    <x v="9"/>
    <x v="11"/>
    <x v="2"/>
    <x v="3"/>
    <x v="1"/>
    <x v="0"/>
    <x v="3"/>
    <x v="2"/>
  </r>
  <r>
    <n v="478"/>
    <d v="2020-09-22T13:28:35"/>
    <x v="477"/>
    <x v="3"/>
    <n v="32"/>
    <n v="1"/>
    <n v="1"/>
    <n v="2"/>
    <n v="2"/>
    <x v="0"/>
    <m/>
    <n v="1"/>
    <x v="18"/>
    <n v="2"/>
    <n v="6"/>
    <n v="6"/>
    <n v="4"/>
    <n v="1"/>
    <n v="7"/>
    <n v="6"/>
    <n v="6"/>
    <n v="1"/>
    <n v="6"/>
    <n v="1"/>
    <x v="12"/>
    <n v="1"/>
    <x v="10"/>
    <m/>
    <m/>
    <m/>
    <n v="1"/>
    <n v="1"/>
    <n v="1"/>
    <n v="3"/>
    <m/>
    <m/>
    <m/>
    <m/>
    <n v="1"/>
    <m/>
    <x v="4"/>
    <m/>
    <n v="1"/>
    <n v="1"/>
    <m/>
    <m/>
    <m/>
    <m/>
    <n v="1"/>
    <m/>
    <m/>
    <m/>
    <n v="1"/>
    <m/>
    <m/>
    <m/>
    <s v="NE"/>
    <x v="0"/>
    <x v="8"/>
    <x v="3"/>
    <x v="4"/>
    <x v="9"/>
    <x v="0"/>
    <x v="0"/>
    <x v="3"/>
    <x v="1"/>
    <x v="2"/>
  </r>
  <r>
    <n v="479"/>
    <d v="2020-09-22T13:29:20"/>
    <x v="478"/>
    <x v="3"/>
    <n v="32"/>
    <n v="2"/>
    <n v="1"/>
    <n v="1"/>
    <n v="1"/>
    <x v="0"/>
    <m/>
    <n v="1"/>
    <x v="8"/>
    <n v="1"/>
    <n v="6"/>
    <n v="6"/>
    <n v="6"/>
    <n v="5"/>
    <n v="6"/>
    <n v="6"/>
    <n v="6"/>
    <n v="5"/>
    <n v="5"/>
    <n v="6"/>
    <x v="4"/>
    <n v="1"/>
    <x v="3"/>
    <m/>
    <m/>
    <m/>
    <n v="1"/>
    <n v="1"/>
    <n v="1"/>
    <n v="1"/>
    <m/>
    <n v="1"/>
    <m/>
    <m/>
    <m/>
    <m/>
    <x v="3"/>
    <m/>
    <n v="1"/>
    <m/>
    <m/>
    <n v="1"/>
    <m/>
    <m/>
    <m/>
    <n v="1"/>
    <m/>
    <n v="1"/>
    <n v="1"/>
    <m/>
    <m/>
    <m/>
    <s v="NE"/>
    <x v="0"/>
    <x v="8"/>
    <x v="1"/>
    <x v="1"/>
    <x v="0"/>
    <x v="0"/>
    <x v="0"/>
    <x v="1"/>
    <x v="0"/>
    <x v="0"/>
  </r>
  <r>
    <n v="480"/>
    <d v="2020-09-22T13:32:01"/>
    <x v="479"/>
    <x v="50"/>
    <n v="32"/>
    <n v="1"/>
    <n v="1"/>
    <n v="2"/>
    <n v="2"/>
    <x v="0"/>
    <m/>
    <n v="2"/>
    <x v="21"/>
    <n v="2"/>
    <n v="7"/>
    <n v="2"/>
    <n v="6"/>
    <n v="2"/>
    <n v="7"/>
    <n v="7"/>
    <n v="6"/>
    <n v="2"/>
    <n v="6"/>
    <n v="2"/>
    <x v="7"/>
    <n v="1"/>
    <x v="3"/>
    <m/>
    <m/>
    <m/>
    <n v="3"/>
    <n v="1"/>
    <n v="1"/>
    <n v="3"/>
    <n v="1"/>
    <n v="1"/>
    <m/>
    <m/>
    <m/>
    <m/>
    <x v="4"/>
    <n v="1"/>
    <m/>
    <n v="1"/>
    <n v="1"/>
    <m/>
    <m/>
    <m/>
    <m/>
    <m/>
    <m/>
    <n v="1"/>
    <n v="1"/>
    <n v="1"/>
    <m/>
    <m/>
    <s v="NE"/>
    <x v="0"/>
    <x v="5"/>
    <x v="6"/>
    <x v="6"/>
    <x v="2"/>
    <x v="0"/>
    <x v="3"/>
    <x v="3"/>
    <x v="2"/>
    <x v="2"/>
  </r>
  <r>
    <n v="481"/>
    <d v="2020-09-22T13:33:48"/>
    <x v="480"/>
    <x v="4"/>
    <n v="10"/>
    <n v="1"/>
    <n v="1"/>
    <n v="1"/>
    <n v="0"/>
    <x v="2"/>
    <m/>
    <n v="1"/>
    <x v="0"/>
    <n v="1"/>
    <n v="6"/>
    <n v="6"/>
    <n v="7"/>
    <n v="6"/>
    <n v="6"/>
    <n v="6"/>
    <n v="7"/>
    <n v="6"/>
    <n v="6"/>
    <n v="6"/>
    <x v="7"/>
    <n v="1"/>
    <x v="3"/>
    <m/>
    <m/>
    <m/>
    <n v="1"/>
    <n v="1"/>
    <n v="1"/>
    <n v="1"/>
    <m/>
    <n v="1"/>
    <m/>
    <m/>
    <m/>
    <m/>
    <x v="1"/>
    <m/>
    <n v="1"/>
    <m/>
    <n v="1"/>
    <n v="1"/>
    <m/>
    <m/>
    <m/>
    <m/>
    <m/>
    <m/>
    <n v="1"/>
    <m/>
    <m/>
    <m/>
    <s v="SOUTH"/>
    <x v="0"/>
    <x v="2"/>
    <x v="1"/>
    <x v="1"/>
    <x v="0"/>
    <x v="0"/>
    <x v="2"/>
    <x v="1"/>
    <x v="0"/>
    <x v="0"/>
  </r>
  <r>
    <n v="482"/>
    <d v="2020-09-22T13:34:30"/>
    <x v="481"/>
    <x v="3"/>
    <n v="5"/>
    <n v="1"/>
    <n v="1"/>
    <n v="2"/>
    <n v="2"/>
    <x v="0"/>
    <m/>
    <n v="1"/>
    <x v="16"/>
    <n v="1"/>
    <n v="7"/>
    <n v="7"/>
    <n v="7"/>
    <n v="6"/>
    <n v="6"/>
    <n v="7"/>
    <n v="7"/>
    <n v="7"/>
    <n v="6"/>
    <n v="6"/>
    <x v="27"/>
    <n v="1"/>
    <x v="3"/>
    <m/>
    <m/>
    <m/>
    <n v="1"/>
    <n v="1"/>
    <n v="1"/>
    <n v="2"/>
    <n v="1"/>
    <m/>
    <n v="1"/>
    <m/>
    <m/>
    <m/>
    <x v="1"/>
    <n v="1"/>
    <n v="1"/>
    <m/>
    <m/>
    <m/>
    <m/>
    <n v="1"/>
    <m/>
    <m/>
    <m/>
    <n v="1"/>
    <m/>
    <m/>
    <n v="1"/>
    <m/>
    <s v="WEST"/>
    <x v="0"/>
    <x v="8"/>
    <x v="0"/>
    <x v="1"/>
    <x v="0"/>
    <x v="0"/>
    <x v="0"/>
    <x v="0"/>
    <x v="0"/>
    <x v="0"/>
  </r>
  <r>
    <n v="483"/>
    <d v="2020-09-22T13:36:22"/>
    <x v="482"/>
    <x v="18"/>
    <n v="9"/>
    <n v="1"/>
    <n v="1"/>
    <n v="2"/>
    <n v="1"/>
    <x v="2"/>
    <m/>
    <n v="1"/>
    <x v="16"/>
    <n v="1"/>
    <n v="5"/>
    <n v="5"/>
    <n v="4"/>
    <n v="5"/>
    <n v="4"/>
    <n v="6"/>
    <n v="4"/>
    <n v="5"/>
    <n v="6"/>
    <n v="5"/>
    <x v="9"/>
    <n v="2"/>
    <x v="5"/>
    <m/>
    <m/>
    <m/>
    <n v="1"/>
    <n v="1"/>
    <n v="2"/>
    <n v="2"/>
    <m/>
    <n v="1"/>
    <m/>
    <n v="1"/>
    <m/>
    <m/>
    <x v="5"/>
    <m/>
    <n v="1"/>
    <m/>
    <m/>
    <n v="1"/>
    <m/>
    <m/>
    <m/>
    <m/>
    <m/>
    <m/>
    <n v="1"/>
    <m/>
    <n v="1"/>
    <m/>
    <s v="SOUTH"/>
    <x v="1"/>
    <x v="0"/>
    <x v="7"/>
    <x v="7"/>
    <x v="7"/>
    <x v="0"/>
    <x v="0"/>
    <x v="0"/>
    <x v="0"/>
    <x v="0"/>
  </r>
  <r>
    <n v="484"/>
    <d v="2020-09-22T13:36:29"/>
    <x v="483"/>
    <x v="36"/>
    <n v="5"/>
    <n v="1"/>
    <n v="1"/>
    <n v="4"/>
    <n v="2"/>
    <x v="0"/>
    <m/>
    <n v="1"/>
    <x v="3"/>
    <n v="1"/>
    <n v="6"/>
    <n v="7"/>
    <n v="6"/>
    <n v="7"/>
    <n v="7"/>
    <n v="7"/>
    <n v="7"/>
    <n v="7"/>
    <n v="6"/>
    <n v="6"/>
    <x v="7"/>
    <n v="2"/>
    <x v="3"/>
    <m/>
    <m/>
    <m/>
    <n v="1"/>
    <n v="1"/>
    <n v="1"/>
    <n v="1"/>
    <n v="1"/>
    <n v="1"/>
    <m/>
    <n v="1"/>
    <n v="1"/>
    <m/>
    <x v="3"/>
    <n v="1"/>
    <m/>
    <m/>
    <m/>
    <m/>
    <n v="1"/>
    <m/>
    <n v="1"/>
    <m/>
    <m/>
    <n v="1"/>
    <n v="1"/>
    <n v="1"/>
    <m/>
    <m/>
    <s v="WEST"/>
    <x v="1"/>
    <x v="8"/>
    <x v="7"/>
    <x v="0"/>
    <x v="8"/>
    <x v="0"/>
    <x v="0"/>
    <x v="0"/>
    <x v="0"/>
    <x v="3"/>
  </r>
  <r>
    <n v="485"/>
    <d v="2020-09-22T13:36:53"/>
    <x v="484"/>
    <x v="27"/>
    <n v="41"/>
    <n v="1"/>
    <n v="1"/>
    <n v="2"/>
    <n v="0"/>
    <x v="0"/>
    <m/>
    <n v="1"/>
    <x v="29"/>
    <n v="2"/>
    <n v="5"/>
    <n v="5"/>
    <n v="6"/>
    <n v="5"/>
    <n v="4"/>
    <n v="3"/>
    <n v="4"/>
    <n v="3"/>
    <n v="6"/>
    <n v="4"/>
    <x v="3"/>
    <n v="3"/>
    <x v="6"/>
    <m/>
    <s v="First Interstate Bank"/>
    <m/>
    <n v="2"/>
    <n v="3"/>
    <n v="2"/>
    <n v="2"/>
    <m/>
    <m/>
    <m/>
    <m/>
    <m/>
    <n v="1"/>
    <x v="1"/>
    <n v="1"/>
    <m/>
    <m/>
    <m/>
    <m/>
    <m/>
    <m/>
    <m/>
    <n v="1"/>
    <n v="1"/>
    <m/>
    <m/>
    <m/>
    <m/>
    <n v="1"/>
    <s v="MW"/>
    <x v="5"/>
    <x v="0"/>
    <x v="3"/>
    <x v="7"/>
    <x v="0"/>
    <x v="3"/>
    <x v="0"/>
    <x v="3"/>
    <x v="0"/>
    <x v="0"/>
  </r>
  <r>
    <n v="486"/>
    <d v="2020-09-22T13:38:01"/>
    <x v="485"/>
    <x v="3"/>
    <n v="1"/>
    <n v="1"/>
    <n v="1"/>
    <n v="1"/>
    <n v="1"/>
    <x v="0"/>
    <m/>
    <n v="1"/>
    <x v="0"/>
    <n v="1"/>
    <n v="6"/>
    <n v="5"/>
    <n v="7"/>
    <n v="6"/>
    <n v="6"/>
    <n v="6"/>
    <n v="7"/>
    <n v="6"/>
    <n v="5"/>
    <n v="7"/>
    <x v="22"/>
    <n v="1"/>
    <x v="3"/>
    <m/>
    <m/>
    <m/>
    <n v="1"/>
    <n v="1"/>
    <n v="1"/>
    <n v="1"/>
    <n v="1"/>
    <n v="1"/>
    <m/>
    <m/>
    <m/>
    <m/>
    <x v="3"/>
    <n v="1"/>
    <m/>
    <n v="1"/>
    <n v="1"/>
    <m/>
    <m/>
    <m/>
    <m/>
    <m/>
    <m/>
    <n v="1"/>
    <n v="1"/>
    <m/>
    <m/>
    <m/>
    <s v="SOUTH"/>
    <x v="0"/>
    <x v="6"/>
    <x v="1"/>
    <x v="0"/>
    <x v="7"/>
    <x v="0"/>
    <x v="2"/>
    <x v="1"/>
    <x v="0"/>
    <x v="0"/>
  </r>
  <r>
    <n v="487"/>
    <d v="2020-09-22T13:39:38"/>
    <x v="486"/>
    <x v="4"/>
    <n v="32"/>
    <n v="1"/>
    <n v="1"/>
    <n v="2"/>
    <n v="1"/>
    <x v="0"/>
    <m/>
    <n v="1"/>
    <x v="17"/>
    <n v="1"/>
    <n v="7"/>
    <n v="6"/>
    <n v="6"/>
    <n v="6"/>
    <n v="7"/>
    <n v="7"/>
    <n v="6"/>
    <n v="7"/>
    <n v="6"/>
    <n v="5"/>
    <x v="7"/>
    <n v="1"/>
    <x v="3"/>
    <m/>
    <m/>
    <m/>
    <n v="1"/>
    <n v="1"/>
    <n v="1"/>
    <n v="1"/>
    <n v="1"/>
    <n v="1"/>
    <m/>
    <m/>
    <m/>
    <m/>
    <x v="0"/>
    <n v="1"/>
    <n v="1"/>
    <m/>
    <n v="1"/>
    <m/>
    <m/>
    <m/>
    <m/>
    <m/>
    <m/>
    <n v="1"/>
    <m/>
    <n v="1"/>
    <n v="1"/>
    <m/>
    <s v="NE"/>
    <x v="0"/>
    <x v="8"/>
    <x v="7"/>
    <x v="1"/>
    <x v="5"/>
    <x v="0"/>
    <x v="0"/>
    <x v="0"/>
    <x v="0"/>
    <x v="3"/>
  </r>
  <r>
    <n v="488"/>
    <d v="2020-09-22T13:42:15"/>
    <x v="487"/>
    <x v="53"/>
    <n v="13"/>
    <n v="1"/>
    <n v="1"/>
    <n v="3"/>
    <n v="0"/>
    <x v="0"/>
    <m/>
    <n v="1"/>
    <x v="0"/>
    <n v="2"/>
    <n v="6"/>
    <n v="6"/>
    <n v="7"/>
    <n v="7"/>
    <n v="7"/>
    <n v="7"/>
    <n v="4"/>
    <n v="7"/>
    <n v="7"/>
    <n v="7"/>
    <x v="1"/>
    <n v="1"/>
    <x v="4"/>
    <m/>
    <m/>
    <m/>
    <n v="2"/>
    <n v="2"/>
    <n v="2"/>
    <n v="2"/>
    <n v="1"/>
    <m/>
    <m/>
    <m/>
    <n v="1"/>
    <m/>
    <x v="0"/>
    <n v="1"/>
    <m/>
    <m/>
    <n v="1"/>
    <m/>
    <n v="1"/>
    <m/>
    <m/>
    <m/>
    <m/>
    <n v="1"/>
    <m/>
    <n v="1"/>
    <m/>
    <m/>
    <s v="MW"/>
    <x v="1"/>
    <x v="7"/>
    <x v="0"/>
    <x v="1"/>
    <x v="0"/>
    <x v="0"/>
    <x v="0"/>
    <x v="0"/>
    <x v="0"/>
    <x v="0"/>
  </r>
  <r>
    <n v="489"/>
    <d v="2020-09-22T13:46:02"/>
    <x v="488"/>
    <x v="3"/>
    <n v="5"/>
    <n v="1"/>
    <n v="1"/>
    <n v="2"/>
    <n v="2"/>
    <x v="0"/>
    <m/>
    <n v="1"/>
    <x v="4"/>
    <n v="1"/>
    <n v="5"/>
    <n v="7"/>
    <n v="5"/>
    <n v="5"/>
    <n v="6"/>
    <n v="5"/>
    <n v="6"/>
    <n v="3"/>
    <n v="5"/>
    <n v="3"/>
    <x v="8"/>
    <n v="1"/>
    <x v="3"/>
    <m/>
    <m/>
    <m/>
    <n v="1"/>
    <n v="1"/>
    <n v="2"/>
    <n v="1"/>
    <n v="1"/>
    <m/>
    <m/>
    <m/>
    <m/>
    <m/>
    <x v="3"/>
    <m/>
    <n v="1"/>
    <m/>
    <m/>
    <n v="1"/>
    <m/>
    <n v="1"/>
    <m/>
    <m/>
    <m/>
    <n v="1"/>
    <m/>
    <n v="1"/>
    <m/>
    <m/>
    <s v="WEST"/>
    <x v="0"/>
    <x v="0"/>
    <x v="5"/>
    <x v="1"/>
    <x v="3"/>
    <x v="0"/>
    <x v="0"/>
    <x v="1"/>
    <x v="0"/>
    <x v="1"/>
  </r>
  <r>
    <n v="490"/>
    <d v="2020-09-22T13:48:26"/>
    <x v="489"/>
    <x v="22"/>
    <n v="10"/>
    <n v="1"/>
    <n v="1"/>
    <n v="2"/>
    <n v="0"/>
    <x v="0"/>
    <m/>
    <n v="1"/>
    <x v="17"/>
    <n v="1"/>
    <n v="3"/>
    <n v="4"/>
    <n v="1"/>
    <n v="4"/>
    <n v="5"/>
    <n v="2"/>
    <n v="3"/>
    <n v="3"/>
    <n v="5"/>
    <n v="5"/>
    <x v="12"/>
    <n v="1"/>
    <x v="3"/>
    <m/>
    <m/>
    <m/>
    <n v="1"/>
    <n v="1"/>
    <n v="1"/>
    <n v="1"/>
    <m/>
    <n v="1"/>
    <m/>
    <m/>
    <m/>
    <m/>
    <x v="3"/>
    <n v="1"/>
    <m/>
    <m/>
    <n v="1"/>
    <m/>
    <m/>
    <m/>
    <n v="1"/>
    <m/>
    <m/>
    <n v="1"/>
    <m/>
    <n v="1"/>
    <m/>
    <m/>
    <s v="SOUTH"/>
    <x v="6"/>
    <x v="0"/>
    <x v="9"/>
    <x v="7"/>
    <x v="0"/>
    <x v="3"/>
    <x v="0"/>
    <x v="0"/>
    <x v="0"/>
    <x v="0"/>
  </r>
  <r>
    <n v="491"/>
    <d v="2020-09-22T13:49:49"/>
    <x v="490"/>
    <x v="17"/>
    <n v="38"/>
    <n v="1"/>
    <n v="1"/>
    <n v="1"/>
    <n v="1"/>
    <x v="0"/>
    <m/>
    <n v="1"/>
    <x v="6"/>
    <n v="1"/>
    <n v="6"/>
    <n v="5"/>
    <n v="5"/>
    <n v="3"/>
    <n v="2"/>
    <n v="4"/>
    <n v="5"/>
    <n v="2"/>
    <n v="3"/>
    <n v="2"/>
    <x v="19"/>
    <n v="1"/>
    <x v="5"/>
    <m/>
    <m/>
    <m/>
    <n v="1"/>
    <n v="1"/>
    <n v="1"/>
    <n v="2"/>
    <n v="1"/>
    <m/>
    <m/>
    <m/>
    <m/>
    <m/>
    <x v="1"/>
    <m/>
    <n v="1"/>
    <m/>
    <m/>
    <m/>
    <n v="1"/>
    <m/>
    <n v="1"/>
    <m/>
    <m/>
    <m/>
    <n v="1"/>
    <m/>
    <m/>
    <m/>
    <s v="NE"/>
    <x v="5"/>
    <x v="8"/>
    <x v="3"/>
    <x v="1"/>
    <x v="0"/>
    <x v="3"/>
    <x v="0"/>
    <x v="3"/>
    <x v="0"/>
    <x v="0"/>
  </r>
  <r>
    <n v="492"/>
    <d v="2020-09-22T13:52:29"/>
    <x v="491"/>
    <x v="52"/>
    <n v="9"/>
    <n v="1"/>
    <n v="1"/>
    <n v="2"/>
    <n v="0"/>
    <x v="1"/>
    <m/>
    <n v="2"/>
    <x v="10"/>
    <n v="2"/>
    <n v="5"/>
    <n v="2"/>
    <n v="7"/>
    <n v="2"/>
    <n v="5"/>
    <n v="5"/>
    <n v="3"/>
    <n v="2"/>
    <n v="7"/>
    <n v="3"/>
    <x v="18"/>
    <n v="3"/>
    <x v="1"/>
    <m/>
    <m/>
    <s v="SunTrust Mortgage"/>
    <n v="2"/>
    <n v="3"/>
    <n v="3"/>
    <n v="2"/>
    <n v="1"/>
    <n v="1"/>
    <n v="1"/>
    <m/>
    <n v="1"/>
    <m/>
    <x v="1"/>
    <n v="1"/>
    <m/>
    <m/>
    <n v="1"/>
    <m/>
    <m/>
    <n v="1"/>
    <m/>
    <m/>
    <m/>
    <n v="1"/>
    <n v="1"/>
    <m/>
    <n v="1"/>
    <m/>
    <s v="SOUTH"/>
    <x v="0"/>
    <x v="2"/>
    <x v="4"/>
    <x v="4"/>
    <x v="5"/>
    <x v="0"/>
    <x v="2"/>
    <x v="3"/>
    <x v="1"/>
    <x v="3"/>
  </r>
  <r>
    <n v="493"/>
    <d v="2020-09-22T13:54:18"/>
    <x v="492"/>
    <x v="13"/>
    <n v="32"/>
    <n v="1"/>
    <n v="1"/>
    <n v="2"/>
    <n v="3"/>
    <x v="0"/>
    <m/>
    <n v="1"/>
    <x v="12"/>
    <n v="1"/>
    <n v="7"/>
    <n v="6"/>
    <n v="4"/>
    <n v="6"/>
    <n v="6"/>
    <n v="7"/>
    <n v="6"/>
    <n v="6"/>
    <n v="6"/>
    <n v="5"/>
    <x v="8"/>
    <n v="1"/>
    <x v="3"/>
    <m/>
    <m/>
    <m/>
    <n v="1"/>
    <n v="1"/>
    <n v="2"/>
    <n v="1"/>
    <n v="1"/>
    <m/>
    <n v="1"/>
    <m/>
    <n v="1"/>
    <m/>
    <x v="0"/>
    <m/>
    <n v="1"/>
    <m/>
    <m/>
    <n v="1"/>
    <m/>
    <n v="1"/>
    <m/>
    <m/>
    <m/>
    <n v="1"/>
    <m/>
    <n v="1"/>
    <n v="1"/>
    <m/>
    <s v="NE"/>
    <x v="0"/>
    <x v="8"/>
    <x v="9"/>
    <x v="1"/>
    <x v="8"/>
    <x v="0"/>
    <x v="0"/>
    <x v="0"/>
    <x v="0"/>
    <x v="3"/>
  </r>
  <r>
    <n v="494"/>
    <d v="2020-09-22T13:54:23"/>
    <x v="493"/>
    <x v="18"/>
    <n v="6"/>
    <n v="1"/>
    <n v="1"/>
    <n v="3"/>
    <n v="1"/>
    <x v="0"/>
    <m/>
    <n v="1"/>
    <x v="21"/>
    <n v="1"/>
    <n v="7"/>
    <n v="7"/>
    <n v="7"/>
    <n v="7"/>
    <n v="7"/>
    <n v="7"/>
    <n v="7"/>
    <n v="7"/>
    <n v="7"/>
    <n v="7"/>
    <x v="22"/>
    <n v="1"/>
    <x v="12"/>
    <m/>
    <m/>
    <m/>
    <n v="1"/>
    <n v="1"/>
    <n v="1"/>
    <n v="1"/>
    <n v="1"/>
    <m/>
    <m/>
    <m/>
    <m/>
    <m/>
    <x v="4"/>
    <n v="1"/>
    <n v="1"/>
    <m/>
    <m/>
    <m/>
    <m/>
    <m/>
    <m/>
    <m/>
    <m/>
    <n v="1"/>
    <n v="1"/>
    <m/>
    <m/>
    <m/>
    <s v="WEST"/>
    <x v="0"/>
    <x v="8"/>
    <x v="0"/>
    <x v="1"/>
    <x v="0"/>
    <x v="0"/>
    <x v="0"/>
    <x v="0"/>
    <x v="0"/>
    <x v="0"/>
  </r>
  <r>
    <n v="495"/>
    <d v="2020-09-22T13:55:45"/>
    <x v="494"/>
    <x v="40"/>
    <n v="8"/>
    <n v="1"/>
    <n v="1"/>
    <n v="1"/>
    <n v="1"/>
    <x v="0"/>
    <m/>
    <n v="1"/>
    <x v="8"/>
    <n v="2"/>
    <n v="2"/>
    <n v="1"/>
    <n v="3"/>
    <n v="6"/>
    <n v="7"/>
    <n v="7"/>
    <n v="5"/>
    <n v="1"/>
    <n v="7"/>
    <n v="1"/>
    <x v="3"/>
    <n v="1"/>
    <x v="3"/>
    <m/>
    <m/>
    <m/>
    <n v="1"/>
    <n v="2"/>
    <n v="1"/>
    <n v="1"/>
    <n v="1"/>
    <n v="1"/>
    <m/>
    <m/>
    <m/>
    <m/>
    <x v="4"/>
    <m/>
    <m/>
    <n v="1"/>
    <m/>
    <n v="1"/>
    <m/>
    <m/>
    <n v="1"/>
    <m/>
    <m/>
    <n v="1"/>
    <m/>
    <m/>
    <n v="1"/>
    <m/>
    <s v="SOUTH"/>
    <x v="7"/>
    <x v="5"/>
    <x v="5"/>
    <x v="7"/>
    <x v="9"/>
    <x v="1"/>
    <x v="3"/>
    <x v="1"/>
    <x v="0"/>
    <x v="2"/>
  </r>
  <r>
    <n v="496"/>
    <d v="2020-09-22T13:56:39"/>
    <x v="495"/>
    <x v="57"/>
    <n v="13"/>
    <n v="1"/>
    <n v="1"/>
    <n v="3"/>
    <n v="0"/>
    <x v="1"/>
    <m/>
    <n v="2"/>
    <x v="9"/>
    <n v="1"/>
    <n v="7"/>
    <n v="1"/>
    <n v="6"/>
    <n v="1"/>
    <n v="5"/>
    <n v="4"/>
    <n v="7"/>
    <n v="1"/>
    <n v="7"/>
    <n v="1"/>
    <x v="24"/>
    <n v="3"/>
    <x v="10"/>
    <m/>
    <m/>
    <m/>
    <n v="3"/>
    <n v="2"/>
    <n v="2"/>
    <n v="3"/>
    <n v="1"/>
    <n v="1"/>
    <m/>
    <m/>
    <m/>
    <m/>
    <x v="1"/>
    <m/>
    <m/>
    <m/>
    <m/>
    <n v="1"/>
    <m/>
    <m/>
    <m/>
    <n v="1"/>
    <n v="1"/>
    <m/>
    <n v="1"/>
    <m/>
    <m/>
    <m/>
    <s v="MW"/>
    <x v="11"/>
    <x v="1"/>
    <x v="4"/>
    <x v="2"/>
    <x v="1"/>
    <x v="3"/>
    <x v="1"/>
    <x v="3"/>
    <x v="1"/>
    <x v="1"/>
  </r>
  <r>
    <n v="497"/>
    <d v="2020-09-22T13:57:35"/>
    <x v="496"/>
    <x v="13"/>
    <n v="33"/>
    <n v="1"/>
    <n v="1"/>
    <n v="2"/>
    <n v="1"/>
    <x v="0"/>
    <m/>
    <n v="1"/>
    <x v="0"/>
    <n v="2"/>
    <n v="5"/>
    <n v="7"/>
    <n v="6"/>
    <n v="6"/>
    <n v="7"/>
    <n v="5"/>
    <n v="3"/>
    <n v="1"/>
    <n v="4"/>
    <n v="3"/>
    <x v="1"/>
    <n v="1"/>
    <x v="1"/>
    <m/>
    <m/>
    <s v="BB&amp;T"/>
    <n v="2"/>
    <n v="2"/>
    <n v="2"/>
    <n v="2"/>
    <m/>
    <m/>
    <m/>
    <m/>
    <n v="1"/>
    <m/>
    <x v="3"/>
    <n v="1"/>
    <m/>
    <m/>
    <m/>
    <m/>
    <m/>
    <m/>
    <m/>
    <m/>
    <m/>
    <m/>
    <n v="1"/>
    <m/>
    <n v="1"/>
    <m/>
    <s v="SOUTH"/>
    <x v="0"/>
    <x v="11"/>
    <x v="4"/>
    <x v="10"/>
    <x v="1"/>
    <x v="0"/>
    <x v="0"/>
    <x v="3"/>
    <x v="3"/>
    <x v="1"/>
  </r>
  <r>
    <n v="498"/>
    <d v="2020-09-22T14:05:23"/>
    <x v="497"/>
    <x v="4"/>
    <n v="5"/>
    <n v="1"/>
    <n v="1"/>
    <n v="2"/>
    <n v="2"/>
    <x v="0"/>
    <m/>
    <n v="1"/>
    <x v="2"/>
    <n v="1"/>
    <n v="6"/>
    <n v="2"/>
    <n v="7"/>
    <n v="2"/>
    <n v="6"/>
    <n v="6"/>
    <n v="6"/>
    <n v="1"/>
    <n v="7"/>
    <n v="1"/>
    <x v="12"/>
    <n v="3"/>
    <x v="3"/>
    <m/>
    <m/>
    <m/>
    <n v="2"/>
    <n v="1"/>
    <n v="2"/>
    <n v="2"/>
    <n v="1"/>
    <n v="1"/>
    <n v="1"/>
    <m/>
    <m/>
    <m/>
    <x v="4"/>
    <m/>
    <m/>
    <m/>
    <m/>
    <n v="1"/>
    <m/>
    <n v="1"/>
    <n v="1"/>
    <m/>
    <m/>
    <m/>
    <m/>
    <n v="1"/>
    <n v="1"/>
    <m/>
    <s v="WEST"/>
    <x v="0"/>
    <x v="5"/>
    <x v="2"/>
    <x v="4"/>
    <x v="2"/>
    <x v="0"/>
    <x v="3"/>
    <x v="2"/>
    <x v="1"/>
    <x v="2"/>
  </r>
  <r>
    <n v="499"/>
    <d v="2020-09-22T14:08:51"/>
    <x v="498"/>
    <x v="7"/>
    <n v="21"/>
    <n v="1"/>
    <n v="1"/>
    <n v="3"/>
    <n v="1"/>
    <x v="0"/>
    <m/>
    <n v="1"/>
    <x v="8"/>
    <n v="1"/>
    <n v="7"/>
    <n v="1"/>
    <n v="7"/>
    <n v="1"/>
    <n v="7"/>
    <n v="7"/>
    <n v="7"/>
    <n v="1"/>
    <n v="6"/>
    <n v="1"/>
    <x v="4"/>
    <n v="1"/>
    <x v="2"/>
    <m/>
    <m/>
    <m/>
    <n v="1"/>
    <n v="1"/>
    <n v="3"/>
    <n v="1"/>
    <m/>
    <n v="1"/>
    <m/>
    <m/>
    <m/>
    <m/>
    <x v="1"/>
    <m/>
    <m/>
    <n v="1"/>
    <m/>
    <m/>
    <m/>
    <m/>
    <m/>
    <m/>
    <m/>
    <n v="1"/>
    <m/>
    <m/>
    <m/>
    <m/>
    <s v="NE"/>
    <x v="0"/>
    <x v="1"/>
    <x v="2"/>
    <x v="4"/>
    <x v="9"/>
    <x v="0"/>
    <x v="1"/>
    <x v="2"/>
    <x v="1"/>
    <x v="2"/>
  </r>
  <r>
    <n v="500"/>
    <d v="2020-09-22T14:10:49"/>
    <x v="499"/>
    <x v="4"/>
    <n v="5"/>
    <n v="1"/>
    <n v="1"/>
    <n v="3"/>
    <n v="1"/>
    <x v="0"/>
    <m/>
    <n v="1"/>
    <x v="3"/>
    <n v="1"/>
    <n v="6"/>
    <n v="5"/>
    <n v="7"/>
    <n v="5"/>
    <n v="7"/>
    <n v="6"/>
    <n v="7"/>
    <n v="6"/>
    <n v="6"/>
    <n v="7"/>
    <x v="5"/>
    <n v="1"/>
    <x v="3"/>
    <m/>
    <m/>
    <m/>
    <n v="2"/>
    <n v="2"/>
    <n v="2"/>
    <n v="2"/>
    <n v="1"/>
    <m/>
    <m/>
    <m/>
    <n v="1"/>
    <m/>
    <x v="0"/>
    <m/>
    <m/>
    <m/>
    <m/>
    <n v="1"/>
    <m/>
    <n v="1"/>
    <m/>
    <n v="1"/>
    <m/>
    <n v="1"/>
    <m/>
    <n v="1"/>
    <m/>
    <m/>
    <s v="WEST"/>
    <x v="0"/>
    <x v="6"/>
    <x v="1"/>
    <x v="7"/>
    <x v="0"/>
    <x v="0"/>
    <x v="2"/>
    <x v="1"/>
    <x v="0"/>
    <x v="0"/>
  </r>
  <r>
    <n v="501"/>
    <d v="2020-09-22T14:19:51"/>
    <x v="500"/>
    <x v="3"/>
    <n v="30"/>
    <n v="1"/>
    <n v="1"/>
    <n v="2"/>
    <n v="2"/>
    <x v="0"/>
    <m/>
    <n v="1"/>
    <x v="7"/>
    <n v="1"/>
    <n v="7"/>
    <n v="6"/>
    <n v="7"/>
    <n v="6"/>
    <n v="6"/>
    <n v="7"/>
    <n v="7"/>
    <n v="1"/>
    <n v="7"/>
    <n v="1"/>
    <x v="5"/>
    <n v="1"/>
    <x v="3"/>
    <m/>
    <m/>
    <m/>
    <n v="1"/>
    <n v="1"/>
    <n v="1"/>
    <n v="1"/>
    <m/>
    <n v="1"/>
    <m/>
    <m/>
    <m/>
    <m/>
    <x v="5"/>
    <m/>
    <m/>
    <n v="1"/>
    <n v="1"/>
    <n v="1"/>
    <m/>
    <m/>
    <m/>
    <m/>
    <m/>
    <m/>
    <n v="1"/>
    <n v="1"/>
    <n v="1"/>
    <m/>
    <s v="NE"/>
    <x v="0"/>
    <x v="2"/>
    <x v="2"/>
    <x v="7"/>
    <x v="2"/>
    <x v="0"/>
    <x v="2"/>
    <x v="2"/>
    <x v="0"/>
    <x v="2"/>
  </r>
  <r>
    <n v="502"/>
    <d v="2020-09-22T14:23:33"/>
    <x v="501"/>
    <x v="8"/>
    <n v="5"/>
    <n v="1"/>
    <n v="1"/>
    <n v="3"/>
    <n v="3"/>
    <x v="0"/>
    <m/>
    <n v="1"/>
    <x v="17"/>
    <n v="1"/>
    <n v="7"/>
    <n v="7"/>
    <n v="7"/>
    <n v="1"/>
    <n v="7"/>
    <n v="4"/>
    <n v="7"/>
    <n v="1"/>
    <n v="7"/>
    <n v="6"/>
    <x v="3"/>
    <n v="1"/>
    <x v="3"/>
    <m/>
    <m/>
    <m/>
    <n v="1"/>
    <n v="1"/>
    <n v="1"/>
    <n v="2"/>
    <n v="1"/>
    <n v="1"/>
    <n v="1"/>
    <n v="1"/>
    <n v="1"/>
    <m/>
    <x v="5"/>
    <n v="1"/>
    <m/>
    <m/>
    <n v="1"/>
    <m/>
    <m/>
    <m/>
    <n v="1"/>
    <m/>
    <m/>
    <n v="1"/>
    <n v="1"/>
    <n v="1"/>
    <n v="1"/>
    <m/>
    <s v="WEST"/>
    <x v="11"/>
    <x v="8"/>
    <x v="2"/>
    <x v="2"/>
    <x v="8"/>
    <x v="3"/>
    <x v="0"/>
    <x v="2"/>
    <x v="1"/>
    <x v="3"/>
  </r>
  <r>
    <n v="503"/>
    <d v="2020-09-22T14:24:03"/>
    <x v="502"/>
    <x v="18"/>
    <n v="15"/>
    <n v="1"/>
    <n v="1"/>
    <n v="2"/>
    <n v="0"/>
    <x v="0"/>
    <m/>
    <n v="1"/>
    <x v="2"/>
    <n v="1"/>
    <n v="6"/>
    <n v="6"/>
    <n v="6"/>
    <n v="5"/>
    <n v="6"/>
    <n v="7"/>
    <n v="6"/>
    <n v="6"/>
    <n v="5"/>
    <n v="4"/>
    <x v="5"/>
    <n v="1"/>
    <x v="3"/>
    <m/>
    <m/>
    <m/>
    <n v="2"/>
    <n v="2"/>
    <n v="2"/>
    <n v="2"/>
    <n v="1"/>
    <n v="1"/>
    <m/>
    <m/>
    <m/>
    <m/>
    <x v="3"/>
    <n v="1"/>
    <m/>
    <m/>
    <m/>
    <m/>
    <m/>
    <m/>
    <m/>
    <m/>
    <m/>
    <n v="1"/>
    <m/>
    <m/>
    <m/>
    <m/>
    <s v="MW"/>
    <x v="1"/>
    <x v="8"/>
    <x v="0"/>
    <x v="1"/>
    <x v="5"/>
    <x v="0"/>
    <x v="0"/>
    <x v="0"/>
    <x v="0"/>
    <x v="3"/>
  </r>
  <r>
    <n v="504"/>
    <d v="2020-09-22T14:25:34"/>
    <x v="503"/>
    <x v="7"/>
    <n v="47"/>
    <n v="1"/>
    <n v="1"/>
    <n v="2"/>
    <n v="1"/>
    <x v="0"/>
    <m/>
    <n v="2"/>
    <x v="6"/>
    <n v="2"/>
    <n v="4"/>
    <n v="4"/>
    <n v="7"/>
    <n v="2"/>
    <n v="7"/>
    <n v="7"/>
    <n v="7"/>
    <n v="1"/>
    <n v="5"/>
    <n v="1"/>
    <x v="12"/>
    <n v="2"/>
    <x v="10"/>
    <m/>
    <m/>
    <m/>
    <n v="2"/>
    <n v="1"/>
    <n v="1"/>
    <n v="2"/>
    <n v="1"/>
    <n v="1"/>
    <m/>
    <n v="1"/>
    <n v="1"/>
    <m/>
    <x v="3"/>
    <n v="1"/>
    <n v="1"/>
    <m/>
    <m/>
    <m/>
    <m/>
    <n v="1"/>
    <m/>
    <m/>
    <m/>
    <n v="1"/>
    <n v="1"/>
    <m/>
    <n v="1"/>
    <m/>
    <s v="WEST"/>
    <x v="9"/>
    <x v="3"/>
    <x v="2"/>
    <x v="5"/>
    <x v="9"/>
    <x v="1"/>
    <x v="3"/>
    <x v="2"/>
    <x v="2"/>
    <x v="2"/>
  </r>
  <r>
    <n v="505"/>
    <d v="2020-09-22T14:27:20"/>
    <x v="504"/>
    <x v="1"/>
    <n v="6"/>
    <n v="1"/>
    <n v="1"/>
    <n v="2"/>
    <n v="0"/>
    <x v="0"/>
    <m/>
    <n v="1"/>
    <x v="21"/>
    <n v="1"/>
    <n v="6"/>
    <n v="7"/>
    <n v="6"/>
    <n v="6"/>
    <n v="7"/>
    <n v="7"/>
    <n v="5"/>
    <n v="6"/>
    <n v="6"/>
    <n v="7"/>
    <x v="19"/>
    <n v="1"/>
    <x v="3"/>
    <m/>
    <m/>
    <m/>
    <n v="1"/>
    <n v="1"/>
    <n v="1"/>
    <n v="1"/>
    <n v="1"/>
    <m/>
    <m/>
    <m/>
    <m/>
    <m/>
    <x v="3"/>
    <n v="1"/>
    <m/>
    <n v="1"/>
    <m/>
    <m/>
    <m/>
    <m/>
    <n v="1"/>
    <m/>
    <m/>
    <n v="1"/>
    <m/>
    <m/>
    <m/>
    <m/>
    <s v="WEST"/>
    <x v="1"/>
    <x v="7"/>
    <x v="0"/>
    <x v="1"/>
    <x v="0"/>
    <x v="0"/>
    <x v="0"/>
    <x v="0"/>
    <x v="0"/>
    <x v="0"/>
  </r>
  <r>
    <n v="506"/>
    <d v="2020-09-22T14:28:08"/>
    <x v="505"/>
    <x v="45"/>
    <n v="46"/>
    <n v="1"/>
    <n v="1"/>
    <n v="1"/>
    <n v="0"/>
    <x v="3"/>
    <m/>
    <n v="1"/>
    <x v="22"/>
    <n v="2"/>
    <n v="4"/>
    <n v="5"/>
    <n v="3"/>
    <n v="5"/>
    <n v="5"/>
    <n v="4"/>
    <n v="6"/>
    <n v="5"/>
    <n v="6"/>
    <n v="2"/>
    <x v="8"/>
    <n v="4"/>
    <x v="1"/>
    <m/>
    <m/>
    <s v="TD"/>
    <n v="2"/>
    <n v="1"/>
    <n v="2"/>
    <n v="2"/>
    <m/>
    <n v="1"/>
    <m/>
    <m/>
    <m/>
    <m/>
    <x v="5"/>
    <m/>
    <m/>
    <m/>
    <m/>
    <n v="1"/>
    <m/>
    <n v="1"/>
    <m/>
    <n v="1"/>
    <m/>
    <m/>
    <m/>
    <m/>
    <m/>
    <n v="1"/>
    <s v="SOUTH"/>
    <x v="0"/>
    <x v="2"/>
    <x v="9"/>
    <x v="7"/>
    <x v="3"/>
    <x v="0"/>
    <x v="2"/>
    <x v="0"/>
    <x v="0"/>
    <x v="1"/>
  </r>
  <r>
    <n v="507"/>
    <d v="2020-09-22T14:28:19"/>
    <x v="506"/>
    <x v="23"/>
    <n v="9"/>
    <n v="1"/>
    <n v="1"/>
    <n v="2"/>
    <n v="1"/>
    <x v="0"/>
    <m/>
    <n v="2"/>
    <x v="7"/>
    <n v="2"/>
    <n v="6"/>
    <n v="2"/>
    <n v="5"/>
    <n v="3"/>
    <n v="5"/>
    <n v="6"/>
    <n v="7"/>
    <n v="1"/>
    <n v="6"/>
    <n v="4"/>
    <x v="5"/>
    <n v="2"/>
    <x v="1"/>
    <m/>
    <m/>
    <s v="New Rez"/>
    <n v="2"/>
    <n v="2"/>
    <n v="2"/>
    <n v="2"/>
    <m/>
    <n v="1"/>
    <m/>
    <m/>
    <m/>
    <m/>
    <x v="1"/>
    <n v="1"/>
    <m/>
    <m/>
    <m/>
    <n v="1"/>
    <m/>
    <m/>
    <n v="1"/>
    <m/>
    <m/>
    <m/>
    <m/>
    <m/>
    <n v="1"/>
    <m/>
    <s v="SOUTH"/>
    <x v="0"/>
    <x v="4"/>
    <x v="6"/>
    <x v="5"/>
    <x v="8"/>
    <x v="0"/>
    <x v="1"/>
    <x v="3"/>
    <x v="2"/>
    <x v="3"/>
  </r>
  <r>
    <n v="508"/>
    <d v="2020-09-22T14:29:30"/>
    <x v="507"/>
    <x v="0"/>
    <n v="5"/>
    <n v="1"/>
    <n v="1"/>
    <n v="3"/>
    <n v="2"/>
    <x v="0"/>
    <m/>
    <n v="1"/>
    <x v="1"/>
    <n v="1"/>
    <n v="7"/>
    <n v="1"/>
    <n v="1"/>
    <n v="1"/>
    <n v="7"/>
    <n v="1"/>
    <n v="1"/>
    <n v="1"/>
    <n v="7"/>
    <n v="1"/>
    <x v="12"/>
    <n v="2"/>
    <x v="12"/>
    <m/>
    <m/>
    <m/>
    <n v="1"/>
    <n v="1"/>
    <n v="1"/>
    <n v="1"/>
    <n v="1"/>
    <n v="1"/>
    <n v="1"/>
    <n v="1"/>
    <n v="1"/>
    <m/>
    <x v="3"/>
    <n v="1"/>
    <n v="1"/>
    <m/>
    <n v="1"/>
    <m/>
    <m/>
    <m/>
    <m/>
    <m/>
    <m/>
    <n v="1"/>
    <n v="1"/>
    <n v="1"/>
    <n v="1"/>
    <m/>
    <s v="WEST"/>
    <x v="10"/>
    <x v="8"/>
    <x v="0"/>
    <x v="2"/>
    <x v="9"/>
    <x v="2"/>
    <x v="0"/>
    <x v="0"/>
    <x v="1"/>
    <x v="2"/>
  </r>
  <r>
    <n v="509"/>
    <d v="2020-09-22T14:30:45"/>
    <x v="508"/>
    <x v="2"/>
    <n v="44"/>
    <n v="2"/>
    <n v="1"/>
    <n v="2"/>
    <n v="0"/>
    <x v="0"/>
    <m/>
    <n v="2"/>
    <x v="4"/>
    <n v="2"/>
    <n v="5"/>
    <n v="5"/>
    <n v="7"/>
    <n v="2"/>
    <n v="5"/>
    <n v="4"/>
    <n v="5"/>
    <n v="2"/>
    <n v="6"/>
    <n v="4"/>
    <x v="10"/>
    <n v="2"/>
    <x v="10"/>
    <m/>
    <m/>
    <m/>
    <n v="2"/>
    <n v="2"/>
    <n v="2"/>
    <n v="2"/>
    <m/>
    <m/>
    <m/>
    <m/>
    <m/>
    <n v="1"/>
    <x v="0"/>
    <m/>
    <m/>
    <m/>
    <m/>
    <n v="1"/>
    <m/>
    <m/>
    <m/>
    <n v="1"/>
    <n v="1"/>
    <m/>
    <n v="1"/>
    <m/>
    <m/>
    <m/>
    <s v="WEST"/>
    <x v="6"/>
    <x v="8"/>
    <x v="4"/>
    <x v="6"/>
    <x v="8"/>
    <x v="3"/>
    <x v="0"/>
    <x v="3"/>
    <x v="2"/>
    <x v="3"/>
  </r>
  <r>
    <n v="510"/>
    <d v="2020-09-22T14:39:23"/>
    <x v="509"/>
    <x v="3"/>
    <n v="5"/>
    <n v="1"/>
    <n v="1"/>
    <n v="2"/>
    <n v="0"/>
    <x v="0"/>
    <m/>
    <n v="1"/>
    <x v="6"/>
    <n v="2"/>
    <n v="4"/>
    <n v="4"/>
    <n v="4"/>
    <n v="3"/>
    <n v="3"/>
    <n v="6"/>
    <n v="4"/>
    <n v="3"/>
    <n v="4"/>
    <n v="4"/>
    <x v="7"/>
    <n v="1"/>
    <x v="5"/>
    <m/>
    <m/>
    <m/>
    <n v="2"/>
    <n v="1"/>
    <n v="2"/>
    <n v="2"/>
    <m/>
    <n v="1"/>
    <m/>
    <n v="1"/>
    <m/>
    <m/>
    <x v="3"/>
    <n v="1"/>
    <m/>
    <m/>
    <m/>
    <m/>
    <m/>
    <m/>
    <m/>
    <m/>
    <m/>
    <n v="1"/>
    <m/>
    <m/>
    <m/>
    <m/>
    <s v="WEST"/>
    <x v="2"/>
    <x v="8"/>
    <x v="1"/>
    <x v="7"/>
    <x v="7"/>
    <x v="0"/>
    <x v="0"/>
    <x v="1"/>
    <x v="0"/>
    <x v="0"/>
  </r>
  <r>
    <n v="511"/>
    <d v="2020-09-22T14:40:07"/>
    <x v="510"/>
    <x v="18"/>
    <n v="32"/>
    <n v="1"/>
    <n v="1"/>
    <n v="2"/>
    <n v="2"/>
    <x v="0"/>
    <m/>
    <n v="1"/>
    <x v="1"/>
    <n v="2"/>
    <n v="5"/>
    <n v="2"/>
    <n v="7"/>
    <n v="4"/>
    <n v="5"/>
    <n v="5"/>
    <n v="6"/>
    <n v="1"/>
    <n v="6"/>
    <n v="4"/>
    <x v="7"/>
    <n v="1"/>
    <x v="3"/>
    <m/>
    <m/>
    <m/>
    <n v="2"/>
    <n v="2"/>
    <n v="1"/>
    <n v="2"/>
    <n v="1"/>
    <n v="1"/>
    <m/>
    <m/>
    <n v="1"/>
    <m/>
    <x v="4"/>
    <m/>
    <m/>
    <m/>
    <n v="1"/>
    <m/>
    <n v="1"/>
    <n v="1"/>
    <m/>
    <m/>
    <m/>
    <n v="1"/>
    <m/>
    <n v="1"/>
    <m/>
    <m/>
    <s v="NE"/>
    <x v="0"/>
    <x v="5"/>
    <x v="2"/>
    <x v="3"/>
    <x v="8"/>
    <x v="0"/>
    <x v="3"/>
    <x v="2"/>
    <x v="2"/>
    <x v="3"/>
  </r>
  <r>
    <n v="512"/>
    <d v="2020-09-22T14:46:50"/>
    <x v="511"/>
    <x v="50"/>
    <n v="40"/>
    <n v="1"/>
    <n v="1"/>
    <n v="2"/>
    <n v="1"/>
    <x v="0"/>
    <m/>
    <n v="1"/>
    <x v="1"/>
    <n v="2"/>
    <n v="5"/>
    <n v="3"/>
    <n v="5"/>
    <n v="3"/>
    <n v="7"/>
    <n v="4"/>
    <n v="5"/>
    <n v="2"/>
    <n v="5"/>
    <n v="4"/>
    <x v="8"/>
    <n v="1"/>
    <x v="3"/>
    <m/>
    <m/>
    <m/>
    <n v="2"/>
    <n v="3"/>
    <n v="3"/>
    <n v="3"/>
    <m/>
    <m/>
    <m/>
    <m/>
    <n v="1"/>
    <m/>
    <x v="1"/>
    <m/>
    <m/>
    <m/>
    <m/>
    <n v="1"/>
    <m/>
    <n v="1"/>
    <n v="1"/>
    <m/>
    <m/>
    <m/>
    <m/>
    <m/>
    <m/>
    <n v="1"/>
    <s v="SOUTH"/>
    <x v="6"/>
    <x v="6"/>
    <x v="3"/>
    <x v="3"/>
    <x v="3"/>
    <x v="3"/>
    <x v="2"/>
    <x v="3"/>
    <x v="2"/>
    <x v="1"/>
  </r>
  <r>
    <n v="513"/>
    <d v="2020-09-22T14:47:25"/>
    <x v="512"/>
    <x v="0"/>
    <n v="13"/>
    <n v="1"/>
    <n v="1"/>
    <n v="2"/>
    <n v="1"/>
    <x v="2"/>
    <m/>
    <n v="1"/>
    <x v="7"/>
    <n v="2"/>
    <n v="5"/>
    <n v="1"/>
    <n v="7"/>
    <n v="1"/>
    <n v="7"/>
    <n v="6"/>
    <n v="7"/>
    <n v="1"/>
    <n v="7"/>
    <n v="1"/>
    <x v="1"/>
    <n v="1"/>
    <x v="11"/>
    <m/>
    <m/>
    <m/>
    <n v="2"/>
    <n v="1"/>
    <n v="2"/>
    <n v="2"/>
    <m/>
    <n v="1"/>
    <m/>
    <m/>
    <m/>
    <m/>
    <x v="1"/>
    <m/>
    <m/>
    <m/>
    <m/>
    <n v="1"/>
    <n v="1"/>
    <n v="1"/>
    <m/>
    <m/>
    <m/>
    <m/>
    <n v="1"/>
    <m/>
    <m/>
    <m/>
    <s v="MW"/>
    <x v="1"/>
    <x v="1"/>
    <x v="2"/>
    <x v="2"/>
    <x v="9"/>
    <x v="0"/>
    <x v="1"/>
    <x v="2"/>
    <x v="1"/>
    <x v="2"/>
  </r>
  <r>
    <n v="514"/>
    <d v="2020-09-22T14:48:05"/>
    <x v="513"/>
    <x v="5"/>
    <n v="23"/>
    <n v="1"/>
    <n v="1"/>
    <n v="2"/>
    <n v="1"/>
    <x v="0"/>
    <m/>
    <n v="1"/>
    <x v="0"/>
    <n v="1"/>
    <n v="6"/>
    <n v="6"/>
    <n v="7"/>
    <n v="6"/>
    <n v="7"/>
    <n v="6"/>
    <n v="7"/>
    <n v="7"/>
    <n v="7"/>
    <n v="7"/>
    <x v="7"/>
    <n v="1"/>
    <x v="3"/>
    <m/>
    <m/>
    <m/>
    <n v="1"/>
    <n v="1"/>
    <n v="1"/>
    <n v="1"/>
    <n v="1"/>
    <n v="1"/>
    <m/>
    <m/>
    <m/>
    <m/>
    <x v="1"/>
    <n v="1"/>
    <n v="1"/>
    <n v="1"/>
    <m/>
    <m/>
    <m/>
    <m/>
    <m/>
    <m/>
    <m/>
    <n v="1"/>
    <n v="1"/>
    <n v="1"/>
    <m/>
    <m/>
    <s v="MW"/>
    <x v="0"/>
    <x v="2"/>
    <x v="0"/>
    <x v="7"/>
    <x v="0"/>
    <x v="0"/>
    <x v="2"/>
    <x v="0"/>
    <x v="0"/>
    <x v="0"/>
  </r>
  <r>
    <n v="515"/>
    <d v="2020-09-22T14:55:56"/>
    <x v="514"/>
    <x v="3"/>
    <n v="32"/>
    <n v="1"/>
    <n v="1"/>
    <n v="2"/>
    <n v="2"/>
    <x v="0"/>
    <m/>
    <n v="1"/>
    <x v="17"/>
    <n v="1"/>
    <n v="6"/>
    <n v="6"/>
    <n v="5"/>
    <n v="5"/>
    <n v="6"/>
    <n v="6"/>
    <n v="6"/>
    <n v="5"/>
    <n v="5"/>
    <n v="5"/>
    <x v="27"/>
    <n v="1"/>
    <x v="3"/>
    <m/>
    <m/>
    <m/>
    <n v="1"/>
    <n v="1"/>
    <n v="1"/>
    <n v="1"/>
    <n v="1"/>
    <m/>
    <n v="1"/>
    <n v="1"/>
    <m/>
    <m/>
    <x v="1"/>
    <n v="1"/>
    <m/>
    <n v="1"/>
    <n v="1"/>
    <m/>
    <m/>
    <m/>
    <m/>
    <m/>
    <m/>
    <n v="1"/>
    <m/>
    <n v="1"/>
    <m/>
    <m/>
    <s v="NE"/>
    <x v="0"/>
    <x v="8"/>
    <x v="0"/>
    <x v="1"/>
    <x v="8"/>
    <x v="0"/>
    <x v="0"/>
    <x v="0"/>
    <x v="0"/>
    <x v="3"/>
  </r>
  <r>
    <n v="516"/>
    <d v="2020-09-22T14:57:20"/>
    <x v="515"/>
    <x v="3"/>
    <n v="14"/>
    <n v="1"/>
    <n v="1"/>
    <n v="2"/>
    <n v="4"/>
    <x v="0"/>
    <m/>
    <n v="1"/>
    <x v="30"/>
    <n v="2"/>
    <n v="4"/>
    <n v="2"/>
    <n v="4"/>
    <n v="5"/>
    <n v="7"/>
    <n v="7"/>
    <n v="6"/>
    <n v="6"/>
    <n v="6"/>
    <n v="5"/>
    <x v="3"/>
    <n v="1"/>
    <x v="3"/>
    <m/>
    <m/>
    <m/>
    <n v="2"/>
    <n v="1"/>
    <n v="1"/>
    <n v="2"/>
    <m/>
    <n v="1"/>
    <n v="1"/>
    <m/>
    <n v="1"/>
    <m/>
    <x v="3"/>
    <m/>
    <n v="1"/>
    <m/>
    <n v="1"/>
    <m/>
    <n v="1"/>
    <m/>
    <m/>
    <m/>
    <m/>
    <m/>
    <n v="1"/>
    <n v="1"/>
    <m/>
    <m/>
    <s v="MW"/>
    <x v="9"/>
    <x v="5"/>
    <x v="9"/>
    <x v="7"/>
    <x v="5"/>
    <x v="1"/>
    <x v="3"/>
    <x v="0"/>
    <x v="0"/>
    <x v="3"/>
  </r>
  <r>
    <n v="517"/>
    <d v="2020-09-22T14:59:07"/>
    <x v="516"/>
    <x v="43"/>
    <n v="43"/>
    <n v="1"/>
    <n v="1"/>
    <n v="2"/>
    <n v="0"/>
    <x v="0"/>
    <m/>
    <n v="1"/>
    <x v="17"/>
    <n v="2"/>
    <n v="6"/>
    <n v="3"/>
    <n v="6"/>
    <n v="3"/>
    <n v="6"/>
    <n v="4"/>
    <n v="6"/>
    <n v="3"/>
    <n v="4"/>
    <n v="6"/>
    <x v="8"/>
    <n v="1"/>
    <x v="5"/>
    <m/>
    <m/>
    <m/>
    <n v="2"/>
    <n v="2"/>
    <n v="2"/>
    <n v="2"/>
    <n v="1"/>
    <m/>
    <m/>
    <m/>
    <m/>
    <m/>
    <x v="5"/>
    <m/>
    <m/>
    <m/>
    <m/>
    <n v="1"/>
    <n v="1"/>
    <n v="1"/>
    <m/>
    <m/>
    <m/>
    <n v="1"/>
    <m/>
    <n v="1"/>
    <n v="1"/>
    <m/>
    <s v="SOUTH"/>
    <x v="5"/>
    <x v="3"/>
    <x v="3"/>
    <x v="7"/>
    <x v="0"/>
    <x v="3"/>
    <x v="3"/>
    <x v="3"/>
    <x v="0"/>
    <x v="0"/>
  </r>
  <r>
    <n v="518"/>
    <d v="2020-09-22T15:00:38"/>
    <x v="517"/>
    <x v="0"/>
    <n v="8"/>
    <n v="1"/>
    <n v="1"/>
    <n v="2"/>
    <n v="3"/>
    <x v="0"/>
    <m/>
    <n v="1"/>
    <x v="17"/>
    <n v="2"/>
    <n v="5"/>
    <n v="3"/>
    <n v="7"/>
    <n v="5"/>
    <n v="5"/>
    <n v="5"/>
    <n v="7"/>
    <n v="3"/>
    <n v="4"/>
    <n v="5"/>
    <x v="12"/>
    <n v="1"/>
    <x v="10"/>
    <m/>
    <m/>
    <m/>
    <n v="3"/>
    <n v="3"/>
    <n v="3"/>
    <n v="3"/>
    <n v="1"/>
    <n v="1"/>
    <m/>
    <m/>
    <m/>
    <m/>
    <x v="5"/>
    <n v="1"/>
    <m/>
    <m/>
    <m/>
    <m/>
    <m/>
    <m/>
    <m/>
    <n v="1"/>
    <n v="1"/>
    <m/>
    <m/>
    <m/>
    <n v="1"/>
    <m/>
    <s v="SOUTH"/>
    <x v="0"/>
    <x v="5"/>
    <x v="6"/>
    <x v="0"/>
    <x v="0"/>
    <x v="0"/>
    <x v="3"/>
    <x v="3"/>
    <x v="0"/>
    <x v="0"/>
  </r>
  <r>
    <n v="519"/>
    <d v="2020-09-22T15:05:08"/>
    <x v="518"/>
    <x v="8"/>
    <n v="32"/>
    <n v="1"/>
    <n v="1"/>
    <n v="2"/>
    <n v="2"/>
    <x v="0"/>
    <m/>
    <n v="1"/>
    <x v="3"/>
    <n v="1"/>
    <n v="6"/>
    <n v="6"/>
    <n v="3"/>
    <n v="7"/>
    <n v="5"/>
    <n v="6"/>
    <n v="7"/>
    <n v="4"/>
    <n v="5"/>
    <n v="5"/>
    <x v="7"/>
    <n v="3"/>
    <x v="10"/>
    <m/>
    <m/>
    <m/>
    <n v="1"/>
    <n v="1"/>
    <n v="1"/>
    <n v="3"/>
    <n v="1"/>
    <n v="1"/>
    <n v="1"/>
    <m/>
    <m/>
    <m/>
    <x v="1"/>
    <n v="1"/>
    <n v="1"/>
    <n v="1"/>
    <m/>
    <m/>
    <m/>
    <m/>
    <m/>
    <m/>
    <m/>
    <n v="1"/>
    <n v="1"/>
    <m/>
    <n v="1"/>
    <m/>
    <s v="NE"/>
    <x v="0"/>
    <x v="2"/>
    <x v="7"/>
    <x v="10"/>
    <x v="0"/>
    <x v="0"/>
    <x v="2"/>
    <x v="0"/>
    <x v="3"/>
    <x v="0"/>
  </r>
  <r>
    <n v="520"/>
    <d v="2020-09-22T15:05:22"/>
    <x v="519"/>
    <x v="3"/>
    <n v="9"/>
    <n v="1"/>
    <n v="1"/>
    <n v="2"/>
    <n v="2"/>
    <x v="0"/>
    <m/>
    <n v="1"/>
    <x v="17"/>
    <n v="1"/>
    <n v="7"/>
    <n v="7"/>
    <n v="7"/>
    <n v="7"/>
    <n v="7"/>
    <n v="7"/>
    <n v="7"/>
    <n v="6"/>
    <n v="6"/>
    <n v="7"/>
    <x v="27"/>
    <n v="1"/>
    <x v="3"/>
    <m/>
    <m/>
    <m/>
    <n v="1"/>
    <n v="1"/>
    <n v="1"/>
    <n v="1"/>
    <n v="1"/>
    <m/>
    <n v="1"/>
    <n v="1"/>
    <m/>
    <m/>
    <x v="3"/>
    <n v="1"/>
    <m/>
    <n v="1"/>
    <m/>
    <n v="1"/>
    <m/>
    <m/>
    <m/>
    <m/>
    <m/>
    <n v="1"/>
    <n v="1"/>
    <n v="1"/>
    <m/>
    <m/>
    <s v="SOUTH"/>
    <x v="0"/>
    <x v="8"/>
    <x v="1"/>
    <x v="0"/>
    <x v="0"/>
    <x v="0"/>
    <x v="0"/>
    <x v="1"/>
    <x v="0"/>
    <x v="0"/>
  </r>
  <r>
    <n v="521"/>
    <d v="2020-09-22T15:05:35"/>
    <x v="520"/>
    <x v="39"/>
    <n v="43"/>
    <n v="1"/>
    <n v="1"/>
    <n v="2"/>
    <n v="0"/>
    <x v="5"/>
    <s v="Student"/>
    <n v="1"/>
    <x v="0"/>
    <n v="1"/>
    <n v="7"/>
    <n v="5"/>
    <n v="3"/>
    <n v="2"/>
    <n v="7"/>
    <n v="5"/>
    <n v="6"/>
    <n v="1"/>
    <n v="6"/>
    <n v="1"/>
    <x v="1"/>
    <n v="1"/>
    <x v="5"/>
    <m/>
    <m/>
    <m/>
    <n v="1"/>
    <n v="1"/>
    <n v="3"/>
    <n v="2"/>
    <n v="1"/>
    <n v="1"/>
    <m/>
    <m/>
    <n v="1"/>
    <m/>
    <x v="0"/>
    <n v="1"/>
    <m/>
    <m/>
    <m/>
    <n v="1"/>
    <n v="1"/>
    <m/>
    <m/>
    <m/>
    <m/>
    <m/>
    <n v="1"/>
    <m/>
    <n v="1"/>
    <m/>
    <s v="SOUTH"/>
    <x v="5"/>
    <x v="2"/>
    <x v="5"/>
    <x v="6"/>
    <x v="9"/>
    <x v="3"/>
    <x v="2"/>
    <x v="1"/>
    <x v="2"/>
    <x v="2"/>
  </r>
  <r>
    <n v="522"/>
    <d v="2020-09-22T15:09:33"/>
    <x v="521"/>
    <x v="26"/>
    <n v="13"/>
    <n v="1"/>
    <n v="1"/>
    <n v="2"/>
    <n v="1"/>
    <x v="0"/>
    <m/>
    <n v="2"/>
    <x v="30"/>
    <n v="2"/>
    <n v="3"/>
    <n v="3"/>
    <n v="6"/>
    <n v="5"/>
    <n v="5"/>
    <n v="7"/>
    <n v="6"/>
    <n v="5"/>
    <n v="6"/>
    <n v="3"/>
    <x v="36"/>
    <n v="2"/>
    <x v="1"/>
    <m/>
    <m/>
    <s v="PNC"/>
    <n v="2"/>
    <n v="2"/>
    <n v="2"/>
    <n v="2"/>
    <n v="1"/>
    <m/>
    <m/>
    <m/>
    <n v="1"/>
    <m/>
    <x v="1"/>
    <m/>
    <m/>
    <m/>
    <m/>
    <n v="1"/>
    <m/>
    <n v="1"/>
    <m/>
    <n v="1"/>
    <m/>
    <m/>
    <n v="1"/>
    <m/>
    <m/>
    <m/>
    <s v="MW"/>
    <x v="3"/>
    <x v="3"/>
    <x v="1"/>
    <x v="7"/>
    <x v="5"/>
    <x v="1"/>
    <x v="3"/>
    <x v="1"/>
    <x v="0"/>
    <x v="3"/>
  </r>
  <r>
    <n v="523"/>
    <d v="2020-09-22T15:12:11"/>
    <x v="522"/>
    <x v="3"/>
    <n v="42"/>
    <n v="2"/>
    <n v="1"/>
    <n v="3"/>
    <n v="3"/>
    <x v="5"/>
    <s v="Disability"/>
    <n v="2"/>
    <x v="3"/>
    <n v="2"/>
    <n v="5"/>
    <n v="4"/>
    <n v="6"/>
    <n v="5"/>
    <n v="5"/>
    <n v="3"/>
    <n v="6"/>
    <n v="3"/>
    <n v="3"/>
    <n v="5"/>
    <x v="3"/>
    <n v="2"/>
    <x v="1"/>
    <m/>
    <m/>
    <s v="Vanderbilt"/>
    <n v="2"/>
    <n v="2"/>
    <n v="2"/>
    <n v="2"/>
    <m/>
    <m/>
    <m/>
    <m/>
    <m/>
    <n v="1"/>
    <x v="0"/>
    <m/>
    <m/>
    <m/>
    <m/>
    <m/>
    <n v="1"/>
    <m/>
    <m/>
    <n v="1"/>
    <n v="1"/>
    <m/>
    <m/>
    <m/>
    <m/>
    <n v="1"/>
    <s v="SOUTH"/>
    <x v="5"/>
    <x v="6"/>
    <x v="3"/>
    <x v="10"/>
    <x v="0"/>
    <x v="3"/>
    <x v="2"/>
    <x v="3"/>
    <x v="3"/>
    <x v="0"/>
  </r>
  <r>
    <n v="524"/>
    <d v="2020-09-22T15:12:33"/>
    <x v="523"/>
    <x v="17"/>
    <n v="5"/>
    <n v="1"/>
    <n v="1"/>
    <n v="6"/>
    <n v="0"/>
    <x v="4"/>
    <m/>
    <n v="1"/>
    <x v="16"/>
    <n v="1"/>
    <n v="5"/>
    <n v="6"/>
    <n v="7"/>
    <n v="6"/>
    <n v="5"/>
    <n v="7"/>
    <n v="4"/>
    <n v="3"/>
    <n v="4"/>
    <n v="6"/>
    <x v="7"/>
    <n v="2"/>
    <x v="4"/>
    <m/>
    <m/>
    <m/>
    <n v="1"/>
    <n v="1"/>
    <n v="1"/>
    <n v="2"/>
    <m/>
    <m/>
    <n v="1"/>
    <m/>
    <n v="1"/>
    <m/>
    <x v="4"/>
    <m/>
    <n v="1"/>
    <m/>
    <m/>
    <m/>
    <n v="1"/>
    <m/>
    <m/>
    <n v="1"/>
    <m/>
    <m/>
    <n v="1"/>
    <m/>
    <m/>
    <m/>
    <s v="WEST"/>
    <x v="2"/>
    <x v="7"/>
    <x v="6"/>
    <x v="10"/>
    <x v="7"/>
    <x v="0"/>
    <x v="0"/>
    <x v="3"/>
    <x v="3"/>
    <x v="0"/>
  </r>
  <r>
    <n v="525"/>
    <d v="2020-09-22T15:13:52"/>
    <x v="524"/>
    <x v="32"/>
    <n v="32"/>
    <n v="1"/>
    <n v="1"/>
    <n v="3"/>
    <n v="0"/>
    <x v="0"/>
    <m/>
    <n v="2"/>
    <x v="30"/>
    <n v="2"/>
    <n v="5"/>
    <n v="1"/>
    <n v="7"/>
    <n v="3"/>
    <n v="6"/>
    <n v="3"/>
    <n v="7"/>
    <n v="3"/>
    <n v="6"/>
    <n v="4"/>
    <x v="14"/>
    <n v="2"/>
    <x v="1"/>
    <m/>
    <m/>
    <s v="PHH"/>
    <n v="2"/>
    <n v="2"/>
    <n v="2"/>
    <n v="2"/>
    <m/>
    <m/>
    <m/>
    <m/>
    <m/>
    <n v="1"/>
    <x v="2"/>
    <n v="1"/>
    <m/>
    <m/>
    <m/>
    <n v="1"/>
    <m/>
    <m/>
    <m/>
    <n v="1"/>
    <m/>
    <m/>
    <m/>
    <m/>
    <m/>
    <n v="1"/>
    <s v="NE"/>
    <x v="5"/>
    <x v="1"/>
    <x v="6"/>
    <x v="5"/>
    <x v="5"/>
    <x v="3"/>
    <x v="1"/>
    <x v="3"/>
    <x v="2"/>
    <x v="3"/>
  </r>
  <r>
    <n v="526"/>
    <d v="2020-09-22T15:14:54"/>
    <x v="525"/>
    <x v="43"/>
    <n v="33"/>
    <n v="1"/>
    <n v="1"/>
    <n v="1"/>
    <n v="0"/>
    <x v="0"/>
    <m/>
    <n v="1"/>
    <x v="20"/>
    <n v="1"/>
    <n v="6"/>
    <n v="6"/>
    <n v="6"/>
    <n v="6"/>
    <n v="6"/>
    <n v="6"/>
    <n v="6"/>
    <n v="6"/>
    <n v="6"/>
    <n v="6"/>
    <x v="40"/>
    <n v="1"/>
    <x v="10"/>
    <m/>
    <m/>
    <m/>
    <n v="1"/>
    <n v="1"/>
    <n v="1"/>
    <n v="1"/>
    <n v="1"/>
    <n v="1"/>
    <n v="1"/>
    <m/>
    <m/>
    <m/>
    <x v="1"/>
    <m/>
    <n v="1"/>
    <m/>
    <m/>
    <m/>
    <m/>
    <m/>
    <m/>
    <m/>
    <m/>
    <n v="1"/>
    <n v="1"/>
    <n v="1"/>
    <m/>
    <m/>
    <s v="SOUTH"/>
    <x v="0"/>
    <x v="8"/>
    <x v="0"/>
    <x v="1"/>
    <x v="0"/>
    <x v="0"/>
    <x v="0"/>
    <x v="0"/>
    <x v="0"/>
    <x v="0"/>
  </r>
  <r>
    <n v="527"/>
    <d v="2020-09-22T15:15:08"/>
    <x v="526"/>
    <x v="13"/>
    <n v="3"/>
    <n v="1"/>
    <n v="1"/>
    <n v="2"/>
    <n v="1"/>
    <x v="0"/>
    <m/>
    <n v="1"/>
    <x v="2"/>
    <n v="1"/>
    <n v="3"/>
    <n v="5"/>
    <n v="3"/>
    <n v="5"/>
    <n v="3"/>
    <n v="1"/>
    <n v="5"/>
    <n v="5"/>
    <n v="4"/>
    <n v="5"/>
    <x v="19"/>
    <n v="1"/>
    <x v="3"/>
    <m/>
    <m/>
    <m/>
    <n v="1"/>
    <n v="1"/>
    <n v="1"/>
    <n v="1"/>
    <n v="1"/>
    <m/>
    <m/>
    <m/>
    <m/>
    <m/>
    <x v="3"/>
    <m/>
    <n v="1"/>
    <m/>
    <m/>
    <n v="1"/>
    <m/>
    <n v="1"/>
    <m/>
    <m/>
    <m/>
    <n v="1"/>
    <m/>
    <m/>
    <m/>
    <m/>
    <s v="WEST"/>
    <x v="5"/>
    <x v="8"/>
    <x v="9"/>
    <x v="0"/>
    <x v="4"/>
    <x v="3"/>
    <x v="0"/>
    <x v="0"/>
    <x v="0"/>
    <x v="0"/>
  </r>
  <r>
    <n v="528"/>
    <d v="2020-09-22T15:15:31"/>
    <x v="527"/>
    <x v="3"/>
    <n v="17"/>
    <n v="1"/>
    <n v="1"/>
    <n v="2"/>
    <n v="1"/>
    <x v="0"/>
    <m/>
    <n v="1"/>
    <x v="5"/>
    <n v="1"/>
    <n v="6"/>
    <n v="6"/>
    <n v="7"/>
    <n v="7"/>
    <n v="7"/>
    <n v="6"/>
    <n v="6"/>
    <n v="7"/>
    <n v="6"/>
    <n v="6"/>
    <x v="4"/>
    <n v="3"/>
    <x v="3"/>
    <m/>
    <m/>
    <m/>
    <n v="1"/>
    <n v="1"/>
    <n v="1"/>
    <n v="2"/>
    <n v="1"/>
    <m/>
    <m/>
    <m/>
    <m/>
    <m/>
    <x v="1"/>
    <m/>
    <n v="1"/>
    <m/>
    <n v="1"/>
    <m/>
    <n v="1"/>
    <m/>
    <m/>
    <m/>
    <m/>
    <n v="1"/>
    <m/>
    <n v="1"/>
    <m/>
    <m/>
    <s v="SOUTH"/>
    <x v="0"/>
    <x v="8"/>
    <x v="0"/>
    <x v="0"/>
    <x v="8"/>
    <x v="0"/>
    <x v="0"/>
    <x v="0"/>
    <x v="0"/>
    <x v="3"/>
  </r>
  <r>
    <n v="529"/>
    <d v="2020-09-22T15:16:02"/>
    <x v="528"/>
    <x v="21"/>
    <n v="7"/>
    <n v="1"/>
    <n v="1"/>
    <n v="1"/>
    <n v="0"/>
    <x v="1"/>
    <m/>
    <n v="2"/>
    <x v="30"/>
    <n v="2"/>
    <n v="3"/>
    <n v="1"/>
    <n v="6"/>
    <n v="3"/>
    <n v="6"/>
    <n v="2"/>
    <n v="7"/>
    <n v="1"/>
    <n v="6"/>
    <n v="2"/>
    <x v="18"/>
    <n v="3"/>
    <x v="10"/>
    <m/>
    <m/>
    <m/>
    <n v="2"/>
    <n v="2"/>
    <n v="2"/>
    <n v="2"/>
    <n v="1"/>
    <m/>
    <m/>
    <m/>
    <n v="1"/>
    <m/>
    <x v="4"/>
    <n v="1"/>
    <m/>
    <m/>
    <m/>
    <n v="1"/>
    <m/>
    <m/>
    <n v="1"/>
    <m/>
    <m/>
    <m/>
    <m/>
    <m/>
    <n v="1"/>
    <m/>
    <s v="NE"/>
    <x v="6"/>
    <x v="1"/>
    <x v="4"/>
    <x v="5"/>
    <x v="1"/>
    <x v="3"/>
    <x v="1"/>
    <x v="3"/>
    <x v="2"/>
    <x v="1"/>
  </r>
  <r>
    <n v="530"/>
    <d v="2020-09-22T15:18:34"/>
    <x v="529"/>
    <x v="2"/>
    <n v="9"/>
    <n v="1"/>
    <n v="1"/>
    <n v="3"/>
    <n v="1"/>
    <x v="0"/>
    <m/>
    <n v="1"/>
    <x v="34"/>
    <n v="2"/>
    <n v="6"/>
    <n v="1"/>
    <n v="5"/>
    <n v="1"/>
    <n v="6"/>
    <n v="6"/>
    <n v="6"/>
    <n v="1"/>
    <n v="6"/>
    <n v="5"/>
    <x v="41"/>
    <n v="1"/>
    <x v="4"/>
    <m/>
    <m/>
    <m/>
    <n v="2"/>
    <n v="2"/>
    <n v="2"/>
    <n v="2"/>
    <m/>
    <m/>
    <m/>
    <m/>
    <n v="1"/>
    <m/>
    <x v="1"/>
    <m/>
    <m/>
    <n v="1"/>
    <m/>
    <m/>
    <m/>
    <m/>
    <m/>
    <m/>
    <m/>
    <m/>
    <n v="1"/>
    <m/>
    <m/>
    <m/>
    <s v="SOUTH"/>
    <x v="0"/>
    <x v="4"/>
    <x v="6"/>
    <x v="4"/>
    <x v="8"/>
    <x v="0"/>
    <x v="1"/>
    <x v="3"/>
    <x v="1"/>
    <x v="3"/>
  </r>
  <r>
    <n v="531"/>
    <d v="2020-09-22T15:25:39"/>
    <x v="530"/>
    <x v="60"/>
    <n v="43"/>
    <n v="2"/>
    <n v="1"/>
    <n v="3"/>
    <n v="0"/>
    <x v="2"/>
    <m/>
    <n v="2"/>
    <x v="27"/>
    <n v="1"/>
    <n v="5"/>
    <n v="4"/>
    <n v="6"/>
    <n v="4"/>
    <n v="4"/>
    <n v="3"/>
    <n v="5"/>
    <n v="1"/>
    <n v="5"/>
    <n v="2"/>
    <x v="34"/>
    <n v="2"/>
    <x v="7"/>
    <m/>
    <m/>
    <m/>
    <n v="2"/>
    <n v="2"/>
    <n v="3"/>
    <n v="2"/>
    <m/>
    <m/>
    <m/>
    <m/>
    <n v="1"/>
    <m/>
    <x v="0"/>
    <n v="1"/>
    <m/>
    <m/>
    <m/>
    <m/>
    <m/>
    <n v="1"/>
    <m/>
    <n v="1"/>
    <m/>
    <m/>
    <m/>
    <m/>
    <m/>
    <n v="1"/>
    <s v="SOUTH"/>
    <x v="5"/>
    <x v="2"/>
    <x v="4"/>
    <x v="7"/>
    <x v="5"/>
    <x v="3"/>
    <x v="2"/>
    <x v="3"/>
    <x v="0"/>
    <x v="3"/>
  </r>
  <r>
    <n v="532"/>
    <d v="2020-09-22T15:26:09"/>
    <x v="531"/>
    <x v="34"/>
    <n v="9"/>
    <n v="2"/>
    <n v="1"/>
    <n v="2"/>
    <n v="2"/>
    <x v="0"/>
    <m/>
    <n v="1"/>
    <x v="17"/>
    <n v="2"/>
    <n v="6"/>
    <n v="4"/>
    <n v="6"/>
    <n v="4"/>
    <n v="6"/>
    <n v="4"/>
    <n v="6"/>
    <n v="3"/>
    <n v="6"/>
    <n v="3"/>
    <x v="2"/>
    <n v="1"/>
    <x v="5"/>
    <m/>
    <m/>
    <m/>
    <n v="2"/>
    <n v="2"/>
    <n v="2"/>
    <n v="2"/>
    <m/>
    <n v="1"/>
    <m/>
    <m/>
    <n v="1"/>
    <m/>
    <x v="1"/>
    <m/>
    <n v="1"/>
    <m/>
    <n v="1"/>
    <m/>
    <n v="1"/>
    <m/>
    <m/>
    <m/>
    <m/>
    <n v="1"/>
    <m/>
    <m/>
    <m/>
    <m/>
    <s v="SOUTH"/>
    <x v="5"/>
    <x v="6"/>
    <x v="3"/>
    <x v="3"/>
    <x v="3"/>
    <x v="3"/>
    <x v="2"/>
    <x v="3"/>
    <x v="2"/>
    <x v="1"/>
  </r>
  <r>
    <n v="533"/>
    <d v="2020-09-22T15:28:07"/>
    <x v="532"/>
    <x v="4"/>
    <n v="9"/>
    <n v="2"/>
    <n v="1"/>
    <n v="2"/>
    <n v="5"/>
    <x v="0"/>
    <m/>
    <n v="2"/>
    <x v="0"/>
    <n v="1"/>
    <n v="7"/>
    <n v="7"/>
    <n v="6"/>
    <n v="5"/>
    <n v="7"/>
    <n v="1"/>
    <n v="1"/>
    <n v="3"/>
    <n v="5"/>
    <n v="1"/>
    <x v="1"/>
    <n v="2"/>
    <x v="10"/>
    <m/>
    <m/>
    <m/>
    <n v="2"/>
    <n v="1"/>
    <n v="2"/>
    <n v="2"/>
    <m/>
    <m/>
    <m/>
    <m/>
    <m/>
    <n v="1"/>
    <x v="4"/>
    <n v="1"/>
    <m/>
    <m/>
    <m/>
    <n v="1"/>
    <m/>
    <m/>
    <m/>
    <m/>
    <n v="1"/>
    <n v="1"/>
    <n v="1"/>
    <m/>
    <m/>
    <m/>
    <s v="SOUTH"/>
    <x v="10"/>
    <x v="12"/>
    <x v="3"/>
    <x v="1"/>
    <x v="9"/>
    <x v="2"/>
    <x v="0"/>
    <x v="3"/>
    <x v="0"/>
    <x v="2"/>
  </r>
  <r>
    <n v="534"/>
    <d v="2020-09-22T15:30:14"/>
    <x v="533"/>
    <x v="51"/>
    <n v="1"/>
    <n v="1"/>
    <n v="1"/>
    <n v="1"/>
    <n v="1"/>
    <x v="0"/>
    <m/>
    <n v="1"/>
    <x v="6"/>
    <n v="2"/>
    <n v="2"/>
    <n v="6"/>
    <n v="6"/>
    <n v="3"/>
    <n v="6"/>
    <n v="6"/>
    <n v="7"/>
    <n v="7"/>
    <n v="7"/>
    <n v="4"/>
    <x v="7"/>
    <n v="1"/>
    <x v="10"/>
    <m/>
    <m/>
    <m/>
    <n v="2"/>
    <n v="2"/>
    <n v="1"/>
    <n v="2"/>
    <n v="1"/>
    <m/>
    <m/>
    <m/>
    <n v="1"/>
    <m/>
    <x v="1"/>
    <m/>
    <m/>
    <n v="1"/>
    <n v="1"/>
    <m/>
    <m/>
    <m/>
    <m/>
    <m/>
    <m/>
    <n v="1"/>
    <m/>
    <m/>
    <m/>
    <m/>
    <s v="SOUTH"/>
    <x v="3"/>
    <x v="2"/>
    <x v="7"/>
    <x v="6"/>
    <x v="5"/>
    <x v="1"/>
    <x v="2"/>
    <x v="0"/>
    <x v="2"/>
    <x v="3"/>
  </r>
  <r>
    <n v="535"/>
    <d v="2020-09-22T15:36:17"/>
    <x v="534"/>
    <x v="8"/>
    <n v="5"/>
    <n v="1"/>
    <n v="1"/>
    <n v="3"/>
    <n v="0"/>
    <x v="0"/>
    <m/>
    <n v="1"/>
    <x v="8"/>
    <n v="2"/>
    <n v="5"/>
    <n v="5"/>
    <n v="5"/>
    <n v="3"/>
    <n v="5"/>
    <n v="5"/>
    <n v="5"/>
    <n v="1"/>
    <n v="4"/>
    <n v="5"/>
    <x v="4"/>
    <n v="1"/>
    <x v="5"/>
    <m/>
    <m/>
    <m/>
    <n v="2"/>
    <n v="2"/>
    <n v="2"/>
    <n v="2"/>
    <n v="1"/>
    <m/>
    <m/>
    <m/>
    <m/>
    <m/>
    <x v="3"/>
    <m/>
    <n v="1"/>
    <n v="1"/>
    <n v="1"/>
    <m/>
    <m/>
    <m/>
    <m/>
    <m/>
    <m/>
    <n v="1"/>
    <n v="1"/>
    <m/>
    <m/>
    <m/>
    <s v="WEST"/>
    <x v="0"/>
    <x v="8"/>
    <x v="6"/>
    <x v="7"/>
    <x v="0"/>
    <x v="0"/>
    <x v="0"/>
    <x v="3"/>
    <x v="0"/>
    <x v="0"/>
  </r>
  <r>
    <n v="536"/>
    <d v="2020-09-22T15:41:53"/>
    <x v="535"/>
    <x v="23"/>
    <n v="9"/>
    <n v="1"/>
    <n v="1"/>
    <n v="2"/>
    <n v="0"/>
    <x v="0"/>
    <m/>
    <n v="2"/>
    <x v="0"/>
    <n v="2"/>
    <n v="3"/>
    <n v="1"/>
    <n v="6"/>
    <n v="2"/>
    <n v="5"/>
    <n v="6"/>
    <n v="6"/>
    <n v="1"/>
    <n v="7"/>
    <n v="3"/>
    <x v="1"/>
    <n v="2"/>
    <x v="1"/>
    <m/>
    <m/>
    <s v="home point financial"/>
    <n v="2"/>
    <n v="2"/>
    <n v="2"/>
    <n v="2"/>
    <m/>
    <m/>
    <m/>
    <m/>
    <m/>
    <n v="1"/>
    <x v="0"/>
    <n v="1"/>
    <m/>
    <m/>
    <m/>
    <n v="1"/>
    <m/>
    <m/>
    <m/>
    <n v="1"/>
    <m/>
    <m/>
    <m/>
    <m/>
    <m/>
    <n v="1"/>
    <s v="SOUTH"/>
    <x v="9"/>
    <x v="4"/>
    <x v="4"/>
    <x v="4"/>
    <x v="5"/>
    <x v="1"/>
    <x v="1"/>
    <x v="3"/>
    <x v="1"/>
    <x v="3"/>
  </r>
  <r>
    <n v="537"/>
    <d v="2020-09-22T15:42:03"/>
    <x v="536"/>
    <x v="40"/>
    <n v="46"/>
    <n v="2"/>
    <n v="1"/>
    <n v="2"/>
    <n v="3"/>
    <x v="3"/>
    <m/>
    <n v="1"/>
    <x v="2"/>
    <n v="2"/>
    <n v="2"/>
    <n v="5"/>
    <n v="6"/>
    <n v="7"/>
    <n v="5"/>
    <n v="6"/>
    <n v="7"/>
    <n v="3"/>
    <n v="6"/>
    <n v="2"/>
    <x v="7"/>
    <n v="1"/>
    <x v="9"/>
    <s v="Eastman"/>
    <m/>
    <m/>
    <n v="3"/>
    <n v="1"/>
    <n v="2"/>
    <n v="2"/>
    <m/>
    <n v="1"/>
    <m/>
    <m/>
    <n v="1"/>
    <m/>
    <x v="5"/>
    <m/>
    <m/>
    <m/>
    <m/>
    <n v="1"/>
    <m/>
    <m/>
    <m/>
    <n v="1"/>
    <n v="1"/>
    <m/>
    <n v="1"/>
    <m/>
    <m/>
    <m/>
    <s v="SOUTH"/>
    <x v="3"/>
    <x v="6"/>
    <x v="3"/>
    <x v="0"/>
    <x v="3"/>
    <x v="1"/>
    <x v="2"/>
    <x v="3"/>
    <x v="0"/>
    <x v="1"/>
  </r>
  <r>
    <n v="538"/>
    <d v="2020-09-22T15:42:11"/>
    <x v="537"/>
    <x v="31"/>
    <n v="3"/>
    <n v="1"/>
    <n v="1"/>
    <n v="1"/>
    <n v="0"/>
    <x v="1"/>
    <m/>
    <n v="2"/>
    <x v="42"/>
    <n v="1"/>
    <n v="3"/>
    <n v="1"/>
    <n v="6"/>
    <n v="2"/>
    <n v="4"/>
    <n v="6"/>
    <n v="4"/>
    <n v="2"/>
    <n v="6"/>
    <n v="4"/>
    <x v="11"/>
    <n v="3"/>
    <x v="5"/>
    <m/>
    <m/>
    <m/>
    <n v="2"/>
    <n v="2"/>
    <n v="2"/>
    <n v="2"/>
    <m/>
    <m/>
    <m/>
    <m/>
    <m/>
    <n v="1"/>
    <x v="1"/>
    <n v="1"/>
    <m/>
    <m/>
    <m/>
    <n v="1"/>
    <m/>
    <n v="1"/>
    <m/>
    <m/>
    <m/>
    <m/>
    <m/>
    <m/>
    <n v="1"/>
    <m/>
    <s v="WEST"/>
    <x v="9"/>
    <x v="3"/>
    <x v="6"/>
    <x v="6"/>
    <x v="0"/>
    <x v="1"/>
    <x v="3"/>
    <x v="3"/>
    <x v="2"/>
    <x v="0"/>
  </r>
  <r>
    <n v="539"/>
    <d v="2020-09-22T15:45:37"/>
    <x v="538"/>
    <x v="25"/>
    <n v="10"/>
    <n v="1"/>
    <n v="1"/>
    <n v="2"/>
    <n v="2"/>
    <x v="0"/>
    <m/>
    <n v="1"/>
    <x v="17"/>
    <n v="1"/>
    <n v="7"/>
    <n v="6"/>
    <n v="7"/>
    <n v="5"/>
    <n v="6"/>
    <n v="7"/>
    <n v="6"/>
    <n v="7"/>
    <n v="7"/>
    <n v="6"/>
    <x v="5"/>
    <n v="1"/>
    <x v="3"/>
    <m/>
    <m/>
    <m/>
    <n v="1"/>
    <n v="1"/>
    <n v="1"/>
    <n v="1"/>
    <n v="1"/>
    <n v="1"/>
    <n v="1"/>
    <n v="1"/>
    <n v="1"/>
    <m/>
    <x v="3"/>
    <m/>
    <n v="1"/>
    <n v="1"/>
    <n v="1"/>
    <m/>
    <m/>
    <m/>
    <m/>
    <m/>
    <m/>
    <m/>
    <n v="1"/>
    <n v="1"/>
    <n v="1"/>
    <m/>
    <s v="SOUTH"/>
    <x v="0"/>
    <x v="8"/>
    <x v="0"/>
    <x v="3"/>
    <x v="0"/>
    <x v="0"/>
    <x v="0"/>
    <x v="0"/>
    <x v="2"/>
    <x v="0"/>
  </r>
  <r>
    <n v="540"/>
    <d v="2020-09-22T15:46:28"/>
    <x v="539"/>
    <x v="40"/>
    <n v="28"/>
    <n v="1"/>
    <n v="1"/>
    <n v="4"/>
    <n v="3"/>
    <x v="4"/>
    <m/>
    <n v="2"/>
    <x v="16"/>
    <n v="2"/>
    <n v="7"/>
    <n v="1"/>
    <n v="7"/>
    <n v="1"/>
    <n v="7"/>
    <n v="7"/>
    <n v="7"/>
    <n v="1"/>
    <n v="7"/>
    <n v="7"/>
    <x v="22"/>
    <n v="1"/>
    <x v="3"/>
    <m/>
    <m/>
    <m/>
    <n v="2"/>
    <n v="2"/>
    <n v="1"/>
    <n v="2"/>
    <m/>
    <m/>
    <m/>
    <n v="1"/>
    <n v="1"/>
    <m/>
    <x v="0"/>
    <n v="1"/>
    <n v="1"/>
    <m/>
    <m/>
    <n v="1"/>
    <m/>
    <m/>
    <m/>
    <m/>
    <m/>
    <n v="1"/>
    <m/>
    <m/>
    <n v="1"/>
    <m/>
    <s v="WEST"/>
    <x v="0"/>
    <x v="1"/>
    <x v="2"/>
    <x v="2"/>
    <x v="0"/>
    <x v="0"/>
    <x v="1"/>
    <x v="2"/>
    <x v="1"/>
    <x v="0"/>
  </r>
  <r>
    <n v="541"/>
    <d v="2020-09-22T15:47:27"/>
    <x v="540"/>
    <x v="42"/>
    <n v="23"/>
    <n v="1"/>
    <n v="1"/>
    <n v="2"/>
    <n v="0"/>
    <x v="0"/>
    <m/>
    <n v="1"/>
    <x v="19"/>
    <n v="2"/>
    <n v="2"/>
    <n v="1"/>
    <n v="6"/>
    <n v="2"/>
    <n v="5"/>
    <n v="7"/>
    <n v="7"/>
    <n v="1"/>
    <n v="6"/>
    <n v="5"/>
    <x v="18"/>
    <n v="1"/>
    <x v="9"/>
    <s v="AmeriCU"/>
    <m/>
    <m/>
    <n v="2"/>
    <n v="3"/>
    <n v="2"/>
    <n v="2"/>
    <m/>
    <m/>
    <m/>
    <m/>
    <n v="1"/>
    <m/>
    <x v="1"/>
    <n v="1"/>
    <m/>
    <m/>
    <m/>
    <n v="1"/>
    <m/>
    <n v="1"/>
    <m/>
    <m/>
    <m/>
    <m/>
    <m/>
    <m/>
    <m/>
    <n v="1"/>
    <s v="MW"/>
    <x v="7"/>
    <x v="1"/>
    <x v="4"/>
    <x v="6"/>
    <x v="0"/>
    <x v="1"/>
    <x v="1"/>
    <x v="3"/>
    <x v="2"/>
    <x v="0"/>
  </r>
  <r>
    <n v="542"/>
    <d v="2020-09-22T15:54:27"/>
    <x v="541"/>
    <x v="18"/>
    <n v="43"/>
    <n v="1"/>
    <n v="1"/>
    <n v="2"/>
    <n v="2"/>
    <x v="0"/>
    <m/>
    <n v="1"/>
    <x v="2"/>
    <n v="1"/>
    <n v="6"/>
    <n v="5"/>
    <n v="6"/>
    <n v="5"/>
    <n v="6"/>
    <n v="5"/>
    <n v="5"/>
    <n v="6"/>
    <n v="6"/>
    <n v="6"/>
    <x v="1"/>
    <n v="1"/>
    <x v="5"/>
    <m/>
    <m/>
    <m/>
    <n v="1"/>
    <n v="1"/>
    <n v="1"/>
    <n v="1"/>
    <n v="1"/>
    <m/>
    <m/>
    <n v="1"/>
    <m/>
    <m/>
    <x v="1"/>
    <n v="1"/>
    <m/>
    <m/>
    <m/>
    <m/>
    <n v="1"/>
    <m/>
    <m/>
    <m/>
    <m/>
    <n v="1"/>
    <m/>
    <n v="1"/>
    <m/>
    <m/>
    <s v="SOUTH"/>
    <x v="6"/>
    <x v="8"/>
    <x v="0"/>
    <x v="7"/>
    <x v="0"/>
    <x v="3"/>
    <x v="0"/>
    <x v="0"/>
    <x v="0"/>
    <x v="0"/>
  </r>
  <r>
    <n v="543"/>
    <d v="2020-09-22T15:54:36"/>
    <x v="542"/>
    <x v="35"/>
    <n v="31"/>
    <n v="1"/>
    <n v="1"/>
    <n v="2"/>
    <n v="0"/>
    <x v="5"/>
    <s v="Unemployed "/>
    <n v="2"/>
    <x v="15"/>
    <n v="2"/>
    <n v="5"/>
    <n v="6"/>
    <n v="6"/>
    <n v="7"/>
    <n v="2"/>
    <n v="2"/>
    <n v="5"/>
    <n v="5"/>
    <n v="1"/>
    <n v="7"/>
    <x v="17"/>
    <n v="2"/>
    <x v="1"/>
    <m/>
    <m/>
    <s v="Mr. Cooper"/>
    <n v="2"/>
    <n v="2"/>
    <n v="1"/>
    <n v="2"/>
    <m/>
    <m/>
    <m/>
    <m/>
    <m/>
    <n v="1"/>
    <x v="4"/>
    <n v="1"/>
    <m/>
    <m/>
    <m/>
    <n v="1"/>
    <m/>
    <n v="1"/>
    <m/>
    <m/>
    <m/>
    <m/>
    <m/>
    <m/>
    <n v="1"/>
    <m/>
    <s v="WEST"/>
    <x v="11"/>
    <x v="0"/>
    <x v="1"/>
    <x v="8"/>
    <x v="10"/>
    <x v="3"/>
    <x v="0"/>
    <x v="1"/>
    <x v="3"/>
    <x v="0"/>
  </r>
  <r>
    <n v="544"/>
    <d v="2020-09-22T15:56:56"/>
    <x v="543"/>
    <x v="25"/>
    <n v="22"/>
    <n v="1"/>
    <n v="1"/>
    <n v="2"/>
    <n v="3"/>
    <x v="0"/>
    <m/>
    <n v="1"/>
    <x v="7"/>
    <n v="2"/>
    <n v="6"/>
    <n v="3"/>
    <n v="6"/>
    <n v="5"/>
    <n v="6"/>
    <n v="5"/>
    <n v="7"/>
    <n v="5"/>
    <n v="6"/>
    <n v="1"/>
    <x v="5"/>
    <n v="1"/>
    <x v="9"/>
    <s v="Michigan First"/>
    <m/>
    <m/>
    <n v="3"/>
    <n v="1"/>
    <n v="2"/>
    <n v="3"/>
    <m/>
    <n v="1"/>
    <m/>
    <m/>
    <m/>
    <m/>
    <x v="5"/>
    <n v="1"/>
    <m/>
    <m/>
    <m/>
    <m/>
    <m/>
    <n v="1"/>
    <m/>
    <n v="1"/>
    <m/>
    <n v="1"/>
    <n v="1"/>
    <m/>
    <m/>
    <m/>
    <s v="MW"/>
    <x v="6"/>
    <x v="5"/>
    <x v="1"/>
    <x v="7"/>
    <x v="2"/>
    <x v="3"/>
    <x v="3"/>
    <x v="1"/>
    <x v="0"/>
    <x v="2"/>
  </r>
  <r>
    <n v="545"/>
    <d v="2020-09-22T15:57:11"/>
    <x v="544"/>
    <x v="4"/>
    <n v="13"/>
    <n v="1"/>
    <n v="1"/>
    <n v="4"/>
    <n v="0"/>
    <x v="2"/>
    <m/>
    <n v="1"/>
    <x v="15"/>
    <n v="2"/>
    <n v="4"/>
    <n v="4"/>
    <n v="6"/>
    <n v="3"/>
    <n v="4"/>
    <n v="1"/>
    <n v="4"/>
    <n v="1"/>
    <n v="4"/>
    <n v="3"/>
    <x v="17"/>
    <n v="1"/>
    <x v="3"/>
    <m/>
    <m/>
    <m/>
    <n v="2"/>
    <n v="2"/>
    <n v="2"/>
    <n v="2"/>
    <n v="1"/>
    <m/>
    <m/>
    <m/>
    <m/>
    <m/>
    <x v="4"/>
    <m/>
    <m/>
    <m/>
    <m/>
    <n v="1"/>
    <m/>
    <m/>
    <m/>
    <m/>
    <m/>
    <m/>
    <m/>
    <m/>
    <n v="1"/>
    <m/>
    <s v="MW"/>
    <x v="11"/>
    <x v="8"/>
    <x v="4"/>
    <x v="7"/>
    <x v="8"/>
    <x v="3"/>
    <x v="0"/>
    <x v="3"/>
    <x v="0"/>
    <x v="3"/>
  </r>
  <r>
    <n v="546"/>
    <d v="2020-09-22T15:57:19"/>
    <x v="545"/>
    <x v="51"/>
    <n v="43"/>
    <n v="1"/>
    <n v="1"/>
    <n v="4"/>
    <n v="1"/>
    <x v="2"/>
    <m/>
    <n v="1"/>
    <x v="2"/>
    <n v="1"/>
    <n v="5"/>
    <n v="3"/>
    <n v="6"/>
    <n v="5"/>
    <n v="4"/>
    <n v="7"/>
    <n v="7"/>
    <n v="6"/>
    <n v="5"/>
    <n v="6"/>
    <x v="7"/>
    <n v="1"/>
    <x v="3"/>
    <m/>
    <m/>
    <m/>
    <n v="2"/>
    <n v="2"/>
    <n v="2"/>
    <n v="2"/>
    <m/>
    <m/>
    <n v="1"/>
    <m/>
    <m/>
    <m/>
    <x v="1"/>
    <n v="1"/>
    <n v="1"/>
    <m/>
    <m/>
    <m/>
    <m/>
    <n v="1"/>
    <m/>
    <m/>
    <m/>
    <n v="1"/>
    <m/>
    <m/>
    <m/>
    <m/>
    <s v="SOUTH"/>
    <x v="2"/>
    <x v="5"/>
    <x v="0"/>
    <x v="1"/>
    <x v="4"/>
    <x v="0"/>
    <x v="3"/>
    <x v="0"/>
    <x v="0"/>
    <x v="0"/>
  </r>
  <r>
    <n v="547"/>
    <d v="2020-09-22T16:01:49"/>
    <x v="546"/>
    <x v="18"/>
    <n v="40"/>
    <n v="1"/>
    <n v="1"/>
    <n v="2"/>
    <n v="1"/>
    <x v="2"/>
    <m/>
    <n v="1"/>
    <x v="1"/>
    <n v="2"/>
    <n v="4"/>
    <n v="4"/>
    <n v="4"/>
    <n v="5"/>
    <n v="4"/>
    <n v="4"/>
    <n v="4"/>
    <n v="4"/>
    <n v="5"/>
    <n v="4"/>
    <x v="2"/>
    <n v="1"/>
    <x v="1"/>
    <m/>
    <m/>
    <s v="Penny Mac"/>
    <n v="3"/>
    <n v="3"/>
    <n v="2"/>
    <n v="3"/>
    <n v="1"/>
    <n v="1"/>
    <m/>
    <m/>
    <n v="1"/>
    <m/>
    <x v="3"/>
    <m/>
    <m/>
    <m/>
    <m/>
    <n v="1"/>
    <n v="1"/>
    <n v="1"/>
    <m/>
    <m/>
    <m/>
    <m/>
    <n v="1"/>
    <m/>
    <m/>
    <m/>
    <s v="SOUTH"/>
    <x v="0"/>
    <x v="8"/>
    <x v="0"/>
    <x v="1"/>
    <x v="0"/>
    <x v="0"/>
    <x v="0"/>
    <x v="0"/>
    <x v="0"/>
    <x v="0"/>
  </r>
  <r>
    <n v="548"/>
    <d v="2020-09-22T16:02:14"/>
    <x v="547"/>
    <x v="46"/>
    <n v="24"/>
    <n v="2"/>
    <n v="1"/>
    <n v="2"/>
    <n v="0"/>
    <x v="3"/>
    <m/>
    <n v="1"/>
    <x v="3"/>
    <n v="2"/>
    <n v="5"/>
    <n v="3"/>
    <n v="5"/>
    <n v="2"/>
    <n v="5"/>
    <n v="3"/>
    <n v="6"/>
    <n v="3"/>
    <n v="6"/>
    <n v="3"/>
    <x v="1"/>
    <n v="3"/>
    <x v="1"/>
    <m/>
    <m/>
    <s v="First bank "/>
    <n v="2"/>
    <n v="2"/>
    <n v="2"/>
    <n v="2"/>
    <n v="1"/>
    <m/>
    <m/>
    <n v="1"/>
    <m/>
    <m/>
    <x v="1"/>
    <n v="1"/>
    <m/>
    <m/>
    <m/>
    <m/>
    <m/>
    <n v="1"/>
    <m/>
    <m/>
    <n v="1"/>
    <m/>
    <m/>
    <m/>
    <n v="1"/>
    <m/>
    <s v="SOUTH"/>
    <x v="5"/>
    <x v="3"/>
    <x v="5"/>
    <x v="6"/>
    <x v="5"/>
    <x v="3"/>
    <x v="3"/>
    <x v="1"/>
    <x v="2"/>
    <x v="3"/>
  </r>
  <r>
    <n v="549"/>
    <d v="2020-09-22T16:02:15"/>
    <x v="548"/>
    <x v="1"/>
    <n v="35"/>
    <n v="2"/>
    <n v="1"/>
    <n v="2"/>
    <n v="0"/>
    <x v="4"/>
    <m/>
    <n v="1"/>
    <x v="17"/>
    <n v="2"/>
    <n v="2"/>
    <n v="6"/>
    <n v="5"/>
    <n v="5"/>
    <n v="2"/>
    <n v="2"/>
    <n v="2"/>
    <n v="2"/>
    <n v="3"/>
    <n v="3"/>
    <x v="8"/>
    <n v="1"/>
    <x v="7"/>
    <m/>
    <m/>
    <m/>
    <n v="2"/>
    <n v="3"/>
    <n v="2"/>
    <n v="2"/>
    <m/>
    <n v="1"/>
    <m/>
    <m/>
    <n v="1"/>
    <m/>
    <x v="2"/>
    <m/>
    <m/>
    <m/>
    <m/>
    <n v="1"/>
    <m/>
    <m/>
    <m/>
    <n v="1"/>
    <n v="1"/>
    <m/>
    <m/>
    <m/>
    <n v="1"/>
    <m/>
    <s v="MW"/>
    <x v="0"/>
    <x v="11"/>
    <x v="3"/>
    <x v="10"/>
    <x v="7"/>
    <x v="0"/>
    <x v="0"/>
    <x v="3"/>
    <x v="3"/>
    <x v="0"/>
  </r>
  <r>
    <n v="550"/>
    <d v="2020-09-22T16:07:39"/>
    <x v="549"/>
    <x v="9"/>
    <n v="19"/>
    <n v="1"/>
    <n v="1"/>
    <n v="2"/>
    <n v="0"/>
    <x v="5"/>
    <s v="Care for elderly parent."/>
    <n v="2"/>
    <x v="35"/>
    <n v="2"/>
    <n v="1"/>
    <n v="2"/>
    <n v="7"/>
    <n v="5"/>
    <n v="2"/>
    <n v="7"/>
    <n v="6"/>
    <n v="3"/>
    <n v="6"/>
    <n v="7"/>
    <x v="7"/>
    <n v="3"/>
    <x v="2"/>
    <m/>
    <m/>
    <m/>
    <n v="2"/>
    <n v="3"/>
    <n v="2"/>
    <n v="2"/>
    <m/>
    <m/>
    <m/>
    <m/>
    <m/>
    <n v="1"/>
    <x v="0"/>
    <m/>
    <m/>
    <m/>
    <m/>
    <n v="1"/>
    <n v="1"/>
    <m/>
    <m/>
    <n v="1"/>
    <m/>
    <m/>
    <m/>
    <m/>
    <m/>
    <n v="1"/>
    <s v="NE"/>
    <x v="8"/>
    <x v="5"/>
    <x v="6"/>
    <x v="7"/>
    <x v="10"/>
    <x v="1"/>
    <x v="3"/>
    <x v="3"/>
    <x v="0"/>
    <x v="0"/>
  </r>
  <r>
    <n v="551"/>
    <d v="2020-09-22T16:10:01"/>
    <x v="550"/>
    <x v="25"/>
    <n v="33"/>
    <n v="1"/>
    <n v="1"/>
    <n v="1"/>
    <n v="0"/>
    <x v="0"/>
    <m/>
    <n v="2"/>
    <x v="6"/>
    <n v="1"/>
    <n v="2"/>
    <n v="3"/>
    <n v="7"/>
    <n v="4"/>
    <n v="6"/>
    <n v="6"/>
    <n v="5"/>
    <n v="4"/>
    <n v="6"/>
    <n v="3"/>
    <x v="12"/>
    <n v="2"/>
    <x v="1"/>
    <m/>
    <m/>
    <s v="Penny Mac"/>
    <n v="2"/>
    <n v="3"/>
    <n v="2"/>
    <n v="2"/>
    <m/>
    <n v="1"/>
    <m/>
    <m/>
    <m/>
    <m/>
    <x v="4"/>
    <n v="1"/>
    <m/>
    <m/>
    <m/>
    <m/>
    <n v="1"/>
    <m/>
    <m/>
    <n v="1"/>
    <m/>
    <m/>
    <n v="1"/>
    <m/>
    <n v="1"/>
    <m/>
    <s v="SOUTH"/>
    <x v="3"/>
    <x v="6"/>
    <x v="3"/>
    <x v="3"/>
    <x v="3"/>
    <x v="1"/>
    <x v="2"/>
    <x v="3"/>
    <x v="2"/>
    <x v="1"/>
  </r>
  <r>
    <n v="552"/>
    <d v="2020-09-22T16:14:31"/>
    <x v="551"/>
    <x v="61"/>
    <n v="38"/>
    <n v="1"/>
    <n v="1"/>
    <n v="2"/>
    <n v="2"/>
    <x v="0"/>
    <m/>
    <n v="2"/>
    <x v="16"/>
    <n v="2"/>
    <n v="5"/>
    <n v="3"/>
    <n v="7"/>
    <n v="4"/>
    <n v="7"/>
    <n v="5"/>
    <n v="7"/>
    <n v="2"/>
    <n v="5"/>
    <n v="1"/>
    <x v="12"/>
    <n v="3"/>
    <x v="2"/>
    <m/>
    <m/>
    <m/>
    <n v="2"/>
    <n v="2"/>
    <n v="2"/>
    <n v="2"/>
    <n v="1"/>
    <m/>
    <m/>
    <m/>
    <m/>
    <m/>
    <x v="1"/>
    <n v="1"/>
    <m/>
    <m/>
    <m/>
    <m/>
    <m/>
    <n v="1"/>
    <n v="1"/>
    <m/>
    <m/>
    <n v="1"/>
    <m/>
    <m/>
    <n v="1"/>
    <m/>
    <s v="NE"/>
    <x v="0"/>
    <x v="5"/>
    <x v="4"/>
    <x v="7"/>
    <x v="9"/>
    <x v="0"/>
    <x v="3"/>
    <x v="3"/>
    <x v="0"/>
    <x v="2"/>
  </r>
  <r>
    <n v="553"/>
    <d v="2020-09-22T16:14:48"/>
    <x v="552"/>
    <x v="50"/>
    <n v="43"/>
    <n v="2"/>
    <n v="1"/>
    <n v="2"/>
    <n v="2"/>
    <x v="0"/>
    <m/>
    <n v="1"/>
    <x v="17"/>
    <n v="2"/>
    <n v="3"/>
    <n v="1"/>
    <n v="6"/>
    <n v="6"/>
    <n v="6"/>
    <n v="7"/>
    <n v="7"/>
    <n v="5"/>
    <n v="6"/>
    <n v="2"/>
    <x v="8"/>
    <n v="1"/>
    <x v="1"/>
    <m/>
    <m/>
    <s v="First Choice"/>
    <n v="2"/>
    <n v="2"/>
    <n v="2"/>
    <n v="2"/>
    <m/>
    <m/>
    <m/>
    <m/>
    <m/>
    <n v="1"/>
    <x v="0"/>
    <n v="1"/>
    <m/>
    <m/>
    <m/>
    <n v="1"/>
    <m/>
    <m/>
    <m/>
    <n v="1"/>
    <m/>
    <m/>
    <n v="1"/>
    <m/>
    <m/>
    <m/>
    <s v="SOUTH"/>
    <x v="3"/>
    <x v="1"/>
    <x v="1"/>
    <x v="1"/>
    <x v="1"/>
    <x v="1"/>
    <x v="1"/>
    <x v="1"/>
    <x v="0"/>
    <x v="1"/>
  </r>
  <r>
    <n v="554"/>
    <d v="2020-09-22T16:19:07"/>
    <x v="553"/>
    <x v="60"/>
    <n v="30"/>
    <n v="1"/>
    <n v="1"/>
    <n v="2"/>
    <n v="1"/>
    <x v="0"/>
    <m/>
    <n v="1"/>
    <x v="24"/>
    <n v="2"/>
    <n v="4"/>
    <n v="1"/>
    <n v="6"/>
    <n v="1"/>
    <n v="6"/>
    <n v="5"/>
    <n v="6"/>
    <n v="1"/>
    <n v="7"/>
    <n v="1"/>
    <x v="22"/>
    <n v="3"/>
    <x v="10"/>
    <m/>
    <m/>
    <m/>
    <n v="2"/>
    <n v="3"/>
    <n v="2"/>
    <n v="2"/>
    <m/>
    <m/>
    <m/>
    <m/>
    <n v="1"/>
    <m/>
    <x v="2"/>
    <n v="1"/>
    <m/>
    <m/>
    <m/>
    <n v="1"/>
    <m/>
    <m/>
    <m/>
    <m/>
    <n v="1"/>
    <n v="1"/>
    <m/>
    <m/>
    <m/>
    <m/>
    <s v="NE"/>
    <x v="1"/>
    <x v="4"/>
    <x v="4"/>
    <x v="2"/>
    <x v="2"/>
    <x v="0"/>
    <x v="1"/>
    <x v="3"/>
    <x v="1"/>
    <x v="2"/>
  </r>
  <r>
    <n v="555"/>
    <d v="2020-09-22T16:20:38"/>
    <x v="554"/>
    <x v="36"/>
    <n v="5"/>
    <n v="1"/>
    <n v="1"/>
    <n v="2"/>
    <n v="3"/>
    <x v="3"/>
    <m/>
    <n v="2"/>
    <x v="19"/>
    <n v="2"/>
    <n v="5"/>
    <n v="2"/>
    <n v="6"/>
    <n v="4"/>
    <n v="7"/>
    <n v="5"/>
    <n v="7"/>
    <n v="1"/>
    <n v="4"/>
    <n v="3"/>
    <x v="18"/>
    <n v="2"/>
    <x v="10"/>
    <m/>
    <m/>
    <m/>
    <n v="2"/>
    <n v="3"/>
    <n v="2"/>
    <n v="2"/>
    <n v="1"/>
    <n v="1"/>
    <m/>
    <m/>
    <n v="1"/>
    <m/>
    <x v="5"/>
    <m/>
    <m/>
    <n v="1"/>
    <m/>
    <m/>
    <m/>
    <m/>
    <n v="1"/>
    <n v="1"/>
    <m/>
    <m/>
    <n v="1"/>
    <m/>
    <m/>
    <m/>
    <s v="WEST"/>
    <x v="0"/>
    <x v="4"/>
    <x v="4"/>
    <x v="1"/>
    <x v="1"/>
    <x v="0"/>
    <x v="1"/>
    <x v="3"/>
    <x v="0"/>
    <x v="1"/>
  </r>
  <r>
    <n v="556"/>
    <d v="2020-09-22T16:21:45"/>
    <x v="555"/>
    <x v="0"/>
    <n v="14"/>
    <n v="1"/>
    <n v="1"/>
    <n v="1"/>
    <n v="0"/>
    <x v="0"/>
    <m/>
    <n v="1"/>
    <x v="19"/>
    <n v="2"/>
    <n v="7"/>
    <n v="2"/>
    <n v="7"/>
    <n v="3"/>
    <n v="6"/>
    <n v="1"/>
    <n v="5"/>
    <n v="1"/>
    <n v="5"/>
    <n v="5"/>
    <x v="3"/>
    <n v="3"/>
    <x v="1"/>
    <m/>
    <m/>
    <s v="New Rez"/>
    <n v="2"/>
    <n v="2"/>
    <n v="2"/>
    <n v="2"/>
    <m/>
    <m/>
    <m/>
    <m/>
    <m/>
    <n v="1"/>
    <x v="0"/>
    <m/>
    <m/>
    <m/>
    <m/>
    <m/>
    <m/>
    <m/>
    <m/>
    <n v="1"/>
    <n v="1"/>
    <m/>
    <n v="1"/>
    <m/>
    <m/>
    <m/>
    <s v="MW"/>
    <x v="10"/>
    <x v="3"/>
    <x v="2"/>
    <x v="3"/>
    <x v="8"/>
    <x v="2"/>
    <x v="3"/>
    <x v="2"/>
    <x v="2"/>
    <x v="3"/>
  </r>
  <r>
    <n v="557"/>
    <d v="2020-09-22T16:24:23"/>
    <x v="556"/>
    <x v="37"/>
    <n v="3"/>
    <n v="1"/>
    <n v="1"/>
    <n v="1"/>
    <n v="0"/>
    <x v="1"/>
    <m/>
    <n v="2"/>
    <x v="6"/>
    <n v="2"/>
    <n v="4"/>
    <n v="4"/>
    <n v="7"/>
    <n v="3"/>
    <n v="5"/>
    <n v="5"/>
    <n v="5"/>
    <n v="2"/>
    <n v="5"/>
    <n v="3"/>
    <x v="12"/>
    <n v="2"/>
    <x v="1"/>
    <m/>
    <m/>
    <s v="Roundpoint Mortgage Serving Corp"/>
    <n v="2"/>
    <n v="3"/>
    <n v="2"/>
    <n v="2"/>
    <n v="1"/>
    <m/>
    <n v="1"/>
    <m/>
    <m/>
    <m/>
    <x v="0"/>
    <m/>
    <m/>
    <m/>
    <m/>
    <n v="1"/>
    <m/>
    <n v="1"/>
    <m/>
    <n v="1"/>
    <m/>
    <m/>
    <n v="1"/>
    <m/>
    <n v="1"/>
    <m/>
    <s v="WEST"/>
    <x v="1"/>
    <x v="2"/>
    <x v="4"/>
    <x v="3"/>
    <x v="5"/>
    <x v="0"/>
    <x v="2"/>
    <x v="3"/>
    <x v="2"/>
    <x v="3"/>
  </r>
  <r>
    <n v="558"/>
    <d v="2020-09-22T16:24:48"/>
    <x v="557"/>
    <x v="5"/>
    <n v="43"/>
    <n v="2"/>
    <n v="1"/>
    <n v="2"/>
    <n v="0"/>
    <x v="0"/>
    <m/>
    <n v="1"/>
    <x v="6"/>
    <n v="1"/>
    <n v="4"/>
    <n v="4"/>
    <n v="6"/>
    <n v="6"/>
    <n v="4"/>
    <n v="6"/>
    <n v="6"/>
    <n v="3"/>
    <n v="4"/>
    <n v="5"/>
    <x v="12"/>
    <n v="1"/>
    <x v="5"/>
    <m/>
    <m/>
    <m/>
    <n v="3"/>
    <n v="2"/>
    <n v="2"/>
    <n v="2"/>
    <m/>
    <m/>
    <m/>
    <m/>
    <n v="1"/>
    <m/>
    <x v="1"/>
    <m/>
    <m/>
    <m/>
    <m/>
    <n v="1"/>
    <m/>
    <m/>
    <m/>
    <m/>
    <m/>
    <m/>
    <m/>
    <n v="1"/>
    <m/>
    <m/>
    <s v="SOUTH"/>
    <x v="2"/>
    <x v="6"/>
    <x v="3"/>
    <x v="10"/>
    <x v="7"/>
    <x v="0"/>
    <x v="2"/>
    <x v="3"/>
    <x v="3"/>
    <x v="0"/>
  </r>
  <r>
    <n v="559"/>
    <d v="2020-09-22T16:25:41"/>
    <x v="558"/>
    <x v="10"/>
    <n v="32"/>
    <n v="2"/>
    <n v="1"/>
    <n v="2"/>
    <n v="0"/>
    <x v="0"/>
    <m/>
    <n v="2"/>
    <x v="8"/>
    <n v="2"/>
    <n v="3"/>
    <n v="3"/>
    <n v="7"/>
    <n v="2"/>
    <n v="7"/>
    <n v="6"/>
    <n v="6"/>
    <n v="1"/>
    <n v="6"/>
    <n v="5"/>
    <x v="10"/>
    <n v="4"/>
    <x v="1"/>
    <m/>
    <m/>
    <s v="Santander"/>
    <n v="2"/>
    <n v="2"/>
    <n v="2"/>
    <n v="2"/>
    <m/>
    <m/>
    <m/>
    <m/>
    <m/>
    <n v="1"/>
    <x v="4"/>
    <n v="1"/>
    <m/>
    <m/>
    <m/>
    <n v="1"/>
    <m/>
    <m/>
    <m/>
    <m/>
    <m/>
    <m/>
    <m/>
    <m/>
    <n v="1"/>
    <m/>
    <s v="NE"/>
    <x v="9"/>
    <x v="3"/>
    <x v="2"/>
    <x v="6"/>
    <x v="5"/>
    <x v="1"/>
    <x v="3"/>
    <x v="2"/>
    <x v="2"/>
    <x v="3"/>
  </r>
  <r>
    <n v="560"/>
    <d v="2020-09-22T16:27:56"/>
    <x v="559"/>
    <x v="24"/>
    <n v="21"/>
    <n v="2"/>
    <n v="1"/>
    <n v="1"/>
    <n v="1"/>
    <x v="2"/>
    <m/>
    <n v="2"/>
    <x v="0"/>
    <n v="1"/>
    <n v="4"/>
    <n v="3"/>
    <n v="4"/>
    <n v="5"/>
    <n v="4"/>
    <n v="5"/>
    <n v="3"/>
    <n v="3"/>
    <n v="3"/>
    <n v="4"/>
    <x v="4"/>
    <n v="2"/>
    <x v="0"/>
    <m/>
    <m/>
    <m/>
    <n v="1"/>
    <n v="1"/>
    <n v="2"/>
    <n v="1"/>
    <n v="1"/>
    <m/>
    <m/>
    <m/>
    <m/>
    <m/>
    <x v="1"/>
    <m/>
    <m/>
    <m/>
    <n v="1"/>
    <n v="1"/>
    <n v="1"/>
    <m/>
    <m/>
    <m/>
    <m/>
    <m/>
    <n v="1"/>
    <m/>
    <m/>
    <m/>
    <s v="NE"/>
    <x v="1"/>
    <x v="8"/>
    <x v="1"/>
    <x v="10"/>
    <x v="0"/>
    <x v="0"/>
    <x v="0"/>
    <x v="1"/>
    <x v="3"/>
    <x v="0"/>
  </r>
  <r>
    <n v="561"/>
    <d v="2020-09-22T16:28:48"/>
    <x v="560"/>
    <x v="39"/>
    <n v="5"/>
    <n v="1"/>
    <n v="1"/>
    <n v="2"/>
    <n v="3"/>
    <x v="0"/>
    <m/>
    <n v="1"/>
    <x v="3"/>
    <n v="1"/>
    <n v="2"/>
    <n v="4"/>
    <n v="2"/>
    <n v="3"/>
    <n v="5"/>
    <n v="3"/>
    <n v="5"/>
    <n v="5"/>
    <n v="3"/>
    <n v="4"/>
    <x v="5"/>
    <n v="2"/>
    <x v="11"/>
    <m/>
    <m/>
    <m/>
    <n v="1"/>
    <n v="2"/>
    <n v="1"/>
    <n v="2"/>
    <n v="1"/>
    <n v="1"/>
    <n v="1"/>
    <m/>
    <m/>
    <m/>
    <x v="0"/>
    <n v="1"/>
    <m/>
    <n v="1"/>
    <m/>
    <m/>
    <n v="1"/>
    <m/>
    <m/>
    <m/>
    <m/>
    <m/>
    <n v="1"/>
    <n v="1"/>
    <m/>
    <m/>
    <s v="WEST"/>
    <x v="1"/>
    <x v="2"/>
    <x v="8"/>
    <x v="1"/>
    <x v="8"/>
    <x v="0"/>
    <x v="2"/>
    <x v="0"/>
    <x v="0"/>
    <x v="3"/>
  </r>
  <r>
    <n v="562"/>
    <d v="2020-09-22T16:29:36"/>
    <x v="561"/>
    <x v="23"/>
    <n v="6"/>
    <n v="2"/>
    <n v="1"/>
    <n v="3"/>
    <n v="1"/>
    <x v="5"/>
    <s v="Unemployed but looking for work "/>
    <n v="2"/>
    <x v="19"/>
    <n v="2"/>
    <n v="3"/>
    <n v="7"/>
    <n v="2"/>
    <n v="7"/>
    <n v="6"/>
    <n v="1"/>
    <n v="3"/>
    <n v="2"/>
    <n v="1"/>
    <n v="5"/>
    <x v="18"/>
    <n v="2"/>
    <x v="9"/>
    <s v="Lakeview"/>
    <m/>
    <m/>
    <n v="2"/>
    <n v="1"/>
    <n v="2"/>
    <n v="2"/>
    <n v="1"/>
    <n v="1"/>
    <m/>
    <m/>
    <n v="1"/>
    <m/>
    <x v="2"/>
    <m/>
    <m/>
    <m/>
    <m/>
    <n v="1"/>
    <n v="1"/>
    <n v="1"/>
    <m/>
    <m/>
    <m/>
    <n v="1"/>
    <n v="1"/>
    <n v="1"/>
    <n v="1"/>
    <m/>
    <s v="WEST"/>
    <x v="5"/>
    <x v="11"/>
    <x v="0"/>
    <x v="8"/>
    <x v="8"/>
    <x v="3"/>
    <x v="0"/>
    <x v="0"/>
    <x v="3"/>
    <x v="3"/>
  </r>
  <r>
    <n v="563"/>
    <d v="2020-09-22T16:30:30"/>
    <x v="562"/>
    <x v="11"/>
    <n v="22"/>
    <n v="1"/>
    <n v="1"/>
    <n v="1"/>
    <n v="1"/>
    <x v="3"/>
    <m/>
    <n v="2"/>
    <x v="4"/>
    <n v="2"/>
    <n v="2"/>
    <n v="5"/>
    <n v="6"/>
    <n v="2"/>
    <n v="1"/>
    <n v="5"/>
    <n v="5"/>
    <n v="1"/>
    <n v="5"/>
    <n v="3"/>
    <x v="1"/>
    <n v="3"/>
    <x v="2"/>
    <m/>
    <m/>
    <m/>
    <n v="2"/>
    <n v="2"/>
    <n v="2"/>
    <n v="2"/>
    <m/>
    <m/>
    <m/>
    <m/>
    <m/>
    <n v="1"/>
    <x v="1"/>
    <n v="1"/>
    <m/>
    <m/>
    <m/>
    <m/>
    <n v="1"/>
    <m/>
    <m/>
    <m/>
    <n v="1"/>
    <m/>
    <m/>
    <m/>
    <m/>
    <n v="1"/>
    <s v="MW"/>
    <x v="9"/>
    <x v="8"/>
    <x v="4"/>
    <x v="5"/>
    <x v="4"/>
    <x v="1"/>
    <x v="0"/>
    <x v="3"/>
    <x v="2"/>
    <x v="0"/>
  </r>
  <r>
    <n v="564"/>
    <d v="2020-09-22T16:31:31"/>
    <x v="563"/>
    <x v="33"/>
    <n v="50"/>
    <n v="1"/>
    <n v="1"/>
    <n v="2"/>
    <n v="0"/>
    <x v="1"/>
    <m/>
    <n v="2"/>
    <x v="32"/>
    <n v="2"/>
    <n v="3"/>
    <n v="2"/>
    <n v="7"/>
    <n v="3"/>
    <n v="3"/>
    <n v="6"/>
    <n v="7"/>
    <n v="2"/>
    <n v="7"/>
    <n v="5"/>
    <x v="1"/>
    <n v="3"/>
    <x v="6"/>
    <m/>
    <s v="Associated Bank"/>
    <m/>
    <n v="2"/>
    <n v="2"/>
    <n v="2"/>
    <n v="2"/>
    <m/>
    <m/>
    <m/>
    <m/>
    <m/>
    <n v="1"/>
    <x v="4"/>
    <m/>
    <m/>
    <m/>
    <m/>
    <m/>
    <n v="1"/>
    <m/>
    <n v="1"/>
    <m/>
    <n v="1"/>
    <m/>
    <m/>
    <m/>
    <m/>
    <n v="1"/>
    <s v="MW"/>
    <x v="9"/>
    <x v="4"/>
    <x v="4"/>
    <x v="6"/>
    <x v="4"/>
    <x v="1"/>
    <x v="1"/>
    <x v="3"/>
    <x v="2"/>
    <x v="0"/>
  </r>
  <r>
    <n v="565"/>
    <d v="2020-09-22T16:34:47"/>
    <x v="564"/>
    <x v="28"/>
    <n v="35"/>
    <n v="1"/>
    <n v="1"/>
    <n v="2"/>
    <n v="1"/>
    <x v="0"/>
    <m/>
    <n v="2"/>
    <x v="7"/>
    <n v="2"/>
    <n v="7"/>
    <n v="5"/>
    <n v="7"/>
    <n v="5"/>
    <n v="6"/>
    <n v="1"/>
    <n v="7"/>
    <n v="2"/>
    <n v="6"/>
    <n v="1"/>
    <x v="5"/>
    <n v="2"/>
    <x v="5"/>
    <m/>
    <m/>
    <m/>
    <n v="2"/>
    <n v="2"/>
    <n v="2"/>
    <n v="2"/>
    <m/>
    <n v="1"/>
    <m/>
    <m/>
    <m/>
    <m/>
    <x v="1"/>
    <m/>
    <m/>
    <m/>
    <m/>
    <n v="1"/>
    <n v="1"/>
    <n v="1"/>
    <m/>
    <m/>
    <m/>
    <m/>
    <n v="1"/>
    <m/>
    <m/>
    <m/>
    <s v="MW"/>
    <x v="10"/>
    <x v="6"/>
    <x v="4"/>
    <x v="7"/>
    <x v="2"/>
    <x v="2"/>
    <x v="2"/>
    <x v="3"/>
    <x v="0"/>
    <x v="2"/>
  </r>
  <r>
    <n v="566"/>
    <d v="2020-09-22T16:37:34"/>
    <x v="565"/>
    <x v="40"/>
    <n v="38"/>
    <n v="1"/>
    <n v="1"/>
    <n v="2"/>
    <n v="0"/>
    <x v="0"/>
    <m/>
    <n v="1"/>
    <x v="0"/>
    <n v="2"/>
    <n v="5"/>
    <n v="4"/>
    <n v="6"/>
    <n v="4"/>
    <n v="6"/>
    <n v="4"/>
    <n v="5"/>
    <n v="4"/>
    <n v="4"/>
    <n v="6"/>
    <x v="1"/>
    <n v="1"/>
    <x v="1"/>
    <m/>
    <m/>
    <s v="Lower loans"/>
    <n v="2"/>
    <n v="2"/>
    <n v="2"/>
    <n v="2"/>
    <m/>
    <n v="1"/>
    <m/>
    <m/>
    <m/>
    <m/>
    <x v="0"/>
    <n v="1"/>
    <m/>
    <m/>
    <m/>
    <n v="1"/>
    <n v="1"/>
    <m/>
    <m/>
    <m/>
    <m/>
    <m/>
    <n v="1"/>
    <m/>
    <m/>
    <m/>
    <s v="NE"/>
    <x v="6"/>
    <x v="2"/>
    <x v="5"/>
    <x v="1"/>
    <x v="0"/>
    <x v="3"/>
    <x v="2"/>
    <x v="1"/>
    <x v="0"/>
    <x v="0"/>
  </r>
  <r>
    <n v="567"/>
    <d v="2020-09-22T16:37:55"/>
    <x v="566"/>
    <x v="58"/>
    <n v="32"/>
    <n v="1"/>
    <n v="1"/>
    <n v="3"/>
    <n v="3"/>
    <x v="2"/>
    <m/>
    <n v="2"/>
    <x v="16"/>
    <n v="2"/>
    <n v="6"/>
    <n v="3"/>
    <n v="6"/>
    <n v="4"/>
    <n v="7"/>
    <n v="5"/>
    <n v="6"/>
    <n v="4"/>
    <n v="6"/>
    <n v="1"/>
    <x v="10"/>
    <n v="1"/>
    <x v="3"/>
    <m/>
    <m/>
    <m/>
    <n v="2"/>
    <n v="2"/>
    <n v="2"/>
    <n v="3"/>
    <n v="1"/>
    <m/>
    <n v="1"/>
    <m/>
    <n v="1"/>
    <m/>
    <x v="1"/>
    <n v="1"/>
    <m/>
    <n v="1"/>
    <m/>
    <n v="1"/>
    <m/>
    <m/>
    <m/>
    <m/>
    <m/>
    <m/>
    <m/>
    <n v="1"/>
    <n v="1"/>
    <m/>
    <s v="NE"/>
    <x v="6"/>
    <x v="3"/>
    <x v="5"/>
    <x v="3"/>
    <x v="9"/>
    <x v="3"/>
    <x v="3"/>
    <x v="1"/>
    <x v="2"/>
    <x v="2"/>
  </r>
  <r>
    <n v="568"/>
    <d v="2020-09-22T16:42:45"/>
    <x v="567"/>
    <x v="17"/>
    <n v="32"/>
    <n v="1"/>
    <n v="1"/>
    <n v="3"/>
    <n v="0"/>
    <x v="0"/>
    <m/>
    <n v="1"/>
    <x v="7"/>
    <n v="1"/>
    <n v="6"/>
    <n v="4"/>
    <n v="5"/>
    <n v="5"/>
    <n v="6"/>
    <n v="6"/>
    <n v="6"/>
    <n v="5"/>
    <n v="7"/>
    <n v="6"/>
    <x v="7"/>
    <n v="1"/>
    <x v="5"/>
    <m/>
    <m/>
    <m/>
    <n v="1"/>
    <n v="1"/>
    <n v="1"/>
    <n v="1"/>
    <m/>
    <m/>
    <m/>
    <m/>
    <n v="1"/>
    <m/>
    <x v="0"/>
    <n v="1"/>
    <m/>
    <n v="1"/>
    <m/>
    <m/>
    <m/>
    <n v="1"/>
    <m/>
    <m/>
    <m/>
    <n v="1"/>
    <m/>
    <m/>
    <m/>
    <m/>
    <s v="NE"/>
    <x v="0"/>
    <x v="6"/>
    <x v="0"/>
    <x v="3"/>
    <x v="0"/>
    <x v="0"/>
    <x v="2"/>
    <x v="0"/>
    <x v="2"/>
    <x v="0"/>
  </r>
  <r>
    <n v="569"/>
    <d v="2020-09-22T16:45:46"/>
    <x v="568"/>
    <x v="0"/>
    <n v="5"/>
    <n v="1"/>
    <n v="1"/>
    <n v="2"/>
    <n v="3"/>
    <x v="0"/>
    <m/>
    <n v="1"/>
    <x v="3"/>
    <n v="2"/>
    <n v="5"/>
    <n v="2"/>
    <n v="7"/>
    <n v="1"/>
    <n v="5"/>
    <n v="5"/>
    <n v="5"/>
    <n v="3"/>
    <n v="6"/>
    <n v="3"/>
    <x v="3"/>
    <n v="1"/>
    <x v="5"/>
    <m/>
    <m/>
    <m/>
    <n v="2"/>
    <n v="2"/>
    <n v="2"/>
    <n v="2"/>
    <m/>
    <m/>
    <m/>
    <m/>
    <m/>
    <n v="1"/>
    <x v="4"/>
    <n v="1"/>
    <m/>
    <n v="1"/>
    <m/>
    <n v="1"/>
    <m/>
    <m/>
    <m/>
    <m/>
    <m/>
    <m/>
    <m/>
    <m/>
    <m/>
    <n v="1"/>
    <s v="WEST"/>
    <x v="0"/>
    <x v="3"/>
    <x v="6"/>
    <x v="4"/>
    <x v="5"/>
    <x v="0"/>
    <x v="3"/>
    <x v="3"/>
    <x v="1"/>
    <x v="3"/>
  </r>
  <r>
    <n v="570"/>
    <d v="2020-09-22T16:49:20"/>
    <x v="569"/>
    <x v="27"/>
    <n v="36"/>
    <n v="2"/>
    <n v="1"/>
    <n v="2"/>
    <n v="0"/>
    <x v="0"/>
    <m/>
    <n v="2"/>
    <x v="7"/>
    <n v="2"/>
    <n v="1"/>
    <n v="5"/>
    <n v="6"/>
    <n v="5"/>
    <n v="4"/>
    <n v="6"/>
    <n v="5"/>
    <n v="2"/>
    <n v="4"/>
    <n v="4"/>
    <x v="3"/>
    <n v="2"/>
    <x v="1"/>
    <m/>
    <m/>
    <s v="Penny Mac"/>
    <n v="2"/>
    <n v="2"/>
    <n v="2"/>
    <n v="3"/>
    <m/>
    <m/>
    <m/>
    <m/>
    <m/>
    <n v="1"/>
    <x v="2"/>
    <m/>
    <m/>
    <m/>
    <m/>
    <m/>
    <m/>
    <m/>
    <m/>
    <m/>
    <n v="1"/>
    <m/>
    <m/>
    <m/>
    <m/>
    <n v="1"/>
    <s v="SOUTH"/>
    <x v="7"/>
    <x v="8"/>
    <x v="6"/>
    <x v="0"/>
    <x v="0"/>
    <x v="1"/>
    <x v="0"/>
    <x v="3"/>
    <x v="0"/>
    <x v="0"/>
  </r>
  <r>
    <n v="571"/>
    <d v="2020-09-22T16:53:36"/>
    <x v="570"/>
    <x v="8"/>
    <n v="42"/>
    <n v="1"/>
    <n v="1"/>
    <n v="3"/>
    <n v="2"/>
    <x v="0"/>
    <m/>
    <n v="2"/>
    <x v="19"/>
    <n v="1"/>
    <n v="7"/>
    <n v="2"/>
    <n v="6"/>
    <n v="1"/>
    <n v="6"/>
    <n v="1"/>
    <n v="6"/>
    <n v="7"/>
    <n v="7"/>
    <n v="1"/>
    <x v="5"/>
    <n v="2"/>
    <x v="4"/>
    <m/>
    <m/>
    <m/>
    <n v="2"/>
    <n v="2"/>
    <n v="2"/>
    <n v="2"/>
    <m/>
    <m/>
    <m/>
    <m/>
    <m/>
    <n v="1"/>
    <x v="1"/>
    <n v="1"/>
    <m/>
    <m/>
    <m/>
    <n v="1"/>
    <n v="1"/>
    <m/>
    <m/>
    <m/>
    <m/>
    <m/>
    <m/>
    <m/>
    <m/>
    <n v="1"/>
    <s v="SOUTH"/>
    <x v="10"/>
    <x v="5"/>
    <x v="7"/>
    <x v="2"/>
    <x v="2"/>
    <x v="2"/>
    <x v="3"/>
    <x v="0"/>
    <x v="1"/>
    <x v="2"/>
  </r>
  <r>
    <n v="572"/>
    <d v="2020-09-22T16:54:22"/>
    <x v="571"/>
    <x v="11"/>
    <n v="6"/>
    <n v="1"/>
    <n v="1"/>
    <n v="2"/>
    <n v="3"/>
    <x v="0"/>
    <m/>
    <n v="2"/>
    <x v="12"/>
    <n v="2"/>
    <n v="2"/>
    <n v="3"/>
    <n v="6"/>
    <n v="4"/>
    <n v="7"/>
    <n v="5"/>
    <n v="7"/>
    <n v="2"/>
    <n v="7"/>
    <n v="1"/>
    <x v="11"/>
    <n v="1"/>
    <x v="4"/>
    <m/>
    <m/>
    <m/>
    <n v="3"/>
    <n v="3"/>
    <n v="2"/>
    <n v="2"/>
    <m/>
    <m/>
    <m/>
    <m/>
    <n v="1"/>
    <m/>
    <x v="1"/>
    <n v="1"/>
    <m/>
    <m/>
    <m/>
    <m/>
    <m/>
    <n v="1"/>
    <m/>
    <n v="1"/>
    <m/>
    <m/>
    <n v="1"/>
    <m/>
    <m/>
    <m/>
    <s v="WEST"/>
    <x v="9"/>
    <x v="5"/>
    <x v="6"/>
    <x v="5"/>
    <x v="9"/>
    <x v="1"/>
    <x v="3"/>
    <x v="3"/>
    <x v="2"/>
    <x v="2"/>
  </r>
  <r>
    <n v="573"/>
    <d v="2020-09-22T16:55:15"/>
    <x v="572"/>
    <x v="46"/>
    <n v="33"/>
    <n v="1"/>
    <n v="1"/>
    <n v="2"/>
    <n v="2"/>
    <x v="0"/>
    <m/>
    <n v="1"/>
    <x v="4"/>
    <n v="2"/>
    <n v="4"/>
    <n v="4"/>
    <n v="7"/>
    <n v="3"/>
    <n v="6"/>
    <n v="4"/>
    <n v="7"/>
    <n v="1"/>
    <n v="5"/>
    <n v="4"/>
    <x v="2"/>
    <n v="1"/>
    <x v="10"/>
    <m/>
    <m/>
    <m/>
    <n v="2"/>
    <n v="2"/>
    <n v="2"/>
    <n v="2"/>
    <m/>
    <m/>
    <m/>
    <m/>
    <m/>
    <n v="1"/>
    <x v="4"/>
    <n v="1"/>
    <m/>
    <m/>
    <m/>
    <n v="1"/>
    <n v="1"/>
    <m/>
    <m/>
    <m/>
    <m/>
    <m/>
    <m/>
    <m/>
    <m/>
    <n v="1"/>
    <s v="SOUTH"/>
    <x v="0"/>
    <x v="3"/>
    <x v="2"/>
    <x v="3"/>
    <x v="5"/>
    <x v="0"/>
    <x v="3"/>
    <x v="2"/>
    <x v="2"/>
    <x v="3"/>
  </r>
  <r>
    <n v="574"/>
    <d v="2020-09-22T16:56:18"/>
    <x v="573"/>
    <x v="5"/>
    <n v="43"/>
    <n v="1"/>
    <n v="1"/>
    <n v="1"/>
    <n v="0"/>
    <x v="0"/>
    <m/>
    <n v="1"/>
    <x v="7"/>
    <n v="2"/>
    <n v="5"/>
    <n v="5"/>
    <n v="6"/>
    <n v="5"/>
    <n v="6"/>
    <n v="5"/>
    <n v="5"/>
    <n v="3"/>
    <n v="5"/>
    <n v="4"/>
    <x v="5"/>
    <n v="1"/>
    <x v="5"/>
    <m/>
    <m/>
    <m/>
    <n v="2"/>
    <n v="3"/>
    <n v="2"/>
    <n v="2"/>
    <n v="1"/>
    <n v="1"/>
    <m/>
    <m/>
    <m/>
    <m/>
    <x v="0"/>
    <m/>
    <m/>
    <n v="1"/>
    <m/>
    <m/>
    <m/>
    <m/>
    <m/>
    <m/>
    <m/>
    <n v="1"/>
    <m/>
    <m/>
    <m/>
    <m/>
    <s v="SOUTH"/>
    <x v="0"/>
    <x v="8"/>
    <x v="3"/>
    <x v="1"/>
    <x v="5"/>
    <x v="0"/>
    <x v="0"/>
    <x v="3"/>
    <x v="0"/>
    <x v="3"/>
  </r>
  <r>
    <n v="575"/>
    <d v="2020-09-22T16:58:52"/>
    <x v="574"/>
    <x v="45"/>
    <n v="6"/>
    <n v="1"/>
    <n v="1"/>
    <n v="1"/>
    <n v="0"/>
    <x v="0"/>
    <m/>
    <n v="2"/>
    <x v="6"/>
    <n v="2"/>
    <n v="6"/>
    <n v="3"/>
    <n v="7"/>
    <n v="2"/>
    <n v="6"/>
    <n v="3"/>
    <n v="6"/>
    <n v="2"/>
    <n v="6"/>
    <n v="5"/>
    <x v="23"/>
    <n v="1"/>
    <x v="4"/>
    <m/>
    <m/>
    <m/>
    <n v="2"/>
    <n v="2"/>
    <n v="1"/>
    <n v="2"/>
    <m/>
    <m/>
    <m/>
    <m/>
    <n v="1"/>
    <m/>
    <x v="2"/>
    <m/>
    <m/>
    <m/>
    <m/>
    <m/>
    <m/>
    <n v="1"/>
    <n v="1"/>
    <n v="1"/>
    <m/>
    <m/>
    <m/>
    <n v="1"/>
    <n v="1"/>
    <m/>
    <s v="WEST"/>
    <x v="11"/>
    <x v="3"/>
    <x v="4"/>
    <x v="6"/>
    <x v="8"/>
    <x v="3"/>
    <x v="3"/>
    <x v="3"/>
    <x v="2"/>
    <x v="3"/>
  </r>
  <r>
    <n v="576"/>
    <d v="2020-09-22T17:00:19"/>
    <x v="575"/>
    <x v="3"/>
    <n v="5"/>
    <n v="1"/>
    <n v="1"/>
    <n v="2"/>
    <n v="2"/>
    <x v="0"/>
    <m/>
    <n v="1"/>
    <x v="16"/>
    <n v="1"/>
    <n v="6"/>
    <n v="5"/>
    <n v="6"/>
    <n v="7"/>
    <n v="6"/>
    <n v="7"/>
    <n v="6"/>
    <n v="6"/>
    <n v="7"/>
    <n v="6"/>
    <x v="9"/>
    <n v="1"/>
    <x v="4"/>
    <m/>
    <m/>
    <m/>
    <n v="1"/>
    <n v="1"/>
    <n v="1"/>
    <n v="2"/>
    <n v="1"/>
    <m/>
    <m/>
    <m/>
    <m/>
    <m/>
    <x v="5"/>
    <m/>
    <n v="1"/>
    <m/>
    <n v="1"/>
    <m/>
    <m/>
    <m/>
    <n v="1"/>
    <m/>
    <m/>
    <n v="1"/>
    <m/>
    <n v="1"/>
    <m/>
    <m/>
    <s v="WEST"/>
    <x v="1"/>
    <x v="2"/>
    <x v="0"/>
    <x v="1"/>
    <x v="0"/>
    <x v="0"/>
    <x v="2"/>
    <x v="0"/>
    <x v="0"/>
    <x v="0"/>
  </r>
  <r>
    <n v="577"/>
    <d v="2020-09-22T17:02:29"/>
    <x v="576"/>
    <x v="16"/>
    <n v="25"/>
    <n v="1"/>
    <n v="1"/>
    <n v="2"/>
    <n v="3"/>
    <x v="0"/>
    <m/>
    <n v="1"/>
    <x v="0"/>
    <n v="2"/>
    <n v="4"/>
    <n v="4"/>
    <n v="4"/>
    <n v="4"/>
    <n v="4"/>
    <n v="5"/>
    <n v="5"/>
    <n v="4"/>
    <n v="5"/>
    <n v="4"/>
    <x v="1"/>
    <n v="1"/>
    <x v="8"/>
    <m/>
    <m/>
    <m/>
    <n v="3"/>
    <n v="2"/>
    <n v="2"/>
    <n v="2"/>
    <m/>
    <m/>
    <m/>
    <m/>
    <n v="1"/>
    <m/>
    <x v="1"/>
    <m/>
    <m/>
    <m/>
    <m/>
    <n v="1"/>
    <m/>
    <m/>
    <m/>
    <n v="1"/>
    <n v="1"/>
    <m/>
    <m/>
    <m/>
    <m/>
    <n v="1"/>
    <s v="MW"/>
    <x v="1"/>
    <x v="2"/>
    <x v="0"/>
    <x v="7"/>
    <x v="0"/>
    <x v="0"/>
    <x v="2"/>
    <x v="0"/>
    <x v="0"/>
    <x v="0"/>
  </r>
  <r>
    <n v="578"/>
    <d v="2020-09-22T17:08:08"/>
    <x v="577"/>
    <x v="56"/>
    <n v="35"/>
    <n v="1"/>
    <n v="1"/>
    <n v="4"/>
    <n v="1"/>
    <x v="3"/>
    <m/>
    <n v="1"/>
    <x v="43"/>
    <n v="2"/>
    <n v="5"/>
    <n v="5"/>
    <n v="5"/>
    <n v="4"/>
    <n v="4"/>
    <n v="5"/>
    <n v="4"/>
    <n v="4"/>
    <n v="5"/>
    <n v="4"/>
    <x v="42"/>
    <n v="1"/>
    <x v="7"/>
    <m/>
    <m/>
    <m/>
    <n v="2"/>
    <n v="2"/>
    <n v="2"/>
    <n v="2"/>
    <m/>
    <m/>
    <m/>
    <m/>
    <m/>
    <n v="1"/>
    <x v="2"/>
    <m/>
    <n v="1"/>
    <m/>
    <n v="1"/>
    <m/>
    <n v="1"/>
    <m/>
    <m/>
    <m/>
    <m/>
    <m/>
    <m/>
    <m/>
    <m/>
    <n v="1"/>
    <s v="MW"/>
    <x v="0"/>
    <x v="0"/>
    <x v="1"/>
    <x v="7"/>
    <x v="0"/>
    <x v="0"/>
    <x v="0"/>
    <x v="1"/>
    <x v="0"/>
    <x v="0"/>
  </r>
  <r>
    <n v="579"/>
    <d v="2020-09-22T17:14:23"/>
    <x v="578"/>
    <x v="17"/>
    <n v="32"/>
    <n v="1"/>
    <n v="1"/>
    <n v="2"/>
    <n v="0"/>
    <x v="2"/>
    <m/>
    <n v="1"/>
    <x v="0"/>
    <n v="1"/>
    <n v="3"/>
    <n v="3"/>
    <n v="4"/>
    <n v="4"/>
    <n v="1"/>
    <n v="4"/>
    <n v="2"/>
    <n v="5"/>
    <n v="4"/>
    <n v="5"/>
    <x v="12"/>
    <n v="1"/>
    <x v="13"/>
    <m/>
    <m/>
    <m/>
    <n v="1"/>
    <n v="1"/>
    <n v="1"/>
    <n v="1"/>
    <n v="1"/>
    <m/>
    <n v="1"/>
    <m/>
    <m/>
    <m/>
    <x v="5"/>
    <n v="1"/>
    <m/>
    <m/>
    <n v="1"/>
    <m/>
    <n v="1"/>
    <m/>
    <m/>
    <m/>
    <m/>
    <m/>
    <n v="1"/>
    <m/>
    <n v="1"/>
    <m/>
    <s v="NE"/>
    <x v="1"/>
    <x v="0"/>
    <x v="7"/>
    <x v="1"/>
    <x v="11"/>
    <x v="0"/>
    <x v="0"/>
    <x v="0"/>
    <x v="0"/>
    <x v="0"/>
  </r>
  <r>
    <n v="580"/>
    <d v="2020-09-22T17:21:10"/>
    <x v="579"/>
    <x v="18"/>
    <n v="38"/>
    <n v="1"/>
    <n v="1"/>
    <n v="2"/>
    <n v="1"/>
    <x v="0"/>
    <m/>
    <n v="1"/>
    <x v="7"/>
    <n v="2"/>
    <n v="5"/>
    <n v="5"/>
    <n v="6"/>
    <n v="4"/>
    <n v="5"/>
    <n v="7"/>
    <n v="6"/>
    <n v="1"/>
    <n v="6"/>
    <n v="2"/>
    <x v="5"/>
    <n v="1"/>
    <x v="9"/>
    <s v="Penny Mac "/>
    <m/>
    <m/>
    <n v="2"/>
    <n v="1"/>
    <n v="2"/>
    <n v="2"/>
    <m/>
    <n v="1"/>
    <m/>
    <m/>
    <m/>
    <m/>
    <x v="1"/>
    <n v="1"/>
    <m/>
    <m/>
    <m/>
    <n v="1"/>
    <m/>
    <m/>
    <n v="1"/>
    <m/>
    <m/>
    <m/>
    <m/>
    <m/>
    <n v="1"/>
    <m/>
    <s v="NE"/>
    <x v="2"/>
    <x v="2"/>
    <x v="4"/>
    <x v="3"/>
    <x v="3"/>
    <x v="0"/>
    <x v="2"/>
    <x v="3"/>
    <x v="2"/>
    <x v="1"/>
  </r>
  <r>
    <n v="581"/>
    <d v="2020-09-22T17:26:22"/>
    <x v="580"/>
    <x v="20"/>
    <n v="14"/>
    <n v="1"/>
    <n v="1"/>
    <n v="2"/>
    <n v="0"/>
    <x v="1"/>
    <m/>
    <n v="1"/>
    <x v="29"/>
    <n v="2"/>
    <n v="5"/>
    <n v="1"/>
    <n v="5"/>
    <n v="3"/>
    <n v="5"/>
    <n v="5"/>
    <n v="6"/>
    <n v="2"/>
    <n v="7"/>
    <n v="6"/>
    <x v="43"/>
    <n v="1"/>
    <x v="1"/>
    <m/>
    <m/>
    <s v="Ditech"/>
    <n v="2"/>
    <n v="2"/>
    <n v="2"/>
    <n v="2"/>
    <m/>
    <m/>
    <m/>
    <n v="1"/>
    <n v="1"/>
    <m/>
    <x v="0"/>
    <m/>
    <m/>
    <m/>
    <m/>
    <n v="1"/>
    <m/>
    <n v="1"/>
    <m/>
    <n v="1"/>
    <m/>
    <m/>
    <m/>
    <m/>
    <m/>
    <n v="1"/>
    <s v="MW"/>
    <x v="0"/>
    <x v="4"/>
    <x v="3"/>
    <x v="6"/>
    <x v="7"/>
    <x v="0"/>
    <x v="1"/>
    <x v="3"/>
    <x v="2"/>
    <x v="0"/>
  </r>
  <r>
    <n v="582"/>
    <d v="2020-09-22T17:36:53"/>
    <x v="581"/>
    <x v="16"/>
    <n v="43"/>
    <n v="1"/>
    <n v="1"/>
    <n v="2"/>
    <n v="3"/>
    <x v="0"/>
    <m/>
    <n v="1"/>
    <x v="2"/>
    <n v="2"/>
    <n v="4"/>
    <n v="6"/>
    <n v="6"/>
    <n v="6"/>
    <n v="5"/>
    <n v="5"/>
    <n v="5"/>
    <n v="1"/>
    <n v="3"/>
    <n v="1"/>
    <x v="7"/>
    <n v="1"/>
    <x v="5"/>
    <m/>
    <m/>
    <m/>
    <n v="2"/>
    <n v="1"/>
    <n v="2"/>
    <n v="2"/>
    <m/>
    <n v="1"/>
    <m/>
    <m/>
    <m/>
    <m/>
    <x v="3"/>
    <m/>
    <m/>
    <m/>
    <m/>
    <m/>
    <m/>
    <n v="1"/>
    <m/>
    <m/>
    <m/>
    <n v="1"/>
    <m/>
    <n v="1"/>
    <m/>
    <m/>
    <s v="SOUTH"/>
    <x v="1"/>
    <x v="0"/>
    <x v="4"/>
    <x v="11"/>
    <x v="1"/>
    <x v="0"/>
    <x v="0"/>
    <x v="3"/>
    <x v="3"/>
    <x v="1"/>
  </r>
  <r>
    <n v="583"/>
    <d v="2020-09-22T17:39:37"/>
    <x v="582"/>
    <x v="32"/>
    <n v="18"/>
    <n v="1"/>
    <n v="1"/>
    <n v="1"/>
    <n v="0"/>
    <x v="5"/>
    <s v="Disabled"/>
    <n v="2"/>
    <x v="10"/>
    <n v="2"/>
    <n v="3"/>
    <n v="3"/>
    <n v="6"/>
    <n v="4"/>
    <n v="6"/>
    <n v="5"/>
    <n v="7"/>
    <n v="1"/>
    <n v="4"/>
    <n v="2"/>
    <x v="17"/>
    <n v="2"/>
    <x v="5"/>
    <m/>
    <m/>
    <m/>
    <n v="2"/>
    <n v="2"/>
    <n v="2"/>
    <n v="2"/>
    <m/>
    <m/>
    <m/>
    <m/>
    <m/>
    <n v="1"/>
    <x v="0"/>
    <m/>
    <m/>
    <m/>
    <m/>
    <m/>
    <m/>
    <m/>
    <m/>
    <n v="1"/>
    <n v="1"/>
    <m/>
    <m/>
    <m/>
    <m/>
    <n v="1"/>
    <s v="SOUTH"/>
    <x v="2"/>
    <x v="5"/>
    <x v="4"/>
    <x v="1"/>
    <x v="1"/>
    <x v="0"/>
    <x v="3"/>
    <x v="3"/>
    <x v="0"/>
    <x v="1"/>
  </r>
  <r>
    <n v="584"/>
    <d v="2020-09-22T17:41:20"/>
    <x v="583"/>
    <x v="35"/>
    <n v="13"/>
    <n v="2"/>
    <n v="1"/>
    <n v="2"/>
    <n v="0"/>
    <x v="3"/>
    <m/>
    <n v="2"/>
    <x v="16"/>
    <n v="2"/>
    <n v="5"/>
    <n v="1"/>
    <n v="7"/>
    <n v="1"/>
    <n v="7"/>
    <n v="5"/>
    <n v="7"/>
    <n v="1"/>
    <n v="7"/>
    <n v="1"/>
    <x v="9"/>
    <n v="2"/>
    <x v="10"/>
    <m/>
    <m/>
    <m/>
    <n v="2"/>
    <n v="2"/>
    <n v="2"/>
    <n v="2"/>
    <m/>
    <m/>
    <m/>
    <m/>
    <m/>
    <n v="1"/>
    <x v="1"/>
    <n v="1"/>
    <m/>
    <m/>
    <m/>
    <n v="1"/>
    <m/>
    <n v="1"/>
    <m/>
    <m/>
    <m/>
    <m/>
    <n v="1"/>
    <m/>
    <m/>
    <m/>
    <s v="MW"/>
    <x v="0"/>
    <x v="1"/>
    <x v="2"/>
    <x v="2"/>
    <x v="9"/>
    <x v="0"/>
    <x v="1"/>
    <x v="2"/>
    <x v="1"/>
    <x v="2"/>
  </r>
  <r>
    <n v="585"/>
    <d v="2020-09-22T17:43:18"/>
    <x v="584"/>
    <x v="46"/>
    <n v="10"/>
    <n v="2"/>
    <n v="1"/>
    <n v="2"/>
    <n v="3"/>
    <x v="0"/>
    <m/>
    <n v="1"/>
    <x v="7"/>
    <n v="2"/>
    <n v="6"/>
    <n v="1"/>
    <n v="7"/>
    <n v="5"/>
    <n v="7"/>
    <n v="1"/>
    <n v="7"/>
    <n v="1"/>
    <n v="4"/>
    <n v="5"/>
    <x v="3"/>
    <n v="1"/>
    <x v="3"/>
    <m/>
    <m/>
    <m/>
    <n v="2"/>
    <n v="2"/>
    <n v="2"/>
    <n v="2"/>
    <n v="1"/>
    <n v="1"/>
    <m/>
    <m/>
    <m/>
    <m/>
    <x v="4"/>
    <m/>
    <m/>
    <n v="1"/>
    <m/>
    <m/>
    <n v="1"/>
    <m/>
    <m/>
    <n v="1"/>
    <m/>
    <n v="1"/>
    <m/>
    <m/>
    <n v="1"/>
    <m/>
    <s v="SOUTH"/>
    <x v="12"/>
    <x v="1"/>
    <x v="2"/>
    <x v="0"/>
    <x v="5"/>
    <x v="2"/>
    <x v="1"/>
    <x v="2"/>
    <x v="0"/>
    <x v="3"/>
  </r>
  <r>
    <n v="586"/>
    <d v="2020-09-22T17:48:50"/>
    <x v="585"/>
    <x v="30"/>
    <n v="36"/>
    <n v="1"/>
    <n v="1"/>
    <n v="1"/>
    <n v="0"/>
    <x v="0"/>
    <m/>
    <n v="1"/>
    <x v="34"/>
    <n v="2"/>
    <n v="4"/>
    <n v="5"/>
    <n v="7"/>
    <n v="5"/>
    <n v="2"/>
    <n v="7"/>
    <n v="6"/>
    <n v="4"/>
    <n v="2"/>
    <n v="1"/>
    <x v="12"/>
    <n v="4"/>
    <x v="1"/>
    <m/>
    <m/>
    <s v="Guild Mortgage Co. "/>
    <n v="2"/>
    <n v="2"/>
    <n v="2"/>
    <n v="2"/>
    <m/>
    <m/>
    <m/>
    <m/>
    <m/>
    <n v="1"/>
    <x v="4"/>
    <m/>
    <m/>
    <m/>
    <m/>
    <n v="1"/>
    <m/>
    <n v="1"/>
    <m/>
    <m/>
    <n v="1"/>
    <m/>
    <m/>
    <m/>
    <m/>
    <n v="1"/>
    <s v="SOUTH"/>
    <x v="9"/>
    <x v="2"/>
    <x v="3"/>
    <x v="11"/>
    <x v="8"/>
    <x v="1"/>
    <x v="2"/>
    <x v="3"/>
    <x v="3"/>
    <x v="3"/>
  </r>
  <r>
    <n v="587"/>
    <d v="2020-09-22T17:56:32"/>
    <x v="586"/>
    <x v="23"/>
    <n v="35"/>
    <n v="1"/>
    <n v="1"/>
    <n v="2"/>
    <n v="0"/>
    <x v="0"/>
    <m/>
    <n v="1"/>
    <x v="8"/>
    <n v="2"/>
    <n v="7"/>
    <n v="1"/>
    <n v="7"/>
    <n v="1"/>
    <n v="7"/>
    <n v="1"/>
    <n v="7"/>
    <n v="1"/>
    <n v="7"/>
    <n v="1"/>
    <x v="4"/>
    <n v="1"/>
    <x v="2"/>
    <m/>
    <m/>
    <m/>
    <n v="2"/>
    <n v="2"/>
    <n v="2"/>
    <n v="2"/>
    <m/>
    <m/>
    <m/>
    <m/>
    <m/>
    <n v="1"/>
    <x v="5"/>
    <n v="1"/>
    <m/>
    <m/>
    <m/>
    <n v="1"/>
    <n v="1"/>
    <m/>
    <m/>
    <m/>
    <m/>
    <n v="1"/>
    <m/>
    <m/>
    <m/>
    <m/>
    <s v="MW"/>
    <x v="10"/>
    <x v="1"/>
    <x v="2"/>
    <x v="2"/>
    <x v="9"/>
    <x v="2"/>
    <x v="1"/>
    <x v="2"/>
    <x v="1"/>
    <x v="2"/>
  </r>
  <r>
    <n v="588"/>
    <d v="2020-09-22T17:57:50"/>
    <x v="587"/>
    <x v="8"/>
    <n v="5"/>
    <n v="1"/>
    <n v="1"/>
    <n v="1"/>
    <n v="0"/>
    <x v="0"/>
    <m/>
    <n v="1"/>
    <x v="1"/>
    <n v="2"/>
    <n v="2"/>
    <n v="2"/>
    <n v="5"/>
    <n v="2"/>
    <n v="4"/>
    <n v="5"/>
    <n v="6"/>
    <n v="2"/>
    <n v="6"/>
    <n v="5"/>
    <x v="10"/>
    <n v="2"/>
    <x v="7"/>
    <m/>
    <m/>
    <m/>
    <n v="2"/>
    <n v="2"/>
    <n v="2"/>
    <n v="2"/>
    <m/>
    <m/>
    <m/>
    <m/>
    <m/>
    <n v="1"/>
    <x v="4"/>
    <m/>
    <n v="1"/>
    <m/>
    <m/>
    <m/>
    <m/>
    <n v="1"/>
    <m/>
    <n v="1"/>
    <m/>
    <n v="1"/>
    <m/>
    <m/>
    <n v="1"/>
    <m/>
    <s v="WEST"/>
    <x v="9"/>
    <x v="5"/>
    <x v="3"/>
    <x v="6"/>
    <x v="7"/>
    <x v="1"/>
    <x v="3"/>
    <x v="3"/>
    <x v="2"/>
    <x v="0"/>
  </r>
  <r>
    <n v="589"/>
    <d v="2020-09-22T17:58:01"/>
    <x v="588"/>
    <x v="21"/>
    <n v="4"/>
    <n v="2"/>
    <n v="1"/>
    <n v="2"/>
    <n v="0"/>
    <x v="1"/>
    <m/>
    <n v="1"/>
    <x v="27"/>
    <n v="2"/>
    <n v="3"/>
    <n v="4"/>
    <n v="6"/>
    <n v="6"/>
    <n v="5"/>
    <n v="5"/>
    <n v="5"/>
    <n v="5"/>
    <n v="6"/>
    <n v="4"/>
    <x v="43"/>
    <n v="1"/>
    <x v="7"/>
    <m/>
    <m/>
    <m/>
    <n v="2"/>
    <n v="2"/>
    <n v="2"/>
    <n v="2"/>
    <n v="1"/>
    <m/>
    <m/>
    <m/>
    <n v="1"/>
    <m/>
    <x v="5"/>
    <n v="1"/>
    <m/>
    <m/>
    <m/>
    <m/>
    <m/>
    <n v="1"/>
    <m/>
    <n v="1"/>
    <m/>
    <m/>
    <m/>
    <m/>
    <m/>
    <n v="1"/>
    <s v="SOUTH"/>
    <x v="2"/>
    <x v="2"/>
    <x v="1"/>
    <x v="1"/>
    <x v="8"/>
    <x v="0"/>
    <x v="2"/>
    <x v="1"/>
    <x v="0"/>
    <x v="3"/>
  </r>
  <r>
    <n v="590"/>
    <d v="2020-09-22T17:58:32"/>
    <x v="589"/>
    <x v="47"/>
    <n v="47"/>
    <n v="1"/>
    <n v="1"/>
    <n v="1"/>
    <n v="0"/>
    <x v="1"/>
    <m/>
    <n v="1"/>
    <x v="42"/>
    <n v="1"/>
    <n v="3"/>
    <n v="2"/>
    <n v="6"/>
    <n v="2"/>
    <n v="4"/>
    <n v="5"/>
    <n v="6"/>
    <n v="4"/>
    <n v="6"/>
    <n v="4"/>
    <x v="1"/>
    <n v="3"/>
    <x v="1"/>
    <m/>
    <m/>
    <s v="Planet Home Lending "/>
    <n v="2"/>
    <n v="2"/>
    <n v="2"/>
    <n v="2"/>
    <n v="1"/>
    <n v="1"/>
    <m/>
    <m/>
    <m/>
    <m/>
    <x v="0"/>
    <n v="1"/>
    <m/>
    <m/>
    <m/>
    <m/>
    <m/>
    <m/>
    <m/>
    <n v="1"/>
    <n v="1"/>
    <m/>
    <m/>
    <m/>
    <m/>
    <n v="1"/>
    <s v="WEST"/>
    <x v="2"/>
    <x v="5"/>
    <x v="5"/>
    <x v="6"/>
    <x v="0"/>
    <x v="0"/>
    <x v="3"/>
    <x v="1"/>
    <x v="2"/>
    <x v="0"/>
  </r>
  <r>
    <n v="591"/>
    <d v="2020-09-22T18:03:02"/>
    <x v="590"/>
    <x v="47"/>
    <n v="44"/>
    <n v="1"/>
    <n v="1"/>
    <n v="1"/>
    <n v="0"/>
    <x v="1"/>
    <m/>
    <n v="2"/>
    <x v="13"/>
    <n v="2"/>
    <n v="4"/>
    <n v="1"/>
    <n v="6"/>
    <n v="5"/>
    <n v="4"/>
    <n v="7"/>
    <n v="7"/>
    <n v="1"/>
    <n v="7"/>
    <n v="5"/>
    <x v="26"/>
    <n v="2"/>
    <x v="3"/>
    <m/>
    <m/>
    <m/>
    <n v="2"/>
    <n v="2"/>
    <n v="2"/>
    <n v="2"/>
    <m/>
    <m/>
    <m/>
    <m/>
    <m/>
    <n v="1"/>
    <x v="2"/>
    <n v="1"/>
    <m/>
    <m/>
    <m/>
    <m/>
    <m/>
    <m/>
    <m/>
    <n v="1"/>
    <n v="1"/>
    <m/>
    <m/>
    <m/>
    <m/>
    <n v="1"/>
    <s v="WEST"/>
    <x v="9"/>
    <x v="1"/>
    <x v="4"/>
    <x v="3"/>
    <x v="7"/>
    <x v="1"/>
    <x v="1"/>
    <x v="3"/>
    <x v="2"/>
    <x v="0"/>
  </r>
  <r>
    <n v="592"/>
    <d v="2020-09-22T18:09:00"/>
    <x v="591"/>
    <x v="60"/>
    <n v="25"/>
    <n v="1"/>
    <n v="1"/>
    <n v="2"/>
    <n v="0"/>
    <x v="2"/>
    <m/>
    <n v="1"/>
    <x v="22"/>
    <n v="2"/>
    <n v="3"/>
    <n v="3"/>
    <n v="7"/>
    <n v="5"/>
    <n v="5"/>
    <n v="2"/>
    <n v="7"/>
    <n v="1"/>
    <n v="5"/>
    <n v="1"/>
    <x v="18"/>
    <n v="1"/>
    <x v="1"/>
    <m/>
    <m/>
    <s v="Jbnutter"/>
    <n v="2"/>
    <n v="2"/>
    <n v="2"/>
    <n v="2"/>
    <m/>
    <m/>
    <m/>
    <m/>
    <n v="1"/>
    <m/>
    <x v="2"/>
    <m/>
    <m/>
    <m/>
    <m/>
    <m/>
    <m/>
    <m/>
    <m/>
    <n v="1"/>
    <m/>
    <m/>
    <m/>
    <m/>
    <m/>
    <n v="1"/>
    <s v="MW"/>
    <x v="6"/>
    <x v="5"/>
    <x v="2"/>
    <x v="1"/>
    <x v="1"/>
    <x v="3"/>
    <x v="3"/>
    <x v="2"/>
    <x v="0"/>
    <x v="1"/>
  </r>
  <r>
    <n v="593"/>
    <d v="2020-09-22T18:10:22"/>
    <x v="592"/>
    <x v="38"/>
    <n v="3"/>
    <n v="1"/>
    <n v="1"/>
    <n v="2"/>
    <n v="2"/>
    <x v="0"/>
    <m/>
    <n v="1"/>
    <x v="17"/>
    <n v="2"/>
    <n v="4"/>
    <n v="1"/>
    <n v="7"/>
    <n v="2"/>
    <n v="7"/>
    <n v="4"/>
    <n v="5"/>
    <n v="1"/>
    <n v="6"/>
    <n v="4"/>
    <x v="12"/>
    <n v="1"/>
    <x v="10"/>
    <m/>
    <m/>
    <m/>
    <n v="3"/>
    <n v="1"/>
    <n v="2"/>
    <n v="2"/>
    <m/>
    <m/>
    <m/>
    <m/>
    <n v="1"/>
    <m/>
    <x v="0"/>
    <m/>
    <m/>
    <n v="1"/>
    <m/>
    <m/>
    <m/>
    <n v="1"/>
    <n v="1"/>
    <m/>
    <m/>
    <n v="1"/>
    <m/>
    <m/>
    <m/>
    <m/>
    <s v="WEST"/>
    <x v="0"/>
    <x v="5"/>
    <x v="2"/>
    <x v="6"/>
    <x v="3"/>
    <x v="0"/>
    <x v="3"/>
    <x v="2"/>
    <x v="2"/>
    <x v="1"/>
  </r>
  <r>
    <n v="594"/>
    <d v="2020-09-22T18:11:15"/>
    <x v="593"/>
    <x v="52"/>
    <n v="32"/>
    <n v="1"/>
    <n v="1"/>
    <n v="2"/>
    <n v="0"/>
    <x v="1"/>
    <m/>
    <n v="2"/>
    <x v="18"/>
    <n v="2"/>
    <n v="4"/>
    <n v="4"/>
    <n v="4"/>
    <n v="4"/>
    <n v="4"/>
    <n v="4"/>
    <n v="4"/>
    <n v="4"/>
    <n v="4"/>
    <n v="4"/>
    <x v="19"/>
    <n v="2"/>
    <x v="5"/>
    <m/>
    <m/>
    <m/>
    <n v="2"/>
    <n v="2"/>
    <n v="2"/>
    <n v="2"/>
    <m/>
    <m/>
    <m/>
    <m/>
    <m/>
    <n v="1"/>
    <x v="0"/>
    <m/>
    <m/>
    <m/>
    <m/>
    <m/>
    <n v="1"/>
    <n v="1"/>
    <m/>
    <n v="1"/>
    <m/>
    <m/>
    <m/>
    <m/>
    <m/>
    <n v="1"/>
    <s v="NE"/>
    <x v="0"/>
    <x v="8"/>
    <x v="0"/>
    <x v="1"/>
    <x v="0"/>
    <x v="0"/>
    <x v="0"/>
    <x v="0"/>
    <x v="0"/>
    <x v="0"/>
  </r>
  <r>
    <n v="595"/>
    <d v="2020-09-22T18:18:27"/>
    <x v="594"/>
    <x v="62"/>
    <n v="5"/>
    <n v="1"/>
    <n v="1"/>
    <n v="1"/>
    <n v="0"/>
    <x v="1"/>
    <m/>
    <n v="2"/>
    <x v="44"/>
    <n v="2"/>
    <n v="1"/>
    <n v="1"/>
    <n v="6"/>
    <n v="5"/>
    <n v="1"/>
    <n v="7"/>
    <n v="6"/>
    <n v="5"/>
    <n v="6"/>
    <n v="7"/>
    <x v="10"/>
    <n v="3"/>
    <x v="1"/>
    <m/>
    <m/>
    <s v="Mr. Cooper"/>
    <n v="2"/>
    <n v="2"/>
    <n v="2"/>
    <n v="2"/>
    <m/>
    <m/>
    <m/>
    <m/>
    <m/>
    <n v="1"/>
    <x v="0"/>
    <m/>
    <m/>
    <m/>
    <m/>
    <n v="1"/>
    <m/>
    <m/>
    <n v="1"/>
    <n v="1"/>
    <m/>
    <m/>
    <n v="1"/>
    <m/>
    <m/>
    <m/>
    <s v="WEST"/>
    <x v="8"/>
    <x v="4"/>
    <x v="1"/>
    <x v="7"/>
    <x v="12"/>
    <x v="1"/>
    <x v="1"/>
    <x v="1"/>
    <x v="0"/>
    <x v="0"/>
  </r>
  <r>
    <n v="596"/>
    <d v="2020-09-22T18:19:12"/>
    <x v="595"/>
    <x v="30"/>
    <n v="10"/>
    <n v="1"/>
    <n v="1"/>
    <n v="1"/>
    <n v="0"/>
    <x v="1"/>
    <m/>
    <n v="1"/>
    <x v="39"/>
    <n v="2"/>
    <n v="5"/>
    <n v="2"/>
    <n v="7"/>
    <n v="2"/>
    <n v="5"/>
    <n v="5"/>
    <n v="5"/>
    <n v="2"/>
    <n v="6"/>
    <n v="5"/>
    <x v="18"/>
    <n v="3"/>
    <x v="1"/>
    <m/>
    <m/>
    <s v="Nationstar"/>
    <n v="2"/>
    <n v="2"/>
    <n v="2"/>
    <n v="2"/>
    <n v="1"/>
    <m/>
    <m/>
    <m/>
    <n v="1"/>
    <m/>
    <x v="0"/>
    <m/>
    <m/>
    <m/>
    <m/>
    <n v="1"/>
    <m/>
    <n v="1"/>
    <m/>
    <n v="1"/>
    <m/>
    <m/>
    <m/>
    <m/>
    <m/>
    <n v="1"/>
    <s v="SOUTH"/>
    <x v="0"/>
    <x v="3"/>
    <x v="4"/>
    <x v="6"/>
    <x v="0"/>
    <x v="0"/>
    <x v="3"/>
    <x v="3"/>
    <x v="2"/>
    <x v="0"/>
  </r>
  <r>
    <n v="597"/>
    <d v="2020-09-22T18:21:03"/>
    <x v="596"/>
    <x v="16"/>
    <n v="13"/>
    <n v="2"/>
    <n v="1"/>
    <n v="1"/>
    <n v="1"/>
    <x v="2"/>
    <m/>
    <n v="1"/>
    <x v="0"/>
    <n v="1"/>
    <n v="4"/>
    <n v="3"/>
    <n v="3"/>
    <n v="5"/>
    <n v="4"/>
    <n v="3"/>
    <n v="4"/>
    <n v="4"/>
    <n v="5"/>
    <n v="4"/>
    <x v="12"/>
    <n v="3"/>
    <x v="5"/>
    <m/>
    <m/>
    <m/>
    <n v="1"/>
    <n v="1"/>
    <n v="1"/>
    <n v="1"/>
    <n v="1"/>
    <m/>
    <m/>
    <m/>
    <m/>
    <m/>
    <x v="0"/>
    <n v="1"/>
    <m/>
    <m/>
    <m/>
    <n v="1"/>
    <m/>
    <m/>
    <n v="1"/>
    <m/>
    <m/>
    <m/>
    <n v="1"/>
    <m/>
    <m/>
    <m/>
    <s v="MW"/>
    <x v="6"/>
    <x v="2"/>
    <x v="7"/>
    <x v="1"/>
    <x v="0"/>
    <x v="3"/>
    <x v="2"/>
    <x v="0"/>
    <x v="0"/>
    <x v="0"/>
  </r>
  <r>
    <n v="598"/>
    <d v="2020-09-22T18:21:25"/>
    <x v="597"/>
    <x v="0"/>
    <n v="33"/>
    <n v="1"/>
    <n v="1"/>
    <n v="1"/>
    <n v="0"/>
    <x v="0"/>
    <m/>
    <n v="2"/>
    <x v="3"/>
    <n v="2"/>
    <n v="4"/>
    <n v="4"/>
    <n v="4"/>
    <n v="4"/>
    <n v="4"/>
    <n v="4"/>
    <n v="4"/>
    <n v="4"/>
    <n v="4"/>
    <n v="4"/>
    <x v="3"/>
    <n v="2"/>
    <x v="1"/>
    <m/>
    <m/>
    <s v="Alabama financing"/>
    <n v="2"/>
    <n v="1"/>
    <n v="2"/>
    <n v="2"/>
    <m/>
    <m/>
    <m/>
    <m/>
    <m/>
    <n v="1"/>
    <x v="3"/>
    <n v="1"/>
    <m/>
    <m/>
    <m/>
    <m/>
    <m/>
    <m/>
    <m/>
    <n v="1"/>
    <n v="1"/>
    <m/>
    <m/>
    <m/>
    <m/>
    <n v="1"/>
    <s v="SOUTH"/>
    <x v="0"/>
    <x v="8"/>
    <x v="0"/>
    <x v="1"/>
    <x v="0"/>
    <x v="0"/>
    <x v="0"/>
    <x v="0"/>
    <x v="0"/>
    <x v="0"/>
  </r>
  <r>
    <n v="599"/>
    <d v="2020-09-22T18:23:23"/>
    <x v="598"/>
    <x v="1"/>
    <n v="9"/>
    <n v="1"/>
    <n v="1"/>
    <n v="3"/>
    <n v="1"/>
    <x v="1"/>
    <m/>
    <n v="1"/>
    <x v="18"/>
    <n v="2"/>
    <n v="6"/>
    <n v="2"/>
    <n v="6"/>
    <n v="2"/>
    <n v="6"/>
    <n v="6"/>
    <n v="7"/>
    <n v="1"/>
    <n v="6"/>
    <n v="2"/>
    <x v="12"/>
    <n v="1"/>
    <x v="5"/>
    <m/>
    <m/>
    <m/>
    <n v="2"/>
    <n v="2"/>
    <n v="1"/>
    <n v="2"/>
    <n v="1"/>
    <n v="1"/>
    <m/>
    <m/>
    <n v="1"/>
    <m/>
    <x v="1"/>
    <n v="1"/>
    <m/>
    <n v="1"/>
    <m/>
    <m/>
    <n v="1"/>
    <m/>
    <m/>
    <m/>
    <m/>
    <n v="1"/>
    <m/>
    <n v="1"/>
    <m/>
    <m/>
    <s v="SOUTH"/>
    <x v="0"/>
    <x v="4"/>
    <x v="4"/>
    <x v="6"/>
    <x v="1"/>
    <x v="0"/>
    <x v="1"/>
    <x v="3"/>
    <x v="2"/>
    <x v="1"/>
  </r>
  <r>
    <n v="600"/>
    <d v="2020-09-22T18:25:33"/>
    <x v="599"/>
    <x v="23"/>
    <n v="16"/>
    <n v="2"/>
    <n v="1"/>
    <n v="2"/>
    <n v="0"/>
    <x v="0"/>
    <m/>
    <n v="2"/>
    <x v="8"/>
    <n v="2"/>
    <n v="1"/>
    <n v="2"/>
    <n v="5"/>
    <n v="5"/>
    <n v="5"/>
    <n v="6"/>
    <n v="7"/>
    <n v="2"/>
    <n v="5"/>
    <n v="6"/>
    <x v="16"/>
    <n v="2"/>
    <x v="5"/>
    <m/>
    <m/>
    <m/>
    <n v="2"/>
    <n v="2"/>
    <n v="2"/>
    <n v="2"/>
    <n v="1"/>
    <m/>
    <m/>
    <m/>
    <m/>
    <m/>
    <x v="1"/>
    <n v="1"/>
    <m/>
    <m/>
    <m/>
    <m/>
    <m/>
    <m/>
    <m/>
    <m/>
    <n v="1"/>
    <m/>
    <m/>
    <m/>
    <m/>
    <n v="1"/>
    <s v="MW"/>
    <x v="7"/>
    <x v="4"/>
    <x v="3"/>
    <x v="1"/>
    <x v="7"/>
    <x v="1"/>
    <x v="1"/>
    <x v="3"/>
    <x v="0"/>
    <x v="0"/>
  </r>
  <r>
    <n v="601"/>
    <d v="2020-09-22T18:30:11"/>
    <x v="600"/>
    <x v="10"/>
    <n v="38"/>
    <n v="1"/>
    <n v="1"/>
    <n v="4"/>
    <n v="0"/>
    <x v="1"/>
    <m/>
    <n v="1"/>
    <x v="10"/>
    <n v="2"/>
    <n v="5"/>
    <n v="1"/>
    <n v="7"/>
    <n v="1"/>
    <n v="5"/>
    <n v="7"/>
    <n v="7"/>
    <n v="2"/>
    <n v="7"/>
    <n v="5"/>
    <x v="21"/>
    <n v="1"/>
    <x v="1"/>
    <m/>
    <m/>
    <s v="Pennsylvania housing finance agency "/>
    <n v="2"/>
    <n v="3"/>
    <n v="2"/>
    <n v="2"/>
    <n v="1"/>
    <m/>
    <m/>
    <m/>
    <m/>
    <m/>
    <x v="0"/>
    <m/>
    <m/>
    <m/>
    <m/>
    <m/>
    <m/>
    <n v="1"/>
    <m/>
    <n v="1"/>
    <n v="1"/>
    <m/>
    <m/>
    <m/>
    <m/>
    <n v="1"/>
    <s v="NE"/>
    <x v="2"/>
    <x v="1"/>
    <x v="4"/>
    <x v="2"/>
    <x v="0"/>
    <x v="0"/>
    <x v="1"/>
    <x v="3"/>
    <x v="1"/>
    <x v="0"/>
  </r>
  <r>
    <n v="602"/>
    <d v="2020-09-22T18:32:40"/>
    <x v="601"/>
    <x v="10"/>
    <n v="38"/>
    <n v="2"/>
    <n v="1"/>
    <n v="4"/>
    <n v="0"/>
    <x v="0"/>
    <m/>
    <n v="1"/>
    <x v="8"/>
    <n v="2"/>
    <n v="5"/>
    <n v="2"/>
    <n v="6"/>
    <n v="3"/>
    <n v="4"/>
    <n v="2"/>
    <n v="6"/>
    <n v="1"/>
    <n v="6"/>
    <n v="3"/>
    <x v="24"/>
    <n v="1"/>
    <x v="4"/>
    <m/>
    <m/>
    <m/>
    <n v="2"/>
    <n v="2"/>
    <n v="2"/>
    <n v="2"/>
    <n v="1"/>
    <m/>
    <m/>
    <m/>
    <n v="1"/>
    <m/>
    <x v="1"/>
    <m/>
    <m/>
    <m/>
    <m/>
    <n v="1"/>
    <m/>
    <n v="1"/>
    <m/>
    <n v="1"/>
    <m/>
    <m/>
    <m/>
    <m/>
    <m/>
    <n v="1"/>
    <s v="NE"/>
    <x v="11"/>
    <x v="5"/>
    <x v="4"/>
    <x v="5"/>
    <x v="8"/>
    <x v="3"/>
    <x v="3"/>
    <x v="3"/>
    <x v="2"/>
    <x v="3"/>
  </r>
  <r>
    <n v="603"/>
    <d v="2020-09-22T18:33:34"/>
    <x v="602"/>
    <x v="41"/>
    <n v="43"/>
    <n v="2"/>
    <n v="1"/>
    <n v="3"/>
    <n v="0"/>
    <x v="4"/>
    <m/>
    <n v="2"/>
    <x v="22"/>
    <n v="2"/>
    <n v="4"/>
    <n v="4"/>
    <n v="4"/>
    <n v="4"/>
    <n v="4"/>
    <n v="4"/>
    <n v="4"/>
    <n v="4"/>
    <n v="4"/>
    <n v="4"/>
    <x v="41"/>
    <n v="2"/>
    <x v="7"/>
    <m/>
    <m/>
    <m/>
    <n v="2"/>
    <n v="2"/>
    <n v="2"/>
    <n v="2"/>
    <m/>
    <m/>
    <m/>
    <m/>
    <m/>
    <n v="1"/>
    <x v="5"/>
    <n v="1"/>
    <m/>
    <m/>
    <m/>
    <n v="1"/>
    <m/>
    <m/>
    <m/>
    <n v="1"/>
    <m/>
    <m/>
    <m/>
    <m/>
    <m/>
    <n v="1"/>
    <s v="SOUTH"/>
    <x v="0"/>
    <x v="8"/>
    <x v="0"/>
    <x v="1"/>
    <x v="0"/>
    <x v="0"/>
    <x v="0"/>
    <x v="0"/>
    <x v="0"/>
    <x v="0"/>
  </r>
  <r>
    <n v="604"/>
    <d v="2020-09-22T18:34:16"/>
    <x v="603"/>
    <x v="0"/>
    <n v="32"/>
    <n v="1"/>
    <n v="1"/>
    <n v="2"/>
    <n v="2"/>
    <x v="0"/>
    <m/>
    <n v="1"/>
    <x v="3"/>
    <n v="1"/>
    <n v="6"/>
    <n v="4"/>
    <n v="6"/>
    <n v="7"/>
    <n v="6"/>
    <n v="6"/>
    <n v="7"/>
    <n v="6"/>
    <n v="6"/>
    <n v="5"/>
    <x v="12"/>
    <n v="1"/>
    <x v="13"/>
    <m/>
    <m/>
    <m/>
    <n v="1"/>
    <n v="1"/>
    <n v="1"/>
    <n v="1"/>
    <n v="1"/>
    <m/>
    <m/>
    <n v="1"/>
    <m/>
    <m/>
    <x v="1"/>
    <n v="1"/>
    <n v="1"/>
    <m/>
    <m/>
    <m/>
    <n v="1"/>
    <m/>
    <m/>
    <m/>
    <m/>
    <n v="1"/>
    <n v="1"/>
    <m/>
    <m/>
    <m/>
    <s v="NE"/>
    <x v="0"/>
    <x v="3"/>
    <x v="0"/>
    <x v="0"/>
    <x v="8"/>
    <x v="0"/>
    <x v="3"/>
    <x v="0"/>
    <x v="0"/>
    <x v="3"/>
  </r>
  <r>
    <n v="605"/>
    <d v="2020-09-22T18:34:19"/>
    <x v="604"/>
    <x v="49"/>
    <n v="46"/>
    <n v="1"/>
    <n v="1"/>
    <n v="2"/>
    <n v="0"/>
    <x v="0"/>
    <m/>
    <n v="1"/>
    <x v="8"/>
    <n v="2"/>
    <n v="5"/>
    <n v="4"/>
    <n v="7"/>
    <n v="2"/>
    <n v="5"/>
    <n v="6"/>
    <n v="6"/>
    <n v="1"/>
    <n v="5"/>
    <n v="3"/>
    <x v="17"/>
    <n v="1"/>
    <x v="3"/>
    <m/>
    <m/>
    <m/>
    <n v="2"/>
    <n v="2"/>
    <n v="2"/>
    <n v="2"/>
    <m/>
    <m/>
    <m/>
    <m/>
    <m/>
    <n v="1"/>
    <x v="4"/>
    <n v="1"/>
    <m/>
    <m/>
    <m/>
    <m/>
    <m/>
    <m/>
    <n v="1"/>
    <n v="1"/>
    <m/>
    <m/>
    <m/>
    <m/>
    <m/>
    <n v="1"/>
    <s v="SOUTH"/>
    <x v="1"/>
    <x v="6"/>
    <x v="2"/>
    <x v="5"/>
    <x v="5"/>
    <x v="0"/>
    <x v="2"/>
    <x v="2"/>
    <x v="2"/>
    <x v="3"/>
  </r>
  <r>
    <n v="606"/>
    <d v="2020-09-22T18:34:46"/>
    <x v="605"/>
    <x v="15"/>
    <n v="13"/>
    <n v="1"/>
    <n v="1"/>
    <n v="2"/>
    <n v="1"/>
    <x v="0"/>
    <m/>
    <n v="1"/>
    <x v="3"/>
    <n v="2"/>
    <n v="5"/>
    <n v="3"/>
    <n v="7"/>
    <n v="1"/>
    <n v="5"/>
    <n v="3"/>
    <n v="6"/>
    <n v="3"/>
    <n v="3"/>
    <n v="4"/>
    <x v="3"/>
    <n v="1"/>
    <x v="0"/>
    <m/>
    <m/>
    <m/>
    <n v="3"/>
    <n v="1"/>
    <n v="2"/>
    <n v="2"/>
    <m/>
    <n v="1"/>
    <m/>
    <m/>
    <m/>
    <m/>
    <x v="5"/>
    <n v="1"/>
    <m/>
    <m/>
    <n v="1"/>
    <m/>
    <n v="1"/>
    <m/>
    <m/>
    <m/>
    <m/>
    <m/>
    <m/>
    <m/>
    <n v="1"/>
    <m/>
    <s v="MW"/>
    <x v="5"/>
    <x v="3"/>
    <x v="6"/>
    <x v="3"/>
    <x v="8"/>
    <x v="3"/>
    <x v="3"/>
    <x v="3"/>
    <x v="2"/>
    <x v="3"/>
  </r>
  <r>
    <n v="607"/>
    <d v="2020-09-22T18:36:42"/>
    <x v="606"/>
    <x v="29"/>
    <n v="10"/>
    <n v="1"/>
    <n v="1"/>
    <n v="2"/>
    <n v="0"/>
    <x v="1"/>
    <m/>
    <n v="2"/>
    <x v="23"/>
    <n v="2"/>
    <n v="7"/>
    <n v="1"/>
    <n v="5"/>
    <n v="1"/>
    <n v="3"/>
    <n v="1"/>
    <n v="7"/>
    <n v="2"/>
    <n v="6"/>
    <n v="3"/>
    <x v="16"/>
    <n v="2"/>
    <x v="5"/>
    <m/>
    <m/>
    <m/>
    <n v="2"/>
    <n v="2"/>
    <n v="2"/>
    <n v="2"/>
    <m/>
    <m/>
    <m/>
    <m/>
    <m/>
    <n v="1"/>
    <x v="2"/>
    <m/>
    <m/>
    <m/>
    <m/>
    <n v="1"/>
    <m/>
    <m/>
    <m/>
    <m/>
    <m/>
    <m/>
    <m/>
    <m/>
    <m/>
    <n v="1"/>
    <s v="SOUTH"/>
    <x v="10"/>
    <x v="1"/>
    <x v="3"/>
    <x v="4"/>
    <x v="0"/>
    <x v="2"/>
    <x v="1"/>
    <x v="3"/>
    <x v="1"/>
    <x v="0"/>
  </r>
  <r>
    <n v="608"/>
    <d v="2020-09-22T18:37:31"/>
    <x v="607"/>
    <x v="38"/>
    <n v="43"/>
    <n v="1"/>
    <n v="1"/>
    <n v="2"/>
    <n v="4"/>
    <x v="0"/>
    <m/>
    <n v="2"/>
    <x v="17"/>
    <n v="2"/>
    <n v="2"/>
    <n v="2"/>
    <n v="6"/>
    <n v="4"/>
    <n v="4"/>
    <n v="6"/>
    <n v="6"/>
    <n v="5"/>
    <n v="6"/>
    <n v="5"/>
    <x v="8"/>
    <n v="2"/>
    <x v="1"/>
    <m/>
    <m/>
    <s v="BB&amp;T"/>
    <n v="3"/>
    <n v="3"/>
    <n v="2"/>
    <n v="2"/>
    <n v="1"/>
    <n v="1"/>
    <m/>
    <m/>
    <m/>
    <m/>
    <x v="1"/>
    <n v="1"/>
    <m/>
    <n v="1"/>
    <m/>
    <m/>
    <m/>
    <m/>
    <m/>
    <m/>
    <n v="1"/>
    <m/>
    <m/>
    <m/>
    <n v="1"/>
    <m/>
    <s v="SOUTH"/>
    <x v="3"/>
    <x v="5"/>
    <x v="1"/>
    <x v="3"/>
    <x v="7"/>
    <x v="1"/>
    <x v="3"/>
    <x v="1"/>
    <x v="2"/>
    <x v="0"/>
  </r>
  <r>
    <n v="609"/>
    <d v="2020-09-22T18:38:28"/>
    <x v="608"/>
    <x v="41"/>
    <n v="5"/>
    <n v="1"/>
    <n v="1"/>
    <n v="3"/>
    <n v="3"/>
    <x v="0"/>
    <m/>
    <n v="1"/>
    <x v="7"/>
    <n v="1"/>
    <n v="5"/>
    <n v="2"/>
    <n v="2"/>
    <n v="3"/>
    <n v="6"/>
    <n v="3"/>
    <n v="6"/>
    <n v="3"/>
    <n v="6"/>
    <n v="5"/>
    <x v="7"/>
    <n v="1"/>
    <x v="5"/>
    <m/>
    <m/>
    <m/>
    <n v="1"/>
    <n v="1"/>
    <n v="3"/>
    <n v="1"/>
    <n v="1"/>
    <n v="1"/>
    <m/>
    <m/>
    <n v="1"/>
    <m/>
    <x v="1"/>
    <n v="1"/>
    <m/>
    <n v="1"/>
    <m/>
    <m/>
    <m/>
    <m/>
    <n v="1"/>
    <m/>
    <m/>
    <n v="1"/>
    <n v="1"/>
    <m/>
    <n v="1"/>
    <m/>
    <s v="WEST"/>
    <x v="5"/>
    <x v="5"/>
    <x v="7"/>
    <x v="5"/>
    <x v="8"/>
    <x v="3"/>
    <x v="3"/>
    <x v="0"/>
    <x v="2"/>
    <x v="3"/>
  </r>
  <r>
    <n v="610"/>
    <d v="2020-09-22T18:39:01"/>
    <x v="609"/>
    <x v="35"/>
    <n v="33"/>
    <n v="1"/>
    <n v="1"/>
    <n v="1"/>
    <n v="0"/>
    <x v="5"/>
    <s v="SSDI"/>
    <n v="2"/>
    <x v="6"/>
    <n v="2"/>
    <n v="5"/>
    <n v="5"/>
    <n v="6"/>
    <n v="5"/>
    <n v="3"/>
    <n v="4"/>
    <n v="6"/>
    <n v="2"/>
    <n v="3"/>
    <n v="2"/>
    <x v="12"/>
    <n v="2"/>
    <x v="1"/>
    <m/>
    <m/>
    <s v="Vanderbilt Mortgage and Finance"/>
    <n v="2"/>
    <n v="2"/>
    <n v="2"/>
    <n v="2"/>
    <n v="1"/>
    <n v="1"/>
    <m/>
    <n v="1"/>
    <m/>
    <m/>
    <x v="0"/>
    <m/>
    <m/>
    <m/>
    <m/>
    <n v="1"/>
    <m/>
    <m/>
    <m/>
    <n v="1"/>
    <n v="1"/>
    <m/>
    <m/>
    <m/>
    <m/>
    <n v="1"/>
    <s v="SOUTH"/>
    <x v="6"/>
    <x v="2"/>
    <x v="6"/>
    <x v="10"/>
    <x v="8"/>
    <x v="3"/>
    <x v="2"/>
    <x v="3"/>
    <x v="3"/>
    <x v="3"/>
  </r>
  <r>
    <n v="611"/>
    <d v="2020-09-22T18:39:04"/>
    <x v="610"/>
    <x v="23"/>
    <n v="23"/>
    <n v="1"/>
    <n v="1"/>
    <n v="3"/>
    <n v="0"/>
    <x v="0"/>
    <m/>
    <n v="2"/>
    <x v="13"/>
    <n v="2"/>
    <n v="4"/>
    <n v="1"/>
    <n v="7"/>
    <n v="1"/>
    <n v="6"/>
    <n v="4"/>
    <n v="5"/>
    <n v="3"/>
    <n v="7"/>
    <n v="1"/>
    <x v="26"/>
    <n v="2"/>
    <x v="1"/>
    <m/>
    <m/>
    <s v="SPS"/>
    <n v="2"/>
    <n v="2"/>
    <n v="2"/>
    <n v="2"/>
    <n v="1"/>
    <m/>
    <m/>
    <m/>
    <n v="1"/>
    <m/>
    <x v="1"/>
    <m/>
    <m/>
    <m/>
    <m/>
    <n v="1"/>
    <m/>
    <n v="1"/>
    <m/>
    <n v="1"/>
    <m/>
    <m/>
    <m/>
    <m/>
    <m/>
    <n v="1"/>
    <s v="MW"/>
    <x v="0"/>
    <x v="5"/>
    <x v="6"/>
    <x v="2"/>
    <x v="2"/>
    <x v="0"/>
    <x v="3"/>
    <x v="3"/>
    <x v="1"/>
    <x v="2"/>
  </r>
  <r>
    <n v="612"/>
    <d v="2020-09-22T18:42:38"/>
    <x v="611"/>
    <x v="10"/>
    <n v="5"/>
    <n v="1"/>
    <n v="1"/>
    <n v="2"/>
    <n v="0"/>
    <x v="0"/>
    <m/>
    <n v="2"/>
    <x v="35"/>
    <n v="2"/>
    <n v="3"/>
    <n v="2"/>
    <n v="6"/>
    <n v="5"/>
    <n v="2"/>
    <n v="7"/>
    <n v="6"/>
    <n v="2"/>
    <n v="6"/>
    <n v="7"/>
    <x v="24"/>
    <n v="1"/>
    <x v="1"/>
    <m/>
    <m/>
    <s v="Mr. Cooper"/>
    <n v="1"/>
    <n v="1"/>
    <n v="2"/>
    <n v="2"/>
    <m/>
    <n v="1"/>
    <m/>
    <m/>
    <m/>
    <m/>
    <x v="4"/>
    <n v="1"/>
    <m/>
    <m/>
    <m/>
    <n v="1"/>
    <m/>
    <m/>
    <n v="1"/>
    <m/>
    <m/>
    <m/>
    <m/>
    <m/>
    <m/>
    <n v="1"/>
    <s v="WEST"/>
    <x v="3"/>
    <x v="5"/>
    <x v="6"/>
    <x v="7"/>
    <x v="10"/>
    <x v="1"/>
    <x v="3"/>
    <x v="3"/>
    <x v="0"/>
    <x v="0"/>
  </r>
  <r>
    <n v="613"/>
    <d v="2020-09-22T18:47:24"/>
    <x v="612"/>
    <x v="50"/>
    <n v="43"/>
    <n v="1"/>
    <n v="1"/>
    <n v="1"/>
    <n v="1"/>
    <x v="0"/>
    <m/>
    <n v="1"/>
    <x v="44"/>
    <n v="1"/>
    <n v="3"/>
    <n v="6"/>
    <n v="5"/>
    <n v="4"/>
    <n v="5"/>
    <n v="6"/>
    <n v="6"/>
    <n v="5"/>
    <n v="6"/>
    <n v="3"/>
    <x v="4"/>
    <n v="1"/>
    <x v="3"/>
    <m/>
    <m/>
    <m/>
    <n v="1"/>
    <n v="1"/>
    <n v="1"/>
    <n v="1"/>
    <n v="1"/>
    <m/>
    <m/>
    <m/>
    <m/>
    <m/>
    <x v="3"/>
    <n v="1"/>
    <n v="1"/>
    <n v="1"/>
    <m/>
    <m/>
    <m/>
    <m/>
    <m/>
    <m/>
    <m/>
    <n v="1"/>
    <n v="1"/>
    <n v="1"/>
    <n v="1"/>
    <m/>
    <s v="SOUTH"/>
    <x v="9"/>
    <x v="8"/>
    <x v="0"/>
    <x v="3"/>
    <x v="5"/>
    <x v="1"/>
    <x v="0"/>
    <x v="0"/>
    <x v="2"/>
    <x v="3"/>
  </r>
  <r>
    <n v="614"/>
    <d v="2020-09-22T18:48:46"/>
    <x v="613"/>
    <x v="7"/>
    <n v="33"/>
    <n v="1"/>
    <n v="1"/>
    <n v="2"/>
    <n v="4"/>
    <x v="0"/>
    <m/>
    <n v="1"/>
    <x v="15"/>
    <n v="2"/>
    <n v="4"/>
    <n v="4"/>
    <n v="7"/>
    <n v="1"/>
    <n v="6"/>
    <n v="1"/>
    <n v="6"/>
    <n v="1"/>
    <n v="7"/>
    <n v="4"/>
    <x v="17"/>
    <n v="1"/>
    <x v="1"/>
    <m/>
    <m/>
    <s v="USAA"/>
    <n v="1"/>
    <n v="2"/>
    <n v="1"/>
    <n v="1"/>
    <m/>
    <m/>
    <m/>
    <m/>
    <m/>
    <n v="1"/>
    <x v="1"/>
    <n v="1"/>
    <m/>
    <m/>
    <m/>
    <n v="1"/>
    <m/>
    <m/>
    <m/>
    <m/>
    <n v="1"/>
    <m/>
    <n v="1"/>
    <m/>
    <m/>
    <m/>
    <s v="SOUTH"/>
    <x v="11"/>
    <x v="6"/>
    <x v="2"/>
    <x v="2"/>
    <x v="5"/>
    <x v="3"/>
    <x v="2"/>
    <x v="2"/>
    <x v="1"/>
    <x v="3"/>
  </r>
  <r>
    <n v="615"/>
    <d v="2020-09-22T18:49:14"/>
    <x v="614"/>
    <x v="4"/>
    <n v="9"/>
    <n v="1"/>
    <n v="1"/>
    <n v="1"/>
    <n v="2"/>
    <x v="3"/>
    <m/>
    <n v="1"/>
    <x v="0"/>
    <n v="1"/>
    <n v="6"/>
    <n v="5"/>
    <n v="7"/>
    <n v="6"/>
    <n v="6"/>
    <n v="5"/>
    <n v="7"/>
    <n v="5"/>
    <n v="6"/>
    <n v="5"/>
    <x v="44"/>
    <n v="1"/>
    <x v="3"/>
    <m/>
    <m/>
    <m/>
    <n v="1"/>
    <n v="1"/>
    <n v="1"/>
    <n v="1"/>
    <n v="1"/>
    <m/>
    <m/>
    <m/>
    <m/>
    <m/>
    <x v="3"/>
    <m/>
    <n v="1"/>
    <n v="1"/>
    <n v="1"/>
    <m/>
    <m/>
    <m/>
    <m/>
    <m/>
    <m/>
    <n v="1"/>
    <m/>
    <m/>
    <m/>
    <m/>
    <s v="SOUTH"/>
    <x v="6"/>
    <x v="6"/>
    <x v="5"/>
    <x v="1"/>
    <x v="8"/>
    <x v="3"/>
    <x v="2"/>
    <x v="1"/>
    <x v="0"/>
    <x v="3"/>
  </r>
  <r>
    <n v="616"/>
    <d v="2020-09-22T18:51:39"/>
    <x v="615"/>
    <x v="38"/>
    <n v="9"/>
    <n v="2"/>
    <n v="1"/>
    <n v="2"/>
    <n v="1"/>
    <x v="0"/>
    <m/>
    <n v="1"/>
    <x v="7"/>
    <n v="2"/>
    <n v="2"/>
    <n v="3"/>
    <n v="5"/>
    <n v="4"/>
    <n v="5"/>
    <n v="6"/>
    <n v="6"/>
    <n v="2"/>
    <n v="4"/>
    <n v="4"/>
    <x v="5"/>
    <n v="1"/>
    <x v="10"/>
    <m/>
    <m/>
    <m/>
    <n v="2"/>
    <n v="2"/>
    <n v="2"/>
    <n v="2"/>
    <n v="1"/>
    <m/>
    <m/>
    <m/>
    <m/>
    <m/>
    <x v="5"/>
    <n v="1"/>
    <m/>
    <m/>
    <m/>
    <m/>
    <n v="1"/>
    <n v="1"/>
    <m/>
    <m/>
    <m/>
    <m/>
    <n v="1"/>
    <m/>
    <m/>
    <m/>
    <s v="SOUTH"/>
    <x v="3"/>
    <x v="3"/>
    <x v="3"/>
    <x v="1"/>
    <x v="8"/>
    <x v="1"/>
    <x v="3"/>
    <x v="3"/>
    <x v="0"/>
    <x v="3"/>
  </r>
  <r>
    <n v="617"/>
    <d v="2020-09-22T18:56:05"/>
    <x v="616"/>
    <x v="56"/>
    <n v="17"/>
    <n v="1"/>
    <n v="1"/>
    <n v="3"/>
    <n v="0"/>
    <x v="5"/>
    <s v="Unemployed"/>
    <n v="1"/>
    <x v="0"/>
    <n v="2"/>
    <n v="2"/>
    <n v="4"/>
    <n v="6"/>
    <n v="4"/>
    <n v="4"/>
    <n v="7"/>
    <n v="6"/>
    <n v="2"/>
    <n v="6"/>
    <n v="4"/>
    <x v="1"/>
    <n v="1"/>
    <x v="9"/>
    <s v="Navy Federal"/>
    <m/>
    <m/>
    <n v="2"/>
    <n v="2"/>
    <n v="2"/>
    <n v="2"/>
    <n v="1"/>
    <n v="1"/>
    <m/>
    <m/>
    <n v="1"/>
    <m/>
    <x v="4"/>
    <n v="1"/>
    <m/>
    <m/>
    <m/>
    <m/>
    <m/>
    <n v="1"/>
    <n v="1"/>
    <m/>
    <m/>
    <m/>
    <m/>
    <m/>
    <m/>
    <n v="1"/>
    <s v="SOUTH"/>
    <x v="7"/>
    <x v="6"/>
    <x v="6"/>
    <x v="3"/>
    <x v="0"/>
    <x v="1"/>
    <x v="2"/>
    <x v="3"/>
    <x v="2"/>
    <x v="0"/>
  </r>
  <r>
    <n v="618"/>
    <d v="2020-09-22T19:00:57"/>
    <x v="617"/>
    <x v="37"/>
    <n v="10"/>
    <n v="2"/>
    <n v="1"/>
    <n v="2"/>
    <n v="0"/>
    <x v="1"/>
    <m/>
    <n v="2"/>
    <x v="13"/>
    <n v="2"/>
    <n v="6"/>
    <n v="1"/>
    <n v="7"/>
    <n v="5"/>
    <n v="5"/>
    <n v="6"/>
    <n v="7"/>
    <n v="1"/>
    <n v="3"/>
    <n v="7"/>
    <x v="26"/>
    <n v="2"/>
    <x v="10"/>
    <m/>
    <m/>
    <m/>
    <n v="2"/>
    <n v="2"/>
    <n v="2"/>
    <n v="2"/>
    <m/>
    <m/>
    <m/>
    <m/>
    <m/>
    <n v="1"/>
    <x v="5"/>
    <n v="1"/>
    <m/>
    <m/>
    <m/>
    <m/>
    <m/>
    <n v="1"/>
    <m/>
    <n v="1"/>
    <m/>
    <m/>
    <m/>
    <m/>
    <m/>
    <n v="1"/>
    <s v="SOUTH"/>
    <x v="0"/>
    <x v="1"/>
    <x v="2"/>
    <x v="10"/>
    <x v="4"/>
    <x v="0"/>
    <x v="1"/>
    <x v="2"/>
    <x v="3"/>
    <x v="0"/>
  </r>
  <r>
    <n v="619"/>
    <d v="2020-09-22T19:02:56"/>
    <x v="618"/>
    <x v="14"/>
    <n v="31"/>
    <n v="1"/>
    <n v="1"/>
    <n v="2"/>
    <n v="1"/>
    <x v="3"/>
    <m/>
    <n v="1"/>
    <x v="3"/>
    <n v="1"/>
    <n v="7"/>
    <n v="4"/>
    <n v="6"/>
    <n v="7"/>
    <n v="4"/>
    <n v="4"/>
    <n v="7"/>
    <n v="7"/>
    <n v="5"/>
    <n v="7"/>
    <x v="3"/>
    <n v="1"/>
    <x v="2"/>
    <m/>
    <m/>
    <m/>
    <n v="1"/>
    <n v="1"/>
    <n v="1"/>
    <n v="1"/>
    <m/>
    <m/>
    <m/>
    <n v="1"/>
    <m/>
    <m/>
    <x v="3"/>
    <m/>
    <m/>
    <m/>
    <n v="1"/>
    <m/>
    <m/>
    <m/>
    <m/>
    <m/>
    <m/>
    <m/>
    <n v="1"/>
    <m/>
    <m/>
    <m/>
    <s v="WEST"/>
    <x v="11"/>
    <x v="3"/>
    <x v="7"/>
    <x v="10"/>
    <x v="6"/>
    <x v="3"/>
    <x v="3"/>
    <x v="0"/>
    <x v="3"/>
    <x v="0"/>
  </r>
  <r>
    <n v="620"/>
    <d v="2020-09-22T19:14:46"/>
    <x v="619"/>
    <x v="41"/>
    <n v="32"/>
    <n v="1"/>
    <n v="1"/>
    <n v="3"/>
    <n v="0"/>
    <x v="0"/>
    <m/>
    <n v="2"/>
    <x v="8"/>
    <n v="1"/>
    <n v="6"/>
    <n v="4"/>
    <n v="7"/>
    <n v="2"/>
    <n v="6"/>
    <n v="7"/>
    <n v="6"/>
    <n v="2"/>
    <n v="5"/>
    <n v="3"/>
    <x v="1"/>
    <n v="3"/>
    <x v="5"/>
    <m/>
    <m/>
    <m/>
    <n v="2"/>
    <n v="2"/>
    <n v="1"/>
    <n v="2"/>
    <m/>
    <m/>
    <m/>
    <m/>
    <n v="1"/>
    <m/>
    <x v="1"/>
    <n v="1"/>
    <m/>
    <n v="1"/>
    <m/>
    <n v="1"/>
    <m/>
    <m/>
    <m/>
    <m/>
    <m/>
    <n v="1"/>
    <m/>
    <n v="1"/>
    <m/>
    <m/>
    <s v="NE"/>
    <x v="1"/>
    <x v="6"/>
    <x v="4"/>
    <x v="5"/>
    <x v="3"/>
    <x v="0"/>
    <x v="2"/>
    <x v="3"/>
    <x v="2"/>
    <x v="1"/>
  </r>
  <r>
    <n v="621"/>
    <d v="2020-09-22T19:15:06"/>
    <x v="620"/>
    <x v="27"/>
    <n v="5"/>
    <n v="1"/>
    <n v="1"/>
    <n v="1"/>
    <n v="0"/>
    <x v="1"/>
    <m/>
    <n v="2"/>
    <x v="3"/>
    <n v="2"/>
    <n v="1"/>
    <n v="1"/>
    <n v="7"/>
    <n v="1"/>
    <n v="6"/>
    <n v="5"/>
    <n v="5"/>
    <n v="1"/>
    <n v="7"/>
    <n v="2"/>
    <x v="3"/>
    <n v="2"/>
    <x v="10"/>
    <m/>
    <m/>
    <m/>
    <n v="2"/>
    <n v="3"/>
    <n v="2"/>
    <n v="2"/>
    <m/>
    <n v="1"/>
    <m/>
    <m/>
    <m/>
    <m/>
    <x v="1"/>
    <m/>
    <m/>
    <m/>
    <m/>
    <m/>
    <m/>
    <n v="1"/>
    <m/>
    <n v="1"/>
    <m/>
    <n v="1"/>
    <n v="1"/>
    <m/>
    <m/>
    <m/>
    <s v="WEST"/>
    <x v="3"/>
    <x v="5"/>
    <x v="2"/>
    <x v="2"/>
    <x v="1"/>
    <x v="1"/>
    <x v="3"/>
    <x v="2"/>
    <x v="1"/>
    <x v="1"/>
  </r>
  <r>
    <n v="622"/>
    <d v="2020-09-22T19:16:56"/>
    <x v="621"/>
    <x v="3"/>
    <n v="32"/>
    <n v="1"/>
    <n v="1"/>
    <n v="2"/>
    <n v="2"/>
    <x v="0"/>
    <m/>
    <n v="1"/>
    <x v="19"/>
    <n v="1"/>
    <n v="7"/>
    <n v="1"/>
    <n v="7"/>
    <n v="1"/>
    <n v="7"/>
    <n v="7"/>
    <n v="1"/>
    <n v="1"/>
    <n v="7"/>
    <n v="1"/>
    <x v="5"/>
    <n v="1"/>
    <x v="3"/>
    <m/>
    <m/>
    <m/>
    <n v="1"/>
    <n v="1"/>
    <n v="1"/>
    <n v="2"/>
    <n v="1"/>
    <n v="1"/>
    <m/>
    <m/>
    <n v="1"/>
    <m/>
    <x v="4"/>
    <n v="1"/>
    <m/>
    <m/>
    <m/>
    <m/>
    <m/>
    <n v="1"/>
    <n v="1"/>
    <m/>
    <m/>
    <n v="1"/>
    <n v="1"/>
    <n v="1"/>
    <n v="1"/>
    <m/>
    <s v="NE"/>
    <x v="0"/>
    <x v="8"/>
    <x v="2"/>
    <x v="2"/>
    <x v="9"/>
    <x v="0"/>
    <x v="0"/>
    <x v="2"/>
    <x v="1"/>
    <x v="2"/>
  </r>
  <r>
    <n v="623"/>
    <d v="2020-09-22T19:18:56"/>
    <x v="622"/>
    <x v="52"/>
    <n v="29"/>
    <n v="1"/>
    <n v="1"/>
    <n v="1"/>
    <n v="0"/>
    <x v="1"/>
    <m/>
    <n v="2"/>
    <x v="15"/>
    <n v="2"/>
    <n v="1"/>
    <n v="2"/>
    <n v="7"/>
    <n v="2"/>
    <n v="6"/>
    <n v="6"/>
    <n v="6"/>
    <n v="3"/>
    <n v="6"/>
    <n v="7"/>
    <x v="1"/>
    <n v="3"/>
    <x v="6"/>
    <m/>
    <s v="Brattleboro Savings and Loan"/>
    <m/>
    <n v="2"/>
    <n v="1"/>
    <n v="2"/>
    <n v="2"/>
    <m/>
    <m/>
    <m/>
    <m/>
    <m/>
    <n v="1"/>
    <x v="0"/>
    <m/>
    <m/>
    <m/>
    <m/>
    <m/>
    <m/>
    <m/>
    <m/>
    <m/>
    <n v="1"/>
    <m/>
    <m/>
    <m/>
    <m/>
    <n v="1"/>
    <s v="NE"/>
    <x v="7"/>
    <x v="5"/>
    <x v="6"/>
    <x v="6"/>
    <x v="7"/>
    <x v="1"/>
    <x v="3"/>
    <x v="3"/>
    <x v="2"/>
    <x v="0"/>
  </r>
  <r>
    <n v="624"/>
    <d v="2020-09-22T19:20:32"/>
    <x v="623"/>
    <x v="28"/>
    <n v="4"/>
    <n v="1"/>
    <n v="1"/>
    <n v="1"/>
    <n v="1"/>
    <x v="3"/>
    <m/>
    <n v="1"/>
    <x v="21"/>
    <n v="2"/>
    <n v="5"/>
    <n v="6"/>
    <n v="7"/>
    <n v="4"/>
    <n v="7"/>
    <n v="6"/>
    <n v="6"/>
    <n v="4"/>
    <n v="6"/>
    <n v="7"/>
    <x v="22"/>
    <n v="1"/>
    <x v="7"/>
    <m/>
    <m/>
    <m/>
    <n v="2"/>
    <n v="1"/>
    <n v="1"/>
    <n v="2"/>
    <m/>
    <m/>
    <m/>
    <m/>
    <m/>
    <n v="1"/>
    <x v="1"/>
    <m/>
    <m/>
    <m/>
    <m/>
    <m/>
    <n v="1"/>
    <n v="1"/>
    <n v="1"/>
    <m/>
    <m/>
    <m/>
    <m/>
    <m/>
    <m/>
    <n v="1"/>
    <s v="SOUTH"/>
    <x v="1"/>
    <x v="8"/>
    <x v="3"/>
    <x v="3"/>
    <x v="0"/>
    <x v="0"/>
    <x v="0"/>
    <x v="3"/>
    <x v="2"/>
    <x v="0"/>
  </r>
  <r>
    <n v="625"/>
    <d v="2020-09-22T19:20:49"/>
    <x v="624"/>
    <x v="2"/>
    <n v="35"/>
    <n v="1"/>
    <n v="1"/>
    <n v="2"/>
    <n v="3"/>
    <x v="0"/>
    <m/>
    <n v="1"/>
    <x v="32"/>
    <n v="1"/>
    <n v="6"/>
    <n v="1"/>
    <n v="7"/>
    <n v="1"/>
    <n v="7"/>
    <n v="2"/>
    <n v="6"/>
    <n v="1"/>
    <n v="7"/>
    <n v="1"/>
    <x v="40"/>
    <n v="1"/>
    <x v="1"/>
    <m/>
    <m/>
    <s v="Hsbc"/>
    <n v="2"/>
    <n v="3"/>
    <n v="2"/>
    <n v="3"/>
    <m/>
    <m/>
    <m/>
    <m/>
    <m/>
    <n v="1"/>
    <x v="4"/>
    <n v="1"/>
    <m/>
    <m/>
    <m/>
    <n v="1"/>
    <m/>
    <m/>
    <m/>
    <m/>
    <n v="1"/>
    <m/>
    <m/>
    <m/>
    <m/>
    <n v="1"/>
    <s v="MW"/>
    <x v="4"/>
    <x v="4"/>
    <x v="2"/>
    <x v="2"/>
    <x v="9"/>
    <x v="2"/>
    <x v="1"/>
    <x v="2"/>
    <x v="1"/>
    <x v="2"/>
  </r>
  <r>
    <n v="626"/>
    <d v="2020-09-22T19:29:34"/>
    <x v="625"/>
    <x v="11"/>
    <n v="42"/>
    <n v="2"/>
    <n v="1"/>
    <n v="2"/>
    <n v="0"/>
    <x v="0"/>
    <m/>
    <n v="1"/>
    <x v="25"/>
    <n v="2"/>
    <n v="6"/>
    <n v="1"/>
    <n v="7"/>
    <n v="2"/>
    <n v="6"/>
    <n v="6"/>
    <n v="7"/>
    <n v="1"/>
    <n v="6"/>
    <n v="2"/>
    <x v="24"/>
    <n v="1"/>
    <x v="3"/>
    <m/>
    <m/>
    <m/>
    <n v="2"/>
    <n v="2"/>
    <n v="2"/>
    <n v="2"/>
    <n v="1"/>
    <m/>
    <m/>
    <m/>
    <n v="1"/>
    <m/>
    <x v="0"/>
    <n v="1"/>
    <m/>
    <m/>
    <m/>
    <n v="1"/>
    <m/>
    <m/>
    <n v="1"/>
    <m/>
    <m/>
    <m/>
    <m/>
    <n v="1"/>
    <m/>
    <m/>
    <s v="SOUTH"/>
    <x v="0"/>
    <x v="1"/>
    <x v="2"/>
    <x v="6"/>
    <x v="1"/>
    <x v="0"/>
    <x v="1"/>
    <x v="2"/>
    <x v="2"/>
    <x v="1"/>
  </r>
  <r>
    <n v="627"/>
    <d v="2020-09-22T19:29:55"/>
    <x v="626"/>
    <x v="42"/>
    <n v="14"/>
    <n v="1"/>
    <n v="1"/>
    <n v="1"/>
    <n v="2"/>
    <x v="0"/>
    <m/>
    <n v="2"/>
    <x v="12"/>
    <n v="1"/>
    <n v="7"/>
    <n v="1"/>
    <n v="7"/>
    <n v="1"/>
    <n v="7"/>
    <n v="5"/>
    <n v="7"/>
    <n v="1"/>
    <n v="7"/>
    <n v="1"/>
    <x v="11"/>
    <n v="2"/>
    <x v="5"/>
    <m/>
    <m/>
    <m/>
    <n v="2"/>
    <n v="3"/>
    <n v="2"/>
    <n v="3"/>
    <n v="1"/>
    <n v="1"/>
    <n v="1"/>
    <m/>
    <n v="1"/>
    <m/>
    <x v="4"/>
    <m/>
    <m/>
    <n v="1"/>
    <m/>
    <n v="1"/>
    <m/>
    <n v="1"/>
    <m/>
    <m/>
    <m/>
    <n v="1"/>
    <m/>
    <m/>
    <n v="1"/>
    <m/>
    <s v="MW"/>
    <x v="5"/>
    <x v="1"/>
    <x v="2"/>
    <x v="2"/>
    <x v="9"/>
    <x v="3"/>
    <x v="1"/>
    <x v="2"/>
    <x v="1"/>
    <x v="2"/>
  </r>
  <r>
    <n v="628"/>
    <d v="2020-09-22T19:35:30"/>
    <x v="627"/>
    <x v="61"/>
    <n v="38"/>
    <n v="1"/>
    <n v="1"/>
    <n v="2"/>
    <n v="0"/>
    <x v="1"/>
    <m/>
    <n v="2"/>
    <x v="30"/>
    <n v="2"/>
    <n v="4"/>
    <n v="1"/>
    <n v="7"/>
    <n v="1"/>
    <n v="7"/>
    <n v="5"/>
    <n v="7"/>
    <n v="1"/>
    <n v="7"/>
    <n v="1"/>
    <x v="3"/>
    <n v="3"/>
    <x v="1"/>
    <m/>
    <m/>
    <s v="New Rez"/>
    <n v="1"/>
    <n v="3"/>
    <n v="3"/>
    <n v="3"/>
    <m/>
    <m/>
    <m/>
    <m/>
    <m/>
    <n v="1"/>
    <x v="1"/>
    <m/>
    <m/>
    <m/>
    <m/>
    <m/>
    <m/>
    <m/>
    <m/>
    <m/>
    <n v="1"/>
    <n v="1"/>
    <n v="1"/>
    <m/>
    <n v="1"/>
    <m/>
    <s v="NE"/>
    <x v="1"/>
    <x v="1"/>
    <x v="2"/>
    <x v="2"/>
    <x v="9"/>
    <x v="0"/>
    <x v="1"/>
    <x v="2"/>
    <x v="1"/>
    <x v="2"/>
  </r>
  <r>
    <n v="629"/>
    <d v="2020-09-22T19:37:52"/>
    <x v="628"/>
    <x v="44"/>
    <n v="5"/>
    <n v="1"/>
    <n v="1"/>
    <n v="2"/>
    <n v="0"/>
    <x v="3"/>
    <m/>
    <n v="2"/>
    <x v="4"/>
    <n v="2"/>
    <n v="5"/>
    <n v="4"/>
    <n v="5"/>
    <n v="5"/>
    <n v="4"/>
    <n v="1"/>
    <n v="7"/>
    <n v="5"/>
    <n v="5"/>
    <n v="4"/>
    <x v="8"/>
    <n v="3"/>
    <x v="5"/>
    <m/>
    <m/>
    <m/>
    <n v="1"/>
    <n v="3"/>
    <n v="2"/>
    <n v="2"/>
    <m/>
    <m/>
    <m/>
    <m/>
    <m/>
    <n v="1"/>
    <x v="1"/>
    <n v="1"/>
    <m/>
    <m/>
    <m/>
    <m/>
    <m/>
    <n v="1"/>
    <m/>
    <n v="1"/>
    <m/>
    <m/>
    <m/>
    <m/>
    <m/>
    <n v="1"/>
    <s v="WEST"/>
    <x v="4"/>
    <x v="3"/>
    <x v="0"/>
    <x v="1"/>
    <x v="0"/>
    <x v="2"/>
    <x v="3"/>
    <x v="0"/>
    <x v="0"/>
    <x v="0"/>
  </r>
  <r>
    <n v="630"/>
    <d v="2020-09-22T19:41:26"/>
    <x v="629"/>
    <x v="59"/>
    <n v="5"/>
    <n v="1"/>
    <n v="1"/>
    <n v="1"/>
    <n v="0"/>
    <x v="1"/>
    <m/>
    <n v="2"/>
    <x v="27"/>
    <n v="2"/>
    <n v="2"/>
    <n v="1"/>
    <n v="6"/>
    <n v="2"/>
    <n v="3"/>
    <n v="6"/>
    <n v="6"/>
    <n v="2"/>
    <n v="6"/>
    <n v="4"/>
    <x v="14"/>
    <n v="4"/>
    <x v="1"/>
    <m/>
    <m/>
    <s v="Champion Mortgage (Reverse Mtg)"/>
    <n v="2"/>
    <n v="2"/>
    <n v="2"/>
    <n v="2"/>
    <m/>
    <m/>
    <m/>
    <m/>
    <m/>
    <n v="1"/>
    <x v="2"/>
    <m/>
    <m/>
    <m/>
    <m/>
    <m/>
    <m/>
    <m/>
    <m/>
    <m/>
    <n v="1"/>
    <m/>
    <m/>
    <m/>
    <m/>
    <n v="1"/>
    <s v="WEST"/>
    <x v="3"/>
    <x v="4"/>
    <x v="6"/>
    <x v="6"/>
    <x v="7"/>
    <x v="1"/>
    <x v="1"/>
    <x v="3"/>
    <x v="2"/>
    <x v="0"/>
  </r>
  <r>
    <n v="631"/>
    <d v="2020-09-22T19:43:06"/>
    <x v="630"/>
    <x v="25"/>
    <n v="36"/>
    <n v="1"/>
    <n v="1"/>
    <n v="1"/>
    <n v="0"/>
    <x v="0"/>
    <m/>
    <n v="1"/>
    <x v="17"/>
    <n v="1"/>
    <n v="1"/>
    <n v="1"/>
    <n v="7"/>
    <n v="1"/>
    <n v="7"/>
    <n v="7"/>
    <n v="7"/>
    <n v="1"/>
    <n v="7"/>
    <n v="7"/>
    <x v="8"/>
    <n v="1"/>
    <x v="4"/>
    <m/>
    <m/>
    <m/>
    <n v="2"/>
    <n v="1"/>
    <n v="2"/>
    <n v="2"/>
    <m/>
    <n v="1"/>
    <m/>
    <m/>
    <m/>
    <m/>
    <x v="1"/>
    <m/>
    <m/>
    <n v="1"/>
    <m/>
    <m/>
    <m/>
    <m/>
    <m/>
    <m/>
    <m/>
    <m/>
    <m/>
    <m/>
    <n v="1"/>
    <m/>
    <s v="SOUTH"/>
    <x v="8"/>
    <x v="1"/>
    <x v="2"/>
    <x v="2"/>
    <x v="0"/>
    <x v="1"/>
    <x v="1"/>
    <x v="2"/>
    <x v="1"/>
    <x v="0"/>
  </r>
  <r>
    <n v="632"/>
    <d v="2020-09-22T19:44:04"/>
    <x v="631"/>
    <x v="33"/>
    <n v="3"/>
    <n v="1"/>
    <n v="1"/>
    <n v="1"/>
    <n v="1"/>
    <x v="0"/>
    <m/>
    <n v="1"/>
    <x v="9"/>
    <n v="2"/>
    <n v="7"/>
    <n v="1"/>
    <n v="7"/>
    <n v="1"/>
    <n v="7"/>
    <n v="6"/>
    <n v="7"/>
    <n v="1"/>
    <n v="7"/>
    <n v="1"/>
    <x v="28"/>
    <n v="1"/>
    <x v="3"/>
    <m/>
    <m/>
    <m/>
    <n v="2"/>
    <n v="2"/>
    <n v="2"/>
    <n v="2"/>
    <m/>
    <m/>
    <m/>
    <m/>
    <m/>
    <n v="1"/>
    <x v="3"/>
    <m/>
    <n v="1"/>
    <m/>
    <m/>
    <m/>
    <n v="1"/>
    <m/>
    <m/>
    <n v="1"/>
    <m/>
    <n v="1"/>
    <m/>
    <m/>
    <m/>
    <m/>
    <s v="WEST"/>
    <x v="6"/>
    <x v="1"/>
    <x v="2"/>
    <x v="2"/>
    <x v="9"/>
    <x v="3"/>
    <x v="1"/>
    <x v="2"/>
    <x v="1"/>
    <x v="2"/>
  </r>
  <r>
    <n v="633"/>
    <d v="2020-09-22T19:44:23"/>
    <x v="632"/>
    <x v="32"/>
    <n v="1"/>
    <n v="1"/>
    <n v="1"/>
    <n v="1"/>
    <n v="0"/>
    <x v="0"/>
    <m/>
    <n v="2"/>
    <x v="27"/>
    <n v="2"/>
    <n v="1"/>
    <n v="1"/>
    <n v="7"/>
    <n v="1"/>
    <n v="4"/>
    <n v="4"/>
    <n v="7"/>
    <n v="1"/>
    <n v="5"/>
    <n v="1"/>
    <x v="34"/>
    <n v="2"/>
    <x v="1"/>
    <m/>
    <m/>
    <s v="Local"/>
    <n v="2"/>
    <n v="1"/>
    <n v="2"/>
    <n v="2"/>
    <m/>
    <m/>
    <m/>
    <m/>
    <m/>
    <n v="1"/>
    <x v="0"/>
    <n v="1"/>
    <m/>
    <m/>
    <m/>
    <n v="1"/>
    <m/>
    <m/>
    <m/>
    <m/>
    <n v="1"/>
    <m/>
    <m/>
    <m/>
    <m/>
    <n v="1"/>
    <s v="SOUTH"/>
    <x v="9"/>
    <x v="1"/>
    <x v="2"/>
    <x v="6"/>
    <x v="3"/>
    <x v="1"/>
    <x v="1"/>
    <x v="2"/>
    <x v="2"/>
    <x v="1"/>
  </r>
  <r>
    <n v="634"/>
    <d v="2020-09-22T19:47:45"/>
    <x v="633"/>
    <x v="6"/>
    <n v="9"/>
    <n v="1"/>
    <n v="1"/>
    <n v="2"/>
    <n v="0"/>
    <x v="1"/>
    <m/>
    <n v="1"/>
    <x v="21"/>
    <n v="2"/>
    <n v="7"/>
    <n v="4"/>
    <n v="7"/>
    <n v="2"/>
    <n v="4"/>
    <n v="1"/>
    <n v="7"/>
    <n v="7"/>
    <n v="6"/>
    <n v="1"/>
    <x v="2"/>
    <n v="1"/>
    <x v="1"/>
    <m/>
    <m/>
    <s v="owner financing"/>
    <n v="2"/>
    <n v="2"/>
    <n v="2"/>
    <n v="3"/>
    <m/>
    <m/>
    <m/>
    <m/>
    <m/>
    <n v="1"/>
    <x v="0"/>
    <m/>
    <m/>
    <m/>
    <m/>
    <m/>
    <m/>
    <m/>
    <m/>
    <n v="1"/>
    <n v="1"/>
    <m/>
    <m/>
    <m/>
    <m/>
    <n v="1"/>
    <s v="SOUTH"/>
    <x v="10"/>
    <x v="3"/>
    <x v="0"/>
    <x v="6"/>
    <x v="3"/>
    <x v="2"/>
    <x v="3"/>
    <x v="0"/>
    <x v="2"/>
    <x v="1"/>
  </r>
  <r>
    <n v="635"/>
    <d v="2020-09-22T19:48:20"/>
    <x v="634"/>
    <x v="7"/>
    <n v="43"/>
    <n v="1"/>
    <n v="1"/>
    <n v="3"/>
    <n v="3"/>
    <x v="0"/>
    <m/>
    <n v="1"/>
    <x v="2"/>
    <n v="2"/>
    <n v="4"/>
    <n v="4"/>
    <n v="7"/>
    <n v="2"/>
    <n v="7"/>
    <n v="4"/>
    <n v="7"/>
    <n v="2"/>
    <n v="7"/>
    <n v="2"/>
    <x v="7"/>
    <n v="1"/>
    <x v="3"/>
    <m/>
    <m/>
    <m/>
    <n v="3"/>
    <n v="1"/>
    <n v="3"/>
    <n v="2"/>
    <n v="1"/>
    <m/>
    <n v="1"/>
    <n v="1"/>
    <n v="1"/>
    <m/>
    <x v="0"/>
    <n v="1"/>
    <n v="1"/>
    <m/>
    <m/>
    <n v="1"/>
    <m/>
    <m/>
    <m/>
    <m/>
    <m/>
    <n v="1"/>
    <n v="1"/>
    <m/>
    <m/>
    <m/>
    <s v="SOUTH"/>
    <x v="0"/>
    <x v="3"/>
    <x v="4"/>
    <x v="4"/>
    <x v="2"/>
    <x v="0"/>
    <x v="3"/>
    <x v="3"/>
    <x v="1"/>
    <x v="2"/>
  </r>
  <r>
    <n v="636"/>
    <d v="2020-09-22T19:52:15"/>
    <x v="635"/>
    <x v="0"/>
    <n v="9"/>
    <n v="1"/>
    <n v="1"/>
    <n v="2"/>
    <n v="2"/>
    <x v="0"/>
    <m/>
    <n v="1"/>
    <x v="13"/>
    <n v="2"/>
    <n v="6"/>
    <n v="1"/>
    <n v="6"/>
    <n v="1"/>
    <n v="7"/>
    <n v="3"/>
    <n v="7"/>
    <n v="1"/>
    <n v="7"/>
    <n v="1"/>
    <x v="17"/>
    <n v="1"/>
    <x v="3"/>
    <m/>
    <m/>
    <m/>
    <n v="2"/>
    <n v="3"/>
    <n v="2"/>
    <n v="2"/>
    <n v="1"/>
    <n v="1"/>
    <m/>
    <m/>
    <m/>
    <m/>
    <x v="0"/>
    <n v="1"/>
    <m/>
    <m/>
    <m/>
    <m/>
    <n v="1"/>
    <m/>
    <m/>
    <n v="1"/>
    <m/>
    <m/>
    <m/>
    <m/>
    <n v="1"/>
    <m/>
    <s v="SOUTH"/>
    <x v="11"/>
    <x v="1"/>
    <x v="4"/>
    <x v="2"/>
    <x v="9"/>
    <x v="3"/>
    <x v="1"/>
    <x v="3"/>
    <x v="1"/>
    <x v="2"/>
  </r>
  <r>
    <n v="637"/>
    <d v="2020-09-22T19:52:32"/>
    <x v="636"/>
    <x v="29"/>
    <n v="29"/>
    <n v="1"/>
    <n v="1"/>
    <n v="1"/>
    <n v="0"/>
    <x v="1"/>
    <m/>
    <n v="1"/>
    <x v="45"/>
    <n v="1"/>
    <n v="3"/>
    <n v="1"/>
    <n v="6"/>
    <n v="2"/>
    <n v="3"/>
    <n v="7"/>
    <n v="6"/>
    <n v="1"/>
    <n v="6"/>
    <n v="2"/>
    <x v="17"/>
    <n v="4"/>
    <x v="1"/>
    <m/>
    <m/>
    <s v="Carrington"/>
    <n v="2"/>
    <n v="2"/>
    <n v="2"/>
    <n v="2"/>
    <m/>
    <m/>
    <m/>
    <m/>
    <m/>
    <n v="1"/>
    <x v="1"/>
    <m/>
    <m/>
    <m/>
    <m/>
    <n v="1"/>
    <m/>
    <n v="1"/>
    <m/>
    <m/>
    <n v="1"/>
    <m/>
    <m/>
    <m/>
    <m/>
    <n v="1"/>
    <s v="NE"/>
    <x v="3"/>
    <x v="4"/>
    <x v="4"/>
    <x v="6"/>
    <x v="8"/>
    <x v="1"/>
    <x v="1"/>
    <x v="3"/>
    <x v="2"/>
    <x v="3"/>
  </r>
  <r>
    <n v="638"/>
    <d v="2020-09-22T19:56:23"/>
    <x v="637"/>
    <x v="26"/>
    <n v="10"/>
    <n v="2"/>
    <n v="1"/>
    <n v="4"/>
    <n v="0"/>
    <x v="0"/>
    <m/>
    <n v="2"/>
    <x v="3"/>
    <n v="2"/>
    <n v="7"/>
    <n v="2"/>
    <n v="6"/>
    <n v="2"/>
    <n v="7"/>
    <n v="2"/>
    <n v="6"/>
    <n v="3"/>
    <n v="6"/>
    <n v="2"/>
    <x v="26"/>
    <n v="4"/>
    <x v="7"/>
    <m/>
    <m/>
    <m/>
    <n v="3"/>
    <n v="2"/>
    <n v="2"/>
    <n v="3"/>
    <m/>
    <m/>
    <m/>
    <m/>
    <m/>
    <n v="1"/>
    <x v="2"/>
    <n v="1"/>
    <m/>
    <m/>
    <m/>
    <n v="1"/>
    <m/>
    <m/>
    <m/>
    <n v="1"/>
    <m/>
    <m/>
    <m/>
    <m/>
    <m/>
    <n v="1"/>
    <s v="SOUTH"/>
    <x v="12"/>
    <x v="5"/>
    <x v="3"/>
    <x v="6"/>
    <x v="2"/>
    <x v="2"/>
    <x v="3"/>
    <x v="3"/>
    <x v="2"/>
    <x v="2"/>
  </r>
  <r>
    <n v="639"/>
    <d v="2020-09-22T20:08:19"/>
    <x v="638"/>
    <x v="32"/>
    <n v="32"/>
    <n v="1"/>
    <n v="1"/>
    <n v="2"/>
    <n v="0"/>
    <x v="1"/>
    <m/>
    <n v="2"/>
    <x v="7"/>
    <n v="2"/>
    <n v="2"/>
    <n v="1"/>
    <n v="7"/>
    <n v="1"/>
    <n v="5"/>
    <n v="6"/>
    <n v="6"/>
    <n v="2"/>
    <n v="7"/>
    <n v="5"/>
    <x v="12"/>
    <n v="3"/>
    <x v="1"/>
    <m/>
    <m/>
    <s v="Home Point Financial"/>
    <n v="2"/>
    <n v="3"/>
    <n v="2"/>
    <n v="2"/>
    <n v="1"/>
    <n v="1"/>
    <n v="1"/>
    <m/>
    <m/>
    <m/>
    <x v="0"/>
    <m/>
    <m/>
    <m/>
    <m/>
    <n v="1"/>
    <m/>
    <n v="1"/>
    <m/>
    <n v="1"/>
    <m/>
    <m/>
    <m/>
    <m/>
    <m/>
    <n v="1"/>
    <s v="NE"/>
    <x v="3"/>
    <x v="4"/>
    <x v="4"/>
    <x v="2"/>
    <x v="0"/>
    <x v="1"/>
    <x v="1"/>
    <x v="3"/>
    <x v="1"/>
    <x v="0"/>
  </r>
  <r>
    <n v="640"/>
    <d v="2020-09-22T20:08:49"/>
    <x v="639"/>
    <x v="28"/>
    <n v="3"/>
    <n v="1"/>
    <n v="1"/>
    <n v="2"/>
    <n v="1"/>
    <x v="0"/>
    <m/>
    <n v="1"/>
    <x v="17"/>
    <n v="1"/>
    <n v="6"/>
    <n v="1"/>
    <n v="7"/>
    <n v="2"/>
    <n v="7"/>
    <n v="5"/>
    <n v="7"/>
    <n v="3"/>
    <n v="6"/>
    <n v="6"/>
    <x v="8"/>
    <n v="2"/>
    <x v="3"/>
    <m/>
    <m/>
    <m/>
    <n v="1"/>
    <n v="1"/>
    <n v="1"/>
    <n v="3"/>
    <n v="1"/>
    <m/>
    <m/>
    <m/>
    <m/>
    <m/>
    <x v="4"/>
    <m/>
    <m/>
    <m/>
    <m/>
    <n v="1"/>
    <m/>
    <n v="1"/>
    <n v="1"/>
    <m/>
    <m/>
    <m/>
    <n v="1"/>
    <m/>
    <m/>
    <m/>
    <s v="WEST"/>
    <x v="6"/>
    <x v="1"/>
    <x v="6"/>
    <x v="6"/>
    <x v="8"/>
    <x v="3"/>
    <x v="1"/>
    <x v="3"/>
    <x v="2"/>
    <x v="3"/>
  </r>
  <r>
    <n v="641"/>
    <d v="2020-09-22T20:11:02"/>
    <x v="640"/>
    <x v="31"/>
    <n v="9"/>
    <n v="1"/>
    <n v="1"/>
    <n v="2"/>
    <n v="0"/>
    <x v="5"/>
    <s v="Social Security"/>
    <n v="2"/>
    <x v="37"/>
    <n v="2"/>
    <n v="5"/>
    <n v="1"/>
    <n v="7"/>
    <n v="4"/>
    <n v="5"/>
    <n v="1"/>
    <n v="7"/>
    <n v="1"/>
    <n v="5"/>
    <n v="3"/>
    <x v="10"/>
    <n v="4"/>
    <x v="9"/>
    <s v="McCoy Federal Credit Union"/>
    <m/>
    <m/>
    <n v="2"/>
    <n v="2"/>
    <n v="2"/>
    <n v="2"/>
    <n v="1"/>
    <m/>
    <m/>
    <m/>
    <m/>
    <m/>
    <x v="0"/>
    <m/>
    <m/>
    <m/>
    <m/>
    <m/>
    <m/>
    <n v="1"/>
    <m/>
    <n v="1"/>
    <n v="1"/>
    <m/>
    <m/>
    <m/>
    <m/>
    <n v="1"/>
    <s v="SOUTH"/>
    <x v="4"/>
    <x v="1"/>
    <x v="2"/>
    <x v="7"/>
    <x v="5"/>
    <x v="2"/>
    <x v="1"/>
    <x v="2"/>
    <x v="0"/>
    <x v="3"/>
  </r>
  <r>
    <n v="642"/>
    <d v="2020-09-22T20:14:10"/>
    <x v="641"/>
    <x v="60"/>
    <n v="33"/>
    <n v="1"/>
    <n v="1"/>
    <n v="1"/>
    <n v="0"/>
    <x v="1"/>
    <m/>
    <n v="1"/>
    <x v="18"/>
    <n v="2"/>
    <n v="7"/>
    <n v="2"/>
    <n v="7"/>
    <n v="5"/>
    <n v="6"/>
    <n v="5"/>
    <n v="7"/>
    <n v="1"/>
    <n v="5"/>
    <n v="3"/>
    <x v="16"/>
    <n v="1"/>
    <x v="1"/>
    <m/>
    <m/>
    <s v="Vanderbilt "/>
    <n v="2"/>
    <n v="2"/>
    <n v="3"/>
    <n v="3"/>
    <m/>
    <m/>
    <m/>
    <m/>
    <m/>
    <n v="1"/>
    <x v="1"/>
    <n v="1"/>
    <m/>
    <m/>
    <m/>
    <n v="1"/>
    <m/>
    <m/>
    <m/>
    <n v="1"/>
    <m/>
    <m/>
    <n v="1"/>
    <m/>
    <n v="1"/>
    <m/>
    <s v="SOUTH"/>
    <x v="5"/>
    <x v="4"/>
    <x v="2"/>
    <x v="1"/>
    <x v="3"/>
    <x v="3"/>
    <x v="1"/>
    <x v="2"/>
    <x v="0"/>
    <x v="1"/>
  </r>
  <r>
    <n v="643"/>
    <d v="2020-09-22T20:15:19"/>
    <x v="642"/>
    <x v="60"/>
    <n v="8"/>
    <n v="1"/>
    <n v="1"/>
    <n v="3"/>
    <n v="0"/>
    <x v="3"/>
    <m/>
    <n v="2"/>
    <x v="8"/>
    <n v="1"/>
    <n v="6"/>
    <n v="1"/>
    <n v="6"/>
    <n v="1"/>
    <n v="6"/>
    <n v="5"/>
    <n v="6"/>
    <n v="1"/>
    <n v="7"/>
    <n v="1"/>
    <x v="4"/>
    <n v="2"/>
    <x v="10"/>
    <m/>
    <m/>
    <m/>
    <n v="3"/>
    <n v="3"/>
    <n v="3"/>
    <n v="3"/>
    <m/>
    <m/>
    <n v="1"/>
    <m/>
    <n v="1"/>
    <m/>
    <x v="1"/>
    <m/>
    <m/>
    <m/>
    <m/>
    <m/>
    <n v="1"/>
    <m/>
    <n v="1"/>
    <n v="1"/>
    <m/>
    <m/>
    <m/>
    <m/>
    <n v="1"/>
    <m/>
    <s v="SOUTH"/>
    <x v="6"/>
    <x v="4"/>
    <x v="4"/>
    <x v="2"/>
    <x v="2"/>
    <x v="3"/>
    <x v="1"/>
    <x v="3"/>
    <x v="1"/>
    <x v="2"/>
  </r>
  <r>
    <n v="644"/>
    <d v="2020-09-22T20:20:52"/>
    <x v="643"/>
    <x v="2"/>
    <n v="17"/>
    <n v="2"/>
    <n v="1"/>
    <n v="4"/>
    <n v="2"/>
    <x v="0"/>
    <m/>
    <n v="2"/>
    <x v="15"/>
    <n v="2"/>
    <n v="5"/>
    <n v="1"/>
    <n v="7"/>
    <n v="2"/>
    <n v="5"/>
    <n v="6"/>
    <n v="7"/>
    <n v="2"/>
    <n v="4"/>
    <n v="5"/>
    <x v="24"/>
    <n v="4"/>
    <x v="5"/>
    <m/>
    <m/>
    <m/>
    <n v="2"/>
    <n v="2"/>
    <n v="2"/>
    <n v="2"/>
    <m/>
    <m/>
    <m/>
    <m/>
    <n v="1"/>
    <m/>
    <x v="5"/>
    <n v="1"/>
    <m/>
    <m/>
    <m/>
    <n v="1"/>
    <m/>
    <n v="1"/>
    <m/>
    <m/>
    <m/>
    <m/>
    <m/>
    <m/>
    <m/>
    <n v="1"/>
    <s v="SOUTH"/>
    <x v="1"/>
    <x v="1"/>
    <x v="4"/>
    <x v="3"/>
    <x v="0"/>
    <x v="0"/>
    <x v="1"/>
    <x v="3"/>
    <x v="2"/>
    <x v="0"/>
  </r>
  <r>
    <n v="645"/>
    <d v="2020-09-22T20:24:02"/>
    <x v="644"/>
    <x v="53"/>
    <n v="10"/>
    <n v="1"/>
    <n v="1"/>
    <n v="5"/>
    <n v="1"/>
    <x v="0"/>
    <m/>
    <n v="1"/>
    <x v="8"/>
    <n v="1"/>
    <n v="7"/>
    <n v="6"/>
    <n v="5"/>
    <n v="5"/>
    <n v="4"/>
    <n v="4"/>
    <n v="6"/>
    <n v="4"/>
    <n v="4"/>
    <n v="5"/>
    <x v="8"/>
    <n v="2"/>
    <x v="3"/>
    <m/>
    <m/>
    <m/>
    <n v="3"/>
    <n v="3"/>
    <n v="3"/>
    <n v="3"/>
    <m/>
    <n v="1"/>
    <m/>
    <n v="1"/>
    <n v="1"/>
    <m/>
    <x v="4"/>
    <n v="1"/>
    <m/>
    <n v="1"/>
    <n v="1"/>
    <m/>
    <m/>
    <m/>
    <m/>
    <m/>
    <m/>
    <n v="1"/>
    <m/>
    <n v="1"/>
    <n v="1"/>
    <m/>
    <s v="SOUTH"/>
    <x v="11"/>
    <x v="8"/>
    <x v="1"/>
    <x v="0"/>
    <x v="7"/>
    <x v="3"/>
    <x v="0"/>
    <x v="1"/>
    <x v="0"/>
    <x v="0"/>
  </r>
  <r>
    <n v="646"/>
    <d v="2020-09-22T20:27:48"/>
    <x v="645"/>
    <x v="52"/>
    <n v="7"/>
    <n v="1"/>
    <n v="1"/>
    <n v="2"/>
    <n v="2"/>
    <x v="1"/>
    <m/>
    <n v="2"/>
    <x v="0"/>
    <n v="2"/>
    <n v="5"/>
    <n v="4"/>
    <n v="7"/>
    <n v="1"/>
    <n v="6"/>
    <n v="7"/>
    <n v="7"/>
    <n v="1"/>
    <n v="7"/>
    <n v="7"/>
    <x v="12"/>
    <n v="2"/>
    <x v="1"/>
    <m/>
    <m/>
    <s v="Pennywise"/>
    <n v="2"/>
    <n v="3"/>
    <n v="2"/>
    <n v="2"/>
    <m/>
    <m/>
    <m/>
    <m/>
    <m/>
    <n v="1"/>
    <x v="0"/>
    <m/>
    <m/>
    <m/>
    <m/>
    <m/>
    <m/>
    <n v="1"/>
    <m/>
    <n v="1"/>
    <n v="1"/>
    <m/>
    <m/>
    <m/>
    <m/>
    <n v="1"/>
    <s v="NE"/>
    <x v="2"/>
    <x v="3"/>
    <x v="2"/>
    <x v="2"/>
    <x v="7"/>
    <x v="0"/>
    <x v="3"/>
    <x v="2"/>
    <x v="1"/>
    <x v="0"/>
  </r>
  <r>
    <n v="647"/>
    <d v="2020-09-22T20:28:32"/>
    <x v="646"/>
    <x v="38"/>
    <n v="43"/>
    <n v="2"/>
    <n v="1"/>
    <n v="2"/>
    <n v="2"/>
    <x v="0"/>
    <m/>
    <n v="1"/>
    <x v="3"/>
    <n v="1"/>
    <n v="6"/>
    <n v="5"/>
    <n v="5"/>
    <n v="5"/>
    <n v="5"/>
    <n v="5"/>
    <n v="6"/>
    <n v="5"/>
    <n v="5"/>
    <n v="6"/>
    <x v="29"/>
    <n v="2"/>
    <x v="5"/>
    <m/>
    <m/>
    <m/>
    <n v="1"/>
    <n v="1"/>
    <n v="1"/>
    <n v="1"/>
    <n v="1"/>
    <m/>
    <m/>
    <m/>
    <m/>
    <m/>
    <x v="3"/>
    <m/>
    <n v="1"/>
    <m/>
    <m/>
    <m/>
    <m/>
    <m/>
    <m/>
    <m/>
    <m/>
    <m/>
    <m/>
    <n v="1"/>
    <m/>
    <m/>
    <s v="SOUTH"/>
    <x v="6"/>
    <x v="2"/>
    <x v="0"/>
    <x v="1"/>
    <x v="7"/>
    <x v="3"/>
    <x v="2"/>
    <x v="0"/>
    <x v="0"/>
    <x v="0"/>
  </r>
  <r>
    <n v="648"/>
    <d v="2020-09-22T20:32:46"/>
    <x v="647"/>
    <x v="17"/>
    <n v="1"/>
    <n v="1"/>
    <n v="1"/>
    <n v="1"/>
    <n v="0"/>
    <x v="0"/>
    <m/>
    <n v="1"/>
    <x v="0"/>
    <n v="1"/>
    <n v="7"/>
    <n v="4"/>
    <n v="1"/>
    <n v="1"/>
    <n v="7"/>
    <n v="1"/>
    <n v="7"/>
    <n v="1"/>
    <n v="7"/>
    <n v="2"/>
    <x v="1"/>
    <n v="1"/>
    <x v="3"/>
    <m/>
    <m/>
    <m/>
    <n v="1"/>
    <n v="1"/>
    <n v="1"/>
    <n v="1"/>
    <m/>
    <m/>
    <n v="1"/>
    <m/>
    <m/>
    <m/>
    <x v="3"/>
    <n v="1"/>
    <m/>
    <m/>
    <m/>
    <m/>
    <m/>
    <m/>
    <m/>
    <m/>
    <m/>
    <m/>
    <n v="1"/>
    <m/>
    <m/>
    <m/>
    <s v="SOUTH"/>
    <x v="10"/>
    <x v="3"/>
    <x v="0"/>
    <x v="2"/>
    <x v="2"/>
    <x v="2"/>
    <x v="3"/>
    <x v="0"/>
    <x v="1"/>
    <x v="2"/>
  </r>
  <r>
    <n v="649"/>
    <d v="2020-09-22T20:33:21"/>
    <x v="648"/>
    <x v="26"/>
    <n v="9"/>
    <n v="1"/>
    <n v="1"/>
    <n v="2"/>
    <n v="1"/>
    <x v="3"/>
    <m/>
    <n v="2"/>
    <x v="16"/>
    <n v="1"/>
    <n v="2"/>
    <n v="3"/>
    <n v="6"/>
    <n v="3"/>
    <n v="5"/>
    <n v="7"/>
    <n v="6"/>
    <n v="2"/>
    <n v="4"/>
    <n v="3"/>
    <x v="9"/>
    <n v="2"/>
    <x v="5"/>
    <m/>
    <m/>
    <m/>
    <n v="2"/>
    <n v="2"/>
    <n v="2"/>
    <n v="2"/>
    <m/>
    <m/>
    <m/>
    <m/>
    <n v="1"/>
    <m/>
    <x v="1"/>
    <n v="1"/>
    <m/>
    <m/>
    <m/>
    <m/>
    <m/>
    <n v="1"/>
    <m/>
    <n v="1"/>
    <m/>
    <n v="1"/>
    <n v="1"/>
    <m/>
    <n v="1"/>
    <m/>
    <s v="SOUTH"/>
    <x v="7"/>
    <x v="3"/>
    <x v="6"/>
    <x v="7"/>
    <x v="5"/>
    <x v="1"/>
    <x v="3"/>
    <x v="3"/>
    <x v="0"/>
    <x v="3"/>
  </r>
  <r>
    <n v="650"/>
    <d v="2020-09-22T20:34:27"/>
    <x v="649"/>
    <x v="60"/>
    <n v="32"/>
    <n v="2"/>
    <n v="1"/>
    <n v="2"/>
    <n v="0"/>
    <x v="1"/>
    <m/>
    <n v="2"/>
    <x v="13"/>
    <n v="2"/>
    <n v="2"/>
    <n v="4"/>
    <n v="5"/>
    <n v="5"/>
    <n v="5"/>
    <n v="5"/>
    <n v="3"/>
    <n v="4"/>
    <n v="1"/>
    <n v="3"/>
    <x v="3"/>
    <n v="3"/>
    <x v="1"/>
    <m/>
    <m/>
    <s v="SPS"/>
    <n v="2"/>
    <n v="2"/>
    <n v="2"/>
    <n v="2"/>
    <m/>
    <m/>
    <m/>
    <m/>
    <m/>
    <n v="1"/>
    <x v="4"/>
    <m/>
    <m/>
    <m/>
    <m/>
    <m/>
    <m/>
    <m/>
    <n v="1"/>
    <m/>
    <n v="1"/>
    <m/>
    <m/>
    <m/>
    <m/>
    <n v="1"/>
    <s v="NE"/>
    <x v="9"/>
    <x v="0"/>
    <x v="1"/>
    <x v="9"/>
    <x v="5"/>
    <x v="1"/>
    <x v="0"/>
    <x v="1"/>
    <x v="3"/>
    <x v="3"/>
  </r>
  <r>
    <n v="651"/>
    <d v="2020-09-22T20:37:10"/>
    <x v="650"/>
    <x v="41"/>
    <n v="9"/>
    <n v="1"/>
    <n v="1"/>
    <n v="2"/>
    <n v="2"/>
    <x v="0"/>
    <m/>
    <n v="1"/>
    <x v="1"/>
    <n v="1"/>
    <n v="3"/>
    <n v="5"/>
    <n v="6"/>
    <n v="6"/>
    <n v="7"/>
    <n v="5"/>
    <n v="5"/>
    <n v="6"/>
    <n v="6"/>
    <n v="6"/>
    <x v="7"/>
    <n v="2"/>
    <x v="3"/>
    <m/>
    <m/>
    <m/>
    <n v="1"/>
    <n v="1"/>
    <n v="1"/>
    <n v="1"/>
    <n v="1"/>
    <m/>
    <m/>
    <m/>
    <m/>
    <m/>
    <x v="4"/>
    <n v="1"/>
    <m/>
    <n v="1"/>
    <m/>
    <n v="1"/>
    <m/>
    <m/>
    <m/>
    <m/>
    <m/>
    <n v="1"/>
    <m/>
    <m/>
    <m/>
    <m/>
    <s v="SOUTH"/>
    <x v="2"/>
    <x v="8"/>
    <x v="0"/>
    <x v="1"/>
    <x v="8"/>
    <x v="0"/>
    <x v="0"/>
    <x v="0"/>
    <x v="0"/>
    <x v="3"/>
  </r>
  <r>
    <n v="652"/>
    <d v="2020-09-22T20:46:19"/>
    <x v="651"/>
    <x v="49"/>
    <n v="46"/>
    <n v="1"/>
    <n v="1"/>
    <n v="2"/>
    <n v="2"/>
    <x v="3"/>
    <m/>
    <n v="1"/>
    <x v="3"/>
    <n v="1"/>
    <n v="6"/>
    <n v="1"/>
    <n v="7"/>
    <n v="5"/>
    <n v="5"/>
    <n v="6"/>
    <n v="6"/>
    <n v="1"/>
    <n v="5"/>
    <n v="4"/>
    <x v="3"/>
    <n v="1"/>
    <x v="3"/>
    <m/>
    <m/>
    <m/>
    <n v="2"/>
    <n v="1"/>
    <n v="3"/>
    <n v="2"/>
    <n v="1"/>
    <n v="1"/>
    <m/>
    <m/>
    <m/>
    <m/>
    <x v="3"/>
    <n v="1"/>
    <m/>
    <m/>
    <n v="1"/>
    <m/>
    <n v="1"/>
    <m/>
    <m/>
    <m/>
    <m/>
    <m/>
    <n v="1"/>
    <m/>
    <n v="1"/>
    <m/>
    <s v="SOUTH"/>
    <x v="0"/>
    <x v="4"/>
    <x v="2"/>
    <x v="1"/>
    <x v="8"/>
    <x v="0"/>
    <x v="1"/>
    <x v="2"/>
    <x v="0"/>
    <x v="3"/>
  </r>
  <r>
    <n v="653"/>
    <d v="2020-09-22T20:50:36"/>
    <x v="652"/>
    <x v="17"/>
    <n v="5"/>
    <n v="1"/>
    <n v="1"/>
    <n v="1"/>
    <n v="0"/>
    <x v="2"/>
    <m/>
    <n v="1"/>
    <x v="1"/>
    <n v="1"/>
    <n v="3"/>
    <n v="2"/>
    <n v="7"/>
    <n v="2"/>
    <n v="7"/>
    <n v="6"/>
    <n v="6"/>
    <n v="2"/>
    <n v="7"/>
    <n v="7"/>
    <x v="7"/>
    <n v="1"/>
    <x v="0"/>
    <m/>
    <m/>
    <m/>
    <n v="2"/>
    <n v="1"/>
    <n v="2"/>
    <n v="2"/>
    <m/>
    <n v="1"/>
    <m/>
    <m/>
    <m/>
    <m/>
    <x v="1"/>
    <m/>
    <m/>
    <n v="1"/>
    <m/>
    <n v="1"/>
    <m/>
    <m/>
    <m/>
    <n v="1"/>
    <m/>
    <n v="1"/>
    <m/>
    <m/>
    <m/>
    <m/>
    <s v="WEST"/>
    <x v="9"/>
    <x v="5"/>
    <x v="4"/>
    <x v="4"/>
    <x v="0"/>
    <x v="1"/>
    <x v="3"/>
    <x v="3"/>
    <x v="1"/>
    <x v="0"/>
  </r>
  <r>
    <n v="654"/>
    <d v="2020-09-22T20:52:48"/>
    <x v="653"/>
    <x v="38"/>
    <n v="33"/>
    <n v="1"/>
    <n v="1"/>
    <n v="2"/>
    <n v="4"/>
    <x v="0"/>
    <m/>
    <n v="2"/>
    <x v="16"/>
    <n v="2"/>
    <n v="7"/>
    <n v="1"/>
    <n v="7"/>
    <n v="1"/>
    <n v="7"/>
    <n v="1"/>
    <n v="7"/>
    <n v="1"/>
    <n v="7"/>
    <n v="1"/>
    <x v="1"/>
    <n v="3"/>
    <x v="5"/>
    <m/>
    <m/>
    <m/>
    <n v="1"/>
    <n v="1"/>
    <n v="1"/>
    <n v="1"/>
    <n v="1"/>
    <m/>
    <m/>
    <m/>
    <n v="1"/>
    <m/>
    <x v="4"/>
    <n v="1"/>
    <m/>
    <m/>
    <m/>
    <m/>
    <m/>
    <m/>
    <n v="1"/>
    <n v="1"/>
    <m/>
    <n v="1"/>
    <m/>
    <m/>
    <n v="1"/>
    <m/>
    <s v="SOUTH"/>
    <x v="10"/>
    <x v="1"/>
    <x v="2"/>
    <x v="2"/>
    <x v="9"/>
    <x v="2"/>
    <x v="1"/>
    <x v="2"/>
    <x v="1"/>
    <x v="2"/>
  </r>
  <r>
    <n v="655"/>
    <d v="2020-09-22T20:52:49"/>
    <x v="654"/>
    <x v="49"/>
    <n v="47"/>
    <n v="1"/>
    <n v="1"/>
    <n v="1"/>
    <n v="1"/>
    <x v="0"/>
    <m/>
    <n v="1"/>
    <x v="3"/>
    <n v="2"/>
    <n v="4"/>
    <n v="4"/>
    <n v="5"/>
    <n v="5"/>
    <n v="5"/>
    <n v="4"/>
    <n v="5"/>
    <n v="2"/>
    <n v="4"/>
    <n v="2"/>
    <x v="12"/>
    <n v="3"/>
    <x v="1"/>
    <m/>
    <m/>
    <s v="New Rez"/>
    <n v="2"/>
    <n v="2"/>
    <n v="2"/>
    <n v="2"/>
    <n v="1"/>
    <m/>
    <m/>
    <m/>
    <n v="1"/>
    <m/>
    <x v="1"/>
    <n v="1"/>
    <m/>
    <m/>
    <m/>
    <n v="1"/>
    <m/>
    <n v="1"/>
    <m/>
    <m/>
    <m/>
    <m/>
    <m/>
    <m/>
    <m/>
    <n v="1"/>
    <s v="WEST"/>
    <x v="0"/>
    <x v="2"/>
    <x v="3"/>
    <x v="0"/>
    <x v="3"/>
    <x v="0"/>
    <x v="2"/>
    <x v="3"/>
    <x v="0"/>
    <x v="1"/>
  </r>
  <r>
    <n v="656"/>
    <d v="2020-09-22T20:52:51"/>
    <x v="655"/>
    <x v="47"/>
    <n v="24"/>
    <n v="1"/>
    <n v="1"/>
    <n v="1"/>
    <n v="0"/>
    <x v="5"/>
    <s v="SSA"/>
    <n v="2"/>
    <x v="3"/>
    <n v="1"/>
    <n v="7"/>
    <n v="3"/>
    <n v="7"/>
    <n v="5"/>
    <n v="6"/>
    <n v="3"/>
    <n v="6"/>
    <n v="4"/>
    <n v="4"/>
    <n v="1"/>
    <x v="3"/>
    <n v="2"/>
    <x v="9"/>
    <s v="PNC Bank"/>
    <m/>
    <m/>
    <n v="2"/>
    <n v="2"/>
    <n v="2"/>
    <n v="2"/>
    <m/>
    <m/>
    <m/>
    <m/>
    <m/>
    <n v="1"/>
    <x v="0"/>
    <m/>
    <m/>
    <m/>
    <m/>
    <n v="1"/>
    <m/>
    <m/>
    <n v="1"/>
    <n v="1"/>
    <m/>
    <m/>
    <m/>
    <m/>
    <m/>
    <n v="1"/>
    <s v="SOUTH"/>
    <x v="4"/>
    <x v="3"/>
    <x v="3"/>
    <x v="0"/>
    <x v="2"/>
    <x v="2"/>
    <x v="3"/>
    <x v="3"/>
    <x v="0"/>
    <x v="2"/>
  </r>
  <r>
    <n v="657"/>
    <d v="2020-09-22T20:53:03"/>
    <x v="656"/>
    <x v="6"/>
    <n v="43"/>
    <n v="1"/>
    <n v="1"/>
    <n v="1"/>
    <n v="0"/>
    <x v="1"/>
    <m/>
    <n v="1"/>
    <x v="9"/>
    <n v="2"/>
    <n v="4"/>
    <n v="4"/>
    <n v="7"/>
    <n v="3"/>
    <n v="3"/>
    <n v="5"/>
    <n v="5"/>
    <n v="4"/>
    <n v="4"/>
    <n v="4"/>
    <x v="41"/>
    <n v="1"/>
    <x v="1"/>
    <m/>
    <m/>
    <s v="shellpoint"/>
    <n v="2"/>
    <n v="2"/>
    <n v="2"/>
    <n v="2"/>
    <m/>
    <m/>
    <m/>
    <m/>
    <n v="1"/>
    <m/>
    <x v="1"/>
    <m/>
    <m/>
    <m/>
    <m/>
    <n v="1"/>
    <m/>
    <n v="1"/>
    <m/>
    <n v="1"/>
    <m/>
    <m/>
    <m/>
    <m/>
    <m/>
    <n v="1"/>
    <s v="SOUTH"/>
    <x v="1"/>
    <x v="2"/>
    <x v="3"/>
    <x v="7"/>
    <x v="7"/>
    <x v="0"/>
    <x v="2"/>
    <x v="3"/>
    <x v="0"/>
    <x v="0"/>
  </r>
  <r>
    <n v="658"/>
    <d v="2020-09-22T21:05:04"/>
    <x v="657"/>
    <x v="0"/>
    <n v="25"/>
    <n v="1"/>
    <n v="1"/>
    <n v="2"/>
    <n v="1"/>
    <x v="0"/>
    <m/>
    <n v="1"/>
    <x v="16"/>
    <n v="1"/>
    <n v="5"/>
    <n v="6"/>
    <n v="5"/>
    <n v="6"/>
    <n v="7"/>
    <n v="6"/>
    <n v="7"/>
    <n v="6"/>
    <n v="6"/>
    <n v="7"/>
    <x v="7"/>
    <n v="1"/>
    <x v="4"/>
    <m/>
    <m/>
    <m/>
    <n v="1"/>
    <n v="1"/>
    <n v="1"/>
    <n v="1"/>
    <n v="1"/>
    <m/>
    <n v="1"/>
    <m/>
    <n v="1"/>
    <m/>
    <x v="0"/>
    <n v="1"/>
    <m/>
    <n v="1"/>
    <m/>
    <m/>
    <n v="1"/>
    <m/>
    <m/>
    <m/>
    <m/>
    <n v="1"/>
    <n v="1"/>
    <m/>
    <n v="1"/>
    <m/>
    <s v="MW"/>
    <x v="1"/>
    <x v="2"/>
    <x v="7"/>
    <x v="1"/>
    <x v="0"/>
    <x v="0"/>
    <x v="2"/>
    <x v="0"/>
    <x v="0"/>
    <x v="0"/>
  </r>
  <r>
    <n v="659"/>
    <d v="2020-09-22T21:06:26"/>
    <x v="658"/>
    <x v="35"/>
    <n v="37"/>
    <n v="2"/>
    <n v="1"/>
    <n v="2"/>
    <n v="0"/>
    <x v="3"/>
    <m/>
    <n v="2"/>
    <x v="19"/>
    <n v="2"/>
    <n v="1"/>
    <n v="1"/>
    <n v="7"/>
    <n v="1"/>
    <n v="6"/>
    <n v="7"/>
    <n v="4"/>
    <n v="2"/>
    <n v="6"/>
    <n v="2"/>
    <x v="11"/>
    <n v="3"/>
    <x v="5"/>
    <m/>
    <m/>
    <m/>
    <n v="2"/>
    <n v="2"/>
    <n v="2"/>
    <n v="2"/>
    <m/>
    <m/>
    <m/>
    <m/>
    <m/>
    <n v="1"/>
    <x v="0"/>
    <m/>
    <m/>
    <m/>
    <m/>
    <m/>
    <m/>
    <n v="1"/>
    <m/>
    <n v="1"/>
    <n v="1"/>
    <m/>
    <m/>
    <m/>
    <m/>
    <n v="1"/>
    <s v="WEST"/>
    <x v="8"/>
    <x v="3"/>
    <x v="4"/>
    <x v="4"/>
    <x v="1"/>
    <x v="1"/>
    <x v="3"/>
    <x v="3"/>
    <x v="1"/>
    <x v="1"/>
  </r>
  <r>
    <n v="660"/>
    <d v="2020-09-22T21:06:33"/>
    <x v="659"/>
    <x v="62"/>
    <n v="9"/>
    <n v="1"/>
    <n v="1"/>
    <n v="1"/>
    <n v="0"/>
    <x v="1"/>
    <m/>
    <n v="2"/>
    <x v="6"/>
    <n v="1"/>
    <n v="5"/>
    <n v="3"/>
    <n v="5"/>
    <n v="3"/>
    <n v="5"/>
    <n v="4"/>
    <n v="5"/>
    <n v="4"/>
    <n v="5"/>
    <n v="5"/>
    <x v="12"/>
    <n v="2"/>
    <x v="9"/>
    <s v="San Antonio Citizens "/>
    <m/>
    <m/>
    <n v="2"/>
    <n v="2"/>
    <n v="2"/>
    <n v="2"/>
    <m/>
    <m/>
    <m/>
    <m/>
    <m/>
    <n v="1"/>
    <x v="5"/>
    <m/>
    <m/>
    <m/>
    <m/>
    <n v="1"/>
    <m/>
    <m/>
    <n v="1"/>
    <n v="1"/>
    <m/>
    <m/>
    <m/>
    <m/>
    <m/>
    <n v="1"/>
    <s v="SOUTH"/>
    <x v="6"/>
    <x v="6"/>
    <x v="1"/>
    <x v="3"/>
    <x v="0"/>
    <x v="3"/>
    <x v="2"/>
    <x v="1"/>
    <x v="2"/>
    <x v="0"/>
  </r>
  <r>
    <n v="661"/>
    <d v="2020-09-22T21:09:43"/>
    <x v="660"/>
    <x v="42"/>
    <n v="14"/>
    <n v="1"/>
    <n v="1"/>
    <n v="3"/>
    <n v="2"/>
    <x v="1"/>
    <m/>
    <n v="1"/>
    <x v="8"/>
    <n v="2"/>
    <n v="5"/>
    <n v="1"/>
    <n v="7"/>
    <n v="2"/>
    <n v="7"/>
    <n v="2"/>
    <n v="6"/>
    <n v="1"/>
    <n v="5"/>
    <n v="2"/>
    <x v="4"/>
    <n v="1"/>
    <x v="10"/>
    <m/>
    <m/>
    <m/>
    <n v="2"/>
    <n v="2"/>
    <n v="2"/>
    <n v="2"/>
    <n v="1"/>
    <m/>
    <m/>
    <m/>
    <m/>
    <m/>
    <x v="0"/>
    <n v="1"/>
    <n v="1"/>
    <m/>
    <m/>
    <m/>
    <m/>
    <m/>
    <m/>
    <m/>
    <n v="1"/>
    <m/>
    <m/>
    <m/>
    <m/>
    <n v="1"/>
    <s v="MW"/>
    <x v="11"/>
    <x v="4"/>
    <x v="2"/>
    <x v="5"/>
    <x v="2"/>
    <x v="3"/>
    <x v="1"/>
    <x v="2"/>
    <x v="2"/>
    <x v="2"/>
  </r>
  <r>
    <n v="662"/>
    <d v="2020-09-22T21:16:59"/>
    <x v="661"/>
    <x v="4"/>
    <n v="5"/>
    <n v="1"/>
    <n v="1"/>
    <n v="2"/>
    <n v="2"/>
    <x v="0"/>
    <m/>
    <n v="1"/>
    <x v="3"/>
    <n v="1"/>
    <n v="6"/>
    <n v="7"/>
    <n v="6"/>
    <n v="7"/>
    <n v="7"/>
    <n v="6"/>
    <n v="6"/>
    <n v="7"/>
    <n v="6"/>
    <n v="6"/>
    <x v="9"/>
    <n v="1"/>
    <x v="10"/>
    <m/>
    <m/>
    <m/>
    <n v="1"/>
    <n v="1"/>
    <n v="1"/>
    <n v="1"/>
    <n v="1"/>
    <m/>
    <m/>
    <m/>
    <m/>
    <m/>
    <x v="0"/>
    <m/>
    <n v="1"/>
    <n v="1"/>
    <n v="1"/>
    <m/>
    <m/>
    <m/>
    <m/>
    <m/>
    <m/>
    <n v="1"/>
    <m/>
    <m/>
    <m/>
    <m/>
    <s v="WEST"/>
    <x v="0"/>
    <x v="0"/>
    <x v="7"/>
    <x v="0"/>
    <x v="8"/>
    <x v="0"/>
    <x v="0"/>
    <x v="0"/>
    <x v="0"/>
    <x v="3"/>
  </r>
  <r>
    <n v="663"/>
    <d v="2020-09-22T21:20:40"/>
    <x v="662"/>
    <x v="15"/>
    <n v="47"/>
    <n v="1"/>
    <n v="1"/>
    <n v="4"/>
    <n v="5"/>
    <x v="3"/>
    <m/>
    <n v="2"/>
    <x v="4"/>
    <n v="2"/>
    <n v="6"/>
    <n v="4"/>
    <n v="7"/>
    <n v="4"/>
    <n v="7"/>
    <n v="7"/>
    <n v="7"/>
    <n v="5"/>
    <n v="7"/>
    <n v="4"/>
    <x v="18"/>
    <n v="1"/>
    <x v="3"/>
    <m/>
    <m/>
    <m/>
    <n v="2"/>
    <n v="3"/>
    <n v="3"/>
    <n v="3"/>
    <m/>
    <m/>
    <m/>
    <m/>
    <m/>
    <n v="1"/>
    <x v="5"/>
    <m/>
    <m/>
    <m/>
    <m/>
    <n v="1"/>
    <n v="1"/>
    <m/>
    <m/>
    <n v="1"/>
    <m/>
    <n v="1"/>
    <n v="1"/>
    <n v="1"/>
    <n v="1"/>
    <m/>
    <s v="WEST"/>
    <x v="1"/>
    <x v="3"/>
    <x v="5"/>
    <x v="5"/>
    <x v="3"/>
    <x v="0"/>
    <x v="3"/>
    <x v="1"/>
    <x v="2"/>
    <x v="1"/>
  </r>
  <r>
    <n v="664"/>
    <d v="2020-09-22T21:22:03"/>
    <x v="663"/>
    <x v="36"/>
    <n v="18"/>
    <n v="1"/>
    <n v="1"/>
    <n v="1"/>
    <n v="0"/>
    <x v="3"/>
    <m/>
    <n v="2"/>
    <x v="8"/>
    <n v="1"/>
    <n v="5"/>
    <n v="5"/>
    <n v="4"/>
    <n v="3"/>
    <n v="3"/>
    <n v="2"/>
    <n v="3"/>
    <n v="1"/>
    <n v="5"/>
    <n v="4"/>
    <x v="4"/>
    <n v="2"/>
    <x v="1"/>
    <m/>
    <m/>
    <s v="Sls"/>
    <n v="2"/>
    <n v="2"/>
    <n v="2"/>
    <n v="2"/>
    <m/>
    <m/>
    <m/>
    <m/>
    <m/>
    <n v="1"/>
    <x v="2"/>
    <n v="1"/>
    <m/>
    <m/>
    <m/>
    <n v="1"/>
    <m/>
    <m/>
    <m/>
    <m/>
    <n v="1"/>
    <m/>
    <m/>
    <m/>
    <m/>
    <n v="1"/>
    <s v="SOUTH"/>
    <x v="11"/>
    <x v="7"/>
    <x v="3"/>
    <x v="3"/>
    <x v="7"/>
    <x v="3"/>
    <x v="0"/>
    <x v="3"/>
    <x v="2"/>
    <x v="0"/>
  </r>
  <r>
    <n v="665"/>
    <d v="2020-09-22T21:23:35"/>
    <x v="664"/>
    <x v="32"/>
    <n v="10"/>
    <n v="2"/>
    <n v="1"/>
    <n v="2"/>
    <n v="0"/>
    <x v="1"/>
    <m/>
    <n v="2"/>
    <x v="24"/>
    <n v="1"/>
    <n v="5"/>
    <n v="2"/>
    <n v="7"/>
    <n v="3"/>
    <n v="7"/>
    <n v="5"/>
    <n v="7"/>
    <n v="1"/>
    <n v="6"/>
    <n v="1"/>
    <x v="8"/>
    <n v="3"/>
    <x v="1"/>
    <m/>
    <m/>
    <s v="AimLoan"/>
    <n v="2"/>
    <n v="2"/>
    <n v="1"/>
    <n v="2"/>
    <m/>
    <n v="1"/>
    <m/>
    <m/>
    <n v="1"/>
    <m/>
    <x v="1"/>
    <n v="1"/>
    <m/>
    <m/>
    <m/>
    <m/>
    <m/>
    <n v="1"/>
    <m/>
    <m/>
    <n v="1"/>
    <m/>
    <m/>
    <m/>
    <m/>
    <n v="1"/>
    <s v="SOUTH"/>
    <x v="0"/>
    <x v="4"/>
    <x v="2"/>
    <x v="5"/>
    <x v="9"/>
    <x v="0"/>
    <x v="1"/>
    <x v="2"/>
    <x v="2"/>
    <x v="2"/>
  </r>
  <r>
    <n v="666"/>
    <d v="2020-09-22T21:26:31"/>
    <x v="665"/>
    <x v="45"/>
    <n v="13"/>
    <n v="1"/>
    <n v="1"/>
    <n v="1"/>
    <n v="0"/>
    <x v="0"/>
    <m/>
    <n v="2"/>
    <x v="4"/>
    <n v="2"/>
    <n v="3"/>
    <n v="1"/>
    <n v="6"/>
    <n v="1"/>
    <n v="6"/>
    <n v="2"/>
    <n v="6"/>
    <n v="2"/>
    <n v="6"/>
    <n v="3"/>
    <x v="22"/>
    <n v="2"/>
    <x v="6"/>
    <m/>
    <s v="Hoyne"/>
    <m/>
    <n v="2"/>
    <n v="2"/>
    <n v="2"/>
    <n v="2"/>
    <m/>
    <m/>
    <m/>
    <m/>
    <n v="1"/>
    <m/>
    <x v="5"/>
    <m/>
    <m/>
    <m/>
    <m/>
    <m/>
    <m/>
    <m/>
    <m/>
    <n v="1"/>
    <m/>
    <m/>
    <m/>
    <m/>
    <m/>
    <n v="1"/>
    <s v="MW"/>
    <x v="6"/>
    <x v="4"/>
    <x v="6"/>
    <x v="4"/>
    <x v="3"/>
    <x v="3"/>
    <x v="1"/>
    <x v="3"/>
    <x v="1"/>
    <x v="1"/>
  </r>
  <r>
    <n v="667"/>
    <d v="2020-09-22T21:26:45"/>
    <x v="666"/>
    <x v="30"/>
    <n v="13"/>
    <n v="1"/>
    <n v="1"/>
    <n v="2"/>
    <n v="0"/>
    <x v="0"/>
    <m/>
    <n v="1"/>
    <x v="4"/>
    <n v="2"/>
    <n v="4"/>
    <n v="5"/>
    <n v="6"/>
    <n v="6"/>
    <n v="6"/>
    <n v="4"/>
    <n v="7"/>
    <n v="4"/>
    <n v="4"/>
    <n v="4"/>
    <x v="10"/>
    <n v="1"/>
    <x v="10"/>
    <m/>
    <m/>
    <m/>
    <n v="2"/>
    <n v="2"/>
    <n v="1"/>
    <n v="2"/>
    <m/>
    <m/>
    <m/>
    <m/>
    <m/>
    <n v="1"/>
    <x v="2"/>
    <m/>
    <m/>
    <m/>
    <m/>
    <m/>
    <m/>
    <m/>
    <m/>
    <m/>
    <n v="1"/>
    <m/>
    <m/>
    <m/>
    <m/>
    <n v="1"/>
    <s v="MW"/>
    <x v="0"/>
    <x v="6"/>
    <x v="5"/>
    <x v="10"/>
    <x v="5"/>
    <x v="0"/>
    <x v="2"/>
    <x v="1"/>
    <x v="3"/>
    <x v="3"/>
  </r>
  <r>
    <n v="668"/>
    <d v="2020-09-22T21:29:15"/>
    <x v="667"/>
    <x v="15"/>
    <n v="9"/>
    <n v="1"/>
    <n v="1"/>
    <n v="1"/>
    <n v="0"/>
    <x v="0"/>
    <m/>
    <n v="1"/>
    <x v="17"/>
    <n v="2"/>
    <n v="3"/>
    <n v="4"/>
    <n v="3"/>
    <n v="6"/>
    <n v="5"/>
    <n v="4"/>
    <n v="5"/>
    <n v="5"/>
    <n v="2"/>
    <n v="2"/>
    <x v="7"/>
    <n v="1"/>
    <x v="1"/>
    <m/>
    <m/>
    <s v="Flagstar "/>
    <n v="2"/>
    <n v="2"/>
    <n v="2"/>
    <n v="2"/>
    <m/>
    <m/>
    <m/>
    <m/>
    <m/>
    <n v="1"/>
    <x v="1"/>
    <m/>
    <m/>
    <m/>
    <m/>
    <m/>
    <m/>
    <n v="1"/>
    <m/>
    <n v="1"/>
    <n v="1"/>
    <m/>
    <n v="1"/>
    <m/>
    <m/>
    <m/>
    <s v="SOUTH"/>
    <x v="1"/>
    <x v="2"/>
    <x v="9"/>
    <x v="9"/>
    <x v="3"/>
    <x v="0"/>
    <x v="2"/>
    <x v="0"/>
    <x v="3"/>
    <x v="1"/>
  </r>
  <r>
    <n v="669"/>
    <d v="2020-09-22T21:37:27"/>
    <x v="668"/>
    <x v="53"/>
    <n v="5"/>
    <n v="1"/>
    <n v="1"/>
    <n v="3"/>
    <n v="1"/>
    <x v="2"/>
    <m/>
    <n v="1"/>
    <x v="4"/>
    <n v="2"/>
    <n v="6"/>
    <n v="5"/>
    <n v="6"/>
    <n v="6"/>
    <n v="6"/>
    <n v="7"/>
    <n v="7"/>
    <n v="6"/>
    <n v="6"/>
    <n v="6"/>
    <x v="7"/>
    <n v="1"/>
    <x v="5"/>
    <m/>
    <m/>
    <m/>
    <n v="2"/>
    <n v="1"/>
    <n v="2"/>
    <n v="3"/>
    <m/>
    <n v="1"/>
    <m/>
    <n v="1"/>
    <n v="1"/>
    <m/>
    <x v="4"/>
    <m/>
    <m/>
    <n v="1"/>
    <m/>
    <n v="1"/>
    <m/>
    <n v="1"/>
    <m/>
    <m/>
    <m/>
    <m/>
    <n v="1"/>
    <m/>
    <n v="1"/>
    <m/>
    <s v="WEST"/>
    <x v="1"/>
    <x v="6"/>
    <x v="0"/>
    <x v="1"/>
    <x v="0"/>
    <x v="0"/>
    <x v="2"/>
    <x v="0"/>
    <x v="0"/>
    <x v="0"/>
  </r>
  <r>
    <n v="670"/>
    <d v="2020-09-22T21:37:30"/>
    <x v="669"/>
    <x v="24"/>
    <n v="13"/>
    <n v="2"/>
    <n v="1"/>
    <n v="2"/>
    <n v="1"/>
    <x v="2"/>
    <m/>
    <n v="2"/>
    <x v="15"/>
    <n v="1"/>
    <n v="7"/>
    <n v="7"/>
    <n v="7"/>
    <n v="1"/>
    <n v="7"/>
    <n v="5"/>
    <n v="7"/>
    <n v="1"/>
    <n v="7"/>
    <n v="5"/>
    <x v="45"/>
    <n v="2"/>
    <x v="10"/>
    <m/>
    <m/>
    <m/>
    <n v="1"/>
    <n v="1"/>
    <n v="1"/>
    <n v="1"/>
    <m/>
    <m/>
    <n v="1"/>
    <m/>
    <m/>
    <m/>
    <x v="4"/>
    <m/>
    <m/>
    <n v="1"/>
    <m/>
    <m/>
    <m/>
    <n v="1"/>
    <n v="1"/>
    <m/>
    <m/>
    <n v="1"/>
    <n v="1"/>
    <n v="1"/>
    <m/>
    <m/>
    <s v="MW"/>
    <x v="5"/>
    <x v="8"/>
    <x v="2"/>
    <x v="2"/>
    <x v="5"/>
    <x v="3"/>
    <x v="0"/>
    <x v="2"/>
    <x v="1"/>
    <x v="3"/>
  </r>
  <r>
    <n v="671"/>
    <d v="2020-09-22T21:41:11"/>
    <x v="670"/>
    <x v="0"/>
    <n v="32"/>
    <n v="1"/>
    <n v="1"/>
    <n v="6"/>
    <n v="0"/>
    <x v="4"/>
    <m/>
    <n v="1"/>
    <x v="3"/>
    <n v="2"/>
    <n v="2"/>
    <n v="2"/>
    <n v="5"/>
    <n v="7"/>
    <n v="6"/>
    <n v="6"/>
    <n v="6"/>
    <n v="2"/>
    <n v="3"/>
    <n v="1"/>
    <x v="3"/>
    <n v="1"/>
    <x v="10"/>
    <m/>
    <m/>
    <m/>
    <n v="3"/>
    <n v="1"/>
    <n v="2"/>
    <n v="3"/>
    <n v="1"/>
    <n v="1"/>
    <n v="1"/>
    <m/>
    <n v="1"/>
    <m/>
    <x v="3"/>
    <n v="1"/>
    <m/>
    <m/>
    <n v="1"/>
    <m/>
    <n v="1"/>
    <m/>
    <m/>
    <m/>
    <m/>
    <m/>
    <n v="1"/>
    <n v="1"/>
    <m/>
    <m/>
    <s v="NE"/>
    <x v="3"/>
    <x v="5"/>
    <x v="3"/>
    <x v="9"/>
    <x v="2"/>
    <x v="1"/>
    <x v="3"/>
    <x v="3"/>
    <x v="3"/>
    <x v="2"/>
  </r>
  <r>
    <n v="672"/>
    <d v="2020-09-22T21:42:50"/>
    <x v="671"/>
    <x v="50"/>
    <n v="25"/>
    <n v="1"/>
    <n v="1"/>
    <n v="1"/>
    <n v="0"/>
    <x v="0"/>
    <m/>
    <n v="2"/>
    <x v="6"/>
    <n v="2"/>
    <n v="5"/>
    <n v="2"/>
    <n v="6"/>
    <n v="3"/>
    <n v="6"/>
    <n v="5"/>
    <n v="6"/>
    <n v="5"/>
    <n v="7"/>
    <n v="5"/>
    <x v="12"/>
    <n v="1"/>
    <x v="7"/>
    <m/>
    <m/>
    <m/>
    <n v="2"/>
    <n v="2"/>
    <n v="2"/>
    <n v="2"/>
    <m/>
    <m/>
    <m/>
    <m/>
    <m/>
    <n v="1"/>
    <x v="4"/>
    <m/>
    <m/>
    <n v="1"/>
    <m/>
    <n v="1"/>
    <m/>
    <n v="1"/>
    <m/>
    <m/>
    <m/>
    <m/>
    <n v="1"/>
    <n v="1"/>
    <m/>
    <m/>
    <s v="MW"/>
    <x v="0"/>
    <x v="5"/>
    <x v="1"/>
    <x v="6"/>
    <x v="8"/>
    <x v="0"/>
    <x v="3"/>
    <x v="1"/>
    <x v="2"/>
    <x v="3"/>
  </r>
  <r>
    <n v="673"/>
    <d v="2020-09-22T21:46:27"/>
    <x v="672"/>
    <x v="43"/>
    <n v="17"/>
    <n v="1"/>
    <n v="1"/>
    <n v="2"/>
    <n v="2"/>
    <x v="0"/>
    <m/>
    <n v="1"/>
    <x v="7"/>
    <n v="2"/>
    <n v="7"/>
    <n v="5"/>
    <n v="7"/>
    <n v="5"/>
    <n v="6"/>
    <n v="6"/>
    <n v="5"/>
    <n v="4"/>
    <n v="6"/>
    <n v="3"/>
    <x v="12"/>
    <n v="1"/>
    <x v="10"/>
    <m/>
    <m/>
    <m/>
    <n v="2"/>
    <n v="2"/>
    <n v="2"/>
    <n v="2"/>
    <m/>
    <m/>
    <m/>
    <m/>
    <n v="1"/>
    <m/>
    <x v="4"/>
    <n v="1"/>
    <m/>
    <m/>
    <m/>
    <n v="1"/>
    <m/>
    <m/>
    <m/>
    <m/>
    <m/>
    <m/>
    <m/>
    <m/>
    <m/>
    <n v="1"/>
    <s v="SOUTH"/>
    <x v="6"/>
    <x v="8"/>
    <x v="3"/>
    <x v="7"/>
    <x v="3"/>
    <x v="3"/>
    <x v="0"/>
    <x v="3"/>
    <x v="0"/>
    <x v="1"/>
  </r>
  <r>
    <n v="674"/>
    <d v="2020-09-22T21:51:23"/>
    <x v="673"/>
    <x v="15"/>
    <n v="5"/>
    <n v="1"/>
    <n v="1"/>
    <n v="1"/>
    <n v="0"/>
    <x v="2"/>
    <m/>
    <n v="1"/>
    <x v="17"/>
    <n v="2"/>
    <n v="3"/>
    <n v="6"/>
    <n v="6"/>
    <n v="6"/>
    <n v="6"/>
    <n v="6"/>
    <n v="4"/>
    <n v="1"/>
    <n v="5"/>
    <n v="3"/>
    <x v="8"/>
    <n v="1"/>
    <x v="10"/>
    <m/>
    <m/>
    <m/>
    <n v="2"/>
    <n v="1"/>
    <n v="2"/>
    <n v="2"/>
    <n v="1"/>
    <n v="1"/>
    <m/>
    <m/>
    <m/>
    <m/>
    <x v="0"/>
    <m/>
    <m/>
    <m/>
    <m/>
    <n v="1"/>
    <n v="1"/>
    <n v="1"/>
    <m/>
    <m/>
    <m/>
    <n v="1"/>
    <n v="1"/>
    <n v="1"/>
    <m/>
    <m/>
    <s v="WEST"/>
    <x v="9"/>
    <x v="7"/>
    <x v="4"/>
    <x v="0"/>
    <x v="3"/>
    <x v="1"/>
    <x v="0"/>
    <x v="3"/>
    <x v="0"/>
    <x v="1"/>
  </r>
  <r>
    <n v="675"/>
    <d v="2020-09-22T21:51:55"/>
    <x v="674"/>
    <x v="14"/>
    <n v="9"/>
    <n v="1"/>
    <n v="1"/>
    <n v="2"/>
    <n v="4"/>
    <x v="2"/>
    <m/>
    <n v="1"/>
    <x v="1"/>
    <n v="1"/>
    <n v="4"/>
    <n v="4"/>
    <n v="6"/>
    <n v="5"/>
    <n v="6"/>
    <n v="4"/>
    <n v="6"/>
    <n v="3"/>
    <n v="3"/>
    <n v="1"/>
    <x v="5"/>
    <n v="1"/>
    <x v="10"/>
    <m/>
    <m/>
    <m/>
    <n v="3"/>
    <n v="1"/>
    <n v="1"/>
    <n v="2"/>
    <m/>
    <n v="1"/>
    <m/>
    <m/>
    <n v="1"/>
    <m/>
    <x v="0"/>
    <n v="1"/>
    <m/>
    <m/>
    <m/>
    <n v="1"/>
    <m/>
    <m/>
    <m/>
    <m/>
    <n v="1"/>
    <n v="1"/>
    <m/>
    <m/>
    <m/>
    <m/>
    <s v="SOUTH"/>
    <x v="0"/>
    <x v="6"/>
    <x v="3"/>
    <x v="10"/>
    <x v="2"/>
    <x v="0"/>
    <x v="2"/>
    <x v="3"/>
    <x v="3"/>
    <x v="2"/>
  </r>
  <r>
    <n v="676"/>
    <d v="2020-09-22T22:08:57"/>
    <x v="675"/>
    <x v="32"/>
    <n v="9"/>
    <n v="1"/>
    <n v="1"/>
    <n v="4"/>
    <n v="0"/>
    <x v="0"/>
    <m/>
    <n v="1"/>
    <x v="0"/>
    <n v="1"/>
    <n v="4"/>
    <n v="6"/>
    <n v="5"/>
    <n v="5"/>
    <n v="6"/>
    <n v="5"/>
    <n v="5"/>
    <n v="4"/>
    <n v="4"/>
    <n v="6"/>
    <x v="12"/>
    <n v="1"/>
    <x v="10"/>
    <m/>
    <m/>
    <m/>
    <n v="2"/>
    <n v="2"/>
    <n v="2"/>
    <n v="2"/>
    <m/>
    <m/>
    <m/>
    <m/>
    <m/>
    <n v="1"/>
    <x v="5"/>
    <m/>
    <m/>
    <m/>
    <m/>
    <n v="1"/>
    <m/>
    <m/>
    <m/>
    <m/>
    <m/>
    <m/>
    <n v="1"/>
    <m/>
    <m/>
    <m/>
    <s v="SOUTH"/>
    <x v="1"/>
    <x v="0"/>
    <x v="1"/>
    <x v="0"/>
    <x v="0"/>
    <x v="0"/>
    <x v="0"/>
    <x v="1"/>
    <x v="0"/>
    <x v="0"/>
  </r>
  <r>
    <n v="677"/>
    <d v="2020-09-22T22:22:48"/>
    <x v="676"/>
    <x v="34"/>
    <n v="43"/>
    <n v="1"/>
    <n v="1"/>
    <n v="1"/>
    <n v="0"/>
    <x v="3"/>
    <m/>
    <n v="1"/>
    <x v="6"/>
    <n v="2"/>
    <n v="1"/>
    <n v="3"/>
    <n v="6"/>
    <n v="4"/>
    <n v="4"/>
    <n v="7"/>
    <n v="5"/>
    <n v="3"/>
    <n v="4"/>
    <n v="5"/>
    <x v="12"/>
    <n v="1"/>
    <x v="7"/>
    <m/>
    <m/>
    <m/>
    <n v="2"/>
    <n v="2"/>
    <n v="2"/>
    <n v="3"/>
    <m/>
    <m/>
    <m/>
    <m/>
    <m/>
    <n v="1"/>
    <x v="4"/>
    <n v="1"/>
    <m/>
    <m/>
    <m/>
    <m/>
    <m/>
    <n v="1"/>
    <m/>
    <m/>
    <n v="1"/>
    <m/>
    <m/>
    <m/>
    <m/>
    <n v="1"/>
    <s v="SOUTH"/>
    <x v="8"/>
    <x v="6"/>
    <x v="3"/>
    <x v="1"/>
    <x v="7"/>
    <x v="1"/>
    <x v="2"/>
    <x v="3"/>
    <x v="0"/>
    <x v="0"/>
  </r>
  <r>
    <n v="678"/>
    <d v="2020-09-22T22:25:23"/>
    <x v="677"/>
    <x v="34"/>
    <n v="18"/>
    <n v="1"/>
    <n v="1"/>
    <n v="2"/>
    <n v="2"/>
    <x v="0"/>
    <m/>
    <n v="2"/>
    <x v="1"/>
    <n v="2"/>
    <n v="4"/>
    <n v="3"/>
    <n v="5"/>
    <n v="3"/>
    <n v="5"/>
    <n v="6"/>
    <n v="7"/>
    <n v="2"/>
    <n v="5"/>
    <n v="3"/>
    <x v="2"/>
    <n v="1"/>
    <x v="5"/>
    <m/>
    <m/>
    <m/>
    <n v="2"/>
    <n v="1"/>
    <n v="2"/>
    <n v="1"/>
    <n v="1"/>
    <m/>
    <n v="1"/>
    <n v="1"/>
    <m/>
    <m/>
    <x v="4"/>
    <n v="1"/>
    <m/>
    <n v="1"/>
    <m/>
    <m/>
    <n v="1"/>
    <m/>
    <m/>
    <m/>
    <m/>
    <n v="1"/>
    <m/>
    <m/>
    <m/>
    <m/>
    <s v="SOUTH"/>
    <x v="2"/>
    <x v="5"/>
    <x v="3"/>
    <x v="3"/>
    <x v="5"/>
    <x v="0"/>
    <x v="3"/>
    <x v="3"/>
    <x v="2"/>
    <x v="3"/>
  </r>
  <r>
    <n v="679"/>
    <d v="2020-09-22T22:29:01"/>
    <x v="678"/>
    <x v="49"/>
    <n v="22"/>
    <n v="1"/>
    <n v="1"/>
    <n v="2"/>
    <n v="1"/>
    <x v="3"/>
    <m/>
    <n v="2"/>
    <x v="1"/>
    <n v="2"/>
    <n v="5"/>
    <n v="2"/>
    <n v="4"/>
    <n v="4"/>
    <n v="5"/>
    <n v="4"/>
    <n v="4"/>
    <n v="3"/>
    <n v="5"/>
    <n v="5"/>
    <x v="22"/>
    <n v="2"/>
    <x v="3"/>
    <m/>
    <m/>
    <m/>
    <n v="2"/>
    <n v="2"/>
    <n v="2"/>
    <n v="2"/>
    <m/>
    <m/>
    <n v="1"/>
    <m/>
    <m/>
    <m/>
    <x v="0"/>
    <m/>
    <m/>
    <n v="1"/>
    <m/>
    <m/>
    <m/>
    <m/>
    <m/>
    <m/>
    <m/>
    <m/>
    <m/>
    <n v="1"/>
    <m/>
    <m/>
    <s v="MW"/>
    <x v="6"/>
    <x v="6"/>
    <x v="1"/>
    <x v="7"/>
    <x v="0"/>
    <x v="3"/>
    <x v="2"/>
    <x v="1"/>
    <x v="0"/>
    <x v="0"/>
  </r>
  <r>
    <n v="680"/>
    <d v="2020-09-22T22:36:01"/>
    <x v="679"/>
    <x v="60"/>
    <n v="22"/>
    <n v="2"/>
    <n v="1"/>
    <n v="3"/>
    <n v="1"/>
    <x v="1"/>
    <m/>
    <n v="2"/>
    <x v="46"/>
    <n v="2"/>
    <n v="2"/>
    <n v="5"/>
    <n v="6"/>
    <n v="1"/>
    <n v="4"/>
    <n v="5"/>
    <n v="5"/>
    <n v="1"/>
    <n v="5"/>
    <n v="1"/>
    <x v="18"/>
    <n v="3"/>
    <x v="6"/>
    <m/>
    <s v="Fifth Third"/>
    <m/>
    <n v="2"/>
    <n v="2"/>
    <n v="2"/>
    <n v="2"/>
    <m/>
    <m/>
    <m/>
    <m/>
    <m/>
    <n v="1"/>
    <x v="5"/>
    <m/>
    <m/>
    <m/>
    <m/>
    <n v="1"/>
    <m/>
    <m/>
    <n v="1"/>
    <n v="1"/>
    <m/>
    <m/>
    <m/>
    <m/>
    <m/>
    <n v="1"/>
    <s v="MW"/>
    <x v="9"/>
    <x v="8"/>
    <x v="4"/>
    <x v="6"/>
    <x v="3"/>
    <x v="1"/>
    <x v="0"/>
    <x v="3"/>
    <x v="2"/>
    <x v="1"/>
  </r>
  <r>
    <n v="681"/>
    <d v="2020-09-22T23:04:36"/>
    <x v="680"/>
    <x v="52"/>
    <n v="35"/>
    <n v="1"/>
    <n v="1"/>
    <n v="2"/>
    <n v="0"/>
    <x v="1"/>
    <m/>
    <n v="2"/>
    <x v="38"/>
    <n v="2"/>
    <n v="2"/>
    <n v="3"/>
    <n v="7"/>
    <n v="4"/>
    <n v="4"/>
    <n v="5"/>
    <n v="7"/>
    <n v="1"/>
    <n v="7"/>
    <n v="2"/>
    <x v="3"/>
    <n v="3"/>
    <x v="2"/>
    <m/>
    <m/>
    <m/>
    <n v="2"/>
    <n v="2"/>
    <n v="2"/>
    <n v="2"/>
    <m/>
    <m/>
    <m/>
    <m/>
    <m/>
    <n v="1"/>
    <x v="0"/>
    <n v="1"/>
    <m/>
    <m/>
    <m/>
    <n v="1"/>
    <m/>
    <n v="1"/>
    <m/>
    <m/>
    <m/>
    <m/>
    <m/>
    <m/>
    <m/>
    <n v="1"/>
    <s v="MW"/>
    <x v="9"/>
    <x v="5"/>
    <x v="2"/>
    <x v="5"/>
    <x v="5"/>
    <x v="1"/>
    <x v="3"/>
    <x v="2"/>
    <x v="2"/>
    <x v="3"/>
  </r>
  <r>
    <n v="682"/>
    <d v="2020-09-22T23:08:46"/>
    <x v="681"/>
    <x v="38"/>
    <n v="49"/>
    <n v="2"/>
    <n v="1"/>
    <n v="2"/>
    <n v="1"/>
    <x v="0"/>
    <m/>
    <n v="1"/>
    <x v="7"/>
    <n v="1"/>
    <n v="7"/>
    <n v="6"/>
    <n v="7"/>
    <n v="6"/>
    <n v="5"/>
    <n v="7"/>
    <n v="5"/>
    <n v="6"/>
    <n v="6"/>
    <n v="6"/>
    <x v="1"/>
    <n v="1"/>
    <x v="4"/>
    <m/>
    <m/>
    <m/>
    <n v="1"/>
    <n v="1"/>
    <n v="1"/>
    <n v="2"/>
    <m/>
    <n v="1"/>
    <m/>
    <m/>
    <m/>
    <m/>
    <x v="1"/>
    <m/>
    <n v="1"/>
    <n v="1"/>
    <n v="1"/>
    <m/>
    <m/>
    <m/>
    <m/>
    <m/>
    <m/>
    <n v="1"/>
    <n v="1"/>
    <m/>
    <n v="1"/>
    <m/>
    <s v="SOUTH"/>
    <x v="0"/>
    <x v="0"/>
    <x v="1"/>
    <x v="1"/>
    <x v="7"/>
    <x v="0"/>
    <x v="0"/>
    <x v="1"/>
    <x v="0"/>
    <x v="0"/>
  </r>
  <r>
    <n v="683"/>
    <d v="2020-09-22T23:11:21"/>
    <x v="682"/>
    <x v="57"/>
    <n v="5"/>
    <n v="1"/>
    <n v="1"/>
    <n v="1"/>
    <n v="0"/>
    <x v="2"/>
    <m/>
    <n v="2"/>
    <x v="25"/>
    <n v="2"/>
    <n v="5"/>
    <n v="1"/>
    <n v="7"/>
    <n v="3"/>
    <n v="6"/>
    <n v="5"/>
    <n v="7"/>
    <n v="1"/>
    <n v="7"/>
    <n v="1"/>
    <x v="15"/>
    <n v="2"/>
    <x v="1"/>
    <m/>
    <m/>
    <s v="Specialized Loan"/>
    <n v="2"/>
    <n v="2"/>
    <n v="2"/>
    <n v="2"/>
    <m/>
    <m/>
    <m/>
    <m/>
    <n v="1"/>
    <m/>
    <x v="2"/>
    <n v="1"/>
    <m/>
    <m/>
    <m/>
    <n v="1"/>
    <m/>
    <m/>
    <n v="1"/>
    <m/>
    <m/>
    <m/>
    <m/>
    <m/>
    <m/>
    <n v="1"/>
    <s v="WEST"/>
    <x v="0"/>
    <x v="1"/>
    <x v="2"/>
    <x v="6"/>
    <x v="2"/>
    <x v="0"/>
    <x v="1"/>
    <x v="2"/>
    <x v="2"/>
    <x v="2"/>
  </r>
  <r>
    <n v="684"/>
    <d v="2020-09-22T23:16:07"/>
    <x v="683"/>
    <x v="28"/>
    <n v="13"/>
    <n v="1"/>
    <n v="1"/>
    <n v="3"/>
    <n v="0"/>
    <x v="0"/>
    <m/>
    <n v="1"/>
    <x v="35"/>
    <n v="2"/>
    <n v="7"/>
    <n v="1"/>
    <n v="7"/>
    <n v="1"/>
    <n v="7"/>
    <n v="1"/>
    <n v="7"/>
    <n v="1"/>
    <n v="7"/>
    <n v="1"/>
    <x v="15"/>
    <n v="1"/>
    <x v="2"/>
    <m/>
    <m/>
    <m/>
    <n v="2"/>
    <n v="2"/>
    <n v="2"/>
    <n v="2"/>
    <m/>
    <m/>
    <m/>
    <m/>
    <m/>
    <n v="1"/>
    <x v="1"/>
    <n v="1"/>
    <m/>
    <m/>
    <m/>
    <n v="1"/>
    <m/>
    <n v="1"/>
    <m/>
    <m/>
    <m/>
    <m/>
    <m/>
    <m/>
    <m/>
    <n v="1"/>
    <s v="MW"/>
    <x v="10"/>
    <x v="1"/>
    <x v="2"/>
    <x v="2"/>
    <x v="9"/>
    <x v="2"/>
    <x v="1"/>
    <x v="2"/>
    <x v="1"/>
    <x v="2"/>
  </r>
  <r>
    <n v="685"/>
    <d v="2020-09-22T23:18:42"/>
    <x v="684"/>
    <x v="18"/>
    <n v="5"/>
    <n v="1"/>
    <n v="1"/>
    <n v="1"/>
    <n v="1"/>
    <x v="0"/>
    <m/>
    <n v="1"/>
    <x v="2"/>
    <n v="2"/>
    <n v="7"/>
    <n v="1"/>
    <n v="6"/>
    <n v="4"/>
    <n v="7"/>
    <n v="1"/>
    <n v="6"/>
    <n v="4"/>
    <n v="5"/>
    <n v="6"/>
    <x v="12"/>
    <n v="1"/>
    <x v="10"/>
    <m/>
    <m/>
    <m/>
    <n v="2"/>
    <n v="2"/>
    <n v="2"/>
    <n v="2"/>
    <m/>
    <m/>
    <m/>
    <m/>
    <m/>
    <n v="1"/>
    <x v="4"/>
    <m/>
    <m/>
    <m/>
    <m/>
    <n v="1"/>
    <n v="1"/>
    <m/>
    <n v="1"/>
    <m/>
    <m/>
    <m/>
    <m/>
    <m/>
    <m/>
    <n v="1"/>
    <s v="WEST"/>
    <x v="10"/>
    <x v="4"/>
    <x v="5"/>
    <x v="7"/>
    <x v="8"/>
    <x v="2"/>
    <x v="1"/>
    <x v="1"/>
    <x v="0"/>
    <x v="3"/>
  </r>
  <r>
    <n v="686"/>
    <d v="2020-09-22T23:22:55"/>
    <x v="685"/>
    <x v="18"/>
    <n v="13"/>
    <n v="1"/>
    <n v="1"/>
    <n v="2"/>
    <n v="1"/>
    <x v="0"/>
    <m/>
    <n v="1"/>
    <x v="17"/>
    <n v="2"/>
    <n v="5"/>
    <n v="1"/>
    <n v="7"/>
    <n v="1"/>
    <n v="6"/>
    <n v="7"/>
    <n v="6"/>
    <n v="1"/>
    <n v="5"/>
    <n v="1"/>
    <x v="8"/>
    <n v="1"/>
    <x v="4"/>
    <m/>
    <m/>
    <m/>
    <n v="2"/>
    <n v="1"/>
    <n v="2"/>
    <n v="2"/>
    <m/>
    <n v="1"/>
    <m/>
    <m/>
    <m/>
    <m/>
    <x v="1"/>
    <n v="1"/>
    <m/>
    <m/>
    <m/>
    <n v="1"/>
    <m/>
    <m/>
    <n v="1"/>
    <m/>
    <m/>
    <n v="1"/>
    <n v="1"/>
    <n v="1"/>
    <n v="1"/>
    <m/>
    <s v="MW"/>
    <x v="2"/>
    <x v="4"/>
    <x v="2"/>
    <x v="6"/>
    <x v="2"/>
    <x v="0"/>
    <x v="1"/>
    <x v="2"/>
    <x v="2"/>
    <x v="2"/>
  </r>
  <r>
    <n v="687"/>
    <d v="2020-09-22T23:32:56"/>
    <x v="686"/>
    <x v="60"/>
    <n v="42"/>
    <n v="1"/>
    <n v="1"/>
    <n v="1"/>
    <n v="0"/>
    <x v="1"/>
    <m/>
    <n v="1"/>
    <x v="4"/>
    <n v="2"/>
    <n v="6"/>
    <n v="2"/>
    <n v="6"/>
    <n v="1"/>
    <n v="6"/>
    <n v="6"/>
    <n v="7"/>
    <n v="2"/>
    <n v="7"/>
    <n v="1"/>
    <x v="10"/>
    <n v="1"/>
    <x v="10"/>
    <m/>
    <m/>
    <m/>
    <n v="2"/>
    <n v="2"/>
    <n v="2"/>
    <n v="2"/>
    <n v="1"/>
    <m/>
    <m/>
    <m/>
    <m/>
    <m/>
    <x v="1"/>
    <m/>
    <m/>
    <n v="1"/>
    <m/>
    <m/>
    <m/>
    <n v="1"/>
    <n v="1"/>
    <m/>
    <m/>
    <m/>
    <n v="1"/>
    <m/>
    <m/>
    <m/>
    <s v="SOUTH"/>
    <x v="0"/>
    <x v="4"/>
    <x v="6"/>
    <x v="2"/>
    <x v="2"/>
    <x v="0"/>
    <x v="1"/>
    <x v="3"/>
    <x v="1"/>
    <x v="2"/>
  </r>
  <r>
    <n v="688"/>
    <d v="2020-09-22T23:45:00"/>
    <x v="687"/>
    <x v="16"/>
    <n v="10"/>
    <n v="2"/>
    <n v="1"/>
    <n v="2"/>
    <n v="1"/>
    <x v="0"/>
    <m/>
    <n v="2"/>
    <x v="2"/>
    <n v="2"/>
    <n v="5"/>
    <n v="5"/>
    <n v="6"/>
    <n v="2"/>
    <n v="5"/>
    <n v="7"/>
    <n v="2"/>
    <n v="2"/>
    <n v="3"/>
    <n v="6"/>
    <x v="1"/>
    <n v="4"/>
    <x v="2"/>
    <m/>
    <m/>
    <m/>
    <n v="1"/>
    <n v="2"/>
    <n v="2"/>
    <n v="1"/>
    <m/>
    <m/>
    <m/>
    <m/>
    <m/>
    <n v="1"/>
    <x v="1"/>
    <n v="1"/>
    <m/>
    <m/>
    <m/>
    <n v="1"/>
    <m/>
    <m/>
    <m/>
    <m/>
    <n v="1"/>
    <m/>
    <m/>
    <m/>
    <m/>
    <n v="1"/>
    <s v="SOUTH"/>
    <x v="2"/>
    <x v="9"/>
    <x v="6"/>
    <x v="7"/>
    <x v="7"/>
    <x v="0"/>
    <x v="0"/>
    <x v="3"/>
    <x v="0"/>
    <x v="0"/>
  </r>
  <r>
    <n v="689"/>
    <d v="2020-09-22T23:51:41"/>
    <x v="688"/>
    <x v="18"/>
    <n v="25"/>
    <n v="2"/>
    <n v="1"/>
    <n v="2"/>
    <n v="1"/>
    <x v="0"/>
    <m/>
    <n v="1"/>
    <x v="3"/>
    <n v="1"/>
    <n v="7"/>
    <n v="5"/>
    <n v="6"/>
    <n v="5"/>
    <n v="6"/>
    <n v="1"/>
    <n v="7"/>
    <n v="7"/>
    <n v="3"/>
    <n v="2"/>
    <x v="3"/>
    <n v="1"/>
    <x v="10"/>
    <m/>
    <m/>
    <m/>
    <n v="2"/>
    <n v="2"/>
    <n v="2"/>
    <n v="3"/>
    <n v="1"/>
    <n v="1"/>
    <m/>
    <n v="1"/>
    <n v="1"/>
    <m/>
    <x v="0"/>
    <n v="1"/>
    <m/>
    <m/>
    <m/>
    <m/>
    <m/>
    <m/>
    <n v="1"/>
    <m/>
    <n v="1"/>
    <m/>
    <n v="1"/>
    <m/>
    <m/>
    <m/>
    <s v="MW"/>
    <x v="10"/>
    <x v="6"/>
    <x v="7"/>
    <x v="10"/>
    <x v="1"/>
    <x v="2"/>
    <x v="2"/>
    <x v="0"/>
    <x v="3"/>
    <x v="1"/>
  </r>
  <r>
    <n v="690"/>
    <d v="2020-09-23T00:26:20"/>
    <x v="689"/>
    <x v="14"/>
    <n v="5"/>
    <n v="1"/>
    <n v="1"/>
    <n v="2"/>
    <n v="0"/>
    <x v="0"/>
    <m/>
    <n v="1"/>
    <x v="6"/>
    <n v="2"/>
    <n v="7"/>
    <n v="5"/>
    <n v="7"/>
    <n v="3"/>
    <n v="7"/>
    <n v="1"/>
    <n v="7"/>
    <n v="1"/>
    <n v="7"/>
    <n v="5"/>
    <x v="12"/>
    <n v="1"/>
    <x v="5"/>
    <m/>
    <m/>
    <m/>
    <n v="3"/>
    <n v="3"/>
    <n v="2"/>
    <n v="2"/>
    <n v="1"/>
    <n v="1"/>
    <n v="1"/>
    <m/>
    <n v="1"/>
    <m/>
    <x v="5"/>
    <m/>
    <m/>
    <m/>
    <m/>
    <m/>
    <n v="1"/>
    <n v="1"/>
    <m/>
    <n v="1"/>
    <m/>
    <n v="1"/>
    <m/>
    <n v="1"/>
    <n v="1"/>
    <m/>
    <s v="WEST"/>
    <x v="10"/>
    <x v="6"/>
    <x v="2"/>
    <x v="6"/>
    <x v="5"/>
    <x v="2"/>
    <x v="2"/>
    <x v="2"/>
    <x v="2"/>
    <x v="3"/>
  </r>
  <r>
    <n v="691"/>
    <d v="2020-09-23T00:51:13"/>
    <x v="690"/>
    <x v="41"/>
    <n v="17"/>
    <n v="1"/>
    <n v="1"/>
    <n v="1"/>
    <n v="1"/>
    <x v="0"/>
    <m/>
    <n v="1"/>
    <x v="17"/>
    <n v="1"/>
    <n v="6"/>
    <n v="3"/>
    <n v="2"/>
    <n v="5"/>
    <n v="5"/>
    <n v="2"/>
    <n v="7"/>
    <n v="4"/>
    <n v="5"/>
    <n v="5"/>
    <x v="8"/>
    <n v="1"/>
    <x v="10"/>
    <m/>
    <m/>
    <m/>
    <n v="1"/>
    <n v="2"/>
    <n v="1"/>
    <n v="2"/>
    <m/>
    <n v="1"/>
    <m/>
    <n v="1"/>
    <m/>
    <m/>
    <x v="1"/>
    <n v="1"/>
    <m/>
    <m/>
    <m/>
    <n v="1"/>
    <m/>
    <m/>
    <m/>
    <n v="1"/>
    <m/>
    <m/>
    <n v="1"/>
    <n v="1"/>
    <m/>
    <m/>
    <s v="SOUTH"/>
    <x v="4"/>
    <x v="5"/>
    <x v="9"/>
    <x v="1"/>
    <x v="0"/>
    <x v="2"/>
    <x v="3"/>
    <x v="0"/>
    <x v="0"/>
    <x v="0"/>
  </r>
  <r>
    <n v="692"/>
    <d v="2020-09-23T00:58:43"/>
    <x v="691"/>
    <x v="60"/>
    <n v="30"/>
    <n v="1"/>
    <n v="1"/>
    <n v="2"/>
    <n v="0"/>
    <x v="3"/>
    <m/>
    <n v="2"/>
    <x v="9"/>
    <n v="2"/>
    <n v="6"/>
    <n v="2"/>
    <n v="6"/>
    <n v="1"/>
    <n v="6"/>
    <n v="1"/>
    <n v="1"/>
    <n v="1"/>
    <n v="6"/>
    <n v="2"/>
    <x v="19"/>
    <n v="2"/>
    <x v="6"/>
    <m/>
    <s v="Interboro Savings"/>
    <m/>
    <n v="2"/>
    <n v="2"/>
    <n v="1"/>
    <n v="3"/>
    <m/>
    <m/>
    <m/>
    <m/>
    <m/>
    <n v="1"/>
    <x v="2"/>
    <m/>
    <n v="1"/>
    <n v="1"/>
    <n v="1"/>
    <m/>
    <m/>
    <m/>
    <m/>
    <m/>
    <m/>
    <m/>
    <m/>
    <n v="1"/>
    <m/>
    <m/>
    <s v="NE"/>
    <x v="12"/>
    <x v="0"/>
    <x v="4"/>
    <x v="4"/>
    <x v="1"/>
    <x v="2"/>
    <x v="0"/>
    <x v="3"/>
    <x v="1"/>
    <x v="1"/>
  </r>
  <r>
    <n v="693"/>
    <d v="2020-09-23T02:43:17"/>
    <x v="692"/>
    <x v="5"/>
    <n v="5"/>
    <n v="1"/>
    <n v="1"/>
    <n v="2"/>
    <n v="0"/>
    <x v="2"/>
    <m/>
    <n v="1"/>
    <x v="17"/>
    <n v="1"/>
    <n v="5"/>
    <n v="1"/>
    <n v="6"/>
    <n v="2"/>
    <n v="5"/>
    <n v="1"/>
    <n v="6"/>
    <n v="1"/>
    <n v="6"/>
    <n v="5"/>
    <x v="8"/>
    <n v="1"/>
    <x v="3"/>
    <m/>
    <m/>
    <m/>
    <n v="2"/>
    <n v="2"/>
    <n v="2"/>
    <n v="2"/>
    <m/>
    <m/>
    <n v="1"/>
    <m/>
    <m/>
    <m/>
    <x v="5"/>
    <m/>
    <n v="1"/>
    <m/>
    <m/>
    <m/>
    <n v="1"/>
    <m/>
    <n v="1"/>
    <m/>
    <m/>
    <m/>
    <m/>
    <n v="1"/>
    <m/>
    <m/>
    <s v="WEST"/>
    <x v="4"/>
    <x v="4"/>
    <x v="4"/>
    <x v="6"/>
    <x v="0"/>
    <x v="2"/>
    <x v="1"/>
    <x v="3"/>
    <x v="2"/>
    <x v="0"/>
  </r>
  <r>
    <n v="694"/>
    <d v="2020-09-23T02:52:28"/>
    <x v="693"/>
    <x v="38"/>
    <n v="20"/>
    <n v="1"/>
    <n v="1"/>
    <n v="2"/>
    <n v="0"/>
    <x v="0"/>
    <m/>
    <n v="1"/>
    <x v="16"/>
    <n v="2"/>
    <n v="2"/>
    <n v="2"/>
    <n v="7"/>
    <n v="2"/>
    <n v="6"/>
    <n v="6"/>
    <n v="5"/>
    <n v="1"/>
    <n v="6"/>
    <n v="1"/>
    <x v="9"/>
    <n v="1"/>
    <x v="3"/>
    <m/>
    <m/>
    <m/>
    <n v="2"/>
    <n v="3"/>
    <n v="3"/>
    <n v="2"/>
    <m/>
    <n v="1"/>
    <m/>
    <m/>
    <m/>
    <m/>
    <x v="1"/>
    <n v="1"/>
    <m/>
    <m/>
    <m/>
    <n v="1"/>
    <n v="1"/>
    <m/>
    <m/>
    <m/>
    <m/>
    <n v="1"/>
    <n v="1"/>
    <m/>
    <n v="1"/>
    <m/>
    <s v="SOUTH"/>
    <x v="3"/>
    <x v="3"/>
    <x v="2"/>
    <x v="6"/>
    <x v="2"/>
    <x v="1"/>
    <x v="3"/>
    <x v="2"/>
    <x v="2"/>
    <x v="2"/>
  </r>
  <r>
    <n v="695"/>
    <d v="2020-09-23T03:26:55"/>
    <x v="694"/>
    <x v="0"/>
    <n v="5"/>
    <n v="1"/>
    <n v="1"/>
    <n v="3"/>
    <n v="3"/>
    <x v="0"/>
    <m/>
    <n v="1"/>
    <x v="6"/>
    <n v="1"/>
    <n v="7"/>
    <n v="1"/>
    <n v="7"/>
    <n v="1"/>
    <n v="7"/>
    <n v="7"/>
    <n v="7"/>
    <n v="1"/>
    <n v="7"/>
    <n v="1"/>
    <x v="12"/>
    <n v="1"/>
    <x v="3"/>
    <m/>
    <m/>
    <m/>
    <n v="1"/>
    <n v="1"/>
    <n v="1"/>
    <n v="1"/>
    <n v="1"/>
    <n v="1"/>
    <m/>
    <m/>
    <n v="1"/>
    <m/>
    <x v="3"/>
    <n v="1"/>
    <n v="1"/>
    <m/>
    <n v="1"/>
    <m/>
    <m/>
    <m/>
    <m/>
    <m/>
    <m/>
    <n v="1"/>
    <n v="1"/>
    <n v="1"/>
    <n v="1"/>
    <m/>
    <s v="WEST"/>
    <x v="0"/>
    <x v="1"/>
    <x v="2"/>
    <x v="2"/>
    <x v="9"/>
    <x v="0"/>
    <x v="1"/>
    <x v="2"/>
    <x v="1"/>
    <x v="2"/>
  </r>
  <r>
    <n v="696"/>
    <d v="2020-09-23T03:52:00"/>
    <x v="695"/>
    <x v="51"/>
    <n v="2"/>
    <n v="1"/>
    <n v="1"/>
    <n v="1"/>
    <n v="1"/>
    <x v="3"/>
    <m/>
    <n v="1"/>
    <x v="0"/>
    <n v="1"/>
    <n v="5"/>
    <n v="5"/>
    <n v="5"/>
    <n v="3"/>
    <n v="6"/>
    <n v="3"/>
    <n v="5"/>
    <n v="5"/>
    <n v="5"/>
    <n v="6"/>
    <x v="19"/>
    <n v="2"/>
    <x v="8"/>
    <m/>
    <m/>
    <m/>
    <n v="1"/>
    <n v="1"/>
    <n v="1"/>
    <n v="1"/>
    <m/>
    <m/>
    <m/>
    <n v="1"/>
    <m/>
    <m/>
    <x v="0"/>
    <m/>
    <m/>
    <n v="1"/>
    <m/>
    <m/>
    <m/>
    <m/>
    <m/>
    <m/>
    <m/>
    <m/>
    <m/>
    <n v="1"/>
    <m/>
    <m/>
    <s v="WEST"/>
    <x v="5"/>
    <x v="8"/>
    <x v="0"/>
    <x v="3"/>
    <x v="0"/>
    <x v="3"/>
    <x v="0"/>
    <x v="0"/>
    <x v="2"/>
    <x v="0"/>
  </r>
  <r>
    <n v="697"/>
    <d v="2020-09-23T04:38:21"/>
    <x v="696"/>
    <x v="34"/>
    <n v="5"/>
    <n v="1"/>
    <n v="1"/>
    <n v="2"/>
    <n v="2"/>
    <x v="0"/>
    <m/>
    <n v="1"/>
    <x v="17"/>
    <n v="1"/>
    <n v="6"/>
    <n v="5"/>
    <n v="7"/>
    <n v="6"/>
    <n v="6"/>
    <n v="6"/>
    <n v="7"/>
    <n v="6"/>
    <n v="7"/>
    <n v="7"/>
    <x v="7"/>
    <n v="1"/>
    <x v="3"/>
    <m/>
    <m/>
    <m/>
    <n v="1"/>
    <n v="1"/>
    <n v="1"/>
    <n v="1"/>
    <m/>
    <n v="1"/>
    <m/>
    <n v="1"/>
    <m/>
    <m/>
    <x v="5"/>
    <m/>
    <n v="1"/>
    <m/>
    <m/>
    <m/>
    <m/>
    <m/>
    <m/>
    <m/>
    <m/>
    <n v="1"/>
    <m/>
    <m/>
    <m/>
    <m/>
    <s v="WEST"/>
    <x v="0"/>
    <x v="6"/>
    <x v="1"/>
    <x v="7"/>
    <x v="7"/>
    <x v="0"/>
    <x v="2"/>
    <x v="1"/>
    <x v="0"/>
    <x v="0"/>
  </r>
  <r>
    <n v="698"/>
    <d v="2020-09-23T05:30:37"/>
    <x v="697"/>
    <x v="15"/>
    <n v="43"/>
    <n v="1"/>
    <n v="1"/>
    <n v="2"/>
    <n v="1"/>
    <x v="0"/>
    <m/>
    <n v="1"/>
    <x v="17"/>
    <n v="1"/>
    <n v="5"/>
    <n v="6"/>
    <n v="5"/>
    <n v="2"/>
    <n v="5"/>
    <n v="3"/>
    <n v="5"/>
    <n v="3"/>
    <n v="7"/>
    <n v="2"/>
    <x v="3"/>
    <n v="1"/>
    <x v="8"/>
    <m/>
    <m/>
    <m/>
    <n v="2"/>
    <n v="2"/>
    <n v="1"/>
    <n v="2"/>
    <m/>
    <n v="1"/>
    <m/>
    <m/>
    <m/>
    <m/>
    <x v="3"/>
    <n v="1"/>
    <m/>
    <n v="1"/>
    <m/>
    <m/>
    <m/>
    <m/>
    <n v="1"/>
    <m/>
    <m/>
    <n v="1"/>
    <n v="1"/>
    <n v="1"/>
    <m/>
    <m/>
    <s v="SOUTH"/>
    <x v="5"/>
    <x v="0"/>
    <x v="5"/>
    <x v="4"/>
    <x v="3"/>
    <x v="3"/>
    <x v="0"/>
    <x v="1"/>
    <x v="1"/>
    <x v="1"/>
  </r>
  <r>
    <n v="699"/>
    <d v="2020-09-23T05:40:03"/>
    <x v="698"/>
    <x v="22"/>
    <n v="32"/>
    <n v="1"/>
    <n v="1"/>
    <n v="1"/>
    <n v="0"/>
    <x v="2"/>
    <m/>
    <n v="1"/>
    <x v="0"/>
    <n v="2"/>
    <n v="3"/>
    <n v="3"/>
    <n v="7"/>
    <n v="2"/>
    <n v="5"/>
    <n v="3"/>
    <n v="2"/>
    <n v="1"/>
    <n v="2"/>
    <n v="1"/>
    <x v="7"/>
    <n v="1"/>
    <x v="3"/>
    <m/>
    <m/>
    <m/>
    <n v="2"/>
    <n v="1"/>
    <n v="1"/>
    <n v="2"/>
    <m/>
    <n v="1"/>
    <m/>
    <m/>
    <m/>
    <m/>
    <x v="1"/>
    <m/>
    <n v="1"/>
    <m/>
    <m/>
    <m/>
    <m/>
    <m/>
    <m/>
    <m/>
    <m/>
    <n v="1"/>
    <m/>
    <m/>
    <m/>
    <m/>
    <s v="NE"/>
    <x v="0"/>
    <x v="0"/>
    <x v="2"/>
    <x v="1"/>
    <x v="1"/>
    <x v="0"/>
    <x v="0"/>
    <x v="2"/>
    <x v="0"/>
    <x v="1"/>
  </r>
  <r>
    <n v="700"/>
    <d v="2020-09-23T05:40:58"/>
    <x v="699"/>
    <x v="3"/>
    <n v="13"/>
    <n v="1"/>
    <n v="1"/>
    <n v="2"/>
    <n v="2"/>
    <x v="0"/>
    <m/>
    <n v="2"/>
    <x v="2"/>
    <n v="1"/>
    <n v="7"/>
    <n v="2"/>
    <n v="7"/>
    <n v="2"/>
    <n v="6"/>
    <n v="7"/>
    <n v="6"/>
    <n v="1"/>
    <n v="6"/>
    <n v="3"/>
    <x v="5"/>
    <n v="2"/>
    <x v="4"/>
    <m/>
    <m/>
    <m/>
    <n v="1"/>
    <n v="1"/>
    <n v="1"/>
    <n v="2"/>
    <n v="1"/>
    <n v="1"/>
    <m/>
    <m/>
    <n v="1"/>
    <m/>
    <x v="1"/>
    <m/>
    <m/>
    <n v="1"/>
    <m/>
    <m/>
    <m/>
    <m/>
    <m/>
    <m/>
    <m/>
    <n v="1"/>
    <n v="1"/>
    <m/>
    <m/>
    <m/>
    <s v="MW"/>
    <x v="0"/>
    <x v="5"/>
    <x v="2"/>
    <x v="6"/>
    <x v="3"/>
    <x v="0"/>
    <x v="3"/>
    <x v="2"/>
    <x v="2"/>
    <x v="1"/>
  </r>
  <r>
    <n v="701"/>
    <d v="2020-09-23T06:00:32"/>
    <x v="700"/>
    <x v="11"/>
    <n v="47"/>
    <n v="1"/>
    <n v="1"/>
    <n v="3"/>
    <n v="1"/>
    <x v="0"/>
    <m/>
    <n v="1"/>
    <x v="17"/>
    <n v="1"/>
    <n v="6"/>
    <n v="7"/>
    <n v="5"/>
    <n v="7"/>
    <n v="6"/>
    <n v="7"/>
    <n v="6"/>
    <n v="7"/>
    <n v="5"/>
    <n v="6"/>
    <x v="17"/>
    <n v="1"/>
    <x v="3"/>
    <m/>
    <m/>
    <m/>
    <n v="1"/>
    <n v="1"/>
    <n v="1"/>
    <n v="1"/>
    <n v="1"/>
    <m/>
    <m/>
    <m/>
    <m/>
    <m/>
    <x v="3"/>
    <m/>
    <m/>
    <m/>
    <m/>
    <n v="1"/>
    <m/>
    <m/>
    <m/>
    <m/>
    <m/>
    <n v="1"/>
    <m/>
    <m/>
    <m/>
    <m/>
    <s v="WEST"/>
    <x v="1"/>
    <x v="0"/>
    <x v="9"/>
    <x v="10"/>
    <x v="0"/>
    <x v="0"/>
    <x v="0"/>
    <x v="0"/>
    <x v="3"/>
    <x v="0"/>
  </r>
  <r>
    <n v="702"/>
    <d v="2020-09-23T06:22:02"/>
    <x v="701"/>
    <x v="32"/>
    <n v="14"/>
    <n v="2"/>
    <n v="1"/>
    <n v="2"/>
    <n v="0"/>
    <x v="3"/>
    <m/>
    <n v="1"/>
    <x v="3"/>
    <n v="1"/>
    <n v="5"/>
    <n v="5"/>
    <n v="6"/>
    <n v="4"/>
    <n v="6"/>
    <n v="5"/>
    <n v="6"/>
    <n v="4"/>
    <n v="5"/>
    <n v="5"/>
    <x v="4"/>
    <n v="2"/>
    <x v="3"/>
    <m/>
    <m/>
    <m/>
    <n v="1"/>
    <n v="1"/>
    <n v="1"/>
    <n v="1"/>
    <m/>
    <m/>
    <n v="1"/>
    <m/>
    <m/>
    <m/>
    <x v="2"/>
    <m/>
    <m/>
    <n v="1"/>
    <n v="1"/>
    <m/>
    <n v="1"/>
    <m/>
    <m/>
    <m/>
    <m/>
    <m/>
    <n v="1"/>
    <m/>
    <n v="1"/>
    <m/>
    <s v="MW"/>
    <x v="0"/>
    <x v="2"/>
    <x v="5"/>
    <x v="7"/>
    <x v="8"/>
    <x v="0"/>
    <x v="2"/>
    <x v="1"/>
    <x v="0"/>
    <x v="3"/>
  </r>
  <r>
    <n v="703"/>
    <d v="2020-09-23T07:08:51"/>
    <x v="702"/>
    <x v="3"/>
    <n v="46"/>
    <n v="1"/>
    <n v="1"/>
    <n v="2"/>
    <n v="2"/>
    <x v="0"/>
    <m/>
    <n v="2"/>
    <x v="21"/>
    <n v="2"/>
    <n v="7"/>
    <n v="6"/>
    <n v="6"/>
    <n v="5"/>
    <n v="7"/>
    <n v="6"/>
    <n v="6"/>
    <n v="6"/>
    <n v="7"/>
    <n v="5"/>
    <x v="8"/>
    <n v="1"/>
    <x v="10"/>
    <m/>
    <m/>
    <m/>
    <n v="1"/>
    <n v="1"/>
    <n v="1"/>
    <n v="2"/>
    <n v="1"/>
    <n v="1"/>
    <m/>
    <m/>
    <n v="1"/>
    <m/>
    <x v="5"/>
    <n v="1"/>
    <m/>
    <m/>
    <m/>
    <n v="1"/>
    <m/>
    <n v="1"/>
    <m/>
    <m/>
    <m/>
    <n v="1"/>
    <m/>
    <n v="1"/>
    <m/>
    <m/>
    <s v="SOUTH"/>
    <x v="6"/>
    <x v="8"/>
    <x v="0"/>
    <x v="3"/>
    <x v="5"/>
    <x v="3"/>
    <x v="0"/>
    <x v="0"/>
    <x v="2"/>
    <x v="3"/>
  </r>
  <r>
    <n v="704"/>
    <d v="2020-09-23T07:36:04"/>
    <x v="703"/>
    <x v="8"/>
    <n v="5"/>
    <n v="1"/>
    <n v="1"/>
    <n v="1"/>
    <n v="2"/>
    <x v="0"/>
    <m/>
    <n v="1"/>
    <x v="15"/>
    <n v="1"/>
    <n v="7"/>
    <n v="6"/>
    <n v="6"/>
    <n v="7"/>
    <n v="7"/>
    <n v="6"/>
    <n v="6"/>
    <n v="7"/>
    <n v="6"/>
    <n v="6"/>
    <x v="17"/>
    <n v="1"/>
    <x v="3"/>
    <m/>
    <m/>
    <m/>
    <n v="1"/>
    <n v="1"/>
    <n v="1"/>
    <n v="2"/>
    <n v="1"/>
    <n v="1"/>
    <n v="1"/>
    <m/>
    <m/>
    <m/>
    <x v="0"/>
    <n v="1"/>
    <m/>
    <m/>
    <m/>
    <n v="1"/>
    <n v="1"/>
    <m/>
    <m/>
    <m/>
    <m/>
    <n v="1"/>
    <n v="1"/>
    <m/>
    <n v="1"/>
    <m/>
    <s v="WEST"/>
    <x v="6"/>
    <x v="8"/>
    <x v="7"/>
    <x v="0"/>
    <x v="8"/>
    <x v="3"/>
    <x v="0"/>
    <x v="0"/>
    <x v="0"/>
    <x v="3"/>
  </r>
  <r>
    <n v="705"/>
    <d v="2020-09-23T07:40:47"/>
    <x v="704"/>
    <x v="3"/>
    <n v="2"/>
    <n v="1"/>
    <n v="1"/>
    <n v="2"/>
    <n v="2"/>
    <x v="0"/>
    <m/>
    <n v="1"/>
    <x v="2"/>
    <n v="2"/>
    <n v="7"/>
    <n v="1"/>
    <n v="7"/>
    <n v="2"/>
    <n v="7"/>
    <n v="3"/>
    <n v="7"/>
    <n v="1"/>
    <n v="7"/>
    <n v="1"/>
    <x v="12"/>
    <n v="1"/>
    <x v="3"/>
    <m/>
    <m/>
    <m/>
    <n v="1"/>
    <n v="2"/>
    <n v="1"/>
    <n v="1"/>
    <n v="1"/>
    <m/>
    <m/>
    <n v="1"/>
    <n v="1"/>
    <m/>
    <x v="1"/>
    <m/>
    <n v="1"/>
    <m/>
    <n v="1"/>
    <m/>
    <n v="1"/>
    <m/>
    <m/>
    <m/>
    <m/>
    <n v="1"/>
    <m/>
    <n v="1"/>
    <m/>
    <m/>
    <s v="WEST"/>
    <x v="4"/>
    <x v="1"/>
    <x v="2"/>
    <x v="4"/>
    <x v="9"/>
    <x v="2"/>
    <x v="1"/>
    <x v="2"/>
    <x v="1"/>
    <x v="2"/>
  </r>
  <r>
    <n v="706"/>
    <d v="2020-09-23T07:42:31"/>
    <x v="705"/>
    <x v="18"/>
    <n v="32"/>
    <n v="1"/>
    <n v="1"/>
    <n v="3"/>
    <n v="1"/>
    <x v="0"/>
    <m/>
    <n v="1"/>
    <x v="17"/>
    <n v="1"/>
    <n v="7"/>
    <n v="7"/>
    <n v="7"/>
    <n v="7"/>
    <n v="7"/>
    <n v="7"/>
    <n v="7"/>
    <n v="7"/>
    <n v="7"/>
    <n v="7"/>
    <x v="19"/>
    <n v="1"/>
    <x v="3"/>
    <m/>
    <m/>
    <m/>
    <n v="1"/>
    <n v="1"/>
    <n v="1"/>
    <n v="1"/>
    <n v="1"/>
    <m/>
    <m/>
    <m/>
    <m/>
    <m/>
    <x v="3"/>
    <n v="1"/>
    <n v="1"/>
    <n v="1"/>
    <m/>
    <m/>
    <m/>
    <m/>
    <m/>
    <m/>
    <m/>
    <n v="1"/>
    <m/>
    <n v="1"/>
    <m/>
    <m/>
    <s v="NE"/>
    <x v="0"/>
    <x v="8"/>
    <x v="0"/>
    <x v="1"/>
    <x v="0"/>
    <x v="0"/>
    <x v="0"/>
    <x v="0"/>
    <x v="0"/>
    <x v="0"/>
  </r>
  <r>
    <n v="707"/>
    <d v="2020-09-23T08:15:49"/>
    <x v="706"/>
    <x v="8"/>
    <n v="32"/>
    <n v="1"/>
    <n v="1"/>
    <n v="2"/>
    <n v="2"/>
    <x v="0"/>
    <m/>
    <n v="1"/>
    <x v="8"/>
    <n v="1"/>
    <n v="7"/>
    <n v="7"/>
    <n v="7"/>
    <n v="6"/>
    <n v="5"/>
    <n v="5"/>
    <n v="6"/>
    <n v="6"/>
    <n v="5"/>
    <n v="7"/>
    <x v="5"/>
    <n v="1"/>
    <x v="3"/>
    <m/>
    <m/>
    <m/>
    <n v="1"/>
    <n v="1"/>
    <n v="1"/>
    <n v="1"/>
    <n v="1"/>
    <m/>
    <m/>
    <m/>
    <m/>
    <m/>
    <x v="3"/>
    <n v="1"/>
    <m/>
    <m/>
    <m/>
    <m/>
    <m/>
    <m/>
    <m/>
    <m/>
    <m/>
    <n v="1"/>
    <m/>
    <m/>
    <m/>
    <m/>
    <s v="NE"/>
    <x v="5"/>
    <x v="0"/>
    <x v="1"/>
    <x v="0"/>
    <x v="4"/>
    <x v="3"/>
    <x v="0"/>
    <x v="1"/>
    <x v="0"/>
    <x v="0"/>
  </r>
  <r>
    <n v="708"/>
    <d v="2020-09-23T09:12:04"/>
    <x v="707"/>
    <x v="38"/>
    <n v="25"/>
    <n v="2"/>
    <n v="1"/>
    <n v="1"/>
    <n v="1"/>
    <x v="0"/>
    <m/>
    <n v="1"/>
    <x v="0"/>
    <n v="1"/>
    <n v="4"/>
    <n v="6"/>
    <n v="6"/>
    <n v="7"/>
    <n v="6"/>
    <n v="7"/>
    <n v="7"/>
    <n v="5"/>
    <n v="5"/>
    <n v="7"/>
    <x v="1"/>
    <n v="2"/>
    <x v="3"/>
    <m/>
    <m/>
    <m/>
    <n v="1"/>
    <n v="1"/>
    <n v="1"/>
    <n v="1"/>
    <n v="1"/>
    <m/>
    <m/>
    <m/>
    <m/>
    <m/>
    <x v="3"/>
    <n v="1"/>
    <m/>
    <n v="1"/>
    <m/>
    <n v="1"/>
    <m/>
    <m/>
    <m/>
    <m/>
    <m/>
    <n v="1"/>
    <m/>
    <m/>
    <m/>
    <m/>
    <s v="MW"/>
    <x v="9"/>
    <x v="2"/>
    <x v="1"/>
    <x v="10"/>
    <x v="7"/>
    <x v="1"/>
    <x v="2"/>
    <x v="1"/>
    <x v="3"/>
    <x v="0"/>
  </r>
  <r>
    <n v="709"/>
    <d v="2020-09-23T09:24:57"/>
    <x v="708"/>
    <x v="12"/>
    <n v="9"/>
    <n v="1"/>
    <n v="1"/>
    <n v="2"/>
    <n v="0"/>
    <x v="1"/>
    <m/>
    <n v="2"/>
    <x v="2"/>
    <n v="2"/>
    <n v="5"/>
    <n v="2"/>
    <n v="7"/>
    <n v="2"/>
    <n v="7"/>
    <n v="6"/>
    <n v="7"/>
    <n v="1"/>
    <n v="7"/>
    <n v="2"/>
    <x v="7"/>
    <n v="2"/>
    <x v="1"/>
    <m/>
    <m/>
    <s v="Cenlar"/>
    <n v="2"/>
    <n v="3"/>
    <n v="2"/>
    <n v="2"/>
    <m/>
    <n v="1"/>
    <m/>
    <n v="1"/>
    <n v="1"/>
    <m/>
    <x v="1"/>
    <m/>
    <m/>
    <m/>
    <m/>
    <n v="1"/>
    <m/>
    <n v="1"/>
    <m/>
    <n v="1"/>
    <m/>
    <n v="1"/>
    <n v="1"/>
    <m/>
    <m/>
    <m/>
    <s v="SOUTH"/>
    <x v="1"/>
    <x v="4"/>
    <x v="2"/>
    <x v="4"/>
    <x v="2"/>
    <x v="0"/>
    <x v="1"/>
    <x v="2"/>
    <x v="1"/>
    <x v="2"/>
  </r>
  <r>
    <n v="710"/>
    <d v="2020-09-23T09:35:35"/>
    <x v="709"/>
    <x v="3"/>
    <n v="35"/>
    <n v="2"/>
    <n v="1"/>
    <n v="2"/>
    <n v="1"/>
    <x v="0"/>
    <m/>
    <n v="1"/>
    <x v="16"/>
    <n v="2"/>
    <n v="7"/>
    <n v="6"/>
    <n v="7"/>
    <n v="7"/>
    <n v="7"/>
    <n v="5"/>
    <n v="6"/>
    <n v="5"/>
    <n v="7"/>
    <n v="6"/>
    <x v="7"/>
    <n v="1"/>
    <x v="3"/>
    <m/>
    <m/>
    <m/>
    <n v="2"/>
    <n v="1"/>
    <n v="1"/>
    <n v="2"/>
    <m/>
    <n v="1"/>
    <m/>
    <n v="1"/>
    <m/>
    <m/>
    <x v="4"/>
    <m/>
    <n v="1"/>
    <m/>
    <m/>
    <m/>
    <n v="1"/>
    <m/>
    <m/>
    <m/>
    <m/>
    <n v="1"/>
    <m/>
    <m/>
    <m/>
    <m/>
    <s v="MW"/>
    <x v="5"/>
    <x v="8"/>
    <x v="5"/>
    <x v="1"/>
    <x v="8"/>
    <x v="3"/>
    <x v="0"/>
    <x v="1"/>
    <x v="0"/>
    <x v="3"/>
  </r>
  <r>
    <n v="711"/>
    <d v="2020-09-23T09:42:47"/>
    <x v="710"/>
    <x v="41"/>
    <n v="32"/>
    <n v="1"/>
    <n v="1"/>
    <n v="1"/>
    <n v="1"/>
    <x v="0"/>
    <m/>
    <n v="1"/>
    <x v="7"/>
    <n v="1"/>
    <n v="7"/>
    <n v="5"/>
    <n v="6"/>
    <n v="6"/>
    <n v="6"/>
    <n v="3"/>
    <n v="2"/>
    <n v="2"/>
    <n v="1"/>
    <n v="4"/>
    <x v="1"/>
    <n v="1"/>
    <x v="4"/>
    <m/>
    <m/>
    <m/>
    <n v="1"/>
    <n v="2"/>
    <n v="1"/>
    <n v="1"/>
    <n v="1"/>
    <m/>
    <n v="1"/>
    <m/>
    <m/>
    <m/>
    <x v="2"/>
    <n v="1"/>
    <n v="1"/>
    <n v="1"/>
    <m/>
    <m/>
    <m/>
    <m/>
    <m/>
    <m/>
    <m/>
    <n v="1"/>
    <n v="1"/>
    <m/>
    <m/>
    <m/>
    <s v="NE"/>
    <x v="4"/>
    <x v="9"/>
    <x v="6"/>
    <x v="12"/>
    <x v="5"/>
    <x v="2"/>
    <x v="0"/>
    <x v="3"/>
    <x v="3"/>
    <x v="3"/>
  </r>
  <r>
    <n v="712"/>
    <d v="2020-09-23T09:46:37"/>
    <x v="711"/>
    <x v="19"/>
    <n v="22"/>
    <n v="1"/>
    <n v="1"/>
    <n v="3"/>
    <n v="0"/>
    <x v="2"/>
    <m/>
    <n v="2"/>
    <x v="46"/>
    <n v="2"/>
    <n v="6"/>
    <n v="1"/>
    <n v="7"/>
    <n v="2"/>
    <n v="6"/>
    <n v="2"/>
    <n v="7"/>
    <n v="1"/>
    <n v="7"/>
    <n v="1"/>
    <x v="2"/>
    <n v="3"/>
    <x v="1"/>
    <m/>
    <m/>
    <s v="Northstar-Mr Cooper"/>
    <n v="2"/>
    <n v="2"/>
    <n v="2"/>
    <n v="2"/>
    <m/>
    <n v="1"/>
    <m/>
    <m/>
    <m/>
    <m/>
    <x v="1"/>
    <n v="1"/>
    <m/>
    <n v="1"/>
    <m/>
    <m/>
    <m/>
    <m/>
    <n v="1"/>
    <m/>
    <m/>
    <m/>
    <n v="1"/>
    <m/>
    <n v="1"/>
    <m/>
    <s v="MW"/>
    <x v="4"/>
    <x v="1"/>
    <x v="2"/>
    <x v="4"/>
    <x v="2"/>
    <x v="2"/>
    <x v="1"/>
    <x v="2"/>
    <x v="1"/>
    <x v="2"/>
  </r>
  <r>
    <n v="713"/>
    <d v="2020-09-23T10:36:56"/>
    <x v="712"/>
    <x v="8"/>
    <n v="32"/>
    <n v="1"/>
    <n v="1"/>
    <n v="2"/>
    <n v="2"/>
    <x v="0"/>
    <m/>
    <n v="1"/>
    <x v="17"/>
    <n v="2"/>
    <n v="5"/>
    <n v="5"/>
    <n v="6"/>
    <n v="5"/>
    <n v="7"/>
    <n v="6"/>
    <n v="6"/>
    <n v="5"/>
    <n v="6"/>
    <n v="3"/>
    <x v="12"/>
    <n v="2"/>
    <x v="3"/>
    <m/>
    <m/>
    <m/>
    <n v="1"/>
    <n v="1"/>
    <n v="1"/>
    <n v="1"/>
    <m/>
    <n v="1"/>
    <n v="1"/>
    <m/>
    <n v="1"/>
    <m/>
    <x v="1"/>
    <m/>
    <n v="1"/>
    <n v="1"/>
    <m/>
    <m/>
    <n v="1"/>
    <m/>
    <m/>
    <m/>
    <m/>
    <n v="1"/>
    <n v="1"/>
    <m/>
    <n v="1"/>
    <m/>
    <s v="NE"/>
    <x v="1"/>
    <x v="2"/>
    <x v="1"/>
    <x v="7"/>
    <x v="1"/>
    <x v="0"/>
    <x v="2"/>
    <x v="1"/>
    <x v="0"/>
    <x v="1"/>
  </r>
  <r>
    <n v="714"/>
    <d v="2020-09-23T11:21:46"/>
    <x v="713"/>
    <x v="8"/>
    <n v="10"/>
    <n v="1"/>
    <n v="1"/>
    <n v="2"/>
    <n v="2"/>
    <x v="0"/>
    <m/>
    <n v="1"/>
    <x v="7"/>
    <n v="2"/>
    <n v="7"/>
    <n v="5"/>
    <n v="5"/>
    <n v="1"/>
    <n v="3"/>
    <n v="6"/>
    <n v="6"/>
    <n v="1"/>
    <n v="6"/>
    <n v="1"/>
    <x v="7"/>
    <n v="1"/>
    <x v="3"/>
    <m/>
    <m/>
    <m/>
    <n v="1"/>
    <n v="1"/>
    <n v="1"/>
    <n v="2"/>
    <n v="1"/>
    <n v="1"/>
    <m/>
    <m/>
    <n v="1"/>
    <m/>
    <x v="1"/>
    <m/>
    <n v="1"/>
    <m/>
    <m/>
    <n v="1"/>
    <m/>
    <n v="1"/>
    <m/>
    <m/>
    <m/>
    <n v="1"/>
    <m/>
    <n v="1"/>
    <n v="1"/>
    <m/>
    <s v="SOUTH"/>
    <x v="6"/>
    <x v="2"/>
    <x v="6"/>
    <x v="4"/>
    <x v="5"/>
    <x v="3"/>
    <x v="2"/>
    <x v="3"/>
    <x v="1"/>
    <x v="3"/>
  </r>
  <r>
    <n v="715"/>
    <d v="2020-09-23T11:41:33"/>
    <x v="714"/>
    <x v="25"/>
    <n v="9"/>
    <n v="2"/>
    <n v="1"/>
    <n v="2"/>
    <n v="2"/>
    <x v="0"/>
    <m/>
    <n v="1"/>
    <x v="26"/>
    <n v="1"/>
    <n v="4"/>
    <n v="3"/>
    <n v="4"/>
    <n v="4"/>
    <n v="4"/>
    <n v="4"/>
    <n v="5"/>
    <n v="3"/>
    <n v="5"/>
    <n v="3"/>
    <x v="7"/>
    <n v="1"/>
    <x v="4"/>
    <m/>
    <m/>
    <m/>
    <n v="1"/>
    <n v="1"/>
    <n v="1"/>
    <n v="1"/>
    <m/>
    <m/>
    <n v="1"/>
    <m/>
    <m/>
    <m/>
    <x v="3"/>
    <n v="1"/>
    <n v="1"/>
    <m/>
    <m/>
    <m/>
    <m/>
    <n v="1"/>
    <m/>
    <m/>
    <m/>
    <n v="1"/>
    <m/>
    <m/>
    <m/>
    <m/>
    <s v="SOUTH"/>
    <x v="0"/>
    <x v="6"/>
    <x v="1"/>
    <x v="7"/>
    <x v="8"/>
    <x v="0"/>
    <x v="2"/>
    <x v="1"/>
    <x v="0"/>
    <x v="3"/>
  </r>
  <r>
    <n v="716"/>
    <d v="2020-09-23T12:03:12"/>
    <x v="715"/>
    <x v="3"/>
    <n v="9"/>
    <n v="1"/>
    <n v="1"/>
    <n v="2"/>
    <n v="3"/>
    <x v="0"/>
    <m/>
    <n v="2"/>
    <x v="4"/>
    <n v="1"/>
    <n v="6"/>
    <n v="6"/>
    <n v="6"/>
    <n v="7"/>
    <n v="6"/>
    <n v="6"/>
    <n v="7"/>
    <n v="7"/>
    <n v="7"/>
    <n v="5"/>
    <x v="12"/>
    <n v="2"/>
    <x v="3"/>
    <m/>
    <m/>
    <m/>
    <n v="1"/>
    <n v="1"/>
    <n v="1"/>
    <n v="2"/>
    <n v="1"/>
    <n v="1"/>
    <n v="1"/>
    <n v="1"/>
    <n v="1"/>
    <m/>
    <x v="1"/>
    <m/>
    <m/>
    <n v="1"/>
    <n v="1"/>
    <m/>
    <m/>
    <m/>
    <n v="1"/>
    <m/>
    <m/>
    <n v="1"/>
    <n v="1"/>
    <n v="1"/>
    <n v="1"/>
    <m/>
    <s v="SOUTH"/>
    <x v="0"/>
    <x v="2"/>
    <x v="7"/>
    <x v="1"/>
    <x v="8"/>
    <x v="0"/>
    <x v="2"/>
    <x v="0"/>
    <x v="0"/>
    <x v="3"/>
  </r>
  <r>
    <n v="717"/>
    <d v="2020-09-23T12:21:27"/>
    <x v="716"/>
    <x v="18"/>
    <n v="32"/>
    <n v="1"/>
    <n v="1"/>
    <n v="1"/>
    <n v="0"/>
    <x v="0"/>
    <m/>
    <n v="1"/>
    <x v="6"/>
    <n v="2"/>
    <n v="6"/>
    <n v="1"/>
    <n v="7"/>
    <n v="1"/>
    <n v="7"/>
    <n v="5"/>
    <n v="7"/>
    <n v="1"/>
    <n v="7"/>
    <n v="5"/>
    <x v="12"/>
    <n v="1"/>
    <x v="5"/>
    <m/>
    <m/>
    <m/>
    <n v="2"/>
    <n v="2"/>
    <n v="2"/>
    <n v="2"/>
    <m/>
    <m/>
    <m/>
    <m/>
    <n v="1"/>
    <m/>
    <x v="1"/>
    <n v="1"/>
    <m/>
    <m/>
    <m/>
    <m/>
    <n v="1"/>
    <m/>
    <n v="1"/>
    <m/>
    <m/>
    <m/>
    <n v="1"/>
    <m/>
    <n v="1"/>
    <m/>
    <s v="NE"/>
    <x v="6"/>
    <x v="1"/>
    <x v="2"/>
    <x v="2"/>
    <x v="5"/>
    <x v="3"/>
    <x v="1"/>
    <x v="2"/>
    <x v="1"/>
    <x v="3"/>
  </r>
  <r>
    <n v="718"/>
    <d v="2020-09-23T12:27:57"/>
    <x v="717"/>
    <x v="13"/>
    <n v="30"/>
    <n v="1"/>
    <n v="1"/>
    <n v="2"/>
    <n v="1"/>
    <x v="0"/>
    <m/>
    <n v="1"/>
    <x v="17"/>
    <n v="2"/>
    <n v="7"/>
    <n v="1"/>
    <n v="7"/>
    <n v="5"/>
    <n v="7"/>
    <n v="1"/>
    <n v="7"/>
    <n v="2"/>
    <n v="7"/>
    <n v="1"/>
    <x v="8"/>
    <n v="1"/>
    <x v="3"/>
    <m/>
    <m/>
    <m/>
    <n v="2"/>
    <n v="2"/>
    <n v="2"/>
    <n v="2"/>
    <n v="1"/>
    <n v="1"/>
    <m/>
    <n v="1"/>
    <n v="1"/>
    <m/>
    <x v="3"/>
    <n v="1"/>
    <m/>
    <m/>
    <m/>
    <n v="1"/>
    <m/>
    <n v="1"/>
    <m/>
    <m/>
    <m/>
    <n v="1"/>
    <m/>
    <m/>
    <m/>
    <m/>
    <s v="NE"/>
    <x v="10"/>
    <x v="1"/>
    <x v="4"/>
    <x v="3"/>
    <x v="9"/>
    <x v="2"/>
    <x v="1"/>
    <x v="3"/>
    <x v="2"/>
    <x v="2"/>
  </r>
  <r>
    <n v="719"/>
    <d v="2020-09-23T12:45:18"/>
    <x v="718"/>
    <x v="28"/>
    <n v="29"/>
    <n v="2"/>
    <n v="1"/>
    <n v="4"/>
    <n v="1"/>
    <x v="0"/>
    <m/>
    <n v="1"/>
    <x v="24"/>
    <n v="1"/>
    <n v="4"/>
    <n v="4"/>
    <n v="7"/>
    <n v="2"/>
    <n v="7"/>
    <n v="4"/>
    <n v="6"/>
    <n v="4"/>
    <n v="4"/>
    <n v="4"/>
    <x v="37"/>
    <n v="1"/>
    <x v="10"/>
    <m/>
    <m/>
    <m/>
    <n v="2"/>
    <n v="3"/>
    <n v="2"/>
    <n v="2"/>
    <n v="1"/>
    <m/>
    <m/>
    <m/>
    <n v="1"/>
    <m/>
    <x v="0"/>
    <m/>
    <m/>
    <m/>
    <m/>
    <n v="1"/>
    <n v="1"/>
    <m/>
    <m/>
    <n v="1"/>
    <m/>
    <m/>
    <n v="1"/>
    <m/>
    <m/>
    <m/>
    <s v="NE"/>
    <x v="0"/>
    <x v="6"/>
    <x v="3"/>
    <x v="3"/>
    <x v="3"/>
    <x v="0"/>
    <x v="2"/>
    <x v="3"/>
    <x v="2"/>
    <x v="1"/>
  </r>
  <r>
    <n v="720"/>
    <d v="2020-09-23T13:42:45"/>
    <x v="719"/>
    <x v="5"/>
    <n v="5"/>
    <n v="1"/>
    <n v="1"/>
    <n v="2"/>
    <n v="0"/>
    <x v="0"/>
    <m/>
    <n v="1"/>
    <x v="2"/>
    <n v="1"/>
    <n v="5"/>
    <n v="4"/>
    <n v="2"/>
    <n v="5"/>
    <n v="6"/>
    <n v="3"/>
    <n v="5"/>
    <n v="5"/>
    <n v="4"/>
    <n v="5"/>
    <x v="7"/>
    <n v="1"/>
    <x v="3"/>
    <m/>
    <m/>
    <m/>
    <n v="2"/>
    <n v="2"/>
    <n v="2"/>
    <n v="3"/>
    <m/>
    <m/>
    <m/>
    <m/>
    <n v="1"/>
    <m/>
    <x v="2"/>
    <m/>
    <n v="1"/>
    <n v="1"/>
    <m/>
    <n v="1"/>
    <m/>
    <m/>
    <m/>
    <m/>
    <m/>
    <m/>
    <m/>
    <m/>
    <m/>
    <n v="1"/>
    <s v="WEST"/>
    <x v="5"/>
    <x v="2"/>
    <x v="8"/>
    <x v="0"/>
    <x v="8"/>
    <x v="3"/>
    <x v="2"/>
    <x v="0"/>
    <x v="0"/>
    <x v="3"/>
  </r>
  <r>
    <n v="721"/>
    <d v="2020-09-23T14:30:50"/>
    <x v="720"/>
    <x v="7"/>
    <n v="5"/>
    <n v="1"/>
    <n v="1"/>
    <n v="3"/>
    <n v="0"/>
    <x v="0"/>
    <m/>
    <n v="1"/>
    <x v="12"/>
    <n v="1"/>
    <n v="2"/>
    <n v="3"/>
    <n v="4"/>
    <n v="3"/>
    <n v="4"/>
    <n v="4"/>
    <n v="4"/>
    <n v="2"/>
    <n v="3"/>
    <n v="3"/>
    <x v="9"/>
    <n v="1"/>
    <x v="3"/>
    <m/>
    <m/>
    <m/>
    <n v="2"/>
    <n v="2"/>
    <n v="2"/>
    <n v="2"/>
    <m/>
    <m/>
    <m/>
    <m/>
    <m/>
    <n v="1"/>
    <x v="1"/>
    <m/>
    <m/>
    <m/>
    <n v="1"/>
    <n v="1"/>
    <n v="1"/>
    <m/>
    <m/>
    <m/>
    <m/>
    <n v="1"/>
    <n v="1"/>
    <n v="1"/>
    <m/>
    <m/>
    <s v="WEST"/>
    <x v="2"/>
    <x v="2"/>
    <x v="5"/>
    <x v="1"/>
    <x v="8"/>
    <x v="0"/>
    <x v="2"/>
    <x v="1"/>
    <x v="0"/>
    <x v="3"/>
  </r>
  <r>
    <n v="722"/>
    <d v="2020-09-23T16:20:04"/>
    <x v="721"/>
    <x v="50"/>
    <n v="30"/>
    <n v="1"/>
    <n v="1"/>
    <n v="1"/>
    <n v="0"/>
    <x v="5"/>
    <s v="Unemployment benefits"/>
    <n v="1"/>
    <x v="15"/>
    <n v="2"/>
    <n v="1"/>
    <n v="1"/>
    <n v="2"/>
    <n v="1"/>
    <n v="5"/>
    <n v="4"/>
    <n v="3"/>
    <n v="1"/>
    <n v="2"/>
    <n v="4"/>
    <x v="17"/>
    <n v="1"/>
    <x v="3"/>
    <m/>
    <m/>
    <m/>
    <n v="2"/>
    <n v="1"/>
    <n v="2"/>
    <n v="2"/>
    <m/>
    <m/>
    <m/>
    <m/>
    <m/>
    <n v="1"/>
    <x v="2"/>
    <m/>
    <m/>
    <m/>
    <m/>
    <m/>
    <m/>
    <m/>
    <m/>
    <m/>
    <n v="1"/>
    <m/>
    <m/>
    <m/>
    <m/>
    <n v="1"/>
    <s v="NE"/>
    <x v="9"/>
    <x v="6"/>
    <x v="1"/>
    <x v="7"/>
    <x v="8"/>
    <x v="1"/>
    <x v="2"/>
    <x v="1"/>
    <x v="0"/>
    <x v="3"/>
  </r>
  <r>
    <n v="723"/>
    <d v="2020-09-24T14:20:02"/>
    <x v="722"/>
    <x v="56"/>
    <n v="44"/>
    <n v="1"/>
    <n v="1"/>
    <n v="2"/>
    <n v="0"/>
    <x v="0"/>
    <m/>
    <n v="2"/>
    <x v="4"/>
    <n v="2"/>
    <n v="6"/>
    <n v="2"/>
    <n v="6"/>
    <n v="3"/>
    <n v="6"/>
    <n v="3"/>
    <n v="6"/>
    <n v="2"/>
    <n v="6"/>
    <n v="3"/>
    <x v="10"/>
    <n v="2"/>
    <x v="4"/>
    <m/>
    <m/>
    <m/>
    <n v="2"/>
    <n v="2"/>
    <n v="2"/>
    <n v="2"/>
    <m/>
    <m/>
    <m/>
    <m/>
    <m/>
    <n v="1"/>
    <x v="4"/>
    <n v="1"/>
    <m/>
    <m/>
    <m/>
    <n v="1"/>
    <n v="1"/>
    <m/>
    <m/>
    <m/>
    <m/>
    <n v="1"/>
    <n v="1"/>
    <m/>
    <m/>
    <m/>
    <s v="WEST"/>
    <x v="11"/>
    <x v="5"/>
    <x v="6"/>
    <x v="5"/>
    <x v="3"/>
    <x v="3"/>
    <x v="3"/>
    <x v="3"/>
    <x v="2"/>
    <x v="1"/>
  </r>
  <r>
    <n v="724"/>
    <d v="2020-09-24T14:22:13"/>
    <x v="723"/>
    <x v="26"/>
    <n v="32"/>
    <n v="1"/>
    <n v="1"/>
    <n v="2"/>
    <n v="0"/>
    <x v="0"/>
    <m/>
    <n v="1"/>
    <x v="13"/>
    <n v="1"/>
    <n v="6"/>
    <n v="2"/>
    <n v="6"/>
    <n v="3"/>
    <n v="6"/>
    <n v="6"/>
    <n v="4"/>
    <n v="1"/>
    <n v="3"/>
    <n v="5"/>
    <x v="18"/>
    <n v="1"/>
    <x v="3"/>
    <m/>
    <m/>
    <m/>
    <n v="2"/>
    <n v="2"/>
    <n v="1"/>
    <n v="2"/>
    <n v="1"/>
    <m/>
    <m/>
    <m/>
    <m/>
    <m/>
    <x v="1"/>
    <m/>
    <n v="1"/>
    <m/>
    <m/>
    <m/>
    <m/>
    <m/>
    <m/>
    <m/>
    <m/>
    <n v="1"/>
    <m/>
    <m/>
    <m/>
    <m/>
    <s v="NE"/>
    <x v="0"/>
    <x v="6"/>
    <x v="4"/>
    <x v="1"/>
    <x v="8"/>
    <x v="0"/>
    <x v="2"/>
    <x v="3"/>
    <x v="0"/>
    <x v="3"/>
  </r>
  <r>
    <n v="725"/>
    <d v="2020-09-24T14:23:58"/>
    <x v="724"/>
    <x v="20"/>
    <n v="49"/>
    <n v="1"/>
    <n v="1"/>
    <n v="2"/>
    <n v="0"/>
    <x v="0"/>
    <m/>
    <n v="2"/>
    <x v="32"/>
    <n v="2"/>
    <n v="5"/>
    <n v="5"/>
    <n v="6"/>
    <n v="6"/>
    <n v="6"/>
    <n v="5"/>
    <n v="6"/>
    <n v="7"/>
    <n v="3"/>
    <n v="2"/>
    <x v="37"/>
    <n v="2"/>
    <x v="6"/>
    <m/>
    <s v="Wesbanco "/>
    <m/>
    <n v="2"/>
    <n v="2"/>
    <n v="2"/>
    <n v="2"/>
    <n v="1"/>
    <m/>
    <m/>
    <m/>
    <m/>
    <m/>
    <x v="0"/>
    <m/>
    <m/>
    <m/>
    <m/>
    <n v="1"/>
    <m/>
    <n v="1"/>
    <m/>
    <n v="1"/>
    <m/>
    <m/>
    <m/>
    <m/>
    <n v="1"/>
    <m/>
    <s v="SOUTH"/>
    <x v="0"/>
    <x v="2"/>
    <x v="7"/>
    <x v="11"/>
    <x v="1"/>
    <x v="0"/>
    <x v="2"/>
    <x v="0"/>
    <x v="3"/>
    <x v="1"/>
  </r>
  <r>
    <n v="726"/>
    <d v="2020-09-24T14:24:31"/>
    <x v="725"/>
    <x v="47"/>
    <n v="9"/>
    <n v="1"/>
    <n v="1"/>
    <n v="1"/>
    <n v="0"/>
    <x v="1"/>
    <m/>
    <n v="2"/>
    <x v="3"/>
    <n v="2"/>
    <n v="3"/>
    <n v="2"/>
    <n v="6"/>
    <n v="5"/>
    <n v="5"/>
    <n v="5"/>
    <n v="6"/>
    <n v="3"/>
    <n v="5"/>
    <n v="2"/>
    <x v="1"/>
    <n v="3"/>
    <x v="2"/>
    <m/>
    <m/>
    <m/>
    <n v="2"/>
    <n v="3"/>
    <n v="2"/>
    <n v="3"/>
    <m/>
    <m/>
    <m/>
    <m/>
    <m/>
    <n v="1"/>
    <x v="0"/>
    <m/>
    <m/>
    <m/>
    <m/>
    <n v="1"/>
    <m/>
    <n v="1"/>
    <n v="1"/>
    <m/>
    <m/>
    <n v="1"/>
    <m/>
    <m/>
    <m/>
    <m/>
    <s v="SOUTH"/>
    <x v="2"/>
    <x v="5"/>
    <x v="3"/>
    <x v="1"/>
    <x v="3"/>
    <x v="0"/>
    <x v="3"/>
    <x v="3"/>
    <x v="0"/>
    <x v="1"/>
  </r>
  <r>
    <n v="727"/>
    <d v="2020-09-24T14:25:33"/>
    <x v="726"/>
    <x v="21"/>
    <n v="30"/>
    <n v="1"/>
    <n v="1"/>
    <n v="1"/>
    <n v="0"/>
    <x v="2"/>
    <m/>
    <n v="1"/>
    <x v="18"/>
    <n v="2"/>
    <n v="6"/>
    <n v="4"/>
    <n v="6"/>
    <n v="3"/>
    <n v="6"/>
    <n v="2"/>
    <n v="7"/>
    <n v="2"/>
    <n v="6"/>
    <n v="1"/>
    <x v="21"/>
    <n v="1"/>
    <x v="9"/>
    <s v="PNC"/>
    <m/>
    <m/>
    <n v="3"/>
    <n v="1"/>
    <n v="3"/>
    <n v="3"/>
    <m/>
    <n v="1"/>
    <n v="1"/>
    <m/>
    <n v="1"/>
    <m/>
    <x v="5"/>
    <m/>
    <m/>
    <m/>
    <m/>
    <n v="1"/>
    <m/>
    <m/>
    <m/>
    <n v="1"/>
    <n v="1"/>
    <m/>
    <m/>
    <m/>
    <m/>
    <n v="1"/>
    <s v="NE"/>
    <x v="4"/>
    <x v="3"/>
    <x v="6"/>
    <x v="5"/>
    <x v="2"/>
    <x v="2"/>
    <x v="3"/>
    <x v="3"/>
    <x v="2"/>
    <x v="2"/>
  </r>
  <r>
    <n v="728"/>
    <d v="2020-09-24T14:25:37"/>
    <x v="727"/>
    <x v="45"/>
    <n v="9"/>
    <n v="1"/>
    <n v="1"/>
    <n v="2"/>
    <n v="1"/>
    <x v="0"/>
    <m/>
    <n v="1"/>
    <x v="17"/>
    <n v="2"/>
    <n v="3"/>
    <n v="1"/>
    <n v="4"/>
    <n v="5"/>
    <n v="5"/>
    <n v="5"/>
    <n v="2"/>
    <n v="4"/>
    <n v="2"/>
    <n v="5"/>
    <x v="3"/>
    <n v="1"/>
    <x v="3"/>
    <m/>
    <m/>
    <m/>
    <n v="3"/>
    <n v="1"/>
    <n v="1"/>
    <n v="2"/>
    <n v="1"/>
    <n v="1"/>
    <m/>
    <n v="1"/>
    <m/>
    <m/>
    <x v="5"/>
    <n v="1"/>
    <m/>
    <m/>
    <m/>
    <n v="1"/>
    <m/>
    <n v="1"/>
    <m/>
    <m/>
    <m/>
    <n v="1"/>
    <n v="1"/>
    <m/>
    <n v="1"/>
    <m/>
    <s v="SOUTH"/>
    <x v="2"/>
    <x v="2"/>
    <x v="0"/>
    <x v="11"/>
    <x v="0"/>
    <x v="0"/>
    <x v="2"/>
    <x v="0"/>
    <x v="3"/>
    <x v="0"/>
  </r>
  <r>
    <n v="729"/>
    <d v="2020-09-24T14:26:00"/>
    <x v="728"/>
    <x v="60"/>
    <n v="22"/>
    <n v="1"/>
    <n v="1"/>
    <n v="1"/>
    <n v="0"/>
    <x v="1"/>
    <m/>
    <n v="2"/>
    <x v="1"/>
    <n v="1"/>
    <n v="5"/>
    <n v="2"/>
    <n v="4"/>
    <n v="5"/>
    <n v="4"/>
    <n v="6"/>
    <n v="5"/>
    <n v="2"/>
    <n v="4"/>
    <n v="5"/>
    <x v="2"/>
    <n v="2"/>
    <x v="1"/>
    <m/>
    <m/>
    <s v="Raymond James"/>
    <n v="2"/>
    <n v="2"/>
    <n v="2"/>
    <n v="2"/>
    <m/>
    <m/>
    <m/>
    <m/>
    <m/>
    <n v="1"/>
    <x v="4"/>
    <n v="1"/>
    <m/>
    <m/>
    <m/>
    <n v="1"/>
    <m/>
    <m/>
    <m/>
    <m/>
    <m/>
    <m/>
    <m/>
    <m/>
    <m/>
    <n v="1"/>
    <s v="MW"/>
    <x v="1"/>
    <x v="3"/>
    <x v="5"/>
    <x v="0"/>
    <x v="7"/>
    <x v="0"/>
    <x v="3"/>
    <x v="1"/>
    <x v="0"/>
    <x v="0"/>
  </r>
  <r>
    <n v="730"/>
    <d v="2020-09-24T14:26:06"/>
    <x v="729"/>
    <x v="32"/>
    <n v="5"/>
    <n v="1"/>
    <n v="1"/>
    <n v="2"/>
    <n v="0"/>
    <x v="1"/>
    <m/>
    <n v="1"/>
    <x v="38"/>
    <n v="2"/>
    <n v="5"/>
    <n v="5"/>
    <n v="6"/>
    <n v="2"/>
    <n v="6"/>
    <n v="5"/>
    <n v="5"/>
    <n v="2"/>
    <n v="6"/>
    <n v="2"/>
    <x v="8"/>
    <n v="3"/>
    <x v="1"/>
    <m/>
    <m/>
    <s v="SPS"/>
    <n v="2"/>
    <n v="1"/>
    <n v="2"/>
    <n v="2"/>
    <m/>
    <n v="1"/>
    <m/>
    <m/>
    <m/>
    <m/>
    <x v="1"/>
    <m/>
    <m/>
    <m/>
    <m/>
    <m/>
    <m/>
    <m/>
    <m/>
    <m/>
    <n v="1"/>
    <m/>
    <m/>
    <m/>
    <m/>
    <n v="1"/>
    <s v="WEST"/>
    <x v="0"/>
    <x v="8"/>
    <x v="6"/>
    <x v="6"/>
    <x v="1"/>
    <x v="0"/>
    <x v="0"/>
    <x v="3"/>
    <x v="2"/>
    <x v="1"/>
  </r>
  <r>
    <n v="731"/>
    <d v="2020-09-24T14:28:19"/>
    <x v="730"/>
    <x v="7"/>
    <n v="10"/>
    <n v="1"/>
    <n v="1"/>
    <n v="2"/>
    <n v="1"/>
    <x v="0"/>
    <m/>
    <n v="1"/>
    <x v="17"/>
    <n v="1"/>
    <n v="6"/>
    <n v="7"/>
    <n v="7"/>
    <n v="6"/>
    <n v="7"/>
    <n v="6"/>
    <n v="7"/>
    <n v="7"/>
    <n v="7"/>
    <n v="7"/>
    <x v="8"/>
    <n v="1"/>
    <x v="4"/>
    <m/>
    <m/>
    <m/>
    <n v="2"/>
    <n v="1"/>
    <n v="1"/>
    <n v="1"/>
    <n v="1"/>
    <n v="1"/>
    <n v="1"/>
    <n v="1"/>
    <m/>
    <m/>
    <x v="0"/>
    <n v="1"/>
    <n v="1"/>
    <n v="1"/>
    <m/>
    <m/>
    <m/>
    <m/>
    <m/>
    <m/>
    <m/>
    <n v="1"/>
    <n v="1"/>
    <n v="1"/>
    <n v="1"/>
    <m/>
    <s v="SOUTH"/>
    <x v="0"/>
    <x v="8"/>
    <x v="0"/>
    <x v="7"/>
    <x v="0"/>
    <x v="0"/>
    <x v="0"/>
    <x v="0"/>
    <x v="0"/>
    <x v="0"/>
  </r>
  <r>
    <n v="732"/>
    <d v="2020-09-24T14:28:28"/>
    <x v="731"/>
    <x v="19"/>
    <n v="25"/>
    <n v="1"/>
    <n v="1"/>
    <n v="1"/>
    <n v="1"/>
    <x v="1"/>
    <m/>
    <n v="1"/>
    <x v="34"/>
    <n v="2"/>
    <n v="6"/>
    <n v="1"/>
    <n v="6"/>
    <n v="4"/>
    <n v="6"/>
    <n v="1"/>
    <n v="6"/>
    <n v="1"/>
    <n v="4"/>
    <n v="1"/>
    <x v="28"/>
    <n v="1"/>
    <x v="9"/>
    <s v="Vantage"/>
    <m/>
    <m/>
    <n v="2"/>
    <n v="2"/>
    <n v="3"/>
    <n v="2"/>
    <n v="1"/>
    <m/>
    <m/>
    <m/>
    <n v="1"/>
    <m/>
    <x v="0"/>
    <m/>
    <n v="1"/>
    <m/>
    <m/>
    <n v="1"/>
    <m/>
    <m/>
    <m/>
    <n v="1"/>
    <m/>
    <m/>
    <n v="1"/>
    <m/>
    <n v="1"/>
    <m/>
    <s v="MW"/>
    <x v="12"/>
    <x v="4"/>
    <x v="4"/>
    <x v="1"/>
    <x v="2"/>
    <x v="2"/>
    <x v="1"/>
    <x v="3"/>
    <x v="0"/>
    <x v="2"/>
  </r>
  <r>
    <n v="733"/>
    <d v="2020-09-24T14:28:32"/>
    <x v="732"/>
    <x v="3"/>
    <n v="29"/>
    <n v="1"/>
    <n v="1"/>
    <n v="2"/>
    <n v="1"/>
    <x v="2"/>
    <m/>
    <n v="1"/>
    <x v="17"/>
    <n v="1"/>
    <n v="5"/>
    <n v="5"/>
    <n v="6"/>
    <n v="5"/>
    <n v="5"/>
    <n v="3"/>
    <n v="5"/>
    <n v="3"/>
    <n v="4"/>
    <n v="3"/>
    <x v="4"/>
    <n v="1"/>
    <x v="3"/>
    <m/>
    <m/>
    <m/>
    <n v="1"/>
    <n v="1"/>
    <n v="1"/>
    <n v="1"/>
    <n v="1"/>
    <m/>
    <m/>
    <n v="1"/>
    <m/>
    <m/>
    <x v="3"/>
    <m/>
    <n v="1"/>
    <m/>
    <m/>
    <n v="1"/>
    <m/>
    <m/>
    <m/>
    <m/>
    <m/>
    <n v="1"/>
    <m/>
    <m/>
    <m/>
    <m/>
    <s v="NE"/>
    <x v="5"/>
    <x v="8"/>
    <x v="3"/>
    <x v="0"/>
    <x v="5"/>
    <x v="3"/>
    <x v="0"/>
    <x v="3"/>
    <x v="0"/>
    <x v="3"/>
  </r>
  <r>
    <n v="734"/>
    <d v="2020-09-24T14:28:38"/>
    <x v="733"/>
    <x v="4"/>
    <n v="38"/>
    <n v="1"/>
    <n v="1"/>
    <n v="2"/>
    <n v="2"/>
    <x v="0"/>
    <m/>
    <n v="1"/>
    <x v="7"/>
    <n v="1"/>
    <n v="7"/>
    <n v="7"/>
    <n v="7"/>
    <n v="6"/>
    <n v="6"/>
    <n v="7"/>
    <n v="6"/>
    <n v="7"/>
    <n v="7"/>
    <n v="6"/>
    <x v="12"/>
    <n v="3"/>
    <x v="3"/>
    <m/>
    <m/>
    <m/>
    <n v="1"/>
    <n v="1"/>
    <n v="1"/>
    <n v="1"/>
    <n v="1"/>
    <n v="1"/>
    <m/>
    <n v="1"/>
    <n v="1"/>
    <m/>
    <x v="2"/>
    <m/>
    <n v="1"/>
    <n v="1"/>
    <m/>
    <n v="1"/>
    <m/>
    <m/>
    <m/>
    <m/>
    <m/>
    <n v="1"/>
    <n v="1"/>
    <n v="1"/>
    <m/>
    <m/>
    <s v="NE"/>
    <x v="0"/>
    <x v="0"/>
    <x v="0"/>
    <x v="7"/>
    <x v="0"/>
    <x v="0"/>
    <x v="0"/>
    <x v="0"/>
    <x v="0"/>
    <x v="0"/>
  </r>
  <r>
    <n v="735"/>
    <d v="2020-09-24T14:29:09"/>
    <x v="734"/>
    <x v="9"/>
    <n v="4"/>
    <n v="1"/>
    <n v="1"/>
    <n v="4"/>
    <n v="1"/>
    <x v="0"/>
    <m/>
    <n v="2"/>
    <x v="3"/>
    <n v="1"/>
    <n v="6"/>
    <n v="2"/>
    <n v="6"/>
    <n v="4"/>
    <n v="7"/>
    <n v="2"/>
    <n v="7"/>
    <n v="2"/>
    <n v="6"/>
    <n v="1"/>
    <x v="3"/>
    <n v="2"/>
    <x v="1"/>
    <m/>
    <m/>
    <s v="USAA"/>
    <n v="2"/>
    <n v="1"/>
    <n v="1"/>
    <n v="2"/>
    <n v="1"/>
    <n v="1"/>
    <m/>
    <n v="1"/>
    <m/>
    <m/>
    <x v="0"/>
    <n v="1"/>
    <m/>
    <m/>
    <n v="1"/>
    <m/>
    <m/>
    <n v="1"/>
    <m/>
    <m/>
    <m/>
    <n v="1"/>
    <n v="1"/>
    <n v="1"/>
    <n v="1"/>
    <m/>
    <s v="SOUTH"/>
    <x v="4"/>
    <x v="4"/>
    <x v="6"/>
    <x v="3"/>
    <x v="9"/>
    <x v="2"/>
    <x v="1"/>
    <x v="3"/>
    <x v="2"/>
    <x v="2"/>
  </r>
  <r>
    <n v="736"/>
    <d v="2020-09-24T14:29:25"/>
    <x v="735"/>
    <x v="8"/>
    <n v="9"/>
    <n v="1"/>
    <n v="1"/>
    <n v="2"/>
    <n v="1"/>
    <x v="0"/>
    <m/>
    <n v="1"/>
    <x v="3"/>
    <n v="1"/>
    <n v="1"/>
    <n v="1"/>
    <n v="5"/>
    <n v="1"/>
    <n v="7"/>
    <n v="6"/>
    <n v="1"/>
    <n v="4"/>
    <n v="1"/>
    <n v="1"/>
    <x v="7"/>
    <n v="1"/>
    <x v="3"/>
    <m/>
    <m/>
    <m/>
    <n v="3"/>
    <n v="3"/>
    <n v="2"/>
    <n v="3"/>
    <m/>
    <n v="1"/>
    <m/>
    <m/>
    <n v="1"/>
    <m/>
    <x v="0"/>
    <m/>
    <n v="1"/>
    <m/>
    <n v="1"/>
    <m/>
    <n v="1"/>
    <m/>
    <m/>
    <m/>
    <m/>
    <m/>
    <n v="1"/>
    <n v="1"/>
    <m/>
    <m/>
    <s v="SOUTH"/>
    <x v="7"/>
    <x v="8"/>
    <x v="1"/>
    <x v="1"/>
    <x v="9"/>
    <x v="1"/>
    <x v="0"/>
    <x v="1"/>
    <x v="0"/>
    <x v="2"/>
  </r>
  <r>
    <n v="737"/>
    <d v="2020-09-24T14:31:11"/>
    <x v="736"/>
    <x v="25"/>
    <n v="14"/>
    <n v="2"/>
    <n v="1"/>
    <n v="2"/>
    <n v="0"/>
    <x v="0"/>
    <m/>
    <n v="2"/>
    <x v="7"/>
    <n v="2"/>
    <n v="2"/>
    <n v="5"/>
    <n v="7"/>
    <n v="5"/>
    <n v="5"/>
    <n v="6"/>
    <n v="6"/>
    <n v="3"/>
    <n v="6"/>
    <n v="5"/>
    <x v="5"/>
    <n v="2"/>
    <x v="6"/>
    <m/>
    <s v="Union Savings Bank"/>
    <m/>
    <n v="2"/>
    <n v="2"/>
    <n v="2"/>
    <n v="2"/>
    <n v="1"/>
    <m/>
    <m/>
    <n v="1"/>
    <m/>
    <m/>
    <x v="0"/>
    <n v="1"/>
    <m/>
    <m/>
    <m/>
    <n v="1"/>
    <m/>
    <m/>
    <n v="1"/>
    <m/>
    <m/>
    <m/>
    <m/>
    <m/>
    <m/>
    <n v="1"/>
    <s v="MW"/>
    <x v="3"/>
    <x v="2"/>
    <x v="6"/>
    <x v="7"/>
    <x v="0"/>
    <x v="1"/>
    <x v="2"/>
    <x v="3"/>
    <x v="0"/>
    <x v="0"/>
  </r>
  <r>
    <n v="738"/>
    <d v="2020-09-24T14:33:20"/>
    <x v="737"/>
    <x v="19"/>
    <n v="43"/>
    <n v="1"/>
    <n v="1"/>
    <n v="2"/>
    <n v="0"/>
    <x v="1"/>
    <m/>
    <n v="2"/>
    <x v="25"/>
    <n v="2"/>
    <n v="1"/>
    <n v="5"/>
    <n v="3"/>
    <n v="6"/>
    <n v="2"/>
    <n v="7"/>
    <n v="4"/>
    <n v="4"/>
    <n v="1"/>
    <n v="5"/>
    <x v="12"/>
    <n v="3"/>
    <x v="2"/>
    <m/>
    <m/>
    <m/>
    <n v="2"/>
    <n v="2"/>
    <n v="2"/>
    <n v="2"/>
    <n v="1"/>
    <n v="1"/>
    <n v="1"/>
    <m/>
    <n v="1"/>
    <m/>
    <x v="1"/>
    <n v="1"/>
    <m/>
    <n v="1"/>
    <m/>
    <m/>
    <m/>
    <m/>
    <m/>
    <m/>
    <n v="1"/>
    <m/>
    <m/>
    <m/>
    <m/>
    <n v="1"/>
    <s v="SOUTH"/>
    <x v="8"/>
    <x v="0"/>
    <x v="7"/>
    <x v="12"/>
    <x v="6"/>
    <x v="1"/>
    <x v="0"/>
    <x v="0"/>
    <x v="3"/>
    <x v="0"/>
  </r>
  <r>
    <n v="739"/>
    <d v="2020-09-24T14:33:32"/>
    <x v="738"/>
    <x v="8"/>
    <n v="5"/>
    <n v="1"/>
    <n v="1"/>
    <n v="2"/>
    <n v="2"/>
    <x v="0"/>
    <m/>
    <n v="1"/>
    <x v="17"/>
    <n v="2"/>
    <n v="4"/>
    <n v="4"/>
    <n v="4"/>
    <n v="4"/>
    <n v="4"/>
    <n v="4"/>
    <n v="4"/>
    <n v="4"/>
    <n v="6"/>
    <n v="4"/>
    <x v="12"/>
    <n v="1"/>
    <x v="3"/>
    <m/>
    <m/>
    <m/>
    <n v="2"/>
    <n v="1"/>
    <n v="1"/>
    <n v="2"/>
    <m/>
    <n v="1"/>
    <m/>
    <m/>
    <m/>
    <m/>
    <x v="1"/>
    <n v="1"/>
    <n v="1"/>
    <m/>
    <m/>
    <n v="1"/>
    <m/>
    <m/>
    <m/>
    <m/>
    <m/>
    <n v="1"/>
    <n v="1"/>
    <n v="1"/>
    <m/>
    <m/>
    <s v="WEST"/>
    <x v="0"/>
    <x v="8"/>
    <x v="0"/>
    <x v="3"/>
    <x v="0"/>
    <x v="0"/>
    <x v="0"/>
    <x v="0"/>
    <x v="2"/>
    <x v="0"/>
  </r>
  <r>
    <n v="740"/>
    <d v="2020-09-24T14:35:54"/>
    <x v="739"/>
    <x v="12"/>
    <n v="5"/>
    <n v="1"/>
    <n v="1"/>
    <n v="2"/>
    <n v="0"/>
    <x v="0"/>
    <m/>
    <n v="2"/>
    <x v="20"/>
    <n v="1"/>
    <n v="4"/>
    <n v="1"/>
    <n v="6"/>
    <n v="2"/>
    <n v="4"/>
    <n v="5"/>
    <n v="7"/>
    <n v="2"/>
    <n v="6"/>
    <n v="6"/>
    <x v="11"/>
    <n v="2"/>
    <x v="3"/>
    <m/>
    <m/>
    <m/>
    <n v="2"/>
    <n v="2"/>
    <n v="2"/>
    <n v="2"/>
    <m/>
    <m/>
    <m/>
    <m/>
    <m/>
    <n v="1"/>
    <x v="4"/>
    <m/>
    <m/>
    <m/>
    <m/>
    <n v="1"/>
    <m/>
    <m/>
    <m/>
    <m/>
    <m/>
    <m/>
    <m/>
    <m/>
    <m/>
    <n v="1"/>
    <s v="WEST"/>
    <x v="1"/>
    <x v="1"/>
    <x v="6"/>
    <x v="6"/>
    <x v="4"/>
    <x v="0"/>
    <x v="1"/>
    <x v="3"/>
    <x v="2"/>
    <x v="0"/>
  </r>
  <r>
    <n v="741"/>
    <d v="2020-09-24T14:37:35"/>
    <x v="740"/>
    <x v="11"/>
    <n v="10"/>
    <n v="1"/>
    <n v="1"/>
    <n v="2"/>
    <n v="0"/>
    <x v="2"/>
    <m/>
    <n v="1"/>
    <x v="2"/>
    <n v="2"/>
    <n v="5"/>
    <n v="3"/>
    <n v="7"/>
    <n v="5"/>
    <n v="7"/>
    <n v="7"/>
    <n v="6"/>
    <n v="2"/>
    <n v="7"/>
    <n v="3"/>
    <x v="5"/>
    <n v="1"/>
    <x v="3"/>
    <m/>
    <m/>
    <m/>
    <n v="2"/>
    <n v="2"/>
    <n v="2"/>
    <n v="2"/>
    <n v="1"/>
    <m/>
    <m/>
    <m/>
    <n v="1"/>
    <m/>
    <x v="1"/>
    <m/>
    <m/>
    <n v="1"/>
    <n v="1"/>
    <m/>
    <m/>
    <m/>
    <m/>
    <n v="1"/>
    <m/>
    <n v="1"/>
    <n v="1"/>
    <n v="1"/>
    <n v="1"/>
    <m/>
    <s v="SOUTH"/>
    <x v="2"/>
    <x v="3"/>
    <x v="4"/>
    <x v="3"/>
    <x v="1"/>
    <x v="0"/>
    <x v="3"/>
    <x v="3"/>
    <x v="2"/>
    <x v="1"/>
  </r>
  <r>
    <n v="742"/>
    <d v="2020-09-24T14:38:38"/>
    <x v="741"/>
    <x v="27"/>
    <n v="10"/>
    <n v="1"/>
    <n v="1"/>
    <n v="2"/>
    <n v="2"/>
    <x v="1"/>
    <m/>
    <n v="1"/>
    <x v="15"/>
    <n v="2"/>
    <n v="3"/>
    <n v="1"/>
    <n v="7"/>
    <n v="3"/>
    <n v="5"/>
    <n v="6"/>
    <n v="7"/>
    <n v="1"/>
    <n v="7"/>
    <n v="2"/>
    <x v="17"/>
    <n v="1"/>
    <x v="1"/>
    <m/>
    <m/>
    <s v="SunTrust"/>
    <n v="2"/>
    <n v="2"/>
    <n v="2"/>
    <n v="2"/>
    <m/>
    <m/>
    <m/>
    <m/>
    <n v="1"/>
    <m/>
    <x v="4"/>
    <n v="1"/>
    <m/>
    <m/>
    <m/>
    <n v="1"/>
    <m/>
    <m/>
    <m/>
    <n v="1"/>
    <m/>
    <n v="1"/>
    <m/>
    <m/>
    <m/>
    <m/>
    <s v="SOUTH"/>
    <x v="9"/>
    <x v="1"/>
    <x v="2"/>
    <x v="6"/>
    <x v="3"/>
    <x v="1"/>
    <x v="1"/>
    <x v="2"/>
    <x v="2"/>
    <x v="1"/>
  </r>
  <r>
    <n v="743"/>
    <d v="2020-09-24T14:38:43"/>
    <x v="742"/>
    <x v="8"/>
    <n v="10"/>
    <n v="1"/>
    <n v="1"/>
    <n v="2"/>
    <n v="2"/>
    <x v="0"/>
    <m/>
    <n v="1"/>
    <x v="0"/>
    <n v="1"/>
    <n v="7"/>
    <n v="7"/>
    <n v="7"/>
    <n v="7"/>
    <n v="7"/>
    <n v="7"/>
    <n v="7"/>
    <n v="7"/>
    <n v="7"/>
    <n v="7"/>
    <x v="4"/>
    <n v="1"/>
    <x v="7"/>
    <m/>
    <m/>
    <m/>
    <n v="1"/>
    <n v="1"/>
    <n v="1"/>
    <n v="1"/>
    <n v="1"/>
    <n v="1"/>
    <n v="1"/>
    <n v="1"/>
    <m/>
    <m/>
    <x v="2"/>
    <m/>
    <m/>
    <m/>
    <m/>
    <n v="1"/>
    <n v="1"/>
    <m/>
    <n v="1"/>
    <m/>
    <m/>
    <n v="1"/>
    <n v="1"/>
    <n v="1"/>
    <m/>
    <m/>
    <s v="SOUTH"/>
    <x v="0"/>
    <x v="8"/>
    <x v="0"/>
    <x v="1"/>
    <x v="0"/>
    <x v="0"/>
    <x v="0"/>
    <x v="0"/>
    <x v="0"/>
    <x v="0"/>
  </r>
  <r>
    <n v="744"/>
    <d v="2020-09-24T14:43:13"/>
    <x v="743"/>
    <x v="20"/>
    <n v="35"/>
    <n v="1"/>
    <n v="1"/>
    <n v="2"/>
    <n v="0"/>
    <x v="0"/>
    <m/>
    <n v="2"/>
    <x v="21"/>
    <n v="2"/>
    <n v="3"/>
    <n v="2"/>
    <n v="6"/>
    <n v="4"/>
    <n v="5"/>
    <n v="6"/>
    <n v="5"/>
    <n v="3"/>
    <n v="5"/>
    <n v="6"/>
    <x v="22"/>
    <n v="2"/>
    <x v="1"/>
    <m/>
    <m/>
    <s v="Huntington "/>
    <n v="2"/>
    <n v="3"/>
    <n v="2"/>
    <n v="2"/>
    <m/>
    <m/>
    <m/>
    <m/>
    <m/>
    <n v="1"/>
    <x v="1"/>
    <m/>
    <m/>
    <m/>
    <m/>
    <n v="1"/>
    <m/>
    <m/>
    <m/>
    <n v="1"/>
    <n v="1"/>
    <m/>
    <m/>
    <m/>
    <n v="1"/>
    <m/>
    <s v="MW"/>
    <x v="9"/>
    <x v="3"/>
    <x v="3"/>
    <x v="7"/>
    <x v="7"/>
    <x v="1"/>
    <x v="3"/>
    <x v="3"/>
    <x v="0"/>
    <x v="0"/>
  </r>
  <r>
    <n v="745"/>
    <d v="2020-09-24T14:45:04"/>
    <x v="744"/>
    <x v="1"/>
    <n v="32"/>
    <n v="1"/>
    <n v="1"/>
    <n v="1"/>
    <n v="0"/>
    <x v="0"/>
    <m/>
    <n v="1"/>
    <x v="12"/>
    <n v="1"/>
    <n v="4"/>
    <n v="2"/>
    <n v="7"/>
    <n v="2"/>
    <n v="4"/>
    <n v="4"/>
    <n v="5"/>
    <n v="1"/>
    <n v="5"/>
    <n v="4"/>
    <x v="3"/>
    <n v="3"/>
    <x v="7"/>
    <m/>
    <m/>
    <m/>
    <n v="2"/>
    <n v="3"/>
    <n v="2"/>
    <n v="2"/>
    <m/>
    <n v="1"/>
    <m/>
    <m/>
    <m/>
    <m/>
    <x v="1"/>
    <n v="1"/>
    <m/>
    <m/>
    <m/>
    <m/>
    <m/>
    <m/>
    <m/>
    <m/>
    <m/>
    <n v="1"/>
    <m/>
    <m/>
    <m/>
    <m/>
    <s v="NE"/>
    <x v="0"/>
    <x v="3"/>
    <x v="2"/>
    <x v="5"/>
    <x v="0"/>
    <x v="0"/>
    <x v="3"/>
    <x v="2"/>
    <x v="2"/>
    <x v="0"/>
  </r>
  <r>
    <n v="746"/>
    <d v="2020-09-24T14:52:51"/>
    <x v="745"/>
    <x v="0"/>
    <n v="43"/>
    <n v="1"/>
    <n v="1"/>
    <n v="2"/>
    <n v="1"/>
    <x v="3"/>
    <m/>
    <n v="1"/>
    <x v="16"/>
    <n v="1"/>
    <n v="7"/>
    <n v="7"/>
    <n v="6"/>
    <n v="7"/>
    <n v="6"/>
    <n v="6"/>
    <n v="5"/>
    <n v="7"/>
    <n v="6"/>
    <n v="6"/>
    <x v="9"/>
    <n v="1"/>
    <x v="3"/>
    <m/>
    <m/>
    <m/>
    <n v="1"/>
    <n v="1"/>
    <n v="1"/>
    <n v="1"/>
    <n v="1"/>
    <m/>
    <m/>
    <m/>
    <m/>
    <m/>
    <x v="3"/>
    <n v="1"/>
    <n v="1"/>
    <n v="1"/>
    <m/>
    <m/>
    <m/>
    <m/>
    <m/>
    <m/>
    <m/>
    <n v="1"/>
    <m/>
    <m/>
    <m/>
    <m/>
    <s v="SOUTH"/>
    <x v="6"/>
    <x v="7"/>
    <x v="7"/>
    <x v="0"/>
    <x v="0"/>
    <x v="3"/>
    <x v="0"/>
    <x v="0"/>
    <x v="0"/>
    <x v="0"/>
  </r>
  <r>
    <n v="747"/>
    <d v="2020-09-24T14:55:34"/>
    <x v="746"/>
    <x v="7"/>
    <n v="20"/>
    <n v="1"/>
    <n v="1"/>
    <n v="1"/>
    <n v="0"/>
    <x v="0"/>
    <m/>
    <n v="1"/>
    <x v="12"/>
    <n v="2"/>
    <n v="1"/>
    <n v="2"/>
    <n v="7"/>
    <n v="4"/>
    <n v="5"/>
    <n v="6"/>
    <n v="7"/>
    <n v="2"/>
    <n v="4"/>
    <n v="4"/>
    <x v="11"/>
    <n v="1"/>
    <x v="3"/>
    <m/>
    <m/>
    <m/>
    <n v="2"/>
    <n v="2"/>
    <n v="2"/>
    <n v="2"/>
    <m/>
    <m/>
    <m/>
    <m/>
    <n v="1"/>
    <m/>
    <x v="5"/>
    <n v="1"/>
    <m/>
    <m/>
    <m/>
    <n v="1"/>
    <m/>
    <m/>
    <m/>
    <n v="1"/>
    <m/>
    <m/>
    <m/>
    <m/>
    <m/>
    <n v="1"/>
    <s v="SOUTH"/>
    <x v="7"/>
    <x v="4"/>
    <x v="4"/>
    <x v="1"/>
    <x v="8"/>
    <x v="1"/>
    <x v="1"/>
    <x v="3"/>
    <x v="0"/>
    <x v="3"/>
  </r>
  <r>
    <n v="748"/>
    <d v="2020-09-24T14:56:00"/>
    <x v="747"/>
    <x v="56"/>
    <n v="5"/>
    <n v="1"/>
    <n v="1"/>
    <n v="2"/>
    <n v="2"/>
    <x v="0"/>
    <m/>
    <n v="1"/>
    <x v="4"/>
    <n v="2"/>
    <n v="5"/>
    <n v="1"/>
    <n v="5"/>
    <n v="3"/>
    <n v="6"/>
    <n v="4"/>
    <n v="7"/>
    <n v="1"/>
    <n v="5"/>
    <n v="3"/>
    <x v="2"/>
    <n v="1"/>
    <x v="10"/>
    <m/>
    <m/>
    <m/>
    <n v="2"/>
    <n v="1"/>
    <n v="2"/>
    <n v="2"/>
    <n v="1"/>
    <n v="1"/>
    <n v="1"/>
    <m/>
    <m/>
    <m/>
    <x v="1"/>
    <n v="1"/>
    <m/>
    <m/>
    <m/>
    <n v="1"/>
    <m/>
    <m/>
    <n v="1"/>
    <m/>
    <m/>
    <n v="1"/>
    <n v="1"/>
    <m/>
    <m/>
    <m/>
    <s v="WEST"/>
    <x v="6"/>
    <x v="1"/>
    <x v="6"/>
    <x v="3"/>
    <x v="3"/>
    <x v="3"/>
    <x v="1"/>
    <x v="3"/>
    <x v="2"/>
    <x v="1"/>
  </r>
  <r>
    <n v="749"/>
    <d v="2020-09-24T15:00:38"/>
    <x v="748"/>
    <x v="16"/>
    <n v="21"/>
    <n v="1"/>
    <n v="1"/>
    <n v="3"/>
    <n v="0"/>
    <x v="0"/>
    <m/>
    <n v="1"/>
    <x v="15"/>
    <n v="2"/>
    <n v="6"/>
    <n v="5"/>
    <n v="6"/>
    <n v="3"/>
    <n v="7"/>
    <n v="4"/>
    <n v="7"/>
    <n v="4"/>
    <n v="5"/>
    <n v="6"/>
    <x v="16"/>
    <n v="1"/>
    <x v="3"/>
    <m/>
    <m/>
    <m/>
    <n v="2"/>
    <n v="2"/>
    <n v="2"/>
    <n v="2"/>
    <m/>
    <m/>
    <n v="1"/>
    <m/>
    <m/>
    <m/>
    <x v="3"/>
    <n v="1"/>
    <m/>
    <m/>
    <m/>
    <n v="1"/>
    <m/>
    <n v="1"/>
    <m/>
    <m/>
    <m/>
    <n v="1"/>
    <n v="1"/>
    <m/>
    <n v="1"/>
    <m/>
    <s v="NE"/>
    <x v="5"/>
    <x v="6"/>
    <x v="5"/>
    <x v="3"/>
    <x v="8"/>
    <x v="3"/>
    <x v="2"/>
    <x v="1"/>
    <x v="2"/>
    <x v="3"/>
  </r>
  <r>
    <n v="750"/>
    <d v="2020-09-24T15:01:51"/>
    <x v="749"/>
    <x v="3"/>
    <n v="15"/>
    <n v="1"/>
    <n v="1"/>
    <n v="1"/>
    <n v="1"/>
    <x v="0"/>
    <m/>
    <n v="2"/>
    <x v="2"/>
    <n v="1"/>
    <n v="5"/>
    <n v="6"/>
    <n v="5"/>
    <n v="6"/>
    <n v="6"/>
    <n v="6"/>
    <n v="6"/>
    <n v="7"/>
    <n v="5"/>
    <n v="5"/>
    <x v="1"/>
    <n v="1"/>
    <x v="3"/>
    <m/>
    <m/>
    <m/>
    <n v="1"/>
    <n v="1"/>
    <n v="1"/>
    <n v="1"/>
    <m/>
    <n v="1"/>
    <m/>
    <m/>
    <m/>
    <m/>
    <x v="0"/>
    <n v="1"/>
    <m/>
    <m/>
    <n v="1"/>
    <m/>
    <m/>
    <m/>
    <n v="1"/>
    <m/>
    <m/>
    <m/>
    <n v="1"/>
    <m/>
    <m/>
    <m/>
    <s v="MW"/>
    <x v="1"/>
    <x v="8"/>
    <x v="9"/>
    <x v="0"/>
    <x v="8"/>
    <x v="0"/>
    <x v="0"/>
    <x v="0"/>
    <x v="0"/>
    <x v="3"/>
  </r>
  <r>
    <n v="751"/>
    <d v="2020-09-24T15:03:29"/>
    <x v="750"/>
    <x v="55"/>
    <n v="43"/>
    <n v="1"/>
    <n v="1"/>
    <n v="2"/>
    <n v="0"/>
    <x v="0"/>
    <m/>
    <n v="2"/>
    <x v="0"/>
    <n v="2"/>
    <n v="7"/>
    <n v="2"/>
    <n v="6"/>
    <n v="1"/>
    <n v="6"/>
    <n v="2"/>
    <n v="6"/>
    <n v="1"/>
    <n v="7"/>
    <n v="1"/>
    <x v="1"/>
    <n v="2"/>
    <x v="1"/>
    <m/>
    <m/>
    <s v="USAA"/>
    <n v="2"/>
    <n v="2"/>
    <n v="2"/>
    <n v="2"/>
    <n v="1"/>
    <m/>
    <n v="1"/>
    <m/>
    <n v="1"/>
    <m/>
    <x v="0"/>
    <n v="1"/>
    <m/>
    <m/>
    <m/>
    <m/>
    <n v="1"/>
    <m/>
    <m/>
    <n v="1"/>
    <m/>
    <m/>
    <m/>
    <m/>
    <m/>
    <n v="1"/>
    <s v="SOUTH"/>
    <x v="12"/>
    <x v="5"/>
    <x v="4"/>
    <x v="2"/>
    <x v="2"/>
    <x v="2"/>
    <x v="3"/>
    <x v="3"/>
    <x v="1"/>
    <x v="2"/>
  </r>
  <r>
    <n v="752"/>
    <d v="2020-09-24T15:06:49"/>
    <x v="751"/>
    <x v="55"/>
    <n v="30"/>
    <n v="1"/>
    <n v="1"/>
    <n v="2"/>
    <n v="1"/>
    <x v="5"/>
    <s v="Social Security"/>
    <n v="1"/>
    <x v="23"/>
    <n v="2"/>
    <n v="6"/>
    <n v="1"/>
    <n v="6"/>
    <n v="1"/>
    <n v="7"/>
    <n v="5"/>
    <n v="7"/>
    <n v="1"/>
    <n v="6"/>
    <n v="1"/>
    <x v="16"/>
    <n v="1"/>
    <x v="5"/>
    <m/>
    <m/>
    <m/>
    <n v="2"/>
    <n v="2"/>
    <n v="2"/>
    <n v="2"/>
    <n v="1"/>
    <m/>
    <m/>
    <m/>
    <m/>
    <m/>
    <x v="5"/>
    <m/>
    <m/>
    <m/>
    <m/>
    <n v="1"/>
    <m/>
    <m/>
    <n v="1"/>
    <n v="1"/>
    <m/>
    <m/>
    <m/>
    <m/>
    <m/>
    <n v="1"/>
    <s v="NE"/>
    <x v="6"/>
    <x v="1"/>
    <x v="4"/>
    <x v="4"/>
    <x v="9"/>
    <x v="3"/>
    <x v="1"/>
    <x v="3"/>
    <x v="1"/>
    <x v="2"/>
  </r>
  <r>
    <n v="753"/>
    <d v="2020-09-24T15:09:20"/>
    <x v="752"/>
    <x v="36"/>
    <n v="32"/>
    <n v="1"/>
    <n v="1"/>
    <n v="2"/>
    <n v="2"/>
    <x v="0"/>
    <m/>
    <n v="1"/>
    <x v="16"/>
    <n v="1"/>
    <n v="7"/>
    <n v="5"/>
    <n v="7"/>
    <n v="1"/>
    <n v="6"/>
    <n v="4"/>
    <n v="7"/>
    <n v="1"/>
    <n v="7"/>
    <n v="1"/>
    <x v="7"/>
    <n v="1"/>
    <x v="3"/>
    <m/>
    <m/>
    <m/>
    <n v="2"/>
    <n v="1"/>
    <n v="1"/>
    <n v="1"/>
    <n v="1"/>
    <n v="1"/>
    <m/>
    <n v="1"/>
    <m/>
    <m/>
    <x v="1"/>
    <m/>
    <n v="1"/>
    <n v="1"/>
    <m/>
    <m/>
    <m/>
    <m/>
    <n v="1"/>
    <m/>
    <m/>
    <n v="1"/>
    <m/>
    <m/>
    <n v="1"/>
    <m/>
    <s v="NE"/>
    <x v="11"/>
    <x v="6"/>
    <x v="2"/>
    <x v="2"/>
    <x v="2"/>
    <x v="3"/>
    <x v="2"/>
    <x v="2"/>
    <x v="1"/>
    <x v="2"/>
  </r>
  <r>
    <n v="754"/>
    <d v="2020-09-24T15:09:31"/>
    <x v="753"/>
    <x v="8"/>
    <n v="5"/>
    <n v="1"/>
    <n v="1"/>
    <n v="3"/>
    <n v="0"/>
    <x v="3"/>
    <m/>
    <n v="2"/>
    <x v="25"/>
    <n v="2"/>
    <n v="7"/>
    <n v="7"/>
    <n v="7"/>
    <n v="7"/>
    <n v="7"/>
    <n v="7"/>
    <n v="7"/>
    <n v="7"/>
    <n v="7"/>
    <n v="7"/>
    <x v="18"/>
    <n v="1"/>
    <x v="10"/>
    <m/>
    <m/>
    <m/>
    <n v="2"/>
    <n v="2"/>
    <n v="2"/>
    <n v="2"/>
    <m/>
    <n v="1"/>
    <m/>
    <m/>
    <m/>
    <m/>
    <x v="4"/>
    <n v="1"/>
    <n v="1"/>
    <n v="1"/>
    <m/>
    <m/>
    <m/>
    <m/>
    <m/>
    <m/>
    <m/>
    <n v="1"/>
    <m/>
    <m/>
    <m/>
    <m/>
    <s v="WEST"/>
    <x v="0"/>
    <x v="8"/>
    <x v="0"/>
    <x v="1"/>
    <x v="0"/>
    <x v="0"/>
    <x v="0"/>
    <x v="0"/>
    <x v="0"/>
    <x v="0"/>
  </r>
  <r>
    <n v="755"/>
    <d v="2020-09-24T15:09:43"/>
    <x v="754"/>
    <x v="3"/>
    <n v="50"/>
    <n v="1"/>
    <n v="1"/>
    <n v="2"/>
    <n v="2"/>
    <x v="2"/>
    <m/>
    <n v="1"/>
    <x v="3"/>
    <n v="1"/>
    <n v="6"/>
    <n v="7"/>
    <n v="6"/>
    <n v="5"/>
    <n v="7"/>
    <n v="1"/>
    <n v="7"/>
    <n v="6"/>
    <n v="5"/>
    <n v="6"/>
    <x v="7"/>
    <n v="2"/>
    <x v="5"/>
    <m/>
    <m/>
    <m/>
    <n v="1"/>
    <n v="1"/>
    <n v="1"/>
    <n v="2"/>
    <n v="1"/>
    <n v="1"/>
    <n v="1"/>
    <m/>
    <m/>
    <m/>
    <x v="0"/>
    <n v="1"/>
    <m/>
    <n v="1"/>
    <n v="1"/>
    <m/>
    <m/>
    <m/>
    <m/>
    <m/>
    <m/>
    <n v="1"/>
    <m/>
    <n v="1"/>
    <m/>
    <m/>
    <s v="MW"/>
    <x v="12"/>
    <x v="8"/>
    <x v="0"/>
    <x v="1"/>
    <x v="8"/>
    <x v="2"/>
    <x v="0"/>
    <x v="0"/>
    <x v="0"/>
    <x v="3"/>
  </r>
  <r>
    <n v="756"/>
    <d v="2020-09-24T15:13:59"/>
    <x v="755"/>
    <x v="16"/>
    <n v="43"/>
    <n v="1"/>
    <n v="1"/>
    <n v="1"/>
    <n v="2"/>
    <x v="0"/>
    <m/>
    <n v="2"/>
    <x v="2"/>
    <n v="2"/>
    <n v="5"/>
    <n v="5"/>
    <n v="5"/>
    <n v="2"/>
    <n v="5"/>
    <n v="5"/>
    <n v="5"/>
    <n v="1"/>
    <n v="5"/>
    <n v="1"/>
    <x v="5"/>
    <n v="2"/>
    <x v="9"/>
    <s v="Eastman Credit Union"/>
    <m/>
    <m/>
    <n v="1"/>
    <n v="2"/>
    <n v="2"/>
    <n v="1"/>
    <n v="1"/>
    <m/>
    <m/>
    <m/>
    <n v="1"/>
    <m/>
    <x v="3"/>
    <m/>
    <m/>
    <m/>
    <n v="1"/>
    <n v="1"/>
    <n v="1"/>
    <m/>
    <m/>
    <m/>
    <m/>
    <m/>
    <m/>
    <m/>
    <m/>
    <n v="1"/>
    <s v="SOUTH"/>
    <x v="0"/>
    <x v="8"/>
    <x v="6"/>
    <x v="5"/>
    <x v="1"/>
    <x v="0"/>
    <x v="0"/>
    <x v="3"/>
    <x v="2"/>
    <x v="1"/>
  </r>
  <r>
    <n v="757"/>
    <d v="2020-09-24T15:15:18"/>
    <x v="756"/>
    <x v="13"/>
    <n v="17"/>
    <n v="1"/>
    <n v="1"/>
    <n v="2"/>
    <n v="1"/>
    <x v="2"/>
    <m/>
    <n v="1"/>
    <x v="2"/>
    <n v="2"/>
    <n v="5"/>
    <n v="5"/>
    <n v="6"/>
    <n v="6"/>
    <n v="3"/>
    <n v="6"/>
    <n v="5"/>
    <n v="5"/>
    <n v="6"/>
    <n v="5"/>
    <x v="7"/>
    <n v="1"/>
    <x v="10"/>
    <m/>
    <m/>
    <m/>
    <n v="1"/>
    <n v="2"/>
    <n v="2"/>
    <n v="2"/>
    <m/>
    <m/>
    <m/>
    <m/>
    <n v="1"/>
    <m/>
    <x v="2"/>
    <m/>
    <n v="1"/>
    <m/>
    <m/>
    <n v="1"/>
    <m/>
    <m/>
    <n v="1"/>
    <m/>
    <m/>
    <m/>
    <n v="1"/>
    <m/>
    <m/>
    <m/>
    <s v="SOUTH"/>
    <x v="1"/>
    <x v="8"/>
    <x v="1"/>
    <x v="1"/>
    <x v="4"/>
    <x v="0"/>
    <x v="0"/>
    <x v="1"/>
    <x v="0"/>
    <x v="0"/>
  </r>
  <r>
    <n v="758"/>
    <d v="2020-09-24T15:22:31"/>
    <x v="757"/>
    <x v="8"/>
    <n v="32"/>
    <n v="1"/>
    <n v="1"/>
    <n v="2"/>
    <n v="2"/>
    <x v="0"/>
    <m/>
    <n v="2"/>
    <x v="15"/>
    <n v="1"/>
    <n v="3"/>
    <n v="5"/>
    <n v="7"/>
    <n v="3"/>
    <n v="5"/>
    <n v="4"/>
    <n v="6"/>
    <n v="6"/>
    <n v="5"/>
    <n v="5"/>
    <x v="18"/>
    <n v="1"/>
    <x v="3"/>
    <m/>
    <m/>
    <m/>
    <n v="1"/>
    <n v="1"/>
    <n v="1"/>
    <n v="1"/>
    <n v="1"/>
    <m/>
    <m/>
    <m/>
    <m/>
    <m/>
    <x v="0"/>
    <m/>
    <m/>
    <n v="1"/>
    <m/>
    <m/>
    <n v="1"/>
    <n v="1"/>
    <m/>
    <m/>
    <m/>
    <m/>
    <n v="1"/>
    <n v="1"/>
    <m/>
    <m/>
    <s v="NE"/>
    <x v="1"/>
    <x v="2"/>
    <x v="1"/>
    <x v="3"/>
    <x v="0"/>
    <x v="0"/>
    <x v="2"/>
    <x v="1"/>
    <x v="2"/>
    <x v="0"/>
  </r>
  <r>
    <n v="759"/>
    <d v="2020-09-24T15:31:56"/>
    <x v="758"/>
    <x v="4"/>
    <n v="40"/>
    <n v="2"/>
    <n v="1"/>
    <n v="1"/>
    <n v="0"/>
    <x v="1"/>
    <m/>
    <n v="1"/>
    <x v="15"/>
    <n v="2"/>
    <n v="1"/>
    <n v="5"/>
    <n v="7"/>
    <n v="6"/>
    <n v="6"/>
    <n v="3"/>
    <n v="6"/>
    <n v="3"/>
    <n v="3"/>
    <n v="5"/>
    <x v="26"/>
    <n v="1"/>
    <x v="5"/>
    <m/>
    <m/>
    <m/>
    <n v="2"/>
    <n v="2"/>
    <n v="2"/>
    <n v="2"/>
    <m/>
    <m/>
    <m/>
    <n v="1"/>
    <m/>
    <m/>
    <x v="0"/>
    <m/>
    <n v="1"/>
    <m/>
    <m/>
    <m/>
    <m/>
    <n v="1"/>
    <m/>
    <n v="1"/>
    <m/>
    <m/>
    <m/>
    <m/>
    <n v="1"/>
    <m/>
    <s v="SOUTH"/>
    <x v="2"/>
    <x v="2"/>
    <x v="6"/>
    <x v="11"/>
    <x v="8"/>
    <x v="0"/>
    <x v="2"/>
    <x v="3"/>
    <x v="3"/>
    <x v="3"/>
  </r>
  <r>
    <n v="760"/>
    <d v="2020-09-24T15:35:34"/>
    <x v="759"/>
    <x v="51"/>
    <n v="43"/>
    <n v="1"/>
    <n v="1"/>
    <n v="2"/>
    <n v="0"/>
    <x v="0"/>
    <m/>
    <n v="1"/>
    <x v="6"/>
    <n v="1"/>
    <n v="6"/>
    <n v="5"/>
    <n v="5"/>
    <n v="4"/>
    <n v="6"/>
    <n v="7"/>
    <n v="1"/>
    <n v="4"/>
    <n v="7"/>
    <n v="5"/>
    <x v="9"/>
    <n v="1"/>
    <x v="13"/>
    <m/>
    <m/>
    <m/>
    <n v="1"/>
    <n v="1"/>
    <n v="1"/>
    <n v="2"/>
    <n v="1"/>
    <m/>
    <m/>
    <m/>
    <n v="1"/>
    <m/>
    <x v="5"/>
    <m/>
    <n v="1"/>
    <m/>
    <m/>
    <m/>
    <m/>
    <m/>
    <n v="1"/>
    <m/>
    <m/>
    <m/>
    <n v="1"/>
    <m/>
    <m/>
    <m/>
    <s v="SOUTH"/>
    <x v="1"/>
    <x v="11"/>
    <x v="1"/>
    <x v="5"/>
    <x v="8"/>
    <x v="0"/>
    <x v="0"/>
    <x v="1"/>
    <x v="2"/>
    <x v="3"/>
  </r>
  <r>
    <n v="761"/>
    <d v="2020-09-24T15:53:44"/>
    <x v="760"/>
    <x v="9"/>
    <n v="33"/>
    <n v="1"/>
    <n v="1"/>
    <n v="2"/>
    <n v="1"/>
    <x v="0"/>
    <m/>
    <n v="2"/>
    <x v="7"/>
    <n v="2"/>
    <n v="6"/>
    <n v="1"/>
    <n v="7"/>
    <n v="1"/>
    <n v="7"/>
    <n v="7"/>
    <n v="7"/>
    <n v="1"/>
    <n v="7"/>
    <n v="1"/>
    <x v="3"/>
    <n v="2"/>
    <x v="5"/>
    <m/>
    <m/>
    <m/>
    <n v="2"/>
    <n v="2"/>
    <n v="1"/>
    <n v="2"/>
    <m/>
    <n v="1"/>
    <m/>
    <m/>
    <m/>
    <m/>
    <x v="0"/>
    <m/>
    <m/>
    <m/>
    <m/>
    <n v="1"/>
    <m/>
    <n v="1"/>
    <n v="1"/>
    <m/>
    <m/>
    <m/>
    <m/>
    <m/>
    <m/>
    <n v="1"/>
    <s v="SOUTH"/>
    <x v="1"/>
    <x v="1"/>
    <x v="2"/>
    <x v="2"/>
    <x v="9"/>
    <x v="0"/>
    <x v="1"/>
    <x v="2"/>
    <x v="1"/>
    <x v="2"/>
  </r>
  <r>
    <n v="762"/>
    <d v="2020-09-24T16:00:29"/>
    <x v="761"/>
    <x v="46"/>
    <n v="32"/>
    <n v="1"/>
    <n v="1"/>
    <n v="2"/>
    <n v="1"/>
    <x v="0"/>
    <m/>
    <n v="1"/>
    <x v="16"/>
    <n v="1"/>
    <n v="7"/>
    <n v="6"/>
    <n v="6"/>
    <n v="7"/>
    <n v="7"/>
    <n v="7"/>
    <n v="6"/>
    <n v="6"/>
    <n v="6"/>
    <n v="7"/>
    <x v="3"/>
    <n v="1"/>
    <x v="4"/>
    <m/>
    <m/>
    <m/>
    <n v="2"/>
    <n v="2"/>
    <n v="2"/>
    <n v="2"/>
    <n v="1"/>
    <m/>
    <m/>
    <m/>
    <n v="1"/>
    <m/>
    <x v="1"/>
    <m/>
    <m/>
    <m/>
    <n v="1"/>
    <m/>
    <n v="1"/>
    <m/>
    <m/>
    <n v="1"/>
    <m/>
    <n v="1"/>
    <n v="1"/>
    <n v="1"/>
    <m/>
    <m/>
    <s v="NE"/>
    <x v="0"/>
    <x v="8"/>
    <x v="0"/>
    <x v="0"/>
    <x v="0"/>
    <x v="0"/>
    <x v="0"/>
    <x v="0"/>
    <x v="0"/>
    <x v="0"/>
  </r>
  <r>
    <n v="763"/>
    <d v="2020-09-24T16:00:42"/>
    <x v="762"/>
    <x v="4"/>
    <n v="18"/>
    <n v="1"/>
    <n v="1"/>
    <n v="1"/>
    <n v="1"/>
    <x v="0"/>
    <m/>
    <n v="1"/>
    <x v="17"/>
    <n v="1"/>
    <n v="7"/>
    <n v="7"/>
    <n v="7"/>
    <n v="7"/>
    <n v="4"/>
    <n v="6"/>
    <n v="4"/>
    <n v="7"/>
    <n v="6"/>
    <n v="6"/>
    <x v="45"/>
    <n v="1"/>
    <x v="3"/>
    <m/>
    <m/>
    <m/>
    <n v="1"/>
    <n v="1"/>
    <n v="1"/>
    <n v="1"/>
    <n v="1"/>
    <m/>
    <m/>
    <m/>
    <m/>
    <m/>
    <x v="1"/>
    <n v="1"/>
    <n v="1"/>
    <n v="1"/>
    <m/>
    <m/>
    <m/>
    <m/>
    <m/>
    <m/>
    <m/>
    <n v="1"/>
    <n v="1"/>
    <m/>
    <m/>
    <m/>
    <s v="SOUTH"/>
    <x v="6"/>
    <x v="9"/>
    <x v="0"/>
    <x v="0"/>
    <x v="4"/>
    <x v="3"/>
    <x v="0"/>
    <x v="0"/>
    <x v="0"/>
    <x v="0"/>
  </r>
  <r>
    <n v="764"/>
    <d v="2020-09-24T16:06:34"/>
    <x v="763"/>
    <x v="5"/>
    <n v="46"/>
    <n v="1"/>
    <n v="1"/>
    <n v="3"/>
    <n v="0"/>
    <x v="0"/>
    <m/>
    <n v="1"/>
    <x v="1"/>
    <n v="1"/>
    <n v="7"/>
    <n v="1"/>
    <n v="7"/>
    <n v="1"/>
    <n v="7"/>
    <n v="7"/>
    <n v="7"/>
    <n v="1"/>
    <n v="7"/>
    <n v="1"/>
    <x v="12"/>
    <n v="2"/>
    <x v="3"/>
    <m/>
    <m/>
    <m/>
    <n v="1"/>
    <n v="1"/>
    <n v="1"/>
    <n v="1"/>
    <n v="1"/>
    <m/>
    <m/>
    <m/>
    <n v="1"/>
    <m/>
    <x v="4"/>
    <n v="1"/>
    <n v="1"/>
    <n v="1"/>
    <m/>
    <m/>
    <m/>
    <m/>
    <m/>
    <m/>
    <m/>
    <n v="1"/>
    <m/>
    <m/>
    <m/>
    <m/>
    <s v="SOUTH"/>
    <x v="0"/>
    <x v="1"/>
    <x v="2"/>
    <x v="2"/>
    <x v="9"/>
    <x v="0"/>
    <x v="1"/>
    <x v="2"/>
    <x v="1"/>
    <x v="2"/>
  </r>
  <r>
    <n v="765"/>
    <d v="2020-09-24T16:08:31"/>
    <x v="764"/>
    <x v="5"/>
    <n v="9"/>
    <n v="1"/>
    <n v="1"/>
    <n v="2"/>
    <n v="1"/>
    <x v="0"/>
    <m/>
    <n v="1"/>
    <x v="16"/>
    <n v="1"/>
    <n v="3"/>
    <n v="4"/>
    <n v="5"/>
    <n v="3"/>
    <n v="6"/>
    <n v="4"/>
    <n v="5"/>
    <n v="4"/>
    <n v="6"/>
    <n v="2"/>
    <x v="11"/>
    <n v="1"/>
    <x v="3"/>
    <m/>
    <m/>
    <m/>
    <n v="2"/>
    <n v="1"/>
    <n v="1"/>
    <n v="2"/>
    <n v="1"/>
    <n v="1"/>
    <m/>
    <m/>
    <m/>
    <m/>
    <x v="1"/>
    <m/>
    <n v="1"/>
    <m/>
    <m/>
    <n v="1"/>
    <m/>
    <n v="1"/>
    <m/>
    <m/>
    <m/>
    <m/>
    <n v="1"/>
    <m/>
    <n v="1"/>
    <m/>
    <s v="SOUTH"/>
    <x v="1"/>
    <x v="2"/>
    <x v="1"/>
    <x v="5"/>
    <x v="1"/>
    <x v="0"/>
    <x v="2"/>
    <x v="1"/>
    <x v="2"/>
    <x v="1"/>
  </r>
  <r>
    <n v="766"/>
    <d v="2020-09-24T16:08:52"/>
    <x v="765"/>
    <x v="3"/>
    <n v="6"/>
    <n v="2"/>
    <n v="1"/>
    <n v="1"/>
    <n v="1"/>
    <x v="0"/>
    <m/>
    <n v="1"/>
    <x v="0"/>
    <n v="1"/>
    <n v="7"/>
    <n v="5"/>
    <n v="5"/>
    <n v="6"/>
    <n v="6"/>
    <n v="7"/>
    <n v="6"/>
    <n v="7"/>
    <n v="6"/>
    <n v="5"/>
    <x v="19"/>
    <n v="1"/>
    <x v="3"/>
    <m/>
    <m/>
    <m/>
    <n v="1"/>
    <n v="1"/>
    <n v="1"/>
    <n v="1"/>
    <n v="1"/>
    <m/>
    <m/>
    <m/>
    <m/>
    <m/>
    <x v="0"/>
    <m/>
    <m/>
    <n v="1"/>
    <m/>
    <m/>
    <m/>
    <m/>
    <m/>
    <m/>
    <m/>
    <m/>
    <m/>
    <n v="1"/>
    <n v="1"/>
    <m/>
    <s v="WEST"/>
    <x v="0"/>
    <x v="2"/>
    <x v="9"/>
    <x v="1"/>
    <x v="8"/>
    <x v="0"/>
    <x v="2"/>
    <x v="0"/>
    <x v="0"/>
    <x v="3"/>
  </r>
  <r>
    <n v="767"/>
    <d v="2020-09-24T16:19:53"/>
    <x v="766"/>
    <x v="18"/>
    <n v="14"/>
    <n v="1"/>
    <n v="1"/>
    <n v="1"/>
    <n v="0"/>
    <x v="0"/>
    <m/>
    <n v="1"/>
    <x v="17"/>
    <n v="2"/>
    <n v="2"/>
    <n v="5"/>
    <n v="5"/>
    <n v="5"/>
    <n v="4"/>
    <n v="5"/>
    <n v="4"/>
    <n v="3"/>
    <n v="3"/>
    <n v="3"/>
    <x v="8"/>
    <n v="1"/>
    <x v="5"/>
    <m/>
    <m/>
    <m/>
    <n v="2"/>
    <n v="2"/>
    <n v="2"/>
    <n v="2"/>
    <m/>
    <n v="1"/>
    <m/>
    <m/>
    <m/>
    <m/>
    <x v="0"/>
    <n v="1"/>
    <m/>
    <m/>
    <m/>
    <n v="1"/>
    <n v="1"/>
    <m/>
    <m/>
    <m/>
    <m/>
    <n v="1"/>
    <m/>
    <m/>
    <m/>
    <m/>
    <s v="MW"/>
    <x v="9"/>
    <x v="0"/>
    <x v="5"/>
    <x v="10"/>
    <x v="8"/>
    <x v="1"/>
    <x v="0"/>
    <x v="1"/>
    <x v="3"/>
    <x v="3"/>
  </r>
  <r>
    <n v="768"/>
    <d v="2020-09-24T16:22:55"/>
    <x v="767"/>
    <x v="7"/>
    <n v="32"/>
    <n v="1"/>
    <n v="1"/>
    <n v="2"/>
    <n v="1"/>
    <x v="0"/>
    <m/>
    <n v="1"/>
    <x v="0"/>
    <n v="2"/>
    <n v="5"/>
    <n v="5"/>
    <n v="5"/>
    <n v="5"/>
    <n v="5"/>
    <n v="5"/>
    <n v="5"/>
    <n v="5"/>
    <n v="5"/>
    <n v="5"/>
    <x v="7"/>
    <n v="1"/>
    <x v="3"/>
    <m/>
    <m/>
    <m/>
    <n v="2"/>
    <n v="2"/>
    <n v="2"/>
    <n v="2"/>
    <n v="1"/>
    <m/>
    <m/>
    <m/>
    <m/>
    <m/>
    <x v="5"/>
    <n v="1"/>
    <n v="1"/>
    <m/>
    <m/>
    <m/>
    <n v="1"/>
    <m/>
    <m/>
    <m/>
    <m/>
    <m/>
    <m/>
    <n v="1"/>
    <m/>
    <m/>
    <s v="NE"/>
    <x v="0"/>
    <x v="8"/>
    <x v="0"/>
    <x v="1"/>
    <x v="0"/>
    <x v="0"/>
    <x v="0"/>
    <x v="0"/>
    <x v="0"/>
    <x v="0"/>
  </r>
  <r>
    <n v="769"/>
    <d v="2020-09-24T16:43:13"/>
    <x v="768"/>
    <x v="14"/>
    <n v="1"/>
    <n v="1"/>
    <n v="1"/>
    <n v="1"/>
    <n v="0"/>
    <x v="2"/>
    <m/>
    <n v="1"/>
    <x v="2"/>
    <n v="2"/>
    <n v="5"/>
    <n v="2"/>
    <n v="7"/>
    <n v="1"/>
    <n v="6"/>
    <n v="7"/>
    <n v="5"/>
    <n v="1"/>
    <n v="7"/>
    <n v="2"/>
    <x v="7"/>
    <n v="1"/>
    <x v="9"/>
    <s v="Family Savings"/>
    <m/>
    <m/>
    <n v="2"/>
    <n v="2"/>
    <n v="2"/>
    <n v="2"/>
    <m/>
    <m/>
    <m/>
    <m/>
    <m/>
    <n v="1"/>
    <x v="2"/>
    <m/>
    <m/>
    <m/>
    <m/>
    <n v="1"/>
    <m/>
    <m/>
    <n v="1"/>
    <m/>
    <n v="1"/>
    <m/>
    <m/>
    <m/>
    <m/>
    <n v="1"/>
    <s v="SOUTH"/>
    <x v="2"/>
    <x v="3"/>
    <x v="2"/>
    <x v="2"/>
    <x v="1"/>
    <x v="0"/>
    <x v="3"/>
    <x v="2"/>
    <x v="1"/>
    <x v="1"/>
  </r>
  <r>
    <n v="770"/>
    <d v="2020-09-24T16:47:48"/>
    <x v="769"/>
    <x v="8"/>
    <n v="14"/>
    <n v="2"/>
    <n v="1"/>
    <n v="2"/>
    <n v="2"/>
    <x v="0"/>
    <m/>
    <n v="1"/>
    <x v="16"/>
    <n v="2"/>
    <n v="3"/>
    <n v="2"/>
    <n v="6"/>
    <n v="5"/>
    <n v="6"/>
    <n v="6"/>
    <n v="6"/>
    <n v="4"/>
    <n v="5"/>
    <n v="5"/>
    <x v="2"/>
    <n v="1"/>
    <x v="1"/>
    <m/>
    <m/>
    <s v="Mr. Cooper"/>
    <n v="2"/>
    <n v="2"/>
    <n v="2"/>
    <n v="2"/>
    <m/>
    <m/>
    <m/>
    <m/>
    <m/>
    <n v="1"/>
    <x v="3"/>
    <m/>
    <m/>
    <m/>
    <n v="1"/>
    <n v="1"/>
    <m/>
    <m/>
    <m/>
    <m/>
    <n v="1"/>
    <m/>
    <m/>
    <m/>
    <m/>
    <n v="1"/>
    <s v="MW"/>
    <x v="9"/>
    <x v="5"/>
    <x v="5"/>
    <x v="1"/>
    <x v="8"/>
    <x v="1"/>
    <x v="3"/>
    <x v="1"/>
    <x v="0"/>
    <x v="3"/>
  </r>
  <r>
    <n v="771"/>
    <d v="2020-09-24T16:51:52"/>
    <x v="770"/>
    <x v="1"/>
    <n v="13"/>
    <n v="1"/>
    <n v="1"/>
    <n v="1"/>
    <n v="3"/>
    <x v="2"/>
    <m/>
    <n v="2"/>
    <x v="0"/>
    <n v="2"/>
    <n v="5"/>
    <n v="2"/>
    <n v="6"/>
    <n v="3"/>
    <n v="5"/>
    <n v="5"/>
    <n v="7"/>
    <n v="1"/>
    <n v="5"/>
    <n v="1"/>
    <x v="1"/>
    <n v="2"/>
    <x v="1"/>
    <m/>
    <m/>
    <s v="Guaranteed Rate"/>
    <n v="2"/>
    <n v="2"/>
    <n v="2"/>
    <n v="2"/>
    <m/>
    <m/>
    <m/>
    <m/>
    <m/>
    <n v="1"/>
    <x v="1"/>
    <n v="1"/>
    <m/>
    <m/>
    <m/>
    <n v="1"/>
    <m/>
    <n v="1"/>
    <m/>
    <m/>
    <m/>
    <m/>
    <m/>
    <m/>
    <n v="1"/>
    <m/>
    <s v="MW"/>
    <x v="0"/>
    <x v="4"/>
    <x v="4"/>
    <x v="3"/>
    <x v="1"/>
    <x v="0"/>
    <x v="1"/>
    <x v="3"/>
    <x v="2"/>
    <x v="1"/>
  </r>
  <r>
    <n v="772"/>
    <d v="2020-09-24T16:52:26"/>
    <x v="771"/>
    <x v="20"/>
    <n v="5"/>
    <n v="2"/>
    <n v="1"/>
    <n v="2"/>
    <n v="2"/>
    <x v="0"/>
    <m/>
    <n v="2"/>
    <x v="16"/>
    <n v="1"/>
    <n v="6"/>
    <n v="2"/>
    <n v="6"/>
    <n v="2"/>
    <n v="6"/>
    <n v="2"/>
    <n v="7"/>
    <n v="2"/>
    <n v="6"/>
    <n v="1"/>
    <x v="1"/>
    <n v="3"/>
    <x v="11"/>
    <m/>
    <m/>
    <m/>
    <n v="3"/>
    <n v="1"/>
    <n v="2"/>
    <n v="2"/>
    <m/>
    <n v="1"/>
    <n v="1"/>
    <m/>
    <m/>
    <m/>
    <x v="1"/>
    <n v="1"/>
    <m/>
    <m/>
    <m/>
    <n v="1"/>
    <m/>
    <n v="1"/>
    <m/>
    <m/>
    <m/>
    <n v="1"/>
    <n v="1"/>
    <m/>
    <n v="1"/>
    <m/>
    <s v="WEST"/>
    <x v="4"/>
    <x v="4"/>
    <x v="6"/>
    <x v="6"/>
    <x v="2"/>
    <x v="2"/>
    <x v="1"/>
    <x v="3"/>
    <x v="2"/>
    <x v="2"/>
  </r>
  <r>
    <n v="773"/>
    <d v="2020-09-24T17:11:19"/>
    <x v="772"/>
    <x v="14"/>
    <n v="5"/>
    <n v="1"/>
    <n v="1"/>
    <n v="2"/>
    <n v="2"/>
    <x v="3"/>
    <m/>
    <n v="1"/>
    <x v="0"/>
    <n v="1"/>
    <n v="7"/>
    <n v="7"/>
    <n v="7"/>
    <n v="7"/>
    <n v="7"/>
    <n v="7"/>
    <n v="6"/>
    <n v="7"/>
    <n v="7"/>
    <n v="7"/>
    <x v="1"/>
    <n v="2"/>
    <x v="3"/>
    <m/>
    <m/>
    <m/>
    <n v="1"/>
    <n v="1"/>
    <n v="1"/>
    <n v="1"/>
    <n v="1"/>
    <n v="1"/>
    <m/>
    <m/>
    <m/>
    <m/>
    <x v="0"/>
    <n v="1"/>
    <n v="1"/>
    <n v="1"/>
    <m/>
    <m/>
    <m/>
    <m/>
    <m/>
    <m/>
    <m/>
    <n v="1"/>
    <n v="1"/>
    <n v="1"/>
    <n v="1"/>
    <m/>
    <s v="WEST"/>
    <x v="0"/>
    <x v="0"/>
    <x v="0"/>
    <x v="1"/>
    <x v="0"/>
    <x v="0"/>
    <x v="0"/>
    <x v="0"/>
    <x v="0"/>
    <x v="0"/>
  </r>
  <r>
    <n v="774"/>
    <d v="2020-09-24T17:12:55"/>
    <x v="773"/>
    <x v="1"/>
    <n v="38"/>
    <n v="2"/>
    <n v="1"/>
    <n v="11"/>
    <n v="10"/>
    <x v="0"/>
    <m/>
    <n v="1"/>
    <x v="0"/>
    <n v="1"/>
    <n v="7"/>
    <n v="6"/>
    <n v="7"/>
    <n v="6"/>
    <n v="6"/>
    <n v="7"/>
    <n v="6"/>
    <n v="7"/>
    <n v="6"/>
    <n v="7"/>
    <x v="6"/>
    <n v="1"/>
    <x v="4"/>
    <m/>
    <m/>
    <m/>
    <n v="1"/>
    <n v="1"/>
    <n v="1"/>
    <n v="2"/>
    <n v="1"/>
    <m/>
    <m/>
    <m/>
    <m/>
    <m/>
    <x v="5"/>
    <m/>
    <m/>
    <n v="1"/>
    <m/>
    <m/>
    <m/>
    <m/>
    <m/>
    <m/>
    <m/>
    <m/>
    <m/>
    <m/>
    <n v="1"/>
    <m/>
    <s v="NE"/>
    <x v="0"/>
    <x v="8"/>
    <x v="0"/>
    <x v="1"/>
    <x v="7"/>
    <x v="0"/>
    <x v="0"/>
    <x v="0"/>
    <x v="0"/>
    <x v="0"/>
  </r>
  <r>
    <n v="775"/>
    <d v="2020-09-24T17:15:53"/>
    <x v="774"/>
    <x v="38"/>
    <n v="50"/>
    <n v="1"/>
    <n v="1"/>
    <n v="2"/>
    <n v="3"/>
    <x v="0"/>
    <m/>
    <n v="2"/>
    <x v="0"/>
    <n v="1"/>
    <n v="5"/>
    <n v="4"/>
    <n v="7"/>
    <n v="3"/>
    <n v="6"/>
    <n v="3"/>
    <n v="5"/>
    <n v="2"/>
    <n v="5"/>
    <n v="4"/>
    <x v="1"/>
    <n v="2"/>
    <x v="9"/>
    <s v="CFCU"/>
    <m/>
    <m/>
    <n v="2"/>
    <n v="2"/>
    <n v="2"/>
    <n v="2"/>
    <n v="1"/>
    <m/>
    <m/>
    <m/>
    <m/>
    <m/>
    <x v="0"/>
    <n v="1"/>
    <m/>
    <m/>
    <m/>
    <m/>
    <n v="1"/>
    <m/>
    <n v="1"/>
    <m/>
    <m/>
    <m/>
    <m/>
    <m/>
    <m/>
    <n v="1"/>
    <s v="MW"/>
    <x v="5"/>
    <x v="2"/>
    <x v="4"/>
    <x v="3"/>
    <x v="5"/>
    <x v="3"/>
    <x v="2"/>
    <x v="3"/>
    <x v="2"/>
    <x v="3"/>
  </r>
  <r>
    <n v="776"/>
    <d v="2020-09-24T17:17:39"/>
    <x v="775"/>
    <x v="14"/>
    <n v="28"/>
    <n v="2"/>
    <n v="1"/>
    <n v="1"/>
    <n v="1"/>
    <x v="3"/>
    <m/>
    <n v="1"/>
    <x v="0"/>
    <n v="1"/>
    <n v="5"/>
    <n v="5"/>
    <n v="5"/>
    <n v="5"/>
    <n v="5"/>
    <n v="5"/>
    <n v="5"/>
    <n v="5"/>
    <n v="5"/>
    <n v="5"/>
    <x v="7"/>
    <n v="1"/>
    <x v="3"/>
    <m/>
    <m/>
    <m/>
    <n v="1"/>
    <n v="1"/>
    <n v="1"/>
    <n v="1"/>
    <n v="1"/>
    <m/>
    <n v="1"/>
    <m/>
    <m/>
    <m/>
    <x v="1"/>
    <m/>
    <n v="1"/>
    <n v="1"/>
    <n v="1"/>
    <m/>
    <m/>
    <m/>
    <m/>
    <m/>
    <m/>
    <n v="1"/>
    <m/>
    <n v="1"/>
    <n v="1"/>
    <m/>
    <s v="WEST"/>
    <x v="0"/>
    <x v="8"/>
    <x v="0"/>
    <x v="1"/>
    <x v="0"/>
    <x v="0"/>
    <x v="0"/>
    <x v="0"/>
    <x v="0"/>
    <x v="0"/>
  </r>
  <r>
    <n v="777"/>
    <d v="2020-09-24T17:18:00"/>
    <x v="776"/>
    <x v="8"/>
    <n v="32"/>
    <n v="1"/>
    <n v="1"/>
    <n v="2"/>
    <n v="2"/>
    <x v="0"/>
    <m/>
    <n v="1"/>
    <x v="3"/>
    <n v="1"/>
    <n v="4"/>
    <n v="5"/>
    <n v="6"/>
    <n v="6"/>
    <n v="6"/>
    <n v="4"/>
    <n v="6"/>
    <n v="6"/>
    <n v="6"/>
    <n v="4"/>
    <x v="5"/>
    <n v="1"/>
    <x v="5"/>
    <m/>
    <m/>
    <m/>
    <n v="1"/>
    <n v="1"/>
    <n v="1"/>
    <n v="1"/>
    <n v="1"/>
    <n v="1"/>
    <n v="1"/>
    <m/>
    <n v="1"/>
    <m/>
    <x v="1"/>
    <n v="1"/>
    <m/>
    <m/>
    <m/>
    <m/>
    <m/>
    <n v="1"/>
    <n v="1"/>
    <m/>
    <m/>
    <n v="1"/>
    <n v="1"/>
    <n v="1"/>
    <m/>
    <m/>
    <s v="NE"/>
    <x v="0"/>
    <x v="2"/>
    <x v="0"/>
    <x v="1"/>
    <x v="5"/>
    <x v="0"/>
    <x v="2"/>
    <x v="0"/>
    <x v="0"/>
    <x v="3"/>
  </r>
  <r>
    <n v="778"/>
    <d v="2020-09-24T17:18:58"/>
    <x v="777"/>
    <x v="13"/>
    <n v="9"/>
    <n v="1"/>
    <n v="1"/>
    <n v="2"/>
    <n v="2"/>
    <x v="0"/>
    <m/>
    <n v="1"/>
    <x v="6"/>
    <n v="2"/>
    <n v="5"/>
    <n v="3"/>
    <n v="6"/>
    <n v="6"/>
    <n v="3"/>
    <n v="6"/>
    <n v="5"/>
    <n v="5"/>
    <n v="6"/>
    <n v="6"/>
    <x v="12"/>
    <n v="1"/>
    <x v="3"/>
    <m/>
    <m/>
    <m/>
    <n v="2"/>
    <n v="2"/>
    <n v="2"/>
    <n v="2"/>
    <m/>
    <n v="1"/>
    <m/>
    <n v="1"/>
    <m/>
    <m/>
    <x v="0"/>
    <m/>
    <m/>
    <n v="1"/>
    <m/>
    <n v="1"/>
    <m/>
    <n v="1"/>
    <m/>
    <m/>
    <m/>
    <m/>
    <m/>
    <n v="1"/>
    <m/>
    <m/>
    <s v="SOUTH"/>
    <x v="1"/>
    <x v="6"/>
    <x v="1"/>
    <x v="1"/>
    <x v="6"/>
    <x v="0"/>
    <x v="2"/>
    <x v="1"/>
    <x v="0"/>
    <x v="0"/>
  </r>
  <r>
    <n v="779"/>
    <d v="2020-09-24T17:20:48"/>
    <x v="778"/>
    <x v="3"/>
    <n v="48"/>
    <n v="1"/>
    <n v="1"/>
    <n v="2"/>
    <n v="2"/>
    <x v="0"/>
    <m/>
    <n v="1"/>
    <x v="3"/>
    <n v="1"/>
    <n v="6"/>
    <n v="7"/>
    <n v="7"/>
    <n v="6"/>
    <n v="6"/>
    <n v="7"/>
    <n v="5"/>
    <n v="6"/>
    <n v="6"/>
    <n v="6"/>
    <x v="8"/>
    <n v="1"/>
    <x v="3"/>
    <m/>
    <m/>
    <m/>
    <n v="1"/>
    <n v="1"/>
    <n v="1"/>
    <n v="1"/>
    <n v="1"/>
    <m/>
    <n v="1"/>
    <n v="1"/>
    <m/>
    <m/>
    <x v="1"/>
    <m/>
    <m/>
    <n v="1"/>
    <n v="1"/>
    <m/>
    <n v="1"/>
    <m/>
    <m/>
    <m/>
    <m/>
    <n v="1"/>
    <n v="1"/>
    <n v="1"/>
    <m/>
    <m/>
    <s v="SOUTH"/>
    <x v="1"/>
    <x v="7"/>
    <x v="1"/>
    <x v="1"/>
    <x v="0"/>
    <x v="0"/>
    <x v="0"/>
    <x v="1"/>
    <x v="0"/>
    <x v="0"/>
  </r>
  <r>
    <n v="780"/>
    <d v="2020-09-24T17:28:46"/>
    <x v="779"/>
    <x v="5"/>
    <n v="14"/>
    <n v="1"/>
    <n v="1"/>
    <n v="2"/>
    <n v="2"/>
    <x v="0"/>
    <m/>
    <n v="1"/>
    <x v="16"/>
    <n v="1"/>
    <n v="3"/>
    <n v="4"/>
    <n v="5"/>
    <n v="6"/>
    <n v="5"/>
    <n v="2"/>
    <n v="4"/>
    <n v="1"/>
    <n v="4"/>
    <n v="3"/>
    <x v="9"/>
    <n v="1"/>
    <x v="4"/>
    <m/>
    <m/>
    <m/>
    <n v="2"/>
    <n v="1"/>
    <n v="2"/>
    <n v="2"/>
    <n v="1"/>
    <m/>
    <m/>
    <m/>
    <m/>
    <m/>
    <x v="0"/>
    <n v="1"/>
    <m/>
    <m/>
    <m/>
    <m/>
    <m/>
    <n v="1"/>
    <n v="1"/>
    <m/>
    <m/>
    <m/>
    <m/>
    <m/>
    <m/>
    <n v="1"/>
    <s v="MW"/>
    <x v="6"/>
    <x v="8"/>
    <x v="6"/>
    <x v="10"/>
    <x v="5"/>
    <x v="3"/>
    <x v="0"/>
    <x v="3"/>
    <x v="3"/>
    <x v="3"/>
  </r>
  <r>
    <n v="781"/>
    <d v="2020-09-24T17:37:24"/>
    <x v="780"/>
    <x v="20"/>
    <n v="39"/>
    <n v="1"/>
    <n v="1"/>
    <n v="2"/>
    <n v="0"/>
    <x v="1"/>
    <m/>
    <n v="2"/>
    <x v="9"/>
    <n v="1"/>
    <n v="5"/>
    <n v="4"/>
    <n v="4"/>
    <n v="5"/>
    <n v="5"/>
    <n v="4"/>
    <n v="5"/>
    <n v="4"/>
    <n v="5"/>
    <n v="4"/>
    <x v="22"/>
    <n v="2"/>
    <x v="9"/>
    <s v="Navigant"/>
    <m/>
    <m/>
    <n v="2"/>
    <n v="3"/>
    <n v="2"/>
    <n v="2"/>
    <m/>
    <n v="1"/>
    <m/>
    <m/>
    <n v="1"/>
    <m/>
    <x v="0"/>
    <m/>
    <m/>
    <m/>
    <m/>
    <n v="1"/>
    <n v="1"/>
    <m/>
    <m/>
    <n v="1"/>
    <m/>
    <m/>
    <m/>
    <m/>
    <m/>
    <n v="1"/>
    <s v="NE"/>
    <x v="6"/>
    <x v="2"/>
    <x v="0"/>
    <x v="1"/>
    <x v="8"/>
    <x v="3"/>
    <x v="2"/>
    <x v="0"/>
    <x v="0"/>
    <x v="3"/>
  </r>
  <r>
    <n v="782"/>
    <d v="2020-09-24T17:41:18"/>
    <x v="781"/>
    <x v="10"/>
    <n v="46"/>
    <n v="1"/>
    <n v="1"/>
    <n v="3"/>
    <n v="0"/>
    <x v="0"/>
    <m/>
    <n v="2"/>
    <x v="8"/>
    <n v="2"/>
    <n v="1"/>
    <n v="6"/>
    <n v="5"/>
    <n v="5"/>
    <n v="3"/>
    <n v="7"/>
    <n v="3"/>
    <n v="3"/>
    <n v="5"/>
    <n v="6"/>
    <x v="4"/>
    <n v="2"/>
    <x v="1"/>
    <m/>
    <m/>
    <s v="Truist"/>
    <n v="2"/>
    <n v="2"/>
    <n v="2"/>
    <n v="2"/>
    <m/>
    <m/>
    <m/>
    <m/>
    <m/>
    <n v="1"/>
    <x v="4"/>
    <n v="1"/>
    <m/>
    <m/>
    <m/>
    <n v="1"/>
    <m/>
    <m/>
    <m/>
    <m/>
    <n v="1"/>
    <m/>
    <m/>
    <m/>
    <m/>
    <n v="1"/>
    <s v="SOUTH"/>
    <x v="8"/>
    <x v="9"/>
    <x v="5"/>
    <x v="1"/>
    <x v="6"/>
    <x v="1"/>
    <x v="0"/>
    <x v="1"/>
    <x v="0"/>
    <x v="0"/>
  </r>
  <r>
    <n v="783"/>
    <d v="2020-09-24T18:25:45"/>
    <x v="782"/>
    <x v="44"/>
    <n v="9"/>
    <n v="2"/>
    <n v="1"/>
    <n v="2"/>
    <n v="2"/>
    <x v="0"/>
    <m/>
    <n v="1"/>
    <x v="17"/>
    <n v="2"/>
    <n v="5"/>
    <n v="3"/>
    <n v="5"/>
    <n v="4"/>
    <n v="4"/>
    <n v="4"/>
    <n v="6"/>
    <n v="1"/>
    <n v="5"/>
    <n v="2"/>
    <x v="8"/>
    <n v="1"/>
    <x v="3"/>
    <m/>
    <m/>
    <m/>
    <n v="2"/>
    <n v="2"/>
    <n v="2"/>
    <n v="2"/>
    <m/>
    <n v="1"/>
    <n v="1"/>
    <m/>
    <n v="1"/>
    <m/>
    <x v="1"/>
    <m/>
    <m/>
    <m/>
    <n v="1"/>
    <m/>
    <n v="1"/>
    <n v="1"/>
    <m/>
    <m/>
    <m/>
    <n v="1"/>
    <m/>
    <n v="1"/>
    <m/>
    <m/>
    <s v="SOUTH"/>
    <x v="6"/>
    <x v="3"/>
    <x v="6"/>
    <x v="7"/>
    <x v="5"/>
    <x v="3"/>
    <x v="3"/>
    <x v="3"/>
    <x v="0"/>
    <x v="3"/>
  </r>
  <r>
    <n v="784"/>
    <d v="2020-09-24T18:47:00"/>
    <x v="783"/>
    <x v="8"/>
    <n v="9"/>
    <n v="1"/>
    <n v="1"/>
    <n v="2"/>
    <n v="3"/>
    <x v="0"/>
    <m/>
    <n v="2"/>
    <x v="2"/>
    <n v="1"/>
    <n v="7"/>
    <n v="1"/>
    <n v="2"/>
    <n v="2"/>
    <n v="7"/>
    <n v="7"/>
    <n v="7"/>
    <n v="1"/>
    <n v="7"/>
    <n v="1"/>
    <x v="5"/>
    <n v="3"/>
    <x v="3"/>
    <m/>
    <m/>
    <m/>
    <n v="1"/>
    <n v="1"/>
    <n v="1"/>
    <n v="1"/>
    <n v="1"/>
    <n v="1"/>
    <m/>
    <m/>
    <n v="1"/>
    <m/>
    <x v="1"/>
    <n v="1"/>
    <m/>
    <m/>
    <m/>
    <n v="1"/>
    <m/>
    <m/>
    <n v="1"/>
    <m/>
    <m/>
    <n v="1"/>
    <n v="1"/>
    <m/>
    <n v="1"/>
    <m/>
    <s v="SOUTH"/>
    <x v="0"/>
    <x v="1"/>
    <x v="1"/>
    <x v="4"/>
    <x v="9"/>
    <x v="0"/>
    <x v="1"/>
    <x v="1"/>
    <x v="1"/>
    <x v="2"/>
  </r>
  <r>
    <n v="785"/>
    <d v="2020-09-24T18:50:28"/>
    <x v="784"/>
    <x v="41"/>
    <n v="6"/>
    <n v="1"/>
    <n v="1"/>
    <n v="1"/>
    <n v="1"/>
    <x v="0"/>
    <m/>
    <n v="1"/>
    <x v="2"/>
    <n v="2"/>
    <n v="1"/>
    <n v="7"/>
    <n v="5"/>
    <n v="5"/>
    <n v="2"/>
    <n v="6"/>
    <n v="4"/>
    <n v="5"/>
    <n v="5"/>
    <n v="3"/>
    <x v="7"/>
    <n v="1"/>
    <x v="1"/>
    <m/>
    <m/>
    <s v="Penny Mac"/>
    <n v="2"/>
    <n v="3"/>
    <n v="2"/>
    <n v="3"/>
    <m/>
    <m/>
    <m/>
    <n v="1"/>
    <n v="1"/>
    <m/>
    <x v="0"/>
    <n v="1"/>
    <m/>
    <m/>
    <m/>
    <m/>
    <m/>
    <m/>
    <n v="1"/>
    <n v="1"/>
    <m/>
    <m/>
    <m/>
    <m/>
    <m/>
    <n v="1"/>
    <s v="WEST"/>
    <x v="7"/>
    <x v="9"/>
    <x v="0"/>
    <x v="1"/>
    <x v="7"/>
    <x v="1"/>
    <x v="0"/>
    <x v="0"/>
    <x v="0"/>
    <x v="0"/>
  </r>
  <r>
    <n v="786"/>
    <d v="2020-09-24T19:33:54"/>
    <x v="785"/>
    <x v="11"/>
    <n v="9"/>
    <n v="1"/>
    <n v="1"/>
    <n v="2"/>
    <n v="1"/>
    <x v="3"/>
    <m/>
    <n v="1"/>
    <x v="3"/>
    <n v="2"/>
    <n v="5"/>
    <n v="6"/>
    <n v="5"/>
    <n v="7"/>
    <n v="5"/>
    <n v="7"/>
    <n v="5"/>
    <n v="6"/>
    <n v="5"/>
    <n v="6"/>
    <x v="12"/>
    <n v="1"/>
    <x v="10"/>
    <m/>
    <m/>
    <m/>
    <n v="2"/>
    <n v="2"/>
    <n v="2"/>
    <n v="2"/>
    <m/>
    <m/>
    <n v="1"/>
    <m/>
    <m/>
    <m/>
    <x v="1"/>
    <m/>
    <n v="1"/>
    <m/>
    <m/>
    <m/>
    <m/>
    <m/>
    <m/>
    <m/>
    <m/>
    <m/>
    <n v="1"/>
    <m/>
    <m/>
    <m/>
    <s v="SOUTH"/>
    <x v="2"/>
    <x v="0"/>
    <x v="7"/>
    <x v="10"/>
    <x v="7"/>
    <x v="0"/>
    <x v="0"/>
    <x v="0"/>
    <x v="3"/>
    <x v="0"/>
  </r>
  <r>
    <n v="787"/>
    <d v="2020-09-24T19:48:26"/>
    <x v="786"/>
    <x v="14"/>
    <n v="13"/>
    <n v="1"/>
    <n v="1"/>
    <n v="1"/>
    <n v="1"/>
    <x v="0"/>
    <m/>
    <n v="1"/>
    <x v="24"/>
    <n v="1"/>
    <n v="2"/>
    <n v="3"/>
    <n v="5"/>
    <n v="3"/>
    <n v="2"/>
    <n v="6"/>
    <n v="2"/>
    <n v="2"/>
    <n v="6"/>
    <n v="3"/>
    <x v="9"/>
    <n v="1"/>
    <x v="5"/>
    <m/>
    <m/>
    <m/>
    <n v="1"/>
    <n v="1"/>
    <n v="1"/>
    <n v="1"/>
    <n v="1"/>
    <m/>
    <m/>
    <m/>
    <m/>
    <m/>
    <x v="3"/>
    <m/>
    <n v="1"/>
    <m/>
    <m/>
    <m/>
    <m/>
    <m/>
    <m/>
    <m/>
    <m/>
    <m/>
    <m/>
    <n v="1"/>
    <m/>
    <m/>
    <s v="MW"/>
    <x v="3"/>
    <x v="0"/>
    <x v="3"/>
    <x v="5"/>
    <x v="7"/>
    <x v="1"/>
    <x v="0"/>
    <x v="3"/>
    <x v="2"/>
    <x v="0"/>
  </r>
  <r>
    <n v="788"/>
    <d v="2020-09-24T19:49:24"/>
    <x v="787"/>
    <x v="8"/>
    <n v="43"/>
    <n v="1"/>
    <n v="1"/>
    <n v="2"/>
    <n v="2"/>
    <x v="0"/>
    <m/>
    <n v="1"/>
    <x v="4"/>
    <n v="1"/>
    <n v="6"/>
    <n v="3"/>
    <n v="7"/>
    <n v="5"/>
    <n v="5"/>
    <n v="5"/>
    <n v="5"/>
    <n v="3"/>
    <n v="5"/>
    <n v="3"/>
    <x v="10"/>
    <n v="1"/>
    <x v="11"/>
    <m/>
    <m/>
    <m/>
    <n v="1"/>
    <n v="1"/>
    <n v="1"/>
    <n v="1"/>
    <n v="1"/>
    <n v="1"/>
    <m/>
    <m/>
    <m/>
    <m/>
    <x v="5"/>
    <n v="1"/>
    <n v="1"/>
    <m/>
    <m/>
    <m/>
    <m/>
    <m/>
    <m/>
    <m/>
    <m/>
    <n v="1"/>
    <n v="1"/>
    <m/>
    <m/>
    <m/>
    <s v="SOUTH"/>
    <x v="6"/>
    <x v="6"/>
    <x v="6"/>
    <x v="1"/>
    <x v="5"/>
    <x v="3"/>
    <x v="2"/>
    <x v="3"/>
    <x v="0"/>
    <x v="3"/>
  </r>
  <r>
    <n v="789"/>
    <d v="2020-09-24T19:59:12"/>
    <x v="788"/>
    <x v="41"/>
    <n v="43"/>
    <n v="1"/>
    <n v="1"/>
    <n v="2"/>
    <n v="2"/>
    <x v="0"/>
    <m/>
    <n v="1"/>
    <x v="16"/>
    <n v="1"/>
    <n v="5"/>
    <n v="1"/>
    <n v="7"/>
    <n v="1"/>
    <n v="7"/>
    <n v="7"/>
    <n v="1"/>
    <n v="2"/>
    <n v="7"/>
    <n v="2"/>
    <x v="8"/>
    <n v="1"/>
    <x v="4"/>
    <m/>
    <m/>
    <m/>
    <n v="1"/>
    <n v="1"/>
    <n v="1"/>
    <n v="1"/>
    <n v="1"/>
    <n v="1"/>
    <m/>
    <m/>
    <m/>
    <m/>
    <x v="0"/>
    <n v="1"/>
    <n v="1"/>
    <m/>
    <n v="1"/>
    <m/>
    <m/>
    <m/>
    <m/>
    <m/>
    <m/>
    <n v="1"/>
    <m/>
    <n v="1"/>
    <m/>
    <m/>
    <s v="SOUTH"/>
    <x v="2"/>
    <x v="8"/>
    <x v="4"/>
    <x v="2"/>
    <x v="2"/>
    <x v="0"/>
    <x v="0"/>
    <x v="3"/>
    <x v="1"/>
    <x v="2"/>
  </r>
  <r>
    <n v="790"/>
    <d v="2020-09-24T20:01:54"/>
    <x v="789"/>
    <x v="8"/>
    <n v="32"/>
    <n v="1"/>
    <n v="1"/>
    <n v="2"/>
    <n v="2"/>
    <x v="0"/>
    <m/>
    <n v="1"/>
    <x v="3"/>
    <n v="1"/>
    <n v="4"/>
    <n v="6"/>
    <n v="3"/>
    <n v="6"/>
    <n v="7"/>
    <n v="6"/>
    <n v="3"/>
    <n v="5"/>
    <n v="6"/>
    <n v="3"/>
    <x v="8"/>
    <n v="1"/>
    <x v="3"/>
    <m/>
    <m/>
    <m/>
    <n v="1"/>
    <n v="1"/>
    <n v="1"/>
    <n v="1"/>
    <n v="1"/>
    <m/>
    <n v="1"/>
    <m/>
    <m/>
    <m/>
    <x v="4"/>
    <n v="1"/>
    <m/>
    <m/>
    <m/>
    <m/>
    <m/>
    <n v="1"/>
    <m/>
    <n v="1"/>
    <m/>
    <n v="1"/>
    <m/>
    <n v="1"/>
    <n v="1"/>
    <m/>
    <s v="NE"/>
    <x v="2"/>
    <x v="9"/>
    <x v="9"/>
    <x v="1"/>
    <x v="1"/>
    <x v="0"/>
    <x v="0"/>
    <x v="0"/>
    <x v="0"/>
    <x v="1"/>
  </r>
  <r>
    <n v="791"/>
    <d v="2020-09-24T20:14:45"/>
    <x v="790"/>
    <x v="17"/>
    <n v="1"/>
    <n v="2"/>
    <n v="1"/>
    <n v="2"/>
    <n v="0"/>
    <x v="0"/>
    <m/>
    <n v="1"/>
    <x v="17"/>
    <n v="2"/>
    <n v="5"/>
    <n v="4"/>
    <n v="4"/>
    <n v="6"/>
    <n v="4"/>
    <n v="4"/>
    <n v="6"/>
    <n v="3"/>
    <n v="5"/>
    <n v="4"/>
    <x v="8"/>
    <n v="1"/>
    <x v="7"/>
    <m/>
    <m/>
    <m/>
    <n v="2"/>
    <n v="2"/>
    <n v="2"/>
    <n v="2"/>
    <m/>
    <m/>
    <m/>
    <m/>
    <m/>
    <n v="1"/>
    <x v="0"/>
    <n v="1"/>
    <m/>
    <m/>
    <m/>
    <n v="1"/>
    <m/>
    <n v="1"/>
    <m/>
    <m/>
    <m/>
    <m/>
    <m/>
    <m/>
    <n v="1"/>
    <m/>
    <s v="SOUTH"/>
    <x v="6"/>
    <x v="6"/>
    <x v="1"/>
    <x v="0"/>
    <x v="0"/>
    <x v="3"/>
    <x v="2"/>
    <x v="1"/>
    <x v="0"/>
    <x v="0"/>
  </r>
  <r>
    <n v="792"/>
    <d v="2020-09-24T20:31:32"/>
    <x v="791"/>
    <x v="26"/>
    <n v="27"/>
    <n v="1"/>
    <n v="1"/>
    <n v="4"/>
    <n v="2"/>
    <x v="0"/>
    <m/>
    <n v="1"/>
    <x v="16"/>
    <n v="1"/>
    <n v="5"/>
    <n v="4"/>
    <n v="6"/>
    <n v="1"/>
    <n v="7"/>
    <n v="5"/>
    <n v="6"/>
    <n v="1"/>
    <n v="7"/>
    <n v="2"/>
    <x v="8"/>
    <n v="1"/>
    <x v="3"/>
    <m/>
    <m/>
    <m/>
    <n v="1"/>
    <n v="1"/>
    <n v="2"/>
    <n v="2"/>
    <m/>
    <m/>
    <n v="1"/>
    <m/>
    <n v="1"/>
    <m/>
    <x v="5"/>
    <m/>
    <n v="1"/>
    <m/>
    <m/>
    <m/>
    <m/>
    <m/>
    <n v="1"/>
    <n v="1"/>
    <m/>
    <m/>
    <n v="1"/>
    <m/>
    <n v="1"/>
    <m/>
    <s v="MW"/>
    <x v="0"/>
    <x v="6"/>
    <x v="4"/>
    <x v="2"/>
    <x v="2"/>
    <x v="0"/>
    <x v="2"/>
    <x v="3"/>
    <x v="1"/>
    <x v="2"/>
  </r>
  <r>
    <n v="793"/>
    <d v="2020-09-24T20:48:21"/>
    <x v="792"/>
    <x v="45"/>
    <n v="21"/>
    <n v="2"/>
    <n v="1"/>
    <n v="3"/>
    <n v="0"/>
    <x v="2"/>
    <m/>
    <n v="1"/>
    <x v="8"/>
    <n v="1"/>
    <n v="4"/>
    <n v="5"/>
    <n v="6"/>
    <n v="5"/>
    <n v="5"/>
    <n v="5"/>
    <n v="5"/>
    <n v="2"/>
    <n v="5"/>
    <n v="5"/>
    <x v="4"/>
    <n v="1"/>
    <x v="1"/>
    <m/>
    <m/>
    <s v="Mr. Cooper"/>
    <n v="2"/>
    <n v="2"/>
    <n v="2"/>
    <n v="2"/>
    <n v="1"/>
    <m/>
    <m/>
    <m/>
    <m/>
    <m/>
    <x v="0"/>
    <m/>
    <m/>
    <m/>
    <m/>
    <n v="1"/>
    <m/>
    <m/>
    <m/>
    <m/>
    <m/>
    <m/>
    <m/>
    <m/>
    <m/>
    <n v="1"/>
    <s v="NE"/>
    <x v="1"/>
    <x v="8"/>
    <x v="6"/>
    <x v="1"/>
    <x v="0"/>
    <x v="0"/>
    <x v="0"/>
    <x v="3"/>
    <x v="0"/>
    <x v="0"/>
  </r>
  <r>
    <n v="794"/>
    <d v="2020-09-24T20:54:32"/>
    <x v="793"/>
    <x v="25"/>
    <n v="32"/>
    <n v="1"/>
    <n v="1"/>
    <n v="1"/>
    <n v="1"/>
    <x v="0"/>
    <m/>
    <n v="2"/>
    <x v="4"/>
    <n v="2"/>
    <n v="2"/>
    <n v="2"/>
    <n v="3"/>
    <n v="4"/>
    <n v="2"/>
    <n v="1"/>
    <n v="5"/>
    <n v="2"/>
    <n v="3"/>
    <n v="4"/>
    <x v="16"/>
    <n v="1"/>
    <x v="5"/>
    <m/>
    <m/>
    <m/>
    <n v="3"/>
    <n v="3"/>
    <n v="3"/>
    <n v="3"/>
    <m/>
    <m/>
    <m/>
    <m/>
    <m/>
    <n v="1"/>
    <x v="2"/>
    <m/>
    <m/>
    <m/>
    <m/>
    <m/>
    <m/>
    <m/>
    <m/>
    <m/>
    <n v="1"/>
    <m/>
    <m/>
    <m/>
    <m/>
    <n v="1"/>
    <s v="NE"/>
    <x v="6"/>
    <x v="3"/>
    <x v="1"/>
    <x v="0"/>
    <x v="4"/>
    <x v="3"/>
    <x v="3"/>
    <x v="1"/>
    <x v="0"/>
    <x v="0"/>
  </r>
  <r>
    <n v="795"/>
    <d v="2020-09-24T20:58:44"/>
    <x v="794"/>
    <x v="0"/>
    <n v="32"/>
    <n v="1"/>
    <n v="1"/>
    <n v="2"/>
    <n v="3"/>
    <x v="0"/>
    <m/>
    <n v="1"/>
    <x v="1"/>
    <n v="1"/>
    <n v="6"/>
    <n v="2"/>
    <n v="7"/>
    <n v="1"/>
    <n v="6"/>
    <n v="7"/>
    <n v="7"/>
    <n v="1"/>
    <n v="7"/>
    <n v="3"/>
    <x v="2"/>
    <n v="1"/>
    <x v="3"/>
    <m/>
    <m/>
    <m/>
    <n v="3"/>
    <n v="2"/>
    <n v="2"/>
    <n v="2"/>
    <n v="1"/>
    <n v="1"/>
    <m/>
    <m/>
    <m/>
    <m/>
    <x v="4"/>
    <m/>
    <m/>
    <n v="1"/>
    <m/>
    <m/>
    <m/>
    <n v="1"/>
    <m/>
    <n v="1"/>
    <m/>
    <m/>
    <n v="1"/>
    <m/>
    <m/>
    <m/>
    <s v="NE"/>
    <x v="1"/>
    <x v="4"/>
    <x v="2"/>
    <x v="2"/>
    <x v="3"/>
    <x v="0"/>
    <x v="1"/>
    <x v="2"/>
    <x v="1"/>
    <x v="1"/>
  </r>
  <r>
    <n v="796"/>
    <d v="2020-09-24T21:01:18"/>
    <x v="795"/>
    <x v="46"/>
    <n v="22"/>
    <n v="1"/>
    <n v="1"/>
    <n v="2"/>
    <n v="2"/>
    <x v="0"/>
    <m/>
    <n v="1"/>
    <x v="3"/>
    <n v="2"/>
    <n v="3"/>
    <n v="2"/>
    <n v="4"/>
    <n v="4"/>
    <n v="5"/>
    <n v="4"/>
    <n v="6"/>
    <n v="4"/>
    <n v="4"/>
    <n v="2"/>
    <x v="5"/>
    <n v="1"/>
    <x v="5"/>
    <m/>
    <m/>
    <m/>
    <n v="2"/>
    <n v="3"/>
    <n v="2"/>
    <n v="2"/>
    <n v="1"/>
    <n v="1"/>
    <m/>
    <m/>
    <m/>
    <m/>
    <x v="0"/>
    <n v="1"/>
    <m/>
    <m/>
    <m/>
    <n v="1"/>
    <n v="1"/>
    <m/>
    <m/>
    <m/>
    <m/>
    <m/>
    <n v="1"/>
    <m/>
    <m/>
    <m/>
    <s v="MW"/>
    <x v="1"/>
    <x v="5"/>
    <x v="0"/>
    <x v="1"/>
    <x v="3"/>
    <x v="0"/>
    <x v="3"/>
    <x v="0"/>
    <x v="0"/>
    <x v="1"/>
  </r>
  <r>
    <n v="797"/>
    <d v="2020-09-24T21:08:09"/>
    <x v="796"/>
    <x v="4"/>
    <n v="30"/>
    <n v="1"/>
    <n v="1"/>
    <n v="2"/>
    <n v="2"/>
    <x v="0"/>
    <m/>
    <n v="1"/>
    <x v="25"/>
    <n v="2"/>
    <n v="4"/>
    <n v="4"/>
    <n v="5"/>
    <n v="4"/>
    <n v="4"/>
    <n v="2"/>
    <n v="5"/>
    <n v="2"/>
    <n v="7"/>
    <n v="3"/>
    <x v="22"/>
    <n v="4"/>
    <x v="1"/>
    <m/>
    <m/>
    <s v="Rushmore"/>
    <n v="2"/>
    <n v="1"/>
    <n v="2"/>
    <n v="2"/>
    <m/>
    <n v="1"/>
    <n v="1"/>
    <m/>
    <m/>
    <m/>
    <x v="3"/>
    <n v="1"/>
    <m/>
    <m/>
    <n v="1"/>
    <m/>
    <m/>
    <n v="1"/>
    <m/>
    <m/>
    <m/>
    <m/>
    <n v="1"/>
    <m/>
    <n v="1"/>
    <m/>
    <s v="NE"/>
    <x v="5"/>
    <x v="2"/>
    <x v="3"/>
    <x v="5"/>
    <x v="8"/>
    <x v="3"/>
    <x v="2"/>
    <x v="3"/>
    <x v="2"/>
    <x v="3"/>
  </r>
  <r>
    <n v="798"/>
    <d v="2020-09-24T21:20:22"/>
    <x v="797"/>
    <x v="25"/>
    <n v="40"/>
    <n v="1"/>
    <n v="1"/>
    <n v="2"/>
    <n v="1"/>
    <x v="0"/>
    <m/>
    <n v="1"/>
    <x v="17"/>
    <n v="1"/>
    <n v="5"/>
    <n v="4"/>
    <n v="5"/>
    <n v="5"/>
    <n v="6"/>
    <n v="3"/>
    <n v="6"/>
    <n v="5"/>
    <n v="3"/>
    <n v="4"/>
    <x v="3"/>
    <n v="1"/>
    <x v="3"/>
    <m/>
    <m/>
    <m/>
    <n v="1"/>
    <n v="1"/>
    <n v="1"/>
    <n v="1"/>
    <n v="1"/>
    <m/>
    <n v="1"/>
    <m/>
    <m/>
    <m/>
    <x v="1"/>
    <m/>
    <n v="1"/>
    <m/>
    <n v="1"/>
    <m/>
    <m/>
    <n v="1"/>
    <m/>
    <m/>
    <m/>
    <n v="1"/>
    <n v="1"/>
    <m/>
    <n v="1"/>
    <m/>
    <s v="SOUTH"/>
    <x v="5"/>
    <x v="6"/>
    <x v="0"/>
    <x v="10"/>
    <x v="5"/>
    <x v="3"/>
    <x v="2"/>
    <x v="0"/>
    <x v="3"/>
    <x v="3"/>
  </r>
  <r>
    <n v="799"/>
    <d v="2020-09-24T21:29:44"/>
    <x v="798"/>
    <x v="17"/>
    <n v="35"/>
    <n v="1"/>
    <n v="1"/>
    <n v="2"/>
    <n v="1"/>
    <x v="0"/>
    <m/>
    <n v="1"/>
    <x v="0"/>
    <n v="2"/>
    <n v="3"/>
    <n v="6"/>
    <n v="5"/>
    <n v="7"/>
    <n v="5"/>
    <n v="1"/>
    <n v="5"/>
    <n v="5"/>
    <n v="3"/>
    <n v="3"/>
    <x v="1"/>
    <n v="1"/>
    <x v="10"/>
    <m/>
    <m/>
    <m/>
    <n v="2"/>
    <n v="2"/>
    <n v="2"/>
    <n v="2"/>
    <m/>
    <n v="1"/>
    <m/>
    <m/>
    <m/>
    <m/>
    <x v="5"/>
    <m/>
    <n v="1"/>
    <m/>
    <m/>
    <m/>
    <m/>
    <m/>
    <n v="1"/>
    <n v="1"/>
    <m/>
    <m/>
    <m/>
    <n v="1"/>
    <m/>
    <m/>
    <s v="MW"/>
    <x v="5"/>
    <x v="0"/>
    <x v="0"/>
    <x v="9"/>
    <x v="5"/>
    <x v="3"/>
    <x v="0"/>
    <x v="0"/>
    <x v="3"/>
    <x v="3"/>
  </r>
  <r>
    <n v="800"/>
    <d v="2020-09-24T21:32:57"/>
    <x v="799"/>
    <x v="8"/>
    <n v="24"/>
    <n v="2"/>
    <n v="1"/>
    <n v="1"/>
    <n v="0"/>
    <x v="0"/>
    <m/>
    <n v="2"/>
    <x v="18"/>
    <n v="2"/>
    <n v="7"/>
    <n v="1"/>
    <n v="7"/>
    <n v="7"/>
    <n v="6"/>
    <n v="3"/>
    <n v="7"/>
    <n v="2"/>
    <n v="5"/>
    <n v="2"/>
    <x v="19"/>
    <n v="2"/>
    <x v="6"/>
    <m/>
    <s v="Citizens "/>
    <m/>
    <n v="1"/>
    <n v="2"/>
    <n v="2"/>
    <n v="2"/>
    <m/>
    <n v="1"/>
    <m/>
    <m/>
    <m/>
    <m/>
    <x v="4"/>
    <n v="1"/>
    <m/>
    <m/>
    <n v="1"/>
    <m/>
    <m/>
    <m/>
    <n v="1"/>
    <m/>
    <m/>
    <m/>
    <m/>
    <m/>
    <m/>
    <n v="1"/>
    <s v="SOUTH"/>
    <x v="4"/>
    <x v="1"/>
    <x v="4"/>
    <x v="10"/>
    <x v="1"/>
    <x v="2"/>
    <x v="1"/>
    <x v="3"/>
    <x v="3"/>
    <x v="1"/>
  </r>
  <r>
    <n v="801"/>
    <d v="2020-09-24T21:33:04"/>
    <x v="800"/>
    <x v="21"/>
    <n v="40"/>
    <n v="2"/>
    <n v="1"/>
    <n v="2"/>
    <n v="0"/>
    <x v="1"/>
    <m/>
    <n v="2"/>
    <x v="21"/>
    <n v="2"/>
    <n v="4"/>
    <n v="2"/>
    <n v="6"/>
    <n v="2"/>
    <n v="6"/>
    <n v="5"/>
    <n v="7"/>
    <n v="2"/>
    <n v="5"/>
    <n v="2"/>
    <x v="22"/>
    <n v="2"/>
    <x v="9"/>
    <s v="Sc fed cu"/>
    <m/>
    <m/>
    <n v="2"/>
    <n v="2"/>
    <n v="2"/>
    <n v="2"/>
    <m/>
    <m/>
    <m/>
    <m/>
    <m/>
    <n v="1"/>
    <x v="0"/>
    <n v="1"/>
    <m/>
    <m/>
    <m/>
    <n v="1"/>
    <m/>
    <m/>
    <m/>
    <n v="1"/>
    <m/>
    <m/>
    <n v="1"/>
    <m/>
    <m/>
    <m/>
    <s v="SOUTH"/>
    <x v="1"/>
    <x v="4"/>
    <x v="6"/>
    <x v="5"/>
    <x v="1"/>
    <x v="0"/>
    <x v="1"/>
    <x v="3"/>
    <x v="2"/>
    <x v="1"/>
  </r>
  <r>
    <n v="802"/>
    <d v="2020-09-24T21:35:03"/>
    <x v="801"/>
    <x v="3"/>
    <n v="10"/>
    <n v="1"/>
    <n v="1"/>
    <n v="2"/>
    <n v="1"/>
    <x v="0"/>
    <m/>
    <n v="1"/>
    <x v="3"/>
    <n v="1"/>
    <n v="6"/>
    <n v="5"/>
    <n v="7"/>
    <n v="4"/>
    <n v="5"/>
    <n v="6"/>
    <n v="7"/>
    <n v="7"/>
    <n v="6"/>
    <n v="6"/>
    <x v="4"/>
    <n v="1"/>
    <x v="3"/>
    <m/>
    <m/>
    <m/>
    <n v="1"/>
    <n v="1"/>
    <n v="1"/>
    <n v="1"/>
    <m/>
    <m/>
    <m/>
    <m/>
    <n v="1"/>
    <m/>
    <x v="2"/>
    <n v="1"/>
    <m/>
    <m/>
    <m/>
    <m/>
    <m/>
    <n v="1"/>
    <m/>
    <m/>
    <m/>
    <n v="1"/>
    <m/>
    <n v="1"/>
    <m/>
    <m/>
    <s v="SOUTH"/>
    <x v="0"/>
    <x v="6"/>
    <x v="0"/>
    <x v="3"/>
    <x v="7"/>
    <x v="0"/>
    <x v="2"/>
    <x v="0"/>
    <x v="2"/>
    <x v="0"/>
  </r>
  <r>
    <n v="803"/>
    <d v="2020-09-24T22:00:37"/>
    <x v="802"/>
    <x v="17"/>
    <n v="6"/>
    <n v="1"/>
    <n v="1"/>
    <n v="2"/>
    <n v="0"/>
    <x v="0"/>
    <m/>
    <n v="2"/>
    <x v="0"/>
    <n v="2"/>
    <n v="4"/>
    <n v="4"/>
    <n v="7"/>
    <n v="7"/>
    <n v="7"/>
    <n v="3"/>
    <n v="7"/>
    <n v="1"/>
    <n v="5"/>
    <n v="1"/>
    <x v="4"/>
    <n v="3"/>
    <x v="4"/>
    <m/>
    <m/>
    <m/>
    <n v="2"/>
    <n v="2"/>
    <n v="2"/>
    <n v="2"/>
    <m/>
    <m/>
    <m/>
    <m/>
    <n v="1"/>
    <m/>
    <x v="4"/>
    <n v="1"/>
    <m/>
    <m/>
    <m/>
    <n v="1"/>
    <n v="1"/>
    <m/>
    <m/>
    <m/>
    <m/>
    <m/>
    <m/>
    <n v="1"/>
    <m/>
    <m/>
    <s v="WEST"/>
    <x v="6"/>
    <x v="3"/>
    <x v="2"/>
    <x v="10"/>
    <x v="9"/>
    <x v="3"/>
    <x v="3"/>
    <x v="2"/>
    <x v="3"/>
    <x v="2"/>
  </r>
  <r>
    <n v="804"/>
    <d v="2020-09-24T22:10:32"/>
    <x v="803"/>
    <x v="18"/>
    <n v="43"/>
    <n v="1"/>
    <n v="1"/>
    <n v="1"/>
    <n v="0"/>
    <x v="0"/>
    <m/>
    <n v="1"/>
    <x v="0"/>
    <n v="1"/>
    <n v="7"/>
    <n v="7"/>
    <n v="7"/>
    <n v="7"/>
    <n v="7"/>
    <n v="7"/>
    <n v="7"/>
    <n v="7"/>
    <n v="6"/>
    <n v="7"/>
    <x v="12"/>
    <n v="1"/>
    <x v="12"/>
    <m/>
    <m/>
    <m/>
    <n v="1"/>
    <n v="1"/>
    <n v="1"/>
    <n v="1"/>
    <m/>
    <n v="1"/>
    <m/>
    <m/>
    <m/>
    <m/>
    <x v="4"/>
    <m/>
    <m/>
    <n v="1"/>
    <m/>
    <m/>
    <m/>
    <m/>
    <m/>
    <m/>
    <m/>
    <m/>
    <m/>
    <n v="1"/>
    <m/>
    <m/>
    <s v="SOUTH"/>
    <x v="0"/>
    <x v="8"/>
    <x v="0"/>
    <x v="0"/>
    <x v="0"/>
    <x v="0"/>
    <x v="0"/>
    <x v="0"/>
    <x v="0"/>
    <x v="0"/>
  </r>
  <r>
    <n v="805"/>
    <d v="2020-09-24T22:11:07"/>
    <x v="804"/>
    <x v="14"/>
    <n v="22"/>
    <n v="2"/>
    <n v="1"/>
    <n v="2"/>
    <n v="0"/>
    <x v="0"/>
    <m/>
    <n v="2"/>
    <x v="6"/>
    <n v="2"/>
    <n v="3"/>
    <n v="1"/>
    <n v="5"/>
    <n v="2"/>
    <n v="6"/>
    <n v="5"/>
    <n v="2"/>
    <n v="1"/>
    <n v="6"/>
    <n v="1"/>
    <x v="12"/>
    <n v="3"/>
    <x v="5"/>
    <m/>
    <m/>
    <m/>
    <n v="2"/>
    <n v="2"/>
    <n v="2"/>
    <n v="2"/>
    <m/>
    <n v="1"/>
    <m/>
    <m/>
    <m/>
    <m/>
    <x v="0"/>
    <m/>
    <m/>
    <m/>
    <m/>
    <n v="1"/>
    <m/>
    <m/>
    <m/>
    <m/>
    <m/>
    <m/>
    <n v="1"/>
    <m/>
    <m/>
    <m/>
    <s v="MW"/>
    <x v="2"/>
    <x v="2"/>
    <x v="6"/>
    <x v="6"/>
    <x v="2"/>
    <x v="0"/>
    <x v="2"/>
    <x v="3"/>
    <x v="2"/>
    <x v="2"/>
  </r>
  <r>
    <n v="806"/>
    <d v="2020-09-24T22:25:53"/>
    <x v="805"/>
    <x v="17"/>
    <n v="33"/>
    <n v="1"/>
    <n v="1"/>
    <n v="1"/>
    <n v="1"/>
    <x v="0"/>
    <m/>
    <n v="1"/>
    <x v="7"/>
    <n v="1"/>
    <n v="5"/>
    <n v="6"/>
    <n v="5"/>
    <n v="5"/>
    <n v="7"/>
    <n v="6"/>
    <n v="5"/>
    <n v="5"/>
    <n v="6"/>
    <n v="7"/>
    <x v="12"/>
    <n v="1"/>
    <x v="12"/>
    <m/>
    <m/>
    <m/>
    <n v="1"/>
    <n v="1"/>
    <n v="1"/>
    <n v="1"/>
    <m/>
    <m/>
    <n v="1"/>
    <m/>
    <m/>
    <m/>
    <x v="1"/>
    <m/>
    <n v="1"/>
    <m/>
    <m/>
    <m/>
    <m/>
    <m/>
    <m/>
    <m/>
    <m/>
    <m/>
    <m/>
    <n v="1"/>
    <m/>
    <m/>
    <s v="SOUTH"/>
    <x v="1"/>
    <x v="0"/>
    <x v="0"/>
    <x v="7"/>
    <x v="0"/>
    <x v="0"/>
    <x v="0"/>
    <x v="0"/>
    <x v="0"/>
    <x v="0"/>
  </r>
  <r>
    <n v="807"/>
    <d v="2020-09-24T22:31:38"/>
    <x v="806"/>
    <x v="58"/>
    <n v="17"/>
    <n v="1"/>
    <n v="1"/>
    <n v="2"/>
    <n v="2"/>
    <x v="0"/>
    <m/>
    <n v="1"/>
    <x v="15"/>
    <n v="2"/>
    <n v="1"/>
    <n v="5"/>
    <n v="7"/>
    <n v="2"/>
    <n v="5"/>
    <n v="6"/>
    <n v="7"/>
    <n v="1"/>
    <n v="7"/>
    <n v="5"/>
    <x v="4"/>
    <n v="1"/>
    <x v="5"/>
    <m/>
    <m/>
    <m/>
    <n v="2"/>
    <n v="2"/>
    <n v="1"/>
    <n v="2"/>
    <m/>
    <n v="1"/>
    <m/>
    <m/>
    <m/>
    <m/>
    <x v="5"/>
    <n v="1"/>
    <m/>
    <m/>
    <m/>
    <m/>
    <n v="1"/>
    <m/>
    <m/>
    <n v="1"/>
    <m/>
    <n v="1"/>
    <m/>
    <m/>
    <m/>
    <m/>
    <s v="SOUTH"/>
    <x v="7"/>
    <x v="6"/>
    <x v="2"/>
    <x v="4"/>
    <x v="0"/>
    <x v="1"/>
    <x v="2"/>
    <x v="2"/>
    <x v="1"/>
    <x v="0"/>
  </r>
  <r>
    <n v="808"/>
    <d v="2020-09-24T23:00:35"/>
    <x v="807"/>
    <x v="53"/>
    <n v="25"/>
    <n v="1"/>
    <n v="1"/>
    <n v="1"/>
    <n v="2"/>
    <x v="5"/>
    <s v="Unemployed"/>
    <n v="1"/>
    <x v="2"/>
    <n v="1"/>
    <n v="6"/>
    <n v="6"/>
    <n v="5"/>
    <n v="3"/>
    <n v="5"/>
    <n v="5"/>
    <n v="4"/>
    <n v="3"/>
    <n v="6"/>
    <n v="5"/>
    <x v="12"/>
    <n v="1"/>
    <x v="3"/>
    <m/>
    <m/>
    <m/>
    <n v="2"/>
    <n v="1"/>
    <n v="1"/>
    <n v="2"/>
    <m/>
    <m/>
    <m/>
    <m/>
    <m/>
    <n v="1"/>
    <x v="0"/>
    <m/>
    <m/>
    <n v="1"/>
    <m/>
    <m/>
    <n v="1"/>
    <m/>
    <n v="1"/>
    <m/>
    <m/>
    <n v="1"/>
    <m/>
    <n v="1"/>
    <m/>
    <m/>
    <s v="MW"/>
    <x v="6"/>
    <x v="7"/>
    <x v="5"/>
    <x v="5"/>
    <x v="0"/>
    <x v="3"/>
    <x v="0"/>
    <x v="1"/>
    <x v="2"/>
    <x v="0"/>
  </r>
  <r>
    <n v="809"/>
    <d v="2020-09-24T23:00:57"/>
    <x v="808"/>
    <x v="27"/>
    <n v="5"/>
    <n v="1"/>
    <n v="1"/>
    <n v="2"/>
    <n v="0"/>
    <x v="1"/>
    <m/>
    <n v="2"/>
    <x v="34"/>
    <n v="2"/>
    <n v="7"/>
    <n v="1"/>
    <n v="7"/>
    <n v="1"/>
    <n v="7"/>
    <n v="1"/>
    <n v="7"/>
    <n v="1"/>
    <n v="7"/>
    <n v="1"/>
    <x v="11"/>
    <n v="3"/>
    <x v="1"/>
    <m/>
    <m/>
    <s v="Cap One"/>
    <n v="2"/>
    <n v="3"/>
    <n v="3"/>
    <n v="3"/>
    <m/>
    <m/>
    <m/>
    <m/>
    <m/>
    <n v="1"/>
    <x v="1"/>
    <m/>
    <m/>
    <m/>
    <m/>
    <m/>
    <m/>
    <m/>
    <n v="1"/>
    <n v="1"/>
    <n v="1"/>
    <m/>
    <m/>
    <m/>
    <m/>
    <n v="1"/>
    <s v="WEST"/>
    <x v="10"/>
    <x v="1"/>
    <x v="2"/>
    <x v="2"/>
    <x v="9"/>
    <x v="2"/>
    <x v="1"/>
    <x v="2"/>
    <x v="1"/>
    <x v="2"/>
  </r>
  <r>
    <n v="810"/>
    <d v="2020-09-24T23:03:24"/>
    <x v="809"/>
    <x v="5"/>
    <n v="13"/>
    <n v="1"/>
    <n v="1"/>
    <n v="2"/>
    <n v="3"/>
    <x v="0"/>
    <m/>
    <n v="1"/>
    <x v="16"/>
    <n v="2"/>
    <n v="7"/>
    <n v="3"/>
    <n v="6"/>
    <n v="3"/>
    <n v="6"/>
    <n v="6"/>
    <n v="7"/>
    <n v="2"/>
    <n v="5"/>
    <n v="3"/>
    <x v="8"/>
    <n v="3"/>
    <x v="2"/>
    <m/>
    <m/>
    <m/>
    <n v="3"/>
    <n v="2"/>
    <n v="2"/>
    <n v="3"/>
    <n v="1"/>
    <m/>
    <m/>
    <m/>
    <n v="1"/>
    <m/>
    <x v="0"/>
    <m/>
    <m/>
    <m/>
    <m/>
    <m/>
    <m/>
    <m/>
    <m/>
    <m/>
    <n v="1"/>
    <n v="1"/>
    <n v="1"/>
    <m/>
    <n v="1"/>
    <m/>
    <s v="MW"/>
    <x v="6"/>
    <x v="5"/>
    <x v="6"/>
    <x v="3"/>
    <x v="3"/>
    <x v="3"/>
    <x v="3"/>
    <x v="3"/>
    <x v="2"/>
    <x v="1"/>
  </r>
  <r>
    <n v="811"/>
    <d v="2020-09-24T23:09:53"/>
    <x v="810"/>
    <x v="36"/>
    <n v="38"/>
    <n v="1"/>
    <n v="1"/>
    <n v="2"/>
    <n v="2"/>
    <x v="0"/>
    <m/>
    <n v="2"/>
    <x v="16"/>
    <n v="2"/>
    <n v="5"/>
    <n v="5"/>
    <n v="7"/>
    <n v="1"/>
    <n v="7"/>
    <n v="5"/>
    <n v="7"/>
    <n v="1"/>
    <n v="6"/>
    <n v="5"/>
    <x v="9"/>
    <n v="2"/>
    <x v="3"/>
    <m/>
    <m/>
    <m/>
    <n v="2"/>
    <n v="2"/>
    <n v="2"/>
    <n v="2"/>
    <m/>
    <m/>
    <m/>
    <m/>
    <m/>
    <n v="1"/>
    <x v="4"/>
    <m/>
    <m/>
    <n v="1"/>
    <m/>
    <m/>
    <n v="1"/>
    <m/>
    <m/>
    <n v="1"/>
    <m/>
    <m/>
    <n v="1"/>
    <m/>
    <m/>
    <m/>
    <s v="NE"/>
    <x v="0"/>
    <x v="6"/>
    <x v="2"/>
    <x v="4"/>
    <x v="5"/>
    <x v="0"/>
    <x v="2"/>
    <x v="2"/>
    <x v="1"/>
    <x v="3"/>
  </r>
  <r>
    <n v="812"/>
    <d v="2020-09-25T00:10:20"/>
    <x v="811"/>
    <x v="17"/>
    <n v="32"/>
    <n v="1"/>
    <n v="1"/>
    <n v="2"/>
    <n v="0"/>
    <x v="0"/>
    <m/>
    <n v="2"/>
    <x v="6"/>
    <n v="2"/>
    <n v="3"/>
    <n v="3"/>
    <n v="6"/>
    <n v="5"/>
    <n v="5"/>
    <n v="7"/>
    <n v="5"/>
    <n v="3"/>
    <n v="5"/>
    <n v="3"/>
    <x v="1"/>
    <n v="2"/>
    <x v="6"/>
    <m/>
    <s v="Five Star Bank"/>
    <m/>
    <n v="2"/>
    <n v="2"/>
    <n v="2"/>
    <n v="2"/>
    <n v="1"/>
    <m/>
    <m/>
    <m/>
    <m/>
    <m/>
    <x v="5"/>
    <n v="1"/>
    <m/>
    <m/>
    <m/>
    <m/>
    <m/>
    <m/>
    <n v="1"/>
    <n v="1"/>
    <m/>
    <m/>
    <m/>
    <m/>
    <m/>
    <n v="1"/>
    <s v="NE"/>
    <x v="3"/>
    <x v="6"/>
    <x v="3"/>
    <x v="1"/>
    <x v="5"/>
    <x v="1"/>
    <x v="2"/>
    <x v="3"/>
    <x v="0"/>
    <x v="3"/>
  </r>
  <r>
    <n v="813"/>
    <d v="2020-09-25T00:32:59"/>
    <x v="812"/>
    <x v="0"/>
    <n v="38"/>
    <n v="2"/>
    <n v="1"/>
    <n v="2"/>
    <n v="0"/>
    <x v="0"/>
    <m/>
    <n v="1"/>
    <x v="12"/>
    <n v="2"/>
    <n v="3"/>
    <n v="4"/>
    <n v="6"/>
    <n v="5"/>
    <n v="3"/>
    <n v="4"/>
    <n v="5"/>
    <n v="4"/>
    <n v="3"/>
    <n v="5"/>
    <x v="1"/>
    <n v="3"/>
    <x v="12"/>
    <m/>
    <m/>
    <m/>
    <n v="2"/>
    <n v="2"/>
    <n v="2"/>
    <n v="2"/>
    <m/>
    <n v="1"/>
    <m/>
    <m/>
    <m/>
    <m/>
    <x v="3"/>
    <n v="1"/>
    <m/>
    <m/>
    <n v="1"/>
    <n v="1"/>
    <m/>
    <m/>
    <m/>
    <m/>
    <m/>
    <m/>
    <m/>
    <m/>
    <m/>
    <n v="1"/>
    <s v="NE"/>
    <x v="1"/>
    <x v="2"/>
    <x v="5"/>
    <x v="10"/>
    <x v="4"/>
    <x v="0"/>
    <x v="2"/>
    <x v="1"/>
    <x v="3"/>
    <x v="0"/>
  </r>
  <r>
    <n v="814"/>
    <d v="2020-09-25T00:47:06"/>
    <x v="813"/>
    <x v="34"/>
    <n v="28"/>
    <n v="2"/>
    <n v="1"/>
    <n v="6"/>
    <n v="2"/>
    <x v="2"/>
    <m/>
    <n v="1"/>
    <x v="2"/>
    <n v="2"/>
    <n v="5"/>
    <n v="2"/>
    <n v="6"/>
    <n v="1"/>
    <n v="6"/>
    <n v="4"/>
    <n v="6"/>
    <n v="3"/>
    <n v="5"/>
    <n v="3"/>
    <x v="7"/>
    <n v="1"/>
    <x v="5"/>
    <m/>
    <m/>
    <m/>
    <n v="2"/>
    <n v="1"/>
    <n v="2"/>
    <n v="2"/>
    <n v="1"/>
    <n v="1"/>
    <m/>
    <m/>
    <n v="1"/>
    <m/>
    <x v="4"/>
    <n v="1"/>
    <m/>
    <m/>
    <m/>
    <m/>
    <m/>
    <n v="1"/>
    <m/>
    <n v="1"/>
    <m/>
    <n v="1"/>
    <n v="1"/>
    <m/>
    <n v="1"/>
    <m/>
    <s v="WEST"/>
    <x v="6"/>
    <x v="5"/>
    <x v="3"/>
    <x v="6"/>
    <x v="3"/>
    <x v="3"/>
    <x v="3"/>
    <x v="3"/>
    <x v="2"/>
    <x v="1"/>
  </r>
  <r>
    <n v="815"/>
    <d v="2020-09-25T01:14:49"/>
    <x v="814"/>
    <x v="14"/>
    <n v="5"/>
    <n v="1"/>
    <n v="1"/>
    <n v="4"/>
    <n v="0"/>
    <x v="0"/>
    <m/>
    <n v="1"/>
    <x v="3"/>
    <n v="2"/>
    <n v="5"/>
    <n v="5"/>
    <n v="6"/>
    <n v="4"/>
    <n v="5"/>
    <n v="6"/>
    <n v="6"/>
    <n v="3"/>
    <n v="6"/>
    <n v="3"/>
    <x v="3"/>
    <n v="1"/>
    <x v="3"/>
    <m/>
    <m/>
    <m/>
    <n v="2"/>
    <n v="2"/>
    <n v="2"/>
    <n v="2"/>
    <m/>
    <n v="1"/>
    <m/>
    <m/>
    <n v="1"/>
    <m/>
    <x v="0"/>
    <n v="1"/>
    <m/>
    <n v="1"/>
    <m/>
    <m/>
    <m/>
    <m/>
    <n v="1"/>
    <m/>
    <m/>
    <m/>
    <n v="1"/>
    <m/>
    <m/>
    <m/>
    <s v="WEST"/>
    <x v="1"/>
    <x v="2"/>
    <x v="3"/>
    <x v="3"/>
    <x v="5"/>
    <x v="0"/>
    <x v="2"/>
    <x v="3"/>
    <x v="2"/>
    <x v="3"/>
  </r>
  <r>
    <n v="816"/>
    <d v="2020-09-25T01:32:45"/>
    <x v="815"/>
    <x v="33"/>
    <n v="50"/>
    <n v="1"/>
    <n v="1"/>
    <n v="1"/>
    <n v="0"/>
    <x v="1"/>
    <m/>
    <n v="2"/>
    <x v="6"/>
    <n v="2"/>
    <n v="2"/>
    <n v="5"/>
    <n v="6"/>
    <n v="5"/>
    <n v="5"/>
    <n v="5"/>
    <n v="4"/>
    <n v="4"/>
    <n v="4"/>
    <n v="3"/>
    <x v="12"/>
    <n v="2"/>
    <x v="9"/>
    <s v="City and County"/>
    <m/>
    <m/>
    <n v="2"/>
    <n v="1"/>
    <n v="2"/>
    <n v="2"/>
    <n v="1"/>
    <n v="1"/>
    <m/>
    <m/>
    <m/>
    <m/>
    <x v="1"/>
    <n v="1"/>
    <m/>
    <m/>
    <m/>
    <m/>
    <m/>
    <n v="1"/>
    <m/>
    <m/>
    <n v="1"/>
    <n v="1"/>
    <n v="1"/>
    <m/>
    <n v="1"/>
    <m/>
    <s v="MW"/>
    <x v="9"/>
    <x v="0"/>
    <x v="5"/>
    <x v="0"/>
    <x v="5"/>
    <x v="1"/>
    <x v="0"/>
    <x v="1"/>
    <x v="0"/>
    <x v="3"/>
  </r>
  <r>
    <n v="817"/>
    <d v="2020-09-25T01:40:15"/>
    <x v="816"/>
    <x v="41"/>
    <n v="6"/>
    <n v="1"/>
    <n v="1"/>
    <n v="2"/>
    <n v="2"/>
    <x v="0"/>
    <m/>
    <n v="1"/>
    <x v="15"/>
    <n v="1"/>
    <n v="7"/>
    <n v="6"/>
    <n v="7"/>
    <n v="3"/>
    <n v="5"/>
    <n v="7"/>
    <n v="6"/>
    <n v="6"/>
    <n v="7"/>
    <n v="7"/>
    <x v="8"/>
    <n v="2"/>
    <x v="3"/>
    <m/>
    <m/>
    <m/>
    <n v="1"/>
    <n v="1"/>
    <n v="1"/>
    <n v="2"/>
    <n v="1"/>
    <n v="1"/>
    <m/>
    <n v="1"/>
    <m/>
    <m/>
    <x v="1"/>
    <n v="1"/>
    <m/>
    <m/>
    <m/>
    <m/>
    <m/>
    <m/>
    <m/>
    <m/>
    <m/>
    <n v="1"/>
    <n v="1"/>
    <m/>
    <m/>
    <m/>
    <s v="WEST"/>
    <x v="0"/>
    <x v="8"/>
    <x v="1"/>
    <x v="6"/>
    <x v="4"/>
    <x v="0"/>
    <x v="0"/>
    <x v="1"/>
    <x v="2"/>
    <x v="0"/>
  </r>
  <r>
    <n v="818"/>
    <d v="2020-09-25T01:48:04"/>
    <x v="817"/>
    <x v="18"/>
    <n v="15"/>
    <n v="1"/>
    <n v="1"/>
    <n v="2"/>
    <n v="2"/>
    <x v="0"/>
    <m/>
    <n v="1"/>
    <x v="3"/>
    <n v="1"/>
    <n v="7"/>
    <n v="6"/>
    <n v="7"/>
    <n v="7"/>
    <n v="6"/>
    <n v="6"/>
    <n v="6"/>
    <n v="6"/>
    <n v="7"/>
    <n v="5"/>
    <x v="7"/>
    <n v="1"/>
    <x v="3"/>
    <m/>
    <m/>
    <m/>
    <n v="1"/>
    <n v="1"/>
    <n v="1"/>
    <n v="1"/>
    <n v="1"/>
    <m/>
    <m/>
    <m/>
    <m/>
    <m/>
    <x v="0"/>
    <m/>
    <n v="1"/>
    <m/>
    <m/>
    <m/>
    <m/>
    <m/>
    <m/>
    <m/>
    <m/>
    <m/>
    <m/>
    <n v="1"/>
    <m/>
    <m/>
    <s v="MW"/>
    <x v="6"/>
    <x v="8"/>
    <x v="1"/>
    <x v="1"/>
    <x v="8"/>
    <x v="3"/>
    <x v="0"/>
    <x v="1"/>
    <x v="0"/>
    <x v="3"/>
  </r>
  <r>
    <n v="819"/>
    <d v="2020-09-25T02:05:50"/>
    <x v="818"/>
    <x v="15"/>
    <n v="45"/>
    <n v="2"/>
    <n v="1"/>
    <n v="2"/>
    <n v="1"/>
    <x v="0"/>
    <m/>
    <n v="1"/>
    <x v="32"/>
    <n v="2"/>
    <n v="5"/>
    <n v="6"/>
    <n v="4"/>
    <n v="6"/>
    <n v="4"/>
    <n v="6"/>
    <n v="6"/>
    <n v="5"/>
    <n v="5"/>
    <n v="6"/>
    <x v="8"/>
    <n v="2"/>
    <x v="11"/>
    <m/>
    <m/>
    <m/>
    <n v="2"/>
    <n v="2"/>
    <n v="2"/>
    <n v="3"/>
    <m/>
    <m/>
    <n v="1"/>
    <m/>
    <m/>
    <m/>
    <x v="1"/>
    <m/>
    <n v="1"/>
    <m/>
    <n v="1"/>
    <n v="1"/>
    <m/>
    <m/>
    <m/>
    <m/>
    <m/>
    <m/>
    <n v="1"/>
    <n v="1"/>
    <m/>
    <m/>
    <s v="NE"/>
    <x v="1"/>
    <x v="8"/>
    <x v="7"/>
    <x v="0"/>
    <x v="4"/>
    <x v="0"/>
    <x v="0"/>
    <x v="0"/>
    <x v="0"/>
    <x v="0"/>
  </r>
  <r>
    <n v="820"/>
    <d v="2020-09-25T02:57:36"/>
    <x v="819"/>
    <x v="4"/>
    <n v="37"/>
    <n v="1"/>
    <n v="1"/>
    <n v="2"/>
    <n v="1"/>
    <x v="0"/>
    <m/>
    <n v="1"/>
    <x v="16"/>
    <n v="1"/>
    <n v="5"/>
    <n v="5"/>
    <n v="6"/>
    <n v="5"/>
    <n v="5"/>
    <n v="5"/>
    <n v="6"/>
    <n v="5"/>
    <n v="5"/>
    <n v="5"/>
    <x v="8"/>
    <n v="1"/>
    <x v="3"/>
    <m/>
    <m/>
    <m/>
    <n v="1"/>
    <n v="1"/>
    <n v="1"/>
    <n v="1"/>
    <n v="1"/>
    <n v="1"/>
    <n v="1"/>
    <m/>
    <m/>
    <m/>
    <x v="5"/>
    <m/>
    <n v="1"/>
    <n v="1"/>
    <n v="1"/>
    <m/>
    <m/>
    <m/>
    <m/>
    <m/>
    <m/>
    <n v="1"/>
    <n v="1"/>
    <n v="1"/>
    <m/>
    <m/>
    <s v="WEST"/>
    <x v="0"/>
    <x v="2"/>
    <x v="1"/>
    <x v="1"/>
    <x v="0"/>
    <x v="0"/>
    <x v="2"/>
    <x v="1"/>
    <x v="0"/>
    <x v="0"/>
  </r>
  <r>
    <n v="821"/>
    <d v="2020-09-25T03:51:49"/>
    <x v="820"/>
    <x v="0"/>
    <n v="5"/>
    <n v="2"/>
    <n v="1"/>
    <n v="2"/>
    <n v="2"/>
    <x v="0"/>
    <m/>
    <n v="2"/>
    <x v="2"/>
    <n v="1"/>
    <n v="6"/>
    <n v="6"/>
    <n v="6"/>
    <n v="4"/>
    <n v="7"/>
    <n v="4"/>
    <n v="5"/>
    <n v="1"/>
    <n v="7"/>
    <n v="1"/>
    <x v="7"/>
    <n v="2"/>
    <x v="3"/>
    <m/>
    <m/>
    <m/>
    <n v="2"/>
    <n v="1"/>
    <n v="1"/>
    <n v="2"/>
    <n v="1"/>
    <n v="1"/>
    <m/>
    <n v="1"/>
    <n v="1"/>
    <m/>
    <x v="5"/>
    <m/>
    <n v="1"/>
    <m/>
    <m/>
    <n v="1"/>
    <m/>
    <m/>
    <m/>
    <n v="1"/>
    <m/>
    <n v="1"/>
    <n v="1"/>
    <m/>
    <n v="1"/>
    <m/>
    <s v="WEST"/>
    <x v="5"/>
    <x v="0"/>
    <x v="4"/>
    <x v="5"/>
    <x v="9"/>
    <x v="3"/>
    <x v="0"/>
    <x v="3"/>
    <x v="2"/>
    <x v="2"/>
  </r>
  <r>
    <n v="822"/>
    <d v="2020-09-25T04:07:28"/>
    <x v="821"/>
    <x v="42"/>
    <n v="32"/>
    <n v="1"/>
    <n v="1"/>
    <n v="1"/>
    <n v="1"/>
    <x v="0"/>
    <m/>
    <n v="1"/>
    <x v="0"/>
    <n v="1"/>
    <n v="7"/>
    <n v="6"/>
    <n v="6"/>
    <n v="7"/>
    <n v="7"/>
    <n v="6"/>
    <n v="5"/>
    <n v="7"/>
    <n v="7"/>
    <n v="4"/>
    <x v="12"/>
    <n v="1"/>
    <x v="4"/>
    <m/>
    <m/>
    <m/>
    <n v="1"/>
    <n v="1"/>
    <n v="2"/>
    <n v="2"/>
    <m/>
    <n v="1"/>
    <m/>
    <m/>
    <m/>
    <m/>
    <x v="3"/>
    <n v="1"/>
    <m/>
    <m/>
    <m/>
    <m/>
    <m/>
    <m/>
    <m/>
    <m/>
    <m/>
    <n v="1"/>
    <m/>
    <m/>
    <m/>
    <m/>
    <s v="NE"/>
    <x v="6"/>
    <x v="0"/>
    <x v="7"/>
    <x v="1"/>
    <x v="3"/>
    <x v="3"/>
    <x v="0"/>
    <x v="0"/>
    <x v="0"/>
    <x v="1"/>
  </r>
  <r>
    <n v="823"/>
    <d v="2020-09-25T04:14:00"/>
    <x v="822"/>
    <x v="45"/>
    <n v="47"/>
    <n v="1"/>
    <n v="1"/>
    <n v="3"/>
    <n v="2"/>
    <x v="0"/>
    <m/>
    <n v="1"/>
    <x v="0"/>
    <n v="1"/>
    <n v="7"/>
    <n v="6"/>
    <n v="5"/>
    <n v="7"/>
    <n v="6"/>
    <n v="7"/>
    <n v="6"/>
    <n v="6"/>
    <n v="6"/>
    <n v="6"/>
    <x v="7"/>
    <n v="1"/>
    <x v="3"/>
    <m/>
    <m/>
    <m/>
    <n v="1"/>
    <n v="1"/>
    <n v="1"/>
    <n v="1"/>
    <m/>
    <n v="1"/>
    <m/>
    <m/>
    <m/>
    <m/>
    <x v="1"/>
    <m/>
    <n v="1"/>
    <m/>
    <m/>
    <m/>
    <n v="1"/>
    <m/>
    <n v="1"/>
    <m/>
    <m/>
    <n v="1"/>
    <m/>
    <m/>
    <m/>
    <m/>
    <s v="WEST"/>
    <x v="0"/>
    <x v="8"/>
    <x v="7"/>
    <x v="0"/>
    <x v="0"/>
    <x v="0"/>
    <x v="0"/>
    <x v="0"/>
    <x v="0"/>
    <x v="0"/>
  </r>
  <r>
    <n v="824"/>
    <d v="2020-09-25T04:47:29"/>
    <x v="823"/>
    <x v="3"/>
    <n v="22"/>
    <n v="1"/>
    <n v="1"/>
    <n v="2"/>
    <n v="3"/>
    <x v="0"/>
    <m/>
    <n v="1"/>
    <x v="3"/>
    <n v="1"/>
    <n v="6"/>
    <n v="3"/>
    <n v="6"/>
    <n v="2"/>
    <n v="5"/>
    <n v="5"/>
    <n v="5"/>
    <n v="1"/>
    <n v="6"/>
    <n v="5"/>
    <x v="5"/>
    <n v="1"/>
    <x v="3"/>
    <m/>
    <m/>
    <m/>
    <n v="3"/>
    <n v="1"/>
    <n v="1"/>
    <n v="2"/>
    <n v="1"/>
    <n v="1"/>
    <n v="1"/>
    <m/>
    <m/>
    <m/>
    <x v="3"/>
    <m/>
    <n v="1"/>
    <n v="1"/>
    <n v="1"/>
    <m/>
    <m/>
    <m/>
    <m/>
    <m/>
    <m/>
    <n v="1"/>
    <m/>
    <n v="1"/>
    <n v="1"/>
    <m/>
    <s v="MW"/>
    <x v="6"/>
    <x v="6"/>
    <x v="4"/>
    <x v="6"/>
    <x v="0"/>
    <x v="3"/>
    <x v="2"/>
    <x v="3"/>
    <x v="2"/>
    <x v="0"/>
  </r>
  <r>
    <n v="825"/>
    <d v="2020-09-25T04:50:55"/>
    <x v="824"/>
    <x v="11"/>
    <n v="3"/>
    <n v="1"/>
    <n v="1"/>
    <n v="3"/>
    <n v="1"/>
    <x v="0"/>
    <m/>
    <n v="1"/>
    <x v="17"/>
    <n v="1"/>
    <n v="5"/>
    <n v="7"/>
    <n v="6"/>
    <n v="7"/>
    <n v="7"/>
    <n v="6"/>
    <n v="5"/>
    <n v="6"/>
    <n v="7"/>
    <n v="6"/>
    <x v="32"/>
    <n v="1"/>
    <x v="3"/>
    <m/>
    <m/>
    <m/>
    <n v="1"/>
    <n v="1"/>
    <n v="1"/>
    <n v="1"/>
    <n v="1"/>
    <m/>
    <m/>
    <m/>
    <m/>
    <m/>
    <x v="1"/>
    <n v="1"/>
    <m/>
    <m/>
    <m/>
    <m/>
    <m/>
    <m/>
    <m/>
    <m/>
    <m/>
    <m/>
    <n v="1"/>
    <m/>
    <m/>
    <m/>
    <s v="WEST"/>
    <x v="1"/>
    <x v="7"/>
    <x v="0"/>
    <x v="1"/>
    <x v="8"/>
    <x v="0"/>
    <x v="0"/>
    <x v="0"/>
    <x v="0"/>
    <x v="3"/>
  </r>
  <r>
    <n v="826"/>
    <d v="2020-09-25T05:20:55"/>
    <x v="825"/>
    <x v="17"/>
    <n v="7"/>
    <n v="2"/>
    <n v="1"/>
    <n v="1"/>
    <n v="1"/>
    <x v="0"/>
    <m/>
    <n v="1"/>
    <x v="17"/>
    <n v="1"/>
    <n v="6"/>
    <n v="6"/>
    <n v="6"/>
    <n v="5"/>
    <n v="5"/>
    <n v="5"/>
    <n v="5"/>
    <n v="6"/>
    <n v="4"/>
    <n v="5"/>
    <x v="9"/>
    <n v="1"/>
    <x v="12"/>
    <m/>
    <m/>
    <m/>
    <n v="1"/>
    <n v="1"/>
    <n v="1"/>
    <n v="1"/>
    <m/>
    <n v="1"/>
    <m/>
    <m/>
    <m/>
    <m/>
    <x v="1"/>
    <m/>
    <n v="1"/>
    <m/>
    <n v="1"/>
    <n v="1"/>
    <m/>
    <m/>
    <m/>
    <m/>
    <m/>
    <n v="1"/>
    <m/>
    <n v="1"/>
    <n v="1"/>
    <m/>
    <s v="NE"/>
    <x v="6"/>
    <x v="0"/>
    <x v="0"/>
    <x v="0"/>
    <x v="0"/>
    <x v="3"/>
    <x v="0"/>
    <x v="0"/>
    <x v="0"/>
    <x v="0"/>
  </r>
  <r>
    <n v="827"/>
    <d v="2020-09-25T05:37:45"/>
    <x v="826"/>
    <x v="3"/>
    <n v="25"/>
    <n v="1"/>
    <n v="1"/>
    <n v="2"/>
    <n v="1"/>
    <x v="0"/>
    <m/>
    <n v="1"/>
    <x v="17"/>
    <n v="1"/>
    <n v="6"/>
    <n v="6"/>
    <n v="6"/>
    <n v="7"/>
    <n v="6"/>
    <n v="5"/>
    <n v="7"/>
    <n v="6"/>
    <n v="6"/>
    <n v="6"/>
    <x v="8"/>
    <n v="1"/>
    <x v="3"/>
    <m/>
    <m/>
    <m/>
    <n v="1"/>
    <n v="1"/>
    <n v="1"/>
    <n v="2"/>
    <n v="1"/>
    <n v="1"/>
    <m/>
    <n v="1"/>
    <n v="1"/>
    <m/>
    <x v="5"/>
    <m/>
    <m/>
    <n v="1"/>
    <m/>
    <m/>
    <n v="1"/>
    <m/>
    <n v="1"/>
    <m/>
    <m/>
    <n v="1"/>
    <m/>
    <n v="1"/>
    <n v="1"/>
    <m/>
    <s v="MW"/>
    <x v="6"/>
    <x v="2"/>
    <x v="0"/>
    <x v="0"/>
    <x v="0"/>
    <x v="3"/>
    <x v="2"/>
    <x v="0"/>
    <x v="0"/>
    <x v="0"/>
  </r>
  <r>
    <n v="828"/>
    <d v="2020-09-25T06:23:55"/>
    <x v="827"/>
    <x v="8"/>
    <n v="32"/>
    <n v="1"/>
    <n v="1"/>
    <n v="2"/>
    <n v="3"/>
    <x v="0"/>
    <m/>
    <n v="1"/>
    <x v="1"/>
    <n v="2"/>
    <n v="5"/>
    <n v="4"/>
    <n v="6"/>
    <n v="1"/>
    <n v="5"/>
    <n v="6"/>
    <n v="6"/>
    <n v="6"/>
    <n v="6"/>
    <n v="5"/>
    <x v="12"/>
    <n v="1"/>
    <x v="3"/>
    <m/>
    <m/>
    <m/>
    <n v="1"/>
    <n v="1"/>
    <n v="1"/>
    <n v="1"/>
    <n v="1"/>
    <m/>
    <n v="1"/>
    <m/>
    <n v="1"/>
    <m/>
    <x v="4"/>
    <n v="1"/>
    <m/>
    <m/>
    <n v="1"/>
    <m/>
    <n v="1"/>
    <m/>
    <m/>
    <m/>
    <m/>
    <m/>
    <n v="1"/>
    <n v="1"/>
    <m/>
    <m/>
    <s v="NE"/>
    <x v="1"/>
    <x v="6"/>
    <x v="0"/>
    <x v="4"/>
    <x v="0"/>
    <x v="0"/>
    <x v="2"/>
    <x v="0"/>
    <x v="1"/>
    <x v="0"/>
  </r>
  <r>
    <n v="829"/>
    <d v="2020-09-25T06:42:13"/>
    <x v="828"/>
    <x v="18"/>
    <n v="32"/>
    <n v="1"/>
    <n v="1"/>
    <n v="2"/>
    <n v="2"/>
    <x v="0"/>
    <m/>
    <n v="1"/>
    <x v="3"/>
    <n v="1"/>
    <n v="3"/>
    <n v="6"/>
    <n v="3"/>
    <n v="4"/>
    <n v="5"/>
    <n v="5"/>
    <n v="5"/>
    <n v="5"/>
    <n v="5"/>
    <n v="3"/>
    <x v="3"/>
    <n v="1"/>
    <x v="5"/>
    <m/>
    <m/>
    <m/>
    <n v="2"/>
    <n v="2"/>
    <n v="1"/>
    <n v="2"/>
    <n v="1"/>
    <m/>
    <n v="1"/>
    <n v="1"/>
    <m/>
    <m/>
    <x v="1"/>
    <n v="1"/>
    <n v="1"/>
    <m/>
    <m/>
    <n v="1"/>
    <m/>
    <m/>
    <m/>
    <m/>
    <m/>
    <n v="1"/>
    <m/>
    <n v="1"/>
    <n v="1"/>
    <m/>
    <s v="NE"/>
    <x v="2"/>
    <x v="0"/>
    <x v="9"/>
    <x v="7"/>
    <x v="5"/>
    <x v="0"/>
    <x v="0"/>
    <x v="0"/>
    <x v="0"/>
    <x v="3"/>
  </r>
  <r>
    <n v="830"/>
    <d v="2020-09-25T06:43:13"/>
    <x v="829"/>
    <x v="7"/>
    <n v="7"/>
    <n v="1"/>
    <n v="1"/>
    <n v="3"/>
    <n v="1"/>
    <x v="3"/>
    <m/>
    <n v="1"/>
    <x v="15"/>
    <n v="1"/>
    <n v="6"/>
    <n v="7"/>
    <n v="7"/>
    <n v="6"/>
    <n v="6"/>
    <n v="5"/>
    <n v="6"/>
    <n v="7"/>
    <n v="7"/>
    <n v="6"/>
    <x v="4"/>
    <n v="1"/>
    <x v="3"/>
    <m/>
    <m/>
    <m/>
    <n v="1"/>
    <n v="1"/>
    <n v="1"/>
    <n v="1"/>
    <n v="1"/>
    <n v="1"/>
    <n v="1"/>
    <m/>
    <m/>
    <m/>
    <x v="0"/>
    <n v="1"/>
    <n v="1"/>
    <n v="1"/>
    <m/>
    <m/>
    <m/>
    <m/>
    <m/>
    <m/>
    <m/>
    <n v="1"/>
    <m/>
    <m/>
    <m/>
    <m/>
    <s v="NE"/>
    <x v="6"/>
    <x v="0"/>
    <x v="0"/>
    <x v="7"/>
    <x v="0"/>
    <x v="3"/>
    <x v="0"/>
    <x v="0"/>
    <x v="0"/>
    <x v="0"/>
  </r>
  <r>
    <n v="831"/>
    <d v="2020-09-25T07:00:49"/>
    <x v="830"/>
    <x v="42"/>
    <n v="35"/>
    <n v="1"/>
    <n v="1"/>
    <n v="2"/>
    <n v="0"/>
    <x v="2"/>
    <m/>
    <n v="1"/>
    <x v="8"/>
    <n v="2"/>
    <n v="3"/>
    <n v="3"/>
    <n v="5"/>
    <n v="2"/>
    <n v="5"/>
    <n v="2"/>
    <n v="3"/>
    <n v="3"/>
    <n v="3"/>
    <n v="5"/>
    <x v="5"/>
    <n v="3"/>
    <x v="6"/>
    <m/>
    <s v="Huntington "/>
    <m/>
    <n v="2"/>
    <n v="2"/>
    <n v="2"/>
    <n v="2"/>
    <m/>
    <m/>
    <m/>
    <m/>
    <m/>
    <n v="1"/>
    <x v="2"/>
    <n v="1"/>
    <m/>
    <m/>
    <m/>
    <m/>
    <m/>
    <m/>
    <m/>
    <m/>
    <m/>
    <m/>
    <m/>
    <m/>
    <m/>
    <n v="1"/>
    <s v="MW"/>
    <x v="6"/>
    <x v="8"/>
    <x v="5"/>
    <x v="7"/>
    <x v="0"/>
    <x v="3"/>
    <x v="0"/>
    <x v="1"/>
    <x v="0"/>
    <x v="0"/>
  </r>
  <r>
    <n v="832"/>
    <d v="2020-09-25T07:22:02"/>
    <x v="831"/>
    <x v="12"/>
    <n v="32"/>
    <n v="1"/>
    <n v="1"/>
    <n v="1"/>
    <n v="0"/>
    <x v="0"/>
    <m/>
    <n v="2"/>
    <x v="16"/>
    <n v="2"/>
    <n v="5"/>
    <n v="2"/>
    <n v="7"/>
    <n v="2"/>
    <n v="6"/>
    <n v="4"/>
    <n v="6"/>
    <n v="2"/>
    <n v="6"/>
    <n v="2"/>
    <x v="5"/>
    <n v="4"/>
    <x v="7"/>
    <m/>
    <m/>
    <m/>
    <n v="2"/>
    <n v="2"/>
    <n v="2"/>
    <n v="2"/>
    <m/>
    <m/>
    <m/>
    <m/>
    <n v="1"/>
    <m/>
    <x v="4"/>
    <n v="1"/>
    <m/>
    <m/>
    <m/>
    <n v="1"/>
    <m/>
    <n v="1"/>
    <m/>
    <m/>
    <m/>
    <m/>
    <m/>
    <m/>
    <m/>
    <n v="1"/>
    <s v="NE"/>
    <x v="6"/>
    <x v="5"/>
    <x v="4"/>
    <x v="6"/>
    <x v="1"/>
    <x v="3"/>
    <x v="3"/>
    <x v="3"/>
    <x v="2"/>
    <x v="1"/>
  </r>
  <r>
    <n v="833"/>
    <d v="2020-09-25T07:22:09"/>
    <x v="832"/>
    <x v="17"/>
    <n v="7"/>
    <n v="2"/>
    <n v="1"/>
    <n v="1"/>
    <n v="1"/>
    <x v="3"/>
    <m/>
    <n v="1"/>
    <x v="9"/>
    <n v="1"/>
    <n v="6"/>
    <n v="6"/>
    <n v="7"/>
    <n v="7"/>
    <n v="6"/>
    <n v="5"/>
    <n v="5"/>
    <n v="6"/>
    <n v="5"/>
    <n v="6"/>
    <x v="3"/>
    <n v="1"/>
    <x v="12"/>
    <m/>
    <m/>
    <m/>
    <n v="1"/>
    <n v="1"/>
    <n v="1"/>
    <n v="1"/>
    <m/>
    <n v="1"/>
    <m/>
    <m/>
    <m/>
    <m/>
    <x v="1"/>
    <n v="1"/>
    <m/>
    <m/>
    <n v="1"/>
    <m/>
    <m/>
    <n v="1"/>
    <m/>
    <m/>
    <m/>
    <m/>
    <m/>
    <n v="1"/>
    <n v="1"/>
    <m/>
    <s v="NE"/>
    <x v="6"/>
    <x v="0"/>
    <x v="1"/>
    <x v="10"/>
    <x v="0"/>
    <x v="3"/>
    <x v="0"/>
    <x v="1"/>
    <x v="3"/>
    <x v="0"/>
  </r>
  <r>
    <n v="834"/>
    <d v="2020-09-25T07:22:16"/>
    <x v="833"/>
    <x v="19"/>
    <n v="38"/>
    <n v="1"/>
    <n v="1"/>
    <n v="2"/>
    <n v="0"/>
    <x v="1"/>
    <m/>
    <n v="2"/>
    <x v="19"/>
    <n v="2"/>
    <n v="4"/>
    <n v="5"/>
    <n v="6"/>
    <n v="4"/>
    <n v="4"/>
    <n v="6"/>
    <n v="6"/>
    <n v="3"/>
    <n v="6"/>
    <n v="4"/>
    <x v="18"/>
    <n v="2"/>
    <x v="5"/>
    <m/>
    <m/>
    <m/>
    <n v="2"/>
    <n v="2"/>
    <n v="2"/>
    <n v="3"/>
    <m/>
    <m/>
    <m/>
    <m/>
    <m/>
    <n v="1"/>
    <x v="2"/>
    <n v="1"/>
    <m/>
    <m/>
    <m/>
    <n v="1"/>
    <m/>
    <m/>
    <m/>
    <n v="1"/>
    <m/>
    <m/>
    <m/>
    <m/>
    <m/>
    <n v="1"/>
    <s v="NE"/>
    <x v="2"/>
    <x v="2"/>
    <x v="3"/>
    <x v="3"/>
    <x v="0"/>
    <x v="0"/>
    <x v="2"/>
    <x v="3"/>
    <x v="2"/>
    <x v="0"/>
  </r>
  <r>
    <n v="835"/>
    <d v="2020-09-25T07:32:17"/>
    <x v="834"/>
    <x v="17"/>
    <n v="32"/>
    <n v="2"/>
    <n v="1"/>
    <n v="4"/>
    <n v="0"/>
    <x v="0"/>
    <m/>
    <n v="1"/>
    <x v="3"/>
    <n v="1"/>
    <n v="6"/>
    <n v="5"/>
    <n v="5"/>
    <n v="6"/>
    <n v="7"/>
    <n v="6"/>
    <n v="5"/>
    <n v="7"/>
    <n v="7"/>
    <n v="6"/>
    <x v="7"/>
    <n v="1"/>
    <x v="8"/>
    <m/>
    <m/>
    <m/>
    <n v="1"/>
    <n v="1"/>
    <n v="1"/>
    <n v="1"/>
    <n v="1"/>
    <m/>
    <m/>
    <n v="1"/>
    <m/>
    <m/>
    <x v="4"/>
    <m/>
    <n v="1"/>
    <m/>
    <m/>
    <m/>
    <n v="1"/>
    <m/>
    <m/>
    <n v="1"/>
    <m/>
    <n v="1"/>
    <m/>
    <m/>
    <n v="1"/>
    <m/>
    <s v="NE"/>
    <x v="0"/>
    <x v="8"/>
    <x v="9"/>
    <x v="7"/>
    <x v="8"/>
    <x v="0"/>
    <x v="0"/>
    <x v="0"/>
    <x v="0"/>
    <x v="3"/>
  </r>
  <r>
    <n v="836"/>
    <d v="2020-09-25T07:50:50"/>
    <x v="835"/>
    <x v="37"/>
    <n v="25"/>
    <n v="2"/>
    <n v="1"/>
    <n v="1"/>
    <n v="0"/>
    <x v="0"/>
    <m/>
    <n v="1"/>
    <x v="0"/>
    <n v="1"/>
    <n v="6"/>
    <n v="6"/>
    <n v="4"/>
    <n v="7"/>
    <n v="7"/>
    <n v="6"/>
    <n v="7"/>
    <n v="6"/>
    <n v="7"/>
    <n v="6"/>
    <x v="8"/>
    <n v="1"/>
    <x v="3"/>
    <m/>
    <m/>
    <m/>
    <n v="1"/>
    <n v="1"/>
    <n v="2"/>
    <n v="1"/>
    <m/>
    <n v="1"/>
    <m/>
    <m/>
    <n v="1"/>
    <m/>
    <x v="1"/>
    <m/>
    <n v="1"/>
    <n v="1"/>
    <n v="1"/>
    <m/>
    <m/>
    <m/>
    <m/>
    <m/>
    <m/>
    <n v="1"/>
    <m/>
    <n v="1"/>
    <m/>
    <m/>
    <s v="MW"/>
    <x v="0"/>
    <x v="2"/>
    <x v="9"/>
    <x v="1"/>
    <x v="8"/>
    <x v="0"/>
    <x v="2"/>
    <x v="0"/>
    <x v="0"/>
    <x v="3"/>
  </r>
  <r>
    <n v="837"/>
    <d v="2020-09-25T07:51:12"/>
    <x v="836"/>
    <x v="18"/>
    <n v="13"/>
    <n v="1"/>
    <n v="1"/>
    <n v="2"/>
    <n v="1"/>
    <x v="0"/>
    <m/>
    <n v="1"/>
    <x v="17"/>
    <n v="2"/>
    <n v="5"/>
    <n v="4"/>
    <n v="5"/>
    <n v="5"/>
    <n v="5"/>
    <n v="5"/>
    <n v="5"/>
    <n v="6"/>
    <n v="3"/>
    <n v="2"/>
    <x v="5"/>
    <n v="2"/>
    <x v="6"/>
    <m/>
    <s v="Liberty"/>
    <m/>
    <n v="2"/>
    <n v="2"/>
    <n v="2"/>
    <n v="2"/>
    <m/>
    <m/>
    <m/>
    <m/>
    <n v="1"/>
    <m/>
    <x v="5"/>
    <m/>
    <m/>
    <m/>
    <m/>
    <m/>
    <m/>
    <m/>
    <n v="1"/>
    <m/>
    <m/>
    <m/>
    <m/>
    <m/>
    <n v="1"/>
    <m/>
    <s v="MW"/>
    <x v="0"/>
    <x v="2"/>
    <x v="7"/>
    <x v="10"/>
    <x v="3"/>
    <x v="0"/>
    <x v="2"/>
    <x v="0"/>
    <x v="3"/>
    <x v="1"/>
  </r>
  <r>
    <n v="838"/>
    <d v="2020-09-25T07:54:05"/>
    <x v="837"/>
    <x v="5"/>
    <n v="7"/>
    <n v="1"/>
    <n v="1"/>
    <n v="2"/>
    <n v="3"/>
    <x v="0"/>
    <m/>
    <n v="1"/>
    <x v="7"/>
    <n v="1"/>
    <n v="1"/>
    <n v="6"/>
    <n v="2"/>
    <n v="4"/>
    <n v="3"/>
    <n v="1"/>
    <n v="3"/>
    <n v="6"/>
    <n v="1"/>
    <n v="7"/>
    <x v="32"/>
    <n v="1"/>
    <x v="11"/>
    <m/>
    <m/>
    <m/>
    <n v="1"/>
    <n v="2"/>
    <n v="1"/>
    <n v="1"/>
    <m/>
    <n v="1"/>
    <n v="1"/>
    <m/>
    <n v="1"/>
    <m/>
    <x v="5"/>
    <m/>
    <m/>
    <n v="1"/>
    <m/>
    <m/>
    <m/>
    <m/>
    <n v="1"/>
    <m/>
    <m/>
    <m/>
    <n v="1"/>
    <m/>
    <m/>
    <m/>
    <s v="NE"/>
    <x v="0"/>
    <x v="9"/>
    <x v="10"/>
    <x v="11"/>
    <x v="11"/>
    <x v="0"/>
    <x v="0"/>
    <x v="0"/>
    <x v="3"/>
    <x v="0"/>
  </r>
  <r>
    <n v="839"/>
    <d v="2020-09-25T07:58:59"/>
    <x v="838"/>
    <x v="41"/>
    <n v="32"/>
    <n v="1"/>
    <n v="1"/>
    <n v="2"/>
    <n v="2"/>
    <x v="0"/>
    <m/>
    <n v="2"/>
    <x v="7"/>
    <n v="1"/>
    <n v="5"/>
    <n v="3"/>
    <n v="5"/>
    <n v="6"/>
    <n v="4"/>
    <n v="3"/>
    <n v="5"/>
    <n v="3"/>
    <n v="3"/>
    <n v="4"/>
    <x v="5"/>
    <n v="2"/>
    <x v="3"/>
    <m/>
    <m/>
    <m/>
    <n v="1"/>
    <n v="1"/>
    <n v="1"/>
    <n v="1"/>
    <n v="1"/>
    <m/>
    <m/>
    <m/>
    <m/>
    <m/>
    <x v="3"/>
    <m/>
    <m/>
    <n v="1"/>
    <m/>
    <m/>
    <m/>
    <m/>
    <n v="1"/>
    <m/>
    <m/>
    <m/>
    <n v="1"/>
    <m/>
    <m/>
    <m/>
    <s v="NE"/>
    <x v="5"/>
    <x v="6"/>
    <x v="5"/>
    <x v="11"/>
    <x v="0"/>
    <x v="3"/>
    <x v="2"/>
    <x v="1"/>
    <x v="3"/>
    <x v="0"/>
  </r>
  <r>
    <n v="840"/>
    <d v="2020-09-25T08:10:32"/>
    <x v="839"/>
    <x v="44"/>
    <n v="13"/>
    <n v="1"/>
    <n v="1"/>
    <n v="2"/>
    <n v="1"/>
    <x v="0"/>
    <m/>
    <n v="1"/>
    <x v="0"/>
    <n v="1"/>
    <n v="6"/>
    <n v="6"/>
    <n v="7"/>
    <n v="6"/>
    <n v="7"/>
    <n v="6"/>
    <n v="6"/>
    <n v="6"/>
    <n v="7"/>
    <n v="6"/>
    <x v="4"/>
    <n v="1"/>
    <x v="4"/>
    <m/>
    <m/>
    <m/>
    <n v="1"/>
    <n v="1"/>
    <n v="1"/>
    <n v="1"/>
    <n v="1"/>
    <n v="1"/>
    <n v="1"/>
    <n v="1"/>
    <n v="1"/>
    <m/>
    <x v="1"/>
    <n v="1"/>
    <m/>
    <n v="1"/>
    <n v="1"/>
    <m/>
    <m/>
    <m/>
    <m/>
    <m/>
    <m/>
    <n v="1"/>
    <n v="1"/>
    <n v="1"/>
    <n v="1"/>
    <m/>
    <s v="MW"/>
    <x v="0"/>
    <x v="8"/>
    <x v="1"/>
    <x v="7"/>
    <x v="8"/>
    <x v="0"/>
    <x v="0"/>
    <x v="1"/>
    <x v="0"/>
    <x v="3"/>
  </r>
  <r>
    <n v="841"/>
    <d v="2020-09-25T08:36:21"/>
    <x v="840"/>
    <x v="16"/>
    <n v="27"/>
    <n v="2"/>
    <n v="1"/>
    <n v="1"/>
    <n v="2"/>
    <x v="0"/>
    <m/>
    <n v="1"/>
    <x v="2"/>
    <n v="1"/>
    <n v="5"/>
    <n v="3"/>
    <n v="2"/>
    <n v="3"/>
    <n v="6"/>
    <n v="6"/>
    <n v="4"/>
    <n v="2"/>
    <n v="5"/>
    <n v="2"/>
    <x v="12"/>
    <n v="1"/>
    <x v="3"/>
    <m/>
    <m/>
    <m/>
    <n v="1"/>
    <n v="1"/>
    <n v="1"/>
    <n v="2"/>
    <n v="1"/>
    <n v="1"/>
    <n v="1"/>
    <n v="1"/>
    <n v="1"/>
    <m/>
    <x v="5"/>
    <m/>
    <n v="1"/>
    <m/>
    <n v="1"/>
    <n v="1"/>
    <m/>
    <m/>
    <m/>
    <m/>
    <m/>
    <n v="1"/>
    <n v="1"/>
    <n v="1"/>
    <n v="1"/>
    <m/>
    <s v="MW"/>
    <x v="1"/>
    <x v="2"/>
    <x v="0"/>
    <x v="3"/>
    <x v="1"/>
    <x v="0"/>
    <x v="2"/>
    <x v="0"/>
    <x v="2"/>
    <x v="1"/>
  </r>
  <r>
    <n v="842"/>
    <d v="2020-09-25T08:43:34"/>
    <x v="841"/>
    <x v="7"/>
    <n v="22"/>
    <n v="1"/>
    <n v="1"/>
    <n v="2"/>
    <n v="2"/>
    <x v="0"/>
    <m/>
    <n v="1"/>
    <x v="7"/>
    <n v="1"/>
    <n v="7"/>
    <n v="6"/>
    <n v="7"/>
    <n v="7"/>
    <n v="7"/>
    <n v="6"/>
    <n v="7"/>
    <n v="7"/>
    <n v="6"/>
    <n v="7"/>
    <x v="12"/>
    <n v="1"/>
    <x v="3"/>
    <m/>
    <m/>
    <m/>
    <n v="1"/>
    <n v="1"/>
    <n v="1"/>
    <n v="2"/>
    <n v="1"/>
    <n v="1"/>
    <m/>
    <m/>
    <m/>
    <m/>
    <x v="1"/>
    <n v="1"/>
    <m/>
    <m/>
    <n v="1"/>
    <m/>
    <m/>
    <n v="1"/>
    <m/>
    <m/>
    <m/>
    <n v="1"/>
    <m/>
    <n v="1"/>
    <m/>
    <m/>
    <s v="MW"/>
    <x v="6"/>
    <x v="2"/>
    <x v="0"/>
    <x v="0"/>
    <x v="0"/>
    <x v="3"/>
    <x v="2"/>
    <x v="0"/>
    <x v="0"/>
    <x v="0"/>
  </r>
  <r>
    <n v="843"/>
    <d v="2020-09-25T08:45:15"/>
    <x v="842"/>
    <x v="57"/>
    <n v="35"/>
    <n v="2"/>
    <n v="1"/>
    <n v="2"/>
    <n v="0"/>
    <x v="1"/>
    <m/>
    <n v="2"/>
    <x v="23"/>
    <n v="2"/>
    <n v="1"/>
    <n v="7"/>
    <n v="1"/>
    <n v="7"/>
    <n v="4"/>
    <n v="5"/>
    <n v="4"/>
    <n v="6"/>
    <n v="4"/>
    <n v="3"/>
    <x v="17"/>
    <n v="4"/>
    <x v="5"/>
    <m/>
    <m/>
    <m/>
    <n v="2"/>
    <n v="3"/>
    <n v="2"/>
    <n v="2"/>
    <m/>
    <n v="1"/>
    <m/>
    <m/>
    <m/>
    <m/>
    <x v="3"/>
    <m/>
    <m/>
    <m/>
    <m/>
    <n v="1"/>
    <m/>
    <n v="1"/>
    <n v="1"/>
    <m/>
    <m/>
    <m/>
    <n v="1"/>
    <m/>
    <m/>
    <m/>
    <s v="MW"/>
    <x v="3"/>
    <x v="9"/>
    <x v="11"/>
    <x v="11"/>
    <x v="8"/>
    <x v="1"/>
    <x v="0"/>
    <x v="0"/>
    <x v="3"/>
    <x v="3"/>
  </r>
  <r>
    <n v="844"/>
    <d v="2020-09-25T08:46:12"/>
    <x v="843"/>
    <x v="8"/>
    <n v="5"/>
    <n v="1"/>
    <n v="1"/>
    <n v="2"/>
    <n v="1"/>
    <x v="0"/>
    <m/>
    <n v="2"/>
    <x v="7"/>
    <n v="1"/>
    <n v="7"/>
    <n v="4"/>
    <n v="7"/>
    <n v="1"/>
    <n v="7"/>
    <n v="7"/>
    <n v="6"/>
    <n v="1"/>
    <n v="7"/>
    <n v="3"/>
    <x v="5"/>
    <n v="1"/>
    <x v="3"/>
    <m/>
    <m/>
    <m/>
    <n v="2"/>
    <n v="1"/>
    <n v="1"/>
    <n v="2"/>
    <n v="1"/>
    <m/>
    <m/>
    <n v="1"/>
    <n v="1"/>
    <m/>
    <x v="5"/>
    <m/>
    <n v="1"/>
    <m/>
    <m/>
    <n v="1"/>
    <m/>
    <n v="1"/>
    <m/>
    <m/>
    <m/>
    <n v="1"/>
    <m/>
    <m/>
    <n v="1"/>
    <m/>
    <s v="WEST"/>
    <x v="0"/>
    <x v="6"/>
    <x v="2"/>
    <x v="2"/>
    <x v="1"/>
    <x v="0"/>
    <x v="2"/>
    <x v="2"/>
    <x v="1"/>
    <x v="1"/>
  </r>
  <r>
    <n v="845"/>
    <d v="2020-09-25T08:49:35"/>
    <x v="844"/>
    <x v="18"/>
    <n v="32"/>
    <n v="1"/>
    <n v="1"/>
    <n v="2"/>
    <n v="2"/>
    <x v="0"/>
    <m/>
    <n v="1"/>
    <x v="21"/>
    <n v="1"/>
    <n v="6"/>
    <n v="5"/>
    <n v="6"/>
    <n v="6"/>
    <n v="7"/>
    <n v="5"/>
    <n v="6"/>
    <n v="5"/>
    <n v="5"/>
    <n v="5"/>
    <x v="7"/>
    <n v="2"/>
    <x v="10"/>
    <m/>
    <m/>
    <m/>
    <n v="1"/>
    <n v="1"/>
    <n v="1"/>
    <n v="1"/>
    <m/>
    <n v="1"/>
    <n v="1"/>
    <n v="1"/>
    <m/>
    <m/>
    <x v="5"/>
    <n v="1"/>
    <n v="1"/>
    <m/>
    <m/>
    <n v="1"/>
    <m/>
    <m/>
    <m/>
    <m/>
    <m/>
    <n v="1"/>
    <m/>
    <n v="1"/>
    <m/>
    <m/>
    <s v="NE"/>
    <x v="6"/>
    <x v="2"/>
    <x v="1"/>
    <x v="0"/>
    <x v="5"/>
    <x v="3"/>
    <x v="2"/>
    <x v="1"/>
    <x v="0"/>
    <x v="3"/>
  </r>
  <r>
    <n v="846"/>
    <d v="2020-09-25T08:49:36"/>
    <x v="845"/>
    <x v="35"/>
    <n v="7"/>
    <n v="2"/>
    <n v="1"/>
    <n v="3"/>
    <n v="1"/>
    <x v="0"/>
    <m/>
    <n v="2"/>
    <x v="10"/>
    <n v="2"/>
    <n v="3"/>
    <n v="1"/>
    <n v="7"/>
    <n v="5"/>
    <n v="6"/>
    <n v="6"/>
    <n v="7"/>
    <n v="2"/>
    <n v="3"/>
    <n v="4"/>
    <x v="21"/>
    <n v="2"/>
    <x v="6"/>
    <m/>
    <s v="Thomaston Savings "/>
    <m/>
    <n v="2"/>
    <n v="2"/>
    <n v="2"/>
    <n v="2"/>
    <n v="1"/>
    <n v="1"/>
    <n v="1"/>
    <m/>
    <n v="1"/>
    <m/>
    <x v="5"/>
    <n v="1"/>
    <m/>
    <m/>
    <m/>
    <n v="1"/>
    <n v="1"/>
    <m/>
    <m/>
    <m/>
    <m/>
    <m/>
    <m/>
    <m/>
    <m/>
    <n v="1"/>
    <s v="NE"/>
    <x v="9"/>
    <x v="1"/>
    <x v="4"/>
    <x v="10"/>
    <x v="5"/>
    <x v="1"/>
    <x v="1"/>
    <x v="3"/>
    <x v="3"/>
    <x v="3"/>
  </r>
  <r>
    <n v="847"/>
    <d v="2020-09-25T08:53:02"/>
    <x v="846"/>
    <x v="17"/>
    <n v="7"/>
    <n v="2"/>
    <n v="1"/>
    <n v="3"/>
    <n v="1"/>
    <x v="0"/>
    <m/>
    <n v="1"/>
    <x v="7"/>
    <n v="1"/>
    <n v="7"/>
    <n v="4"/>
    <n v="5"/>
    <n v="3"/>
    <n v="2"/>
    <n v="6"/>
    <n v="6"/>
    <n v="3"/>
    <n v="2"/>
    <n v="5"/>
    <x v="4"/>
    <n v="1"/>
    <x v="4"/>
    <m/>
    <m/>
    <m/>
    <n v="1"/>
    <n v="1"/>
    <n v="1"/>
    <n v="1"/>
    <n v="1"/>
    <m/>
    <m/>
    <m/>
    <m/>
    <m/>
    <x v="0"/>
    <m/>
    <n v="1"/>
    <m/>
    <m/>
    <n v="1"/>
    <m/>
    <m/>
    <m/>
    <n v="1"/>
    <m/>
    <n v="1"/>
    <m/>
    <m/>
    <m/>
    <m/>
    <s v="NE"/>
    <x v="6"/>
    <x v="6"/>
    <x v="5"/>
    <x v="0"/>
    <x v="6"/>
    <x v="3"/>
    <x v="2"/>
    <x v="1"/>
    <x v="0"/>
    <x v="0"/>
  </r>
  <r>
    <n v="848"/>
    <d v="2020-09-25T08:55:12"/>
    <x v="847"/>
    <x v="56"/>
    <n v="38"/>
    <n v="1"/>
    <n v="1"/>
    <n v="1"/>
    <n v="1"/>
    <x v="0"/>
    <m/>
    <n v="1"/>
    <x v="3"/>
    <n v="1"/>
    <n v="6"/>
    <n v="5"/>
    <n v="6"/>
    <n v="7"/>
    <n v="7"/>
    <n v="5"/>
    <n v="7"/>
    <n v="7"/>
    <n v="7"/>
    <n v="6"/>
    <x v="42"/>
    <n v="1"/>
    <x v="3"/>
    <m/>
    <m/>
    <m/>
    <n v="2"/>
    <n v="2"/>
    <n v="1"/>
    <n v="1"/>
    <n v="1"/>
    <m/>
    <m/>
    <m/>
    <m/>
    <m/>
    <x v="3"/>
    <m/>
    <m/>
    <m/>
    <m/>
    <m/>
    <m/>
    <m/>
    <m/>
    <m/>
    <n v="1"/>
    <m/>
    <m/>
    <n v="1"/>
    <m/>
    <m/>
    <s v="NE"/>
    <x v="6"/>
    <x v="6"/>
    <x v="7"/>
    <x v="1"/>
    <x v="8"/>
    <x v="3"/>
    <x v="2"/>
    <x v="0"/>
    <x v="0"/>
    <x v="3"/>
  </r>
  <r>
    <n v="849"/>
    <d v="2020-09-25T09:03:07"/>
    <x v="848"/>
    <x v="18"/>
    <n v="32"/>
    <n v="1"/>
    <n v="1"/>
    <n v="2"/>
    <n v="3"/>
    <x v="0"/>
    <m/>
    <n v="1"/>
    <x v="15"/>
    <n v="1"/>
    <n v="7"/>
    <n v="7"/>
    <n v="7"/>
    <n v="7"/>
    <n v="7"/>
    <n v="7"/>
    <n v="7"/>
    <n v="7"/>
    <n v="7"/>
    <n v="7"/>
    <x v="4"/>
    <n v="1"/>
    <x v="3"/>
    <m/>
    <m/>
    <m/>
    <n v="1"/>
    <n v="1"/>
    <n v="1"/>
    <n v="1"/>
    <n v="1"/>
    <m/>
    <m/>
    <m/>
    <m/>
    <m/>
    <x v="3"/>
    <n v="1"/>
    <m/>
    <m/>
    <m/>
    <m/>
    <m/>
    <m/>
    <m/>
    <m/>
    <m/>
    <m/>
    <n v="1"/>
    <m/>
    <m/>
    <m/>
    <s v="NE"/>
    <x v="0"/>
    <x v="8"/>
    <x v="0"/>
    <x v="1"/>
    <x v="0"/>
    <x v="0"/>
    <x v="0"/>
    <x v="0"/>
    <x v="0"/>
    <x v="0"/>
  </r>
  <r>
    <n v="850"/>
    <d v="2020-09-25T09:03:46"/>
    <x v="849"/>
    <x v="3"/>
    <n v="32"/>
    <n v="1"/>
    <n v="1"/>
    <n v="2"/>
    <n v="2"/>
    <x v="0"/>
    <m/>
    <n v="1"/>
    <x v="17"/>
    <n v="1"/>
    <n v="6"/>
    <n v="6"/>
    <n v="3"/>
    <n v="4"/>
    <n v="6"/>
    <n v="5"/>
    <n v="5"/>
    <n v="3"/>
    <n v="5"/>
    <n v="1"/>
    <x v="3"/>
    <n v="2"/>
    <x v="12"/>
    <m/>
    <m/>
    <m/>
    <n v="1"/>
    <n v="1"/>
    <n v="1"/>
    <n v="2"/>
    <n v="1"/>
    <m/>
    <n v="1"/>
    <m/>
    <n v="1"/>
    <m/>
    <x v="1"/>
    <m/>
    <n v="1"/>
    <n v="1"/>
    <m/>
    <m/>
    <m/>
    <n v="1"/>
    <m/>
    <m/>
    <m/>
    <m/>
    <n v="1"/>
    <m/>
    <m/>
    <m/>
    <s v="NE"/>
    <x v="6"/>
    <x v="0"/>
    <x v="0"/>
    <x v="7"/>
    <x v="2"/>
    <x v="3"/>
    <x v="0"/>
    <x v="0"/>
    <x v="0"/>
    <x v="2"/>
  </r>
  <r>
    <n v="851"/>
    <d v="2020-09-25T09:20:52"/>
    <x v="850"/>
    <x v="46"/>
    <n v="3"/>
    <n v="2"/>
    <n v="1"/>
    <n v="1"/>
    <n v="1"/>
    <x v="2"/>
    <m/>
    <n v="1"/>
    <x v="0"/>
    <n v="1"/>
    <n v="4"/>
    <n v="3"/>
    <n v="4"/>
    <n v="3"/>
    <n v="2"/>
    <n v="3"/>
    <n v="4"/>
    <n v="3"/>
    <n v="3"/>
    <n v="3"/>
    <x v="4"/>
    <n v="2"/>
    <x v="0"/>
    <m/>
    <m/>
    <m/>
    <n v="1"/>
    <n v="2"/>
    <n v="1"/>
    <n v="2"/>
    <m/>
    <n v="1"/>
    <m/>
    <m/>
    <m/>
    <m/>
    <x v="0"/>
    <m/>
    <n v="1"/>
    <n v="1"/>
    <n v="1"/>
    <m/>
    <m/>
    <m/>
    <m/>
    <m/>
    <m/>
    <m/>
    <n v="1"/>
    <m/>
    <m/>
    <m/>
    <s v="WEST"/>
    <x v="6"/>
    <x v="2"/>
    <x v="1"/>
    <x v="1"/>
    <x v="7"/>
    <x v="3"/>
    <x v="2"/>
    <x v="1"/>
    <x v="0"/>
    <x v="0"/>
  </r>
  <r>
    <n v="852"/>
    <d v="2020-09-25T09:23:01"/>
    <x v="851"/>
    <x v="17"/>
    <n v="7"/>
    <n v="1"/>
    <n v="1"/>
    <n v="2"/>
    <n v="0"/>
    <x v="0"/>
    <m/>
    <n v="1"/>
    <x v="17"/>
    <n v="2"/>
    <n v="4"/>
    <n v="6"/>
    <n v="6"/>
    <n v="4"/>
    <n v="4"/>
    <n v="4"/>
    <n v="6"/>
    <n v="4"/>
    <n v="4"/>
    <n v="4"/>
    <x v="7"/>
    <n v="1"/>
    <x v="3"/>
    <m/>
    <m/>
    <m/>
    <n v="3"/>
    <n v="3"/>
    <n v="1"/>
    <n v="2"/>
    <n v="1"/>
    <n v="1"/>
    <n v="1"/>
    <n v="1"/>
    <n v="1"/>
    <m/>
    <x v="0"/>
    <n v="1"/>
    <n v="1"/>
    <n v="1"/>
    <m/>
    <m/>
    <m/>
    <m/>
    <m/>
    <m/>
    <m/>
    <m/>
    <n v="1"/>
    <m/>
    <m/>
    <m/>
    <s v="NE"/>
    <x v="0"/>
    <x v="8"/>
    <x v="5"/>
    <x v="1"/>
    <x v="0"/>
    <x v="0"/>
    <x v="0"/>
    <x v="1"/>
    <x v="0"/>
    <x v="0"/>
  </r>
  <r>
    <n v="853"/>
    <d v="2020-09-25T09:25:19"/>
    <x v="852"/>
    <x v="43"/>
    <n v="5"/>
    <n v="1"/>
    <n v="1"/>
    <n v="1"/>
    <n v="1"/>
    <x v="0"/>
    <m/>
    <n v="1"/>
    <x v="0"/>
    <n v="1"/>
    <n v="7"/>
    <n v="6"/>
    <n v="5"/>
    <n v="6"/>
    <n v="7"/>
    <n v="7"/>
    <n v="5"/>
    <n v="5"/>
    <n v="6"/>
    <n v="6"/>
    <x v="34"/>
    <n v="1"/>
    <x v="8"/>
    <m/>
    <m/>
    <m/>
    <n v="1"/>
    <n v="1"/>
    <n v="1"/>
    <n v="2"/>
    <n v="1"/>
    <m/>
    <m/>
    <n v="1"/>
    <m/>
    <m/>
    <x v="5"/>
    <m/>
    <n v="1"/>
    <n v="1"/>
    <m/>
    <m/>
    <m/>
    <m/>
    <m/>
    <m/>
    <m/>
    <n v="1"/>
    <n v="1"/>
    <m/>
    <m/>
    <m/>
    <s v="WEST"/>
    <x v="0"/>
    <x v="0"/>
    <x v="0"/>
    <x v="1"/>
    <x v="8"/>
    <x v="0"/>
    <x v="0"/>
    <x v="0"/>
    <x v="0"/>
    <x v="3"/>
  </r>
  <r>
    <n v="854"/>
    <d v="2020-09-25T09:32:13"/>
    <x v="853"/>
    <x v="24"/>
    <n v="25"/>
    <n v="1"/>
    <n v="1"/>
    <n v="3"/>
    <n v="0"/>
    <x v="0"/>
    <m/>
    <n v="1"/>
    <x v="7"/>
    <n v="2"/>
    <n v="7"/>
    <n v="4"/>
    <n v="6"/>
    <n v="5"/>
    <n v="6"/>
    <n v="5"/>
    <n v="6"/>
    <n v="1"/>
    <n v="1"/>
    <n v="1"/>
    <x v="5"/>
    <n v="1"/>
    <x v="4"/>
    <m/>
    <m/>
    <m/>
    <n v="3"/>
    <n v="1"/>
    <n v="1"/>
    <n v="2"/>
    <n v="1"/>
    <m/>
    <m/>
    <m/>
    <n v="1"/>
    <m/>
    <x v="0"/>
    <m/>
    <n v="1"/>
    <m/>
    <m/>
    <n v="1"/>
    <n v="1"/>
    <m/>
    <m/>
    <m/>
    <m/>
    <n v="1"/>
    <n v="1"/>
    <m/>
    <n v="1"/>
    <m/>
    <s v="MW"/>
    <x v="5"/>
    <x v="6"/>
    <x v="4"/>
    <x v="9"/>
    <x v="2"/>
    <x v="3"/>
    <x v="2"/>
    <x v="3"/>
    <x v="3"/>
    <x v="2"/>
  </r>
  <r>
    <n v="855"/>
    <d v="2020-09-25T09:33:43"/>
    <x v="854"/>
    <x v="18"/>
    <n v="5"/>
    <n v="2"/>
    <n v="1"/>
    <n v="2"/>
    <n v="2"/>
    <x v="0"/>
    <m/>
    <n v="1"/>
    <x v="12"/>
    <n v="2"/>
    <n v="6"/>
    <n v="1"/>
    <n v="7"/>
    <n v="1"/>
    <n v="7"/>
    <n v="7"/>
    <n v="6"/>
    <n v="1"/>
    <n v="7"/>
    <n v="4"/>
    <x v="4"/>
    <n v="1"/>
    <x v="10"/>
    <m/>
    <m/>
    <m/>
    <n v="2"/>
    <n v="3"/>
    <n v="1"/>
    <n v="2"/>
    <m/>
    <n v="1"/>
    <m/>
    <m/>
    <m/>
    <m/>
    <x v="5"/>
    <n v="1"/>
    <n v="1"/>
    <m/>
    <m/>
    <n v="1"/>
    <m/>
    <m/>
    <m/>
    <m/>
    <m/>
    <m/>
    <n v="1"/>
    <n v="1"/>
    <n v="1"/>
    <m/>
    <s v="WEST"/>
    <x v="1"/>
    <x v="4"/>
    <x v="2"/>
    <x v="2"/>
    <x v="3"/>
    <x v="0"/>
    <x v="1"/>
    <x v="2"/>
    <x v="1"/>
    <x v="1"/>
  </r>
  <r>
    <n v="856"/>
    <d v="2020-09-25T09:51:06"/>
    <x v="855"/>
    <x v="17"/>
    <n v="7"/>
    <n v="1"/>
    <n v="1"/>
    <n v="1"/>
    <n v="1"/>
    <x v="0"/>
    <m/>
    <n v="1"/>
    <x v="0"/>
    <n v="1"/>
    <n v="6"/>
    <n v="5"/>
    <n v="7"/>
    <n v="6"/>
    <n v="6"/>
    <n v="6"/>
    <n v="3"/>
    <n v="4"/>
    <n v="6"/>
    <n v="5"/>
    <x v="9"/>
    <n v="1"/>
    <x v="5"/>
    <m/>
    <m/>
    <m/>
    <n v="1"/>
    <n v="1"/>
    <n v="1"/>
    <n v="1"/>
    <n v="1"/>
    <m/>
    <n v="1"/>
    <m/>
    <n v="1"/>
    <m/>
    <x v="3"/>
    <m/>
    <n v="1"/>
    <n v="1"/>
    <n v="1"/>
    <m/>
    <m/>
    <m/>
    <m/>
    <m/>
    <m/>
    <m/>
    <n v="1"/>
    <m/>
    <n v="1"/>
    <m/>
    <s v="NE"/>
    <x v="0"/>
    <x v="7"/>
    <x v="3"/>
    <x v="1"/>
    <x v="8"/>
    <x v="0"/>
    <x v="0"/>
    <x v="3"/>
    <x v="0"/>
    <x v="3"/>
  </r>
  <r>
    <n v="857"/>
    <d v="2020-09-25T09:55:52"/>
    <x v="856"/>
    <x v="46"/>
    <n v="39"/>
    <n v="1"/>
    <n v="1"/>
    <n v="2"/>
    <n v="0"/>
    <x v="0"/>
    <m/>
    <n v="1"/>
    <x v="4"/>
    <n v="2"/>
    <n v="6"/>
    <n v="5"/>
    <n v="7"/>
    <n v="6"/>
    <n v="5"/>
    <n v="5"/>
    <n v="6"/>
    <n v="2"/>
    <n v="3"/>
    <n v="3"/>
    <x v="10"/>
    <n v="1"/>
    <x v="10"/>
    <m/>
    <m/>
    <m/>
    <n v="2"/>
    <n v="2"/>
    <n v="2"/>
    <n v="2"/>
    <n v="1"/>
    <m/>
    <m/>
    <m/>
    <n v="1"/>
    <m/>
    <x v="1"/>
    <m/>
    <m/>
    <m/>
    <m/>
    <m/>
    <m/>
    <n v="1"/>
    <m/>
    <n v="1"/>
    <n v="1"/>
    <m/>
    <m/>
    <m/>
    <n v="1"/>
    <m/>
    <s v="NE"/>
    <x v="6"/>
    <x v="2"/>
    <x v="4"/>
    <x v="11"/>
    <x v="5"/>
    <x v="3"/>
    <x v="2"/>
    <x v="3"/>
    <x v="3"/>
    <x v="3"/>
  </r>
  <r>
    <n v="858"/>
    <d v="2020-09-25T10:13:36"/>
    <x v="857"/>
    <x v="17"/>
    <n v="32"/>
    <n v="1"/>
    <n v="1"/>
    <n v="1"/>
    <n v="2"/>
    <x v="0"/>
    <m/>
    <n v="1"/>
    <x v="2"/>
    <n v="1"/>
    <n v="6"/>
    <n v="5"/>
    <n v="5"/>
    <n v="6"/>
    <n v="6"/>
    <n v="5"/>
    <n v="5"/>
    <n v="2"/>
    <n v="6"/>
    <n v="5"/>
    <x v="5"/>
    <n v="1"/>
    <x v="3"/>
    <m/>
    <m/>
    <m/>
    <n v="1"/>
    <n v="1"/>
    <n v="2"/>
    <n v="1"/>
    <m/>
    <n v="1"/>
    <n v="1"/>
    <m/>
    <m/>
    <m/>
    <x v="1"/>
    <m/>
    <m/>
    <n v="1"/>
    <m/>
    <n v="1"/>
    <m/>
    <n v="1"/>
    <m/>
    <m/>
    <m/>
    <m/>
    <n v="1"/>
    <m/>
    <n v="1"/>
    <m/>
    <s v="NE"/>
    <x v="6"/>
    <x v="8"/>
    <x v="3"/>
    <x v="1"/>
    <x v="8"/>
    <x v="3"/>
    <x v="0"/>
    <x v="3"/>
    <x v="0"/>
    <x v="3"/>
  </r>
  <r>
    <n v="859"/>
    <d v="2020-09-25T10:16:23"/>
    <x v="858"/>
    <x v="0"/>
    <n v="32"/>
    <n v="2"/>
    <n v="1"/>
    <n v="2"/>
    <n v="3"/>
    <x v="0"/>
    <m/>
    <n v="1"/>
    <x v="6"/>
    <n v="2"/>
    <n v="6"/>
    <n v="2"/>
    <n v="6"/>
    <n v="6"/>
    <n v="5"/>
    <n v="4"/>
    <n v="5"/>
    <n v="2"/>
    <n v="5"/>
    <n v="4"/>
    <x v="12"/>
    <n v="1"/>
    <x v="1"/>
    <m/>
    <m/>
    <s v="M&amp;T"/>
    <n v="2"/>
    <n v="2"/>
    <n v="2"/>
    <n v="2"/>
    <n v="1"/>
    <n v="1"/>
    <m/>
    <n v="1"/>
    <n v="1"/>
    <m/>
    <x v="1"/>
    <m/>
    <m/>
    <m/>
    <m/>
    <n v="1"/>
    <m/>
    <n v="1"/>
    <m/>
    <n v="1"/>
    <m/>
    <m/>
    <m/>
    <m/>
    <m/>
    <n v="1"/>
    <s v="NE"/>
    <x v="5"/>
    <x v="3"/>
    <x v="6"/>
    <x v="0"/>
    <x v="8"/>
    <x v="3"/>
    <x v="3"/>
    <x v="3"/>
    <x v="0"/>
    <x v="3"/>
  </r>
  <r>
    <n v="860"/>
    <d v="2020-09-25T10:18:41"/>
    <x v="859"/>
    <x v="12"/>
    <n v="35"/>
    <n v="1"/>
    <n v="1"/>
    <n v="2"/>
    <n v="0"/>
    <x v="0"/>
    <m/>
    <n v="1"/>
    <x v="9"/>
    <n v="2"/>
    <n v="3"/>
    <n v="3"/>
    <n v="6"/>
    <n v="4"/>
    <n v="4"/>
    <n v="5"/>
    <n v="5"/>
    <n v="2"/>
    <n v="5"/>
    <n v="2"/>
    <x v="12"/>
    <n v="4"/>
    <x v="4"/>
    <m/>
    <m/>
    <m/>
    <n v="2"/>
    <n v="2"/>
    <n v="2"/>
    <n v="3"/>
    <n v="1"/>
    <m/>
    <m/>
    <m/>
    <n v="1"/>
    <m/>
    <x v="1"/>
    <n v="1"/>
    <m/>
    <m/>
    <m/>
    <m/>
    <m/>
    <m/>
    <m/>
    <n v="1"/>
    <n v="1"/>
    <m/>
    <m/>
    <m/>
    <m/>
    <n v="1"/>
    <s v="MW"/>
    <x v="2"/>
    <x v="6"/>
    <x v="6"/>
    <x v="7"/>
    <x v="5"/>
    <x v="0"/>
    <x v="2"/>
    <x v="3"/>
    <x v="0"/>
    <x v="3"/>
  </r>
  <r>
    <n v="861"/>
    <d v="2020-09-25T10:30:26"/>
    <x v="860"/>
    <x v="44"/>
    <n v="25"/>
    <n v="1"/>
    <n v="1"/>
    <n v="3"/>
    <n v="0"/>
    <x v="0"/>
    <m/>
    <n v="1"/>
    <x v="0"/>
    <n v="2"/>
    <n v="5"/>
    <n v="2"/>
    <n v="6"/>
    <n v="3"/>
    <n v="5"/>
    <n v="5"/>
    <n v="6"/>
    <n v="2"/>
    <n v="6"/>
    <n v="2"/>
    <x v="1"/>
    <n v="1"/>
    <x v="4"/>
    <m/>
    <m/>
    <m/>
    <n v="2"/>
    <n v="3"/>
    <n v="2"/>
    <n v="2"/>
    <m/>
    <n v="1"/>
    <m/>
    <m/>
    <n v="1"/>
    <m/>
    <x v="1"/>
    <n v="1"/>
    <m/>
    <m/>
    <m/>
    <n v="1"/>
    <n v="1"/>
    <m/>
    <m/>
    <m/>
    <m/>
    <n v="1"/>
    <m/>
    <m/>
    <m/>
    <m/>
    <s v="MW"/>
    <x v="0"/>
    <x v="5"/>
    <x v="6"/>
    <x v="5"/>
    <x v="3"/>
    <x v="0"/>
    <x v="3"/>
    <x v="3"/>
    <x v="2"/>
    <x v="1"/>
  </r>
  <r>
    <n v="862"/>
    <d v="2020-09-25T10:34:50"/>
    <x v="861"/>
    <x v="5"/>
    <n v="51"/>
    <n v="1"/>
    <n v="1"/>
    <n v="2"/>
    <n v="1"/>
    <x v="0"/>
    <m/>
    <n v="1"/>
    <x v="5"/>
    <n v="1"/>
    <n v="6"/>
    <n v="5"/>
    <n v="6"/>
    <n v="7"/>
    <n v="5"/>
    <n v="6"/>
    <n v="7"/>
    <n v="6"/>
    <n v="7"/>
    <n v="7"/>
    <x v="12"/>
    <n v="1"/>
    <x v="3"/>
    <m/>
    <m/>
    <m/>
    <n v="1"/>
    <n v="1"/>
    <n v="1"/>
    <n v="1"/>
    <n v="1"/>
    <m/>
    <m/>
    <m/>
    <m/>
    <m/>
    <x v="3"/>
    <n v="1"/>
    <m/>
    <n v="1"/>
    <m/>
    <n v="1"/>
    <m/>
    <m/>
    <m/>
    <m/>
    <m/>
    <m/>
    <n v="1"/>
    <m/>
    <m/>
    <m/>
    <s v="WEST"/>
    <x v="0"/>
    <x v="6"/>
    <x v="0"/>
    <x v="1"/>
    <x v="4"/>
    <x v="0"/>
    <x v="2"/>
    <x v="0"/>
    <x v="0"/>
    <x v="0"/>
  </r>
  <r>
    <n v="863"/>
    <d v="2020-09-25T12:12:12"/>
    <x v="862"/>
    <x v="26"/>
    <n v="13"/>
    <n v="1"/>
    <n v="1"/>
    <n v="3"/>
    <n v="0"/>
    <x v="0"/>
    <m/>
    <n v="2"/>
    <x v="8"/>
    <n v="2"/>
    <n v="5"/>
    <n v="3"/>
    <n v="7"/>
    <n v="2"/>
    <n v="6"/>
    <n v="3"/>
    <n v="6"/>
    <n v="2"/>
    <n v="7"/>
    <n v="3"/>
    <x v="1"/>
    <n v="3"/>
    <x v="4"/>
    <m/>
    <m/>
    <m/>
    <n v="2"/>
    <n v="1"/>
    <n v="2"/>
    <n v="2"/>
    <m/>
    <n v="1"/>
    <m/>
    <m/>
    <m/>
    <m/>
    <x v="4"/>
    <n v="1"/>
    <m/>
    <m/>
    <m/>
    <n v="1"/>
    <m/>
    <m/>
    <m/>
    <n v="1"/>
    <m/>
    <n v="1"/>
    <n v="1"/>
    <m/>
    <n v="1"/>
    <m/>
    <s v="MW"/>
    <x v="5"/>
    <x v="3"/>
    <x v="4"/>
    <x v="4"/>
    <x v="3"/>
    <x v="3"/>
    <x v="3"/>
    <x v="3"/>
    <x v="1"/>
    <x v="1"/>
  </r>
  <r>
    <n v="864"/>
    <d v="2020-09-25T12:18:05"/>
    <x v="863"/>
    <x v="37"/>
    <n v="5"/>
    <n v="1"/>
    <n v="1"/>
    <n v="2"/>
    <n v="0"/>
    <x v="1"/>
    <m/>
    <n v="1"/>
    <x v="29"/>
    <n v="2"/>
    <n v="5"/>
    <n v="3"/>
    <n v="7"/>
    <n v="2"/>
    <n v="2"/>
    <n v="6"/>
    <n v="6"/>
    <n v="3"/>
    <n v="7"/>
    <n v="3"/>
    <x v="1"/>
    <n v="3"/>
    <x v="2"/>
    <m/>
    <m/>
    <m/>
    <n v="2"/>
    <n v="2"/>
    <n v="2"/>
    <n v="2"/>
    <m/>
    <m/>
    <m/>
    <m/>
    <n v="1"/>
    <m/>
    <x v="1"/>
    <n v="1"/>
    <m/>
    <m/>
    <m/>
    <n v="1"/>
    <m/>
    <m/>
    <m/>
    <n v="1"/>
    <m/>
    <n v="1"/>
    <n v="1"/>
    <m/>
    <m/>
    <m/>
    <s v="WEST"/>
    <x v="1"/>
    <x v="3"/>
    <x v="6"/>
    <x v="4"/>
    <x v="7"/>
    <x v="0"/>
    <x v="3"/>
    <x v="3"/>
    <x v="1"/>
    <x v="0"/>
  </r>
  <r>
    <n v="865"/>
    <d v="2020-09-25T12:29:24"/>
    <x v="864"/>
    <x v="53"/>
    <n v="5"/>
    <n v="1"/>
    <n v="1"/>
    <n v="1"/>
    <n v="0"/>
    <x v="4"/>
    <m/>
    <n v="1"/>
    <x v="7"/>
    <n v="1"/>
    <n v="6"/>
    <n v="5"/>
    <n v="4"/>
    <n v="4"/>
    <n v="3"/>
    <n v="6"/>
    <n v="6"/>
    <n v="3"/>
    <n v="5"/>
    <n v="3"/>
    <x v="7"/>
    <n v="1"/>
    <x v="5"/>
    <m/>
    <m/>
    <m/>
    <n v="1"/>
    <n v="1"/>
    <n v="1"/>
    <n v="1"/>
    <n v="1"/>
    <m/>
    <n v="1"/>
    <m/>
    <m/>
    <m/>
    <x v="1"/>
    <n v="1"/>
    <n v="1"/>
    <m/>
    <n v="1"/>
    <m/>
    <m/>
    <m/>
    <m/>
    <m/>
    <m/>
    <n v="1"/>
    <m/>
    <m/>
    <m/>
    <m/>
    <s v="WEST"/>
    <x v="0"/>
    <x v="2"/>
    <x v="1"/>
    <x v="7"/>
    <x v="0"/>
    <x v="0"/>
    <x v="2"/>
    <x v="1"/>
    <x v="0"/>
    <x v="0"/>
  </r>
  <r>
    <n v="866"/>
    <d v="2020-09-25T12:35:35"/>
    <x v="865"/>
    <x v="43"/>
    <n v="38"/>
    <n v="1"/>
    <n v="1"/>
    <n v="1"/>
    <n v="1"/>
    <x v="5"/>
    <s v="Homemaker "/>
    <n v="1"/>
    <x v="3"/>
    <n v="2"/>
    <n v="3"/>
    <n v="3"/>
    <n v="6"/>
    <n v="4"/>
    <n v="5"/>
    <n v="5"/>
    <n v="5"/>
    <n v="3"/>
    <n v="5"/>
    <n v="3"/>
    <x v="5"/>
    <n v="1"/>
    <x v="7"/>
    <m/>
    <m/>
    <m/>
    <n v="2"/>
    <n v="2"/>
    <n v="2"/>
    <n v="3"/>
    <m/>
    <m/>
    <m/>
    <m/>
    <m/>
    <n v="1"/>
    <x v="5"/>
    <n v="1"/>
    <m/>
    <m/>
    <m/>
    <m/>
    <m/>
    <m/>
    <m/>
    <n v="1"/>
    <n v="1"/>
    <m/>
    <m/>
    <m/>
    <m/>
    <n v="1"/>
    <s v="NE"/>
    <x v="2"/>
    <x v="6"/>
    <x v="3"/>
    <x v="7"/>
    <x v="5"/>
    <x v="0"/>
    <x v="2"/>
    <x v="3"/>
    <x v="0"/>
    <x v="3"/>
  </r>
  <r>
    <n v="867"/>
    <d v="2020-09-25T12:47:40"/>
    <x v="866"/>
    <x v="18"/>
    <n v="13"/>
    <n v="1"/>
    <n v="1"/>
    <n v="2"/>
    <n v="0"/>
    <x v="0"/>
    <m/>
    <n v="1"/>
    <x v="0"/>
    <n v="2"/>
    <n v="6"/>
    <n v="5"/>
    <n v="5"/>
    <n v="5"/>
    <n v="7"/>
    <n v="3"/>
    <n v="7"/>
    <n v="2"/>
    <n v="5"/>
    <n v="5"/>
    <x v="1"/>
    <n v="1"/>
    <x v="10"/>
    <m/>
    <m/>
    <m/>
    <n v="2"/>
    <n v="2"/>
    <n v="2"/>
    <n v="2"/>
    <m/>
    <n v="1"/>
    <n v="1"/>
    <m/>
    <m/>
    <m/>
    <x v="4"/>
    <n v="1"/>
    <m/>
    <m/>
    <m/>
    <m/>
    <n v="1"/>
    <m/>
    <m/>
    <n v="1"/>
    <m/>
    <m/>
    <m/>
    <m/>
    <m/>
    <n v="1"/>
    <s v="MW"/>
    <x v="11"/>
    <x v="6"/>
    <x v="3"/>
    <x v="1"/>
    <x v="5"/>
    <x v="3"/>
    <x v="2"/>
    <x v="3"/>
    <x v="0"/>
    <x v="3"/>
  </r>
  <r>
    <n v="868"/>
    <d v="2020-09-25T12:53:10"/>
    <x v="867"/>
    <x v="46"/>
    <n v="5"/>
    <n v="2"/>
    <n v="1"/>
    <n v="2"/>
    <n v="0"/>
    <x v="0"/>
    <m/>
    <n v="1"/>
    <x v="16"/>
    <n v="1"/>
    <n v="6"/>
    <n v="5"/>
    <n v="6"/>
    <n v="6"/>
    <n v="6"/>
    <n v="5"/>
    <n v="5"/>
    <n v="5"/>
    <n v="7"/>
    <n v="5"/>
    <x v="0"/>
    <n v="1"/>
    <x v="3"/>
    <m/>
    <m/>
    <m/>
    <n v="1"/>
    <n v="1"/>
    <n v="1"/>
    <n v="1"/>
    <n v="1"/>
    <m/>
    <m/>
    <m/>
    <m/>
    <m/>
    <x v="1"/>
    <m/>
    <n v="1"/>
    <m/>
    <m/>
    <m/>
    <n v="1"/>
    <n v="1"/>
    <m/>
    <m/>
    <m/>
    <m/>
    <n v="1"/>
    <n v="1"/>
    <m/>
    <m/>
    <s v="WEST"/>
    <x v="6"/>
    <x v="8"/>
    <x v="1"/>
    <x v="7"/>
    <x v="8"/>
    <x v="3"/>
    <x v="0"/>
    <x v="1"/>
    <x v="0"/>
    <x v="3"/>
  </r>
  <r>
    <n v="869"/>
    <d v="2020-09-25T12:55:12"/>
    <x v="868"/>
    <x v="26"/>
    <n v="5"/>
    <n v="1"/>
    <n v="1"/>
    <n v="3"/>
    <n v="0"/>
    <x v="0"/>
    <m/>
    <n v="2"/>
    <x v="15"/>
    <n v="2"/>
    <n v="5"/>
    <n v="2"/>
    <n v="6"/>
    <n v="4"/>
    <n v="4"/>
    <n v="4"/>
    <n v="5"/>
    <n v="1"/>
    <n v="4"/>
    <n v="2"/>
    <x v="17"/>
    <n v="2"/>
    <x v="5"/>
    <m/>
    <m/>
    <m/>
    <n v="2"/>
    <n v="2"/>
    <n v="2"/>
    <n v="2"/>
    <m/>
    <m/>
    <m/>
    <m/>
    <m/>
    <n v="1"/>
    <x v="5"/>
    <n v="1"/>
    <m/>
    <m/>
    <m/>
    <m/>
    <m/>
    <m/>
    <m/>
    <n v="1"/>
    <n v="1"/>
    <m/>
    <m/>
    <m/>
    <m/>
    <n v="1"/>
    <s v="WEST"/>
    <x v="6"/>
    <x v="3"/>
    <x v="4"/>
    <x v="1"/>
    <x v="5"/>
    <x v="3"/>
    <x v="3"/>
    <x v="3"/>
    <x v="0"/>
    <x v="3"/>
  </r>
  <r>
    <n v="870"/>
    <d v="2020-09-25T12:57:40"/>
    <x v="869"/>
    <x v="0"/>
    <n v="35"/>
    <n v="1"/>
    <n v="1"/>
    <n v="2"/>
    <n v="1"/>
    <x v="0"/>
    <m/>
    <n v="1"/>
    <x v="15"/>
    <n v="1"/>
    <n v="6"/>
    <n v="7"/>
    <n v="7"/>
    <n v="7"/>
    <n v="7"/>
    <n v="7"/>
    <n v="6"/>
    <n v="7"/>
    <n v="5"/>
    <n v="6"/>
    <x v="12"/>
    <n v="2"/>
    <x v="3"/>
    <m/>
    <m/>
    <m/>
    <n v="1"/>
    <n v="1"/>
    <n v="1"/>
    <n v="2"/>
    <n v="1"/>
    <m/>
    <n v="1"/>
    <m/>
    <m/>
    <m/>
    <x v="5"/>
    <n v="1"/>
    <m/>
    <n v="1"/>
    <m/>
    <n v="1"/>
    <m/>
    <m/>
    <m/>
    <m/>
    <m/>
    <m/>
    <n v="1"/>
    <m/>
    <m/>
    <m/>
    <s v="MW"/>
    <x v="1"/>
    <x v="0"/>
    <x v="0"/>
    <x v="10"/>
    <x v="8"/>
    <x v="0"/>
    <x v="0"/>
    <x v="0"/>
    <x v="3"/>
    <x v="3"/>
  </r>
  <r>
    <n v="871"/>
    <d v="2020-09-25T13:05:38"/>
    <x v="870"/>
    <x v="1"/>
    <n v="5"/>
    <n v="1"/>
    <n v="1"/>
    <n v="3"/>
    <n v="0"/>
    <x v="0"/>
    <m/>
    <n v="2"/>
    <x v="35"/>
    <n v="2"/>
    <n v="6"/>
    <n v="7"/>
    <n v="6"/>
    <n v="2"/>
    <n v="7"/>
    <n v="5"/>
    <n v="5"/>
    <n v="1"/>
    <n v="5"/>
    <n v="6"/>
    <x v="3"/>
    <n v="3"/>
    <x v="1"/>
    <m/>
    <m/>
    <s v="Flagstar"/>
    <n v="2"/>
    <n v="2"/>
    <n v="2"/>
    <n v="2"/>
    <m/>
    <m/>
    <m/>
    <m/>
    <m/>
    <n v="1"/>
    <x v="1"/>
    <n v="1"/>
    <m/>
    <n v="1"/>
    <m/>
    <n v="1"/>
    <m/>
    <m/>
    <m/>
    <m/>
    <m/>
    <m/>
    <n v="1"/>
    <m/>
    <n v="1"/>
    <m/>
    <s v="WEST"/>
    <x v="6"/>
    <x v="7"/>
    <x v="4"/>
    <x v="5"/>
    <x v="8"/>
    <x v="3"/>
    <x v="0"/>
    <x v="3"/>
    <x v="2"/>
    <x v="3"/>
  </r>
  <r>
    <n v="872"/>
    <d v="2020-09-25T13:07:00"/>
    <x v="871"/>
    <x v="34"/>
    <n v="38"/>
    <n v="1"/>
    <n v="1"/>
    <n v="3"/>
    <n v="0"/>
    <x v="0"/>
    <m/>
    <n v="1"/>
    <x v="19"/>
    <n v="1"/>
    <n v="5"/>
    <n v="5"/>
    <n v="5"/>
    <n v="5"/>
    <n v="5"/>
    <n v="5"/>
    <n v="5"/>
    <n v="5"/>
    <n v="5"/>
    <n v="5"/>
    <x v="26"/>
    <n v="1"/>
    <x v="4"/>
    <m/>
    <m/>
    <m/>
    <n v="1"/>
    <n v="2"/>
    <n v="2"/>
    <n v="2"/>
    <n v="1"/>
    <m/>
    <m/>
    <m/>
    <m/>
    <m/>
    <x v="3"/>
    <m/>
    <n v="1"/>
    <n v="1"/>
    <n v="1"/>
    <m/>
    <m/>
    <m/>
    <m/>
    <m/>
    <m/>
    <n v="1"/>
    <m/>
    <n v="1"/>
    <m/>
    <m/>
    <s v="NE"/>
    <x v="0"/>
    <x v="8"/>
    <x v="0"/>
    <x v="1"/>
    <x v="0"/>
    <x v="0"/>
    <x v="0"/>
    <x v="0"/>
    <x v="0"/>
    <x v="0"/>
  </r>
  <r>
    <n v="873"/>
    <d v="2020-09-25T13:07:38"/>
    <x v="872"/>
    <x v="6"/>
    <n v="5"/>
    <n v="1"/>
    <n v="1"/>
    <n v="1"/>
    <n v="0"/>
    <x v="1"/>
    <m/>
    <n v="2"/>
    <x v="18"/>
    <n v="2"/>
    <n v="5"/>
    <n v="1"/>
    <n v="6"/>
    <n v="4"/>
    <n v="5"/>
    <n v="2"/>
    <n v="7"/>
    <n v="2"/>
    <n v="5"/>
    <n v="1"/>
    <x v="3"/>
    <n v="4"/>
    <x v="1"/>
    <m/>
    <m/>
    <s v="Celink"/>
    <n v="2"/>
    <n v="2"/>
    <n v="1"/>
    <n v="2"/>
    <m/>
    <m/>
    <m/>
    <m/>
    <m/>
    <n v="1"/>
    <x v="0"/>
    <n v="1"/>
    <m/>
    <m/>
    <m/>
    <n v="1"/>
    <m/>
    <m/>
    <m/>
    <m/>
    <n v="1"/>
    <m/>
    <m/>
    <m/>
    <m/>
    <n v="1"/>
    <s v="WEST"/>
    <x v="11"/>
    <x v="1"/>
    <x v="6"/>
    <x v="7"/>
    <x v="1"/>
    <x v="3"/>
    <x v="1"/>
    <x v="3"/>
    <x v="0"/>
    <x v="1"/>
  </r>
  <r>
    <n v="874"/>
    <d v="2020-09-25T13:08:12"/>
    <x v="873"/>
    <x v="21"/>
    <n v="22"/>
    <n v="1"/>
    <n v="1"/>
    <n v="2"/>
    <n v="0"/>
    <x v="1"/>
    <m/>
    <n v="2"/>
    <x v="39"/>
    <n v="2"/>
    <n v="5"/>
    <n v="4"/>
    <n v="6"/>
    <n v="4"/>
    <n v="5"/>
    <n v="3"/>
    <n v="6"/>
    <n v="2"/>
    <n v="6"/>
    <n v="3"/>
    <x v="4"/>
    <n v="4"/>
    <x v="1"/>
    <m/>
    <m/>
    <s v="PPH"/>
    <n v="2"/>
    <n v="3"/>
    <n v="2"/>
    <n v="3"/>
    <m/>
    <m/>
    <m/>
    <m/>
    <m/>
    <n v="1"/>
    <x v="4"/>
    <n v="1"/>
    <m/>
    <m/>
    <m/>
    <m/>
    <m/>
    <m/>
    <m/>
    <n v="1"/>
    <n v="1"/>
    <m/>
    <m/>
    <m/>
    <m/>
    <n v="1"/>
    <s v="MW"/>
    <x v="5"/>
    <x v="6"/>
    <x v="6"/>
    <x v="3"/>
    <x v="5"/>
    <x v="3"/>
    <x v="2"/>
    <x v="3"/>
    <x v="2"/>
    <x v="3"/>
  </r>
  <r>
    <n v="875"/>
    <d v="2020-09-25T13:08:28"/>
    <x v="874"/>
    <x v="41"/>
    <n v="5"/>
    <n v="1"/>
    <n v="1"/>
    <n v="2"/>
    <n v="2"/>
    <x v="0"/>
    <m/>
    <n v="1"/>
    <x v="21"/>
    <n v="2"/>
    <n v="3"/>
    <n v="1"/>
    <n v="7"/>
    <n v="3"/>
    <n v="6"/>
    <n v="4"/>
    <n v="5"/>
    <n v="1"/>
    <n v="4"/>
    <n v="2"/>
    <x v="7"/>
    <n v="1"/>
    <x v="3"/>
    <m/>
    <m/>
    <m/>
    <n v="2"/>
    <n v="2"/>
    <n v="2"/>
    <n v="2"/>
    <m/>
    <m/>
    <n v="1"/>
    <m/>
    <m/>
    <m/>
    <x v="1"/>
    <m/>
    <m/>
    <n v="1"/>
    <m/>
    <m/>
    <m/>
    <m/>
    <m/>
    <m/>
    <m/>
    <m/>
    <m/>
    <m/>
    <n v="1"/>
    <m/>
    <s v="WEST"/>
    <x v="1"/>
    <x v="5"/>
    <x v="2"/>
    <x v="7"/>
    <x v="1"/>
    <x v="0"/>
    <x v="3"/>
    <x v="2"/>
    <x v="0"/>
    <x v="1"/>
  </r>
  <r>
    <n v="876"/>
    <d v="2020-09-25T13:10:47"/>
    <x v="875"/>
    <x v="36"/>
    <n v="35"/>
    <n v="1"/>
    <n v="1"/>
    <n v="2"/>
    <n v="2"/>
    <x v="0"/>
    <m/>
    <n v="1"/>
    <x v="3"/>
    <n v="2"/>
    <n v="4"/>
    <n v="2"/>
    <n v="7"/>
    <n v="3"/>
    <n v="5"/>
    <n v="6"/>
    <n v="5"/>
    <n v="5"/>
    <n v="6"/>
    <n v="4"/>
    <x v="3"/>
    <n v="1"/>
    <x v="3"/>
    <m/>
    <m/>
    <m/>
    <n v="2"/>
    <n v="3"/>
    <n v="2"/>
    <n v="2"/>
    <m/>
    <n v="1"/>
    <n v="1"/>
    <m/>
    <n v="1"/>
    <m/>
    <x v="0"/>
    <m/>
    <m/>
    <m/>
    <m/>
    <n v="1"/>
    <n v="1"/>
    <m/>
    <m/>
    <n v="1"/>
    <m/>
    <n v="1"/>
    <n v="1"/>
    <m/>
    <n v="1"/>
    <m/>
    <s v="MW"/>
    <x v="2"/>
    <x v="3"/>
    <x v="5"/>
    <x v="5"/>
    <x v="8"/>
    <x v="0"/>
    <x v="3"/>
    <x v="1"/>
    <x v="2"/>
    <x v="3"/>
  </r>
  <r>
    <n v="877"/>
    <d v="2020-09-25T13:10:49"/>
    <x v="876"/>
    <x v="44"/>
    <n v="5"/>
    <n v="1"/>
    <n v="1"/>
    <n v="2"/>
    <n v="2"/>
    <x v="2"/>
    <m/>
    <n v="1"/>
    <x v="7"/>
    <n v="2"/>
    <n v="6"/>
    <n v="6"/>
    <n v="6"/>
    <n v="6"/>
    <n v="6"/>
    <n v="7"/>
    <n v="6"/>
    <n v="6"/>
    <n v="6"/>
    <n v="6"/>
    <x v="1"/>
    <n v="1"/>
    <x v="3"/>
    <m/>
    <m/>
    <m/>
    <n v="2"/>
    <n v="2"/>
    <n v="1"/>
    <n v="2"/>
    <m/>
    <m/>
    <m/>
    <m/>
    <m/>
    <n v="1"/>
    <x v="4"/>
    <n v="1"/>
    <n v="1"/>
    <n v="1"/>
    <m/>
    <m/>
    <m/>
    <m/>
    <m/>
    <m/>
    <m/>
    <m/>
    <m/>
    <m/>
    <m/>
    <n v="1"/>
    <s v="WEST"/>
    <x v="1"/>
    <x v="8"/>
    <x v="0"/>
    <x v="1"/>
    <x v="0"/>
    <x v="0"/>
    <x v="0"/>
    <x v="0"/>
    <x v="0"/>
    <x v="0"/>
  </r>
  <r>
    <n v="878"/>
    <d v="2020-09-25T13:12:16"/>
    <x v="877"/>
    <x v="16"/>
    <n v="22"/>
    <n v="1"/>
    <n v="1"/>
    <n v="2"/>
    <n v="2"/>
    <x v="0"/>
    <m/>
    <n v="1"/>
    <x v="7"/>
    <n v="2"/>
    <n v="4"/>
    <n v="5"/>
    <n v="5"/>
    <n v="6"/>
    <n v="5"/>
    <n v="6"/>
    <n v="3"/>
    <n v="6"/>
    <n v="3"/>
    <n v="2"/>
    <x v="5"/>
    <n v="1"/>
    <x v="5"/>
    <m/>
    <m/>
    <m/>
    <n v="2"/>
    <n v="3"/>
    <n v="2"/>
    <n v="3"/>
    <n v="1"/>
    <m/>
    <m/>
    <m/>
    <n v="1"/>
    <m/>
    <x v="1"/>
    <n v="1"/>
    <m/>
    <m/>
    <m/>
    <n v="1"/>
    <m/>
    <n v="1"/>
    <m/>
    <m/>
    <m/>
    <n v="1"/>
    <m/>
    <n v="1"/>
    <n v="1"/>
    <m/>
    <s v="MW"/>
    <x v="2"/>
    <x v="7"/>
    <x v="7"/>
    <x v="11"/>
    <x v="3"/>
    <x v="0"/>
    <x v="0"/>
    <x v="0"/>
    <x v="3"/>
    <x v="1"/>
  </r>
  <r>
    <n v="879"/>
    <d v="2020-09-25T13:12:25"/>
    <x v="878"/>
    <x v="13"/>
    <n v="32"/>
    <n v="2"/>
    <n v="1"/>
    <n v="2"/>
    <n v="2"/>
    <x v="5"/>
    <s v="Homemaker "/>
    <n v="1"/>
    <x v="3"/>
    <n v="2"/>
    <n v="7"/>
    <n v="4"/>
    <n v="7"/>
    <n v="7"/>
    <n v="4"/>
    <n v="6"/>
    <n v="7"/>
    <n v="1"/>
    <n v="7"/>
    <n v="1"/>
    <x v="3"/>
    <n v="1"/>
    <x v="7"/>
    <m/>
    <m/>
    <m/>
    <n v="2"/>
    <n v="1"/>
    <n v="2"/>
    <n v="2"/>
    <m/>
    <n v="1"/>
    <m/>
    <m/>
    <m/>
    <m/>
    <x v="5"/>
    <m/>
    <m/>
    <m/>
    <m/>
    <n v="1"/>
    <m/>
    <m/>
    <n v="1"/>
    <n v="1"/>
    <m/>
    <n v="1"/>
    <m/>
    <m/>
    <m/>
    <m/>
    <s v="NE"/>
    <x v="6"/>
    <x v="3"/>
    <x v="2"/>
    <x v="1"/>
    <x v="3"/>
    <x v="3"/>
    <x v="3"/>
    <x v="2"/>
    <x v="0"/>
    <x v="1"/>
  </r>
  <r>
    <n v="880"/>
    <d v="2020-09-25T13:12:42"/>
    <x v="879"/>
    <x v="14"/>
    <n v="30"/>
    <n v="2"/>
    <n v="1"/>
    <n v="3"/>
    <n v="0"/>
    <x v="0"/>
    <m/>
    <n v="1"/>
    <x v="17"/>
    <n v="2"/>
    <n v="1"/>
    <n v="6"/>
    <n v="6"/>
    <n v="5"/>
    <n v="4"/>
    <n v="6"/>
    <n v="7"/>
    <n v="1"/>
    <n v="4"/>
    <n v="4"/>
    <x v="3"/>
    <n v="1"/>
    <x v="3"/>
    <m/>
    <m/>
    <m/>
    <n v="3"/>
    <n v="2"/>
    <n v="2"/>
    <n v="2"/>
    <n v="1"/>
    <m/>
    <m/>
    <m/>
    <m/>
    <m/>
    <x v="5"/>
    <n v="1"/>
    <n v="1"/>
    <m/>
    <m/>
    <m/>
    <n v="1"/>
    <m/>
    <m/>
    <m/>
    <m/>
    <n v="1"/>
    <n v="1"/>
    <n v="1"/>
    <n v="1"/>
    <m/>
    <s v="NE"/>
    <x v="7"/>
    <x v="2"/>
    <x v="4"/>
    <x v="0"/>
    <x v="0"/>
    <x v="1"/>
    <x v="2"/>
    <x v="3"/>
    <x v="0"/>
    <x v="0"/>
  </r>
  <r>
    <n v="881"/>
    <d v="2020-09-25T13:13:07"/>
    <x v="880"/>
    <x v="24"/>
    <n v="5"/>
    <n v="2"/>
    <n v="1"/>
    <n v="1"/>
    <n v="0"/>
    <x v="2"/>
    <m/>
    <n v="2"/>
    <x v="17"/>
    <n v="1"/>
    <n v="4"/>
    <n v="4"/>
    <n v="3"/>
    <n v="2"/>
    <n v="5"/>
    <n v="5"/>
    <n v="4"/>
    <n v="4"/>
    <n v="6"/>
    <n v="6"/>
    <x v="12"/>
    <n v="2"/>
    <x v="3"/>
    <m/>
    <m/>
    <m/>
    <n v="1"/>
    <n v="1"/>
    <n v="1"/>
    <n v="1"/>
    <m/>
    <n v="1"/>
    <m/>
    <m/>
    <m/>
    <m/>
    <x v="1"/>
    <m/>
    <n v="1"/>
    <m/>
    <n v="1"/>
    <m/>
    <n v="1"/>
    <m/>
    <m/>
    <m/>
    <m/>
    <m/>
    <m/>
    <m/>
    <n v="1"/>
    <m/>
    <s v="WEST"/>
    <x v="1"/>
    <x v="8"/>
    <x v="7"/>
    <x v="6"/>
    <x v="7"/>
    <x v="0"/>
    <x v="0"/>
    <x v="0"/>
    <x v="2"/>
    <x v="0"/>
  </r>
  <r>
    <n v="882"/>
    <d v="2020-09-25T13:14:14"/>
    <x v="881"/>
    <x v="1"/>
    <n v="35"/>
    <n v="1"/>
    <n v="1"/>
    <n v="2"/>
    <n v="0"/>
    <x v="0"/>
    <m/>
    <n v="2"/>
    <x v="6"/>
    <n v="2"/>
    <n v="5"/>
    <n v="4"/>
    <n v="7"/>
    <n v="4"/>
    <n v="5"/>
    <n v="5"/>
    <n v="7"/>
    <n v="1"/>
    <n v="4"/>
    <n v="3"/>
    <x v="12"/>
    <n v="2"/>
    <x v="6"/>
    <m/>
    <s v="First Federal"/>
    <m/>
    <n v="2"/>
    <n v="2"/>
    <n v="2"/>
    <n v="2"/>
    <m/>
    <m/>
    <m/>
    <m/>
    <n v="1"/>
    <m/>
    <x v="4"/>
    <m/>
    <m/>
    <m/>
    <m/>
    <n v="1"/>
    <m/>
    <n v="1"/>
    <n v="1"/>
    <m/>
    <m/>
    <m/>
    <m/>
    <m/>
    <m/>
    <n v="1"/>
    <s v="MW"/>
    <x v="0"/>
    <x v="3"/>
    <x v="2"/>
    <x v="1"/>
    <x v="5"/>
    <x v="0"/>
    <x v="3"/>
    <x v="2"/>
    <x v="0"/>
    <x v="3"/>
  </r>
  <r>
    <n v="883"/>
    <d v="2020-09-25T13:14:59"/>
    <x v="882"/>
    <x v="7"/>
    <n v="14"/>
    <n v="1"/>
    <n v="1"/>
    <n v="2"/>
    <n v="2"/>
    <x v="0"/>
    <m/>
    <n v="1"/>
    <x v="25"/>
    <n v="2"/>
    <n v="5"/>
    <n v="3"/>
    <n v="7"/>
    <n v="4"/>
    <n v="6"/>
    <n v="4"/>
    <n v="7"/>
    <n v="1"/>
    <n v="4"/>
    <n v="2"/>
    <x v="24"/>
    <n v="2"/>
    <x v="1"/>
    <m/>
    <m/>
    <s v="Mr. Cooper"/>
    <n v="1"/>
    <n v="2"/>
    <n v="3"/>
    <n v="1"/>
    <n v="1"/>
    <n v="1"/>
    <m/>
    <m/>
    <m/>
    <m/>
    <x v="4"/>
    <n v="1"/>
    <m/>
    <m/>
    <m/>
    <n v="1"/>
    <m/>
    <n v="1"/>
    <m/>
    <m/>
    <m/>
    <n v="1"/>
    <n v="1"/>
    <m/>
    <n v="1"/>
    <m/>
    <s v="MW"/>
    <x v="6"/>
    <x v="5"/>
    <x v="2"/>
    <x v="1"/>
    <x v="1"/>
    <x v="3"/>
    <x v="3"/>
    <x v="2"/>
    <x v="0"/>
    <x v="1"/>
  </r>
  <r>
    <n v="884"/>
    <d v="2020-09-25T13:16:26"/>
    <x v="883"/>
    <x v="8"/>
    <n v="30"/>
    <n v="1"/>
    <n v="1"/>
    <n v="2"/>
    <n v="2"/>
    <x v="2"/>
    <m/>
    <n v="1"/>
    <x v="8"/>
    <n v="1"/>
    <n v="4"/>
    <n v="5"/>
    <n v="5"/>
    <n v="4"/>
    <n v="5"/>
    <n v="4"/>
    <n v="5"/>
    <n v="4"/>
    <n v="4"/>
    <n v="4"/>
    <x v="21"/>
    <n v="1"/>
    <x v="7"/>
    <m/>
    <m/>
    <m/>
    <n v="3"/>
    <n v="3"/>
    <n v="3"/>
    <n v="3"/>
    <m/>
    <m/>
    <m/>
    <m/>
    <m/>
    <n v="1"/>
    <x v="2"/>
    <m/>
    <m/>
    <m/>
    <m/>
    <m/>
    <m/>
    <m/>
    <m/>
    <m/>
    <n v="1"/>
    <m/>
    <m/>
    <m/>
    <m/>
    <n v="1"/>
    <s v="NE"/>
    <x v="0"/>
    <x v="8"/>
    <x v="1"/>
    <x v="1"/>
    <x v="8"/>
    <x v="0"/>
    <x v="0"/>
    <x v="1"/>
    <x v="0"/>
    <x v="3"/>
  </r>
  <r>
    <n v="885"/>
    <d v="2020-09-25T13:17:15"/>
    <x v="884"/>
    <x v="17"/>
    <n v="7"/>
    <n v="1"/>
    <n v="1"/>
    <n v="2"/>
    <n v="0"/>
    <x v="0"/>
    <m/>
    <n v="1"/>
    <x v="0"/>
    <n v="1"/>
    <n v="4"/>
    <n v="6"/>
    <n v="6"/>
    <n v="4"/>
    <n v="5"/>
    <n v="5"/>
    <n v="5"/>
    <n v="7"/>
    <n v="4"/>
    <n v="7"/>
    <x v="28"/>
    <n v="1"/>
    <x v="3"/>
    <m/>
    <m/>
    <m/>
    <n v="1"/>
    <n v="2"/>
    <n v="1"/>
    <n v="2"/>
    <n v="1"/>
    <m/>
    <n v="1"/>
    <m/>
    <m/>
    <m/>
    <x v="0"/>
    <m/>
    <n v="1"/>
    <m/>
    <m/>
    <n v="1"/>
    <n v="1"/>
    <m/>
    <m/>
    <m/>
    <m/>
    <n v="1"/>
    <m/>
    <m/>
    <n v="1"/>
    <m/>
    <s v="NE"/>
    <x v="1"/>
    <x v="0"/>
    <x v="7"/>
    <x v="1"/>
    <x v="4"/>
    <x v="0"/>
    <x v="0"/>
    <x v="0"/>
    <x v="0"/>
    <x v="0"/>
  </r>
  <r>
    <n v="886"/>
    <d v="2020-09-25T13:17:44"/>
    <x v="885"/>
    <x v="14"/>
    <n v="22"/>
    <n v="1"/>
    <n v="1"/>
    <n v="1"/>
    <n v="1"/>
    <x v="0"/>
    <m/>
    <n v="1"/>
    <x v="22"/>
    <n v="1"/>
    <n v="2"/>
    <n v="6"/>
    <n v="6"/>
    <n v="5"/>
    <n v="6"/>
    <n v="3"/>
    <n v="6"/>
    <n v="5"/>
    <n v="6"/>
    <n v="2"/>
    <x v="5"/>
    <n v="1"/>
    <x v="3"/>
    <m/>
    <m/>
    <m/>
    <n v="1"/>
    <n v="1"/>
    <n v="1"/>
    <n v="1"/>
    <m/>
    <n v="1"/>
    <m/>
    <m/>
    <n v="1"/>
    <m/>
    <x v="3"/>
    <m/>
    <m/>
    <n v="1"/>
    <n v="1"/>
    <m/>
    <m/>
    <m/>
    <n v="1"/>
    <m/>
    <m/>
    <m/>
    <m/>
    <m/>
    <n v="1"/>
    <m/>
    <s v="MW"/>
    <x v="1"/>
    <x v="8"/>
    <x v="1"/>
    <x v="7"/>
    <x v="1"/>
    <x v="0"/>
    <x v="0"/>
    <x v="1"/>
    <x v="0"/>
    <x v="1"/>
  </r>
  <r>
    <n v="887"/>
    <d v="2020-09-25T13:18:34"/>
    <x v="886"/>
    <x v="2"/>
    <n v="22"/>
    <n v="2"/>
    <n v="1"/>
    <n v="2"/>
    <n v="0"/>
    <x v="0"/>
    <m/>
    <n v="2"/>
    <x v="8"/>
    <n v="2"/>
    <n v="2"/>
    <n v="4"/>
    <n v="6"/>
    <n v="3"/>
    <n v="5"/>
    <n v="6"/>
    <n v="6"/>
    <n v="2"/>
    <n v="6"/>
    <n v="3"/>
    <x v="26"/>
    <n v="3"/>
    <x v="10"/>
    <m/>
    <m/>
    <m/>
    <n v="3"/>
    <n v="2"/>
    <n v="3"/>
    <n v="3"/>
    <n v="1"/>
    <n v="1"/>
    <m/>
    <m/>
    <n v="1"/>
    <m/>
    <x v="0"/>
    <n v="1"/>
    <m/>
    <m/>
    <m/>
    <m/>
    <n v="1"/>
    <m/>
    <m/>
    <n v="1"/>
    <m/>
    <n v="1"/>
    <n v="1"/>
    <m/>
    <m/>
    <m/>
    <s v="MW"/>
    <x v="3"/>
    <x v="6"/>
    <x v="6"/>
    <x v="5"/>
    <x v="5"/>
    <x v="1"/>
    <x v="2"/>
    <x v="3"/>
    <x v="2"/>
    <x v="3"/>
  </r>
  <r>
    <n v="888"/>
    <d v="2020-09-25T13:19:30"/>
    <x v="887"/>
    <x v="12"/>
    <n v="16"/>
    <n v="1"/>
    <n v="1"/>
    <n v="2"/>
    <n v="0"/>
    <x v="0"/>
    <m/>
    <n v="2"/>
    <x v="24"/>
    <n v="2"/>
    <n v="2"/>
    <n v="4"/>
    <n v="7"/>
    <n v="2"/>
    <n v="3"/>
    <n v="7"/>
    <n v="3"/>
    <n v="2"/>
    <n v="6"/>
    <n v="6"/>
    <x v="11"/>
    <n v="3"/>
    <x v="12"/>
    <m/>
    <m/>
    <m/>
    <n v="2"/>
    <n v="2"/>
    <n v="2"/>
    <n v="2"/>
    <m/>
    <m/>
    <m/>
    <m/>
    <m/>
    <n v="1"/>
    <x v="2"/>
    <m/>
    <m/>
    <m/>
    <m/>
    <n v="1"/>
    <m/>
    <n v="1"/>
    <m/>
    <m/>
    <n v="1"/>
    <m/>
    <m/>
    <m/>
    <m/>
    <n v="1"/>
    <s v="MW"/>
    <x v="7"/>
    <x v="0"/>
    <x v="4"/>
    <x v="6"/>
    <x v="6"/>
    <x v="1"/>
    <x v="0"/>
    <x v="3"/>
    <x v="2"/>
    <x v="0"/>
  </r>
  <r>
    <n v="889"/>
    <d v="2020-09-25T13:20:21"/>
    <x v="888"/>
    <x v="37"/>
    <n v="23"/>
    <n v="1"/>
    <n v="1"/>
    <n v="2"/>
    <n v="1"/>
    <x v="0"/>
    <m/>
    <n v="2"/>
    <x v="27"/>
    <n v="2"/>
    <n v="6"/>
    <n v="3"/>
    <n v="6"/>
    <n v="1"/>
    <n v="5"/>
    <n v="5"/>
    <n v="6"/>
    <n v="1"/>
    <n v="6"/>
    <n v="5"/>
    <x v="43"/>
    <n v="2"/>
    <x v="1"/>
    <m/>
    <m/>
    <s v="Iowa Bankers"/>
    <n v="2"/>
    <n v="2"/>
    <n v="2"/>
    <n v="2"/>
    <m/>
    <m/>
    <m/>
    <m/>
    <m/>
    <n v="1"/>
    <x v="4"/>
    <n v="1"/>
    <m/>
    <n v="1"/>
    <m/>
    <n v="1"/>
    <m/>
    <m/>
    <m/>
    <m/>
    <m/>
    <m/>
    <m/>
    <m/>
    <n v="1"/>
    <m/>
    <s v="MW"/>
    <x v="6"/>
    <x v="3"/>
    <x v="4"/>
    <x v="4"/>
    <x v="0"/>
    <x v="3"/>
    <x v="3"/>
    <x v="3"/>
    <x v="1"/>
    <x v="0"/>
  </r>
  <r>
    <n v="890"/>
    <d v="2020-09-25T13:20:22"/>
    <x v="889"/>
    <x v="18"/>
    <n v="5"/>
    <n v="1"/>
    <n v="1"/>
    <n v="2"/>
    <n v="2"/>
    <x v="0"/>
    <m/>
    <n v="1"/>
    <x v="16"/>
    <n v="2"/>
    <n v="7"/>
    <n v="7"/>
    <n v="7"/>
    <n v="7"/>
    <n v="7"/>
    <n v="7"/>
    <n v="7"/>
    <n v="7"/>
    <n v="7"/>
    <n v="7"/>
    <x v="8"/>
    <n v="1"/>
    <x v="3"/>
    <m/>
    <m/>
    <m/>
    <n v="1"/>
    <n v="1"/>
    <n v="2"/>
    <n v="2"/>
    <m/>
    <n v="1"/>
    <m/>
    <m/>
    <m/>
    <m/>
    <x v="5"/>
    <m/>
    <m/>
    <m/>
    <m/>
    <n v="1"/>
    <m/>
    <n v="1"/>
    <m/>
    <m/>
    <m/>
    <m/>
    <m/>
    <n v="1"/>
    <m/>
    <m/>
    <s v="WEST"/>
    <x v="0"/>
    <x v="8"/>
    <x v="0"/>
    <x v="1"/>
    <x v="0"/>
    <x v="0"/>
    <x v="0"/>
    <x v="0"/>
    <x v="0"/>
    <x v="0"/>
  </r>
  <r>
    <n v="891"/>
    <d v="2020-09-25T13:20:36"/>
    <x v="890"/>
    <x v="39"/>
    <n v="14"/>
    <n v="1"/>
    <n v="1"/>
    <n v="2"/>
    <n v="0"/>
    <x v="0"/>
    <m/>
    <n v="1"/>
    <x v="2"/>
    <n v="2"/>
    <n v="5"/>
    <n v="4"/>
    <n v="5"/>
    <n v="5"/>
    <n v="6"/>
    <n v="4"/>
    <n v="7"/>
    <n v="1"/>
    <n v="5"/>
    <n v="2"/>
    <x v="3"/>
    <n v="1"/>
    <x v="7"/>
    <m/>
    <m/>
    <m/>
    <n v="2"/>
    <n v="3"/>
    <n v="2"/>
    <n v="2"/>
    <m/>
    <m/>
    <m/>
    <m/>
    <m/>
    <n v="1"/>
    <x v="4"/>
    <m/>
    <n v="1"/>
    <n v="1"/>
    <m/>
    <m/>
    <m/>
    <n v="1"/>
    <m/>
    <m/>
    <m/>
    <m/>
    <n v="1"/>
    <m/>
    <m/>
    <m/>
    <s v="MW"/>
    <x v="6"/>
    <x v="3"/>
    <x v="6"/>
    <x v="1"/>
    <x v="1"/>
    <x v="3"/>
    <x v="3"/>
    <x v="3"/>
    <x v="0"/>
    <x v="1"/>
  </r>
  <r>
    <n v="892"/>
    <d v="2020-09-25T13:22:03"/>
    <x v="891"/>
    <x v="36"/>
    <n v="34"/>
    <n v="2"/>
    <n v="1"/>
    <n v="3"/>
    <n v="1"/>
    <x v="0"/>
    <m/>
    <n v="1"/>
    <x v="29"/>
    <n v="2"/>
    <n v="2"/>
    <n v="6"/>
    <n v="3"/>
    <n v="6"/>
    <n v="3"/>
    <n v="5"/>
    <n v="5"/>
    <n v="3"/>
    <n v="1"/>
    <n v="2"/>
    <x v="3"/>
    <n v="1"/>
    <x v="7"/>
    <m/>
    <m/>
    <m/>
    <n v="2"/>
    <n v="2"/>
    <n v="2"/>
    <n v="2"/>
    <n v="1"/>
    <m/>
    <m/>
    <m/>
    <m/>
    <m/>
    <x v="1"/>
    <m/>
    <m/>
    <n v="1"/>
    <m/>
    <m/>
    <m/>
    <n v="1"/>
    <m/>
    <n v="1"/>
    <m/>
    <m/>
    <m/>
    <m/>
    <m/>
    <n v="1"/>
    <s v="MW"/>
    <x v="9"/>
    <x v="0"/>
    <x v="0"/>
    <x v="12"/>
    <x v="8"/>
    <x v="1"/>
    <x v="0"/>
    <x v="0"/>
    <x v="3"/>
    <x v="3"/>
  </r>
  <r>
    <n v="893"/>
    <d v="2020-09-25T13:23:35"/>
    <x v="892"/>
    <x v="4"/>
    <n v="12"/>
    <n v="1"/>
    <n v="1"/>
    <n v="1"/>
    <n v="0"/>
    <x v="0"/>
    <m/>
    <n v="1"/>
    <x v="3"/>
    <n v="2"/>
    <n v="4"/>
    <n v="4"/>
    <n v="7"/>
    <n v="4"/>
    <n v="6"/>
    <n v="4"/>
    <n v="3"/>
    <n v="4"/>
    <n v="4"/>
    <n v="4"/>
    <x v="5"/>
    <n v="1"/>
    <x v="7"/>
    <m/>
    <m/>
    <m/>
    <n v="2"/>
    <n v="2"/>
    <n v="2"/>
    <n v="2"/>
    <n v="1"/>
    <m/>
    <m/>
    <m/>
    <m/>
    <m/>
    <x v="0"/>
    <m/>
    <m/>
    <n v="1"/>
    <n v="1"/>
    <n v="1"/>
    <m/>
    <m/>
    <m/>
    <m/>
    <m/>
    <m/>
    <n v="1"/>
    <m/>
    <n v="1"/>
    <m/>
    <s v="WEST"/>
    <x v="0"/>
    <x v="0"/>
    <x v="3"/>
    <x v="1"/>
    <x v="5"/>
    <x v="0"/>
    <x v="0"/>
    <x v="3"/>
    <x v="0"/>
    <x v="3"/>
  </r>
  <r>
    <n v="894"/>
    <d v="2020-09-25T13:23:59"/>
    <x v="893"/>
    <x v="41"/>
    <n v="6"/>
    <n v="1"/>
    <n v="1"/>
    <n v="2"/>
    <n v="1"/>
    <x v="0"/>
    <m/>
    <n v="1"/>
    <x v="1"/>
    <n v="2"/>
    <n v="2"/>
    <n v="2"/>
    <n v="7"/>
    <n v="2"/>
    <n v="7"/>
    <n v="6"/>
    <n v="7"/>
    <n v="1"/>
    <n v="5"/>
    <n v="1"/>
    <x v="2"/>
    <n v="1"/>
    <x v="3"/>
    <m/>
    <m/>
    <m/>
    <n v="2"/>
    <n v="2"/>
    <n v="2"/>
    <n v="2"/>
    <n v="1"/>
    <n v="1"/>
    <m/>
    <n v="1"/>
    <n v="1"/>
    <m/>
    <x v="3"/>
    <n v="1"/>
    <m/>
    <m/>
    <m/>
    <n v="1"/>
    <m/>
    <m/>
    <m/>
    <m/>
    <m/>
    <m/>
    <n v="1"/>
    <m/>
    <n v="1"/>
    <m/>
    <s v="WEST"/>
    <x v="3"/>
    <x v="4"/>
    <x v="2"/>
    <x v="5"/>
    <x v="9"/>
    <x v="1"/>
    <x v="1"/>
    <x v="2"/>
    <x v="2"/>
    <x v="2"/>
  </r>
  <r>
    <n v="895"/>
    <d v="2020-09-25T13:24:10"/>
    <x v="894"/>
    <x v="8"/>
    <n v="32"/>
    <n v="1"/>
    <n v="1"/>
    <n v="2"/>
    <n v="2"/>
    <x v="0"/>
    <m/>
    <n v="1"/>
    <x v="21"/>
    <n v="1"/>
    <n v="7"/>
    <n v="6"/>
    <n v="7"/>
    <n v="6"/>
    <n v="6"/>
    <n v="6"/>
    <n v="7"/>
    <n v="6"/>
    <n v="7"/>
    <n v="6"/>
    <x v="8"/>
    <n v="1"/>
    <x v="3"/>
    <m/>
    <m/>
    <m/>
    <n v="1"/>
    <n v="1"/>
    <n v="1"/>
    <n v="1"/>
    <m/>
    <n v="1"/>
    <m/>
    <n v="1"/>
    <m/>
    <m/>
    <x v="1"/>
    <m/>
    <n v="1"/>
    <n v="1"/>
    <n v="1"/>
    <m/>
    <m/>
    <m/>
    <m/>
    <m/>
    <m/>
    <m/>
    <n v="1"/>
    <m/>
    <n v="1"/>
    <m/>
    <s v="NE"/>
    <x v="6"/>
    <x v="2"/>
    <x v="1"/>
    <x v="7"/>
    <x v="0"/>
    <x v="3"/>
    <x v="2"/>
    <x v="1"/>
    <x v="0"/>
    <x v="0"/>
  </r>
  <r>
    <n v="896"/>
    <d v="2020-09-25T13:25:03"/>
    <x v="895"/>
    <x v="7"/>
    <n v="3"/>
    <n v="2"/>
    <n v="1"/>
    <n v="2"/>
    <n v="1"/>
    <x v="0"/>
    <m/>
    <n v="2"/>
    <x v="0"/>
    <n v="2"/>
    <n v="5"/>
    <n v="4"/>
    <n v="6"/>
    <n v="6"/>
    <n v="5"/>
    <n v="2"/>
    <n v="2"/>
    <n v="2"/>
    <n v="4"/>
    <n v="1"/>
    <x v="1"/>
    <n v="2"/>
    <x v="7"/>
    <m/>
    <m/>
    <m/>
    <n v="2"/>
    <n v="2"/>
    <n v="2"/>
    <n v="2"/>
    <m/>
    <m/>
    <m/>
    <m/>
    <n v="1"/>
    <m/>
    <x v="4"/>
    <n v="1"/>
    <m/>
    <m/>
    <m/>
    <m/>
    <n v="1"/>
    <m/>
    <m/>
    <n v="1"/>
    <m/>
    <m/>
    <n v="1"/>
    <m/>
    <m/>
    <m/>
    <s v="WEST"/>
    <x v="11"/>
    <x v="7"/>
    <x v="6"/>
    <x v="10"/>
    <x v="1"/>
    <x v="3"/>
    <x v="0"/>
    <x v="3"/>
    <x v="3"/>
    <x v="1"/>
  </r>
  <r>
    <n v="897"/>
    <d v="2020-09-25T13:26:18"/>
    <x v="896"/>
    <x v="51"/>
    <n v="25"/>
    <n v="2"/>
    <n v="1"/>
    <n v="2"/>
    <n v="1"/>
    <x v="0"/>
    <m/>
    <n v="1"/>
    <x v="7"/>
    <n v="2"/>
    <n v="5"/>
    <n v="5"/>
    <n v="6"/>
    <n v="5"/>
    <n v="5"/>
    <n v="7"/>
    <n v="5"/>
    <n v="3"/>
    <n v="5"/>
    <n v="3"/>
    <x v="5"/>
    <n v="1"/>
    <x v="1"/>
    <m/>
    <m/>
    <s v="Farmers Bank"/>
    <n v="2"/>
    <n v="2"/>
    <n v="2"/>
    <n v="2"/>
    <m/>
    <m/>
    <m/>
    <m/>
    <m/>
    <n v="1"/>
    <x v="5"/>
    <m/>
    <m/>
    <m/>
    <m/>
    <n v="1"/>
    <n v="1"/>
    <m/>
    <m/>
    <n v="1"/>
    <m/>
    <m/>
    <m/>
    <m/>
    <m/>
    <n v="1"/>
    <s v="MW"/>
    <x v="2"/>
    <x v="8"/>
    <x v="3"/>
    <x v="1"/>
    <x v="5"/>
    <x v="0"/>
    <x v="0"/>
    <x v="3"/>
    <x v="0"/>
    <x v="3"/>
  </r>
  <r>
    <n v="898"/>
    <d v="2020-09-25T13:26:52"/>
    <x v="897"/>
    <x v="18"/>
    <n v="13"/>
    <n v="2"/>
    <n v="1"/>
    <n v="2"/>
    <n v="3"/>
    <x v="2"/>
    <m/>
    <n v="2"/>
    <x v="17"/>
    <n v="2"/>
    <n v="3"/>
    <n v="3"/>
    <n v="7"/>
    <n v="5"/>
    <n v="5"/>
    <n v="6"/>
    <n v="4"/>
    <n v="2"/>
    <n v="6"/>
    <n v="4"/>
    <x v="2"/>
    <n v="1"/>
    <x v="7"/>
    <m/>
    <m/>
    <m/>
    <n v="2"/>
    <n v="1"/>
    <n v="2"/>
    <n v="2"/>
    <m/>
    <n v="1"/>
    <m/>
    <n v="1"/>
    <m/>
    <m/>
    <x v="4"/>
    <n v="1"/>
    <m/>
    <m/>
    <m/>
    <n v="1"/>
    <m/>
    <n v="1"/>
    <m/>
    <m/>
    <m/>
    <m/>
    <m/>
    <m/>
    <m/>
    <n v="1"/>
    <s v="MW"/>
    <x v="9"/>
    <x v="2"/>
    <x v="4"/>
    <x v="7"/>
    <x v="8"/>
    <x v="1"/>
    <x v="2"/>
    <x v="3"/>
    <x v="0"/>
    <x v="3"/>
  </r>
  <r>
    <n v="899"/>
    <d v="2020-09-25T13:27:03"/>
    <x v="898"/>
    <x v="8"/>
    <n v="32"/>
    <n v="1"/>
    <n v="1"/>
    <n v="2"/>
    <n v="1"/>
    <x v="0"/>
    <m/>
    <n v="1"/>
    <x v="0"/>
    <n v="1"/>
    <n v="7"/>
    <n v="6"/>
    <n v="7"/>
    <n v="3"/>
    <n v="7"/>
    <n v="7"/>
    <n v="7"/>
    <n v="1"/>
    <n v="7"/>
    <n v="3"/>
    <x v="1"/>
    <n v="2"/>
    <x v="4"/>
    <m/>
    <m/>
    <m/>
    <n v="1"/>
    <n v="1"/>
    <n v="1"/>
    <n v="2"/>
    <n v="1"/>
    <n v="1"/>
    <n v="1"/>
    <n v="1"/>
    <n v="1"/>
    <m/>
    <x v="3"/>
    <n v="1"/>
    <m/>
    <m/>
    <n v="1"/>
    <m/>
    <m/>
    <n v="1"/>
    <m/>
    <m/>
    <m/>
    <n v="1"/>
    <n v="1"/>
    <n v="1"/>
    <n v="1"/>
    <m/>
    <s v="NE"/>
    <x v="0"/>
    <x v="2"/>
    <x v="2"/>
    <x v="6"/>
    <x v="1"/>
    <x v="0"/>
    <x v="2"/>
    <x v="2"/>
    <x v="2"/>
    <x v="1"/>
  </r>
  <r>
    <n v="900"/>
    <d v="2020-09-25T13:27:35"/>
    <x v="899"/>
    <x v="8"/>
    <n v="32"/>
    <n v="1"/>
    <n v="1"/>
    <n v="2"/>
    <n v="2"/>
    <x v="0"/>
    <m/>
    <n v="1"/>
    <x v="18"/>
    <n v="1"/>
    <n v="6"/>
    <n v="6"/>
    <n v="6"/>
    <n v="6"/>
    <n v="7"/>
    <n v="6"/>
    <n v="6"/>
    <n v="6"/>
    <n v="7"/>
    <n v="6"/>
    <x v="7"/>
    <n v="1"/>
    <x v="3"/>
    <m/>
    <m/>
    <m/>
    <n v="1"/>
    <n v="1"/>
    <n v="1"/>
    <n v="1"/>
    <n v="1"/>
    <m/>
    <m/>
    <n v="1"/>
    <n v="1"/>
    <m/>
    <x v="4"/>
    <n v="1"/>
    <n v="1"/>
    <n v="1"/>
    <m/>
    <m/>
    <m/>
    <m/>
    <m/>
    <m/>
    <m/>
    <n v="1"/>
    <n v="1"/>
    <n v="1"/>
    <m/>
    <m/>
    <s v="NE"/>
    <x v="0"/>
    <x v="8"/>
    <x v="0"/>
    <x v="7"/>
    <x v="8"/>
    <x v="0"/>
    <x v="0"/>
    <x v="0"/>
    <x v="0"/>
    <x v="3"/>
  </r>
  <r>
    <n v="901"/>
    <d v="2020-09-25T13:27:44"/>
    <x v="900"/>
    <x v="22"/>
    <n v="38"/>
    <n v="1"/>
    <n v="1"/>
    <n v="1"/>
    <n v="1"/>
    <x v="0"/>
    <m/>
    <n v="1"/>
    <x v="2"/>
    <n v="2"/>
    <n v="4"/>
    <n v="1"/>
    <n v="7"/>
    <n v="1"/>
    <n v="6"/>
    <n v="5"/>
    <n v="7"/>
    <n v="1"/>
    <n v="7"/>
    <n v="3"/>
    <x v="7"/>
    <n v="1"/>
    <x v="10"/>
    <m/>
    <m/>
    <m/>
    <n v="3"/>
    <n v="3"/>
    <n v="2"/>
    <n v="3"/>
    <n v="1"/>
    <n v="1"/>
    <m/>
    <m/>
    <n v="1"/>
    <m/>
    <x v="1"/>
    <n v="1"/>
    <m/>
    <n v="1"/>
    <m/>
    <m/>
    <m/>
    <n v="1"/>
    <m/>
    <m/>
    <m/>
    <n v="1"/>
    <m/>
    <m/>
    <m/>
    <m/>
    <s v="NE"/>
    <x v="1"/>
    <x v="1"/>
    <x v="2"/>
    <x v="2"/>
    <x v="3"/>
    <x v="0"/>
    <x v="1"/>
    <x v="2"/>
    <x v="1"/>
    <x v="1"/>
  </r>
  <r>
    <n v="902"/>
    <d v="2020-09-25T13:27:46"/>
    <x v="901"/>
    <x v="46"/>
    <n v="16"/>
    <n v="1"/>
    <n v="1"/>
    <n v="2"/>
    <n v="2"/>
    <x v="0"/>
    <m/>
    <n v="1"/>
    <x v="6"/>
    <n v="1"/>
    <n v="6"/>
    <n v="4"/>
    <n v="6"/>
    <n v="4"/>
    <n v="4"/>
    <n v="7"/>
    <n v="7"/>
    <n v="5"/>
    <n v="4"/>
    <n v="5"/>
    <x v="7"/>
    <n v="1"/>
    <x v="3"/>
    <m/>
    <m/>
    <m/>
    <n v="2"/>
    <n v="1"/>
    <n v="1"/>
    <n v="1"/>
    <n v="1"/>
    <n v="1"/>
    <m/>
    <m/>
    <m/>
    <m/>
    <x v="1"/>
    <m/>
    <n v="1"/>
    <n v="1"/>
    <m/>
    <n v="1"/>
    <m/>
    <m/>
    <m/>
    <m/>
    <m/>
    <n v="1"/>
    <n v="1"/>
    <m/>
    <m/>
    <m/>
    <s v="MW"/>
    <x v="1"/>
    <x v="3"/>
    <x v="1"/>
    <x v="1"/>
    <x v="7"/>
    <x v="0"/>
    <x v="3"/>
    <x v="1"/>
    <x v="0"/>
    <x v="0"/>
  </r>
  <r>
    <n v="903"/>
    <d v="2020-09-25T13:28:45"/>
    <x v="902"/>
    <x v="8"/>
    <n v="21"/>
    <n v="1"/>
    <n v="1"/>
    <n v="2"/>
    <n v="3"/>
    <x v="0"/>
    <m/>
    <n v="1"/>
    <x v="1"/>
    <n v="2"/>
    <n v="2"/>
    <n v="5"/>
    <n v="5"/>
    <n v="1"/>
    <n v="5"/>
    <n v="3"/>
    <n v="3"/>
    <n v="3"/>
    <n v="7"/>
    <n v="4"/>
    <x v="2"/>
    <n v="1"/>
    <x v="10"/>
    <m/>
    <m/>
    <m/>
    <n v="3"/>
    <n v="3"/>
    <n v="2"/>
    <n v="2"/>
    <n v="1"/>
    <n v="1"/>
    <m/>
    <m/>
    <m/>
    <m/>
    <x v="0"/>
    <n v="1"/>
    <m/>
    <m/>
    <m/>
    <n v="1"/>
    <n v="1"/>
    <m/>
    <m/>
    <m/>
    <m/>
    <n v="1"/>
    <m/>
    <m/>
    <m/>
    <m/>
    <s v="NE"/>
    <x v="1"/>
    <x v="7"/>
    <x v="5"/>
    <x v="2"/>
    <x v="8"/>
    <x v="0"/>
    <x v="0"/>
    <x v="1"/>
    <x v="1"/>
    <x v="3"/>
  </r>
  <r>
    <n v="904"/>
    <d v="2020-09-25T13:29:51"/>
    <x v="903"/>
    <x v="8"/>
    <n v="21"/>
    <n v="2"/>
    <n v="1"/>
    <n v="2"/>
    <n v="2"/>
    <x v="0"/>
    <m/>
    <n v="1"/>
    <x v="19"/>
    <n v="1"/>
    <n v="4"/>
    <n v="4"/>
    <n v="7"/>
    <n v="7"/>
    <n v="4"/>
    <n v="7"/>
    <n v="4"/>
    <n v="1"/>
    <n v="3"/>
    <n v="6"/>
    <x v="18"/>
    <n v="1"/>
    <x v="10"/>
    <m/>
    <m/>
    <m/>
    <n v="2"/>
    <n v="2"/>
    <n v="2"/>
    <n v="2"/>
    <m/>
    <m/>
    <m/>
    <m/>
    <m/>
    <n v="1"/>
    <x v="1"/>
    <n v="1"/>
    <m/>
    <n v="1"/>
    <n v="1"/>
    <m/>
    <m/>
    <m/>
    <m/>
    <m/>
    <m/>
    <m/>
    <n v="1"/>
    <m/>
    <n v="1"/>
    <m/>
    <s v="NE"/>
    <x v="9"/>
    <x v="8"/>
    <x v="2"/>
    <x v="9"/>
    <x v="4"/>
    <x v="1"/>
    <x v="0"/>
    <x v="2"/>
    <x v="3"/>
    <x v="0"/>
  </r>
  <r>
    <n v="905"/>
    <d v="2020-09-25T13:31:29"/>
    <x v="904"/>
    <x v="3"/>
    <n v="13"/>
    <n v="2"/>
    <n v="1"/>
    <n v="2"/>
    <n v="2"/>
    <x v="4"/>
    <m/>
    <n v="1"/>
    <x v="16"/>
    <n v="2"/>
    <n v="5"/>
    <n v="3"/>
    <n v="6"/>
    <n v="5"/>
    <n v="5"/>
    <n v="3"/>
    <n v="7"/>
    <n v="4"/>
    <n v="5"/>
    <n v="4"/>
    <x v="9"/>
    <n v="1"/>
    <x v="7"/>
    <m/>
    <m/>
    <m/>
    <n v="1"/>
    <n v="2"/>
    <n v="2"/>
    <n v="1"/>
    <m/>
    <m/>
    <m/>
    <m/>
    <m/>
    <n v="1"/>
    <x v="1"/>
    <n v="1"/>
    <m/>
    <n v="1"/>
    <m/>
    <n v="1"/>
    <m/>
    <m/>
    <m/>
    <m/>
    <m/>
    <m/>
    <m/>
    <m/>
    <m/>
    <n v="1"/>
    <s v="MW"/>
    <x v="5"/>
    <x v="5"/>
    <x v="5"/>
    <x v="1"/>
    <x v="8"/>
    <x v="3"/>
    <x v="3"/>
    <x v="1"/>
    <x v="0"/>
    <x v="3"/>
  </r>
  <r>
    <n v="906"/>
    <d v="2020-09-25T13:32:19"/>
    <x v="905"/>
    <x v="3"/>
    <n v="32"/>
    <n v="1"/>
    <n v="1"/>
    <n v="2"/>
    <n v="1"/>
    <x v="0"/>
    <m/>
    <n v="1"/>
    <x v="15"/>
    <n v="1"/>
    <n v="7"/>
    <n v="7"/>
    <n v="7"/>
    <n v="6"/>
    <n v="7"/>
    <n v="7"/>
    <n v="7"/>
    <n v="7"/>
    <n v="7"/>
    <n v="7"/>
    <x v="12"/>
    <n v="1"/>
    <x v="3"/>
    <m/>
    <m/>
    <m/>
    <n v="1"/>
    <n v="1"/>
    <n v="1"/>
    <n v="1"/>
    <n v="1"/>
    <n v="1"/>
    <n v="1"/>
    <m/>
    <n v="1"/>
    <m/>
    <x v="3"/>
    <n v="1"/>
    <n v="1"/>
    <m/>
    <n v="1"/>
    <m/>
    <m/>
    <m/>
    <m/>
    <m/>
    <m/>
    <n v="1"/>
    <m/>
    <n v="1"/>
    <n v="1"/>
    <m/>
    <s v="NE"/>
    <x v="0"/>
    <x v="8"/>
    <x v="0"/>
    <x v="7"/>
    <x v="0"/>
    <x v="0"/>
    <x v="0"/>
    <x v="0"/>
    <x v="0"/>
    <x v="0"/>
  </r>
  <r>
    <n v="907"/>
    <d v="2020-09-25T13:32:45"/>
    <x v="906"/>
    <x v="3"/>
    <n v="5"/>
    <n v="1"/>
    <n v="1"/>
    <n v="2"/>
    <n v="2"/>
    <x v="0"/>
    <m/>
    <n v="1"/>
    <x v="7"/>
    <n v="2"/>
    <n v="5"/>
    <n v="4"/>
    <n v="4"/>
    <n v="4"/>
    <n v="5"/>
    <n v="4"/>
    <n v="7"/>
    <n v="7"/>
    <n v="6"/>
    <n v="6"/>
    <x v="3"/>
    <n v="1"/>
    <x v="3"/>
    <m/>
    <m/>
    <m/>
    <n v="2"/>
    <n v="2"/>
    <n v="1"/>
    <n v="2"/>
    <n v="1"/>
    <n v="1"/>
    <m/>
    <m/>
    <m/>
    <m/>
    <x v="3"/>
    <n v="1"/>
    <n v="1"/>
    <n v="1"/>
    <m/>
    <m/>
    <m/>
    <m/>
    <m/>
    <m/>
    <m/>
    <n v="1"/>
    <m/>
    <n v="1"/>
    <m/>
    <m/>
    <s v="WEST"/>
    <x v="6"/>
    <x v="3"/>
    <x v="8"/>
    <x v="3"/>
    <x v="7"/>
    <x v="3"/>
    <x v="3"/>
    <x v="0"/>
    <x v="2"/>
    <x v="0"/>
  </r>
  <r>
    <n v="908"/>
    <d v="2020-09-25T13:35:52"/>
    <x v="907"/>
    <x v="25"/>
    <n v="14"/>
    <n v="1"/>
    <n v="1"/>
    <n v="2"/>
    <n v="2"/>
    <x v="0"/>
    <m/>
    <n v="1"/>
    <x v="0"/>
    <n v="2"/>
    <n v="5"/>
    <n v="2"/>
    <n v="6"/>
    <n v="4"/>
    <n v="5"/>
    <n v="5"/>
    <n v="6"/>
    <n v="3"/>
    <n v="6"/>
    <n v="5"/>
    <x v="1"/>
    <n v="1"/>
    <x v="5"/>
    <m/>
    <m/>
    <m/>
    <n v="2"/>
    <n v="2"/>
    <n v="2"/>
    <n v="2"/>
    <n v="1"/>
    <m/>
    <n v="1"/>
    <m/>
    <n v="1"/>
    <m/>
    <x v="3"/>
    <n v="1"/>
    <m/>
    <m/>
    <n v="1"/>
    <m/>
    <n v="1"/>
    <m/>
    <m/>
    <m/>
    <m/>
    <m/>
    <m/>
    <m/>
    <m/>
    <n v="1"/>
    <s v="MW"/>
    <x v="0"/>
    <x v="5"/>
    <x v="3"/>
    <x v="3"/>
    <x v="0"/>
    <x v="0"/>
    <x v="3"/>
    <x v="3"/>
    <x v="2"/>
    <x v="0"/>
  </r>
  <r>
    <n v="909"/>
    <d v="2020-09-25T13:37:08"/>
    <x v="908"/>
    <x v="34"/>
    <n v="5"/>
    <n v="1"/>
    <n v="1"/>
    <n v="1"/>
    <n v="3"/>
    <x v="0"/>
    <m/>
    <n v="1"/>
    <x v="16"/>
    <n v="2"/>
    <n v="4"/>
    <n v="3"/>
    <n v="4"/>
    <n v="5"/>
    <n v="4"/>
    <n v="4"/>
    <n v="2"/>
    <n v="3"/>
    <n v="2"/>
    <n v="4"/>
    <x v="18"/>
    <n v="1"/>
    <x v="1"/>
    <m/>
    <m/>
    <s v="Penny Mac"/>
    <n v="2"/>
    <n v="2"/>
    <n v="2"/>
    <n v="2"/>
    <m/>
    <m/>
    <m/>
    <m/>
    <m/>
    <n v="1"/>
    <x v="4"/>
    <n v="1"/>
    <m/>
    <m/>
    <m/>
    <m/>
    <n v="1"/>
    <n v="1"/>
    <m/>
    <m/>
    <m/>
    <m/>
    <m/>
    <m/>
    <m/>
    <n v="1"/>
    <s v="WEST"/>
    <x v="0"/>
    <x v="0"/>
    <x v="1"/>
    <x v="11"/>
    <x v="0"/>
    <x v="0"/>
    <x v="0"/>
    <x v="1"/>
    <x v="3"/>
    <x v="0"/>
  </r>
  <r>
    <n v="910"/>
    <d v="2020-09-25T13:43:34"/>
    <x v="909"/>
    <x v="14"/>
    <n v="14"/>
    <n v="2"/>
    <n v="1"/>
    <n v="2"/>
    <n v="0"/>
    <x v="0"/>
    <m/>
    <n v="1"/>
    <x v="7"/>
    <n v="2"/>
    <n v="2"/>
    <n v="2"/>
    <n v="3"/>
    <n v="5"/>
    <n v="3"/>
    <n v="4"/>
    <n v="4"/>
    <n v="3"/>
    <n v="4"/>
    <n v="1"/>
    <x v="7"/>
    <n v="1"/>
    <x v="10"/>
    <m/>
    <m/>
    <m/>
    <n v="2"/>
    <n v="2"/>
    <n v="2"/>
    <n v="2"/>
    <n v="1"/>
    <m/>
    <m/>
    <m/>
    <n v="1"/>
    <m/>
    <x v="0"/>
    <m/>
    <m/>
    <m/>
    <m/>
    <n v="1"/>
    <n v="1"/>
    <m/>
    <m/>
    <n v="1"/>
    <m/>
    <m/>
    <m/>
    <m/>
    <m/>
    <n v="1"/>
    <s v="MW"/>
    <x v="2"/>
    <x v="6"/>
    <x v="0"/>
    <x v="0"/>
    <x v="5"/>
    <x v="0"/>
    <x v="2"/>
    <x v="0"/>
    <x v="0"/>
    <x v="3"/>
  </r>
  <r>
    <n v="911"/>
    <d v="2020-09-25T13:43:37"/>
    <x v="910"/>
    <x v="15"/>
    <n v="37"/>
    <n v="1"/>
    <n v="1"/>
    <n v="1"/>
    <n v="0"/>
    <x v="0"/>
    <m/>
    <n v="1"/>
    <x v="2"/>
    <n v="2"/>
    <n v="5"/>
    <n v="3"/>
    <n v="5"/>
    <n v="3"/>
    <n v="6"/>
    <n v="5"/>
    <n v="5"/>
    <n v="2"/>
    <n v="4"/>
    <n v="2"/>
    <x v="7"/>
    <n v="1"/>
    <x v="5"/>
    <m/>
    <m/>
    <m/>
    <n v="2"/>
    <n v="2"/>
    <n v="2"/>
    <n v="2"/>
    <m/>
    <m/>
    <m/>
    <m/>
    <m/>
    <n v="1"/>
    <x v="1"/>
    <n v="1"/>
    <m/>
    <m/>
    <m/>
    <n v="1"/>
    <m/>
    <n v="1"/>
    <m/>
    <m/>
    <m/>
    <m/>
    <n v="1"/>
    <m/>
    <m/>
    <m/>
    <s v="WEST"/>
    <x v="0"/>
    <x v="6"/>
    <x v="3"/>
    <x v="7"/>
    <x v="1"/>
    <x v="0"/>
    <x v="2"/>
    <x v="3"/>
    <x v="0"/>
    <x v="1"/>
  </r>
  <r>
    <n v="912"/>
    <d v="2020-09-25T13:44:33"/>
    <x v="911"/>
    <x v="5"/>
    <n v="21"/>
    <n v="1"/>
    <n v="1"/>
    <n v="2"/>
    <n v="2"/>
    <x v="0"/>
    <m/>
    <n v="1"/>
    <x v="0"/>
    <n v="2"/>
    <n v="4"/>
    <n v="1"/>
    <n v="7"/>
    <n v="6"/>
    <n v="7"/>
    <n v="2"/>
    <n v="7"/>
    <n v="1"/>
    <n v="5"/>
    <n v="1"/>
    <x v="1"/>
    <n v="1"/>
    <x v="6"/>
    <m/>
    <s v="Lee Bank"/>
    <m/>
    <n v="2"/>
    <n v="3"/>
    <n v="2"/>
    <n v="2"/>
    <n v="1"/>
    <m/>
    <m/>
    <m/>
    <m/>
    <m/>
    <x v="5"/>
    <n v="1"/>
    <m/>
    <m/>
    <m/>
    <m/>
    <n v="1"/>
    <m/>
    <m/>
    <n v="1"/>
    <m/>
    <m/>
    <m/>
    <m/>
    <m/>
    <n v="1"/>
    <s v="NE"/>
    <x v="5"/>
    <x v="1"/>
    <x v="2"/>
    <x v="0"/>
    <x v="9"/>
    <x v="3"/>
    <x v="1"/>
    <x v="2"/>
    <x v="0"/>
    <x v="2"/>
  </r>
  <r>
    <n v="913"/>
    <d v="2020-09-25T13:44:35"/>
    <x v="912"/>
    <x v="37"/>
    <n v="5"/>
    <n v="1"/>
    <n v="1"/>
    <n v="2"/>
    <n v="0"/>
    <x v="0"/>
    <m/>
    <n v="1"/>
    <x v="9"/>
    <n v="2"/>
    <n v="5"/>
    <n v="5"/>
    <n v="7"/>
    <n v="5"/>
    <n v="6"/>
    <n v="3"/>
    <n v="6"/>
    <n v="1"/>
    <n v="6"/>
    <n v="3"/>
    <x v="7"/>
    <n v="3"/>
    <x v="3"/>
    <m/>
    <m/>
    <m/>
    <n v="2"/>
    <n v="3"/>
    <n v="2"/>
    <n v="3"/>
    <n v="1"/>
    <n v="1"/>
    <m/>
    <m/>
    <n v="1"/>
    <m/>
    <x v="1"/>
    <n v="1"/>
    <m/>
    <n v="1"/>
    <m/>
    <m/>
    <m/>
    <n v="1"/>
    <m/>
    <m/>
    <m/>
    <m/>
    <n v="1"/>
    <m/>
    <n v="1"/>
    <m/>
    <s v="WEST"/>
    <x v="5"/>
    <x v="2"/>
    <x v="2"/>
    <x v="7"/>
    <x v="3"/>
    <x v="3"/>
    <x v="2"/>
    <x v="2"/>
    <x v="0"/>
    <x v="1"/>
  </r>
  <r>
    <n v="914"/>
    <d v="2020-09-25T13:45:54"/>
    <x v="913"/>
    <x v="0"/>
    <n v="35"/>
    <n v="1"/>
    <n v="1"/>
    <n v="2"/>
    <n v="1"/>
    <x v="0"/>
    <m/>
    <n v="1"/>
    <x v="2"/>
    <n v="1"/>
    <n v="7"/>
    <n v="7"/>
    <n v="6"/>
    <n v="7"/>
    <n v="7"/>
    <n v="7"/>
    <n v="7"/>
    <n v="7"/>
    <n v="6"/>
    <n v="7"/>
    <x v="7"/>
    <n v="1"/>
    <x v="3"/>
    <m/>
    <m/>
    <m/>
    <n v="1"/>
    <n v="1"/>
    <n v="1"/>
    <n v="1"/>
    <n v="1"/>
    <n v="1"/>
    <n v="1"/>
    <m/>
    <m/>
    <m/>
    <x v="1"/>
    <n v="1"/>
    <n v="1"/>
    <n v="1"/>
    <m/>
    <m/>
    <m/>
    <m/>
    <m/>
    <m/>
    <m/>
    <n v="1"/>
    <n v="1"/>
    <n v="1"/>
    <m/>
    <m/>
    <s v="MW"/>
    <x v="0"/>
    <x v="8"/>
    <x v="7"/>
    <x v="0"/>
    <x v="0"/>
    <x v="0"/>
    <x v="0"/>
    <x v="0"/>
    <x v="0"/>
    <x v="0"/>
  </r>
  <r>
    <n v="915"/>
    <d v="2020-09-25T13:46:40"/>
    <x v="914"/>
    <x v="30"/>
    <n v="23"/>
    <n v="1"/>
    <n v="1"/>
    <n v="3"/>
    <n v="1"/>
    <x v="0"/>
    <m/>
    <n v="1"/>
    <x v="31"/>
    <n v="2"/>
    <n v="6"/>
    <n v="1"/>
    <n v="7"/>
    <n v="1"/>
    <n v="6"/>
    <n v="1"/>
    <n v="7"/>
    <n v="1"/>
    <n v="6"/>
    <n v="1"/>
    <x v="25"/>
    <n v="1"/>
    <x v="10"/>
    <m/>
    <m/>
    <m/>
    <n v="2"/>
    <n v="2"/>
    <n v="2"/>
    <n v="2"/>
    <n v="1"/>
    <m/>
    <m/>
    <m/>
    <n v="1"/>
    <m/>
    <x v="5"/>
    <n v="1"/>
    <m/>
    <m/>
    <m/>
    <n v="1"/>
    <m/>
    <m/>
    <m/>
    <n v="1"/>
    <m/>
    <m/>
    <m/>
    <n v="1"/>
    <m/>
    <m/>
    <s v="MW"/>
    <x v="12"/>
    <x v="1"/>
    <x v="2"/>
    <x v="4"/>
    <x v="2"/>
    <x v="2"/>
    <x v="1"/>
    <x v="2"/>
    <x v="1"/>
    <x v="2"/>
  </r>
  <r>
    <n v="916"/>
    <d v="2020-09-25T13:51:02"/>
    <x v="915"/>
    <x v="60"/>
    <n v="22"/>
    <n v="1"/>
    <n v="1"/>
    <n v="1"/>
    <n v="0"/>
    <x v="1"/>
    <m/>
    <n v="2"/>
    <x v="18"/>
    <n v="2"/>
    <n v="5"/>
    <n v="5"/>
    <n v="3"/>
    <n v="5"/>
    <n v="3"/>
    <n v="4"/>
    <n v="5"/>
    <n v="5"/>
    <n v="3"/>
    <n v="5"/>
    <x v="4"/>
    <n v="4"/>
    <x v="1"/>
    <m/>
    <m/>
    <s v="Mr. Cooper"/>
    <n v="2"/>
    <n v="2"/>
    <n v="2"/>
    <n v="2"/>
    <m/>
    <m/>
    <m/>
    <m/>
    <m/>
    <n v="1"/>
    <x v="0"/>
    <m/>
    <m/>
    <m/>
    <m/>
    <n v="1"/>
    <m/>
    <m/>
    <n v="1"/>
    <n v="1"/>
    <m/>
    <m/>
    <m/>
    <m/>
    <m/>
    <n v="1"/>
    <s v="MW"/>
    <x v="6"/>
    <x v="8"/>
    <x v="9"/>
    <x v="10"/>
    <x v="4"/>
    <x v="3"/>
    <x v="0"/>
    <x v="0"/>
    <x v="3"/>
    <x v="0"/>
  </r>
  <r>
    <n v="917"/>
    <d v="2020-09-25T13:54:15"/>
    <x v="916"/>
    <x v="13"/>
    <n v="5"/>
    <n v="1"/>
    <n v="1"/>
    <n v="2"/>
    <n v="0"/>
    <x v="0"/>
    <m/>
    <n v="1"/>
    <x v="2"/>
    <n v="1"/>
    <n v="6"/>
    <n v="4"/>
    <n v="5"/>
    <n v="3"/>
    <n v="4"/>
    <n v="5"/>
    <n v="6"/>
    <n v="4"/>
    <n v="5"/>
    <n v="5"/>
    <x v="7"/>
    <n v="1"/>
    <x v="10"/>
    <m/>
    <m/>
    <m/>
    <n v="2"/>
    <n v="1"/>
    <n v="1"/>
    <n v="2"/>
    <n v="1"/>
    <n v="1"/>
    <m/>
    <m/>
    <m/>
    <m/>
    <x v="1"/>
    <n v="1"/>
    <m/>
    <m/>
    <m/>
    <m/>
    <m/>
    <m/>
    <m/>
    <m/>
    <m/>
    <m/>
    <n v="1"/>
    <m/>
    <m/>
    <m/>
    <s v="WEST"/>
    <x v="6"/>
    <x v="6"/>
    <x v="1"/>
    <x v="3"/>
    <x v="7"/>
    <x v="3"/>
    <x v="2"/>
    <x v="1"/>
    <x v="2"/>
    <x v="0"/>
  </r>
  <r>
    <n v="918"/>
    <d v="2020-09-25T13:54:35"/>
    <x v="917"/>
    <x v="34"/>
    <n v="32"/>
    <n v="1"/>
    <n v="1"/>
    <n v="2"/>
    <n v="2"/>
    <x v="0"/>
    <m/>
    <n v="1"/>
    <x v="8"/>
    <n v="1"/>
    <n v="7"/>
    <n v="2"/>
    <n v="7"/>
    <n v="1"/>
    <n v="5"/>
    <n v="2"/>
    <n v="7"/>
    <n v="1"/>
    <n v="7"/>
    <n v="3"/>
    <x v="7"/>
    <n v="2"/>
    <x v="3"/>
    <m/>
    <m/>
    <m/>
    <n v="1"/>
    <n v="1"/>
    <n v="1"/>
    <n v="2"/>
    <n v="1"/>
    <m/>
    <m/>
    <m/>
    <m/>
    <m/>
    <x v="5"/>
    <n v="1"/>
    <m/>
    <m/>
    <m/>
    <n v="1"/>
    <n v="1"/>
    <m/>
    <m/>
    <m/>
    <m/>
    <m/>
    <m/>
    <n v="1"/>
    <m/>
    <m/>
    <s v="NE"/>
    <x v="12"/>
    <x v="4"/>
    <x v="2"/>
    <x v="2"/>
    <x v="5"/>
    <x v="2"/>
    <x v="1"/>
    <x v="2"/>
    <x v="1"/>
    <x v="3"/>
  </r>
  <r>
    <n v="919"/>
    <d v="2020-09-25T13:55:37"/>
    <x v="918"/>
    <x v="36"/>
    <n v="5"/>
    <n v="2"/>
    <n v="1"/>
    <n v="3"/>
    <n v="0"/>
    <x v="0"/>
    <m/>
    <n v="2"/>
    <x v="2"/>
    <n v="2"/>
    <n v="2"/>
    <n v="2"/>
    <n v="6"/>
    <n v="5"/>
    <n v="5"/>
    <n v="5"/>
    <n v="7"/>
    <n v="2"/>
    <n v="5"/>
    <n v="2"/>
    <x v="12"/>
    <n v="2"/>
    <x v="4"/>
    <m/>
    <m/>
    <m/>
    <n v="2"/>
    <n v="2"/>
    <n v="2"/>
    <n v="2"/>
    <m/>
    <m/>
    <m/>
    <m/>
    <m/>
    <n v="1"/>
    <x v="4"/>
    <m/>
    <m/>
    <m/>
    <m/>
    <m/>
    <m/>
    <n v="1"/>
    <m/>
    <n v="1"/>
    <n v="1"/>
    <n v="1"/>
    <n v="1"/>
    <m/>
    <m/>
    <m/>
    <s v="WEST"/>
    <x v="9"/>
    <x v="4"/>
    <x v="6"/>
    <x v="1"/>
    <x v="3"/>
    <x v="1"/>
    <x v="1"/>
    <x v="3"/>
    <x v="0"/>
    <x v="1"/>
  </r>
  <r>
    <n v="920"/>
    <d v="2020-09-25T13:55:58"/>
    <x v="919"/>
    <x v="14"/>
    <n v="14"/>
    <n v="1"/>
    <n v="1"/>
    <n v="1"/>
    <n v="0"/>
    <x v="0"/>
    <m/>
    <n v="1"/>
    <x v="7"/>
    <n v="2"/>
    <n v="4"/>
    <n v="4"/>
    <n v="5"/>
    <n v="5"/>
    <n v="5"/>
    <n v="4"/>
    <n v="6"/>
    <n v="3"/>
    <n v="6"/>
    <n v="4"/>
    <x v="5"/>
    <n v="1"/>
    <x v="5"/>
    <m/>
    <m/>
    <m/>
    <n v="2"/>
    <n v="2"/>
    <n v="2"/>
    <n v="2"/>
    <m/>
    <m/>
    <m/>
    <m/>
    <m/>
    <n v="1"/>
    <x v="0"/>
    <m/>
    <m/>
    <m/>
    <n v="1"/>
    <n v="1"/>
    <m/>
    <n v="1"/>
    <m/>
    <m/>
    <m/>
    <m/>
    <m/>
    <m/>
    <m/>
    <n v="1"/>
    <s v="MW"/>
    <x v="0"/>
    <x v="6"/>
    <x v="5"/>
    <x v="7"/>
    <x v="8"/>
    <x v="0"/>
    <x v="2"/>
    <x v="1"/>
    <x v="0"/>
    <x v="3"/>
  </r>
  <r>
    <n v="921"/>
    <d v="2020-09-25T13:56:52"/>
    <x v="920"/>
    <x v="7"/>
    <n v="13"/>
    <n v="2"/>
    <n v="1"/>
    <n v="2"/>
    <n v="1"/>
    <x v="0"/>
    <m/>
    <n v="1"/>
    <x v="0"/>
    <n v="1"/>
    <n v="6"/>
    <n v="7"/>
    <n v="6"/>
    <n v="7"/>
    <n v="7"/>
    <n v="6"/>
    <n v="6"/>
    <n v="6"/>
    <n v="7"/>
    <n v="6"/>
    <x v="12"/>
    <n v="1"/>
    <x v="3"/>
    <m/>
    <m/>
    <m/>
    <n v="1"/>
    <n v="1"/>
    <n v="1"/>
    <n v="1"/>
    <n v="1"/>
    <m/>
    <m/>
    <m/>
    <m/>
    <m/>
    <x v="3"/>
    <m/>
    <n v="1"/>
    <m/>
    <m/>
    <m/>
    <m/>
    <m/>
    <m/>
    <m/>
    <m/>
    <n v="1"/>
    <m/>
    <m/>
    <m/>
    <m/>
    <s v="MW"/>
    <x v="0"/>
    <x v="0"/>
    <x v="0"/>
    <x v="1"/>
    <x v="8"/>
    <x v="0"/>
    <x v="0"/>
    <x v="0"/>
    <x v="0"/>
    <x v="3"/>
  </r>
  <r>
    <n v="922"/>
    <d v="2020-09-25T13:57:57"/>
    <x v="921"/>
    <x v="44"/>
    <n v="38"/>
    <n v="1"/>
    <n v="1"/>
    <n v="2"/>
    <n v="0"/>
    <x v="0"/>
    <m/>
    <n v="1"/>
    <x v="4"/>
    <n v="1"/>
    <n v="5"/>
    <n v="2"/>
    <n v="6"/>
    <n v="2"/>
    <n v="7"/>
    <n v="2"/>
    <n v="6"/>
    <n v="2"/>
    <n v="5"/>
    <n v="3"/>
    <x v="10"/>
    <n v="1"/>
    <x v="6"/>
    <m/>
    <s v="PNC"/>
    <m/>
    <n v="3"/>
    <n v="1"/>
    <n v="3"/>
    <n v="3"/>
    <n v="1"/>
    <m/>
    <m/>
    <m/>
    <n v="1"/>
    <m/>
    <x v="1"/>
    <m/>
    <m/>
    <m/>
    <m/>
    <n v="1"/>
    <m/>
    <m/>
    <m/>
    <n v="1"/>
    <m/>
    <m/>
    <n v="1"/>
    <m/>
    <n v="1"/>
    <m/>
    <s v="NE"/>
    <x v="11"/>
    <x v="5"/>
    <x v="6"/>
    <x v="5"/>
    <x v="1"/>
    <x v="3"/>
    <x v="3"/>
    <x v="3"/>
    <x v="2"/>
    <x v="1"/>
  </r>
  <r>
    <n v="923"/>
    <d v="2020-09-25T13:58:16"/>
    <x v="922"/>
    <x v="37"/>
    <n v="38"/>
    <n v="2"/>
    <n v="1"/>
    <n v="2"/>
    <n v="0"/>
    <x v="1"/>
    <m/>
    <n v="2"/>
    <x v="4"/>
    <n v="2"/>
    <n v="6"/>
    <n v="7"/>
    <n v="6"/>
    <n v="6"/>
    <n v="6"/>
    <n v="2"/>
    <n v="6"/>
    <n v="2"/>
    <n v="2"/>
    <n v="3"/>
    <x v="10"/>
    <n v="4"/>
    <x v="7"/>
    <m/>
    <m/>
    <m/>
    <n v="3"/>
    <n v="3"/>
    <n v="2"/>
    <n v="2"/>
    <m/>
    <m/>
    <m/>
    <m/>
    <m/>
    <n v="1"/>
    <x v="0"/>
    <n v="1"/>
    <m/>
    <m/>
    <m/>
    <n v="1"/>
    <n v="1"/>
    <m/>
    <m/>
    <m/>
    <m/>
    <n v="1"/>
    <n v="1"/>
    <m/>
    <n v="1"/>
    <m/>
    <s v="NE"/>
    <x v="4"/>
    <x v="0"/>
    <x v="6"/>
    <x v="9"/>
    <x v="3"/>
    <x v="2"/>
    <x v="0"/>
    <x v="3"/>
    <x v="3"/>
    <x v="1"/>
  </r>
  <r>
    <n v="924"/>
    <d v="2020-09-25T13:58:19"/>
    <x v="923"/>
    <x v="62"/>
    <n v="13"/>
    <n v="1"/>
    <n v="1"/>
    <n v="1"/>
    <n v="0"/>
    <x v="5"/>
    <s v="Social Security"/>
    <n v="1"/>
    <x v="47"/>
    <n v="2"/>
    <n v="2"/>
    <n v="2"/>
    <n v="4"/>
    <n v="6"/>
    <n v="4"/>
    <n v="5"/>
    <n v="5"/>
    <n v="2"/>
    <n v="5"/>
    <n v="4"/>
    <x v="5"/>
    <n v="3"/>
    <x v="6"/>
    <m/>
    <s v="Apple River State Bank"/>
    <m/>
    <n v="2"/>
    <n v="2"/>
    <n v="2"/>
    <n v="2"/>
    <m/>
    <m/>
    <m/>
    <m/>
    <m/>
    <n v="1"/>
    <x v="1"/>
    <m/>
    <m/>
    <m/>
    <m/>
    <m/>
    <m/>
    <m/>
    <n v="1"/>
    <n v="1"/>
    <n v="1"/>
    <m/>
    <m/>
    <m/>
    <m/>
    <n v="1"/>
    <s v="MW"/>
    <x v="9"/>
    <x v="3"/>
    <x v="5"/>
    <x v="0"/>
    <x v="0"/>
    <x v="1"/>
    <x v="3"/>
    <x v="1"/>
    <x v="0"/>
    <x v="0"/>
  </r>
  <r>
    <n v="925"/>
    <d v="2020-09-25T13:58:28"/>
    <x v="924"/>
    <x v="49"/>
    <n v="5"/>
    <n v="1"/>
    <n v="1"/>
    <n v="3"/>
    <n v="1"/>
    <x v="0"/>
    <m/>
    <n v="1"/>
    <x v="48"/>
    <n v="2"/>
    <n v="6"/>
    <n v="1"/>
    <n v="6"/>
    <n v="1"/>
    <n v="7"/>
    <n v="1"/>
    <n v="7"/>
    <n v="2"/>
    <n v="4"/>
    <n v="6"/>
    <x v="24"/>
    <n v="4"/>
    <x v="1"/>
    <m/>
    <m/>
    <s v="Union Bank"/>
    <n v="3"/>
    <n v="2"/>
    <n v="1"/>
    <n v="3"/>
    <m/>
    <m/>
    <m/>
    <m/>
    <m/>
    <n v="1"/>
    <x v="0"/>
    <n v="1"/>
    <m/>
    <m/>
    <m/>
    <n v="1"/>
    <n v="1"/>
    <m/>
    <m/>
    <m/>
    <m/>
    <m/>
    <m/>
    <m/>
    <m/>
    <n v="1"/>
    <s v="WEST"/>
    <x v="12"/>
    <x v="1"/>
    <x v="6"/>
    <x v="5"/>
    <x v="8"/>
    <x v="2"/>
    <x v="1"/>
    <x v="3"/>
    <x v="2"/>
    <x v="3"/>
  </r>
  <r>
    <n v="926"/>
    <d v="2020-09-25T13:59:45"/>
    <x v="925"/>
    <x v="3"/>
    <n v="32"/>
    <n v="1"/>
    <n v="1"/>
    <n v="1"/>
    <n v="2"/>
    <x v="0"/>
    <m/>
    <n v="1"/>
    <x v="0"/>
    <n v="1"/>
    <n v="5"/>
    <n v="7"/>
    <n v="6"/>
    <n v="7"/>
    <n v="6"/>
    <n v="5"/>
    <n v="7"/>
    <n v="4"/>
    <n v="6"/>
    <n v="6"/>
    <x v="9"/>
    <n v="1"/>
    <x v="3"/>
    <m/>
    <m/>
    <m/>
    <n v="1"/>
    <n v="1"/>
    <n v="1"/>
    <n v="2"/>
    <n v="1"/>
    <m/>
    <n v="1"/>
    <m/>
    <m/>
    <m/>
    <x v="1"/>
    <n v="1"/>
    <n v="1"/>
    <m/>
    <m/>
    <n v="1"/>
    <m/>
    <m/>
    <m/>
    <m/>
    <m/>
    <n v="1"/>
    <m/>
    <n v="1"/>
    <m/>
    <m/>
    <s v="NE"/>
    <x v="0"/>
    <x v="8"/>
    <x v="5"/>
    <x v="0"/>
    <x v="0"/>
    <x v="0"/>
    <x v="0"/>
    <x v="1"/>
    <x v="0"/>
    <x v="0"/>
  </r>
  <r>
    <n v="927"/>
    <d v="2020-09-25T14:00:07"/>
    <x v="926"/>
    <x v="28"/>
    <n v="32"/>
    <n v="1"/>
    <n v="1"/>
    <n v="3"/>
    <n v="0"/>
    <x v="0"/>
    <m/>
    <n v="2"/>
    <x v="1"/>
    <n v="2"/>
    <n v="4"/>
    <n v="2"/>
    <n v="7"/>
    <n v="2"/>
    <n v="6"/>
    <n v="5"/>
    <n v="6"/>
    <n v="1"/>
    <n v="6"/>
    <n v="2"/>
    <x v="2"/>
    <n v="2"/>
    <x v="1"/>
    <m/>
    <m/>
    <s v="Mr. Cooper"/>
    <n v="2"/>
    <n v="3"/>
    <n v="2"/>
    <n v="2"/>
    <n v="1"/>
    <n v="1"/>
    <n v="1"/>
    <n v="1"/>
    <m/>
    <m/>
    <x v="1"/>
    <n v="1"/>
    <m/>
    <m/>
    <m/>
    <m/>
    <m/>
    <n v="1"/>
    <m/>
    <n v="1"/>
    <m/>
    <n v="1"/>
    <n v="1"/>
    <m/>
    <m/>
    <m/>
    <s v="NE"/>
    <x v="1"/>
    <x v="5"/>
    <x v="2"/>
    <x v="6"/>
    <x v="1"/>
    <x v="0"/>
    <x v="3"/>
    <x v="2"/>
    <x v="2"/>
    <x v="1"/>
  </r>
  <r>
    <n v="928"/>
    <d v="2020-09-25T14:00:14"/>
    <x v="927"/>
    <x v="34"/>
    <n v="5"/>
    <n v="1"/>
    <n v="1"/>
    <n v="2"/>
    <n v="1"/>
    <x v="0"/>
    <m/>
    <n v="2"/>
    <x v="1"/>
    <n v="2"/>
    <n v="5"/>
    <n v="3"/>
    <n v="5"/>
    <n v="4"/>
    <n v="6"/>
    <n v="4"/>
    <n v="4"/>
    <n v="3"/>
    <n v="4"/>
    <n v="4"/>
    <x v="8"/>
    <n v="2"/>
    <x v="3"/>
    <m/>
    <m/>
    <m/>
    <n v="3"/>
    <n v="1"/>
    <n v="2"/>
    <n v="3"/>
    <m/>
    <n v="1"/>
    <n v="1"/>
    <m/>
    <m/>
    <m/>
    <x v="4"/>
    <n v="1"/>
    <m/>
    <m/>
    <m/>
    <m/>
    <n v="1"/>
    <m/>
    <m/>
    <n v="1"/>
    <m/>
    <m/>
    <n v="1"/>
    <m/>
    <m/>
    <m/>
    <s v="WEST"/>
    <x v="6"/>
    <x v="2"/>
    <x v="5"/>
    <x v="1"/>
    <x v="5"/>
    <x v="3"/>
    <x v="2"/>
    <x v="1"/>
    <x v="0"/>
    <x v="3"/>
  </r>
  <r>
    <n v="929"/>
    <d v="2020-09-25T14:00:42"/>
    <x v="928"/>
    <x v="4"/>
    <n v="22"/>
    <n v="1"/>
    <n v="1"/>
    <n v="2"/>
    <n v="2"/>
    <x v="0"/>
    <m/>
    <n v="1"/>
    <x v="15"/>
    <n v="2"/>
    <n v="2"/>
    <n v="3"/>
    <n v="5"/>
    <n v="5"/>
    <n v="6"/>
    <n v="6"/>
    <n v="4"/>
    <n v="1"/>
    <n v="5"/>
    <n v="5"/>
    <x v="3"/>
    <n v="4"/>
    <x v="9"/>
    <s v="Advia "/>
    <m/>
    <m/>
    <n v="2"/>
    <n v="2"/>
    <n v="2"/>
    <n v="2"/>
    <m/>
    <n v="1"/>
    <m/>
    <m/>
    <n v="1"/>
    <m/>
    <x v="5"/>
    <n v="1"/>
    <m/>
    <m/>
    <m/>
    <n v="1"/>
    <m/>
    <m/>
    <m/>
    <n v="1"/>
    <m/>
    <m/>
    <n v="1"/>
    <m/>
    <n v="1"/>
    <m/>
    <s v="MW"/>
    <x v="3"/>
    <x v="2"/>
    <x v="6"/>
    <x v="1"/>
    <x v="8"/>
    <x v="1"/>
    <x v="2"/>
    <x v="3"/>
    <x v="0"/>
    <x v="3"/>
  </r>
  <r>
    <n v="930"/>
    <d v="2020-09-25T14:01:55"/>
    <x v="929"/>
    <x v="54"/>
    <n v="32"/>
    <n v="1"/>
    <n v="1"/>
    <n v="2"/>
    <n v="0"/>
    <x v="1"/>
    <m/>
    <n v="1"/>
    <x v="17"/>
    <n v="1"/>
    <n v="5"/>
    <n v="2"/>
    <n v="6"/>
    <n v="2"/>
    <n v="5"/>
    <n v="5"/>
    <n v="6"/>
    <n v="2"/>
    <n v="6"/>
    <n v="5"/>
    <x v="8"/>
    <n v="1"/>
    <x v="10"/>
    <m/>
    <m/>
    <m/>
    <n v="2"/>
    <n v="2"/>
    <n v="2"/>
    <n v="2"/>
    <n v="1"/>
    <m/>
    <m/>
    <m/>
    <n v="1"/>
    <m/>
    <x v="2"/>
    <m/>
    <m/>
    <m/>
    <m/>
    <n v="1"/>
    <m/>
    <m/>
    <n v="1"/>
    <n v="1"/>
    <m/>
    <m/>
    <m/>
    <m/>
    <m/>
    <n v="1"/>
    <s v="NE"/>
    <x v="0"/>
    <x v="5"/>
    <x v="6"/>
    <x v="6"/>
    <x v="0"/>
    <x v="0"/>
    <x v="3"/>
    <x v="3"/>
    <x v="2"/>
    <x v="0"/>
  </r>
  <r>
    <n v="931"/>
    <d v="2020-09-25T14:02:57"/>
    <x v="930"/>
    <x v="14"/>
    <n v="38"/>
    <n v="2"/>
    <n v="1"/>
    <n v="2"/>
    <n v="1"/>
    <x v="0"/>
    <m/>
    <n v="1"/>
    <x v="3"/>
    <n v="2"/>
    <n v="2"/>
    <n v="3"/>
    <n v="6"/>
    <n v="5"/>
    <n v="5"/>
    <n v="5"/>
    <n v="6"/>
    <n v="2"/>
    <n v="4"/>
    <n v="3"/>
    <x v="1"/>
    <n v="3"/>
    <x v="10"/>
    <m/>
    <m/>
    <m/>
    <n v="2"/>
    <n v="2"/>
    <n v="2"/>
    <n v="2"/>
    <n v="1"/>
    <m/>
    <m/>
    <n v="1"/>
    <m/>
    <m/>
    <x v="0"/>
    <m/>
    <m/>
    <m/>
    <m/>
    <n v="1"/>
    <m/>
    <n v="1"/>
    <m/>
    <m/>
    <n v="1"/>
    <m/>
    <n v="1"/>
    <m/>
    <n v="1"/>
    <m/>
    <s v="NE"/>
    <x v="9"/>
    <x v="3"/>
    <x v="6"/>
    <x v="0"/>
    <x v="5"/>
    <x v="1"/>
    <x v="3"/>
    <x v="3"/>
    <x v="0"/>
    <x v="3"/>
  </r>
  <r>
    <n v="932"/>
    <d v="2020-09-25T14:02:58"/>
    <x v="931"/>
    <x v="36"/>
    <n v="35"/>
    <n v="1"/>
    <n v="1"/>
    <n v="2"/>
    <n v="1"/>
    <x v="0"/>
    <m/>
    <n v="2"/>
    <x v="17"/>
    <n v="2"/>
    <n v="7"/>
    <n v="1"/>
    <n v="6"/>
    <n v="2"/>
    <n v="6"/>
    <n v="5"/>
    <n v="7"/>
    <n v="1"/>
    <n v="7"/>
    <n v="3"/>
    <x v="3"/>
    <n v="2"/>
    <x v="1"/>
    <m/>
    <m/>
    <s v="Mr. Cooper"/>
    <n v="2"/>
    <n v="2"/>
    <n v="2"/>
    <n v="2"/>
    <n v="1"/>
    <m/>
    <m/>
    <m/>
    <n v="1"/>
    <m/>
    <x v="1"/>
    <m/>
    <m/>
    <n v="1"/>
    <m/>
    <n v="1"/>
    <n v="1"/>
    <m/>
    <m/>
    <m/>
    <m/>
    <m/>
    <m/>
    <m/>
    <m/>
    <n v="1"/>
    <s v="MW"/>
    <x v="5"/>
    <x v="1"/>
    <x v="4"/>
    <x v="4"/>
    <x v="3"/>
    <x v="3"/>
    <x v="1"/>
    <x v="3"/>
    <x v="1"/>
    <x v="1"/>
  </r>
  <r>
    <n v="933"/>
    <d v="2020-09-25T14:03:07"/>
    <x v="932"/>
    <x v="35"/>
    <n v="13"/>
    <n v="1"/>
    <n v="1"/>
    <n v="2"/>
    <n v="0"/>
    <x v="1"/>
    <m/>
    <n v="1"/>
    <x v="35"/>
    <n v="2"/>
    <n v="6"/>
    <n v="2"/>
    <n v="6"/>
    <n v="2"/>
    <n v="6"/>
    <n v="1"/>
    <n v="6"/>
    <n v="2"/>
    <n v="4"/>
    <n v="2"/>
    <x v="15"/>
    <n v="1"/>
    <x v="5"/>
    <m/>
    <m/>
    <m/>
    <n v="3"/>
    <n v="2"/>
    <n v="2"/>
    <n v="3"/>
    <n v="1"/>
    <n v="1"/>
    <m/>
    <m/>
    <n v="1"/>
    <m/>
    <x v="0"/>
    <m/>
    <m/>
    <m/>
    <m/>
    <n v="1"/>
    <m/>
    <n v="1"/>
    <m/>
    <n v="1"/>
    <m/>
    <m/>
    <m/>
    <m/>
    <m/>
    <n v="1"/>
    <s v="MW"/>
    <x v="12"/>
    <x v="5"/>
    <x v="6"/>
    <x v="3"/>
    <x v="1"/>
    <x v="2"/>
    <x v="3"/>
    <x v="3"/>
    <x v="2"/>
    <x v="1"/>
  </r>
  <r>
    <n v="934"/>
    <d v="2020-09-25T14:03:58"/>
    <x v="933"/>
    <x v="3"/>
    <n v="47"/>
    <n v="1"/>
    <n v="1"/>
    <n v="1"/>
    <n v="0"/>
    <x v="0"/>
    <m/>
    <n v="1"/>
    <x v="2"/>
    <n v="2"/>
    <n v="5"/>
    <n v="2"/>
    <n v="6"/>
    <n v="2"/>
    <n v="5"/>
    <n v="5"/>
    <n v="6"/>
    <n v="2"/>
    <n v="6"/>
    <n v="4"/>
    <x v="7"/>
    <n v="1"/>
    <x v="3"/>
    <m/>
    <m/>
    <m/>
    <n v="2"/>
    <n v="2"/>
    <n v="2"/>
    <n v="2"/>
    <n v="1"/>
    <m/>
    <m/>
    <m/>
    <m/>
    <m/>
    <x v="1"/>
    <m/>
    <n v="1"/>
    <m/>
    <m/>
    <m/>
    <m/>
    <m/>
    <m/>
    <m/>
    <m/>
    <m/>
    <m/>
    <n v="1"/>
    <m/>
    <m/>
    <s v="WEST"/>
    <x v="0"/>
    <x v="5"/>
    <x v="6"/>
    <x v="6"/>
    <x v="8"/>
    <x v="0"/>
    <x v="3"/>
    <x v="3"/>
    <x v="2"/>
    <x v="3"/>
  </r>
  <r>
    <n v="935"/>
    <d v="2020-09-25T14:05:18"/>
    <x v="934"/>
    <x v="33"/>
    <n v="32"/>
    <n v="1"/>
    <n v="1"/>
    <n v="2"/>
    <n v="0"/>
    <x v="0"/>
    <m/>
    <n v="1"/>
    <x v="4"/>
    <n v="2"/>
    <n v="6"/>
    <n v="2"/>
    <n v="6"/>
    <n v="2"/>
    <n v="5"/>
    <n v="1"/>
    <n v="6"/>
    <n v="1"/>
    <n v="6"/>
    <n v="6"/>
    <x v="10"/>
    <n v="1"/>
    <x v="1"/>
    <m/>
    <m/>
    <s v="SunTrust mortgage"/>
    <n v="2"/>
    <n v="2"/>
    <n v="2"/>
    <n v="2"/>
    <m/>
    <n v="1"/>
    <m/>
    <m/>
    <n v="1"/>
    <m/>
    <x v="4"/>
    <m/>
    <n v="1"/>
    <m/>
    <m/>
    <n v="1"/>
    <m/>
    <m/>
    <m/>
    <n v="1"/>
    <m/>
    <n v="1"/>
    <m/>
    <m/>
    <m/>
    <m/>
    <s v="NE"/>
    <x v="12"/>
    <x v="5"/>
    <x v="4"/>
    <x v="6"/>
    <x v="7"/>
    <x v="2"/>
    <x v="3"/>
    <x v="3"/>
    <x v="2"/>
    <x v="0"/>
  </r>
  <r>
    <n v="936"/>
    <d v="2020-09-25T14:05:34"/>
    <x v="935"/>
    <x v="46"/>
    <n v="6"/>
    <n v="1"/>
    <n v="1"/>
    <n v="4"/>
    <n v="2"/>
    <x v="2"/>
    <m/>
    <n v="1"/>
    <x v="17"/>
    <n v="2"/>
    <n v="5"/>
    <n v="6"/>
    <n v="6"/>
    <n v="5"/>
    <n v="5"/>
    <n v="5"/>
    <n v="6"/>
    <n v="4"/>
    <n v="5"/>
    <n v="5"/>
    <x v="2"/>
    <n v="1"/>
    <x v="5"/>
    <m/>
    <m/>
    <m/>
    <n v="1"/>
    <n v="1"/>
    <n v="2"/>
    <n v="1"/>
    <m/>
    <n v="1"/>
    <m/>
    <m/>
    <m/>
    <m/>
    <x v="3"/>
    <n v="1"/>
    <m/>
    <m/>
    <m/>
    <n v="1"/>
    <m/>
    <n v="1"/>
    <m/>
    <m/>
    <m/>
    <m/>
    <n v="1"/>
    <n v="1"/>
    <m/>
    <m/>
    <s v="WEST"/>
    <x v="0"/>
    <x v="8"/>
    <x v="5"/>
    <x v="1"/>
    <x v="0"/>
    <x v="0"/>
    <x v="0"/>
    <x v="1"/>
    <x v="0"/>
    <x v="0"/>
  </r>
  <r>
    <n v="937"/>
    <d v="2020-09-25T14:05:46"/>
    <x v="936"/>
    <x v="12"/>
    <n v="15"/>
    <n v="1"/>
    <n v="1"/>
    <n v="2"/>
    <n v="0"/>
    <x v="0"/>
    <m/>
    <n v="2"/>
    <x v="20"/>
    <n v="1"/>
    <n v="5"/>
    <n v="5"/>
    <n v="4"/>
    <n v="4"/>
    <n v="5"/>
    <n v="4"/>
    <n v="6"/>
    <n v="5"/>
    <n v="6"/>
    <n v="3"/>
    <x v="2"/>
    <n v="3"/>
    <x v="2"/>
    <m/>
    <m/>
    <m/>
    <n v="2"/>
    <n v="2"/>
    <n v="2"/>
    <n v="2"/>
    <m/>
    <n v="1"/>
    <m/>
    <m/>
    <m/>
    <m/>
    <x v="1"/>
    <n v="1"/>
    <m/>
    <m/>
    <m/>
    <m/>
    <m/>
    <m/>
    <n v="1"/>
    <n v="1"/>
    <m/>
    <n v="1"/>
    <m/>
    <m/>
    <m/>
    <m/>
    <s v="MW"/>
    <x v="6"/>
    <x v="2"/>
    <x v="7"/>
    <x v="3"/>
    <x v="5"/>
    <x v="3"/>
    <x v="2"/>
    <x v="0"/>
    <x v="2"/>
    <x v="3"/>
  </r>
  <r>
    <n v="938"/>
    <d v="2020-09-25T14:05:53"/>
    <x v="937"/>
    <x v="25"/>
    <n v="32"/>
    <n v="1"/>
    <n v="1"/>
    <n v="2"/>
    <n v="1"/>
    <x v="0"/>
    <m/>
    <n v="1"/>
    <x v="21"/>
    <n v="2"/>
    <n v="7"/>
    <n v="2"/>
    <n v="7"/>
    <n v="7"/>
    <n v="7"/>
    <n v="6"/>
    <n v="7"/>
    <n v="6"/>
    <n v="6"/>
    <n v="2"/>
    <x v="12"/>
    <n v="1"/>
    <x v="10"/>
    <m/>
    <m/>
    <m/>
    <n v="1"/>
    <n v="1"/>
    <n v="1"/>
    <n v="3"/>
    <m/>
    <n v="1"/>
    <m/>
    <m/>
    <n v="1"/>
    <m/>
    <x v="3"/>
    <m/>
    <m/>
    <n v="1"/>
    <m/>
    <n v="1"/>
    <m/>
    <n v="1"/>
    <m/>
    <m/>
    <m/>
    <n v="1"/>
    <m/>
    <m/>
    <n v="1"/>
    <m/>
    <s v="NE"/>
    <x v="6"/>
    <x v="4"/>
    <x v="1"/>
    <x v="0"/>
    <x v="2"/>
    <x v="3"/>
    <x v="1"/>
    <x v="1"/>
    <x v="0"/>
    <x v="2"/>
  </r>
  <r>
    <n v="939"/>
    <d v="2020-09-25T14:05:54"/>
    <x v="938"/>
    <x v="8"/>
    <n v="32"/>
    <n v="1"/>
    <n v="1"/>
    <n v="2"/>
    <n v="1"/>
    <x v="0"/>
    <m/>
    <n v="1"/>
    <x v="15"/>
    <n v="1"/>
    <n v="6"/>
    <n v="6"/>
    <n v="7"/>
    <n v="7"/>
    <n v="6"/>
    <n v="7"/>
    <n v="7"/>
    <n v="6"/>
    <n v="6"/>
    <n v="7"/>
    <x v="17"/>
    <n v="1"/>
    <x v="3"/>
    <m/>
    <m/>
    <m/>
    <n v="1"/>
    <n v="1"/>
    <n v="1"/>
    <n v="1"/>
    <n v="1"/>
    <m/>
    <n v="1"/>
    <m/>
    <m/>
    <m/>
    <x v="1"/>
    <n v="1"/>
    <m/>
    <m/>
    <m/>
    <m/>
    <m/>
    <m/>
    <m/>
    <m/>
    <m/>
    <m/>
    <n v="1"/>
    <m/>
    <m/>
    <m/>
    <s v="NE"/>
    <x v="1"/>
    <x v="2"/>
    <x v="1"/>
    <x v="0"/>
    <x v="7"/>
    <x v="0"/>
    <x v="2"/>
    <x v="1"/>
    <x v="0"/>
    <x v="0"/>
  </r>
  <r>
    <n v="940"/>
    <d v="2020-09-25T14:06:30"/>
    <x v="939"/>
    <x v="8"/>
    <n v="32"/>
    <n v="1"/>
    <n v="1"/>
    <n v="2"/>
    <n v="2"/>
    <x v="0"/>
    <m/>
    <n v="1"/>
    <x v="0"/>
    <n v="1"/>
    <n v="7"/>
    <n v="7"/>
    <n v="7"/>
    <n v="7"/>
    <n v="7"/>
    <n v="6"/>
    <n v="6"/>
    <n v="7"/>
    <n v="5"/>
    <n v="7"/>
    <x v="10"/>
    <n v="1"/>
    <x v="3"/>
    <m/>
    <m/>
    <m/>
    <n v="1"/>
    <n v="1"/>
    <n v="1"/>
    <n v="1"/>
    <m/>
    <m/>
    <n v="1"/>
    <m/>
    <m/>
    <m/>
    <x v="4"/>
    <m/>
    <n v="1"/>
    <m/>
    <n v="1"/>
    <m/>
    <m/>
    <m/>
    <m/>
    <m/>
    <m/>
    <n v="1"/>
    <m/>
    <m/>
    <m/>
    <m/>
    <s v="NE"/>
    <x v="6"/>
    <x v="0"/>
    <x v="0"/>
    <x v="10"/>
    <x v="0"/>
    <x v="3"/>
    <x v="0"/>
    <x v="0"/>
    <x v="3"/>
    <x v="0"/>
  </r>
  <r>
    <n v="941"/>
    <d v="2020-09-25T14:07:26"/>
    <x v="940"/>
    <x v="8"/>
    <n v="37"/>
    <n v="1"/>
    <n v="1"/>
    <n v="2"/>
    <n v="2"/>
    <x v="0"/>
    <m/>
    <n v="1"/>
    <x v="17"/>
    <n v="2"/>
    <n v="5"/>
    <n v="5"/>
    <n v="4"/>
    <n v="5"/>
    <n v="6"/>
    <n v="4"/>
    <n v="4"/>
    <n v="4"/>
    <n v="4"/>
    <n v="4"/>
    <x v="1"/>
    <n v="1"/>
    <x v="1"/>
    <m/>
    <m/>
    <s v="Capital One"/>
    <n v="2"/>
    <n v="1"/>
    <n v="1"/>
    <n v="2"/>
    <m/>
    <m/>
    <m/>
    <m/>
    <n v="1"/>
    <m/>
    <x v="5"/>
    <m/>
    <m/>
    <n v="1"/>
    <m/>
    <m/>
    <m/>
    <m/>
    <m/>
    <m/>
    <m/>
    <n v="1"/>
    <n v="1"/>
    <m/>
    <m/>
    <m/>
    <s v="WEST"/>
    <x v="6"/>
    <x v="0"/>
    <x v="0"/>
    <x v="0"/>
    <x v="5"/>
    <x v="3"/>
    <x v="0"/>
    <x v="0"/>
    <x v="0"/>
    <x v="3"/>
  </r>
  <r>
    <n v="942"/>
    <d v="2020-09-25T14:07:32"/>
    <x v="941"/>
    <x v="44"/>
    <n v="13"/>
    <n v="1"/>
    <n v="1"/>
    <n v="1"/>
    <n v="0"/>
    <x v="0"/>
    <m/>
    <n v="1"/>
    <x v="17"/>
    <n v="2"/>
    <n v="1"/>
    <n v="1"/>
    <n v="5"/>
    <n v="2"/>
    <n v="1"/>
    <n v="5"/>
    <n v="5"/>
    <n v="1"/>
    <n v="5"/>
    <n v="1"/>
    <x v="8"/>
    <n v="1"/>
    <x v="10"/>
    <m/>
    <m/>
    <m/>
    <n v="2"/>
    <n v="2"/>
    <n v="2"/>
    <n v="2"/>
    <m/>
    <m/>
    <m/>
    <m/>
    <n v="1"/>
    <m/>
    <x v="3"/>
    <n v="1"/>
    <m/>
    <m/>
    <n v="1"/>
    <m/>
    <m/>
    <m/>
    <m/>
    <n v="1"/>
    <m/>
    <m/>
    <n v="1"/>
    <m/>
    <m/>
    <m/>
    <s v="MW"/>
    <x v="3"/>
    <x v="5"/>
    <x v="6"/>
    <x v="5"/>
    <x v="0"/>
    <x v="1"/>
    <x v="3"/>
    <x v="3"/>
    <x v="2"/>
    <x v="0"/>
  </r>
  <r>
    <n v="943"/>
    <d v="2020-09-25T14:08:08"/>
    <x v="942"/>
    <x v="8"/>
    <n v="47"/>
    <n v="2"/>
    <n v="1"/>
    <n v="1"/>
    <n v="1"/>
    <x v="0"/>
    <m/>
    <n v="1"/>
    <x v="17"/>
    <n v="2"/>
    <n v="6"/>
    <n v="6"/>
    <n v="7"/>
    <n v="7"/>
    <n v="7"/>
    <n v="6"/>
    <n v="6"/>
    <n v="7"/>
    <n v="6"/>
    <n v="6"/>
    <x v="5"/>
    <n v="1"/>
    <x v="0"/>
    <m/>
    <m/>
    <m/>
    <n v="2"/>
    <n v="2"/>
    <n v="2"/>
    <n v="2"/>
    <n v="1"/>
    <m/>
    <m/>
    <m/>
    <m/>
    <m/>
    <x v="3"/>
    <n v="1"/>
    <n v="1"/>
    <m/>
    <m/>
    <m/>
    <m/>
    <n v="1"/>
    <m/>
    <m/>
    <m/>
    <n v="1"/>
    <m/>
    <m/>
    <m/>
    <m/>
    <s v="WEST"/>
    <x v="0"/>
    <x v="8"/>
    <x v="0"/>
    <x v="0"/>
    <x v="8"/>
    <x v="0"/>
    <x v="0"/>
    <x v="0"/>
    <x v="0"/>
    <x v="3"/>
  </r>
  <r>
    <n v="944"/>
    <d v="2020-09-25T14:08:09"/>
    <x v="943"/>
    <x v="0"/>
    <n v="21"/>
    <n v="1"/>
    <n v="1"/>
    <n v="1"/>
    <n v="0"/>
    <x v="0"/>
    <m/>
    <n v="1"/>
    <x v="7"/>
    <n v="2"/>
    <n v="5"/>
    <n v="1"/>
    <n v="5"/>
    <n v="2"/>
    <n v="6"/>
    <n v="4"/>
    <n v="3"/>
    <n v="3"/>
    <n v="5"/>
    <n v="2"/>
    <x v="5"/>
    <n v="1"/>
    <x v="4"/>
    <m/>
    <m/>
    <m/>
    <n v="2"/>
    <n v="2"/>
    <n v="2"/>
    <n v="2"/>
    <n v="1"/>
    <m/>
    <m/>
    <m/>
    <m/>
    <m/>
    <x v="3"/>
    <n v="1"/>
    <m/>
    <m/>
    <m/>
    <n v="1"/>
    <m/>
    <n v="1"/>
    <m/>
    <m/>
    <m/>
    <m/>
    <n v="1"/>
    <m/>
    <n v="1"/>
    <m/>
    <s v="NE"/>
    <x v="6"/>
    <x v="6"/>
    <x v="5"/>
    <x v="5"/>
    <x v="1"/>
    <x v="3"/>
    <x v="2"/>
    <x v="1"/>
    <x v="2"/>
    <x v="1"/>
  </r>
  <r>
    <n v="945"/>
    <d v="2020-09-25T14:08:21"/>
    <x v="944"/>
    <x v="32"/>
    <n v="35"/>
    <n v="1"/>
    <n v="1"/>
    <n v="2"/>
    <n v="0"/>
    <x v="0"/>
    <m/>
    <n v="2"/>
    <x v="7"/>
    <n v="1"/>
    <n v="4"/>
    <n v="3"/>
    <n v="6"/>
    <n v="3"/>
    <n v="5"/>
    <n v="6"/>
    <n v="7"/>
    <n v="1"/>
    <n v="6"/>
    <n v="3"/>
    <x v="5"/>
    <n v="2"/>
    <x v="6"/>
    <m/>
    <s v="Huntington "/>
    <m/>
    <n v="2"/>
    <n v="1"/>
    <n v="2"/>
    <n v="2"/>
    <m/>
    <n v="1"/>
    <m/>
    <m/>
    <m/>
    <m/>
    <x v="4"/>
    <n v="1"/>
    <m/>
    <m/>
    <m/>
    <n v="1"/>
    <m/>
    <n v="1"/>
    <m/>
    <m/>
    <m/>
    <n v="1"/>
    <m/>
    <m/>
    <m/>
    <m/>
    <s v="MW"/>
    <x v="2"/>
    <x v="5"/>
    <x v="4"/>
    <x v="5"/>
    <x v="5"/>
    <x v="0"/>
    <x v="3"/>
    <x v="3"/>
    <x v="2"/>
    <x v="3"/>
  </r>
  <r>
    <n v="946"/>
    <d v="2020-09-25T14:08:37"/>
    <x v="945"/>
    <x v="5"/>
    <n v="41"/>
    <n v="1"/>
    <n v="1"/>
    <n v="2"/>
    <n v="2"/>
    <x v="3"/>
    <m/>
    <n v="2"/>
    <x v="25"/>
    <n v="2"/>
    <n v="5"/>
    <n v="6"/>
    <n v="3"/>
    <n v="6"/>
    <n v="3"/>
    <n v="2"/>
    <n v="7"/>
    <n v="2"/>
    <n v="4"/>
    <n v="2"/>
    <x v="24"/>
    <n v="2"/>
    <x v="9"/>
    <s v="Midland"/>
    <m/>
    <m/>
    <n v="2"/>
    <n v="3"/>
    <n v="2"/>
    <n v="2"/>
    <n v="1"/>
    <m/>
    <m/>
    <m/>
    <m/>
    <m/>
    <x v="1"/>
    <n v="1"/>
    <m/>
    <n v="1"/>
    <m/>
    <m/>
    <m/>
    <n v="1"/>
    <m/>
    <m/>
    <m/>
    <n v="1"/>
    <m/>
    <m/>
    <m/>
    <m/>
    <s v="MW"/>
    <x v="11"/>
    <x v="2"/>
    <x v="1"/>
    <x v="10"/>
    <x v="8"/>
    <x v="3"/>
    <x v="2"/>
    <x v="1"/>
    <x v="3"/>
    <x v="3"/>
  </r>
  <r>
    <n v="947"/>
    <d v="2020-09-25T14:09:25"/>
    <x v="946"/>
    <x v="8"/>
    <n v="35"/>
    <n v="1"/>
    <n v="1"/>
    <n v="2"/>
    <n v="2"/>
    <x v="0"/>
    <m/>
    <n v="1"/>
    <x v="0"/>
    <n v="1"/>
    <n v="6"/>
    <n v="1"/>
    <n v="7"/>
    <n v="6"/>
    <n v="7"/>
    <n v="7"/>
    <n v="7"/>
    <n v="5"/>
    <n v="6"/>
    <n v="3"/>
    <x v="9"/>
    <n v="1"/>
    <x v="8"/>
    <m/>
    <m/>
    <m/>
    <n v="1"/>
    <n v="1"/>
    <n v="2"/>
    <n v="1"/>
    <m/>
    <m/>
    <n v="1"/>
    <n v="1"/>
    <m/>
    <m/>
    <x v="1"/>
    <n v="1"/>
    <m/>
    <n v="1"/>
    <n v="1"/>
    <m/>
    <m/>
    <m/>
    <m/>
    <m/>
    <m/>
    <m/>
    <n v="1"/>
    <m/>
    <m/>
    <m/>
    <s v="MW"/>
    <x v="1"/>
    <x v="1"/>
    <x v="5"/>
    <x v="1"/>
    <x v="1"/>
    <x v="0"/>
    <x v="1"/>
    <x v="1"/>
    <x v="0"/>
    <x v="1"/>
  </r>
  <r>
    <n v="948"/>
    <d v="2020-09-25T14:10:58"/>
    <x v="947"/>
    <x v="4"/>
    <n v="47"/>
    <n v="1"/>
    <n v="1"/>
    <n v="2"/>
    <n v="3"/>
    <x v="0"/>
    <m/>
    <n v="2"/>
    <x v="17"/>
    <n v="2"/>
    <n v="5"/>
    <n v="3"/>
    <n v="6"/>
    <n v="5"/>
    <n v="7"/>
    <n v="1"/>
    <n v="7"/>
    <n v="3"/>
    <n v="5"/>
    <n v="1"/>
    <x v="1"/>
    <n v="4"/>
    <x v="9"/>
    <s v="Oly fed"/>
    <m/>
    <m/>
    <n v="2"/>
    <n v="2"/>
    <n v="2"/>
    <n v="2"/>
    <m/>
    <n v="1"/>
    <m/>
    <m/>
    <m/>
    <m/>
    <x v="4"/>
    <n v="1"/>
    <m/>
    <n v="1"/>
    <m/>
    <m/>
    <m/>
    <n v="1"/>
    <m/>
    <m/>
    <m/>
    <m/>
    <m/>
    <m/>
    <m/>
    <n v="1"/>
    <s v="WEST"/>
    <x v="4"/>
    <x v="5"/>
    <x v="3"/>
    <x v="1"/>
    <x v="9"/>
    <x v="2"/>
    <x v="3"/>
    <x v="3"/>
    <x v="0"/>
    <x v="2"/>
  </r>
  <r>
    <n v="949"/>
    <d v="2020-09-25T14:12:35"/>
    <x v="948"/>
    <x v="2"/>
    <n v="35"/>
    <n v="1"/>
    <n v="1"/>
    <n v="3"/>
    <n v="0"/>
    <x v="5"/>
    <s v="Disability"/>
    <n v="2"/>
    <x v="2"/>
    <n v="2"/>
    <n v="1"/>
    <n v="4"/>
    <n v="5"/>
    <n v="7"/>
    <n v="1"/>
    <n v="7"/>
    <n v="6"/>
    <n v="6"/>
    <n v="1"/>
    <n v="7"/>
    <x v="7"/>
    <n v="2"/>
    <x v="2"/>
    <m/>
    <m/>
    <m/>
    <n v="2"/>
    <n v="2"/>
    <n v="2"/>
    <n v="2"/>
    <m/>
    <m/>
    <m/>
    <m/>
    <m/>
    <n v="1"/>
    <x v="0"/>
    <n v="1"/>
    <m/>
    <n v="1"/>
    <m/>
    <m/>
    <m/>
    <m/>
    <m/>
    <n v="1"/>
    <m/>
    <m/>
    <m/>
    <m/>
    <m/>
    <n v="1"/>
    <s v="MW"/>
    <x v="8"/>
    <x v="6"/>
    <x v="7"/>
    <x v="8"/>
    <x v="12"/>
    <x v="1"/>
    <x v="2"/>
    <x v="0"/>
    <x v="3"/>
    <x v="0"/>
  </r>
  <r>
    <n v="950"/>
    <d v="2020-09-25T14:13:09"/>
    <x v="949"/>
    <x v="8"/>
    <n v="5"/>
    <n v="1"/>
    <n v="1"/>
    <n v="2"/>
    <n v="2"/>
    <x v="0"/>
    <m/>
    <n v="1"/>
    <x v="16"/>
    <n v="1"/>
    <n v="7"/>
    <n v="6"/>
    <n v="6"/>
    <n v="7"/>
    <n v="6"/>
    <n v="7"/>
    <n v="6"/>
    <n v="6"/>
    <n v="6"/>
    <n v="5"/>
    <x v="3"/>
    <n v="1"/>
    <x v="3"/>
    <m/>
    <m/>
    <m/>
    <n v="1"/>
    <n v="1"/>
    <n v="1"/>
    <n v="1"/>
    <m/>
    <n v="1"/>
    <m/>
    <m/>
    <n v="1"/>
    <m/>
    <x v="5"/>
    <m/>
    <m/>
    <n v="1"/>
    <m/>
    <n v="1"/>
    <m/>
    <m/>
    <m/>
    <m/>
    <m/>
    <m/>
    <n v="1"/>
    <n v="1"/>
    <m/>
    <m/>
    <s v="WEST"/>
    <x v="0"/>
    <x v="8"/>
    <x v="0"/>
    <x v="0"/>
    <x v="8"/>
    <x v="0"/>
    <x v="0"/>
    <x v="0"/>
    <x v="0"/>
    <x v="3"/>
  </r>
  <r>
    <n v="951"/>
    <d v="2020-09-25T14:14:17"/>
    <x v="950"/>
    <x v="3"/>
    <n v="29"/>
    <n v="1"/>
    <n v="1"/>
    <n v="2"/>
    <n v="3"/>
    <x v="0"/>
    <m/>
    <n v="1"/>
    <x v="7"/>
    <n v="2"/>
    <n v="7"/>
    <n v="2"/>
    <n v="7"/>
    <n v="6"/>
    <n v="6"/>
    <n v="1"/>
    <n v="5"/>
    <n v="5"/>
    <n v="2"/>
    <n v="1"/>
    <x v="1"/>
    <n v="3"/>
    <x v="1"/>
    <m/>
    <m/>
    <s v="Mr. Cooper"/>
    <n v="2"/>
    <n v="2"/>
    <n v="2"/>
    <n v="2"/>
    <n v="1"/>
    <m/>
    <m/>
    <m/>
    <m/>
    <m/>
    <x v="0"/>
    <n v="1"/>
    <m/>
    <m/>
    <m/>
    <m/>
    <n v="1"/>
    <n v="1"/>
    <m/>
    <m/>
    <m/>
    <m/>
    <n v="1"/>
    <m/>
    <m/>
    <m/>
    <s v="NE"/>
    <x v="10"/>
    <x v="3"/>
    <x v="5"/>
    <x v="9"/>
    <x v="2"/>
    <x v="2"/>
    <x v="3"/>
    <x v="1"/>
    <x v="3"/>
    <x v="2"/>
  </r>
  <r>
    <n v="952"/>
    <d v="2020-09-25T14:15:55"/>
    <x v="951"/>
    <x v="8"/>
    <n v="5"/>
    <n v="2"/>
    <n v="1"/>
    <n v="2"/>
    <n v="1"/>
    <x v="0"/>
    <m/>
    <n v="1"/>
    <x v="0"/>
    <n v="1"/>
    <n v="6"/>
    <n v="5"/>
    <n v="6"/>
    <n v="5"/>
    <n v="7"/>
    <n v="7"/>
    <n v="6"/>
    <n v="6"/>
    <n v="6"/>
    <n v="6"/>
    <x v="8"/>
    <n v="1"/>
    <x v="3"/>
    <m/>
    <m/>
    <m/>
    <n v="1"/>
    <n v="1"/>
    <n v="1"/>
    <n v="1"/>
    <n v="1"/>
    <m/>
    <m/>
    <m/>
    <m/>
    <m/>
    <x v="4"/>
    <n v="1"/>
    <m/>
    <n v="1"/>
    <n v="1"/>
    <m/>
    <m/>
    <m/>
    <m/>
    <m/>
    <m/>
    <n v="1"/>
    <n v="1"/>
    <n v="1"/>
    <m/>
    <m/>
    <s v="WEST"/>
    <x v="1"/>
    <x v="2"/>
    <x v="0"/>
    <x v="7"/>
    <x v="8"/>
    <x v="0"/>
    <x v="2"/>
    <x v="0"/>
    <x v="0"/>
    <x v="3"/>
  </r>
  <r>
    <n v="953"/>
    <d v="2020-09-25T14:16:34"/>
    <x v="952"/>
    <x v="23"/>
    <n v="30"/>
    <n v="1"/>
    <n v="1"/>
    <n v="4"/>
    <n v="1"/>
    <x v="0"/>
    <m/>
    <n v="1"/>
    <x v="8"/>
    <n v="2"/>
    <n v="1"/>
    <n v="2"/>
    <n v="5"/>
    <n v="5"/>
    <n v="5"/>
    <n v="7"/>
    <n v="7"/>
    <n v="7"/>
    <n v="2"/>
    <n v="2"/>
    <x v="16"/>
    <n v="1"/>
    <x v="1"/>
    <m/>
    <m/>
    <s v="Midland Mortgage"/>
    <n v="2"/>
    <n v="2"/>
    <n v="2"/>
    <n v="2"/>
    <m/>
    <m/>
    <m/>
    <m/>
    <n v="1"/>
    <m/>
    <x v="1"/>
    <m/>
    <m/>
    <m/>
    <m/>
    <n v="1"/>
    <m/>
    <n v="1"/>
    <n v="1"/>
    <m/>
    <m/>
    <m/>
    <m/>
    <m/>
    <m/>
    <n v="1"/>
    <s v="NE"/>
    <x v="8"/>
    <x v="4"/>
    <x v="9"/>
    <x v="11"/>
    <x v="3"/>
    <x v="1"/>
    <x v="1"/>
    <x v="0"/>
    <x v="3"/>
    <x v="1"/>
  </r>
  <r>
    <n v="954"/>
    <d v="2020-09-25T14:17:04"/>
    <x v="953"/>
    <x v="28"/>
    <n v="35"/>
    <n v="2"/>
    <n v="1"/>
    <n v="3"/>
    <n v="1"/>
    <x v="0"/>
    <m/>
    <n v="2"/>
    <x v="30"/>
    <n v="2"/>
    <n v="6"/>
    <n v="1"/>
    <n v="5"/>
    <n v="1"/>
    <n v="5"/>
    <n v="1"/>
    <n v="6"/>
    <n v="1"/>
    <n v="6"/>
    <n v="2"/>
    <x v="9"/>
    <n v="4"/>
    <x v="1"/>
    <m/>
    <m/>
    <s v="Huntington"/>
    <n v="2"/>
    <n v="1"/>
    <n v="1"/>
    <n v="2"/>
    <n v="1"/>
    <m/>
    <m/>
    <m/>
    <m/>
    <m/>
    <x v="3"/>
    <n v="1"/>
    <m/>
    <m/>
    <n v="1"/>
    <m/>
    <m/>
    <n v="1"/>
    <m/>
    <m/>
    <m/>
    <m/>
    <m/>
    <n v="1"/>
    <m/>
    <m/>
    <s v="MW"/>
    <x v="12"/>
    <x v="4"/>
    <x v="6"/>
    <x v="4"/>
    <x v="3"/>
    <x v="2"/>
    <x v="1"/>
    <x v="3"/>
    <x v="1"/>
    <x v="1"/>
  </r>
  <r>
    <n v="955"/>
    <d v="2020-09-25T14:18:50"/>
    <x v="954"/>
    <x v="36"/>
    <n v="39"/>
    <n v="1"/>
    <n v="1"/>
    <n v="2"/>
    <n v="0"/>
    <x v="0"/>
    <m/>
    <n v="1"/>
    <x v="27"/>
    <n v="2"/>
    <n v="1"/>
    <n v="4"/>
    <n v="6"/>
    <n v="3"/>
    <n v="4"/>
    <n v="6"/>
    <n v="5"/>
    <n v="1"/>
    <n v="5"/>
    <n v="5"/>
    <x v="34"/>
    <n v="1"/>
    <x v="3"/>
    <m/>
    <m/>
    <m/>
    <n v="2"/>
    <n v="2"/>
    <n v="2"/>
    <n v="2"/>
    <m/>
    <m/>
    <m/>
    <m/>
    <m/>
    <n v="1"/>
    <x v="2"/>
    <n v="1"/>
    <m/>
    <m/>
    <m/>
    <m/>
    <m/>
    <m/>
    <m/>
    <n v="1"/>
    <n v="1"/>
    <m/>
    <m/>
    <m/>
    <m/>
    <n v="1"/>
    <s v="NE"/>
    <x v="7"/>
    <x v="2"/>
    <x v="4"/>
    <x v="3"/>
    <x v="7"/>
    <x v="1"/>
    <x v="2"/>
    <x v="3"/>
    <x v="2"/>
    <x v="0"/>
  </r>
  <r>
    <n v="956"/>
    <d v="2020-09-25T14:19:08"/>
    <x v="955"/>
    <x v="16"/>
    <n v="21"/>
    <n v="1"/>
    <n v="1"/>
    <n v="1"/>
    <n v="0"/>
    <x v="0"/>
    <m/>
    <n v="1"/>
    <x v="1"/>
    <n v="2"/>
    <n v="2"/>
    <n v="1"/>
    <n v="7"/>
    <n v="1"/>
    <n v="3"/>
    <n v="7"/>
    <n v="3"/>
    <n v="1"/>
    <n v="7"/>
    <n v="3"/>
    <x v="2"/>
    <n v="1"/>
    <x v="3"/>
    <m/>
    <m/>
    <m/>
    <n v="2"/>
    <n v="2"/>
    <n v="2"/>
    <n v="2"/>
    <m/>
    <m/>
    <m/>
    <m/>
    <n v="1"/>
    <m/>
    <x v="1"/>
    <m/>
    <m/>
    <m/>
    <m/>
    <n v="1"/>
    <m/>
    <n v="1"/>
    <m/>
    <m/>
    <m/>
    <m/>
    <m/>
    <m/>
    <m/>
    <n v="1"/>
    <s v="NE"/>
    <x v="7"/>
    <x v="6"/>
    <x v="2"/>
    <x v="2"/>
    <x v="0"/>
    <x v="1"/>
    <x v="2"/>
    <x v="2"/>
    <x v="1"/>
    <x v="0"/>
  </r>
  <r>
    <n v="957"/>
    <d v="2020-09-25T14:19:16"/>
    <x v="956"/>
    <x v="8"/>
    <n v="6"/>
    <n v="1"/>
    <n v="1"/>
    <n v="1"/>
    <n v="2"/>
    <x v="0"/>
    <m/>
    <n v="1"/>
    <x v="7"/>
    <n v="1"/>
    <n v="5"/>
    <n v="5"/>
    <n v="4"/>
    <n v="5"/>
    <n v="6"/>
    <n v="7"/>
    <n v="6"/>
    <n v="6"/>
    <n v="5"/>
    <n v="5"/>
    <x v="7"/>
    <n v="1"/>
    <x v="3"/>
    <m/>
    <m/>
    <m/>
    <n v="1"/>
    <n v="1"/>
    <n v="2"/>
    <n v="1"/>
    <n v="1"/>
    <m/>
    <m/>
    <n v="1"/>
    <m/>
    <m/>
    <x v="3"/>
    <n v="1"/>
    <m/>
    <n v="1"/>
    <n v="1"/>
    <m/>
    <m/>
    <m/>
    <m/>
    <m/>
    <m/>
    <n v="1"/>
    <m/>
    <n v="1"/>
    <m/>
    <m/>
    <s v="WEST"/>
    <x v="2"/>
    <x v="2"/>
    <x v="9"/>
    <x v="1"/>
    <x v="8"/>
    <x v="0"/>
    <x v="2"/>
    <x v="0"/>
    <x v="0"/>
    <x v="3"/>
  </r>
  <r>
    <n v="958"/>
    <d v="2020-09-25T14:20:47"/>
    <x v="957"/>
    <x v="18"/>
    <n v="13"/>
    <n v="1"/>
    <n v="1"/>
    <n v="4"/>
    <n v="1"/>
    <x v="0"/>
    <m/>
    <n v="1"/>
    <x v="0"/>
    <n v="2"/>
    <n v="6"/>
    <n v="4"/>
    <n v="4"/>
    <n v="2"/>
    <n v="5"/>
    <n v="1"/>
    <n v="6"/>
    <n v="2"/>
    <n v="6"/>
    <n v="3"/>
    <x v="1"/>
    <n v="1"/>
    <x v="5"/>
    <m/>
    <m/>
    <m/>
    <n v="3"/>
    <n v="3"/>
    <n v="2"/>
    <n v="2"/>
    <n v="1"/>
    <n v="1"/>
    <n v="1"/>
    <m/>
    <n v="1"/>
    <m/>
    <x v="5"/>
    <n v="1"/>
    <m/>
    <m/>
    <m/>
    <m/>
    <n v="1"/>
    <m/>
    <m/>
    <n v="1"/>
    <m/>
    <m/>
    <n v="1"/>
    <n v="1"/>
    <m/>
    <m/>
    <s v="MW"/>
    <x v="12"/>
    <x v="6"/>
    <x v="5"/>
    <x v="6"/>
    <x v="5"/>
    <x v="2"/>
    <x v="2"/>
    <x v="1"/>
    <x v="2"/>
    <x v="3"/>
  </r>
  <r>
    <n v="959"/>
    <d v="2020-09-25T14:20:54"/>
    <x v="958"/>
    <x v="56"/>
    <n v="37"/>
    <n v="2"/>
    <n v="1"/>
    <n v="4"/>
    <n v="0"/>
    <x v="0"/>
    <m/>
    <n v="2"/>
    <x v="15"/>
    <n v="2"/>
    <n v="3"/>
    <n v="4"/>
    <n v="6"/>
    <n v="5"/>
    <n v="6"/>
    <n v="6"/>
    <n v="7"/>
    <n v="2"/>
    <n v="4"/>
    <n v="1"/>
    <x v="17"/>
    <n v="2"/>
    <x v="3"/>
    <m/>
    <m/>
    <m/>
    <n v="2"/>
    <n v="2"/>
    <n v="1"/>
    <n v="2"/>
    <m/>
    <m/>
    <m/>
    <m/>
    <m/>
    <n v="1"/>
    <x v="4"/>
    <n v="1"/>
    <m/>
    <m/>
    <m/>
    <m/>
    <m/>
    <n v="1"/>
    <m/>
    <n v="1"/>
    <m/>
    <m/>
    <n v="1"/>
    <m/>
    <m/>
    <m/>
    <s v="WEST"/>
    <x v="9"/>
    <x v="3"/>
    <x v="6"/>
    <x v="0"/>
    <x v="2"/>
    <x v="1"/>
    <x v="3"/>
    <x v="3"/>
    <x v="0"/>
    <x v="2"/>
  </r>
  <r>
    <n v="960"/>
    <d v="2020-09-25T14:21:22"/>
    <x v="959"/>
    <x v="14"/>
    <n v="28"/>
    <n v="1"/>
    <n v="1"/>
    <n v="2"/>
    <n v="1"/>
    <x v="0"/>
    <m/>
    <n v="1"/>
    <x v="0"/>
    <n v="1"/>
    <n v="5"/>
    <n v="5"/>
    <n v="2"/>
    <n v="7"/>
    <n v="7"/>
    <n v="7"/>
    <n v="5"/>
    <n v="6"/>
    <n v="3"/>
    <n v="6"/>
    <x v="30"/>
    <n v="1"/>
    <x v="3"/>
    <m/>
    <m/>
    <m/>
    <n v="1"/>
    <n v="1"/>
    <n v="1"/>
    <n v="1"/>
    <n v="1"/>
    <m/>
    <m/>
    <m/>
    <m/>
    <m/>
    <x v="3"/>
    <m/>
    <n v="1"/>
    <n v="1"/>
    <n v="1"/>
    <m/>
    <m/>
    <m/>
    <m/>
    <m/>
    <m/>
    <m/>
    <n v="1"/>
    <m/>
    <m/>
    <m/>
    <s v="WEST"/>
    <x v="2"/>
    <x v="8"/>
    <x v="10"/>
    <x v="9"/>
    <x v="8"/>
    <x v="0"/>
    <x v="0"/>
    <x v="0"/>
    <x v="3"/>
    <x v="3"/>
  </r>
  <r>
    <n v="961"/>
    <d v="2020-09-25T14:21:46"/>
    <x v="960"/>
    <x v="32"/>
    <n v="37"/>
    <n v="2"/>
    <n v="1"/>
    <n v="2"/>
    <n v="0"/>
    <x v="3"/>
    <m/>
    <n v="1"/>
    <x v="35"/>
    <n v="2"/>
    <n v="5"/>
    <n v="4"/>
    <n v="4"/>
    <n v="4"/>
    <n v="7"/>
    <n v="3"/>
    <n v="6"/>
    <n v="5"/>
    <n v="4"/>
    <n v="1"/>
    <x v="12"/>
    <n v="3"/>
    <x v="4"/>
    <m/>
    <m/>
    <m/>
    <n v="2"/>
    <n v="2"/>
    <n v="2"/>
    <n v="2"/>
    <m/>
    <m/>
    <m/>
    <m/>
    <n v="1"/>
    <m/>
    <x v="4"/>
    <n v="1"/>
    <m/>
    <m/>
    <m/>
    <m/>
    <m/>
    <m/>
    <m/>
    <n v="1"/>
    <n v="1"/>
    <m/>
    <m/>
    <m/>
    <m/>
    <n v="1"/>
    <s v="WEST"/>
    <x v="5"/>
    <x v="6"/>
    <x v="7"/>
    <x v="1"/>
    <x v="9"/>
    <x v="3"/>
    <x v="2"/>
    <x v="0"/>
    <x v="0"/>
    <x v="2"/>
  </r>
  <r>
    <n v="962"/>
    <d v="2020-09-25T14:23:15"/>
    <x v="961"/>
    <x v="4"/>
    <n v="38"/>
    <n v="1"/>
    <n v="1"/>
    <n v="2"/>
    <n v="2"/>
    <x v="0"/>
    <m/>
    <n v="1"/>
    <x v="22"/>
    <n v="2"/>
    <n v="4"/>
    <n v="1"/>
    <n v="4"/>
    <n v="4"/>
    <n v="6"/>
    <n v="5"/>
    <n v="4"/>
    <n v="3"/>
    <n v="3"/>
    <n v="2"/>
    <x v="8"/>
    <n v="1"/>
    <x v="3"/>
    <m/>
    <m/>
    <m/>
    <n v="2"/>
    <n v="1"/>
    <n v="2"/>
    <n v="2"/>
    <n v="1"/>
    <n v="1"/>
    <n v="1"/>
    <m/>
    <m/>
    <m/>
    <x v="4"/>
    <m/>
    <n v="1"/>
    <n v="1"/>
    <m/>
    <n v="1"/>
    <m/>
    <m/>
    <m/>
    <m/>
    <m/>
    <n v="1"/>
    <n v="1"/>
    <m/>
    <m/>
    <m/>
    <s v="NE"/>
    <x v="1"/>
    <x v="3"/>
    <x v="1"/>
    <x v="0"/>
    <x v="1"/>
    <x v="0"/>
    <x v="3"/>
    <x v="1"/>
    <x v="0"/>
    <x v="1"/>
  </r>
  <r>
    <n v="963"/>
    <d v="2020-09-25T14:23:46"/>
    <x v="962"/>
    <x v="11"/>
    <n v="6"/>
    <n v="1"/>
    <n v="1"/>
    <n v="2"/>
    <n v="0"/>
    <x v="0"/>
    <m/>
    <n v="2"/>
    <x v="2"/>
    <n v="2"/>
    <n v="1"/>
    <n v="5"/>
    <n v="6"/>
    <n v="2"/>
    <n v="4"/>
    <n v="7"/>
    <n v="7"/>
    <n v="1"/>
    <n v="7"/>
    <n v="6"/>
    <x v="7"/>
    <n v="2"/>
    <x v="6"/>
    <m/>
    <s v="Community Bank "/>
    <m/>
    <n v="2"/>
    <n v="3"/>
    <n v="2"/>
    <n v="2"/>
    <m/>
    <n v="1"/>
    <n v="1"/>
    <m/>
    <m/>
    <m/>
    <x v="4"/>
    <m/>
    <m/>
    <m/>
    <m/>
    <n v="1"/>
    <m/>
    <m/>
    <n v="1"/>
    <n v="1"/>
    <m/>
    <m/>
    <n v="1"/>
    <m/>
    <m/>
    <m/>
    <s v="WEST"/>
    <x v="8"/>
    <x v="6"/>
    <x v="4"/>
    <x v="4"/>
    <x v="4"/>
    <x v="1"/>
    <x v="2"/>
    <x v="3"/>
    <x v="1"/>
    <x v="0"/>
  </r>
  <r>
    <n v="964"/>
    <d v="2020-09-25T14:23:52"/>
    <x v="963"/>
    <x v="11"/>
    <n v="22"/>
    <n v="2"/>
    <n v="1"/>
    <n v="3"/>
    <n v="1"/>
    <x v="0"/>
    <m/>
    <n v="2"/>
    <x v="15"/>
    <n v="2"/>
    <n v="2"/>
    <n v="2"/>
    <n v="6"/>
    <n v="5"/>
    <n v="5"/>
    <n v="5"/>
    <n v="7"/>
    <n v="1"/>
    <n v="3"/>
    <n v="5"/>
    <x v="22"/>
    <n v="3"/>
    <x v="1"/>
    <m/>
    <m/>
    <s v="PNC bank"/>
    <n v="2"/>
    <n v="1"/>
    <n v="2"/>
    <n v="2"/>
    <m/>
    <n v="1"/>
    <m/>
    <m/>
    <m/>
    <m/>
    <x v="2"/>
    <n v="1"/>
    <m/>
    <m/>
    <m/>
    <m/>
    <n v="1"/>
    <n v="1"/>
    <m/>
    <m/>
    <m/>
    <m/>
    <m/>
    <m/>
    <n v="1"/>
    <m/>
    <s v="MW"/>
    <x v="9"/>
    <x v="4"/>
    <x v="4"/>
    <x v="10"/>
    <x v="0"/>
    <x v="1"/>
    <x v="1"/>
    <x v="3"/>
    <x v="3"/>
    <x v="0"/>
  </r>
  <r>
    <n v="965"/>
    <d v="2020-09-25T14:24:28"/>
    <x v="964"/>
    <x v="16"/>
    <n v="25"/>
    <n v="1"/>
    <n v="1"/>
    <n v="2"/>
    <n v="1"/>
    <x v="3"/>
    <m/>
    <n v="2"/>
    <x v="0"/>
    <n v="2"/>
    <n v="5"/>
    <n v="6"/>
    <n v="5"/>
    <n v="4"/>
    <n v="2"/>
    <n v="6"/>
    <n v="5"/>
    <n v="2"/>
    <n v="5"/>
    <n v="5"/>
    <x v="12"/>
    <n v="1"/>
    <x v="5"/>
    <m/>
    <m/>
    <m/>
    <n v="2"/>
    <n v="1"/>
    <n v="2"/>
    <n v="2"/>
    <m/>
    <n v="1"/>
    <n v="1"/>
    <m/>
    <n v="1"/>
    <m/>
    <x v="5"/>
    <n v="1"/>
    <m/>
    <m/>
    <m/>
    <m/>
    <m/>
    <m/>
    <m/>
    <m/>
    <m/>
    <m/>
    <n v="1"/>
    <m/>
    <m/>
    <m/>
    <s v="MW"/>
    <x v="1"/>
    <x v="0"/>
    <x v="3"/>
    <x v="7"/>
    <x v="6"/>
    <x v="0"/>
    <x v="0"/>
    <x v="3"/>
    <x v="0"/>
    <x v="0"/>
  </r>
  <r>
    <n v="966"/>
    <d v="2020-09-25T14:24:54"/>
    <x v="965"/>
    <x v="25"/>
    <n v="35"/>
    <n v="1"/>
    <n v="1"/>
    <n v="3"/>
    <n v="3"/>
    <x v="0"/>
    <m/>
    <n v="1"/>
    <x v="21"/>
    <n v="2"/>
    <n v="5"/>
    <n v="2"/>
    <n v="5"/>
    <n v="4"/>
    <n v="6"/>
    <n v="3"/>
    <n v="6"/>
    <n v="3"/>
    <n v="5"/>
    <n v="3"/>
    <x v="10"/>
    <n v="1"/>
    <x v="5"/>
    <m/>
    <m/>
    <m/>
    <n v="2"/>
    <n v="2"/>
    <n v="2"/>
    <n v="2"/>
    <m/>
    <m/>
    <m/>
    <m/>
    <n v="1"/>
    <m/>
    <x v="1"/>
    <m/>
    <m/>
    <m/>
    <m/>
    <n v="1"/>
    <m/>
    <m/>
    <n v="1"/>
    <n v="1"/>
    <m/>
    <m/>
    <m/>
    <m/>
    <m/>
    <n v="1"/>
    <s v="MW"/>
    <x v="5"/>
    <x v="5"/>
    <x v="5"/>
    <x v="7"/>
    <x v="3"/>
    <x v="3"/>
    <x v="3"/>
    <x v="1"/>
    <x v="0"/>
    <x v="1"/>
  </r>
  <r>
    <n v="967"/>
    <d v="2020-09-25T14:26:32"/>
    <x v="966"/>
    <x v="18"/>
    <n v="32"/>
    <n v="1"/>
    <n v="1"/>
    <n v="2"/>
    <n v="2"/>
    <x v="0"/>
    <m/>
    <n v="1"/>
    <x v="0"/>
    <n v="1"/>
    <n v="6"/>
    <n v="7"/>
    <n v="6"/>
    <n v="6"/>
    <n v="7"/>
    <n v="6"/>
    <n v="6"/>
    <n v="7"/>
    <n v="7"/>
    <n v="7"/>
    <x v="8"/>
    <n v="1"/>
    <x v="3"/>
    <m/>
    <m/>
    <m/>
    <n v="2"/>
    <n v="2"/>
    <n v="2"/>
    <n v="2"/>
    <n v="1"/>
    <m/>
    <n v="1"/>
    <m/>
    <m/>
    <m/>
    <x v="1"/>
    <n v="1"/>
    <m/>
    <n v="1"/>
    <m/>
    <m/>
    <n v="1"/>
    <m/>
    <m/>
    <m/>
    <m/>
    <n v="1"/>
    <n v="1"/>
    <m/>
    <m/>
    <m/>
    <s v="NE"/>
    <x v="0"/>
    <x v="0"/>
    <x v="7"/>
    <x v="7"/>
    <x v="0"/>
    <x v="0"/>
    <x v="0"/>
    <x v="0"/>
    <x v="0"/>
    <x v="0"/>
  </r>
  <r>
    <n v="968"/>
    <d v="2020-09-25T14:26:42"/>
    <x v="967"/>
    <x v="36"/>
    <n v="30"/>
    <n v="1"/>
    <n v="1"/>
    <n v="3"/>
    <n v="2"/>
    <x v="0"/>
    <m/>
    <n v="2"/>
    <x v="3"/>
    <n v="2"/>
    <n v="4"/>
    <n v="5"/>
    <n v="7"/>
    <n v="4"/>
    <n v="6"/>
    <n v="7"/>
    <n v="7"/>
    <n v="2"/>
    <n v="6"/>
    <n v="4"/>
    <x v="3"/>
    <n v="2"/>
    <x v="10"/>
    <m/>
    <m/>
    <m/>
    <n v="2"/>
    <n v="2"/>
    <n v="2"/>
    <n v="2"/>
    <m/>
    <n v="1"/>
    <m/>
    <m/>
    <n v="1"/>
    <m/>
    <x v="1"/>
    <m/>
    <m/>
    <m/>
    <m/>
    <n v="1"/>
    <m/>
    <m/>
    <n v="1"/>
    <n v="1"/>
    <m/>
    <n v="1"/>
    <m/>
    <m/>
    <m/>
    <m/>
    <s v="NE"/>
    <x v="9"/>
    <x v="6"/>
    <x v="4"/>
    <x v="3"/>
    <x v="5"/>
    <x v="1"/>
    <x v="2"/>
    <x v="3"/>
    <x v="2"/>
    <x v="3"/>
  </r>
  <r>
    <n v="969"/>
    <d v="2020-09-25T14:28:16"/>
    <x v="968"/>
    <x v="41"/>
    <n v="14"/>
    <n v="2"/>
    <n v="1"/>
    <n v="2"/>
    <n v="0"/>
    <x v="0"/>
    <m/>
    <n v="1"/>
    <x v="6"/>
    <n v="2"/>
    <n v="7"/>
    <n v="2"/>
    <n v="5"/>
    <n v="5"/>
    <n v="7"/>
    <n v="5"/>
    <n v="7"/>
    <n v="5"/>
    <n v="5"/>
    <n v="3"/>
    <x v="12"/>
    <n v="1"/>
    <x v="1"/>
    <m/>
    <m/>
    <s v="Union Home "/>
    <n v="1"/>
    <n v="1"/>
    <n v="2"/>
    <n v="2"/>
    <m/>
    <m/>
    <m/>
    <m/>
    <m/>
    <n v="1"/>
    <x v="4"/>
    <m/>
    <m/>
    <m/>
    <m/>
    <n v="1"/>
    <m/>
    <m/>
    <m/>
    <n v="1"/>
    <n v="1"/>
    <m/>
    <n v="1"/>
    <m/>
    <m/>
    <m/>
    <s v="MW"/>
    <x v="5"/>
    <x v="4"/>
    <x v="0"/>
    <x v="1"/>
    <x v="1"/>
    <x v="3"/>
    <x v="1"/>
    <x v="0"/>
    <x v="0"/>
    <x v="1"/>
  </r>
  <r>
    <n v="970"/>
    <d v="2020-09-25T14:29:47"/>
    <x v="969"/>
    <x v="3"/>
    <n v="38"/>
    <n v="1"/>
    <n v="1"/>
    <n v="2"/>
    <n v="1"/>
    <x v="0"/>
    <m/>
    <n v="1"/>
    <x v="4"/>
    <n v="2"/>
    <n v="6"/>
    <n v="3"/>
    <n v="6"/>
    <n v="3"/>
    <n v="5"/>
    <n v="4"/>
    <n v="5"/>
    <n v="3"/>
    <n v="6"/>
    <n v="3"/>
    <x v="10"/>
    <n v="1"/>
    <x v="1"/>
    <m/>
    <m/>
    <s v="SunTrust"/>
    <n v="2"/>
    <n v="3"/>
    <n v="2"/>
    <n v="2"/>
    <m/>
    <m/>
    <m/>
    <m/>
    <m/>
    <n v="1"/>
    <x v="1"/>
    <m/>
    <m/>
    <m/>
    <m/>
    <m/>
    <m/>
    <n v="1"/>
    <n v="1"/>
    <n v="1"/>
    <m/>
    <m/>
    <m/>
    <m/>
    <m/>
    <n v="1"/>
    <s v="NE"/>
    <x v="5"/>
    <x v="6"/>
    <x v="3"/>
    <x v="5"/>
    <x v="5"/>
    <x v="3"/>
    <x v="2"/>
    <x v="3"/>
    <x v="2"/>
    <x v="3"/>
  </r>
  <r>
    <n v="971"/>
    <d v="2020-09-25T14:30:16"/>
    <x v="970"/>
    <x v="5"/>
    <n v="44"/>
    <n v="1"/>
    <n v="1"/>
    <n v="2"/>
    <n v="2"/>
    <x v="0"/>
    <m/>
    <n v="1"/>
    <x v="16"/>
    <n v="1"/>
    <n v="6"/>
    <n v="1"/>
    <n v="2"/>
    <n v="1"/>
    <n v="7"/>
    <n v="2"/>
    <n v="2"/>
    <n v="1"/>
    <n v="6"/>
    <n v="1"/>
    <x v="1"/>
    <n v="1"/>
    <x v="3"/>
    <m/>
    <m/>
    <m/>
    <n v="1"/>
    <n v="1"/>
    <n v="1"/>
    <n v="2"/>
    <n v="1"/>
    <n v="1"/>
    <n v="1"/>
    <m/>
    <n v="1"/>
    <m/>
    <x v="4"/>
    <m/>
    <n v="1"/>
    <n v="1"/>
    <m/>
    <n v="1"/>
    <m/>
    <m/>
    <m/>
    <m/>
    <m/>
    <n v="1"/>
    <n v="1"/>
    <n v="1"/>
    <n v="1"/>
    <m/>
    <s v="WEST"/>
    <x v="4"/>
    <x v="2"/>
    <x v="1"/>
    <x v="4"/>
    <x v="9"/>
    <x v="2"/>
    <x v="2"/>
    <x v="1"/>
    <x v="1"/>
    <x v="2"/>
  </r>
  <r>
    <n v="972"/>
    <d v="2020-09-25T14:30:35"/>
    <x v="971"/>
    <x v="47"/>
    <n v="30"/>
    <n v="1"/>
    <n v="1"/>
    <n v="1"/>
    <n v="0"/>
    <x v="1"/>
    <m/>
    <n v="2"/>
    <x v="7"/>
    <n v="2"/>
    <n v="2"/>
    <n v="1"/>
    <n v="6"/>
    <n v="3"/>
    <n v="3"/>
    <n v="6"/>
    <n v="6"/>
    <n v="1"/>
    <n v="6"/>
    <n v="5"/>
    <x v="5"/>
    <n v="2"/>
    <x v="1"/>
    <m/>
    <m/>
    <s v="Roundpoint Mortgage"/>
    <n v="2"/>
    <n v="2"/>
    <n v="2"/>
    <n v="2"/>
    <n v="1"/>
    <m/>
    <m/>
    <m/>
    <n v="1"/>
    <m/>
    <x v="1"/>
    <n v="1"/>
    <m/>
    <m/>
    <m/>
    <m/>
    <m/>
    <n v="1"/>
    <n v="1"/>
    <m/>
    <m/>
    <m/>
    <m/>
    <m/>
    <m/>
    <n v="1"/>
    <s v="NE"/>
    <x v="3"/>
    <x v="4"/>
    <x v="4"/>
    <x v="5"/>
    <x v="4"/>
    <x v="1"/>
    <x v="1"/>
    <x v="3"/>
    <x v="2"/>
    <x v="0"/>
  </r>
  <r>
    <n v="973"/>
    <d v="2020-09-25T14:30:43"/>
    <x v="972"/>
    <x v="34"/>
    <n v="13"/>
    <n v="1"/>
    <n v="1"/>
    <n v="2"/>
    <n v="2"/>
    <x v="0"/>
    <m/>
    <n v="1"/>
    <x v="16"/>
    <n v="1"/>
    <n v="6"/>
    <n v="7"/>
    <n v="6"/>
    <n v="7"/>
    <n v="6"/>
    <n v="7"/>
    <n v="7"/>
    <n v="6"/>
    <n v="6"/>
    <n v="7"/>
    <x v="14"/>
    <n v="1"/>
    <x v="3"/>
    <m/>
    <m/>
    <m/>
    <n v="2"/>
    <n v="2"/>
    <n v="2"/>
    <n v="2"/>
    <n v="1"/>
    <m/>
    <m/>
    <m/>
    <m/>
    <m/>
    <x v="3"/>
    <n v="1"/>
    <m/>
    <m/>
    <m/>
    <m/>
    <m/>
    <m/>
    <m/>
    <m/>
    <m/>
    <n v="1"/>
    <m/>
    <m/>
    <m/>
    <m/>
    <s v="MW"/>
    <x v="1"/>
    <x v="8"/>
    <x v="0"/>
    <x v="0"/>
    <x v="7"/>
    <x v="0"/>
    <x v="0"/>
    <x v="0"/>
    <x v="0"/>
    <x v="0"/>
  </r>
  <r>
    <n v="974"/>
    <d v="2020-09-25T14:31:27"/>
    <x v="973"/>
    <x v="3"/>
    <n v="38"/>
    <n v="1"/>
    <n v="1"/>
    <n v="2"/>
    <n v="2"/>
    <x v="0"/>
    <m/>
    <n v="1"/>
    <x v="0"/>
    <n v="1"/>
    <n v="7"/>
    <n v="6"/>
    <n v="7"/>
    <n v="6"/>
    <n v="6"/>
    <n v="7"/>
    <n v="7"/>
    <n v="6"/>
    <n v="6"/>
    <n v="7"/>
    <x v="12"/>
    <n v="1"/>
    <x v="4"/>
    <m/>
    <m/>
    <m/>
    <n v="1"/>
    <n v="1"/>
    <n v="1"/>
    <n v="2"/>
    <n v="1"/>
    <m/>
    <m/>
    <n v="1"/>
    <n v="1"/>
    <m/>
    <x v="0"/>
    <n v="1"/>
    <m/>
    <n v="1"/>
    <m/>
    <m/>
    <n v="1"/>
    <m/>
    <m/>
    <m/>
    <m/>
    <n v="1"/>
    <m/>
    <n v="1"/>
    <n v="1"/>
    <m/>
    <s v="NE"/>
    <x v="0"/>
    <x v="2"/>
    <x v="1"/>
    <x v="1"/>
    <x v="7"/>
    <x v="0"/>
    <x v="2"/>
    <x v="1"/>
    <x v="0"/>
    <x v="0"/>
  </r>
  <r>
    <n v="975"/>
    <d v="2020-09-25T14:32:05"/>
    <x v="974"/>
    <x v="56"/>
    <n v="47"/>
    <n v="1"/>
    <n v="1"/>
    <n v="2"/>
    <n v="0"/>
    <x v="0"/>
    <m/>
    <n v="2"/>
    <x v="15"/>
    <n v="2"/>
    <n v="2"/>
    <n v="5"/>
    <n v="5"/>
    <n v="5"/>
    <n v="6"/>
    <n v="6"/>
    <n v="6"/>
    <n v="6"/>
    <n v="5"/>
    <n v="2"/>
    <x v="8"/>
    <n v="3"/>
    <x v="10"/>
    <m/>
    <m/>
    <m/>
    <n v="3"/>
    <n v="2"/>
    <n v="2"/>
    <n v="3"/>
    <n v="1"/>
    <n v="1"/>
    <m/>
    <m/>
    <n v="1"/>
    <m/>
    <x v="1"/>
    <n v="1"/>
    <m/>
    <m/>
    <m/>
    <m/>
    <n v="1"/>
    <n v="1"/>
    <m/>
    <m/>
    <m/>
    <n v="1"/>
    <n v="1"/>
    <m/>
    <m/>
    <m/>
    <s v="WEST"/>
    <x v="3"/>
    <x v="2"/>
    <x v="7"/>
    <x v="1"/>
    <x v="1"/>
    <x v="1"/>
    <x v="2"/>
    <x v="0"/>
    <x v="0"/>
    <x v="1"/>
  </r>
  <r>
    <n v="976"/>
    <d v="2020-09-25T14:33:02"/>
    <x v="975"/>
    <x v="38"/>
    <n v="3"/>
    <n v="2"/>
    <n v="1"/>
    <n v="2"/>
    <n v="1"/>
    <x v="5"/>
    <s v="Housewife"/>
    <n v="1"/>
    <x v="2"/>
    <n v="2"/>
    <n v="3"/>
    <n v="1"/>
    <n v="5"/>
    <n v="3"/>
    <n v="5"/>
    <n v="6"/>
    <n v="6"/>
    <n v="2"/>
    <n v="5"/>
    <n v="3"/>
    <x v="1"/>
    <n v="3"/>
    <x v="2"/>
    <m/>
    <m/>
    <m/>
    <n v="2"/>
    <n v="3"/>
    <n v="3"/>
    <n v="2"/>
    <m/>
    <n v="1"/>
    <m/>
    <m/>
    <m/>
    <m/>
    <x v="0"/>
    <n v="1"/>
    <n v="1"/>
    <m/>
    <m/>
    <m/>
    <n v="1"/>
    <m/>
    <m/>
    <m/>
    <m/>
    <n v="1"/>
    <n v="1"/>
    <n v="1"/>
    <n v="1"/>
    <m/>
    <s v="WEST"/>
    <x v="9"/>
    <x v="4"/>
    <x v="3"/>
    <x v="3"/>
    <x v="5"/>
    <x v="1"/>
    <x v="1"/>
    <x v="3"/>
    <x v="2"/>
    <x v="3"/>
  </r>
  <r>
    <n v="977"/>
    <d v="2020-09-25T14:34:19"/>
    <x v="976"/>
    <x v="5"/>
    <n v="5"/>
    <n v="1"/>
    <n v="1"/>
    <n v="2"/>
    <n v="2"/>
    <x v="0"/>
    <m/>
    <n v="2"/>
    <x v="4"/>
    <n v="2"/>
    <n v="6"/>
    <n v="3"/>
    <n v="7"/>
    <n v="2"/>
    <n v="6"/>
    <n v="4"/>
    <n v="7"/>
    <n v="1"/>
    <n v="6"/>
    <n v="2"/>
    <x v="22"/>
    <n v="2"/>
    <x v="10"/>
    <m/>
    <m/>
    <m/>
    <n v="2"/>
    <n v="3"/>
    <n v="2"/>
    <n v="2"/>
    <m/>
    <m/>
    <m/>
    <m/>
    <m/>
    <n v="1"/>
    <x v="0"/>
    <n v="1"/>
    <m/>
    <m/>
    <m/>
    <m/>
    <n v="1"/>
    <m/>
    <n v="1"/>
    <m/>
    <m/>
    <m/>
    <m/>
    <m/>
    <m/>
    <n v="1"/>
    <s v="WEST"/>
    <x v="5"/>
    <x v="5"/>
    <x v="2"/>
    <x v="6"/>
    <x v="1"/>
    <x v="3"/>
    <x v="3"/>
    <x v="2"/>
    <x v="2"/>
    <x v="1"/>
  </r>
  <r>
    <n v="978"/>
    <d v="2020-09-25T14:38:46"/>
    <x v="977"/>
    <x v="43"/>
    <n v="12"/>
    <n v="2"/>
    <n v="1"/>
    <n v="2"/>
    <n v="3"/>
    <x v="0"/>
    <m/>
    <n v="2"/>
    <x v="2"/>
    <n v="2"/>
    <n v="4"/>
    <n v="3"/>
    <n v="7"/>
    <n v="5"/>
    <n v="5"/>
    <n v="4"/>
    <n v="5"/>
    <n v="1"/>
    <n v="4"/>
    <n v="5"/>
    <x v="1"/>
    <n v="4"/>
    <x v="9"/>
    <s v="Idaho Central Credit Union"/>
    <m/>
    <m/>
    <n v="2"/>
    <n v="2"/>
    <n v="2"/>
    <n v="2"/>
    <n v="1"/>
    <n v="1"/>
    <m/>
    <m/>
    <m/>
    <m/>
    <x v="0"/>
    <n v="1"/>
    <m/>
    <m/>
    <m/>
    <m/>
    <m/>
    <n v="1"/>
    <m/>
    <n v="1"/>
    <m/>
    <m/>
    <m/>
    <m/>
    <m/>
    <n v="1"/>
    <s v="WEST"/>
    <x v="0"/>
    <x v="6"/>
    <x v="2"/>
    <x v="0"/>
    <x v="0"/>
    <x v="0"/>
    <x v="2"/>
    <x v="2"/>
    <x v="0"/>
    <x v="0"/>
  </r>
  <r>
    <n v="979"/>
    <d v="2020-09-25T14:39:03"/>
    <x v="978"/>
    <x v="27"/>
    <n v="13"/>
    <n v="1"/>
    <n v="1"/>
    <n v="2"/>
    <n v="0"/>
    <x v="0"/>
    <m/>
    <n v="2"/>
    <x v="9"/>
    <n v="2"/>
    <n v="6"/>
    <n v="1"/>
    <n v="6"/>
    <n v="1"/>
    <n v="6"/>
    <n v="1"/>
    <n v="6"/>
    <n v="1"/>
    <n v="7"/>
    <n v="1"/>
    <x v="28"/>
    <n v="2"/>
    <x v="6"/>
    <m/>
    <s v="Local"/>
    <m/>
    <n v="2"/>
    <n v="1"/>
    <n v="2"/>
    <n v="2"/>
    <m/>
    <m/>
    <m/>
    <m/>
    <n v="1"/>
    <m/>
    <x v="3"/>
    <m/>
    <m/>
    <m/>
    <m/>
    <m/>
    <m/>
    <n v="1"/>
    <n v="1"/>
    <n v="1"/>
    <m/>
    <m/>
    <m/>
    <m/>
    <m/>
    <n v="1"/>
    <s v="MW"/>
    <x v="12"/>
    <x v="4"/>
    <x v="4"/>
    <x v="2"/>
    <x v="2"/>
    <x v="2"/>
    <x v="1"/>
    <x v="3"/>
    <x v="1"/>
    <x v="2"/>
  </r>
  <r>
    <n v="980"/>
    <d v="2020-09-25T14:40:36"/>
    <x v="979"/>
    <x v="11"/>
    <n v="28"/>
    <n v="1"/>
    <n v="1"/>
    <n v="3"/>
    <n v="2"/>
    <x v="0"/>
    <m/>
    <n v="1"/>
    <x v="3"/>
    <n v="2"/>
    <n v="1"/>
    <n v="3"/>
    <n v="7"/>
    <n v="4"/>
    <n v="5"/>
    <n v="5"/>
    <n v="6"/>
    <n v="2"/>
    <n v="4"/>
    <n v="3"/>
    <x v="8"/>
    <n v="1"/>
    <x v="1"/>
    <m/>
    <m/>
    <s v="Lakeview"/>
    <n v="2"/>
    <n v="1"/>
    <n v="2"/>
    <n v="2"/>
    <n v="1"/>
    <m/>
    <m/>
    <m/>
    <m/>
    <m/>
    <x v="1"/>
    <n v="1"/>
    <m/>
    <m/>
    <m/>
    <m/>
    <n v="1"/>
    <m/>
    <m/>
    <n v="1"/>
    <m/>
    <m/>
    <m/>
    <m/>
    <n v="1"/>
    <m/>
    <s v="WEST"/>
    <x v="3"/>
    <x v="3"/>
    <x v="4"/>
    <x v="1"/>
    <x v="5"/>
    <x v="1"/>
    <x v="3"/>
    <x v="3"/>
    <x v="0"/>
    <x v="3"/>
  </r>
  <r>
    <n v="981"/>
    <d v="2020-09-25T14:40:53"/>
    <x v="980"/>
    <x v="9"/>
    <n v="50"/>
    <n v="1"/>
    <n v="1"/>
    <n v="1"/>
    <n v="0"/>
    <x v="0"/>
    <m/>
    <n v="1"/>
    <x v="8"/>
    <n v="2"/>
    <n v="5"/>
    <n v="4"/>
    <n v="7"/>
    <n v="4"/>
    <n v="5"/>
    <n v="3"/>
    <n v="6"/>
    <n v="1"/>
    <n v="5"/>
    <n v="4"/>
    <x v="4"/>
    <n v="1"/>
    <x v="10"/>
    <m/>
    <m/>
    <m/>
    <n v="2"/>
    <n v="2"/>
    <n v="2"/>
    <n v="2"/>
    <m/>
    <m/>
    <m/>
    <m/>
    <m/>
    <n v="1"/>
    <x v="0"/>
    <n v="1"/>
    <m/>
    <m/>
    <m/>
    <n v="1"/>
    <n v="1"/>
    <m/>
    <m/>
    <m/>
    <m/>
    <m/>
    <m/>
    <m/>
    <m/>
    <n v="1"/>
    <s v="MW"/>
    <x v="5"/>
    <x v="6"/>
    <x v="2"/>
    <x v="7"/>
    <x v="8"/>
    <x v="3"/>
    <x v="2"/>
    <x v="2"/>
    <x v="0"/>
    <x v="3"/>
  </r>
  <r>
    <n v="982"/>
    <d v="2020-09-25T14:41:03"/>
    <x v="981"/>
    <x v="44"/>
    <n v="32"/>
    <n v="1"/>
    <n v="1"/>
    <n v="2"/>
    <n v="3"/>
    <x v="0"/>
    <m/>
    <n v="1"/>
    <x v="7"/>
    <n v="2"/>
    <n v="3"/>
    <n v="6"/>
    <n v="6"/>
    <n v="7"/>
    <n v="6"/>
    <n v="6"/>
    <n v="7"/>
    <n v="6"/>
    <n v="2"/>
    <n v="1"/>
    <x v="5"/>
    <n v="1"/>
    <x v="2"/>
    <m/>
    <m/>
    <m/>
    <n v="2"/>
    <n v="1"/>
    <n v="2"/>
    <n v="2"/>
    <m/>
    <m/>
    <m/>
    <n v="1"/>
    <m/>
    <m/>
    <x v="0"/>
    <n v="1"/>
    <m/>
    <m/>
    <n v="1"/>
    <m/>
    <m/>
    <m/>
    <n v="1"/>
    <m/>
    <m/>
    <n v="1"/>
    <m/>
    <m/>
    <m/>
    <m/>
    <s v="NE"/>
    <x v="9"/>
    <x v="2"/>
    <x v="0"/>
    <x v="12"/>
    <x v="2"/>
    <x v="1"/>
    <x v="2"/>
    <x v="0"/>
    <x v="3"/>
    <x v="2"/>
  </r>
  <r>
    <n v="983"/>
    <d v="2020-09-25T14:42:00"/>
    <x v="982"/>
    <x v="7"/>
    <n v="32"/>
    <n v="1"/>
    <n v="1"/>
    <n v="2"/>
    <n v="1"/>
    <x v="3"/>
    <m/>
    <n v="1"/>
    <x v="6"/>
    <n v="2"/>
    <n v="4"/>
    <n v="3"/>
    <n v="6"/>
    <n v="3"/>
    <n v="6"/>
    <n v="5"/>
    <n v="6"/>
    <n v="2"/>
    <n v="6"/>
    <n v="4"/>
    <x v="12"/>
    <n v="1"/>
    <x v="3"/>
    <m/>
    <m/>
    <m/>
    <n v="2"/>
    <n v="1"/>
    <n v="1"/>
    <n v="2"/>
    <m/>
    <n v="1"/>
    <m/>
    <m/>
    <m/>
    <m/>
    <x v="1"/>
    <n v="1"/>
    <m/>
    <m/>
    <m/>
    <n v="1"/>
    <m/>
    <n v="1"/>
    <m/>
    <m/>
    <m/>
    <n v="1"/>
    <n v="1"/>
    <m/>
    <m/>
    <m/>
    <s v="NE"/>
    <x v="1"/>
    <x v="3"/>
    <x v="6"/>
    <x v="5"/>
    <x v="5"/>
    <x v="0"/>
    <x v="3"/>
    <x v="3"/>
    <x v="2"/>
    <x v="3"/>
  </r>
  <r>
    <n v="984"/>
    <d v="2020-09-25T14:43:55"/>
    <x v="983"/>
    <x v="21"/>
    <n v="38"/>
    <n v="1"/>
    <n v="1"/>
    <n v="1"/>
    <n v="0"/>
    <x v="1"/>
    <m/>
    <n v="2"/>
    <x v="30"/>
    <n v="2"/>
    <n v="4"/>
    <n v="1"/>
    <n v="6"/>
    <n v="4"/>
    <n v="5"/>
    <n v="4"/>
    <n v="6"/>
    <n v="2"/>
    <n v="5"/>
    <n v="3"/>
    <x v="36"/>
    <n v="2"/>
    <x v="1"/>
    <m/>
    <m/>
    <s v="USDA"/>
    <n v="2"/>
    <n v="2"/>
    <n v="2"/>
    <n v="2"/>
    <n v="1"/>
    <m/>
    <m/>
    <m/>
    <m/>
    <m/>
    <x v="0"/>
    <n v="1"/>
    <m/>
    <m/>
    <m/>
    <m/>
    <m/>
    <m/>
    <m/>
    <n v="1"/>
    <m/>
    <m/>
    <m/>
    <m/>
    <m/>
    <n v="1"/>
    <s v="NE"/>
    <x v="0"/>
    <x v="4"/>
    <x v="6"/>
    <x v="7"/>
    <x v="5"/>
    <x v="0"/>
    <x v="1"/>
    <x v="3"/>
    <x v="0"/>
    <x v="3"/>
  </r>
  <r>
    <n v="985"/>
    <d v="2020-09-25T14:43:56"/>
    <x v="984"/>
    <x v="16"/>
    <n v="38"/>
    <n v="1"/>
    <n v="1"/>
    <n v="2"/>
    <n v="2"/>
    <x v="0"/>
    <m/>
    <n v="1"/>
    <x v="3"/>
    <n v="1"/>
    <n v="5"/>
    <n v="5"/>
    <n v="5"/>
    <n v="5"/>
    <n v="6"/>
    <n v="2"/>
    <n v="5"/>
    <n v="1"/>
    <n v="4"/>
    <n v="6"/>
    <x v="3"/>
    <n v="1"/>
    <x v="2"/>
    <m/>
    <m/>
    <m/>
    <n v="2"/>
    <n v="2"/>
    <n v="2"/>
    <n v="2"/>
    <m/>
    <m/>
    <m/>
    <m/>
    <n v="1"/>
    <m/>
    <x v="0"/>
    <m/>
    <n v="1"/>
    <m/>
    <m/>
    <n v="1"/>
    <m/>
    <m/>
    <n v="1"/>
    <m/>
    <m/>
    <n v="1"/>
    <m/>
    <n v="1"/>
    <n v="1"/>
    <m/>
    <s v="NE"/>
    <x v="11"/>
    <x v="8"/>
    <x v="6"/>
    <x v="0"/>
    <x v="0"/>
    <x v="3"/>
    <x v="0"/>
    <x v="3"/>
    <x v="0"/>
    <x v="0"/>
  </r>
  <r>
    <n v="986"/>
    <d v="2020-09-25T14:44:15"/>
    <x v="985"/>
    <x v="19"/>
    <n v="5"/>
    <n v="1"/>
    <n v="1"/>
    <n v="1"/>
    <n v="0"/>
    <x v="1"/>
    <m/>
    <n v="2"/>
    <x v="1"/>
    <n v="2"/>
    <n v="2"/>
    <n v="2"/>
    <n v="7"/>
    <n v="1"/>
    <n v="5"/>
    <n v="6"/>
    <n v="6"/>
    <n v="1"/>
    <n v="6"/>
    <n v="3"/>
    <x v="1"/>
    <n v="3"/>
    <x v="1"/>
    <m/>
    <m/>
    <s v="Cmg Mortgage Inc"/>
    <n v="2"/>
    <n v="1"/>
    <n v="2"/>
    <n v="2"/>
    <m/>
    <m/>
    <n v="1"/>
    <m/>
    <m/>
    <m/>
    <x v="4"/>
    <n v="1"/>
    <m/>
    <m/>
    <m/>
    <m/>
    <m/>
    <n v="1"/>
    <m/>
    <n v="1"/>
    <m/>
    <n v="1"/>
    <m/>
    <m/>
    <m/>
    <m/>
    <s v="WEST"/>
    <x v="3"/>
    <x v="5"/>
    <x v="2"/>
    <x v="4"/>
    <x v="5"/>
    <x v="1"/>
    <x v="3"/>
    <x v="2"/>
    <x v="1"/>
    <x v="3"/>
  </r>
  <r>
    <n v="987"/>
    <d v="2020-09-25T14:46:18"/>
    <x v="986"/>
    <x v="19"/>
    <n v="22"/>
    <n v="1"/>
    <n v="1"/>
    <n v="1"/>
    <n v="0"/>
    <x v="0"/>
    <m/>
    <n v="2"/>
    <x v="18"/>
    <n v="2"/>
    <n v="4"/>
    <n v="1"/>
    <n v="7"/>
    <n v="5"/>
    <n v="5"/>
    <n v="5"/>
    <n v="6"/>
    <n v="3"/>
    <n v="4"/>
    <n v="1"/>
    <x v="28"/>
    <n v="3"/>
    <x v="6"/>
    <m/>
    <s v="Flagstar"/>
    <m/>
    <n v="2"/>
    <n v="3"/>
    <n v="2"/>
    <n v="2"/>
    <m/>
    <m/>
    <m/>
    <m/>
    <m/>
    <n v="1"/>
    <x v="0"/>
    <m/>
    <m/>
    <m/>
    <m/>
    <m/>
    <m/>
    <m/>
    <m/>
    <n v="1"/>
    <n v="1"/>
    <n v="1"/>
    <n v="1"/>
    <m/>
    <m/>
    <m/>
    <s v="MW"/>
    <x v="1"/>
    <x v="4"/>
    <x v="6"/>
    <x v="0"/>
    <x v="1"/>
    <x v="0"/>
    <x v="1"/>
    <x v="3"/>
    <x v="0"/>
    <x v="1"/>
  </r>
  <r>
    <n v="988"/>
    <d v="2020-09-25T14:46:19"/>
    <x v="987"/>
    <x v="18"/>
    <n v="35"/>
    <n v="1"/>
    <n v="1"/>
    <n v="2"/>
    <n v="2"/>
    <x v="0"/>
    <m/>
    <n v="2"/>
    <x v="3"/>
    <n v="1"/>
    <n v="1"/>
    <n v="1"/>
    <n v="2"/>
    <n v="1"/>
    <n v="2"/>
    <n v="1"/>
    <n v="2"/>
    <n v="1"/>
    <n v="1"/>
    <n v="2"/>
    <x v="12"/>
    <n v="1"/>
    <x v="3"/>
    <m/>
    <m/>
    <m/>
    <n v="2"/>
    <n v="1"/>
    <n v="1"/>
    <n v="2"/>
    <m/>
    <n v="1"/>
    <m/>
    <m/>
    <n v="1"/>
    <m/>
    <x v="1"/>
    <n v="1"/>
    <n v="1"/>
    <n v="1"/>
    <m/>
    <m/>
    <m/>
    <m/>
    <m/>
    <m/>
    <m/>
    <n v="1"/>
    <n v="1"/>
    <n v="1"/>
    <m/>
    <m/>
    <s v="MW"/>
    <x v="0"/>
    <x v="2"/>
    <x v="1"/>
    <x v="1"/>
    <x v="0"/>
    <x v="0"/>
    <x v="2"/>
    <x v="1"/>
    <x v="0"/>
    <x v="0"/>
  </r>
  <r>
    <n v="989"/>
    <d v="2020-09-25T14:47:56"/>
    <x v="988"/>
    <x v="25"/>
    <n v="35"/>
    <n v="1"/>
    <n v="1"/>
    <n v="1"/>
    <n v="2"/>
    <x v="0"/>
    <m/>
    <n v="1"/>
    <x v="17"/>
    <n v="2"/>
    <n v="4"/>
    <n v="2"/>
    <n v="7"/>
    <n v="5"/>
    <n v="6"/>
    <n v="6"/>
    <n v="6"/>
    <n v="4"/>
    <n v="4"/>
    <n v="1"/>
    <x v="8"/>
    <n v="1"/>
    <x v="4"/>
    <m/>
    <m/>
    <m/>
    <n v="2"/>
    <n v="3"/>
    <n v="2"/>
    <n v="2"/>
    <n v="1"/>
    <n v="1"/>
    <m/>
    <m/>
    <n v="1"/>
    <m/>
    <x v="3"/>
    <n v="1"/>
    <m/>
    <m/>
    <m/>
    <m/>
    <m/>
    <n v="1"/>
    <m/>
    <n v="1"/>
    <m/>
    <n v="1"/>
    <m/>
    <m/>
    <n v="1"/>
    <m/>
    <s v="MW"/>
    <x v="2"/>
    <x v="5"/>
    <x v="3"/>
    <x v="0"/>
    <x v="2"/>
    <x v="0"/>
    <x v="3"/>
    <x v="3"/>
    <x v="0"/>
    <x v="2"/>
  </r>
  <r>
    <n v="990"/>
    <d v="2020-09-25T14:48:18"/>
    <x v="989"/>
    <x v="21"/>
    <n v="26"/>
    <n v="1"/>
    <n v="1"/>
    <n v="2"/>
    <n v="0"/>
    <x v="1"/>
    <m/>
    <n v="2"/>
    <x v="23"/>
    <n v="2"/>
    <n v="5"/>
    <n v="6"/>
    <n v="5"/>
    <n v="5"/>
    <n v="6"/>
    <n v="4"/>
    <n v="4"/>
    <n v="4"/>
    <n v="5"/>
    <n v="5"/>
    <x v="21"/>
    <n v="3"/>
    <x v="1"/>
    <m/>
    <m/>
    <s v="SSP"/>
    <n v="2"/>
    <n v="2"/>
    <n v="2"/>
    <n v="2"/>
    <m/>
    <n v="1"/>
    <m/>
    <m/>
    <m/>
    <m/>
    <x v="4"/>
    <m/>
    <m/>
    <n v="1"/>
    <m/>
    <m/>
    <n v="1"/>
    <m/>
    <m/>
    <m/>
    <n v="1"/>
    <m/>
    <m/>
    <m/>
    <m/>
    <n v="1"/>
    <s v="WEST"/>
    <x v="6"/>
    <x v="7"/>
    <x v="1"/>
    <x v="1"/>
    <x v="8"/>
    <x v="3"/>
    <x v="0"/>
    <x v="1"/>
    <x v="0"/>
    <x v="3"/>
  </r>
  <r>
    <n v="991"/>
    <d v="2020-09-25T14:48:21"/>
    <x v="990"/>
    <x v="36"/>
    <n v="5"/>
    <n v="1"/>
    <n v="1"/>
    <n v="2"/>
    <n v="3"/>
    <x v="0"/>
    <m/>
    <n v="1"/>
    <x v="8"/>
    <n v="2"/>
    <n v="5"/>
    <n v="1"/>
    <n v="7"/>
    <n v="5"/>
    <n v="7"/>
    <n v="5"/>
    <n v="7"/>
    <n v="3"/>
    <n v="6"/>
    <n v="2"/>
    <x v="4"/>
    <n v="1"/>
    <x v="10"/>
    <m/>
    <m/>
    <m/>
    <n v="2"/>
    <n v="1"/>
    <n v="2"/>
    <n v="2"/>
    <m/>
    <n v="1"/>
    <m/>
    <m/>
    <m/>
    <m/>
    <x v="0"/>
    <m/>
    <m/>
    <m/>
    <m/>
    <n v="1"/>
    <n v="1"/>
    <n v="1"/>
    <m/>
    <m/>
    <m/>
    <m/>
    <m/>
    <m/>
    <m/>
    <n v="1"/>
    <s v="WEST"/>
    <x v="0"/>
    <x v="1"/>
    <x v="6"/>
    <x v="7"/>
    <x v="2"/>
    <x v="0"/>
    <x v="1"/>
    <x v="3"/>
    <x v="0"/>
    <x v="2"/>
  </r>
  <r>
    <n v="992"/>
    <d v="2020-09-25T14:49:06"/>
    <x v="991"/>
    <x v="35"/>
    <n v="28"/>
    <n v="1"/>
    <n v="1"/>
    <n v="1"/>
    <n v="0"/>
    <x v="1"/>
    <m/>
    <n v="2"/>
    <x v="12"/>
    <n v="2"/>
    <n v="1"/>
    <n v="3"/>
    <n v="6"/>
    <n v="3"/>
    <n v="6"/>
    <n v="7"/>
    <n v="4"/>
    <n v="5"/>
    <n v="6"/>
    <n v="3"/>
    <x v="22"/>
    <n v="2"/>
    <x v="5"/>
    <m/>
    <m/>
    <m/>
    <n v="2"/>
    <n v="2"/>
    <n v="2"/>
    <n v="3"/>
    <m/>
    <m/>
    <m/>
    <m/>
    <m/>
    <n v="1"/>
    <x v="1"/>
    <n v="1"/>
    <m/>
    <m/>
    <m/>
    <n v="1"/>
    <m/>
    <n v="1"/>
    <m/>
    <m/>
    <m/>
    <m/>
    <n v="1"/>
    <m/>
    <m/>
    <m/>
    <s v="WEST"/>
    <x v="8"/>
    <x v="2"/>
    <x v="1"/>
    <x v="5"/>
    <x v="3"/>
    <x v="1"/>
    <x v="2"/>
    <x v="1"/>
    <x v="2"/>
    <x v="1"/>
  </r>
  <r>
    <n v="993"/>
    <d v="2020-09-25T14:49:17"/>
    <x v="992"/>
    <x v="18"/>
    <n v="13"/>
    <n v="1"/>
    <n v="1"/>
    <n v="2"/>
    <n v="2"/>
    <x v="0"/>
    <m/>
    <n v="1"/>
    <x v="33"/>
    <n v="1"/>
    <n v="5"/>
    <n v="7"/>
    <n v="4"/>
    <n v="3"/>
    <n v="3"/>
    <n v="4"/>
    <n v="4"/>
    <n v="7"/>
    <n v="6"/>
    <n v="6"/>
    <x v="35"/>
    <n v="1"/>
    <x v="4"/>
    <m/>
    <m/>
    <m/>
    <n v="1"/>
    <n v="1"/>
    <n v="1"/>
    <n v="2"/>
    <n v="1"/>
    <m/>
    <m/>
    <n v="1"/>
    <m/>
    <m/>
    <x v="1"/>
    <m/>
    <n v="1"/>
    <m/>
    <m/>
    <m/>
    <m/>
    <n v="1"/>
    <m/>
    <m/>
    <m/>
    <m/>
    <n v="1"/>
    <m/>
    <n v="1"/>
    <m/>
    <s v="MW"/>
    <x v="6"/>
    <x v="9"/>
    <x v="8"/>
    <x v="5"/>
    <x v="6"/>
    <x v="3"/>
    <x v="0"/>
    <x v="0"/>
    <x v="2"/>
    <x v="0"/>
  </r>
  <r>
    <n v="994"/>
    <d v="2020-09-25T14:49:37"/>
    <x v="993"/>
    <x v="5"/>
    <n v="5"/>
    <n v="1"/>
    <n v="1"/>
    <n v="2"/>
    <n v="1"/>
    <x v="0"/>
    <m/>
    <n v="1"/>
    <x v="49"/>
    <n v="2"/>
    <n v="6"/>
    <n v="7"/>
    <n v="6"/>
    <n v="6"/>
    <n v="6"/>
    <n v="5"/>
    <n v="5"/>
    <n v="6"/>
    <n v="6"/>
    <n v="5"/>
    <x v="8"/>
    <n v="1"/>
    <x v="3"/>
    <m/>
    <m/>
    <m/>
    <n v="2"/>
    <n v="3"/>
    <n v="3"/>
    <n v="2"/>
    <n v="1"/>
    <m/>
    <m/>
    <m/>
    <m/>
    <m/>
    <x v="2"/>
    <m/>
    <n v="1"/>
    <m/>
    <m/>
    <n v="1"/>
    <n v="1"/>
    <m/>
    <m/>
    <m/>
    <m/>
    <m/>
    <m/>
    <m/>
    <m/>
    <n v="1"/>
    <s v="WEST"/>
    <x v="6"/>
    <x v="7"/>
    <x v="0"/>
    <x v="1"/>
    <x v="8"/>
    <x v="3"/>
    <x v="0"/>
    <x v="0"/>
    <x v="0"/>
    <x v="3"/>
  </r>
  <r>
    <n v="995"/>
    <d v="2020-09-25T14:49:38"/>
    <x v="994"/>
    <x v="44"/>
    <n v="27"/>
    <n v="1"/>
    <n v="1"/>
    <n v="2"/>
    <n v="2"/>
    <x v="0"/>
    <m/>
    <n v="2"/>
    <x v="0"/>
    <n v="2"/>
    <n v="4"/>
    <n v="5"/>
    <n v="6"/>
    <n v="3"/>
    <n v="5"/>
    <n v="3"/>
    <n v="4"/>
    <n v="3"/>
    <n v="5"/>
    <n v="6"/>
    <x v="1"/>
    <n v="2"/>
    <x v="10"/>
    <m/>
    <m/>
    <m/>
    <n v="2"/>
    <n v="1"/>
    <n v="2"/>
    <n v="2"/>
    <n v="1"/>
    <n v="1"/>
    <m/>
    <m/>
    <n v="1"/>
    <m/>
    <x v="0"/>
    <m/>
    <m/>
    <m/>
    <m/>
    <n v="1"/>
    <n v="1"/>
    <n v="1"/>
    <m/>
    <m/>
    <m/>
    <n v="1"/>
    <n v="1"/>
    <m/>
    <n v="1"/>
    <m/>
    <s v="MW"/>
    <x v="6"/>
    <x v="0"/>
    <x v="3"/>
    <x v="3"/>
    <x v="7"/>
    <x v="3"/>
    <x v="0"/>
    <x v="3"/>
    <x v="2"/>
    <x v="0"/>
  </r>
  <r>
    <n v="996"/>
    <d v="2020-09-25T14:50:32"/>
    <x v="995"/>
    <x v="41"/>
    <n v="23"/>
    <n v="1"/>
    <n v="1"/>
    <n v="2"/>
    <n v="1"/>
    <x v="0"/>
    <m/>
    <n v="1"/>
    <x v="16"/>
    <n v="2"/>
    <n v="5"/>
    <n v="3"/>
    <n v="6"/>
    <n v="6"/>
    <n v="4"/>
    <n v="5"/>
    <n v="7"/>
    <n v="6"/>
    <n v="4"/>
    <n v="6"/>
    <x v="8"/>
    <n v="1"/>
    <x v="3"/>
    <m/>
    <m/>
    <m/>
    <n v="2"/>
    <n v="2"/>
    <n v="2"/>
    <n v="2"/>
    <n v="1"/>
    <m/>
    <m/>
    <n v="1"/>
    <m/>
    <m/>
    <x v="1"/>
    <m/>
    <n v="1"/>
    <m/>
    <m/>
    <n v="1"/>
    <m/>
    <n v="1"/>
    <m/>
    <m/>
    <m/>
    <n v="1"/>
    <m/>
    <m/>
    <m/>
    <m/>
    <s v="MW"/>
    <x v="0"/>
    <x v="5"/>
    <x v="0"/>
    <x v="10"/>
    <x v="4"/>
    <x v="0"/>
    <x v="3"/>
    <x v="0"/>
    <x v="3"/>
    <x v="0"/>
  </r>
  <r>
    <n v="997"/>
    <d v="2020-09-25T14:50:53"/>
    <x v="996"/>
    <x v="8"/>
    <n v="5"/>
    <n v="1"/>
    <n v="1"/>
    <n v="2"/>
    <n v="1"/>
    <x v="0"/>
    <m/>
    <n v="1"/>
    <x v="17"/>
    <n v="1"/>
    <n v="3"/>
    <n v="2"/>
    <n v="7"/>
    <n v="2"/>
    <n v="7"/>
    <n v="6"/>
    <n v="6"/>
    <n v="1"/>
    <n v="6"/>
    <n v="6"/>
    <x v="12"/>
    <n v="1"/>
    <x v="3"/>
    <m/>
    <m/>
    <m/>
    <n v="1"/>
    <n v="1"/>
    <n v="1"/>
    <n v="2"/>
    <n v="1"/>
    <n v="1"/>
    <m/>
    <m/>
    <n v="1"/>
    <m/>
    <x v="2"/>
    <n v="1"/>
    <m/>
    <m/>
    <m/>
    <n v="1"/>
    <m/>
    <n v="1"/>
    <m/>
    <m/>
    <m/>
    <n v="1"/>
    <n v="1"/>
    <m/>
    <n v="1"/>
    <m/>
    <s v="WEST"/>
    <x v="9"/>
    <x v="5"/>
    <x v="2"/>
    <x v="6"/>
    <x v="8"/>
    <x v="1"/>
    <x v="3"/>
    <x v="2"/>
    <x v="2"/>
    <x v="3"/>
  </r>
  <r>
    <n v="998"/>
    <d v="2020-09-25T14:51:55"/>
    <x v="997"/>
    <x v="34"/>
    <n v="22"/>
    <n v="1"/>
    <n v="1"/>
    <n v="2"/>
    <n v="2"/>
    <x v="0"/>
    <m/>
    <n v="1"/>
    <x v="17"/>
    <n v="2"/>
    <n v="5"/>
    <n v="3"/>
    <n v="7"/>
    <n v="3"/>
    <n v="4"/>
    <n v="4"/>
    <n v="7"/>
    <n v="1"/>
    <n v="6"/>
    <n v="1"/>
    <x v="12"/>
    <n v="3"/>
    <x v="3"/>
    <m/>
    <m/>
    <m/>
    <n v="3"/>
    <n v="1"/>
    <n v="3"/>
    <n v="2"/>
    <m/>
    <n v="1"/>
    <m/>
    <m/>
    <m/>
    <m/>
    <x v="5"/>
    <n v="1"/>
    <m/>
    <m/>
    <m/>
    <n v="1"/>
    <m/>
    <m/>
    <m/>
    <n v="1"/>
    <m/>
    <n v="1"/>
    <n v="1"/>
    <n v="1"/>
    <m/>
    <m/>
    <s v="MW"/>
    <x v="6"/>
    <x v="5"/>
    <x v="2"/>
    <x v="5"/>
    <x v="3"/>
    <x v="3"/>
    <x v="3"/>
    <x v="2"/>
    <x v="2"/>
    <x v="1"/>
  </r>
  <r>
    <n v="999"/>
    <d v="2020-09-25T14:52:56"/>
    <x v="998"/>
    <x v="25"/>
    <n v="5"/>
    <n v="1"/>
    <n v="1"/>
    <n v="2"/>
    <n v="2"/>
    <x v="0"/>
    <m/>
    <n v="1"/>
    <x v="3"/>
    <n v="2"/>
    <n v="4"/>
    <n v="5"/>
    <n v="4"/>
    <n v="5"/>
    <n v="5"/>
    <n v="4"/>
    <n v="5"/>
    <n v="4"/>
    <n v="2"/>
    <n v="4"/>
    <x v="5"/>
    <n v="1"/>
    <x v="10"/>
    <m/>
    <m/>
    <m/>
    <n v="3"/>
    <n v="2"/>
    <n v="2"/>
    <n v="2"/>
    <n v="1"/>
    <m/>
    <n v="1"/>
    <n v="1"/>
    <n v="1"/>
    <m/>
    <x v="1"/>
    <n v="1"/>
    <m/>
    <m/>
    <m/>
    <m/>
    <m/>
    <n v="1"/>
    <m/>
    <n v="1"/>
    <m/>
    <m/>
    <n v="1"/>
    <m/>
    <n v="1"/>
    <m/>
    <s v="WEST"/>
    <x v="0"/>
    <x v="8"/>
    <x v="0"/>
    <x v="11"/>
    <x v="8"/>
    <x v="0"/>
    <x v="0"/>
    <x v="0"/>
    <x v="3"/>
    <x v="3"/>
  </r>
  <r>
    <n v="1000"/>
    <d v="2020-09-25T14:54:00"/>
    <x v="999"/>
    <x v="4"/>
    <n v="29"/>
    <n v="1"/>
    <n v="1"/>
    <n v="2"/>
    <n v="2"/>
    <x v="0"/>
    <m/>
    <n v="1"/>
    <x v="10"/>
    <n v="1"/>
    <n v="5"/>
    <n v="5"/>
    <n v="6"/>
    <n v="5"/>
    <n v="5"/>
    <n v="6"/>
    <n v="5"/>
    <n v="6"/>
    <n v="5"/>
    <n v="5"/>
    <x v="23"/>
    <n v="1"/>
    <x v="3"/>
    <m/>
    <m/>
    <m/>
    <n v="1"/>
    <n v="1"/>
    <n v="1"/>
    <n v="1"/>
    <n v="1"/>
    <n v="1"/>
    <m/>
    <m/>
    <m/>
    <m/>
    <x v="1"/>
    <n v="1"/>
    <m/>
    <m/>
    <m/>
    <m/>
    <m/>
    <m/>
    <m/>
    <m/>
    <m/>
    <m/>
    <n v="1"/>
    <m/>
    <m/>
    <m/>
    <s v="NE"/>
    <x v="1"/>
    <x v="8"/>
    <x v="0"/>
    <x v="1"/>
    <x v="0"/>
    <x v="0"/>
    <x v="0"/>
    <x v="0"/>
    <x v="0"/>
    <x v="0"/>
  </r>
  <r>
    <n v="1001"/>
    <d v="2020-09-25T14:54:47"/>
    <x v="1000"/>
    <x v="4"/>
    <n v="5"/>
    <n v="1"/>
    <n v="1"/>
    <n v="2"/>
    <n v="2"/>
    <x v="0"/>
    <m/>
    <n v="2"/>
    <x v="1"/>
    <n v="1"/>
    <n v="4"/>
    <n v="3"/>
    <n v="5"/>
    <n v="3"/>
    <n v="6"/>
    <n v="6"/>
    <n v="5"/>
    <n v="3"/>
    <n v="6"/>
    <n v="3"/>
    <x v="3"/>
    <n v="3"/>
    <x v="3"/>
    <m/>
    <m/>
    <m/>
    <n v="1"/>
    <n v="1"/>
    <n v="1"/>
    <n v="1"/>
    <n v="1"/>
    <n v="1"/>
    <m/>
    <m/>
    <m/>
    <m/>
    <x v="5"/>
    <n v="1"/>
    <m/>
    <m/>
    <m/>
    <n v="1"/>
    <m/>
    <n v="1"/>
    <m/>
    <m/>
    <m/>
    <n v="1"/>
    <n v="1"/>
    <m/>
    <m/>
    <m/>
    <s v="WEST"/>
    <x v="2"/>
    <x v="6"/>
    <x v="5"/>
    <x v="5"/>
    <x v="3"/>
    <x v="0"/>
    <x v="2"/>
    <x v="1"/>
    <x v="2"/>
    <x v="1"/>
  </r>
  <r>
    <n v="1002"/>
    <d v="2020-09-25T14:54:52"/>
    <x v="1001"/>
    <x v="5"/>
    <n v="23"/>
    <n v="1"/>
    <n v="1"/>
    <n v="1"/>
    <n v="0"/>
    <x v="0"/>
    <m/>
    <n v="1"/>
    <x v="3"/>
    <n v="2"/>
    <n v="2"/>
    <n v="6"/>
    <n v="6"/>
    <n v="5"/>
    <n v="5"/>
    <n v="7"/>
    <n v="1"/>
    <n v="1"/>
    <n v="5"/>
    <n v="1"/>
    <x v="3"/>
    <n v="1"/>
    <x v="10"/>
    <m/>
    <m/>
    <m/>
    <n v="2"/>
    <n v="2"/>
    <n v="2"/>
    <n v="2"/>
    <n v="1"/>
    <n v="1"/>
    <m/>
    <m/>
    <m/>
    <m/>
    <x v="4"/>
    <n v="1"/>
    <m/>
    <m/>
    <m/>
    <m/>
    <m/>
    <n v="1"/>
    <m/>
    <n v="1"/>
    <m/>
    <m/>
    <n v="1"/>
    <m/>
    <m/>
    <m/>
    <s v="MW"/>
    <x v="7"/>
    <x v="10"/>
    <x v="4"/>
    <x v="1"/>
    <x v="1"/>
    <x v="1"/>
    <x v="0"/>
    <x v="3"/>
    <x v="0"/>
    <x v="1"/>
  </r>
  <r>
    <n v="1003"/>
    <d v="2020-09-25T14:55:12"/>
    <x v="1002"/>
    <x v="33"/>
    <n v="32"/>
    <n v="1"/>
    <n v="1"/>
    <n v="4"/>
    <n v="0"/>
    <x v="0"/>
    <m/>
    <n v="1"/>
    <x v="24"/>
    <n v="2"/>
    <n v="6"/>
    <n v="1"/>
    <n v="6"/>
    <n v="5"/>
    <n v="6"/>
    <n v="2"/>
    <n v="5"/>
    <n v="3"/>
    <n v="6"/>
    <n v="2"/>
    <x v="22"/>
    <n v="3"/>
    <x v="1"/>
    <m/>
    <m/>
    <s v="Sls"/>
    <n v="3"/>
    <n v="2"/>
    <n v="2"/>
    <n v="3"/>
    <m/>
    <m/>
    <n v="1"/>
    <m/>
    <n v="1"/>
    <m/>
    <x v="1"/>
    <m/>
    <m/>
    <m/>
    <m/>
    <n v="1"/>
    <m/>
    <n v="1"/>
    <m/>
    <n v="1"/>
    <m/>
    <m/>
    <n v="1"/>
    <m/>
    <m/>
    <m/>
    <s v="NE"/>
    <x v="4"/>
    <x v="5"/>
    <x v="3"/>
    <x v="7"/>
    <x v="1"/>
    <x v="2"/>
    <x v="3"/>
    <x v="3"/>
    <x v="0"/>
    <x v="1"/>
  </r>
  <r>
    <n v="1004"/>
    <d v="2020-09-25T14:59:33"/>
    <x v="1003"/>
    <x v="13"/>
    <n v="50"/>
    <n v="1"/>
    <n v="1"/>
    <n v="1"/>
    <n v="0"/>
    <x v="0"/>
    <m/>
    <n v="1"/>
    <x v="2"/>
    <n v="2"/>
    <n v="5"/>
    <n v="6"/>
    <n v="5"/>
    <n v="6"/>
    <n v="5"/>
    <n v="5"/>
    <n v="5"/>
    <n v="2"/>
    <n v="5"/>
    <n v="2"/>
    <x v="7"/>
    <n v="1"/>
    <x v="4"/>
    <m/>
    <m/>
    <m/>
    <n v="2"/>
    <n v="2"/>
    <n v="2"/>
    <n v="2"/>
    <n v="1"/>
    <m/>
    <n v="1"/>
    <m/>
    <n v="1"/>
    <m/>
    <x v="1"/>
    <m/>
    <n v="1"/>
    <m/>
    <m/>
    <m/>
    <m/>
    <m/>
    <m/>
    <m/>
    <m/>
    <m/>
    <m/>
    <n v="1"/>
    <m/>
    <m/>
    <s v="MW"/>
    <x v="0"/>
    <x v="0"/>
    <x v="3"/>
    <x v="0"/>
    <x v="3"/>
    <x v="0"/>
    <x v="0"/>
    <x v="3"/>
    <x v="0"/>
    <x v="1"/>
  </r>
  <r>
    <n v="1005"/>
    <d v="2020-09-25T15:00:13"/>
    <x v="1004"/>
    <x v="16"/>
    <n v="21"/>
    <n v="1"/>
    <n v="1"/>
    <n v="1"/>
    <n v="0"/>
    <x v="0"/>
    <m/>
    <n v="1"/>
    <x v="0"/>
    <n v="2"/>
    <n v="5"/>
    <n v="5"/>
    <n v="6"/>
    <n v="1"/>
    <n v="6"/>
    <n v="2"/>
    <n v="6"/>
    <n v="1"/>
    <n v="6"/>
    <n v="3"/>
    <x v="12"/>
    <n v="1"/>
    <x v="5"/>
    <m/>
    <m/>
    <m/>
    <n v="2"/>
    <n v="2"/>
    <n v="2"/>
    <n v="2"/>
    <m/>
    <m/>
    <m/>
    <m/>
    <m/>
    <n v="1"/>
    <x v="0"/>
    <n v="1"/>
    <m/>
    <m/>
    <n v="1"/>
    <m/>
    <m/>
    <n v="1"/>
    <m/>
    <m/>
    <m/>
    <m/>
    <m/>
    <m/>
    <m/>
    <n v="1"/>
    <s v="NE"/>
    <x v="11"/>
    <x v="2"/>
    <x v="4"/>
    <x v="4"/>
    <x v="3"/>
    <x v="3"/>
    <x v="2"/>
    <x v="3"/>
    <x v="1"/>
    <x v="1"/>
  </r>
  <r>
    <n v="1006"/>
    <d v="2020-09-25T15:00:44"/>
    <x v="1005"/>
    <x v="9"/>
    <n v="35"/>
    <n v="1"/>
    <n v="1"/>
    <n v="2"/>
    <n v="0"/>
    <x v="0"/>
    <m/>
    <n v="2"/>
    <x v="35"/>
    <n v="2"/>
    <n v="6"/>
    <n v="2"/>
    <n v="7"/>
    <n v="3"/>
    <n v="6"/>
    <n v="4"/>
    <n v="7"/>
    <n v="1"/>
    <n v="6"/>
    <n v="3"/>
    <x v="2"/>
    <n v="3"/>
    <x v="4"/>
    <m/>
    <m/>
    <m/>
    <n v="2"/>
    <n v="3"/>
    <n v="3"/>
    <n v="3"/>
    <m/>
    <m/>
    <n v="1"/>
    <m/>
    <n v="1"/>
    <m/>
    <x v="1"/>
    <n v="1"/>
    <m/>
    <m/>
    <m/>
    <n v="1"/>
    <m/>
    <n v="1"/>
    <m/>
    <m/>
    <m/>
    <n v="1"/>
    <n v="1"/>
    <m/>
    <m/>
    <m/>
    <s v="MW"/>
    <x v="5"/>
    <x v="4"/>
    <x v="2"/>
    <x v="5"/>
    <x v="3"/>
    <x v="3"/>
    <x v="1"/>
    <x v="2"/>
    <x v="2"/>
    <x v="1"/>
  </r>
  <r>
    <n v="1007"/>
    <d v="2020-09-25T15:01:45"/>
    <x v="1006"/>
    <x v="44"/>
    <n v="41"/>
    <n v="1"/>
    <n v="1"/>
    <n v="2"/>
    <n v="1"/>
    <x v="0"/>
    <m/>
    <n v="1"/>
    <x v="17"/>
    <n v="2"/>
    <n v="4"/>
    <n v="4"/>
    <n v="4"/>
    <n v="5"/>
    <n v="4"/>
    <n v="5"/>
    <n v="4"/>
    <n v="6"/>
    <n v="4"/>
    <n v="3"/>
    <x v="8"/>
    <n v="1"/>
    <x v="4"/>
    <m/>
    <m/>
    <m/>
    <n v="2"/>
    <n v="2"/>
    <n v="2"/>
    <n v="2"/>
    <n v="1"/>
    <m/>
    <m/>
    <m/>
    <m/>
    <m/>
    <x v="1"/>
    <n v="1"/>
    <m/>
    <m/>
    <m/>
    <m/>
    <m/>
    <m/>
    <m/>
    <n v="1"/>
    <n v="1"/>
    <m/>
    <m/>
    <m/>
    <m/>
    <n v="1"/>
    <s v="MW"/>
    <x v="1"/>
    <x v="8"/>
    <x v="9"/>
    <x v="0"/>
    <x v="8"/>
    <x v="0"/>
    <x v="0"/>
    <x v="0"/>
    <x v="0"/>
    <x v="3"/>
  </r>
  <r>
    <n v="1008"/>
    <d v="2020-09-25T15:02:29"/>
    <x v="1007"/>
    <x v="32"/>
    <n v="47"/>
    <n v="2"/>
    <n v="1"/>
    <n v="2"/>
    <n v="0"/>
    <x v="5"/>
    <s v="Rental housing"/>
    <n v="2"/>
    <x v="8"/>
    <n v="1"/>
    <n v="2"/>
    <n v="1"/>
    <n v="6"/>
    <n v="4"/>
    <n v="5"/>
    <n v="5"/>
    <n v="6"/>
    <n v="5"/>
    <n v="5"/>
    <n v="3"/>
    <x v="1"/>
    <n v="3"/>
    <x v="7"/>
    <m/>
    <m/>
    <m/>
    <n v="1"/>
    <n v="2"/>
    <n v="2"/>
    <n v="2"/>
    <m/>
    <m/>
    <n v="1"/>
    <m/>
    <m/>
    <m/>
    <x v="4"/>
    <n v="1"/>
    <m/>
    <m/>
    <m/>
    <m/>
    <m/>
    <m/>
    <m/>
    <n v="1"/>
    <n v="1"/>
    <m/>
    <n v="1"/>
    <m/>
    <m/>
    <m/>
    <s v="WEST"/>
    <x v="9"/>
    <x v="4"/>
    <x v="1"/>
    <x v="7"/>
    <x v="5"/>
    <x v="1"/>
    <x v="1"/>
    <x v="1"/>
    <x v="0"/>
    <x v="3"/>
  </r>
  <r>
    <n v="1009"/>
    <d v="2020-09-25T15:02:36"/>
    <x v="1008"/>
    <x v="4"/>
    <n v="16"/>
    <n v="1"/>
    <n v="1"/>
    <n v="2"/>
    <n v="1"/>
    <x v="0"/>
    <m/>
    <n v="2"/>
    <x v="12"/>
    <n v="2"/>
    <n v="3"/>
    <n v="2"/>
    <n v="6"/>
    <n v="5"/>
    <n v="6"/>
    <n v="4"/>
    <n v="6"/>
    <n v="3"/>
    <n v="5"/>
    <n v="3"/>
    <x v="11"/>
    <n v="2"/>
    <x v="10"/>
    <m/>
    <m/>
    <m/>
    <n v="1"/>
    <n v="2"/>
    <n v="2"/>
    <n v="1"/>
    <n v="1"/>
    <n v="1"/>
    <m/>
    <m/>
    <m/>
    <m/>
    <x v="1"/>
    <n v="1"/>
    <m/>
    <m/>
    <m/>
    <m/>
    <n v="1"/>
    <n v="1"/>
    <m/>
    <m/>
    <m/>
    <n v="1"/>
    <n v="1"/>
    <m/>
    <m/>
    <m/>
    <s v="MW"/>
    <x v="1"/>
    <x v="5"/>
    <x v="3"/>
    <x v="1"/>
    <x v="3"/>
    <x v="0"/>
    <x v="3"/>
    <x v="3"/>
    <x v="0"/>
    <x v="1"/>
  </r>
  <r>
    <n v="1010"/>
    <d v="2020-09-25T15:02:37"/>
    <x v="1009"/>
    <x v="25"/>
    <n v="30"/>
    <n v="1"/>
    <n v="1"/>
    <n v="2"/>
    <n v="5"/>
    <x v="0"/>
    <m/>
    <n v="1"/>
    <x v="17"/>
    <n v="2"/>
    <n v="5"/>
    <n v="4"/>
    <n v="7"/>
    <n v="5"/>
    <n v="6"/>
    <n v="7"/>
    <n v="7"/>
    <n v="1"/>
    <n v="7"/>
    <n v="6"/>
    <x v="8"/>
    <n v="1"/>
    <x v="3"/>
    <m/>
    <m/>
    <m/>
    <n v="1"/>
    <n v="3"/>
    <n v="2"/>
    <n v="2"/>
    <m/>
    <n v="1"/>
    <m/>
    <m/>
    <m/>
    <m/>
    <x v="1"/>
    <m/>
    <n v="1"/>
    <n v="1"/>
    <m/>
    <n v="1"/>
    <m/>
    <m/>
    <m/>
    <m/>
    <m/>
    <m/>
    <m/>
    <m/>
    <n v="1"/>
    <m/>
    <s v="NE"/>
    <x v="2"/>
    <x v="3"/>
    <x v="2"/>
    <x v="3"/>
    <x v="0"/>
    <x v="0"/>
    <x v="3"/>
    <x v="2"/>
    <x v="2"/>
    <x v="0"/>
  </r>
  <r>
    <n v="1011"/>
    <d v="2020-09-25T15:03:04"/>
    <x v="1010"/>
    <x v="23"/>
    <n v="30"/>
    <n v="1"/>
    <n v="1"/>
    <n v="3"/>
    <n v="3"/>
    <x v="0"/>
    <m/>
    <n v="2"/>
    <x v="6"/>
    <n v="2"/>
    <n v="4"/>
    <n v="3"/>
    <n v="6"/>
    <n v="3"/>
    <n v="6"/>
    <n v="4"/>
    <n v="7"/>
    <n v="3"/>
    <n v="6"/>
    <n v="5"/>
    <x v="41"/>
    <n v="1"/>
    <x v="10"/>
    <m/>
    <m/>
    <m/>
    <n v="3"/>
    <n v="3"/>
    <n v="3"/>
    <n v="3"/>
    <n v="1"/>
    <m/>
    <m/>
    <m/>
    <n v="1"/>
    <m/>
    <x v="1"/>
    <n v="1"/>
    <m/>
    <m/>
    <m/>
    <n v="1"/>
    <m/>
    <n v="1"/>
    <m/>
    <m/>
    <m/>
    <m/>
    <m/>
    <m/>
    <m/>
    <n v="1"/>
    <s v="NE"/>
    <x v="0"/>
    <x v="5"/>
    <x v="3"/>
    <x v="5"/>
    <x v="8"/>
    <x v="0"/>
    <x v="3"/>
    <x v="3"/>
    <x v="2"/>
    <x v="3"/>
  </r>
  <r>
    <n v="1012"/>
    <d v="2020-09-25T15:04:21"/>
    <x v="1011"/>
    <x v="8"/>
    <n v="5"/>
    <n v="1"/>
    <n v="1"/>
    <n v="2"/>
    <n v="2"/>
    <x v="0"/>
    <m/>
    <n v="1"/>
    <x v="17"/>
    <n v="2"/>
    <n v="6"/>
    <n v="1"/>
    <n v="5"/>
    <n v="4"/>
    <n v="6"/>
    <n v="6"/>
    <n v="6"/>
    <n v="1"/>
    <n v="6"/>
    <n v="1"/>
    <x v="12"/>
    <n v="1"/>
    <x v="3"/>
    <m/>
    <m/>
    <m/>
    <n v="3"/>
    <n v="3"/>
    <n v="2"/>
    <n v="2"/>
    <n v="1"/>
    <m/>
    <n v="1"/>
    <n v="1"/>
    <m/>
    <m/>
    <x v="0"/>
    <n v="1"/>
    <m/>
    <n v="1"/>
    <m/>
    <n v="1"/>
    <m/>
    <m/>
    <m/>
    <m/>
    <m/>
    <m/>
    <m/>
    <m/>
    <n v="1"/>
    <m/>
    <s v="WEST"/>
    <x v="0"/>
    <x v="4"/>
    <x v="6"/>
    <x v="3"/>
    <x v="2"/>
    <x v="0"/>
    <x v="1"/>
    <x v="3"/>
    <x v="2"/>
    <x v="2"/>
  </r>
  <r>
    <n v="1013"/>
    <d v="2020-09-25T15:04:33"/>
    <x v="1012"/>
    <x v="8"/>
    <n v="21"/>
    <n v="1"/>
    <n v="1"/>
    <n v="3"/>
    <n v="2"/>
    <x v="0"/>
    <m/>
    <n v="1"/>
    <x v="19"/>
    <n v="2"/>
    <n v="5"/>
    <n v="4"/>
    <n v="7"/>
    <n v="2"/>
    <n v="7"/>
    <n v="5"/>
    <n v="7"/>
    <n v="1"/>
    <n v="6"/>
    <n v="4"/>
    <x v="8"/>
    <n v="3"/>
    <x v="3"/>
    <m/>
    <m/>
    <m/>
    <n v="2"/>
    <n v="3"/>
    <n v="2"/>
    <n v="2"/>
    <n v="1"/>
    <n v="1"/>
    <m/>
    <m/>
    <m/>
    <m/>
    <x v="3"/>
    <n v="1"/>
    <m/>
    <m/>
    <n v="1"/>
    <m/>
    <m/>
    <m/>
    <m/>
    <n v="1"/>
    <m/>
    <m/>
    <n v="1"/>
    <m/>
    <m/>
    <m/>
    <s v="NE"/>
    <x v="0"/>
    <x v="3"/>
    <x v="2"/>
    <x v="6"/>
    <x v="3"/>
    <x v="0"/>
    <x v="3"/>
    <x v="2"/>
    <x v="2"/>
    <x v="1"/>
  </r>
  <r>
    <n v="1014"/>
    <d v="2020-09-25T15:04:36"/>
    <x v="1013"/>
    <x v="49"/>
    <n v="30"/>
    <n v="1"/>
    <n v="1"/>
    <n v="2"/>
    <n v="1"/>
    <x v="0"/>
    <m/>
    <n v="1"/>
    <x v="16"/>
    <n v="2"/>
    <n v="4"/>
    <n v="4"/>
    <n v="7"/>
    <n v="1"/>
    <n v="3"/>
    <n v="6"/>
    <n v="7"/>
    <n v="1"/>
    <n v="7"/>
    <n v="6"/>
    <x v="8"/>
    <n v="1"/>
    <x v="3"/>
    <m/>
    <m/>
    <m/>
    <n v="3"/>
    <n v="3"/>
    <n v="1"/>
    <n v="2"/>
    <n v="1"/>
    <m/>
    <m/>
    <m/>
    <m/>
    <m/>
    <x v="5"/>
    <m/>
    <n v="1"/>
    <m/>
    <m/>
    <n v="1"/>
    <m/>
    <n v="1"/>
    <m/>
    <m/>
    <m/>
    <m/>
    <n v="1"/>
    <n v="1"/>
    <n v="1"/>
    <m/>
    <s v="NE"/>
    <x v="2"/>
    <x v="3"/>
    <x v="2"/>
    <x v="2"/>
    <x v="6"/>
    <x v="0"/>
    <x v="3"/>
    <x v="2"/>
    <x v="1"/>
    <x v="0"/>
  </r>
  <r>
    <n v="1015"/>
    <d v="2020-09-25T15:04:48"/>
    <x v="1014"/>
    <x v="31"/>
    <n v="37"/>
    <n v="2"/>
    <n v="1"/>
    <n v="2"/>
    <n v="0"/>
    <x v="1"/>
    <m/>
    <n v="2"/>
    <x v="32"/>
    <n v="1"/>
    <n v="2"/>
    <n v="2"/>
    <n v="5"/>
    <n v="3"/>
    <n v="4"/>
    <n v="6"/>
    <n v="6"/>
    <n v="1"/>
    <n v="6"/>
    <n v="4"/>
    <x v="10"/>
    <n v="3"/>
    <x v="5"/>
    <m/>
    <m/>
    <m/>
    <n v="2"/>
    <n v="2"/>
    <n v="2"/>
    <n v="2"/>
    <m/>
    <m/>
    <m/>
    <m/>
    <m/>
    <n v="1"/>
    <x v="5"/>
    <n v="1"/>
    <m/>
    <m/>
    <m/>
    <m/>
    <m/>
    <m/>
    <m/>
    <n v="1"/>
    <n v="1"/>
    <m/>
    <n v="1"/>
    <m/>
    <m/>
    <m/>
    <s v="WEST"/>
    <x v="3"/>
    <x v="5"/>
    <x v="6"/>
    <x v="5"/>
    <x v="0"/>
    <x v="1"/>
    <x v="3"/>
    <x v="3"/>
    <x v="2"/>
    <x v="0"/>
  </r>
  <r>
    <n v="1016"/>
    <d v="2020-09-25T15:05:12"/>
    <x v="1015"/>
    <x v="28"/>
    <n v="5"/>
    <n v="1"/>
    <n v="1"/>
    <n v="2"/>
    <n v="1"/>
    <x v="0"/>
    <m/>
    <n v="2"/>
    <x v="30"/>
    <n v="1"/>
    <n v="6"/>
    <n v="1"/>
    <n v="6"/>
    <n v="4"/>
    <n v="5"/>
    <n v="5"/>
    <n v="6"/>
    <n v="2"/>
    <n v="5"/>
    <n v="3"/>
    <x v="36"/>
    <n v="2"/>
    <x v="1"/>
    <m/>
    <m/>
    <s v="OCWEN"/>
    <n v="2"/>
    <n v="2"/>
    <n v="2"/>
    <n v="2"/>
    <n v="1"/>
    <m/>
    <m/>
    <m/>
    <n v="1"/>
    <m/>
    <x v="4"/>
    <m/>
    <m/>
    <n v="1"/>
    <m/>
    <m/>
    <m/>
    <n v="1"/>
    <m/>
    <n v="1"/>
    <m/>
    <m/>
    <n v="1"/>
    <m/>
    <m/>
    <m/>
    <s v="WEST"/>
    <x v="6"/>
    <x v="4"/>
    <x v="6"/>
    <x v="7"/>
    <x v="5"/>
    <x v="3"/>
    <x v="1"/>
    <x v="3"/>
    <x v="0"/>
    <x v="3"/>
  </r>
  <r>
    <n v="1017"/>
    <d v="2020-09-25T15:07:03"/>
    <x v="1016"/>
    <x v="4"/>
    <n v="50"/>
    <n v="1"/>
    <n v="1"/>
    <n v="3"/>
    <n v="0"/>
    <x v="0"/>
    <m/>
    <n v="2"/>
    <x v="14"/>
    <n v="2"/>
    <n v="5"/>
    <n v="2"/>
    <n v="7"/>
    <n v="5"/>
    <n v="5"/>
    <n v="6"/>
    <n v="7"/>
    <n v="1"/>
    <n v="5"/>
    <n v="3"/>
    <x v="9"/>
    <n v="2"/>
    <x v="6"/>
    <m/>
    <s v="National Exchange Bank &amp; Trust"/>
    <m/>
    <n v="3"/>
    <n v="3"/>
    <n v="2"/>
    <n v="3"/>
    <n v="1"/>
    <n v="1"/>
    <m/>
    <m/>
    <m/>
    <m/>
    <x v="1"/>
    <n v="1"/>
    <m/>
    <m/>
    <m/>
    <n v="1"/>
    <m/>
    <m/>
    <m/>
    <n v="1"/>
    <m/>
    <m/>
    <n v="1"/>
    <m/>
    <m/>
    <m/>
    <s v="MW"/>
    <x v="1"/>
    <x v="4"/>
    <x v="2"/>
    <x v="1"/>
    <x v="5"/>
    <x v="0"/>
    <x v="1"/>
    <x v="2"/>
    <x v="0"/>
    <x v="3"/>
  </r>
  <r>
    <n v="1018"/>
    <d v="2020-09-25T15:08:59"/>
    <x v="1017"/>
    <x v="1"/>
    <n v="38"/>
    <n v="1"/>
    <n v="1"/>
    <n v="2"/>
    <n v="3"/>
    <x v="5"/>
    <s v="Stay at home parent"/>
    <n v="2"/>
    <x v="14"/>
    <n v="2"/>
    <n v="3"/>
    <n v="5"/>
    <n v="6"/>
    <n v="4"/>
    <n v="6"/>
    <n v="3"/>
    <n v="4"/>
    <n v="4"/>
    <n v="4"/>
    <n v="3"/>
    <x v="10"/>
    <n v="4"/>
    <x v="9"/>
    <s v="PSECU"/>
    <m/>
    <m/>
    <n v="2"/>
    <n v="1"/>
    <n v="2"/>
    <n v="2"/>
    <m/>
    <n v="1"/>
    <m/>
    <m/>
    <m/>
    <m/>
    <x v="1"/>
    <n v="1"/>
    <m/>
    <m/>
    <m/>
    <n v="1"/>
    <m/>
    <n v="1"/>
    <m/>
    <m/>
    <m/>
    <m/>
    <m/>
    <m/>
    <n v="1"/>
    <m/>
    <s v="NE"/>
    <x v="0"/>
    <x v="0"/>
    <x v="5"/>
    <x v="1"/>
    <x v="3"/>
    <x v="0"/>
    <x v="0"/>
    <x v="1"/>
    <x v="0"/>
    <x v="1"/>
  </r>
  <r>
    <n v="1019"/>
    <d v="2020-09-25T15:09:03"/>
    <x v="1018"/>
    <x v="0"/>
    <n v="30"/>
    <n v="1"/>
    <n v="1"/>
    <n v="3"/>
    <n v="2"/>
    <x v="0"/>
    <m/>
    <n v="1"/>
    <x v="0"/>
    <n v="1"/>
    <n v="6"/>
    <n v="5"/>
    <n v="6"/>
    <n v="5"/>
    <n v="5"/>
    <n v="4"/>
    <n v="4"/>
    <n v="6"/>
    <n v="7"/>
    <n v="5"/>
    <x v="7"/>
    <n v="1"/>
    <x v="3"/>
    <m/>
    <m/>
    <m/>
    <n v="2"/>
    <n v="1"/>
    <n v="2"/>
    <n v="1"/>
    <m/>
    <n v="1"/>
    <m/>
    <m/>
    <m/>
    <m/>
    <x v="0"/>
    <m/>
    <n v="1"/>
    <m/>
    <n v="1"/>
    <m/>
    <n v="1"/>
    <m/>
    <m/>
    <m/>
    <m/>
    <m/>
    <n v="1"/>
    <m/>
    <n v="1"/>
    <m/>
    <s v="NE"/>
    <x v="5"/>
    <x v="0"/>
    <x v="0"/>
    <x v="3"/>
    <x v="0"/>
    <x v="3"/>
    <x v="0"/>
    <x v="0"/>
    <x v="2"/>
    <x v="0"/>
  </r>
  <r>
    <n v="1020"/>
    <d v="2020-09-25T15:10:42"/>
    <x v="1019"/>
    <x v="56"/>
    <n v="47"/>
    <n v="1"/>
    <n v="1"/>
    <n v="1"/>
    <n v="0"/>
    <x v="0"/>
    <m/>
    <n v="1"/>
    <x v="12"/>
    <n v="2"/>
    <n v="1"/>
    <n v="1"/>
    <n v="6"/>
    <n v="3"/>
    <n v="6"/>
    <n v="7"/>
    <n v="2"/>
    <n v="2"/>
    <n v="6"/>
    <n v="5"/>
    <x v="11"/>
    <n v="1"/>
    <x v="10"/>
    <m/>
    <m/>
    <m/>
    <n v="2"/>
    <n v="3"/>
    <n v="2"/>
    <n v="2"/>
    <m/>
    <m/>
    <m/>
    <m/>
    <n v="1"/>
    <m/>
    <x v="4"/>
    <n v="1"/>
    <m/>
    <m/>
    <m/>
    <m/>
    <m/>
    <n v="1"/>
    <m/>
    <m/>
    <n v="1"/>
    <m/>
    <n v="1"/>
    <m/>
    <m/>
    <m/>
    <s v="WEST"/>
    <x v="8"/>
    <x v="2"/>
    <x v="6"/>
    <x v="5"/>
    <x v="8"/>
    <x v="1"/>
    <x v="2"/>
    <x v="3"/>
    <x v="2"/>
    <x v="3"/>
  </r>
  <r>
    <n v="1021"/>
    <d v="2020-09-25T15:12:03"/>
    <x v="1020"/>
    <x v="8"/>
    <n v="32"/>
    <n v="1"/>
    <n v="1"/>
    <n v="2"/>
    <n v="2"/>
    <x v="0"/>
    <m/>
    <n v="1"/>
    <x v="0"/>
    <n v="1"/>
    <n v="5"/>
    <n v="5"/>
    <n v="7"/>
    <n v="7"/>
    <n v="6"/>
    <n v="6"/>
    <n v="7"/>
    <n v="7"/>
    <n v="7"/>
    <n v="6"/>
    <x v="24"/>
    <n v="1"/>
    <x v="3"/>
    <m/>
    <m/>
    <m/>
    <n v="1"/>
    <n v="1"/>
    <n v="2"/>
    <n v="1"/>
    <m/>
    <n v="1"/>
    <m/>
    <m/>
    <m/>
    <m/>
    <x v="3"/>
    <n v="1"/>
    <n v="1"/>
    <m/>
    <m/>
    <m/>
    <n v="1"/>
    <m/>
    <m/>
    <m/>
    <m/>
    <n v="1"/>
    <m/>
    <n v="1"/>
    <m/>
    <m/>
    <s v="NE"/>
    <x v="1"/>
    <x v="6"/>
    <x v="0"/>
    <x v="1"/>
    <x v="0"/>
    <x v="0"/>
    <x v="2"/>
    <x v="0"/>
    <x v="0"/>
    <x v="0"/>
  </r>
  <r>
    <n v="1022"/>
    <d v="2020-09-25T15:14:42"/>
    <x v="1021"/>
    <x v="5"/>
    <n v="30"/>
    <n v="1"/>
    <n v="1"/>
    <n v="2"/>
    <n v="3"/>
    <x v="0"/>
    <m/>
    <n v="1"/>
    <x v="30"/>
    <n v="1"/>
    <n v="6"/>
    <n v="2"/>
    <n v="7"/>
    <n v="1"/>
    <n v="7"/>
    <n v="6"/>
    <n v="6"/>
    <n v="1"/>
    <n v="7"/>
    <n v="1"/>
    <x v="7"/>
    <n v="2"/>
    <x v="4"/>
    <m/>
    <m/>
    <m/>
    <n v="1"/>
    <n v="1"/>
    <n v="1"/>
    <n v="3"/>
    <m/>
    <n v="1"/>
    <m/>
    <m/>
    <m/>
    <m/>
    <x v="3"/>
    <m/>
    <m/>
    <m/>
    <m/>
    <m/>
    <n v="1"/>
    <n v="1"/>
    <n v="1"/>
    <m/>
    <m/>
    <n v="1"/>
    <n v="1"/>
    <m/>
    <m/>
    <m/>
    <s v="NE"/>
    <x v="0"/>
    <x v="5"/>
    <x v="2"/>
    <x v="2"/>
    <x v="9"/>
    <x v="0"/>
    <x v="3"/>
    <x v="2"/>
    <x v="1"/>
    <x v="2"/>
  </r>
  <r>
    <n v="1023"/>
    <d v="2020-09-25T15:16:34"/>
    <x v="1022"/>
    <x v="2"/>
    <n v="5"/>
    <n v="1"/>
    <n v="1"/>
    <n v="2"/>
    <n v="0"/>
    <x v="0"/>
    <m/>
    <n v="2"/>
    <x v="2"/>
    <n v="2"/>
    <n v="6"/>
    <n v="2"/>
    <n v="6"/>
    <n v="2"/>
    <n v="5"/>
    <n v="3"/>
    <n v="7"/>
    <n v="3"/>
    <n v="7"/>
    <n v="5"/>
    <x v="7"/>
    <n v="2"/>
    <x v="2"/>
    <m/>
    <m/>
    <m/>
    <n v="1"/>
    <n v="1"/>
    <n v="2"/>
    <n v="2"/>
    <m/>
    <n v="1"/>
    <m/>
    <m/>
    <n v="1"/>
    <m/>
    <x v="1"/>
    <n v="1"/>
    <m/>
    <m/>
    <m/>
    <n v="1"/>
    <m/>
    <n v="1"/>
    <m/>
    <m/>
    <m/>
    <m/>
    <n v="1"/>
    <m/>
    <m/>
    <m/>
    <s v="WEST"/>
    <x v="11"/>
    <x v="4"/>
    <x v="3"/>
    <x v="4"/>
    <x v="0"/>
    <x v="3"/>
    <x v="1"/>
    <x v="3"/>
    <x v="1"/>
    <x v="0"/>
  </r>
  <r>
    <n v="1024"/>
    <d v="2020-09-25T15:17:14"/>
    <x v="1023"/>
    <x v="29"/>
    <n v="22"/>
    <n v="1"/>
    <n v="1"/>
    <n v="1"/>
    <n v="0"/>
    <x v="1"/>
    <m/>
    <n v="2"/>
    <x v="2"/>
    <n v="2"/>
    <n v="5"/>
    <n v="2"/>
    <n v="5"/>
    <n v="6"/>
    <n v="6"/>
    <n v="5"/>
    <n v="6"/>
    <n v="2"/>
    <n v="6"/>
    <n v="3"/>
    <x v="12"/>
    <n v="3"/>
    <x v="1"/>
    <m/>
    <m/>
    <s v="Mr. Cooper"/>
    <n v="2"/>
    <n v="1"/>
    <n v="2"/>
    <n v="2"/>
    <m/>
    <n v="1"/>
    <m/>
    <m/>
    <m/>
    <m/>
    <x v="4"/>
    <m/>
    <m/>
    <m/>
    <m/>
    <n v="1"/>
    <n v="1"/>
    <m/>
    <n v="1"/>
    <m/>
    <m/>
    <m/>
    <m/>
    <m/>
    <m/>
    <n v="1"/>
    <s v="MW"/>
    <x v="0"/>
    <x v="5"/>
    <x v="3"/>
    <x v="1"/>
    <x v="3"/>
    <x v="0"/>
    <x v="3"/>
    <x v="3"/>
    <x v="0"/>
    <x v="1"/>
  </r>
  <r>
    <n v="1025"/>
    <d v="2020-09-25T15:17:32"/>
    <x v="1024"/>
    <x v="19"/>
    <n v="16"/>
    <n v="2"/>
    <n v="1"/>
    <n v="2"/>
    <n v="0"/>
    <x v="1"/>
    <m/>
    <n v="1"/>
    <x v="8"/>
    <n v="2"/>
    <n v="5"/>
    <n v="4"/>
    <n v="6"/>
    <n v="5"/>
    <n v="4"/>
    <n v="6"/>
    <n v="6"/>
    <n v="4"/>
    <n v="6"/>
    <n v="4"/>
    <x v="24"/>
    <n v="3"/>
    <x v="7"/>
    <m/>
    <m/>
    <m/>
    <n v="2"/>
    <n v="2"/>
    <n v="2"/>
    <n v="2"/>
    <m/>
    <m/>
    <m/>
    <m/>
    <m/>
    <n v="1"/>
    <x v="5"/>
    <m/>
    <m/>
    <m/>
    <m/>
    <n v="1"/>
    <m/>
    <n v="1"/>
    <m/>
    <n v="1"/>
    <m/>
    <m/>
    <m/>
    <m/>
    <m/>
    <n v="1"/>
    <s v="MW"/>
    <x v="1"/>
    <x v="6"/>
    <x v="5"/>
    <x v="7"/>
    <x v="0"/>
    <x v="0"/>
    <x v="2"/>
    <x v="1"/>
    <x v="0"/>
    <x v="0"/>
  </r>
  <r>
    <n v="1026"/>
    <d v="2020-09-25T15:17:36"/>
    <x v="1025"/>
    <x v="4"/>
    <n v="27"/>
    <n v="1"/>
    <n v="1"/>
    <n v="2"/>
    <n v="3"/>
    <x v="0"/>
    <m/>
    <n v="2"/>
    <x v="25"/>
    <n v="1"/>
    <n v="4"/>
    <n v="2"/>
    <n v="5"/>
    <n v="4"/>
    <n v="5"/>
    <n v="4"/>
    <n v="6"/>
    <n v="1"/>
    <n v="4"/>
    <n v="2"/>
    <x v="18"/>
    <n v="2"/>
    <x v="6"/>
    <m/>
    <s v="Western National Bank"/>
    <m/>
    <n v="3"/>
    <n v="3"/>
    <n v="1"/>
    <n v="3"/>
    <m/>
    <m/>
    <m/>
    <m/>
    <m/>
    <n v="1"/>
    <x v="4"/>
    <n v="1"/>
    <m/>
    <m/>
    <m/>
    <m/>
    <m/>
    <m/>
    <m/>
    <n v="1"/>
    <n v="1"/>
    <m/>
    <n v="1"/>
    <m/>
    <n v="1"/>
    <m/>
    <s v="MW"/>
    <x v="0"/>
    <x v="5"/>
    <x v="6"/>
    <x v="1"/>
    <x v="3"/>
    <x v="0"/>
    <x v="3"/>
    <x v="3"/>
    <x v="0"/>
    <x v="1"/>
  </r>
  <r>
    <n v="1027"/>
    <d v="2020-09-25T15:18:12"/>
    <x v="1026"/>
    <x v="25"/>
    <n v="19"/>
    <n v="1"/>
    <n v="1"/>
    <n v="2"/>
    <n v="0"/>
    <x v="0"/>
    <m/>
    <n v="1"/>
    <x v="2"/>
    <n v="2"/>
    <n v="2"/>
    <n v="3"/>
    <n v="6"/>
    <n v="2"/>
    <n v="6"/>
    <n v="6"/>
    <n v="5"/>
    <n v="4"/>
    <n v="5"/>
    <n v="4"/>
    <x v="7"/>
    <n v="1"/>
    <x v="2"/>
    <m/>
    <m/>
    <m/>
    <n v="2"/>
    <n v="3"/>
    <n v="2"/>
    <n v="2"/>
    <m/>
    <m/>
    <m/>
    <m/>
    <n v="1"/>
    <m/>
    <x v="1"/>
    <m/>
    <m/>
    <n v="1"/>
    <m/>
    <m/>
    <m/>
    <m/>
    <m/>
    <m/>
    <m/>
    <m/>
    <m/>
    <m/>
    <m/>
    <n v="1"/>
    <s v="NE"/>
    <x v="3"/>
    <x v="6"/>
    <x v="5"/>
    <x v="5"/>
    <x v="5"/>
    <x v="1"/>
    <x v="2"/>
    <x v="1"/>
    <x v="2"/>
    <x v="3"/>
  </r>
  <r>
    <n v="1028"/>
    <d v="2020-09-25T15:19:01"/>
    <x v="1027"/>
    <x v="33"/>
    <n v="35"/>
    <n v="1"/>
    <n v="1"/>
    <n v="2"/>
    <n v="0"/>
    <x v="0"/>
    <m/>
    <n v="2"/>
    <x v="10"/>
    <n v="2"/>
    <n v="7"/>
    <n v="1"/>
    <n v="7"/>
    <n v="1"/>
    <n v="1"/>
    <n v="2"/>
    <n v="7"/>
    <n v="1"/>
    <n v="7"/>
    <n v="2"/>
    <x v="12"/>
    <n v="3"/>
    <x v="5"/>
    <m/>
    <m/>
    <m/>
    <n v="2"/>
    <n v="2"/>
    <n v="2"/>
    <n v="2"/>
    <m/>
    <n v="1"/>
    <m/>
    <m/>
    <n v="1"/>
    <m/>
    <x v="5"/>
    <n v="1"/>
    <m/>
    <m/>
    <m/>
    <n v="1"/>
    <m/>
    <m/>
    <n v="1"/>
    <m/>
    <m/>
    <m/>
    <n v="1"/>
    <m/>
    <n v="1"/>
    <m/>
    <s v="MW"/>
    <x v="12"/>
    <x v="1"/>
    <x v="2"/>
    <x v="2"/>
    <x v="7"/>
    <x v="2"/>
    <x v="1"/>
    <x v="2"/>
    <x v="1"/>
    <x v="0"/>
  </r>
  <r>
    <n v="1029"/>
    <d v="2020-09-25T15:20:01"/>
    <x v="1028"/>
    <x v="4"/>
    <n v="38"/>
    <n v="1"/>
    <n v="1"/>
    <n v="2"/>
    <n v="2"/>
    <x v="0"/>
    <m/>
    <n v="2"/>
    <x v="17"/>
    <n v="1"/>
    <n v="4"/>
    <n v="1"/>
    <n v="7"/>
    <n v="1"/>
    <n v="7"/>
    <n v="6"/>
    <n v="7"/>
    <n v="1"/>
    <n v="7"/>
    <n v="6"/>
    <x v="8"/>
    <n v="2"/>
    <x v="3"/>
    <m/>
    <m/>
    <m/>
    <n v="2"/>
    <n v="1"/>
    <n v="2"/>
    <n v="2"/>
    <m/>
    <n v="1"/>
    <m/>
    <m/>
    <n v="1"/>
    <m/>
    <x v="1"/>
    <n v="1"/>
    <n v="1"/>
    <m/>
    <m/>
    <n v="1"/>
    <m/>
    <m/>
    <m/>
    <m/>
    <m/>
    <n v="1"/>
    <m/>
    <n v="1"/>
    <m/>
    <m/>
    <s v="NE"/>
    <x v="2"/>
    <x v="1"/>
    <x v="2"/>
    <x v="2"/>
    <x v="8"/>
    <x v="0"/>
    <x v="1"/>
    <x v="2"/>
    <x v="1"/>
    <x v="3"/>
  </r>
  <r>
    <n v="1030"/>
    <d v="2020-09-25T15:20:18"/>
    <x v="1029"/>
    <x v="50"/>
    <n v="32"/>
    <n v="1"/>
    <n v="1"/>
    <n v="2"/>
    <n v="1"/>
    <x v="0"/>
    <m/>
    <n v="2"/>
    <x v="6"/>
    <n v="2"/>
    <n v="2"/>
    <n v="6"/>
    <n v="5"/>
    <n v="6"/>
    <n v="5"/>
    <n v="5"/>
    <n v="5"/>
    <n v="2"/>
    <n v="4"/>
    <n v="4"/>
    <x v="12"/>
    <n v="2"/>
    <x v="5"/>
    <m/>
    <m/>
    <m/>
    <n v="2"/>
    <n v="2"/>
    <n v="2"/>
    <n v="2"/>
    <m/>
    <m/>
    <m/>
    <m/>
    <m/>
    <n v="1"/>
    <x v="4"/>
    <n v="1"/>
    <m/>
    <n v="1"/>
    <m/>
    <m/>
    <m/>
    <n v="1"/>
    <m/>
    <m/>
    <m/>
    <m/>
    <m/>
    <m/>
    <n v="1"/>
    <m/>
    <s v="NE"/>
    <x v="9"/>
    <x v="0"/>
    <x v="3"/>
    <x v="10"/>
    <x v="8"/>
    <x v="1"/>
    <x v="0"/>
    <x v="3"/>
    <x v="3"/>
    <x v="3"/>
  </r>
  <r>
    <n v="1031"/>
    <d v="2020-09-25T15:20:40"/>
    <x v="1030"/>
    <x v="41"/>
    <n v="3"/>
    <n v="1"/>
    <n v="1"/>
    <n v="2"/>
    <n v="2"/>
    <x v="0"/>
    <m/>
    <n v="2"/>
    <x v="7"/>
    <n v="2"/>
    <n v="1"/>
    <n v="3"/>
    <n v="7"/>
    <n v="1"/>
    <n v="7"/>
    <n v="6"/>
    <n v="2"/>
    <n v="1"/>
    <n v="6"/>
    <n v="1"/>
    <x v="5"/>
    <n v="1"/>
    <x v="4"/>
    <m/>
    <m/>
    <m/>
    <n v="2"/>
    <n v="1"/>
    <n v="2"/>
    <n v="2"/>
    <m/>
    <n v="1"/>
    <m/>
    <m/>
    <n v="1"/>
    <m/>
    <x v="1"/>
    <m/>
    <m/>
    <m/>
    <m/>
    <m/>
    <n v="1"/>
    <m/>
    <n v="1"/>
    <n v="1"/>
    <m/>
    <n v="1"/>
    <n v="1"/>
    <n v="1"/>
    <m/>
    <m/>
    <s v="WEST"/>
    <x v="7"/>
    <x v="0"/>
    <x v="2"/>
    <x v="4"/>
    <x v="9"/>
    <x v="1"/>
    <x v="0"/>
    <x v="2"/>
    <x v="1"/>
    <x v="2"/>
  </r>
  <r>
    <n v="1032"/>
    <d v="2020-09-25T15:21:08"/>
    <x v="1031"/>
    <x v="27"/>
    <n v="5"/>
    <n v="1"/>
    <n v="1"/>
    <n v="2"/>
    <n v="0"/>
    <x v="1"/>
    <m/>
    <n v="2"/>
    <x v="16"/>
    <n v="2"/>
    <n v="3"/>
    <n v="4"/>
    <n v="6"/>
    <n v="5"/>
    <n v="6"/>
    <n v="5"/>
    <n v="3"/>
    <n v="1"/>
    <n v="5"/>
    <n v="3"/>
    <x v="9"/>
    <n v="2"/>
    <x v="10"/>
    <m/>
    <m/>
    <m/>
    <n v="2"/>
    <n v="3"/>
    <n v="2"/>
    <n v="2"/>
    <n v="1"/>
    <m/>
    <n v="1"/>
    <n v="1"/>
    <m/>
    <m/>
    <x v="4"/>
    <n v="1"/>
    <m/>
    <m/>
    <m/>
    <m/>
    <m/>
    <n v="1"/>
    <m/>
    <m/>
    <n v="1"/>
    <m/>
    <n v="1"/>
    <m/>
    <n v="1"/>
    <m/>
    <s v="WEST"/>
    <x v="2"/>
    <x v="0"/>
    <x v="4"/>
    <x v="1"/>
    <x v="3"/>
    <x v="0"/>
    <x v="0"/>
    <x v="3"/>
    <x v="0"/>
    <x v="1"/>
  </r>
  <r>
    <n v="1033"/>
    <d v="2020-09-25T15:21:36"/>
    <x v="1032"/>
    <x v="57"/>
    <n v="37"/>
    <n v="1"/>
    <n v="1"/>
    <n v="1"/>
    <n v="0"/>
    <x v="1"/>
    <m/>
    <n v="1"/>
    <x v="9"/>
    <n v="2"/>
    <n v="5"/>
    <n v="2"/>
    <n v="7"/>
    <n v="2"/>
    <n v="6"/>
    <n v="6"/>
    <n v="7"/>
    <n v="5"/>
    <n v="5"/>
    <n v="4"/>
    <x v="9"/>
    <n v="3"/>
    <x v="5"/>
    <m/>
    <m/>
    <m/>
    <n v="3"/>
    <n v="2"/>
    <n v="3"/>
    <n v="3"/>
    <n v="1"/>
    <m/>
    <m/>
    <m/>
    <m/>
    <m/>
    <x v="0"/>
    <m/>
    <m/>
    <m/>
    <m/>
    <n v="1"/>
    <n v="1"/>
    <m/>
    <m/>
    <n v="1"/>
    <m/>
    <m/>
    <n v="1"/>
    <m/>
    <m/>
    <m/>
    <s v="WEST"/>
    <x v="1"/>
    <x v="4"/>
    <x v="5"/>
    <x v="5"/>
    <x v="5"/>
    <x v="0"/>
    <x v="1"/>
    <x v="1"/>
    <x v="2"/>
    <x v="3"/>
  </r>
  <r>
    <n v="1034"/>
    <d v="2020-09-25T15:22:35"/>
    <x v="1033"/>
    <x v="2"/>
    <n v="5"/>
    <n v="1"/>
    <n v="1"/>
    <n v="4"/>
    <n v="0"/>
    <x v="1"/>
    <m/>
    <n v="1"/>
    <x v="17"/>
    <n v="2"/>
    <n v="6"/>
    <n v="1"/>
    <n v="7"/>
    <n v="1"/>
    <n v="7"/>
    <n v="4"/>
    <n v="7"/>
    <n v="1"/>
    <n v="7"/>
    <n v="1"/>
    <x v="2"/>
    <n v="1"/>
    <x v="3"/>
    <m/>
    <m/>
    <m/>
    <n v="2"/>
    <n v="1"/>
    <n v="2"/>
    <n v="3"/>
    <m/>
    <m/>
    <m/>
    <m/>
    <n v="1"/>
    <m/>
    <x v="1"/>
    <n v="1"/>
    <m/>
    <m/>
    <m/>
    <n v="1"/>
    <m/>
    <m/>
    <n v="1"/>
    <m/>
    <m/>
    <m/>
    <m/>
    <m/>
    <n v="1"/>
    <m/>
    <s v="WEST"/>
    <x v="5"/>
    <x v="1"/>
    <x v="2"/>
    <x v="2"/>
    <x v="9"/>
    <x v="3"/>
    <x v="1"/>
    <x v="2"/>
    <x v="1"/>
    <x v="2"/>
  </r>
  <r>
    <n v="1035"/>
    <d v="2020-09-25T15:22:42"/>
    <x v="1034"/>
    <x v="41"/>
    <n v="38"/>
    <n v="2"/>
    <n v="1"/>
    <n v="2"/>
    <n v="2"/>
    <x v="3"/>
    <m/>
    <n v="1"/>
    <x v="0"/>
    <n v="1"/>
    <n v="4"/>
    <n v="4"/>
    <n v="4"/>
    <n v="3"/>
    <n v="6"/>
    <n v="4"/>
    <n v="5"/>
    <n v="4"/>
    <n v="6"/>
    <n v="3"/>
    <x v="22"/>
    <n v="1"/>
    <x v="3"/>
    <m/>
    <m/>
    <m/>
    <n v="2"/>
    <n v="1"/>
    <n v="1"/>
    <n v="2"/>
    <n v="1"/>
    <n v="1"/>
    <n v="1"/>
    <m/>
    <n v="1"/>
    <m/>
    <x v="1"/>
    <m/>
    <m/>
    <m/>
    <m/>
    <n v="1"/>
    <n v="1"/>
    <n v="1"/>
    <m/>
    <m/>
    <m/>
    <n v="1"/>
    <m/>
    <n v="1"/>
    <n v="1"/>
    <m/>
    <s v="NE"/>
    <x v="0"/>
    <x v="2"/>
    <x v="0"/>
    <x v="5"/>
    <x v="3"/>
    <x v="0"/>
    <x v="2"/>
    <x v="0"/>
    <x v="2"/>
    <x v="1"/>
  </r>
  <r>
    <n v="1036"/>
    <d v="2020-09-25T15:24:17"/>
    <x v="1035"/>
    <x v="21"/>
    <n v="23"/>
    <n v="1"/>
    <n v="1"/>
    <n v="2"/>
    <n v="0"/>
    <x v="0"/>
    <m/>
    <n v="1"/>
    <x v="20"/>
    <n v="2"/>
    <n v="3"/>
    <n v="6"/>
    <n v="2"/>
    <n v="6"/>
    <n v="7"/>
    <n v="1"/>
    <n v="4"/>
    <n v="4"/>
    <n v="4"/>
    <n v="4"/>
    <x v="22"/>
    <n v="3"/>
    <x v="4"/>
    <m/>
    <m/>
    <m/>
    <n v="3"/>
    <n v="2"/>
    <n v="3"/>
    <n v="2"/>
    <m/>
    <m/>
    <m/>
    <m/>
    <m/>
    <n v="1"/>
    <x v="0"/>
    <m/>
    <m/>
    <m/>
    <m/>
    <m/>
    <m/>
    <n v="1"/>
    <n v="1"/>
    <n v="1"/>
    <m/>
    <m/>
    <n v="1"/>
    <n v="1"/>
    <m/>
    <m/>
    <s v="MW"/>
    <x v="5"/>
    <x v="7"/>
    <x v="9"/>
    <x v="10"/>
    <x v="3"/>
    <x v="3"/>
    <x v="0"/>
    <x v="0"/>
    <x v="3"/>
    <x v="1"/>
  </r>
  <r>
    <n v="1037"/>
    <d v="2020-09-25T15:25:12"/>
    <x v="1036"/>
    <x v="8"/>
    <n v="35"/>
    <n v="1"/>
    <n v="1"/>
    <n v="2"/>
    <n v="2"/>
    <x v="0"/>
    <m/>
    <n v="1"/>
    <x v="0"/>
    <n v="1"/>
    <n v="7"/>
    <n v="7"/>
    <n v="7"/>
    <n v="7"/>
    <n v="7"/>
    <n v="6"/>
    <n v="6"/>
    <n v="6"/>
    <n v="6"/>
    <n v="6"/>
    <x v="12"/>
    <n v="1"/>
    <x v="3"/>
    <m/>
    <m/>
    <m/>
    <n v="1"/>
    <n v="1"/>
    <n v="1"/>
    <n v="1"/>
    <n v="1"/>
    <n v="1"/>
    <m/>
    <m/>
    <n v="1"/>
    <m/>
    <x v="5"/>
    <m/>
    <n v="1"/>
    <n v="1"/>
    <m/>
    <m/>
    <n v="1"/>
    <m/>
    <m/>
    <m/>
    <m/>
    <m/>
    <n v="1"/>
    <m/>
    <n v="1"/>
    <m/>
    <s v="MW"/>
    <x v="6"/>
    <x v="0"/>
    <x v="1"/>
    <x v="0"/>
    <x v="8"/>
    <x v="3"/>
    <x v="0"/>
    <x v="1"/>
    <x v="0"/>
    <x v="3"/>
  </r>
  <r>
    <n v="1038"/>
    <d v="2020-09-25T15:26:39"/>
    <x v="1037"/>
    <x v="55"/>
    <n v="15"/>
    <n v="2"/>
    <n v="1"/>
    <n v="4"/>
    <n v="0"/>
    <x v="0"/>
    <m/>
    <n v="2"/>
    <x v="7"/>
    <n v="1"/>
    <n v="7"/>
    <n v="2"/>
    <n v="6"/>
    <n v="2"/>
    <n v="7"/>
    <n v="2"/>
    <n v="7"/>
    <n v="4"/>
    <n v="6"/>
    <n v="2"/>
    <x v="7"/>
    <n v="2"/>
    <x v="1"/>
    <m/>
    <m/>
    <s v="Farm Credit of the Americas"/>
    <n v="2"/>
    <n v="1"/>
    <n v="2"/>
    <n v="2"/>
    <m/>
    <n v="1"/>
    <m/>
    <m/>
    <n v="1"/>
    <m/>
    <x v="0"/>
    <m/>
    <m/>
    <m/>
    <m/>
    <m/>
    <m/>
    <m/>
    <n v="1"/>
    <n v="1"/>
    <n v="1"/>
    <m/>
    <m/>
    <m/>
    <m/>
    <n v="1"/>
    <s v="MW"/>
    <x v="12"/>
    <x v="4"/>
    <x v="5"/>
    <x v="6"/>
    <x v="2"/>
    <x v="2"/>
    <x v="1"/>
    <x v="1"/>
    <x v="2"/>
    <x v="2"/>
  </r>
  <r>
    <n v="1039"/>
    <d v="2020-09-25T15:26:50"/>
    <x v="1038"/>
    <x v="0"/>
    <n v="23"/>
    <n v="1"/>
    <n v="1"/>
    <n v="2"/>
    <n v="1"/>
    <x v="0"/>
    <m/>
    <n v="1"/>
    <x v="1"/>
    <n v="2"/>
    <n v="6"/>
    <n v="1"/>
    <n v="7"/>
    <n v="2"/>
    <n v="7"/>
    <n v="4"/>
    <n v="7"/>
    <n v="1"/>
    <n v="6"/>
    <n v="1"/>
    <x v="12"/>
    <n v="4"/>
    <x v="10"/>
    <m/>
    <m/>
    <m/>
    <n v="3"/>
    <n v="3"/>
    <n v="1"/>
    <n v="2"/>
    <m/>
    <m/>
    <m/>
    <m/>
    <m/>
    <n v="1"/>
    <x v="3"/>
    <n v="1"/>
    <m/>
    <n v="1"/>
    <n v="1"/>
    <m/>
    <m/>
    <m/>
    <m/>
    <m/>
    <m/>
    <m/>
    <n v="1"/>
    <m/>
    <n v="1"/>
    <m/>
    <s v="MW"/>
    <x v="5"/>
    <x v="1"/>
    <x v="2"/>
    <x v="6"/>
    <x v="9"/>
    <x v="3"/>
    <x v="1"/>
    <x v="2"/>
    <x v="2"/>
    <x v="2"/>
  </r>
  <r>
    <n v="1040"/>
    <d v="2020-09-25T15:27:09"/>
    <x v="1039"/>
    <x v="8"/>
    <n v="32"/>
    <n v="1"/>
    <n v="1"/>
    <n v="2"/>
    <n v="1"/>
    <x v="0"/>
    <m/>
    <n v="1"/>
    <x v="17"/>
    <n v="1"/>
    <n v="6"/>
    <n v="3"/>
    <n v="6"/>
    <n v="3"/>
    <n v="6"/>
    <n v="5"/>
    <n v="7"/>
    <n v="1"/>
    <n v="7"/>
    <n v="5"/>
    <x v="8"/>
    <n v="1"/>
    <x v="3"/>
    <m/>
    <m/>
    <m/>
    <n v="1"/>
    <n v="1"/>
    <n v="1"/>
    <n v="1"/>
    <n v="1"/>
    <m/>
    <m/>
    <m/>
    <m/>
    <m/>
    <x v="1"/>
    <m/>
    <n v="1"/>
    <m/>
    <m/>
    <m/>
    <m/>
    <m/>
    <m/>
    <m/>
    <m/>
    <m/>
    <n v="1"/>
    <m/>
    <m/>
    <m/>
    <s v="NE"/>
    <x v="6"/>
    <x v="5"/>
    <x v="4"/>
    <x v="6"/>
    <x v="8"/>
    <x v="3"/>
    <x v="3"/>
    <x v="3"/>
    <x v="2"/>
    <x v="3"/>
  </r>
  <r>
    <n v="1041"/>
    <d v="2020-09-25T15:27:13"/>
    <x v="1040"/>
    <x v="50"/>
    <n v="14"/>
    <n v="1"/>
    <n v="1"/>
    <n v="2"/>
    <n v="0"/>
    <x v="0"/>
    <m/>
    <n v="1"/>
    <x v="19"/>
    <n v="2"/>
    <n v="6"/>
    <n v="3"/>
    <n v="6"/>
    <n v="3"/>
    <n v="6"/>
    <n v="6"/>
    <n v="6"/>
    <n v="5"/>
    <n v="6"/>
    <n v="3"/>
    <x v="22"/>
    <n v="3"/>
    <x v="10"/>
    <m/>
    <m/>
    <m/>
    <n v="3"/>
    <n v="3"/>
    <n v="2"/>
    <n v="3"/>
    <m/>
    <n v="1"/>
    <n v="1"/>
    <m/>
    <n v="1"/>
    <m/>
    <x v="1"/>
    <n v="1"/>
    <m/>
    <m/>
    <m/>
    <n v="1"/>
    <m/>
    <n v="1"/>
    <m/>
    <m/>
    <m/>
    <n v="1"/>
    <n v="1"/>
    <m/>
    <m/>
    <m/>
    <s v="MW"/>
    <x v="0"/>
    <x v="3"/>
    <x v="1"/>
    <x v="5"/>
    <x v="3"/>
    <x v="0"/>
    <x v="3"/>
    <x v="1"/>
    <x v="2"/>
    <x v="1"/>
  </r>
  <r>
    <n v="1042"/>
    <d v="2020-09-25T15:27:16"/>
    <x v="1041"/>
    <x v="56"/>
    <n v="14"/>
    <n v="1"/>
    <n v="1"/>
    <n v="2"/>
    <n v="0"/>
    <x v="0"/>
    <m/>
    <n v="2"/>
    <x v="7"/>
    <n v="1"/>
    <n v="4"/>
    <n v="7"/>
    <n v="6"/>
    <n v="7"/>
    <n v="5"/>
    <n v="3"/>
    <n v="4"/>
    <n v="4"/>
    <n v="2"/>
    <n v="4"/>
    <x v="12"/>
    <n v="4"/>
    <x v="10"/>
    <m/>
    <m/>
    <m/>
    <n v="2"/>
    <n v="2"/>
    <n v="2"/>
    <n v="2"/>
    <n v="1"/>
    <m/>
    <m/>
    <m/>
    <m/>
    <m/>
    <x v="5"/>
    <n v="1"/>
    <m/>
    <m/>
    <m/>
    <n v="1"/>
    <n v="1"/>
    <m/>
    <m/>
    <m/>
    <m/>
    <m/>
    <n v="1"/>
    <m/>
    <n v="1"/>
    <m/>
    <s v="MW"/>
    <x v="6"/>
    <x v="9"/>
    <x v="5"/>
    <x v="12"/>
    <x v="8"/>
    <x v="3"/>
    <x v="0"/>
    <x v="1"/>
    <x v="3"/>
    <x v="3"/>
  </r>
  <r>
    <n v="1043"/>
    <d v="2020-09-25T15:28:58"/>
    <x v="1042"/>
    <x v="49"/>
    <n v="23"/>
    <n v="2"/>
    <n v="1"/>
    <n v="3"/>
    <n v="1"/>
    <x v="0"/>
    <m/>
    <n v="2"/>
    <x v="17"/>
    <n v="2"/>
    <n v="2"/>
    <n v="1"/>
    <n v="7"/>
    <n v="5"/>
    <n v="3"/>
    <n v="7"/>
    <n v="6"/>
    <n v="1"/>
    <n v="6"/>
    <n v="1"/>
    <x v="2"/>
    <n v="2"/>
    <x v="4"/>
    <m/>
    <m/>
    <m/>
    <n v="2"/>
    <n v="3"/>
    <n v="2"/>
    <n v="2"/>
    <n v="1"/>
    <m/>
    <m/>
    <m/>
    <m/>
    <m/>
    <x v="0"/>
    <n v="1"/>
    <m/>
    <m/>
    <m/>
    <m/>
    <m/>
    <m/>
    <m/>
    <n v="1"/>
    <n v="1"/>
    <m/>
    <m/>
    <m/>
    <m/>
    <n v="1"/>
    <s v="MW"/>
    <x v="7"/>
    <x v="4"/>
    <x v="2"/>
    <x v="7"/>
    <x v="5"/>
    <x v="1"/>
    <x v="1"/>
    <x v="2"/>
    <x v="0"/>
    <x v="3"/>
  </r>
  <r>
    <n v="1044"/>
    <d v="2020-09-25T15:30:32"/>
    <x v="1043"/>
    <x v="7"/>
    <n v="47"/>
    <n v="1"/>
    <n v="1"/>
    <n v="2"/>
    <n v="3"/>
    <x v="0"/>
    <m/>
    <n v="1"/>
    <x v="16"/>
    <n v="2"/>
    <n v="5"/>
    <n v="2"/>
    <n v="5"/>
    <n v="3"/>
    <n v="6"/>
    <n v="5"/>
    <n v="6"/>
    <n v="2"/>
    <n v="5"/>
    <n v="4"/>
    <x v="9"/>
    <n v="1"/>
    <x v="2"/>
    <m/>
    <m/>
    <m/>
    <n v="2"/>
    <n v="3"/>
    <n v="2"/>
    <n v="2"/>
    <m/>
    <n v="1"/>
    <m/>
    <m/>
    <m/>
    <m/>
    <x v="3"/>
    <m/>
    <m/>
    <n v="1"/>
    <m/>
    <m/>
    <m/>
    <n v="1"/>
    <n v="1"/>
    <m/>
    <m/>
    <n v="1"/>
    <n v="1"/>
    <m/>
    <m/>
    <m/>
    <s v="WEST"/>
    <x v="0"/>
    <x v="5"/>
    <x v="3"/>
    <x v="3"/>
    <x v="5"/>
    <x v="0"/>
    <x v="3"/>
    <x v="3"/>
    <x v="2"/>
    <x v="3"/>
  </r>
  <r>
    <n v="1045"/>
    <d v="2020-09-25T15:30:32"/>
    <x v="1044"/>
    <x v="34"/>
    <n v="38"/>
    <n v="1"/>
    <n v="1"/>
    <n v="1"/>
    <n v="0"/>
    <x v="0"/>
    <m/>
    <n v="1"/>
    <x v="40"/>
    <n v="2"/>
    <n v="4"/>
    <n v="3"/>
    <n v="6"/>
    <n v="3"/>
    <n v="4"/>
    <n v="4"/>
    <n v="6"/>
    <n v="1"/>
    <n v="5"/>
    <n v="4"/>
    <x v="28"/>
    <n v="1"/>
    <x v="10"/>
    <m/>
    <m/>
    <m/>
    <n v="2"/>
    <n v="2"/>
    <n v="2"/>
    <n v="2"/>
    <m/>
    <m/>
    <m/>
    <m/>
    <n v="1"/>
    <m/>
    <x v="5"/>
    <n v="1"/>
    <m/>
    <m/>
    <m/>
    <n v="1"/>
    <m/>
    <m/>
    <n v="1"/>
    <m/>
    <m/>
    <m/>
    <m/>
    <m/>
    <n v="1"/>
    <m/>
    <s v="NE"/>
    <x v="0"/>
    <x v="3"/>
    <x v="4"/>
    <x v="3"/>
    <x v="0"/>
    <x v="0"/>
    <x v="3"/>
    <x v="3"/>
    <x v="2"/>
    <x v="0"/>
  </r>
  <r>
    <n v="1046"/>
    <d v="2020-09-25T15:31:48"/>
    <x v="1045"/>
    <x v="35"/>
    <n v="30"/>
    <n v="1"/>
    <n v="1"/>
    <n v="3"/>
    <n v="0"/>
    <x v="0"/>
    <m/>
    <n v="2"/>
    <x v="1"/>
    <n v="1"/>
    <n v="6"/>
    <n v="5"/>
    <n v="7"/>
    <n v="7"/>
    <n v="3"/>
    <n v="3"/>
    <n v="4"/>
    <n v="1"/>
    <n v="5"/>
    <n v="5"/>
    <x v="10"/>
    <n v="1"/>
    <x v="1"/>
    <m/>
    <m/>
    <s v="PNC"/>
    <n v="3"/>
    <n v="1"/>
    <n v="3"/>
    <n v="3"/>
    <m/>
    <n v="1"/>
    <m/>
    <m/>
    <m/>
    <m/>
    <x v="5"/>
    <n v="1"/>
    <m/>
    <m/>
    <m/>
    <m/>
    <n v="1"/>
    <m/>
    <n v="1"/>
    <m/>
    <m/>
    <n v="1"/>
    <n v="1"/>
    <n v="1"/>
    <m/>
    <m/>
    <s v="NE"/>
    <x v="11"/>
    <x v="0"/>
    <x v="2"/>
    <x v="10"/>
    <x v="4"/>
    <x v="3"/>
    <x v="0"/>
    <x v="2"/>
    <x v="3"/>
    <x v="0"/>
  </r>
  <r>
    <n v="1047"/>
    <d v="2020-09-25T15:34:10"/>
    <x v="1046"/>
    <x v="11"/>
    <n v="35"/>
    <n v="2"/>
    <n v="1"/>
    <n v="2"/>
    <n v="2"/>
    <x v="0"/>
    <m/>
    <n v="2"/>
    <x v="35"/>
    <n v="2"/>
    <n v="2"/>
    <n v="2"/>
    <n v="4"/>
    <n v="6"/>
    <n v="4"/>
    <n v="6"/>
    <n v="7"/>
    <n v="5"/>
    <n v="3"/>
    <n v="6"/>
    <x v="15"/>
    <n v="2"/>
    <x v="3"/>
    <m/>
    <m/>
    <m/>
    <n v="2"/>
    <n v="3"/>
    <n v="2"/>
    <n v="2"/>
    <m/>
    <n v="1"/>
    <m/>
    <m/>
    <m/>
    <m/>
    <x v="0"/>
    <m/>
    <m/>
    <m/>
    <m/>
    <m/>
    <m/>
    <n v="1"/>
    <n v="1"/>
    <n v="1"/>
    <m/>
    <m/>
    <m/>
    <n v="1"/>
    <n v="1"/>
    <m/>
    <s v="MW"/>
    <x v="3"/>
    <x v="4"/>
    <x v="7"/>
    <x v="11"/>
    <x v="4"/>
    <x v="1"/>
    <x v="1"/>
    <x v="0"/>
    <x v="3"/>
    <x v="0"/>
  </r>
  <r>
    <n v="1048"/>
    <d v="2020-09-25T15:34:14"/>
    <x v="1047"/>
    <x v="41"/>
    <n v="5"/>
    <n v="1"/>
    <n v="1"/>
    <n v="1"/>
    <n v="0"/>
    <x v="0"/>
    <m/>
    <n v="1"/>
    <x v="1"/>
    <n v="2"/>
    <n v="4"/>
    <n v="3"/>
    <n v="6"/>
    <n v="4"/>
    <n v="6"/>
    <n v="5"/>
    <n v="5"/>
    <n v="3"/>
    <n v="5"/>
    <n v="3"/>
    <x v="8"/>
    <n v="1"/>
    <x v="5"/>
    <m/>
    <m/>
    <m/>
    <n v="2"/>
    <n v="1"/>
    <n v="2"/>
    <n v="2"/>
    <m/>
    <n v="1"/>
    <m/>
    <m/>
    <n v="1"/>
    <m/>
    <x v="1"/>
    <n v="1"/>
    <m/>
    <m/>
    <m/>
    <n v="1"/>
    <m/>
    <m/>
    <m/>
    <n v="1"/>
    <m/>
    <m/>
    <m/>
    <m/>
    <m/>
    <n v="1"/>
    <s v="WEST"/>
    <x v="1"/>
    <x v="6"/>
    <x v="3"/>
    <x v="7"/>
    <x v="3"/>
    <x v="0"/>
    <x v="2"/>
    <x v="3"/>
    <x v="0"/>
    <x v="1"/>
  </r>
  <r>
    <n v="1049"/>
    <d v="2020-09-25T15:35:27"/>
    <x v="1048"/>
    <x v="16"/>
    <n v="25"/>
    <n v="1"/>
    <n v="1"/>
    <n v="1"/>
    <n v="0"/>
    <x v="0"/>
    <m/>
    <n v="1"/>
    <x v="0"/>
    <n v="2"/>
    <n v="2"/>
    <n v="6"/>
    <n v="5"/>
    <n v="5"/>
    <n v="3"/>
    <n v="5"/>
    <n v="4"/>
    <n v="4"/>
    <n v="4"/>
    <n v="6"/>
    <x v="12"/>
    <n v="1"/>
    <x v="6"/>
    <m/>
    <s v="FCB bank"/>
    <m/>
    <n v="2"/>
    <n v="1"/>
    <n v="2"/>
    <n v="2"/>
    <m/>
    <n v="1"/>
    <m/>
    <m/>
    <m/>
    <m/>
    <x v="4"/>
    <n v="1"/>
    <m/>
    <m/>
    <m/>
    <n v="1"/>
    <n v="1"/>
    <m/>
    <m/>
    <m/>
    <m/>
    <m/>
    <n v="1"/>
    <m/>
    <m/>
    <m/>
    <s v="MW"/>
    <x v="9"/>
    <x v="7"/>
    <x v="1"/>
    <x v="0"/>
    <x v="6"/>
    <x v="1"/>
    <x v="0"/>
    <x v="1"/>
    <x v="0"/>
    <x v="0"/>
  </r>
  <r>
    <n v="1050"/>
    <d v="2020-09-25T15:37:57"/>
    <x v="1049"/>
    <x v="8"/>
    <n v="5"/>
    <n v="1"/>
    <n v="1"/>
    <n v="2"/>
    <n v="2"/>
    <x v="0"/>
    <m/>
    <n v="1"/>
    <x v="2"/>
    <n v="2"/>
    <n v="6"/>
    <n v="3"/>
    <n v="6"/>
    <n v="1"/>
    <n v="5"/>
    <n v="6"/>
    <n v="7"/>
    <n v="1"/>
    <n v="7"/>
    <n v="3"/>
    <x v="12"/>
    <n v="1"/>
    <x v="3"/>
    <m/>
    <m/>
    <m/>
    <n v="2"/>
    <n v="1"/>
    <n v="1"/>
    <n v="2"/>
    <n v="1"/>
    <m/>
    <m/>
    <m/>
    <m/>
    <m/>
    <x v="5"/>
    <n v="1"/>
    <m/>
    <m/>
    <m/>
    <n v="1"/>
    <m/>
    <n v="1"/>
    <m/>
    <m/>
    <m/>
    <m/>
    <m/>
    <n v="1"/>
    <m/>
    <m/>
    <s v="WEST"/>
    <x v="0"/>
    <x v="5"/>
    <x v="4"/>
    <x v="2"/>
    <x v="5"/>
    <x v="0"/>
    <x v="3"/>
    <x v="3"/>
    <x v="1"/>
    <x v="3"/>
  </r>
  <r>
    <n v="1051"/>
    <d v="2020-09-25T15:40:15"/>
    <x v="1050"/>
    <x v="60"/>
    <n v="30"/>
    <n v="1"/>
    <n v="1"/>
    <n v="1"/>
    <n v="0"/>
    <x v="1"/>
    <m/>
    <n v="1"/>
    <x v="18"/>
    <n v="2"/>
    <n v="6"/>
    <n v="1"/>
    <n v="7"/>
    <n v="1"/>
    <n v="5"/>
    <n v="7"/>
    <n v="7"/>
    <n v="1"/>
    <n v="7"/>
    <n v="6"/>
    <x v="24"/>
    <n v="4"/>
    <x v="2"/>
    <m/>
    <m/>
    <m/>
    <n v="2"/>
    <n v="3"/>
    <n v="2"/>
    <n v="2"/>
    <m/>
    <n v="1"/>
    <m/>
    <m/>
    <m/>
    <m/>
    <x v="0"/>
    <n v="1"/>
    <m/>
    <m/>
    <m/>
    <m/>
    <m/>
    <m/>
    <m/>
    <n v="1"/>
    <m/>
    <m/>
    <m/>
    <m/>
    <n v="1"/>
    <m/>
    <s v="NE"/>
    <x v="1"/>
    <x v="1"/>
    <x v="2"/>
    <x v="2"/>
    <x v="7"/>
    <x v="0"/>
    <x v="1"/>
    <x v="2"/>
    <x v="1"/>
    <x v="0"/>
  </r>
  <r>
    <n v="1052"/>
    <d v="2020-09-25T15:40:39"/>
    <x v="1051"/>
    <x v="33"/>
    <n v="13"/>
    <n v="1"/>
    <n v="1"/>
    <n v="1"/>
    <n v="0"/>
    <x v="0"/>
    <m/>
    <n v="1"/>
    <x v="8"/>
    <n v="2"/>
    <n v="1"/>
    <n v="3"/>
    <n v="7"/>
    <n v="5"/>
    <n v="5"/>
    <n v="5"/>
    <n v="3"/>
    <n v="1"/>
    <n v="5"/>
    <n v="5"/>
    <x v="21"/>
    <n v="1"/>
    <x v="6"/>
    <m/>
    <s v="Security Bank"/>
    <m/>
    <n v="2"/>
    <n v="2"/>
    <n v="2"/>
    <n v="3"/>
    <m/>
    <m/>
    <m/>
    <m/>
    <m/>
    <n v="1"/>
    <x v="1"/>
    <n v="1"/>
    <m/>
    <m/>
    <m/>
    <m/>
    <n v="1"/>
    <m/>
    <m/>
    <m/>
    <n v="1"/>
    <n v="1"/>
    <n v="1"/>
    <m/>
    <n v="1"/>
    <m/>
    <s v="MW"/>
    <x v="3"/>
    <x v="8"/>
    <x v="2"/>
    <x v="1"/>
    <x v="0"/>
    <x v="1"/>
    <x v="0"/>
    <x v="2"/>
    <x v="0"/>
    <x v="0"/>
  </r>
  <r>
    <n v="1053"/>
    <d v="2020-09-25T15:41:17"/>
    <x v="1052"/>
    <x v="18"/>
    <n v="5"/>
    <n v="1"/>
    <n v="1"/>
    <n v="5"/>
    <n v="0"/>
    <x v="0"/>
    <m/>
    <n v="2"/>
    <x v="3"/>
    <n v="2"/>
    <n v="1"/>
    <n v="5"/>
    <n v="6"/>
    <n v="6"/>
    <n v="4"/>
    <n v="7"/>
    <n v="6"/>
    <n v="1"/>
    <n v="5"/>
    <n v="5"/>
    <x v="12"/>
    <n v="2"/>
    <x v="2"/>
    <m/>
    <m/>
    <m/>
    <n v="3"/>
    <n v="2"/>
    <n v="2"/>
    <n v="3"/>
    <n v="1"/>
    <n v="1"/>
    <m/>
    <m/>
    <n v="1"/>
    <m/>
    <x v="3"/>
    <n v="1"/>
    <m/>
    <m/>
    <m/>
    <m/>
    <m/>
    <m/>
    <m/>
    <n v="1"/>
    <n v="1"/>
    <m/>
    <m/>
    <m/>
    <n v="1"/>
    <m/>
    <s v="WEST"/>
    <x v="8"/>
    <x v="2"/>
    <x v="4"/>
    <x v="0"/>
    <x v="7"/>
    <x v="1"/>
    <x v="2"/>
    <x v="3"/>
    <x v="0"/>
    <x v="0"/>
  </r>
  <r>
    <n v="1054"/>
    <d v="2020-09-25T15:41:51"/>
    <x v="1053"/>
    <x v="14"/>
    <n v="7"/>
    <n v="1"/>
    <n v="1"/>
    <n v="2"/>
    <n v="0"/>
    <x v="0"/>
    <m/>
    <n v="1"/>
    <x v="2"/>
    <n v="1"/>
    <n v="6"/>
    <n v="2"/>
    <n v="6"/>
    <n v="3"/>
    <n v="6"/>
    <n v="3"/>
    <n v="6"/>
    <n v="2"/>
    <n v="6"/>
    <n v="1"/>
    <x v="7"/>
    <n v="1"/>
    <x v="3"/>
    <m/>
    <m/>
    <m/>
    <n v="2"/>
    <n v="2"/>
    <n v="2"/>
    <n v="2"/>
    <n v="1"/>
    <m/>
    <m/>
    <m/>
    <m/>
    <m/>
    <x v="3"/>
    <m/>
    <m/>
    <m/>
    <m/>
    <n v="1"/>
    <m/>
    <m/>
    <n v="1"/>
    <n v="1"/>
    <m/>
    <n v="1"/>
    <m/>
    <n v="1"/>
    <m/>
    <m/>
    <s v="NE"/>
    <x v="11"/>
    <x v="5"/>
    <x v="6"/>
    <x v="5"/>
    <x v="2"/>
    <x v="3"/>
    <x v="3"/>
    <x v="3"/>
    <x v="2"/>
    <x v="2"/>
  </r>
  <r>
    <n v="1055"/>
    <d v="2020-09-25T15:43:09"/>
    <x v="1054"/>
    <x v="0"/>
    <n v="5"/>
    <n v="1"/>
    <n v="1"/>
    <n v="2"/>
    <n v="1"/>
    <x v="0"/>
    <m/>
    <n v="2"/>
    <x v="7"/>
    <n v="2"/>
    <n v="3"/>
    <n v="2"/>
    <n v="6"/>
    <n v="6"/>
    <n v="6"/>
    <n v="6"/>
    <n v="6"/>
    <n v="1"/>
    <n v="6"/>
    <n v="2"/>
    <x v="12"/>
    <n v="3"/>
    <x v="1"/>
    <m/>
    <m/>
    <s v="New Rez"/>
    <n v="2"/>
    <n v="2"/>
    <n v="2"/>
    <n v="2"/>
    <m/>
    <m/>
    <m/>
    <m/>
    <m/>
    <n v="1"/>
    <x v="1"/>
    <n v="1"/>
    <m/>
    <m/>
    <m/>
    <m/>
    <m/>
    <n v="1"/>
    <m/>
    <m/>
    <n v="1"/>
    <m/>
    <n v="1"/>
    <m/>
    <n v="1"/>
    <m/>
    <s v="WEST"/>
    <x v="9"/>
    <x v="5"/>
    <x v="4"/>
    <x v="1"/>
    <x v="1"/>
    <x v="1"/>
    <x v="3"/>
    <x v="3"/>
    <x v="0"/>
    <x v="1"/>
  </r>
  <r>
    <n v="1056"/>
    <d v="2020-09-25T15:43:32"/>
    <x v="1055"/>
    <x v="3"/>
    <n v="16"/>
    <n v="2"/>
    <n v="1"/>
    <n v="2"/>
    <n v="0"/>
    <x v="0"/>
    <m/>
    <n v="1"/>
    <x v="17"/>
    <n v="2"/>
    <n v="3"/>
    <n v="2"/>
    <n v="5"/>
    <n v="5"/>
    <n v="5"/>
    <n v="6"/>
    <n v="5"/>
    <n v="3"/>
    <n v="5"/>
    <n v="5"/>
    <x v="8"/>
    <n v="1"/>
    <x v="6"/>
    <m/>
    <s v="Central Bank"/>
    <m/>
    <n v="2"/>
    <n v="2"/>
    <n v="2"/>
    <n v="2"/>
    <m/>
    <m/>
    <m/>
    <m/>
    <m/>
    <n v="1"/>
    <x v="0"/>
    <n v="1"/>
    <m/>
    <m/>
    <m/>
    <n v="1"/>
    <m/>
    <n v="1"/>
    <m/>
    <m/>
    <m/>
    <m/>
    <m/>
    <m/>
    <m/>
    <n v="1"/>
    <s v="MW"/>
    <x v="9"/>
    <x v="3"/>
    <x v="5"/>
    <x v="1"/>
    <x v="0"/>
    <x v="1"/>
    <x v="3"/>
    <x v="1"/>
    <x v="0"/>
    <x v="0"/>
  </r>
  <r>
    <n v="1057"/>
    <d v="2020-09-25T15:45:02"/>
    <x v="1056"/>
    <x v="41"/>
    <n v="35"/>
    <n v="1"/>
    <n v="1"/>
    <n v="2"/>
    <n v="1"/>
    <x v="0"/>
    <m/>
    <n v="2"/>
    <x v="16"/>
    <n v="2"/>
    <n v="5"/>
    <n v="5"/>
    <n v="6"/>
    <n v="5"/>
    <n v="5"/>
    <n v="3"/>
    <n v="5"/>
    <n v="5"/>
    <n v="5"/>
    <n v="5"/>
    <x v="24"/>
    <n v="2"/>
    <x v="5"/>
    <m/>
    <m/>
    <m/>
    <n v="3"/>
    <n v="1"/>
    <n v="2"/>
    <n v="3"/>
    <m/>
    <n v="1"/>
    <m/>
    <m/>
    <n v="1"/>
    <m/>
    <x v="1"/>
    <n v="1"/>
    <m/>
    <m/>
    <m/>
    <m/>
    <n v="1"/>
    <n v="1"/>
    <m/>
    <m/>
    <m/>
    <m/>
    <m/>
    <m/>
    <m/>
    <n v="1"/>
    <s v="MW"/>
    <x v="5"/>
    <x v="8"/>
    <x v="1"/>
    <x v="1"/>
    <x v="0"/>
    <x v="3"/>
    <x v="0"/>
    <x v="1"/>
    <x v="0"/>
    <x v="0"/>
  </r>
  <r>
    <n v="1058"/>
    <d v="2020-09-25T15:47:28"/>
    <x v="1057"/>
    <x v="37"/>
    <n v="38"/>
    <n v="1"/>
    <n v="1"/>
    <n v="3"/>
    <n v="0"/>
    <x v="0"/>
    <m/>
    <n v="2"/>
    <x v="25"/>
    <n v="2"/>
    <n v="2"/>
    <n v="2"/>
    <n v="6"/>
    <n v="2"/>
    <n v="4"/>
    <n v="5"/>
    <n v="4"/>
    <n v="1"/>
    <n v="6"/>
    <n v="5"/>
    <x v="22"/>
    <n v="3"/>
    <x v="5"/>
    <m/>
    <m/>
    <m/>
    <n v="2"/>
    <n v="1"/>
    <n v="2"/>
    <n v="2"/>
    <n v="1"/>
    <n v="1"/>
    <m/>
    <m/>
    <m/>
    <m/>
    <x v="1"/>
    <m/>
    <m/>
    <m/>
    <n v="1"/>
    <n v="1"/>
    <m/>
    <m/>
    <n v="1"/>
    <m/>
    <m/>
    <m/>
    <n v="1"/>
    <m/>
    <n v="1"/>
    <m/>
    <s v="NE"/>
    <x v="9"/>
    <x v="6"/>
    <x v="4"/>
    <x v="6"/>
    <x v="7"/>
    <x v="1"/>
    <x v="2"/>
    <x v="3"/>
    <x v="2"/>
    <x v="0"/>
  </r>
  <r>
    <n v="1059"/>
    <d v="2020-09-25T15:49:05"/>
    <x v="1058"/>
    <x v="50"/>
    <n v="5"/>
    <n v="1"/>
    <n v="1"/>
    <n v="2"/>
    <n v="1"/>
    <x v="0"/>
    <m/>
    <n v="1"/>
    <x v="16"/>
    <n v="1"/>
    <n v="7"/>
    <n v="7"/>
    <n v="5"/>
    <n v="7"/>
    <n v="6"/>
    <n v="7"/>
    <n v="6"/>
    <n v="7"/>
    <n v="7"/>
    <n v="7"/>
    <x v="12"/>
    <n v="1"/>
    <x v="4"/>
    <m/>
    <m/>
    <m/>
    <n v="1"/>
    <n v="1"/>
    <n v="1"/>
    <n v="1"/>
    <n v="1"/>
    <n v="1"/>
    <n v="1"/>
    <m/>
    <n v="1"/>
    <m/>
    <x v="0"/>
    <m/>
    <n v="1"/>
    <n v="1"/>
    <m/>
    <m/>
    <m/>
    <m/>
    <n v="1"/>
    <m/>
    <m/>
    <n v="1"/>
    <m/>
    <n v="1"/>
    <n v="1"/>
    <m/>
    <s v="WEST"/>
    <x v="0"/>
    <x v="0"/>
    <x v="9"/>
    <x v="1"/>
    <x v="7"/>
    <x v="0"/>
    <x v="0"/>
    <x v="0"/>
    <x v="0"/>
    <x v="0"/>
  </r>
  <r>
    <n v="1060"/>
    <d v="2020-09-25T15:51:12"/>
    <x v="1059"/>
    <x v="11"/>
    <n v="50"/>
    <n v="1"/>
    <n v="1"/>
    <n v="3"/>
    <n v="1"/>
    <x v="0"/>
    <m/>
    <n v="1"/>
    <x v="14"/>
    <n v="2"/>
    <n v="4"/>
    <n v="3"/>
    <n v="3"/>
    <n v="5"/>
    <n v="5"/>
    <n v="2"/>
    <n v="5"/>
    <n v="5"/>
    <n v="3"/>
    <n v="5"/>
    <x v="3"/>
    <n v="1"/>
    <x v="1"/>
    <m/>
    <m/>
    <s v="Gregory Funding"/>
    <n v="2"/>
    <n v="2"/>
    <n v="2"/>
    <n v="2"/>
    <n v="1"/>
    <m/>
    <m/>
    <m/>
    <n v="1"/>
    <m/>
    <x v="4"/>
    <m/>
    <m/>
    <m/>
    <m/>
    <n v="1"/>
    <m/>
    <n v="1"/>
    <m/>
    <n v="1"/>
    <m/>
    <m/>
    <n v="1"/>
    <m/>
    <m/>
    <m/>
    <s v="MW"/>
    <x v="5"/>
    <x v="6"/>
    <x v="9"/>
    <x v="10"/>
    <x v="0"/>
    <x v="3"/>
    <x v="2"/>
    <x v="0"/>
    <x v="3"/>
    <x v="0"/>
  </r>
  <r>
    <n v="1061"/>
    <d v="2020-09-25T15:51:49"/>
    <x v="1060"/>
    <x v="15"/>
    <n v="30"/>
    <n v="1"/>
    <n v="1"/>
    <n v="2"/>
    <n v="2"/>
    <x v="0"/>
    <m/>
    <n v="1"/>
    <x v="2"/>
    <n v="2"/>
    <n v="2"/>
    <n v="3"/>
    <n v="7"/>
    <n v="5"/>
    <n v="5"/>
    <n v="7"/>
    <n v="7"/>
    <n v="3"/>
    <n v="6"/>
    <n v="5"/>
    <x v="7"/>
    <n v="1"/>
    <x v="8"/>
    <m/>
    <m/>
    <m/>
    <n v="2"/>
    <n v="3"/>
    <n v="2"/>
    <n v="2"/>
    <n v="1"/>
    <n v="1"/>
    <m/>
    <m/>
    <n v="1"/>
    <m/>
    <x v="1"/>
    <m/>
    <m/>
    <m/>
    <m/>
    <n v="1"/>
    <n v="1"/>
    <m/>
    <m/>
    <n v="1"/>
    <m/>
    <m/>
    <n v="1"/>
    <m/>
    <n v="1"/>
    <m/>
    <s v="NE"/>
    <x v="7"/>
    <x v="5"/>
    <x v="6"/>
    <x v="7"/>
    <x v="0"/>
    <x v="1"/>
    <x v="3"/>
    <x v="3"/>
    <x v="0"/>
    <x v="0"/>
  </r>
  <r>
    <n v="1062"/>
    <d v="2020-09-25T15:52:23"/>
    <x v="1061"/>
    <x v="7"/>
    <n v="38"/>
    <n v="1"/>
    <n v="1"/>
    <n v="2"/>
    <n v="2"/>
    <x v="0"/>
    <m/>
    <n v="1"/>
    <x v="15"/>
    <n v="2"/>
    <n v="6"/>
    <n v="5"/>
    <n v="7"/>
    <n v="5"/>
    <n v="6"/>
    <n v="7"/>
    <n v="6"/>
    <n v="6"/>
    <n v="6"/>
    <n v="7"/>
    <x v="9"/>
    <n v="1"/>
    <x v="3"/>
    <m/>
    <m/>
    <m/>
    <n v="2"/>
    <n v="2"/>
    <n v="2"/>
    <n v="2"/>
    <m/>
    <n v="1"/>
    <m/>
    <m/>
    <m/>
    <m/>
    <x v="5"/>
    <m/>
    <n v="1"/>
    <m/>
    <m/>
    <n v="1"/>
    <n v="1"/>
    <m/>
    <m/>
    <m/>
    <m/>
    <m/>
    <n v="1"/>
    <m/>
    <m/>
    <m/>
    <s v="NE"/>
    <x v="1"/>
    <x v="2"/>
    <x v="1"/>
    <x v="7"/>
    <x v="7"/>
    <x v="0"/>
    <x v="2"/>
    <x v="1"/>
    <x v="0"/>
    <x v="0"/>
  </r>
  <r>
    <n v="1063"/>
    <d v="2020-09-25T15:54:37"/>
    <x v="1062"/>
    <x v="2"/>
    <n v="32"/>
    <n v="1"/>
    <n v="1"/>
    <n v="4"/>
    <n v="1"/>
    <x v="0"/>
    <m/>
    <n v="1"/>
    <x v="34"/>
    <n v="2"/>
    <n v="2"/>
    <n v="6"/>
    <n v="6"/>
    <n v="5"/>
    <n v="6"/>
    <n v="7"/>
    <n v="4"/>
    <n v="5"/>
    <n v="6"/>
    <n v="3"/>
    <x v="3"/>
    <n v="3"/>
    <x v="1"/>
    <m/>
    <m/>
    <s v="Citibank"/>
    <n v="2"/>
    <n v="3"/>
    <n v="2"/>
    <n v="2"/>
    <m/>
    <n v="1"/>
    <n v="1"/>
    <m/>
    <n v="1"/>
    <m/>
    <x v="0"/>
    <n v="1"/>
    <m/>
    <m/>
    <m/>
    <m/>
    <m/>
    <n v="1"/>
    <m/>
    <n v="1"/>
    <m/>
    <m/>
    <m/>
    <m/>
    <m/>
    <n v="1"/>
    <s v="NE"/>
    <x v="7"/>
    <x v="7"/>
    <x v="1"/>
    <x v="7"/>
    <x v="3"/>
    <x v="1"/>
    <x v="0"/>
    <x v="1"/>
    <x v="0"/>
    <x v="1"/>
  </r>
  <r>
    <n v="1064"/>
    <d v="2020-09-25T15:55:04"/>
    <x v="1063"/>
    <x v="1"/>
    <n v="44"/>
    <n v="2"/>
    <n v="1"/>
    <n v="2"/>
    <n v="2"/>
    <x v="0"/>
    <m/>
    <n v="2"/>
    <x v="17"/>
    <n v="2"/>
    <n v="5"/>
    <n v="6"/>
    <n v="6"/>
    <n v="2"/>
    <n v="6"/>
    <n v="4"/>
    <n v="5"/>
    <n v="1"/>
    <n v="5"/>
    <n v="5"/>
    <x v="3"/>
    <n v="2"/>
    <x v="10"/>
    <m/>
    <m/>
    <m/>
    <n v="2"/>
    <n v="3"/>
    <n v="2"/>
    <n v="2"/>
    <m/>
    <n v="1"/>
    <n v="1"/>
    <m/>
    <m/>
    <m/>
    <x v="2"/>
    <n v="1"/>
    <m/>
    <m/>
    <m/>
    <m/>
    <m/>
    <n v="1"/>
    <m/>
    <n v="1"/>
    <m/>
    <m/>
    <n v="1"/>
    <m/>
    <m/>
    <m/>
    <s v="WEST"/>
    <x v="6"/>
    <x v="0"/>
    <x v="4"/>
    <x v="5"/>
    <x v="8"/>
    <x v="3"/>
    <x v="0"/>
    <x v="3"/>
    <x v="2"/>
    <x v="3"/>
  </r>
  <r>
    <n v="1065"/>
    <d v="2020-09-25T15:55:26"/>
    <x v="1064"/>
    <x v="20"/>
    <n v="22"/>
    <n v="1"/>
    <n v="1"/>
    <n v="2"/>
    <n v="0"/>
    <x v="0"/>
    <m/>
    <n v="2"/>
    <x v="19"/>
    <n v="2"/>
    <n v="7"/>
    <n v="1"/>
    <n v="6"/>
    <n v="3"/>
    <n v="7"/>
    <n v="4"/>
    <n v="7"/>
    <n v="1"/>
    <n v="4"/>
    <n v="1"/>
    <x v="18"/>
    <n v="2"/>
    <x v="5"/>
    <m/>
    <m/>
    <m/>
    <n v="2"/>
    <n v="2"/>
    <n v="2"/>
    <n v="2"/>
    <m/>
    <m/>
    <m/>
    <m/>
    <m/>
    <n v="1"/>
    <x v="0"/>
    <m/>
    <m/>
    <m/>
    <m/>
    <m/>
    <m/>
    <m/>
    <m/>
    <m/>
    <n v="1"/>
    <m/>
    <m/>
    <m/>
    <m/>
    <n v="1"/>
    <s v="MW"/>
    <x v="11"/>
    <x v="1"/>
    <x v="4"/>
    <x v="7"/>
    <x v="9"/>
    <x v="3"/>
    <x v="1"/>
    <x v="3"/>
    <x v="0"/>
    <x v="2"/>
  </r>
  <r>
    <n v="1066"/>
    <d v="2020-09-25T15:56:59"/>
    <x v="1065"/>
    <x v="4"/>
    <n v="38"/>
    <n v="1"/>
    <n v="1"/>
    <n v="2"/>
    <n v="2"/>
    <x v="0"/>
    <m/>
    <n v="1"/>
    <x v="21"/>
    <n v="2"/>
    <n v="4"/>
    <n v="5"/>
    <n v="7"/>
    <n v="4"/>
    <n v="7"/>
    <n v="3"/>
    <n v="6"/>
    <n v="3"/>
    <n v="3"/>
    <n v="2"/>
    <x v="7"/>
    <n v="1"/>
    <x v="3"/>
    <m/>
    <m/>
    <m/>
    <n v="1"/>
    <n v="3"/>
    <n v="1"/>
    <n v="1"/>
    <n v="1"/>
    <m/>
    <m/>
    <m/>
    <n v="1"/>
    <m/>
    <x v="0"/>
    <m/>
    <n v="1"/>
    <m/>
    <n v="1"/>
    <m/>
    <m/>
    <m/>
    <m/>
    <m/>
    <m/>
    <m/>
    <n v="1"/>
    <n v="1"/>
    <m/>
    <m/>
    <s v="NE"/>
    <x v="6"/>
    <x v="2"/>
    <x v="6"/>
    <x v="0"/>
    <x v="2"/>
    <x v="3"/>
    <x v="2"/>
    <x v="3"/>
    <x v="0"/>
    <x v="2"/>
  </r>
  <r>
    <n v="1067"/>
    <d v="2020-09-25T15:57:06"/>
    <x v="1066"/>
    <x v="26"/>
    <n v="3"/>
    <n v="1"/>
    <n v="1"/>
    <n v="2"/>
    <n v="0"/>
    <x v="0"/>
    <m/>
    <n v="2"/>
    <x v="0"/>
    <n v="2"/>
    <n v="5"/>
    <n v="3"/>
    <n v="7"/>
    <n v="3"/>
    <n v="7"/>
    <n v="3"/>
    <n v="7"/>
    <n v="3"/>
    <n v="5"/>
    <n v="5"/>
    <x v="5"/>
    <n v="2"/>
    <x v="10"/>
    <m/>
    <m/>
    <m/>
    <n v="2"/>
    <n v="1"/>
    <n v="2"/>
    <n v="2"/>
    <m/>
    <n v="1"/>
    <m/>
    <m/>
    <n v="1"/>
    <m/>
    <x v="5"/>
    <n v="1"/>
    <m/>
    <m/>
    <m/>
    <m/>
    <m/>
    <n v="1"/>
    <m/>
    <n v="1"/>
    <m/>
    <m/>
    <n v="1"/>
    <m/>
    <m/>
    <m/>
    <s v="WEST"/>
    <x v="5"/>
    <x v="5"/>
    <x v="6"/>
    <x v="3"/>
    <x v="5"/>
    <x v="3"/>
    <x v="3"/>
    <x v="3"/>
    <x v="2"/>
    <x v="3"/>
  </r>
  <r>
    <n v="1068"/>
    <d v="2020-09-25T15:58:15"/>
    <x v="1067"/>
    <x v="8"/>
    <n v="12"/>
    <n v="2"/>
    <n v="1"/>
    <n v="2"/>
    <n v="2"/>
    <x v="0"/>
    <m/>
    <n v="1"/>
    <x v="22"/>
    <n v="2"/>
    <n v="5"/>
    <n v="2"/>
    <n v="7"/>
    <n v="3"/>
    <n v="4"/>
    <n v="3"/>
    <n v="6"/>
    <n v="2"/>
    <n v="5"/>
    <n v="3"/>
    <x v="23"/>
    <n v="1"/>
    <x v="1"/>
    <m/>
    <m/>
    <s v="Mr. Cooper"/>
    <n v="2"/>
    <n v="1"/>
    <n v="2"/>
    <n v="2"/>
    <m/>
    <n v="1"/>
    <m/>
    <m/>
    <n v="1"/>
    <m/>
    <x v="0"/>
    <n v="1"/>
    <m/>
    <m/>
    <m/>
    <m/>
    <m/>
    <m/>
    <n v="1"/>
    <n v="1"/>
    <m/>
    <m/>
    <m/>
    <m/>
    <m/>
    <n v="1"/>
    <s v="WEST"/>
    <x v="5"/>
    <x v="5"/>
    <x v="4"/>
    <x v="3"/>
    <x v="8"/>
    <x v="3"/>
    <x v="3"/>
    <x v="3"/>
    <x v="2"/>
    <x v="3"/>
  </r>
  <r>
    <n v="1069"/>
    <d v="2020-09-25T15:58:52"/>
    <x v="1068"/>
    <x v="5"/>
    <n v="25"/>
    <n v="2"/>
    <n v="1"/>
    <n v="2"/>
    <n v="1"/>
    <x v="0"/>
    <m/>
    <n v="2"/>
    <x v="12"/>
    <n v="2"/>
    <n v="3"/>
    <n v="2"/>
    <n v="5"/>
    <n v="5"/>
    <n v="4"/>
    <n v="6"/>
    <n v="6"/>
    <n v="5"/>
    <n v="6"/>
    <n v="3"/>
    <x v="10"/>
    <n v="3"/>
    <x v="9"/>
    <s v="Pentagon Federal"/>
    <m/>
    <m/>
    <n v="2"/>
    <n v="3"/>
    <n v="2"/>
    <n v="2"/>
    <n v="1"/>
    <m/>
    <m/>
    <m/>
    <n v="1"/>
    <m/>
    <x v="1"/>
    <n v="1"/>
    <m/>
    <m/>
    <m/>
    <n v="1"/>
    <m/>
    <n v="1"/>
    <m/>
    <m/>
    <m/>
    <m/>
    <n v="1"/>
    <m/>
    <n v="1"/>
    <m/>
    <s v="MW"/>
    <x v="9"/>
    <x v="5"/>
    <x v="0"/>
    <x v="7"/>
    <x v="8"/>
    <x v="1"/>
    <x v="3"/>
    <x v="0"/>
    <x v="0"/>
    <x v="3"/>
  </r>
  <r>
    <n v="1070"/>
    <d v="2020-09-25T15:59:02"/>
    <x v="1069"/>
    <x v="0"/>
    <n v="32"/>
    <n v="1"/>
    <n v="1"/>
    <n v="2"/>
    <n v="2"/>
    <x v="0"/>
    <m/>
    <n v="1"/>
    <x v="16"/>
    <n v="1"/>
    <n v="4"/>
    <n v="2"/>
    <n v="5"/>
    <n v="5"/>
    <n v="6"/>
    <n v="5"/>
    <n v="5"/>
    <n v="2"/>
    <n v="5"/>
    <n v="2"/>
    <x v="9"/>
    <n v="1"/>
    <x v="3"/>
    <m/>
    <m/>
    <m/>
    <n v="1"/>
    <n v="1"/>
    <n v="1"/>
    <n v="1"/>
    <m/>
    <n v="1"/>
    <m/>
    <m/>
    <m/>
    <m/>
    <x v="5"/>
    <m/>
    <m/>
    <m/>
    <m/>
    <n v="1"/>
    <m/>
    <n v="1"/>
    <m/>
    <n v="1"/>
    <m/>
    <n v="1"/>
    <m/>
    <m/>
    <m/>
    <m/>
    <s v="NE"/>
    <x v="1"/>
    <x v="3"/>
    <x v="3"/>
    <x v="1"/>
    <x v="1"/>
    <x v="0"/>
    <x v="3"/>
    <x v="3"/>
    <x v="0"/>
    <x v="1"/>
  </r>
  <r>
    <n v="1071"/>
    <d v="2020-09-25T16:00:23"/>
    <x v="1070"/>
    <x v="57"/>
    <n v="35"/>
    <n v="2"/>
    <n v="1"/>
    <n v="3"/>
    <n v="0"/>
    <x v="1"/>
    <m/>
    <n v="1"/>
    <x v="44"/>
    <n v="2"/>
    <n v="1"/>
    <n v="1"/>
    <n v="6"/>
    <n v="1"/>
    <n v="1"/>
    <n v="6"/>
    <n v="5"/>
    <n v="1"/>
    <n v="6"/>
    <n v="4"/>
    <x v="44"/>
    <n v="4"/>
    <x v="5"/>
    <m/>
    <m/>
    <m/>
    <n v="2"/>
    <n v="2"/>
    <n v="2"/>
    <n v="2"/>
    <m/>
    <m/>
    <m/>
    <m/>
    <m/>
    <n v="1"/>
    <x v="1"/>
    <n v="1"/>
    <m/>
    <m/>
    <m/>
    <m/>
    <m/>
    <n v="1"/>
    <m/>
    <n v="1"/>
    <m/>
    <m/>
    <m/>
    <m/>
    <m/>
    <n v="1"/>
    <s v="MW"/>
    <x v="7"/>
    <x v="5"/>
    <x v="4"/>
    <x v="4"/>
    <x v="6"/>
    <x v="1"/>
    <x v="3"/>
    <x v="3"/>
    <x v="1"/>
    <x v="0"/>
  </r>
  <r>
    <n v="1072"/>
    <d v="2020-09-25T16:03:59"/>
    <x v="1071"/>
    <x v="56"/>
    <n v="6"/>
    <n v="1"/>
    <n v="1"/>
    <n v="2"/>
    <n v="1"/>
    <x v="0"/>
    <m/>
    <n v="1"/>
    <x v="16"/>
    <n v="1"/>
    <n v="5"/>
    <n v="1"/>
    <n v="7"/>
    <n v="1"/>
    <n v="6"/>
    <n v="7"/>
    <n v="6"/>
    <n v="2"/>
    <n v="7"/>
    <n v="1"/>
    <x v="9"/>
    <n v="1"/>
    <x v="4"/>
    <m/>
    <m/>
    <m/>
    <n v="2"/>
    <n v="2"/>
    <n v="1"/>
    <n v="2"/>
    <m/>
    <m/>
    <m/>
    <m/>
    <n v="1"/>
    <m/>
    <x v="5"/>
    <m/>
    <m/>
    <m/>
    <m/>
    <m/>
    <n v="1"/>
    <m/>
    <m/>
    <n v="1"/>
    <n v="1"/>
    <m/>
    <m/>
    <m/>
    <m/>
    <n v="1"/>
    <s v="WEST"/>
    <x v="2"/>
    <x v="4"/>
    <x v="4"/>
    <x v="2"/>
    <x v="2"/>
    <x v="0"/>
    <x v="1"/>
    <x v="3"/>
    <x v="1"/>
    <x v="2"/>
  </r>
  <r>
    <n v="1073"/>
    <d v="2020-09-25T16:13:08"/>
    <x v="1072"/>
    <x v="26"/>
    <n v="12"/>
    <n v="1"/>
    <n v="1"/>
    <n v="2"/>
    <n v="1"/>
    <x v="0"/>
    <m/>
    <n v="2"/>
    <x v="3"/>
    <n v="2"/>
    <n v="7"/>
    <n v="1"/>
    <n v="5"/>
    <n v="1"/>
    <n v="7"/>
    <n v="3"/>
    <n v="6"/>
    <n v="4"/>
    <n v="6"/>
    <n v="4"/>
    <x v="24"/>
    <n v="2"/>
    <x v="5"/>
    <m/>
    <m/>
    <m/>
    <n v="2"/>
    <n v="1"/>
    <n v="2"/>
    <n v="2"/>
    <n v="1"/>
    <n v="1"/>
    <n v="1"/>
    <m/>
    <m/>
    <m/>
    <x v="5"/>
    <m/>
    <n v="1"/>
    <m/>
    <m/>
    <n v="1"/>
    <m/>
    <n v="1"/>
    <m/>
    <m/>
    <m/>
    <m/>
    <n v="1"/>
    <m/>
    <m/>
    <m/>
    <s v="WEST"/>
    <x v="4"/>
    <x v="4"/>
    <x v="1"/>
    <x v="4"/>
    <x v="3"/>
    <x v="2"/>
    <x v="1"/>
    <x v="1"/>
    <x v="1"/>
    <x v="1"/>
  </r>
  <r>
    <n v="1074"/>
    <d v="2020-09-25T16:15:18"/>
    <x v="1073"/>
    <x v="8"/>
    <n v="32"/>
    <n v="1"/>
    <n v="1"/>
    <n v="2"/>
    <n v="1"/>
    <x v="0"/>
    <m/>
    <n v="1"/>
    <x v="7"/>
    <n v="1"/>
    <n v="6"/>
    <n v="1"/>
    <n v="7"/>
    <n v="6"/>
    <n v="6"/>
    <n v="7"/>
    <n v="7"/>
    <n v="7"/>
    <n v="7"/>
    <n v="7"/>
    <x v="5"/>
    <n v="1"/>
    <x v="3"/>
    <m/>
    <m/>
    <m/>
    <n v="1"/>
    <n v="2"/>
    <n v="2"/>
    <n v="2"/>
    <n v="1"/>
    <n v="1"/>
    <m/>
    <n v="1"/>
    <m/>
    <m/>
    <x v="1"/>
    <m/>
    <m/>
    <n v="1"/>
    <n v="1"/>
    <m/>
    <n v="1"/>
    <m/>
    <m/>
    <m/>
    <m/>
    <m/>
    <n v="1"/>
    <m/>
    <m/>
    <m/>
    <s v="NE"/>
    <x v="1"/>
    <x v="1"/>
    <x v="0"/>
    <x v="7"/>
    <x v="7"/>
    <x v="0"/>
    <x v="1"/>
    <x v="0"/>
    <x v="0"/>
    <x v="0"/>
  </r>
  <r>
    <n v="1075"/>
    <d v="2020-09-25T16:16:37"/>
    <x v="1074"/>
    <x v="9"/>
    <n v="32"/>
    <n v="1"/>
    <n v="1"/>
    <n v="2"/>
    <n v="2"/>
    <x v="0"/>
    <m/>
    <n v="1"/>
    <x v="22"/>
    <n v="1"/>
    <n v="2"/>
    <n v="2"/>
    <n v="7"/>
    <n v="2"/>
    <n v="6"/>
    <n v="7"/>
    <n v="6"/>
    <n v="3"/>
    <n v="6"/>
    <n v="5"/>
    <x v="22"/>
    <n v="4"/>
    <x v="3"/>
    <m/>
    <m/>
    <m/>
    <n v="2"/>
    <n v="3"/>
    <n v="3"/>
    <n v="1"/>
    <m/>
    <m/>
    <m/>
    <m/>
    <m/>
    <n v="1"/>
    <x v="5"/>
    <n v="1"/>
    <m/>
    <m/>
    <m/>
    <m/>
    <m/>
    <m/>
    <m/>
    <n v="1"/>
    <n v="1"/>
    <m/>
    <m/>
    <m/>
    <m/>
    <n v="1"/>
    <s v="NE"/>
    <x v="7"/>
    <x v="5"/>
    <x v="6"/>
    <x v="6"/>
    <x v="8"/>
    <x v="1"/>
    <x v="3"/>
    <x v="3"/>
    <x v="2"/>
    <x v="3"/>
  </r>
  <r>
    <n v="1076"/>
    <d v="2020-09-25T16:17:12"/>
    <x v="1075"/>
    <x v="26"/>
    <n v="25"/>
    <n v="1"/>
    <n v="1"/>
    <n v="2"/>
    <n v="0"/>
    <x v="5"/>
    <s v="Disability"/>
    <n v="1"/>
    <x v="17"/>
    <n v="2"/>
    <n v="4"/>
    <n v="5"/>
    <n v="4"/>
    <n v="5"/>
    <n v="4"/>
    <n v="4"/>
    <n v="5"/>
    <n v="4"/>
    <n v="5"/>
    <n v="1"/>
    <x v="3"/>
    <n v="2"/>
    <x v="4"/>
    <m/>
    <m/>
    <m/>
    <n v="2"/>
    <n v="2"/>
    <n v="2"/>
    <n v="2"/>
    <m/>
    <m/>
    <m/>
    <m/>
    <n v="1"/>
    <m/>
    <x v="4"/>
    <m/>
    <n v="1"/>
    <m/>
    <m/>
    <m/>
    <n v="1"/>
    <m/>
    <m/>
    <n v="1"/>
    <m/>
    <m/>
    <m/>
    <m/>
    <m/>
    <n v="1"/>
    <s v="MW"/>
    <x v="0"/>
    <x v="8"/>
    <x v="0"/>
    <x v="1"/>
    <x v="3"/>
    <x v="0"/>
    <x v="0"/>
    <x v="0"/>
    <x v="0"/>
    <x v="1"/>
  </r>
  <r>
    <n v="1077"/>
    <d v="2020-09-25T16:18:10"/>
    <x v="1076"/>
    <x v="8"/>
    <n v="28"/>
    <n v="1"/>
    <n v="1"/>
    <n v="2"/>
    <n v="2"/>
    <x v="3"/>
    <m/>
    <n v="2"/>
    <x v="15"/>
    <n v="2"/>
    <n v="2"/>
    <n v="4"/>
    <n v="6"/>
    <n v="4"/>
    <n v="5"/>
    <n v="6"/>
    <n v="5"/>
    <n v="2"/>
    <n v="5"/>
    <n v="4"/>
    <x v="17"/>
    <n v="2"/>
    <x v="1"/>
    <m/>
    <m/>
    <s v="Mr. Cooper"/>
    <n v="2"/>
    <n v="1"/>
    <n v="2"/>
    <n v="2"/>
    <m/>
    <m/>
    <m/>
    <m/>
    <m/>
    <n v="1"/>
    <x v="0"/>
    <n v="1"/>
    <m/>
    <m/>
    <m/>
    <m/>
    <m/>
    <m/>
    <m/>
    <n v="1"/>
    <m/>
    <m/>
    <m/>
    <m/>
    <m/>
    <n v="1"/>
    <s v="WEST"/>
    <x v="3"/>
    <x v="2"/>
    <x v="6"/>
    <x v="7"/>
    <x v="8"/>
    <x v="1"/>
    <x v="2"/>
    <x v="3"/>
    <x v="0"/>
    <x v="3"/>
  </r>
  <r>
    <n v="1078"/>
    <d v="2020-09-25T16:23:48"/>
    <x v="1077"/>
    <x v="5"/>
    <n v="7"/>
    <n v="1"/>
    <n v="1"/>
    <n v="2"/>
    <n v="3"/>
    <x v="0"/>
    <m/>
    <n v="2"/>
    <x v="3"/>
    <n v="2"/>
    <n v="6"/>
    <n v="2"/>
    <n v="7"/>
    <n v="2"/>
    <n v="7"/>
    <n v="5"/>
    <n v="7"/>
    <n v="3"/>
    <n v="7"/>
    <n v="2"/>
    <x v="7"/>
    <n v="2"/>
    <x v="3"/>
    <m/>
    <m/>
    <m/>
    <n v="3"/>
    <n v="3"/>
    <n v="2"/>
    <n v="3"/>
    <n v="1"/>
    <n v="1"/>
    <n v="1"/>
    <n v="1"/>
    <n v="1"/>
    <m/>
    <x v="3"/>
    <m/>
    <m/>
    <n v="1"/>
    <n v="1"/>
    <n v="1"/>
    <m/>
    <m/>
    <m/>
    <m/>
    <m/>
    <m/>
    <n v="1"/>
    <m/>
    <n v="1"/>
    <m/>
    <s v="NE"/>
    <x v="6"/>
    <x v="4"/>
    <x v="6"/>
    <x v="4"/>
    <x v="2"/>
    <x v="3"/>
    <x v="1"/>
    <x v="3"/>
    <x v="1"/>
    <x v="2"/>
  </r>
  <r>
    <n v="1079"/>
    <d v="2020-09-25T16:24:01"/>
    <x v="1078"/>
    <x v="63"/>
    <n v="32"/>
    <n v="2"/>
    <n v="1"/>
    <n v="2"/>
    <n v="0"/>
    <x v="1"/>
    <m/>
    <n v="1"/>
    <x v="11"/>
    <n v="2"/>
    <n v="5"/>
    <n v="2"/>
    <n v="6"/>
    <n v="4"/>
    <n v="5"/>
    <n v="5"/>
    <n v="6"/>
    <n v="2"/>
    <n v="6"/>
    <n v="3"/>
    <x v="12"/>
    <n v="3"/>
    <x v="5"/>
    <m/>
    <m/>
    <m/>
    <n v="2"/>
    <n v="2"/>
    <n v="2"/>
    <n v="2"/>
    <m/>
    <n v="1"/>
    <m/>
    <m/>
    <m/>
    <m/>
    <x v="5"/>
    <n v="1"/>
    <m/>
    <m/>
    <m/>
    <n v="1"/>
    <m/>
    <n v="1"/>
    <m/>
    <m/>
    <m/>
    <n v="1"/>
    <n v="1"/>
    <m/>
    <m/>
    <m/>
    <s v="NE"/>
    <x v="0"/>
    <x v="5"/>
    <x v="6"/>
    <x v="3"/>
    <x v="5"/>
    <x v="0"/>
    <x v="3"/>
    <x v="3"/>
    <x v="2"/>
    <x v="3"/>
  </r>
  <r>
    <n v="1080"/>
    <d v="2020-09-25T16:33:41"/>
    <x v="1079"/>
    <x v="55"/>
    <n v="3"/>
    <n v="2"/>
    <n v="1"/>
    <n v="2"/>
    <n v="0"/>
    <x v="3"/>
    <m/>
    <n v="2"/>
    <x v="4"/>
    <n v="2"/>
    <n v="5"/>
    <n v="1"/>
    <n v="7"/>
    <n v="1"/>
    <n v="6"/>
    <n v="7"/>
    <n v="7"/>
    <n v="1"/>
    <n v="7"/>
    <n v="2"/>
    <x v="5"/>
    <n v="3"/>
    <x v="1"/>
    <m/>
    <m/>
    <s v="Cenlar"/>
    <n v="2"/>
    <n v="1"/>
    <n v="2"/>
    <n v="2"/>
    <n v="1"/>
    <n v="1"/>
    <n v="1"/>
    <n v="1"/>
    <n v="1"/>
    <m/>
    <x v="0"/>
    <n v="1"/>
    <m/>
    <m/>
    <m/>
    <n v="1"/>
    <m/>
    <m/>
    <m/>
    <n v="1"/>
    <m/>
    <m/>
    <n v="1"/>
    <m/>
    <n v="1"/>
    <m/>
    <s v="WEST"/>
    <x v="2"/>
    <x v="1"/>
    <x v="2"/>
    <x v="2"/>
    <x v="1"/>
    <x v="0"/>
    <x v="1"/>
    <x v="2"/>
    <x v="1"/>
    <x v="1"/>
  </r>
  <r>
    <n v="1081"/>
    <d v="2020-09-25T16:46:49"/>
    <x v="1080"/>
    <x v="47"/>
    <n v="32"/>
    <n v="2"/>
    <n v="1"/>
    <n v="2"/>
    <n v="0"/>
    <x v="1"/>
    <m/>
    <n v="2"/>
    <x v="15"/>
    <n v="2"/>
    <n v="3"/>
    <n v="2"/>
    <n v="5"/>
    <n v="5"/>
    <n v="6"/>
    <n v="6"/>
    <n v="5"/>
    <n v="2"/>
    <n v="5"/>
    <n v="4"/>
    <x v="22"/>
    <n v="3"/>
    <x v="9"/>
    <s v="HVFCU"/>
    <m/>
    <m/>
    <n v="2"/>
    <n v="2"/>
    <n v="2"/>
    <n v="2"/>
    <n v="1"/>
    <m/>
    <m/>
    <m/>
    <m/>
    <m/>
    <x v="1"/>
    <n v="1"/>
    <m/>
    <m/>
    <m/>
    <n v="1"/>
    <m/>
    <n v="1"/>
    <m/>
    <m/>
    <m/>
    <m/>
    <m/>
    <m/>
    <m/>
    <n v="1"/>
    <s v="NE"/>
    <x v="9"/>
    <x v="3"/>
    <x v="3"/>
    <x v="1"/>
    <x v="5"/>
    <x v="1"/>
    <x v="3"/>
    <x v="3"/>
    <x v="0"/>
    <x v="3"/>
  </r>
  <r>
    <n v="1082"/>
    <d v="2020-09-25T17:17:18"/>
    <x v="1081"/>
    <x v="10"/>
    <n v="21"/>
    <n v="1"/>
    <n v="1"/>
    <n v="1"/>
    <n v="0"/>
    <x v="0"/>
    <m/>
    <n v="1"/>
    <x v="23"/>
    <n v="2"/>
    <n v="3"/>
    <n v="4"/>
    <n v="6"/>
    <n v="2"/>
    <n v="4"/>
    <n v="5"/>
    <n v="4"/>
    <n v="5"/>
    <n v="6"/>
    <n v="3"/>
    <x v="9"/>
    <n v="3"/>
    <x v="3"/>
    <m/>
    <m/>
    <m/>
    <n v="3"/>
    <n v="2"/>
    <n v="3"/>
    <n v="3"/>
    <m/>
    <m/>
    <m/>
    <m/>
    <n v="1"/>
    <m/>
    <x v="1"/>
    <m/>
    <m/>
    <m/>
    <m/>
    <n v="1"/>
    <m/>
    <n v="1"/>
    <m/>
    <n v="1"/>
    <m/>
    <m/>
    <m/>
    <m/>
    <m/>
    <n v="1"/>
    <s v="NE"/>
    <x v="2"/>
    <x v="8"/>
    <x v="1"/>
    <x v="6"/>
    <x v="8"/>
    <x v="0"/>
    <x v="0"/>
    <x v="1"/>
    <x v="2"/>
    <x v="3"/>
  </r>
  <r>
    <n v="1083"/>
    <d v="2020-09-25T17:20:21"/>
    <x v="1082"/>
    <x v="27"/>
    <n v="32"/>
    <n v="1"/>
    <n v="1"/>
    <n v="4"/>
    <n v="0"/>
    <x v="0"/>
    <m/>
    <n v="1"/>
    <x v="4"/>
    <n v="1"/>
    <n v="5"/>
    <n v="5"/>
    <n v="3"/>
    <n v="1"/>
    <n v="5"/>
    <n v="5"/>
    <n v="7"/>
    <n v="6"/>
    <n v="7"/>
    <n v="6"/>
    <x v="8"/>
    <n v="1"/>
    <x v="7"/>
    <m/>
    <m/>
    <m/>
    <n v="2"/>
    <n v="2"/>
    <n v="2"/>
    <n v="2"/>
    <m/>
    <m/>
    <m/>
    <m/>
    <m/>
    <n v="1"/>
    <x v="4"/>
    <n v="1"/>
    <m/>
    <m/>
    <m/>
    <n v="1"/>
    <m/>
    <m/>
    <m/>
    <n v="1"/>
    <m/>
    <m/>
    <n v="1"/>
    <m/>
    <m/>
    <m/>
    <s v="NE"/>
    <x v="0"/>
    <x v="6"/>
    <x v="8"/>
    <x v="2"/>
    <x v="7"/>
    <x v="0"/>
    <x v="2"/>
    <x v="0"/>
    <x v="1"/>
    <x v="0"/>
  </r>
  <r>
    <n v="1084"/>
    <d v="2020-09-25T17:40:18"/>
    <x v="1083"/>
    <x v="15"/>
    <n v="30"/>
    <n v="1"/>
    <n v="1"/>
    <n v="2"/>
    <n v="1"/>
    <x v="0"/>
    <m/>
    <n v="1"/>
    <x v="17"/>
    <n v="2"/>
    <n v="7"/>
    <n v="7"/>
    <n v="7"/>
    <n v="6"/>
    <n v="6"/>
    <n v="7"/>
    <n v="5"/>
    <n v="5"/>
    <n v="7"/>
    <n v="7"/>
    <x v="3"/>
    <n v="1"/>
    <x v="10"/>
    <m/>
    <m/>
    <m/>
    <n v="1"/>
    <n v="1"/>
    <n v="1"/>
    <n v="1"/>
    <n v="1"/>
    <m/>
    <m/>
    <m/>
    <m/>
    <m/>
    <x v="5"/>
    <m/>
    <n v="1"/>
    <m/>
    <m/>
    <n v="1"/>
    <n v="1"/>
    <m/>
    <m/>
    <m/>
    <m/>
    <n v="1"/>
    <n v="1"/>
    <n v="1"/>
    <n v="1"/>
    <m/>
    <s v="NE"/>
    <x v="0"/>
    <x v="7"/>
    <x v="5"/>
    <x v="7"/>
    <x v="7"/>
    <x v="0"/>
    <x v="0"/>
    <x v="1"/>
    <x v="0"/>
    <x v="0"/>
  </r>
  <r>
    <n v="1085"/>
    <d v="2020-09-25T17:41:12"/>
    <x v="1084"/>
    <x v="11"/>
    <n v="32"/>
    <n v="1"/>
    <n v="1"/>
    <n v="2"/>
    <n v="1"/>
    <x v="0"/>
    <m/>
    <n v="1"/>
    <x v="3"/>
    <n v="1"/>
    <n v="7"/>
    <n v="2"/>
    <n v="6"/>
    <n v="2"/>
    <n v="7"/>
    <n v="2"/>
    <n v="6"/>
    <n v="5"/>
    <n v="6"/>
    <n v="2"/>
    <x v="3"/>
    <n v="1"/>
    <x v="6"/>
    <m/>
    <s v="Community Bank, NA"/>
    <m/>
    <n v="2"/>
    <n v="2"/>
    <n v="2"/>
    <n v="2"/>
    <m/>
    <m/>
    <m/>
    <m/>
    <n v="1"/>
    <m/>
    <x v="1"/>
    <m/>
    <m/>
    <m/>
    <m/>
    <n v="1"/>
    <n v="1"/>
    <m/>
    <m/>
    <n v="1"/>
    <m/>
    <m/>
    <m/>
    <n v="1"/>
    <n v="1"/>
    <m/>
    <s v="NE"/>
    <x v="12"/>
    <x v="5"/>
    <x v="1"/>
    <x v="6"/>
    <x v="2"/>
    <x v="2"/>
    <x v="3"/>
    <x v="1"/>
    <x v="2"/>
    <x v="2"/>
  </r>
  <r>
    <n v="1086"/>
    <d v="2020-09-25T17:44:25"/>
    <x v="1085"/>
    <x v="8"/>
    <n v="13"/>
    <n v="1"/>
    <n v="1"/>
    <n v="2"/>
    <n v="2"/>
    <x v="3"/>
    <m/>
    <n v="2"/>
    <x v="7"/>
    <n v="2"/>
    <n v="6"/>
    <n v="1"/>
    <n v="7"/>
    <n v="2"/>
    <n v="7"/>
    <n v="6"/>
    <n v="6"/>
    <n v="1"/>
    <n v="7"/>
    <n v="6"/>
    <x v="5"/>
    <n v="2"/>
    <x v="5"/>
    <m/>
    <m/>
    <m/>
    <n v="2"/>
    <n v="1"/>
    <n v="1"/>
    <n v="1"/>
    <m/>
    <n v="1"/>
    <m/>
    <m/>
    <m/>
    <m/>
    <x v="1"/>
    <m/>
    <n v="1"/>
    <n v="1"/>
    <m/>
    <m/>
    <n v="1"/>
    <m/>
    <m/>
    <m/>
    <m/>
    <n v="1"/>
    <m/>
    <n v="1"/>
    <m/>
    <m/>
    <s v="MW"/>
    <x v="0"/>
    <x v="4"/>
    <x v="2"/>
    <x v="4"/>
    <x v="8"/>
    <x v="0"/>
    <x v="1"/>
    <x v="2"/>
    <x v="1"/>
    <x v="3"/>
  </r>
  <r>
    <n v="1087"/>
    <d v="2020-09-25T17:59:34"/>
    <x v="1086"/>
    <x v="5"/>
    <n v="30"/>
    <n v="2"/>
    <n v="1"/>
    <n v="2"/>
    <n v="2"/>
    <x v="0"/>
    <m/>
    <n v="1"/>
    <x v="12"/>
    <n v="2"/>
    <n v="2"/>
    <n v="2"/>
    <n v="5"/>
    <n v="5"/>
    <n v="3"/>
    <n v="3"/>
    <n v="5"/>
    <n v="1"/>
    <n v="5"/>
    <n v="3"/>
    <x v="11"/>
    <n v="1"/>
    <x v="3"/>
    <m/>
    <m/>
    <m/>
    <n v="2"/>
    <n v="3"/>
    <n v="2"/>
    <n v="2"/>
    <m/>
    <n v="1"/>
    <m/>
    <m/>
    <m/>
    <m/>
    <x v="1"/>
    <m/>
    <m/>
    <m/>
    <m/>
    <n v="1"/>
    <m/>
    <n v="1"/>
    <m/>
    <n v="1"/>
    <m/>
    <m/>
    <m/>
    <m/>
    <n v="1"/>
    <m/>
    <s v="NE"/>
    <x v="1"/>
    <x v="3"/>
    <x v="6"/>
    <x v="1"/>
    <x v="0"/>
    <x v="0"/>
    <x v="3"/>
    <x v="3"/>
    <x v="0"/>
    <x v="0"/>
  </r>
  <r>
    <n v="1088"/>
    <d v="2020-09-25T18:04:05"/>
    <x v="1087"/>
    <x v="11"/>
    <n v="5"/>
    <n v="1"/>
    <n v="1"/>
    <n v="3"/>
    <n v="0"/>
    <x v="0"/>
    <m/>
    <n v="2"/>
    <x v="3"/>
    <n v="2"/>
    <n v="4"/>
    <n v="2"/>
    <n v="6"/>
    <n v="2"/>
    <n v="5"/>
    <n v="5"/>
    <n v="6"/>
    <n v="1"/>
    <n v="6"/>
    <n v="5"/>
    <x v="3"/>
    <n v="2"/>
    <x v="5"/>
    <m/>
    <m/>
    <m/>
    <n v="2"/>
    <n v="2"/>
    <n v="2"/>
    <n v="2"/>
    <m/>
    <m/>
    <m/>
    <m/>
    <n v="1"/>
    <m/>
    <x v="1"/>
    <n v="1"/>
    <m/>
    <m/>
    <m/>
    <n v="1"/>
    <n v="1"/>
    <m/>
    <m/>
    <m/>
    <m/>
    <m/>
    <n v="1"/>
    <m/>
    <m/>
    <m/>
    <s v="WEST"/>
    <x v="1"/>
    <x v="5"/>
    <x v="4"/>
    <x v="6"/>
    <x v="0"/>
    <x v="0"/>
    <x v="3"/>
    <x v="3"/>
    <x v="2"/>
    <x v="0"/>
  </r>
  <r>
    <n v="1089"/>
    <d v="2020-09-25T18:20:52"/>
    <x v="1088"/>
    <x v="28"/>
    <n v="12"/>
    <n v="1"/>
    <n v="1"/>
    <n v="1"/>
    <n v="0"/>
    <x v="0"/>
    <m/>
    <n v="2"/>
    <x v="4"/>
    <n v="2"/>
    <n v="1"/>
    <n v="1"/>
    <n v="5"/>
    <n v="5"/>
    <n v="4"/>
    <n v="7"/>
    <n v="5"/>
    <n v="2"/>
    <n v="6"/>
    <n v="6"/>
    <x v="1"/>
    <n v="3"/>
    <x v="12"/>
    <m/>
    <m/>
    <m/>
    <n v="1"/>
    <n v="2"/>
    <n v="2"/>
    <n v="1"/>
    <m/>
    <m/>
    <n v="1"/>
    <m/>
    <n v="1"/>
    <m/>
    <x v="1"/>
    <n v="1"/>
    <m/>
    <m/>
    <m/>
    <m/>
    <n v="1"/>
    <m/>
    <m/>
    <n v="1"/>
    <m/>
    <m/>
    <n v="1"/>
    <m/>
    <m/>
    <m/>
    <s v="WEST"/>
    <x v="8"/>
    <x v="5"/>
    <x v="3"/>
    <x v="7"/>
    <x v="4"/>
    <x v="1"/>
    <x v="3"/>
    <x v="3"/>
    <x v="0"/>
    <x v="0"/>
  </r>
  <r>
    <n v="1090"/>
    <d v="2020-09-25T18:25:20"/>
    <x v="1089"/>
    <x v="34"/>
    <n v="38"/>
    <n v="1"/>
    <n v="1"/>
    <n v="1"/>
    <n v="3"/>
    <x v="2"/>
    <m/>
    <n v="2"/>
    <x v="12"/>
    <n v="2"/>
    <n v="5"/>
    <n v="1"/>
    <n v="7"/>
    <n v="2"/>
    <n v="5"/>
    <n v="5"/>
    <n v="7"/>
    <n v="1"/>
    <n v="7"/>
    <n v="5"/>
    <x v="11"/>
    <n v="2"/>
    <x v="7"/>
    <m/>
    <m/>
    <m/>
    <n v="2"/>
    <n v="2"/>
    <n v="2"/>
    <n v="2"/>
    <n v="1"/>
    <m/>
    <m/>
    <m/>
    <n v="1"/>
    <m/>
    <x v="3"/>
    <n v="1"/>
    <m/>
    <m/>
    <m/>
    <m/>
    <m/>
    <m/>
    <m/>
    <n v="1"/>
    <n v="1"/>
    <m/>
    <m/>
    <m/>
    <m/>
    <n v="1"/>
    <s v="NE"/>
    <x v="0"/>
    <x v="1"/>
    <x v="2"/>
    <x v="4"/>
    <x v="0"/>
    <x v="0"/>
    <x v="1"/>
    <x v="2"/>
    <x v="1"/>
    <x v="0"/>
  </r>
  <r>
    <n v="1091"/>
    <d v="2020-09-25T18:31:12"/>
    <x v="1090"/>
    <x v="43"/>
    <n v="12"/>
    <n v="2"/>
    <n v="1"/>
    <n v="2"/>
    <n v="1"/>
    <x v="0"/>
    <m/>
    <n v="1"/>
    <x v="0"/>
    <n v="2"/>
    <n v="1"/>
    <n v="6"/>
    <n v="5"/>
    <n v="2"/>
    <n v="5"/>
    <n v="7"/>
    <n v="6"/>
    <n v="1"/>
    <n v="6"/>
    <n v="5"/>
    <x v="12"/>
    <n v="1"/>
    <x v="1"/>
    <m/>
    <m/>
    <s v="Round point"/>
    <n v="2"/>
    <n v="2"/>
    <n v="2"/>
    <n v="2"/>
    <n v="1"/>
    <m/>
    <m/>
    <m/>
    <n v="1"/>
    <m/>
    <x v="0"/>
    <n v="1"/>
    <m/>
    <m/>
    <m/>
    <n v="1"/>
    <m/>
    <m/>
    <m/>
    <n v="1"/>
    <m/>
    <m/>
    <m/>
    <m/>
    <m/>
    <n v="1"/>
    <s v="WEST"/>
    <x v="8"/>
    <x v="8"/>
    <x v="6"/>
    <x v="6"/>
    <x v="0"/>
    <x v="1"/>
    <x v="0"/>
    <x v="3"/>
    <x v="2"/>
    <x v="0"/>
  </r>
  <r>
    <n v="1092"/>
    <d v="2020-09-25T19:29:33"/>
    <x v="1091"/>
    <x v="41"/>
    <n v="32"/>
    <n v="1"/>
    <n v="1"/>
    <n v="2"/>
    <n v="2"/>
    <x v="0"/>
    <m/>
    <n v="1"/>
    <x v="4"/>
    <n v="1"/>
    <n v="6"/>
    <n v="4"/>
    <n v="5"/>
    <n v="7"/>
    <n v="4"/>
    <n v="5"/>
    <n v="6"/>
    <n v="4"/>
    <n v="6"/>
    <n v="4"/>
    <x v="3"/>
    <n v="1"/>
    <x v="3"/>
    <m/>
    <m/>
    <m/>
    <n v="1"/>
    <n v="1"/>
    <n v="1"/>
    <n v="2"/>
    <n v="1"/>
    <m/>
    <n v="1"/>
    <m/>
    <n v="1"/>
    <m/>
    <x v="3"/>
    <n v="1"/>
    <n v="1"/>
    <m/>
    <m/>
    <n v="1"/>
    <m/>
    <m/>
    <m/>
    <m/>
    <m/>
    <n v="1"/>
    <n v="1"/>
    <m/>
    <n v="1"/>
    <m/>
    <s v="NE"/>
    <x v="6"/>
    <x v="6"/>
    <x v="1"/>
    <x v="0"/>
    <x v="0"/>
    <x v="3"/>
    <x v="2"/>
    <x v="1"/>
    <x v="0"/>
    <x v="0"/>
  </r>
  <r>
    <n v="1093"/>
    <d v="2020-09-25T19:41:50"/>
    <x v="1092"/>
    <x v="36"/>
    <n v="13"/>
    <n v="1"/>
    <n v="1"/>
    <n v="1"/>
    <n v="1"/>
    <x v="0"/>
    <m/>
    <n v="2"/>
    <x v="25"/>
    <n v="2"/>
    <n v="1"/>
    <n v="5"/>
    <n v="7"/>
    <n v="1"/>
    <n v="6"/>
    <n v="6"/>
    <n v="3"/>
    <n v="1"/>
    <n v="6"/>
    <n v="3"/>
    <x v="24"/>
    <n v="2"/>
    <x v="4"/>
    <m/>
    <m/>
    <m/>
    <n v="2"/>
    <n v="2"/>
    <n v="2"/>
    <n v="2"/>
    <n v="1"/>
    <n v="1"/>
    <m/>
    <n v="1"/>
    <n v="1"/>
    <m/>
    <x v="1"/>
    <n v="1"/>
    <m/>
    <n v="1"/>
    <m/>
    <m/>
    <m/>
    <m/>
    <m/>
    <m/>
    <n v="1"/>
    <m/>
    <m/>
    <m/>
    <m/>
    <n v="1"/>
    <s v="MW"/>
    <x v="7"/>
    <x v="7"/>
    <x v="2"/>
    <x v="4"/>
    <x v="3"/>
    <x v="1"/>
    <x v="0"/>
    <x v="2"/>
    <x v="1"/>
    <x v="1"/>
  </r>
  <r>
    <n v="1094"/>
    <d v="2020-09-25T19:42:31"/>
    <x v="1093"/>
    <x v="50"/>
    <n v="5"/>
    <n v="1"/>
    <n v="1"/>
    <n v="3"/>
    <n v="1"/>
    <x v="4"/>
    <m/>
    <n v="1"/>
    <x v="30"/>
    <n v="1"/>
    <n v="4"/>
    <n v="2"/>
    <n v="7"/>
    <n v="5"/>
    <n v="7"/>
    <n v="5"/>
    <n v="7"/>
    <n v="1"/>
    <n v="5"/>
    <n v="4"/>
    <x v="36"/>
    <n v="1"/>
    <x v="1"/>
    <m/>
    <m/>
    <s v="Dovenmuele"/>
    <n v="2"/>
    <n v="2"/>
    <n v="3"/>
    <n v="2"/>
    <n v="1"/>
    <m/>
    <m/>
    <m/>
    <m/>
    <m/>
    <x v="1"/>
    <m/>
    <m/>
    <m/>
    <m/>
    <m/>
    <m/>
    <m/>
    <m/>
    <m/>
    <n v="1"/>
    <m/>
    <m/>
    <m/>
    <m/>
    <n v="1"/>
    <s v="WEST"/>
    <x v="1"/>
    <x v="4"/>
    <x v="2"/>
    <x v="1"/>
    <x v="3"/>
    <x v="0"/>
    <x v="1"/>
    <x v="2"/>
    <x v="0"/>
    <x v="1"/>
  </r>
  <r>
    <n v="1095"/>
    <d v="2020-09-25T20:01:55"/>
    <x v="1094"/>
    <x v="42"/>
    <n v="35"/>
    <n v="2"/>
    <n v="1"/>
    <n v="5"/>
    <n v="1"/>
    <x v="1"/>
    <m/>
    <n v="1"/>
    <x v="34"/>
    <n v="2"/>
    <n v="2"/>
    <n v="4"/>
    <n v="7"/>
    <n v="5"/>
    <n v="4"/>
    <n v="4"/>
    <n v="5"/>
    <n v="2"/>
    <n v="4"/>
    <n v="2"/>
    <x v="26"/>
    <n v="3"/>
    <x v="4"/>
    <m/>
    <m/>
    <m/>
    <n v="3"/>
    <n v="2"/>
    <n v="3"/>
    <n v="2"/>
    <m/>
    <m/>
    <m/>
    <m/>
    <m/>
    <n v="1"/>
    <x v="2"/>
    <n v="1"/>
    <m/>
    <m/>
    <m/>
    <m/>
    <m/>
    <n v="1"/>
    <m/>
    <m/>
    <n v="1"/>
    <m/>
    <m/>
    <m/>
    <m/>
    <n v="1"/>
    <s v="MW"/>
    <x v="2"/>
    <x v="2"/>
    <x v="4"/>
    <x v="0"/>
    <x v="5"/>
    <x v="0"/>
    <x v="2"/>
    <x v="3"/>
    <x v="0"/>
    <x v="3"/>
  </r>
  <r>
    <n v="1096"/>
    <d v="2020-09-25T20:27:42"/>
    <x v="1095"/>
    <x v="20"/>
    <n v="35"/>
    <n v="1"/>
    <n v="1"/>
    <n v="3"/>
    <n v="0"/>
    <x v="5"/>
    <s v="Disability"/>
    <n v="1"/>
    <x v="50"/>
    <n v="2"/>
    <n v="7"/>
    <n v="1"/>
    <n v="7"/>
    <n v="1"/>
    <n v="6"/>
    <n v="4"/>
    <n v="6"/>
    <n v="1"/>
    <n v="7"/>
    <n v="1"/>
    <x v="36"/>
    <n v="3"/>
    <x v="6"/>
    <m/>
    <s v="Huntington National Bank"/>
    <m/>
    <n v="2"/>
    <n v="2"/>
    <n v="2"/>
    <n v="2"/>
    <m/>
    <m/>
    <n v="1"/>
    <n v="1"/>
    <m/>
    <m/>
    <x v="5"/>
    <n v="1"/>
    <m/>
    <m/>
    <m/>
    <m/>
    <m/>
    <m/>
    <n v="1"/>
    <n v="1"/>
    <m/>
    <m/>
    <m/>
    <m/>
    <n v="1"/>
    <m/>
    <s v="MW"/>
    <x v="11"/>
    <x v="4"/>
    <x v="2"/>
    <x v="2"/>
    <x v="2"/>
    <x v="3"/>
    <x v="1"/>
    <x v="2"/>
    <x v="1"/>
    <x v="2"/>
  </r>
  <r>
    <n v="1097"/>
    <d v="2020-09-25T20:38:19"/>
    <x v="1096"/>
    <x v="3"/>
    <n v="25"/>
    <n v="2"/>
    <n v="1"/>
    <n v="2"/>
    <n v="4"/>
    <x v="0"/>
    <m/>
    <n v="1"/>
    <x v="16"/>
    <n v="2"/>
    <n v="3"/>
    <n v="5"/>
    <n v="5"/>
    <n v="5"/>
    <n v="4"/>
    <n v="5"/>
    <n v="5"/>
    <n v="5"/>
    <n v="3"/>
    <n v="5"/>
    <x v="11"/>
    <n v="1"/>
    <x v="1"/>
    <m/>
    <m/>
    <s v="Mr. Cooper"/>
    <n v="2"/>
    <n v="2"/>
    <n v="2"/>
    <n v="2"/>
    <m/>
    <m/>
    <m/>
    <m/>
    <n v="1"/>
    <m/>
    <x v="1"/>
    <m/>
    <m/>
    <m/>
    <m/>
    <n v="1"/>
    <m/>
    <n v="1"/>
    <n v="1"/>
    <m/>
    <m/>
    <m/>
    <m/>
    <m/>
    <m/>
    <n v="1"/>
    <s v="MW"/>
    <x v="2"/>
    <x v="8"/>
    <x v="0"/>
    <x v="10"/>
    <x v="7"/>
    <x v="0"/>
    <x v="0"/>
    <x v="0"/>
    <x v="3"/>
    <x v="0"/>
  </r>
  <r>
    <n v="1098"/>
    <d v="2020-09-25T20:47:28"/>
    <x v="1097"/>
    <x v="41"/>
    <n v="25"/>
    <n v="1"/>
    <n v="1"/>
    <n v="2"/>
    <n v="0"/>
    <x v="0"/>
    <m/>
    <n v="2"/>
    <x v="2"/>
    <n v="2"/>
    <n v="6"/>
    <n v="4"/>
    <n v="4"/>
    <n v="5"/>
    <n v="3"/>
    <n v="5"/>
    <n v="6"/>
    <n v="5"/>
    <n v="5"/>
    <n v="6"/>
    <x v="3"/>
    <n v="1"/>
    <x v="5"/>
    <m/>
    <m/>
    <m/>
    <n v="2"/>
    <n v="2"/>
    <n v="2"/>
    <n v="2"/>
    <m/>
    <m/>
    <n v="1"/>
    <m/>
    <m/>
    <m/>
    <x v="1"/>
    <m/>
    <m/>
    <n v="1"/>
    <n v="1"/>
    <m/>
    <m/>
    <n v="1"/>
    <m/>
    <m/>
    <m/>
    <m/>
    <n v="1"/>
    <m/>
    <m/>
    <m/>
    <s v="MW"/>
    <x v="6"/>
    <x v="6"/>
    <x v="7"/>
    <x v="1"/>
    <x v="6"/>
    <x v="3"/>
    <x v="2"/>
    <x v="0"/>
    <x v="0"/>
    <x v="0"/>
  </r>
  <r>
    <n v="1099"/>
    <d v="2020-09-25T21:17:47"/>
    <x v="1098"/>
    <x v="41"/>
    <n v="50"/>
    <n v="2"/>
    <n v="1"/>
    <n v="4"/>
    <n v="2"/>
    <x v="0"/>
    <m/>
    <n v="1"/>
    <x v="14"/>
    <n v="2"/>
    <n v="3"/>
    <n v="6"/>
    <n v="6"/>
    <n v="7"/>
    <n v="5"/>
    <n v="6"/>
    <n v="7"/>
    <n v="3"/>
    <n v="3"/>
    <n v="5"/>
    <x v="8"/>
    <n v="1"/>
    <x v="9"/>
    <s v="Summit"/>
    <m/>
    <m/>
    <n v="3"/>
    <n v="3"/>
    <n v="2"/>
    <n v="3"/>
    <m/>
    <n v="1"/>
    <m/>
    <m/>
    <m/>
    <m/>
    <x v="1"/>
    <n v="1"/>
    <m/>
    <m/>
    <m/>
    <n v="1"/>
    <m/>
    <n v="1"/>
    <m/>
    <m/>
    <m/>
    <m/>
    <n v="1"/>
    <m/>
    <n v="1"/>
    <m/>
    <s v="MW"/>
    <x v="9"/>
    <x v="2"/>
    <x v="3"/>
    <x v="9"/>
    <x v="0"/>
    <x v="1"/>
    <x v="2"/>
    <x v="3"/>
    <x v="3"/>
    <x v="0"/>
  </r>
  <r>
    <n v="1100"/>
    <d v="2020-09-25T22:43:35"/>
    <x v="1099"/>
    <x v="35"/>
    <n v="35"/>
    <n v="1"/>
    <n v="1"/>
    <n v="4"/>
    <n v="0"/>
    <x v="1"/>
    <m/>
    <n v="1"/>
    <x v="7"/>
    <n v="2"/>
    <n v="7"/>
    <n v="1"/>
    <n v="7"/>
    <n v="1"/>
    <n v="6"/>
    <n v="5"/>
    <n v="7"/>
    <n v="2"/>
    <n v="7"/>
    <n v="2"/>
    <x v="1"/>
    <n v="3"/>
    <x v="2"/>
    <m/>
    <m/>
    <m/>
    <n v="2"/>
    <n v="3"/>
    <n v="2"/>
    <n v="2"/>
    <n v="1"/>
    <m/>
    <m/>
    <m/>
    <m/>
    <m/>
    <x v="0"/>
    <m/>
    <m/>
    <m/>
    <m/>
    <m/>
    <m/>
    <n v="1"/>
    <m/>
    <m/>
    <m/>
    <n v="1"/>
    <m/>
    <m/>
    <m/>
    <m/>
    <s v="MW"/>
    <x v="5"/>
    <x v="1"/>
    <x v="4"/>
    <x v="2"/>
    <x v="1"/>
    <x v="3"/>
    <x v="1"/>
    <x v="3"/>
    <x v="1"/>
    <x v="1"/>
  </r>
  <r>
    <n v="1101"/>
    <d v="2020-09-26T00:34:15"/>
    <x v="1100"/>
    <x v="38"/>
    <n v="5"/>
    <n v="1"/>
    <n v="1"/>
    <n v="2"/>
    <n v="3"/>
    <x v="0"/>
    <m/>
    <n v="1"/>
    <x v="6"/>
    <n v="2"/>
    <n v="6"/>
    <n v="6"/>
    <n v="6"/>
    <n v="6"/>
    <n v="6"/>
    <n v="6"/>
    <n v="6"/>
    <n v="6"/>
    <n v="6"/>
    <n v="6"/>
    <x v="7"/>
    <n v="1"/>
    <x v="3"/>
    <m/>
    <m/>
    <m/>
    <n v="1"/>
    <n v="1"/>
    <n v="1"/>
    <n v="1"/>
    <n v="1"/>
    <m/>
    <m/>
    <m/>
    <m/>
    <m/>
    <x v="4"/>
    <n v="1"/>
    <n v="1"/>
    <m/>
    <m/>
    <m/>
    <m/>
    <m/>
    <m/>
    <m/>
    <m/>
    <m/>
    <n v="1"/>
    <n v="1"/>
    <m/>
    <m/>
    <s v="WEST"/>
    <x v="0"/>
    <x v="8"/>
    <x v="0"/>
    <x v="1"/>
    <x v="0"/>
    <x v="0"/>
    <x v="0"/>
    <x v="0"/>
    <x v="0"/>
    <x v="0"/>
  </r>
  <r>
    <n v="1102"/>
    <d v="2020-09-26T01:51:08"/>
    <x v="1101"/>
    <x v="0"/>
    <n v="25"/>
    <n v="2"/>
    <n v="1"/>
    <n v="2"/>
    <n v="1"/>
    <x v="0"/>
    <m/>
    <n v="2"/>
    <x v="1"/>
    <n v="2"/>
    <n v="7"/>
    <n v="5"/>
    <n v="7"/>
    <n v="2"/>
    <n v="7"/>
    <n v="1"/>
    <n v="7"/>
    <n v="1"/>
    <n v="7"/>
    <n v="2"/>
    <x v="2"/>
    <n v="2"/>
    <x v="4"/>
    <m/>
    <m/>
    <m/>
    <n v="2"/>
    <n v="2"/>
    <n v="2"/>
    <n v="3"/>
    <m/>
    <m/>
    <m/>
    <m/>
    <m/>
    <n v="1"/>
    <x v="1"/>
    <n v="1"/>
    <m/>
    <m/>
    <m/>
    <n v="1"/>
    <n v="1"/>
    <m/>
    <m/>
    <m/>
    <m/>
    <m/>
    <m/>
    <m/>
    <m/>
    <n v="1"/>
    <s v="MW"/>
    <x v="10"/>
    <x v="6"/>
    <x v="2"/>
    <x v="4"/>
    <x v="2"/>
    <x v="2"/>
    <x v="2"/>
    <x v="2"/>
    <x v="1"/>
    <x v="2"/>
  </r>
  <r>
    <n v="1103"/>
    <d v="2020-09-26T03:43:48"/>
    <x v="1102"/>
    <x v="36"/>
    <n v="47"/>
    <n v="1"/>
    <n v="1"/>
    <n v="3"/>
    <n v="3"/>
    <x v="0"/>
    <m/>
    <n v="1"/>
    <x v="19"/>
    <n v="1"/>
    <n v="7"/>
    <n v="1"/>
    <n v="7"/>
    <n v="3"/>
    <n v="7"/>
    <n v="7"/>
    <n v="7"/>
    <n v="1"/>
    <n v="7"/>
    <n v="2"/>
    <x v="8"/>
    <n v="2"/>
    <x v="5"/>
    <m/>
    <m/>
    <m/>
    <n v="1"/>
    <n v="1"/>
    <n v="1"/>
    <n v="2"/>
    <n v="1"/>
    <n v="1"/>
    <n v="1"/>
    <m/>
    <m/>
    <m/>
    <x v="0"/>
    <n v="1"/>
    <m/>
    <m/>
    <m/>
    <m/>
    <m/>
    <n v="1"/>
    <n v="1"/>
    <m/>
    <m/>
    <n v="1"/>
    <n v="1"/>
    <n v="1"/>
    <n v="1"/>
    <m/>
    <s v="WEST"/>
    <x v="0"/>
    <x v="1"/>
    <x v="2"/>
    <x v="6"/>
    <x v="2"/>
    <x v="0"/>
    <x v="1"/>
    <x v="2"/>
    <x v="2"/>
    <x v="2"/>
  </r>
  <r>
    <n v="1104"/>
    <d v="2020-09-26T05:20:21"/>
    <x v="1103"/>
    <x v="32"/>
    <n v="35"/>
    <n v="1"/>
    <n v="1"/>
    <n v="1"/>
    <n v="0"/>
    <x v="0"/>
    <m/>
    <n v="1"/>
    <x v="27"/>
    <n v="2"/>
    <n v="1"/>
    <n v="1"/>
    <n v="6"/>
    <n v="3"/>
    <n v="4"/>
    <n v="3"/>
    <n v="6"/>
    <n v="1"/>
    <n v="3"/>
    <n v="2"/>
    <x v="5"/>
    <n v="4"/>
    <x v="7"/>
    <m/>
    <m/>
    <m/>
    <n v="2"/>
    <n v="2"/>
    <n v="2"/>
    <n v="2"/>
    <m/>
    <m/>
    <m/>
    <m/>
    <m/>
    <n v="1"/>
    <x v="1"/>
    <m/>
    <m/>
    <m/>
    <m/>
    <m/>
    <m/>
    <n v="1"/>
    <m/>
    <n v="1"/>
    <n v="1"/>
    <m/>
    <m/>
    <m/>
    <m/>
    <n v="1"/>
    <s v="MW"/>
    <x v="2"/>
    <x v="4"/>
    <x v="4"/>
    <x v="1"/>
    <x v="5"/>
    <x v="0"/>
    <x v="1"/>
    <x v="3"/>
    <x v="0"/>
    <x v="3"/>
  </r>
  <r>
    <n v="1105"/>
    <d v="2020-09-26T06:02:28"/>
    <x v="1104"/>
    <x v="21"/>
    <n v="13"/>
    <n v="1"/>
    <n v="1"/>
    <n v="2"/>
    <n v="0"/>
    <x v="1"/>
    <m/>
    <n v="2"/>
    <x v="8"/>
    <n v="2"/>
    <n v="5"/>
    <n v="1"/>
    <n v="7"/>
    <n v="1"/>
    <n v="5"/>
    <n v="5"/>
    <n v="6"/>
    <n v="2"/>
    <n v="7"/>
    <n v="1"/>
    <x v="22"/>
    <n v="3"/>
    <x v="1"/>
    <m/>
    <m/>
    <s v="Mr. Cooper"/>
    <n v="2"/>
    <n v="2"/>
    <n v="2"/>
    <n v="2"/>
    <n v="1"/>
    <m/>
    <m/>
    <m/>
    <m/>
    <m/>
    <x v="0"/>
    <m/>
    <m/>
    <m/>
    <m/>
    <m/>
    <m/>
    <m/>
    <n v="1"/>
    <m/>
    <m/>
    <m/>
    <n v="1"/>
    <m/>
    <m/>
    <m/>
    <s v="MW"/>
    <x v="0"/>
    <x v="4"/>
    <x v="4"/>
    <x v="2"/>
    <x v="1"/>
    <x v="0"/>
    <x v="1"/>
    <x v="3"/>
    <x v="1"/>
    <x v="1"/>
  </r>
  <r>
    <n v="1106"/>
    <d v="2020-09-26T06:18:47"/>
    <x v="1105"/>
    <x v="18"/>
    <n v="47"/>
    <n v="2"/>
    <n v="1"/>
    <n v="2"/>
    <n v="2"/>
    <x v="0"/>
    <m/>
    <n v="1"/>
    <x v="0"/>
    <n v="1"/>
    <n v="5"/>
    <n v="6"/>
    <n v="6"/>
    <n v="7"/>
    <n v="3"/>
    <n v="3"/>
    <n v="5"/>
    <n v="3"/>
    <n v="4"/>
    <n v="5"/>
    <x v="8"/>
    <n v="1"/>
    <x v="12"/>
    <m/>
    <m/>
    <m/>
    <n v="1"/>
    <n v="1"/>
    <n v="1"/>
    <n v="1"/>
    <m/>
    <m/>
    <n v="1"/>
    <m/>
    <m/>
    <m/>
    <x v="3"/>
    <m/>
    <n v="1"/>
    <m/>
    <m/>
    <m/>
    <m/>
    <m/>
    <m/>
    <m/>
    <m/>
    <m/>
    <n v="1"/>
    <m/>
    <m/>
    <m/>
    <s v="WEST"/>
    <x v="5"/>
    <x v="0"/>
    <x v="3"/>
    <x v="11"/>
    <x v="4"/>
    <x v="3"/>
    <x v="0"/>
    <x v="3"/>
    <x v="3"/>
    <x v="0"/>
  </r>
  <r>
    <n v="1107"/>
    <d v="2020-09-26T08:14:34"/>
    <x v="1106"/>
    <x v="8"/>
    <n v="5"/>
    <n v="1"/>
    <n v="1"/>
    <n v="2"/>
    <n v="2"/>
    <x v="0"/>
    <m/>
    <n v="2"/>
    <x v="3"/>
    <n v="1"/>
    <n v="7"/>
    <n v="6"/>
    <n v="5"/>
    <n v="3"/>
    <n v="7"/>
    <n v="4"/>
    <n v="5"/>
    <n v="2"/>
    <n v="7"/>
    <n v="6"/>
    <x v="5"/>
    <n v="2"/>
    <x v="0"/>
    <m/>
    <m/>
    <m/>
    <n v="1"/>
    <n v="1"/>
    <n v="1"/>
    <n v="1"/>
    <n v="1"/>
    <n v="1"/>
    <n v="1"/>
    <m/>
    <n v="1"/>
    <m/>
    <x v="1"/>
    <n v="1"/>
    <m/>
    <n v="1"/>
    <m/>
    <n v="1"/>
    <m/>
    <m/>
    <m/>
    <m/>
    <m/>
    <n v="1"/>
    <m/>
    <n v="1"/>
    <n v="1"/>
    <m/>
    <s v="WEST"/>
    <x v="11"/>
    <x v="0"/>
    <x v="3"/>
    <x v="6"/>
    <x v="8"/>
    <x v="3"/>
    <x v="0"/>
    <x v="3"/>
    <x v="2"/>
    <x v="3"/>
  </r>
  <r>
    <n v="1108"/>
    <d v="2020-09-26T15:45:32"/>
    <x v="1107"/>
    <x v="0"/>
    <n v="5"/>
    <n v="1"/>
    <n v="1"/>
    <n v="2"/>
    <n v="3"/>
    <x v="0"/>
    <m/>
    <n v="1"/>
    <x v="6"/>
    <n v="1"/>
    <n v="6"/>
    <n v="1"/>
    <n v="7"/>
    <n v="5"/>
    <n v="6"/>
    <n v="6"/>
    <n v="7"/>
    <n v="1"/>
    <n v="7"/>
    <n v="1"/>
    <x v="1"/>
    <n v="1"/>
    <x v="3"/>
    <m/>
    <m/>
    <m/>
    <n v="2"/>
    <n v="1"/>
    <n v="1"/>
    <n v="2"/>
    <n v="1"/>
    <m/>
    <m/>
    <m/>
    <n v="1"/>
    <m/>
    <x v="0"/>
    <n v="1"/>
    <m/>
    <m/>
    <m/>
    <m/>
    <m/>
    <n v="1"/>
    <n v="1"/>
    <m/>
    <m/>
    <m/>
    <n v="1"/>
    <n v="1"/>
    <n v="1"/>
    <m/>
    <s v="WEST"/>
    <x v="0"/>
    <x v="1"/>
    <x v="2"/>
    <x v="3"/>
    <x v="2"/>
    <x v="0"/>
    <x v="1"/>
    <x v="2"/>
    <x v="2"/>
    <x v="2"/>
  </r>
  <r>
    <n v="1109"/>
    <d v="2020-09-26T22:40:05"/>
    <x v="1108"/>
    <x v="61"/>
    <n v="12"/>
    <n v="1"/>
    <n v="1"/>
    <n v="3"/>
    <n v="0"/>
    <x v="5"/>
    <s v="SS"/>
    <n v="1"/>
    <x v="30"/>
    <n v="2"/>
    <n v="3"/>
    <n v="1"/>
    <n v="6"/>
    <n v="3"/>
    <n v="3"/>
    <n v="6"/>
    <n v="6"/>
    <n v="6"/>
    <n v="6"/>
    <n v="3"/>
    <x v="12"/>
    <n v="3"/>
    <x v="9"/>
    <s v="Credit Union"/>
    <m/>
    <m/>
    <n v="2"/>
    <n v="2"/>
    <n v="2"/>
    <n v="2"/>
    <m/>
    <m/>
    <m/>
    <m/>
    <m/>
    <n v="1"/>
    <x v="0"/>
    <n v="1"/>
    <m/>
    <m/>
    <m/>
    <m/>
    <m/>
    <m/>
    <m/>
    <n v="1"/>
    <n v="1"/>
    <m/>
    <m/>
    <m/>
    <m/>
    <n v="1"/>
    <s v="WEST"/>
    <x v="9"/>
    <x v="4"/>
    <x v="0"/>
    <x v="5"/>
    <x v="0"/>
    <x v="1"/>
    <x v="1"/>
    <x v="0"/>
    <x v="2"/>
    <x v="0"/>
  </r>
  <r>
    <n v="1110"/>
    <d v="2020-09-27T20:36:26"/>
    <x v="1109"/>
    <x v="17"/>
    <n v="44"/>
    <n v="1"/>
    <n v="1"/>
    <n v="2"/>
    <n v="1"/>
    <x v="0"/>
    <m/>
    <n v="1"/>
    <x v="6"/>
    <n v="1"/>
    <n v="3"/>
    <n v="5"/>
    <n v="4"/>
    <n v="5"/>
    <n v="5"/>
    <n v="3"/>
    <n v="4"/>
    <n v="5"/>
    <n v="4"/>
    <n v="3"/>
    <x v="7"/>
    <n v="1"/>
    <x v="3"/>
    <m/>
    <m/>
    <m/>
    <n v="1"/>
    <n v="1"/>
    <n v="1"/>
    <n v="1"/>
    <n v="1"/>
    <m/>
    <m/>
    <n v="1"/>
    <m/>
    <m/>
    <x v="0"/>
    <n v="1"/>
    <n v="1"/>
    <m/>
    <m/>
    <m/>
    <n v="1"/>
    <m/>
    <m/>
    <m/>
    <m/>
    <n v="1"/>
    <m/>
    <n v="1"/>
    <m/>
    <m/>
    <s v="WEST"/>
    <x v="0"/>
    <x v="0"/>
    <x v="7"/>
    <x v="0"/>
    <x v="5"/>
    <x v="0"/>
    <x v="0"/>
    <x v="0"/>
    <x v="0"/>
    <x v="3"/>
  </r>
  <r>
    <n v="1111"/>
    <d v="2020-09-28T08:59:09"/>
    <x v="1110"/>
    <x v="36"/>
    <n v="5"/>
    <n v="1"/>
    <n v="1"/>
    <n v="2"/>
    <n v="2"/>
    <x v="0"/>
    <m/>
    <n v="2"/>
    <x v="17"/>
    <n v="1"/>
    <n v="2"/>
    <n v="5"/>
    <n v="3"/>
    <n v="5"/>
    <n v="3"/>
    <n v="3"/>
    <n v="2"/>
    <n v="2"/>
    <n v="3"/>
    <n v="2"/>
    <x v="12"/>
    <n v="2"/>
    <x v="11"/>
    <m/>
    <m/>
    <m/>
    <n v="1"/>
    <n v="1"/>
    <n v="1"/>
    <n v="1"/>
    <n v="1"/>
    <n v="1"/>
    <n v="1"/>
    <n v="1"/>
    <n v="1"/>
    <m/>
    <x v="1"/>
    <m/>
    <m/>
    <n v="1"/>
    <n v="1"/>
    <n v="1"/>
    <m/>
    <m/>
    <m/>
    <m/>
    <m/>
    <n v="1"/>
    <n v="1"/>
    <n v="1"/>
    <n v="1"/>
    <m/>
    <s v="WEST"/>
    <x v="1"/>
    <x v="9"/>
    <x v="1"/>
    <x v="10"/>
    <x v="8"/>
    <x v="0"/>
    <x v="0"/>
    <x v="1"/>
    <x v="3"/>
    <x v="3"/>
  </r>
  <r>
    <n v="1112"/>
    <d v="2020-09-28T18:07:39"/>
    <x v="1111"/>
    <x v="26"/>
    <n v="3"/>
    <n v="1"/>
    <n v="1"/>
    <n v="2"/>
    <n v="0"/>
    <x v="0"/>
    <m/>
    <n v="2"/>
    <x v="7"/>
    <n v="1"/>
    <n v="3"/>
    <n v="5"/>
    <n v="6"/>
    <n v="5"/>
    <n v="6"/>
    <n v="7"/>
    <n v="5"/>
    <n v="2"/>
    <n v="6"/>
    <n v="2"/>
    <x v="7"/>
    <n v="2"/>
    <x v="5"/>
    <m/>
    <m/>
    <m/>
    <n v="1"/>
    <n v="3"/>
    <n v="2"/>
    <n v="1"/>
    <m/>
    <n v="1"/>
    <m/>
    <m/>
    <m/>
    <m/>
    <x v="0"/>
    <n v="1"/>
    <m/>
    <m/>
    <n v="1"/>
    <n v="1"/>
    <m/>
    <m/>
    <m/>
    <m/>
    <m/>
    <n v="1"/>
    <m/>
    <m/>
    <m/>
    <m/>
    <s v="WEST"/>
    <x v="3"/>
    <x v="8"/>
    <x v="6"/>
    <x v="7"/>
    <x v="1"/>
    <x v="1"/>
    <x v="0"/>
    <x v="3"/>
    <x v="0"/>
    <x v="1"/>
  </r>
  <r>
    <n v="1113"/>
    <d v="2020-09-28T18:10:10"/>
    <x v="1112"/>
    <x v="44"/>
    <n v="13"/>
    <n v="1"/>
    <n v="1"/>
    <n v="2"/>
    <n v="2"/>
    <x v="2"/>
    <m/>
    <n v="1"/>
    <x v="17"/>
    <n v="2"/>
    <n v="5"/>
    <n v="6"/>
    <n v="5"/>
    <n v="5"/>
    <n v="5"/>
    <n v="5"/>
    <n v="5"/>
    <n v="3"/>
    <n v="6"/>
    <n v="3"/>
    <x v="5"/>
    <n v="1"/>
    <x v="9"/>
    <s v="Usaa"/>
    <m/>
    <m/>
    <n v="2"/>
    <n v="2"/>
    <n v="2"/>
    <n v="2"/>
    <n v="1"/>
    <n v="1"/>
    <m/>
    <m/>
    <m/>
    <m/>
    <x v="1"/>
    <m/>
    <n v="1"/>
    <m/>
    <m/>
    <n v="1"/>
    <m/>
    <m/>
    <n v="1"/>
    <m/>
    <m/>
    <m/>
    <m/>
    <n v="1"/>
    <m/>
    <m/>
    <s v="MW"/>
    <x v="0"/>
    <x v="0"/>
    <x v="5"/>
    <x v="7"/>
    <x v="5"/>
    <x v="0"/>
    <x v="0"/>
    <x v="1"/>
    <x v="0"/>
    <x v="3"/>
  </r>
  <r>
    <n v="1114"/>
    <d v="2020-09-28T18:11:18"/>
    <x v="1113"/>
    <x v="14"/>
    <n v="13"/>
    <n v="1"/>
    <n v="1"/>
    <n v="2"/>
    <n v="0"/>
    <x v="1"/>
    <m/>
    <n v="1"/>
    <x v="3"/>
    <n v="1"/>
    <n v="4"/>
    <n v="3"/>
    <n v="3"/>
    <n v="3"/>
    <n v="4"/>
    <n v="3"/>
    <n v="5"/>
    <n v="2"/>
    <n v="2"/>
    <n v="3"/>
    <x v="12"/>
    <n v="1"/>
    <x v="5"/>
    <m/>
    <m/>
    <m/>
    <n v="1"/>
    <n v="1"/>
    <n v="2"/>
    <n v="2"/>
    <n v="1"/>
    <m/>
    <m/>
    <m/>
    <m/>
    <m/>
    <x v="0"/>
    <n v="1"/>
    <m/>
    <m/>
    <m/>
    <m/>
    <m/>
    <m/>
    <m/>
    <m/>
    <m/>
    <m/>
    <n v="1"/>
    <m/>
    <m/>
    <m/>
    <s v="MW"/>
    <x v="6"/>
    <x v="6"/>
    <x v="1"/>
    <x v="0"/>
    <x v="8"/>
    <x v="3"/>
    <x v="2"/>
    <x v="1"/>
    <x v="0"/>
    <x v="3"/>
  </r>
  <r>
    <n v="1115"/>
    <d v="2020-09-28T18:11:25"/>
    <x v="1114"/>
    <x v="17"/>
    <n v="25"/>
    <n v="1"/>
    <n v="1"/>
    <n v="2"/>
    <n v="1"/>
    <x v="2"/>
    <m/>
    <n v="1"/>
    <x v="2"/>
    <n v="2"/>
    <n v="3"/>
    <n v="3"/>
    <n v="6"/>
    <n v="6"/>
    <n v="5"/>
    <n v="6"/>
    <n v="6"/>
    <n v="2"/>
    <n v="3"/>
    <n v="2"/>
    <x v="5"/>
    <n v="1"/>
    <x v="10"/>
    <m/>
    <m/>
    <m/>
    <n v="2"/>
    <n v="2"/>
    <n v="2"/>
    <n v="2"/>
    <m/>
    <n v="1"/>
    <m/>
    <m/>
    <m/>
    <m/>
    <x v="4"/>
    <m/>
    <m/>
    <m/>
    <n v="1"/>
    <m/>
    <n v="1"/>
    <m/>
    <n v="1"/>
    <m/>
    <m/>
    <m/>
    <n v="1"/>
    <m/>
    <m/>
    <m/>
    <s v="MW"/>
    <x v="9"/>
    <x v="3"/>
    <x v="6"/>
    <x v="11"/>
    <x v="3"/>
    <x v="1"/>
    <x v="3"/>
    <x v="3"/>
    <x v="3"/>
    <x v="1"/>
  </r>
  <r>
    <n v="1116"/>
    <d v="2020-09-28T18:11:28"/>
    <x v="1115"/>
    <x v="15"/>
    <n v="47"/>
    <n v="1"/>
    <n v="1"/>
    <n v="2"/>
    <n v="1"/>
    <x v="0"/>
    <m/>
    <n v="1"/>
    <x v="17"/>
    <n v="1"/>
    <n v="7"/>
    <n v="6"/>
    <n v="7"/>
    <n v="2"/>
    <n v="7"/>
    <n v="7"/>
    <n v="7"/>
    <n v="3"/>
    <n v="7"/>
    <n v="6"/>
    <x v="37"/>
    <n v="1"/>
    <x v="3"/>
    <m/>
    <m/>
    <m/>
    <n v="1"/>
    <n v="1"/>
    <n v="1"/>
    <n v="1"/>
    <n v="1"/>
    <n v="1"/>
    <n v="1"/>
    <m/>
    <m/>
    <m/>
    <x v="3"/>
    <m/>
    <m/>
    <m/>
    <m/>
    <n v="1"/>
    <m/>
    <m/>
    <m/>
    <n v="1"/>
    <m/>
    <n v="1"/>
    <n v="1"/>
    <m/>
    <m/>
    <m/>
    <s v="WEST"/>
    <x v="0"/>
    <x v="2"/>
    <x v="6"/>
    <x v="4"/>
    <x v="8"/>
    <x v="0"/>
    <x v="2"/>
    <x v="3"/>
    <x v="1"/>
    <x v="3"/>
  </r>
  <r>
    <n v="1117"/>
    <d v="2020-09-28T18:11:58"/>
    <x v="1116"/>
    <x v="18"/>
    <n v="13"/>
    <n v="1"/>
    <n v="1"/>
    <n v="1"/>
    <n v="0"/>
    <x v="0"/>
    <m/>
    <n v="1"/>
    <x v="7"/>
    <n v="2"/>
    <n v="6"/>
    <n v="6"/>
    <n v="7"/>
    <n v="4"/>
    <n v="6"/>
    <n v="7"/>
    <n v="7"/>
    <n v="5"/>
    <n v="7"/>
    <n v="7"/>
    <x v="7"/>
    <n v="1"/>
    <x v="3"/>
    <m/>
    <m/>
    <m/>
    <n v="1"/>
    <n v="1"/>
    <n v="2"/>
    <n v="2"/>
    <n v="1"/>
    <n v="1"/>
    <m/>
    <m/>
    <n v="1"/>
    <m/>
    <x v="4"/>
    <n v="1"/>
    <n v="1"/>
    <m/>
    <n v="1"/>
    <m/>
    <m/>
    <m/>
    <m/>
    <m/>
    <m/>
    <n v="1"/>
    <m/>
    <n v="1"/>
    <n v="1"/>
    <m/>
    <s v="MW"/>
    <x v="1"/>
    <x v="2"/>
    <x v="5"/>
    <x v="5"/>
    <x v="7"/>
    <x v="0"/>
    <x v="2"/>
    <x v="1"/>
    <x v="2"/>
    <x v="0"/>
  </r>
  <r>
    <n v="1118"/>
    <d v="2020-09-28T18:15:13"/>
    <x v="1117"/>
    <x v="7"/>
    <n v="5"/>
    <n v="1"/>
    <n v="1"/>
    <n v="2"/>
    <n v="2"/>
    <x v="0"/>
    <m/>
    <n v="1"/>
    <x v="2"/>
    <n v="2"/>
    <n v="7"/>
    <n v="6"/>
    <n v="7"/>
    <n v="5"/>
    <n v="7"/>
    <n v="3"/>
    <n v="7"/>
    <n v="3"/>
    <n v="6"/>
    <n v="6"/>
    <x v="7"/>
    <n v="1"/>
    <x v="3"/>
    <m/>
    <m/>
    <m/>
    <n v="2"/>
    <n v="1"/>
    <n v="2"/>
    <n v="2"/>
    <m/>
    <n v="1"/>
    <m/>
    <m/>
    <m/>
    <m/>
    <x v="1"/>
    <n v="1"/>
    <m/>
    <m/>
    <m/>
    <m/>
    <m/>
    <m/>
    <n v="1"/>
    <n v="1"/>
    <m/>
    <n v="1"/>
    <n v="1"/>
    <m/>
    <m/>
    <m/>
    <s v="WEST"/>
    <x v="4"/>
    <x v="2"/>
    <x v="6"/>
    <x v="7"/>
    <x v="8"/>
    <x v="2"/>
    <x v="2"/>
    <x v="3"/>
    <x v="0"/>
    <x v="3"/>
  </r>
  <r>
    <n v="1119"/>
    <d v="2020-09-28T18:15:28"/>
    <x v="1118"/>
    <x v="15"/>
    <n v="5"/>
    <n v="1"/>
    <n v="1"/>
    <n v="3"/>
    <n v="0"/>
    <x v="0"/>
    <m/>
    <n v="1"/>
    <x v="2"/>
    <n v="1"/>
    <n v="5"/>
    <n v="5"/>
    <n v="4"/>
    <n v="4"/>
    <n v="6"/>
    <n v="4"/>
    <n v="7"/>
    <n v="3"/>
    <n v="5"/>
    <n v="7"/>
    <x v="7"/>
    <n v="1"/>
    <x v="10"/>
    <m/>
    <m/>
    <m/>
    <n v="1"/>
    <n v="1"/>
    <n v="1"/>
    <n v="2"/>
    <m/>
    <m/>
    <m/>
    <n v="1"/>
    <m/>
    <m/>
    <x v="1"/>
    <m/>
    <m/>
    <n v="1"/>
    <m/>
    <n v="1"/>
    <m/>
    <m/>
    <m/>
    <m/>
    <m/>
    <m/>
    <n v="1"/>
    <m/>
    <n v="1"/>
    <m/>
    <s v="WEST"/>
    <x v="6"/>
    <x v="6"/>
    <x v="1"/>
    <x v="7"/>
    <x v="7"/>
    <x v="3"/>
    <x v="2"/>
    <x v="1"/>
    <x v="0"/>
    <x v="0"/>
  </r>
  <r>
    <n v="1120"/>
    <d v="2020-09-28T18:15:45"/>
    <x v="1119"/>
    <x v="17"/>
    <n v="31"/>
    <n v="1"/>
    <n v="1"/>
    <n v="3"/>
    <n v="1"/>
    <x v="0"/>
    <m/>
    <n v="1"/>
    <x v="17"/>
    <n v="1"/>
    <n v="5"/>
    <n v="6"/>
    <n v="5"/>
    <n v="6"/>
    <n v="6"/>
    <n v="6"/>
    <n v="5"/>
    <n v="6"/>
    <n v="5"/>
    <n v="2"/>
    <x v="10"/>
    <n v="2"/>
    <x v="5"/>
    <m/>
    <m/>
    <m/>
    <n v="3"/>
    <n v="3"/>
    <n v="1"/>
    <n v="1"/>
    <m/>
    <n v="1"/>
    <m/>
    <n v="1"/>
    <m/>
    <m/>
    <x v="1"/>
    <m/>
    <m/>
    <n v="1"/>
    <m/>
    <n v="1"/>
    <m/>
    <m/>
    <n v="1"/>
    <m/>
    <m/>
    <n v="1"/>
    <m/>
    <m/>
    <n v="1"/>
    <m/>
    <s v="WEST"/>
    <x v="1"/>
    <x v="0"/>
    <x v="7"/>
    <x v="0"/>
    <x v="1"/>
    <x v="0"/>
    <x v="0"/>
    <x v="0"/>
    <x v="0"/>
    <x v="1"/>
  </r>
  <r>
    <n v="1121"/>
    <d v="2020-09-28T18:16:15"/>
    <x v="1120"/>
    <x v="15"/>
    <n v="13"/>
    <n v="1"/>
    <n v="1"/>
    <n v="2"/>
    <n v="1"/>
    <x v="0"/>
    <m/>
    <n v="1"/>
    <x v="7"/>
    <n v="1"/>
    <n v="7"/>
    <n v="1"/>
    <n v="7"/>
    <n v="1"/>
    <n v="7"/>
    <n v="1"/>
    <n v="6"/>
    <n v="1"/>
    <n v="7"/>
    <n v="4"/>
    <x v="3"/>
    <n v="1"/>
    <x v="3"/>
    <m/>
    <m/>
    <m/>
    <n v="1"/>
    <n v="1"/>
    <n v="1"/>
    <n v="2"/>
    <m/>
    <n v="1"/>
    <m/>
    <m/>
    <n v="1"/>
    <m/>
    <x v="1"/>
    <n v="1"/>
    <n v="1"/>
    <n v="1"/>
    <m/>
    <m/>
    <m/>
    <m/>
    <m/>
    <m/>
    <m/>
    <n v="1"/>
    <n v="1"/>
    <n v="1"/>
    <m/>
    <m/>
    <s v="MW"/>
    <x v="10"/>
    <x v="4"/>
    <x v="2"/>
    <x v="2"/>
    <x v="3"/>
    <x v="2"/>
    <x v="1"/>
    <x v="2"/>
    <x v="1"/>
    <x v="1"/>
  </r>
  <r>
    <n v="1122"/>
    <d v="2020-09-28T18:16:25"/>
    <x v="1121"/>
    <x v="36"/>
    <n v="37"/>
    <n v="2"/>
    <n v="1"/>
    <n v="2"/>
    <n v="0"/>
    <x v="0"/>
    <m/>
    <n v="2"/>
    <x v="17"/>
    <n v="2"/>
    <n v="5"/>
    <n v="5"/>
    <n v="3"/>
    <n v="4"/>
    <n v="7"/>
    <n v="3"/>
    <n v="7"/>
    <n v="4"/>
    <n v="5"/>
    <n v="1"/>
    <x v="2"/>
    <n v="3"/>
    <x v="6"/>
    <m/>
    <s v="Key Bank"/>
    <m/>
    <n v="2"/>
    <n v="1"/>
    <n v="2"/>
    <n v="2"/>
    <m/>
    <n v="1"/>
    <m/>
    <m/>
    <n v="1"/>
    <m/>
    <x v="2"/>
    <n v="1"/>
    <m/>
    <m/>
    <m/>
    <n v="1"/>
    <m/>
    <m/>
    <m/>
    <m/>
    <n v="1"/>
    <m/>
    <n v="1"/>
    <m/>
    <m/>
    <m/>
    <s v="WEST"/>
    <x v="5"/>
    <x v="6"/>
    <x v="7"/>
    <x v="7"/>
    <x v="9"/>
    <x v="3"/>
    <x v="2"/>
    <x v="0"/>
    <x v="0"/>
    <x v="2"/>
  </r>
  <r>
    <n v="1123"/>
    <d v="2020-09-28T18:16:28"/>
    <x v="1122"/>
    <x v="6"/>
    <n v="44"/>
    <n v="1"/>
    <n v="1"/>
    <n v="2"/>
    <n v="0"/>
    <x v="1"/>
    <m/>
    <n v="2"/>
    <x v="8"/>
    <n v="2"/>
    <n v="6"/>
    <n v="1"/>
    <n v="7"/>
    <n v="2"/>
    <n v="5"/>
    <n v="3"/>
    <n v="7"/>
    <n v="4"/>
    <n v="7"/>
    <n v="3"/>
    <x v="24"/>
    <n v="3"/>
    <x v="5"/>
    <m/>
    <m/>
    <m/>
    <n v="2"/>
    <n v="3"/>
    <n v="2"/>
    <n v="2"/>
    <n v="1"/>
    <n v="1"/>
    <n v="1"/>
    <m/>
    <n v="1"/>
    <m/>
    <x v="0"/>
    <n v="1"/>
    <m/>
    <m/>
    <m/>
    <n v="1"/>
    <m/>
    <n v="1"/>
    <m/>
    <m/>
    <m/>
    <n v="1"/>
    <n v="1"/>
    <m/>
    <n v="1"/>
    <m/>
    <s v="WEST"/>
    <x v="11"/>
    <x v="1"/>
    <x v="3"/>
    <x v="4"/>
    <x v="5"/>
    <x v="3"/>
    <x v="1"/>
    <x v="3"/>
    <x v="1"/>
    <x v="3"/>
  </r>
  <r>
    <n v="1124"/>
    <d v="2020-09-28T18:16:41"/>
    <x v="1123"/>
    <x v="28"/>
    <n v="35"/>
    <n v="2"/>
    <n v="1"/>
    <n v="4"/>
    <n v="0"/>
    <x v="1"/>
    <m/>
    <n v="2"/>
    <x v="6"/>
    <n v="2"/>
    <n v="4"/>
    <n v="3"/>
    <n v="3"/>
    <n v="5"/>
    <n v="3"/>
    <n v="6"/>
    <n v="4"/>
    <n v="4"/>
    <n v="3"/>
    <n v="5"/>
    <x v="7"/>
    <n v="1"/>
    <x v="5"/>
    <m/>
    <m/>
    <m/>
    <n v="2"/>
    <n v="2"/>
    <n v="2"/>
    <n v="2"/>
    <m/>
    <m/>
    <m/>
    <n v="1"/>
    <n v="1"/>
    <m/>
    <x v="2"/>
    <m/>
    <m/>
    <n v="1"/>
    <m/>
    <m/>
    <m/>
    <m/>
    <m/>
    <n v="1"/>
    <m/>
    <m/>
    <n v="1"/>
    <m/>
    <m/>
    <m/>
    <s v="MW"/>
    <x v="2"/>
    <x v="2"/>
    <x v="7"/>
    <x v="10"/>
    <x v="4"/>
    <x v="0"/>
    <x v="2"/>
    <x v="0"/>
    <x v="3"/>
    <x v="0"/>
  </r>
  <r>
    <n v="1125"/>
    <d v="2020-09-28T18:17:06"/>
    <x v="1124"/>
    <x v="5"/>
    <n v="44"/>
    <n v="1"/>
    <n v="1"/>
    <n v="2"/>
    <n v="0"/>
    <x v="0"/>
    <m/>
    <n v="2"/>
    <x v="7"/>
    <n v="2"/>
    <n v="5"/>
    <n v="1"/>
    <n v="5"/>
    <n v="4"/>
    <n v="5"/>
    <n v="3"/>
    <n v="6"/>
    <n v="5"/>
    <n v="2"/>
    <n v="2"/>
    <x v="7"/>
    <n v="2"/>
    <x v="4"/>
    <m/>
    <m/>
    <m/>
    <n v="2"/>
    <n v="1"/>
    <n v="2"/>
    <n v="2"/>
    <m/>
    <n v="1"/>
    <m/>
    <m/>
    <n v="1"/>
    <m/>
    <x v="1"/>
    <n v="1"/>
    <m/>
    <m/>
    <m/>
    <m/>
    <m/>
    <m/>
    <n v="1"/>
    <n v="1"/>
    <m/>
    <m/>
    <n v="1"/>
    <m/>
    <m/>
    <m/>
    <s v="WEST"/>
    <x v="5"/>
    <x v="4"/>
    <x v="0"/>
    <x v="10"/>
    <x v="3"/>
    <x v="3"/>
    <x v="1"/>
    <x v="0"/>
    <x v="3"/>
    <x v="1"/>
  </r>
  <r>
    <n v="1126"/>
    <d v="2020-09-28T18:18:31"/>
    <x v="1125"/>
    <x v="58"/>
    <n v="22"/>
    <n v="1"/>
    <n v="1"/>
    <n v="2"/>
    <n v="0"/>
    <x v="0"/>
    <m/>
    <n v="1"/>
    <x v="6"/>
    <n v="1"/>
    <n v="3"/>
    <n v="2"/>
    <n v="2"/>
    <n v="5"/>
    <n v="3"/>
    <n v="5"/>
    <n v="4"/>
    <n v="4"/>
    <n v="4"/>
    <n v="1"/>
    <x v="21"/>
    <n v="2"/>
    <x v="5"/>
    <m/>
    <m/>
    <m/>
    <n v="1"/>
    <n v="1"/>
    <n v="1"/>
    <n v="1"/>
    <n v="1"/>
    <m/>
    <m/>
    <m/>
    <m/>
    <m/>
    <x v="3"/>
    <m/>
    <n v="1"/>
    <m/>
    <m/>
    <m/>
    <m/>
    <m/>
    <m/>
    <m/>
    <m/>
    <m/>
    <n v="1"/>
    <m/>
    <m/>
    <m/>
    <s v="MW"/>
    <x v="2"/>
    <x v="6"/>
    <x v="9"/>
    <x v="0"/>
    <x v="5"/>
    <x v="0"/>
    <x v="2"/>
    <x v="0"/>
    <x v="0"/>
    <x v="3"/>
  </r>
  <r>
    <n v="1127"/>
    <d v="2020-09-28T18:19:21"/>
    <x v="1126"/>
    <x v="44"/>
    <n v="50"/>
    <n v="1"/>
    <n v="1"/>
    <n v="2"/>
    <n v="5"/>
    <x v="0"/>
    <m/>
    <n v="1"/>
    <x v="2"/>
    <n v="2"/>
    <n v="6"/>
    <n v="3"/>
    <n v="7"/>
    <n v="5"/>
    <n v="4"/>
    <n v="3"/>
    <n v="3"/>
    <n v="3"/>
    <n v="3"/>
    <n v="4"/>
    <x v="7"/>
    <n v="1"/>
    <x v="4"/>
    <m/>
    <m/>
    <m/>
    <n v="2"/>
    <n v="2"/>
    <n v="2"/>
    <n v="2"/>
    <m/>
    <m/>
    <m/>
    <m/>
    <n v="1"/>
    <m/>
    <x v="0"/>
    <n v="1"/>
    <m/>
    <m/>
    <m/>
    <n v="1"/>
    <m/>
    <m/>
    <m/>
    <m/>
    <m/>
    <m/>
    <m/>
    <n v="1"/>
    <m/>
    <m/>
    <s v="MW"/>
    <x v="11"/>
    <x v="8"/>
    <x v="6"/>
    <x v="10"/>
    <x v="0"/>
    <x v="3"/>
    <x v="0"/>
    <x v="3"/>
    <x v="3"/>
    <x v="0"/>
  </r>
  <r>
    <n v="1128"/>
    <d v="2020-09-28T18:20:01"/>
    <x v="1127"/>
    <x v="46"/>
    <n v="22"/>
    <n v="1"/>
    <n v="1"/>
    <n v="1"/>
    <n v="2"/>
    <x v="0"/>
    <m/>
    <n v="2"/>
    <x v="7"/>
    <n v="2"/>
    <n v="5"/>
    <n v="3"/>
    <n v="6"/>
    <n v="3"/>
    <n v="5"/>
    <n v="3"/>
    <n v="6"/>
    <n v="2"/>
    <n v="5"/>
    <n v="2"/>
    <x v="5"/>
    <n v="2"/>
    <x v="7"/>
    <m/>
    <m/>
    <m/>
    <n v="3"/>
    <n v="1"/>
    <n v="2"/>
    <n v="3"/>
    <m/>
    <m/>
    <m/>
    <m/>
    <n v="1"/>
    <m/>
    <x v="3"/>
    <n v="1"/>
    <m/>
    <m/>
    <m/>
    <m/>
    <m/>
    <n v="1"/>
    <m/>
    <m/>
    <n v="1"/>
    <n v="1"/>
    <n v="1"/>
    <m/>
    <m/>
    <m/>
    <s v="MW"/>
    <x v="5"/>
    <x v="3"/>
    <x v="6"/>
    <x v="3"/>
    <x v="3"/>
    <x v="3"/>
    <x v="3"/>
    <x v="3"/>
    <x v="2"/>
    <x v="1"/>
  </r>
  <r>
    <n v="1129"/>
    <d v="2020-09-28T18:20:02"/>
    <x v="1128"/>
    <x v="4"/>
    <n v="50"/>
    <n v="1"/>
    <n v="1"/>
    <n v="2"/>
    <n v="5"/>
    <x v="0"/>
    <m/>
    <n v="1"/>
    <x v="17"/>
    <n v="2"/>
    <n v="5"/>
    <n v="1"/>
    <n v="5"/>
    <n v="1"/>
    <n v="7"/>
    <n v="5"/>
    <n v="7"/>
    <n v="1"/>
    <n v="6"/>
    <n v="1"/>
    <x v="8"/>
    <n v="1"/>
    <x v="9"/>
    <s v="Covantage credit union"/>
    <m/>
    <m/>
    <n v="2"/>
    <n v="2"/>
    <n v="2"/>
    <n v="2"/>
    <m/>
    <m/>
    <m/>
    <m/>
    <m/>
    <n v="1"/>
    <x v="5"/>
    <n v="1"/>
    <m/>
    <m/>
    <m/>
    <m/>
    <m/>
    <m/>
    <n v="1"/>
    <n v="1"/>
    <m/>
    <m/>
    <m/>
    <n v="1"/>
    <m/>
    <m/>
    <s v="MW"/>
    <x v="0"/>
    <x v="1"/>
    <x v="6"/>
    <x v="4"/>
    <x v="9"/>
    <x v="0"/>
    <x v="1"/>
    <x v="3"/>
    <x v="1"/>
    <x v="2"/>
  </r>
  <r>
    <n v="1130"/>
    <d v="2020-09-28T18:20:23"/>
    <x v="1129"/>
    <x v="57"/>
    <n v="14"/>
    <n v="1"/>
    <n v="1"/>
    <n v="1"/>
    <n v="0"/>
    <x v="1"/>
    <m/>
    <n v="2"/>
    <x v="34"/>
    <n v="2"/>
    <n v="3"/>
    <n v="3"/>
    <n v="7"/>
    <n v="1"/>
    <n v="4"/>
    <n v="5"/>
    <n v="5"/>
    <n v="2"/>
    <n v="7"/>
    <n v="4"/>
    <x v="18"/>
    <n v="4"/>
    <x v="5"/>
    <m/>
    <m/>
    <m/>
    <n v="2"/>
    <n v="2"/>
    <n v="2"/>
    <n v="2"/>
    <m/>
    <m/>
    <m/>
    <m/>
    <n v="1"/>
    <m/>
    <x v="1"/>
    <n v="1"/>
    <m/>
    <n v="1"/>
    <m/>
    <m/>
    <m/>
    <m/>
    <m/>
    <m/>
    <n v="1"/>
    <n v="1"/>
    <n v="1"/>
    <m/>
    <m/>
    <m/>
    <s v="MW"/>
    <x v="2"/>
    <x v="6"/>
    <x v="4"/>
    <x v="2"/>
    <x v="0"/>
    <x v="0"/>
    <x v="2"/>
    <x v="3"/>
    <x v="1"/>
    <x v="0"/>
  </r>
  <r>
    <n v="1131"/>
    <d v="2020-09-28T18:20:41"/>
    <x v="1130"/>
    <x v="5"/>
    <n v="23"/>
    <n v="1"/>
    <n v="1"/>
    <n v="2"/>
    <n v="1"/>
    <x v="0"/>
    <m/>
    <n v="1"/>
    <x v="2"/>
    <n v="2"/>
    <n v="6"/>
    <n v="5"/>
    <n v="7"/>
    <n v="4"/>
    <n v="5"/>
    <n v="3"/>
    <n v="6"/>
    <n v="1"/>
    <n v="7"/>
    <n v="2"/>
    <x v="7"/>
    <n v="1"/>
    <x v="4"/>
    <m/>
    <m/>
    <m/>
    <n v="2"/>
    <n v="2"/>
    <n v="2"/>
    <n v="2"/>
    <m/>
    <n v="1"/>
    <m/>
    <m/>
    <m/>
    <m/>
    <x v="4"/>
    <n v="1"/>
    <m/>
    <m/>
    <m/>
    <m/>
    <n v="1"/>
    <m/>
    <n v="1"/>
    <m/>
    <m/>
    <m/>
    <n v="1"/>
    <m/>
    <m/>
    <m/>
    <s v="MW"/>
    <x v="11"/>
    <x v="2"/>
    <x v="2"/>
    <x v="5"/>
    <x v="3"/>
    <x v="3"/>
    <x v="2"/>
    <x v="2"/>
    <x v="2"/>
    <x v="1"/>
  </r>
  <r>
    <n v="1132"/>
    <d v="2020-09-28T18:22:17"/>
    <x v="1131"/>
    <x v="22"/>
    <n v="25"/>
    <n v="1"/>
    <n v="1"/>
    <n v="1"/>
    <n v="3"/>
    <x v="5"/>
    <s v="Unemployed"/>
    <n v="1"/>
    <x v="6"/>
    <n v="1"/>
    <n v="5"/>
    <n v="6"/>
    <n v="6"/>
    <n v="7"/>
    <n v="3"/>
    <n v="6"/>
    <n v="3"/>
    <n v="3"/>
    <n v="6"/>
    <n v="5"/>
    <x v="12"/>
    <n v="1"/>
    <x v="3"/>
    <m/>
    <m/>
    <m/>
    <n v="1"/>
    <n v="2"/>
    <n v="1"/>
    <n v="2"/>
    <n v="1"/>
    <m/>
    <n v="1"/>
    <m/>
    <n v="1"/>
    <m/>
    <x v="0"/>
    <n v="1"/>
    <m/>
    <m/>
    <m/>
    <m/>
    <n v="1"/>
    <n v="1"/>
    <m/>
    <m/>
    <m/>
    <n v="1"/>
    <m/>
    <n v="1"/>
    <n v="1"/>
    <m/>
    <s v="MW"/>
    <x v="1"/>
    <x v="9"/>
    <x v="3"/>
    <x v="0"/>
    <x v="4"/>
    <x v="0"/>
    <x v="0"/>
    <x v="3"/>
    <x v="0"/>
    <x v="0"/>
  </r>
  <r>
    <n v="1133"/>
    <d v="2020-09-28T18:22:19"/>
    <x v="1132"/>
    <x v="41"/>
    <n v="13"/>
    <n v="2"/>
    <n v="1"/>
    <n v="4"/>
    <n v="3"/>
    <x v="3"/>
    <m/>
    <n v="2"/>
    <x v="2"/>
    <n v="1"/>
    <n v="3"/>
    <n v="4"/>
    <n v="7"/>
    <n v="6"/>
    <n v="7"/>
    <n v="5"/>
    <n v="5"/>
    <n v="1"/>
    <n v="2"/>
    <n v="5"/>
    <x v="12"/>
    <n v="2"/>
    <x v="7"/>
    <m/>
    <m/>
    <m/>
    <n v="2"/>
    <n v="1"/>
    <n v="3"/>
    <n v="2"/>
    <m/>
    <n v="1"/>
    <m/>
    <m/>
    <m/>
    <m/>
    <x v="3"/>
    <m/>
    <m/>
    <m/>
    <m/>
    <m/>
    <m/>
    <m/>
    <m/>
    <m/>
    <n v="1"/>
    <m/>
    <m/>
    <m/>
    <m/>
    <n v="1"/>
    <s v="MW"/>
    <x v="2"/>
    <x v="2"/>
    <x v="2"/>
    <x v="9"/>
    <x v="5"/>
    <x v="0"/>
    <x v="2"/>
    <x v="2"/>
    <x v="3"/>
    <x v="3"/>
  </r>
  <r>
    <n v="1134"/>
    <d v="2020-09-28T18:22:26"/>
    <x v="1133"/>
    <x v="15"/>
    <n v="22"/>
    <n v="1"/>
    <n v="1"/>
    <n v="2"/>
    <n v="2"/>
    <x v="0"/>
    <m/>
    <n v="1"/>
    <x v="7"/>
    <n v="2"/>
    <n v="5"/>
    <n v="3"/>
    <n v="6"/>
    <n v="5"/>
    <n v="4"/>
    <n v="6"/>
    <n v="6"/>
    <n v="4"/>
    <n v="5"/>
    <n v="4"/>
    <x v="5"/>
    <n v="1"/>
    <x v="1"/>
    <m/>
    <m/>
    <s v="21st mortgage"/>
    <n v="2"/>
    <n v="2"/>
    <n v="3"/>
    <n v="2"/>
    <m/>
    <m/>
    <m/>
    <m/>
    <m/>
    <n v="1"/>
    <x v="4"/>
    <n v="1"/>
    <m/>
    <m/>
    <m/>
    <n v="1"/>
    <m/>
    <m/>
    <m/>
    <m/>
    <m/>
    <m/>
    <m/>
    <m/>
    <m/>
    <n v="1"/>
    <s v="MW"/>
    <x v="1"/>
    <x v="3"/>
    <x v="5"/>
    <x v="1"/>
    <x v="0"/>
    <x v="0"/>
    <x v="3"/>
    <x v="1"/>
    <x v="0"/>
    <x v="0"/>
  </r>
  <r>
    <n v="1135"/>
    <d v="2020-09-28T18:22:36"/>
    <x v="1134"/>
    <x v="8"/>
    <n v="35"/>
    <n v="1"/>
    <n v="1"/>
    <n v="2"/>
    <n v="4"/>
    <x v="1"/>
    <m/>
    <n v="1"/>
    <x v="1"/>
    <n v="2"/>
    <n v="4"/>
    <n v="5"/>
    <n v="5"/>
    <n v="5"/>
    <n v="5"/>
    <n v="5"/>
    <n v="5"/>
    <n v="5"/>
    <n v="4"/>
    <n v="5"/>
    <x v="22"/>
    <n v="1"/>
    <x v="11"/>
    <m/>
    <m/>
    <m/>
    <n v="2"/>
    <n v="2"/>
    <n v="1"/>
    <n v="2"/>
    <m/>
    <m/>
    <n v="1"/>
    <m/>
    <m/>
    <m/>
    <x v="1"/>
    <m/>
    <m/>
    <n v="1"/>
    <m/>
    <m/>
    <m/>
    <m/>
    <m/>
    <m/>
    <m/>
    <m/>
    <n v="1"/>
    <m/>
    <m/>
    <m/>
    <s v="MW"/>
    <x v="1"/>
    <x v="8"/>
    <x v="0"/>
    <x v="0"/>
    <x v="0"/>
    <x v="0"/>
    <x v="0"/>
    <x v="0"/>
    <x v="0"/>
    <x v="0"/>
  </r>
  <r>
    <n v="1136"/>
    <d v="2020-09-28T18:22:52"/>
    <x v="1135"/>
    <x v="25"/>
    <n v="25"/>
    <n v="2"/>
    <n v="1"/>
    <n v="3"/>
    <n v="4"/>
    <x v="0"/>
    <m/>
    <n v="1"/>
    <x v="2"/>
    <n v="2"/>
    <n v="6"/>
    <n v="1"/>
    <n v="7"/>
    <n v="7"/>
    <n v="7"/>
    <n v="2"/>
    <n v="7"/>
    <n v="1"/>
    <n v="5"/>
    <n v="1"/>
    <x v="5"/>
    <n v="1"/>
    <x v="7"/>
    <m/>
    <m/>
    <m/>
    <n v="2"/>
    <n v="2"/>
    <n v="2"/>
    <n v="3"/>
    <m/>
    <m/>
    <m/>
    <m/>
    <n v="1"/>
    <m/>
    <x v="0"/>
    <m/>
    <m/>
    <m/>
    <m/>
    <n v="1"/>
    <m/>
    <n v="1"/>
    <m/>
    <n v="1"/>
    <m/>
    <m/>
    <m/>
    <m/>
    <m/>
    <n v="1"/>
    <s v="MW"/>
    <x v="4"/>
    <x v="1"/>
    <x v="2"/>
    <x v="10"/>
    <x v="9"/>
    <x v="2"/>
    <x v="1"/>
    <x v="2"/>
    <x v="3"/>
    <x v="2"/>
  </r>
  <r>
    <n v="1137"/>
    <d v="2020-09-28T18:23:19"/>
    <x v="1136"/>
    <x v="8"/>
    <n v="27"/>
    <n v="2"/>
    <n v="1"/>
    <n v="2"/>
    <n v="2"/>
    <x v="0"/>
    <m/>
    <n v="1"/>
    <x v="12"/>
    <n v="2"/>
    <n v="4"/>
    <n v="1"/>
    <n v="5"/>
    <n v="4"/>
    <n v="6"/>
    <n v="6"/>
    <n v="7"/>
    <n v="2"/>
    <n v="6"/>
    <n v="3"/>
    <x v="11"/>
    <n v="1"/>
    <x v="9"/>
    <s v="Liberty First "/>
    <m/>
    <m/>
    <n v="2"/>
    <n v="2"/>
    <n v="2"/>
    <n v="2"/>
    <n v="1"/>
    <n v="1"/>
    <m/>
    <m/>
    <n v="1"/>
    <m/>
    <x v="5"/>
    <n v="1"/>
    <m/>
    <m/>
    <m/>
    <n v="1"/>
    <m/>
    <m/>
    <m/>
    <n v="1"/>
    <m/>
    <m/>
    <m/>
    <m/>
    <n v="1"/>
    <m/>
    <s v="MW"/>
    <x v="2"/>
    <x v="1"/>
    <x v="3"/>
    <x v="3"/>
    <x v="3"/>
    <x v="0"/>
    <x v="1"/>
    <x v="3"/>
    <x v="2"/>
    <x v="1"/>
  </r>
  <r>
    <n v="1138"/>
    <d v="2020-09-28T18:23:51"/>
    <x v="1137"/>
    <x v="8"/>
    <n v="14"/>
    <n v="1"/>
    <n v="1"/>
    <n v="2"/>
    <n v="1"/>
    <x v="0"/>
    <m/>
    <n v="1"/>
    <x v="2"/>
    <n v="2"/>
    <n v="5"/>
    <n v="5"/>
    <n v="6"/>
    <n v="5"/>
    <n v="5"/>
    <n v="3"/>
    <n v="6"/>
    <n v="1"/>
    <n v="3"/>
    <n v="5"/>
    <x v="12"/>
    <n v="1"/>
    <x v="10"/>
    <m/>
    <m/>
    <m/>
    <n v="2"/>
    <n v="2"/>
    <n v="2"/>
    <n v="2"/>
    <m/>
    <m/>
    <m/>
    <m/>
    <n v="1"/>
    <m/>
    <x v="1"/>
    <n v="1"/>
    <m/>
    <m/>
    <m/>
    <n v="1"/>
    <n v="1"/>
    <m/>
    <m/>
    <m/>
    <m/>
    <m/>
    <m/>
    <m/>
    <n v="1"/>
    <m/>
    <s v="MW"/>
    <x v="5"/>
    <x v="2"/>
    <x v="4"/>
    <x v="10"/>
    <x v="0"/>
    <x v="3"/>
    <x v="2"/>
    <x v="3"/>
    <x v="3"/>
    <x v="0"/>
  </r>
  <r>
    <n v="1139"/>
    <d v="2020-09-28T18:24:02"/>
    <x v="1138"/>
    <x v="16"/>
    <n v="6"/>
    <n v="1"/>
    <n v="1"/>
    <n v="2"/>
    <n v="2"/>
    <x v="0"/>
    <m/>
    <n v="1"/>
    <x v="21"/>
    <n v="1"/>
    <n v="5"/>
    <n v="1"/>
    <n v="5"/>
    <n v="3"/>
    <n v="7"/>
    <n v="5"/>
    <n v="7"/>
    <n v="2"/>
    <n v="7"/>
    <n v="1"/>
    <x v="11"/>
    <n v="1"/>
    <x v="5"/>
    <m/>
    <m/>
    <m/>
    <n v="2"/>
    <n v="2"/>
    <n v="2"/>
    <n v="2"/>
    <m/>
    <n v="1"/>
    <m/>
    <m/>
    <n v="1"/>
    <m/>
    <x v="0"/>
    <m/>
    <m/>
    <m/>
    <m/>
    <n v="1"/>
    <m/>
    <m/>
    <n v="1"/>
    <n v="1"/>
    <m/>
    <m/>
    <m/>
    <n v="1"/>
    <m/>
    <m/>
    <s v="WEST"/>
    <x v="0"/>
    <x v="1"/>
    <x v="3"/>
    <x v="6"/>
    <x v="9"/>
    <x v="0"/>
    <x v="1"/>
    <x v="3"/>
    <x v="2"/>
    <x v="2"/>
  </r>
  <r>
    <n v="1140"/>
    <d v="2020-09-28T18:24:07"/>
    <x v="1139"/>
    <x v="3"/>
    <n v="31"/>
    <n v="1"/>
    <n v="1"/>
    <n v="2"/>
    <n v="1"/>
    <x v="0"/>
    <m/>
    <n v="1"/>
    <x v="21"/>
    <n v="2"/>
    <n v="7"/>
    <n v="1"/>
    <n v="6"/>
    <n v="1"/>
    <n v="7"/>
    <n v="7"/>
    <n v="5"/>
    <n v="1"/>
    <n v="6"/>
    <n v="1"/>
    <x v="7"/>
    <n v="1"/>
    <x v="3"/>
    <m/>
    <m/>
    <m/>
    <n v="2"/>
    <n v="2"/>
    <n v="2"/>
    <n v="2"/>
    <n v="1"/>
    <m/>
    <n v="1"/>
    <m/>
    <m/>
    <m/>
    <x v="3"/>
    <m/>
    <m/>
    <n v="1"/>
    <m/>
    <n v="1"/>
    <m/>
    <n v="1"/>
    <m/>
    <m/>
    <m/>
    <n v="1"/>
    <m/>
    <n v="1"/>
    <m/>
    <m/>
    <s v="WEST"/>
    <x v="0"/>
    <x v="5"/>
    <x v="4"/>
    <x v="4"/>
    <x v="9"/>
    <x v="0"/>
    <x v="3"/>
    <x v="3"/>
    <x v="1"/>
    <x v="2"/>
  </r>
  <r>
    <n v="1141"/>
    <d v="2020-09-28T18:24:39"/>
    <x v="1140"/>
    <x v="24"/>
    <n v="37"/>
    <n v="1"/>
    <n v="1"/>
    <n v="2"/>
    <n v="0"/>
    <x v="3"/>
    <m/>
    <n v="1"/>
    <x v="0"/>
    <n v="2"/>
    <n v="6"/>
    <n v="5"/>
    <n v="7"/>
    <n v="6"/>
    <n v="7"/>
    <n v="6"/>
    <n v="7"/>
    <n v="1"/>
    <n v="7"/>
    <n v="2"/>
    <x v="12"/>
    <n v="3"/>
    <x v="9"/>
    <s v="Northwest"/>
    <m/>
    <m/>
    <n v="3"/>
    <n v="1"/>
    <n v="1"/>
    <n v="2"/>
    <m/>
    <m/>
    <m/>
    <m/>
    <n v="1"/>
    <m/>
    <x v="4"/>
    <m/>
    <m/>
    <m/>
    <m/>
    <n v="1"/>
    <n v="1"/>
    <m/>
    <n v="1"/>
    <m/>
    <m/>
    <n v="1"/>
    <n v="1"/>
    <n v="1"/>
    <n v="1"/>
    <m/>
    <s v="WEST"/>
    <x v="0"/>
    <x v="6"/>
    <x v="2"/>
    <x v="7"/>
    <x v="2"/>
    <x v="0"/>
    <x v="2"/>
    <x v="2"/>
    <x v="0"/>
    <x v="2"/>
  </r>
  <r>
    <n v="1142"/>
    <d v="2020-09-28T18:25:32"/>
    <x v="1141"/>
    <x v="12"/>
    <n v="6"/>
    <n v="1"/>
    <n v="1"/>
    <n v="1"/>
    <n v="0"/>
    <x v="4"/>
    <m/>
    <n v="2"/>
    <x v="17"/>
    <n v="2"/>
    <n v="3"/>
    <n v="2"/>
    <n v="6"/>
    <n v="2"/>
    <n v="4"/>
    <n v="6"/>
    <n v="6"/>
    <n v="2"/>
    <n v="6"/>
    <n v="4"/>
    <x v="8"/>
    <n v="2"/>
    <x v="9"/>
    <s v="Elevations"/>
    <m/>
    <m/>
    <n v="2"/>
    <n v="2"/>
    <n v="2"/>
    <n v="2"/>
    <m/>
    <m/>
    <m/>
    <m/>
    <m/>
    <n v="1"/>
    <x v="1"/>
    <n v="1"/>
    <m/>
    <m/>
    <m/>
    <m/>
    <m/>
    <m/>
    <m/>
    <n v="1"/>
    <m/>
    <m/>
    <m/>
    <m/>
    <m/>
    <n v="1"/>
    <s v="WEST"/>
    <x v="9"/>
    <x v="5"/>
    <x v="6"/>
    <x v="6"/>
    <x v="0"/>
    <x v="1"/>
    <x v="3"/>
    <x v="3"/>
    <x v="2"/>
    <x v="0"/>
  </r>
  <r>
    <n v="1143"/>
    <d v="2020-09-28T18:26:03"/>
    <x v="1142"/>
    <x v="3"/>
    <n v="22"/>
    <n v="1"/>
    <n v="1"/>
    <n v="2"/>
    <n v="6"/>
    <x v="0"/>
    <m/>
    <n v="1"/>
    <x v="3"/>
    <n v="2"/>
    <n v="6"/>
    <n v="5"/>
    <n v="5"/>
    <n v="7"/>
    <n v="5"/>
    <n v="2"/>
    <n v="7"/>
    <n v="4"/>
    <n v="3"/>
    <n v="4"/>
    <x v="3"/>
    <n v="1"/>
    <x v="3"/>
    <m/>
    <m/>
    <m/>
    <n v="2"/>
    <n v="2"/>
    <n v="2"/>
    <n v="2"/>
    <n v="1"/>
    <n v="1"/>
    <m/>
    <m/>
    <m/>
    <m/>
    <x v="1"/>
    <n v="1"/>
    <m/>
    <m/>
    <m/>
    <n v="1"/>
    <n v="1"/>
    <m/>
    <m/>
    <m/>
    <m/>
    <m/>
    <n v="1"/>
    <m/>
    <n v="1"/>
    <m/>
    <s v="MW"/>
    <x v="4"/>
    <x v="6"/>
    <x v="1"/>
    <x v="9"/>
    <x v="8"/>
    <x v="2"/>
    <x v="2"/>
    <x v="1"/>
    <x v="3"/>
    <x v="3"/>
  </r>
  <r>
    <n v="1144"/>
    <d v="2020-09-28T18:26:27"/>
    <x v="1143"/>
    <x v="8"/>
    <n v="5"/>
    <n v="1"/>
    <n v="1"/>
    <n v="2"/>
    <n v="3"/>
    <x v="0"/>
    <m/>
    <n v="2"/>
    <x v="3"/>
    <n v="2"/>
    <n v="6"/>
    <n v="4"/>
    <n v="6"/>
    <n v="1"/>
    <n v="5"/>
    <n v="3"/>
    <n v="6"/>
    <n v="1"/>
    <n v="6"/>
    <n v="1"/>
    <x v="7"/>
    <n v="3"/>
    <x v="1"/>
    <m/>
    <m/>
    <s v="Guild"/>
    <n v="2"/>
    <n v="3"/>
    <n v="2"/>
    <n v="2"/>
    <n v="1"/>
    <m/>
    <m/>
    <m/>
    <m/>
    <m/>
    <x v="1"/>
    <m/>
    <m/>
    <m/>
    <m/>
    <n v="1"/>
    <n v="1"/>
    <m/>
    <m/>
    <m/>
    <n v="1"/>
    <n v="1"/>
    <m/>
    <m/>
    <m/>
    <m/>
    <s v="WEST"/>
    <x v="11"/>
    <x v="6"/>
    <x v="4"/>
    <x v="4"/>
    <x v="1"/>
    <x v="3"/>
    <x v="2"/>
    <x v="3"/>
    <x v="1"/>
    <x v="1"/>
  </r>
  <r>
    <n v="1145"/>
    <d v="2020-09-28T18:26:30"/>
    <x v="1144"/>
    <x v="41"/>
    <n v="5"/>
    <n v="1"/>
    <n v="1"/>
    <n v="2"/>
    <n v="1"/>
    <x v="3"/>
    <m/>
    <n v="1"/>
    <x v="17"/>
    <n v="1"/>
    <n v="6"/>
    <n v="7"/>
    <n v="7"/>
    <n v="6"/>
    <n v="7"/>
    <n v="6"/>
    <n v="6"/>
    <n v="7"/>
    <n v="7"/>
    <n v="6"/>
    <x v="7"/>
    <n v="1"/>
    <x v="3"/>
    <m/>
    <m/>
    <m/>
    <n v="1"/>
    <n v="1"/>
    <n v="1"/>
    <n v="2"/>
    <n v="1"/>
    <m/>
    <m/>
    <m/>
    <m/>
    <m/>
    <x v="4"/>
    <n v="1"/>
    <m/>
    <m/>
    <m/>
    <n v="1"/>
    <m/>
    <m/>
    <m/>
    <m/>
    <m/>
    <n v="1"/>
    <m/>
    <m/>
    <m/>
    <m/>
    <s v="WEST"/>
    <x v="0"/>
    <x v="0"/>
    <x v="0"/>
    <x v="7"/>
    <x v="8"/>
    <x v="0"/>
    <x v="0"/>
    <x v="0"/>
    <x v="0"/>
    <x v="3"/>
  </r>
  <r>
    <n v="1146"/>
    <d v="2020-09-28T18:26:32"/>
    <x v="1145"/>
    <x v="26"/>
    <n v="35"/>
    <n v="2"/>
    <n v="1"/>
    <n v="2"/>
    <n v="1"/>
    <x v="0"/>
    <m/>
    <n v="2"/>
    <x v="35"/>
    <n v="2"/>
    <n v="5"/>
    <n v="2"/>
    <n v="7"/>
    <n v="5"/>
    <n v="6"/>
    <n v="4"/>
    <n v="6"/>
    <n v="1"/>
    <n v="6"/>
    <n v="2"/>
    <x v="23"/>
    <n v="2"/>
    <x v="5"/>
    <m/>
    <m/>
    <m/>
    <n v="2"/>
    <n v="3"/>
    <n v="2"/>
    <n v="2"/>
    <m/>
    <n v="1"/>
    <m/>
    <m/>
    <m/>
    <m/>
    <x v="3"/>
    <n v="1"/>
    <m/>
    <n v="1"/>
    <n v="1"/>
    <m/>
    <m/>
    <m/>
    <m/>
    <m/>
    <m/>
    <m/>
    <m/>
    <m/>
    <m/>
    <n v="1"/>
    <s v="MW"/>
    <x v="6"/>
    <x v="5"/>
    <x v="2"/>
    <x v="7"/>
    <x v="1"/>
    <x v="3"/>
    <x v="3"/>
    <x v="2"/>
    <x v="0"/>
    <x v="1"/>
  </r>
  <r>
    <n v="1147"/>
    <d v="2020-09-28T18:26:43"/>
    <x v="1146"/>
    <x v="42"/>
    <n v="5"/>
    <n v="2"/>
    <n v="1"/>
    <n v="2"/>
    <n v="2"/>
    <x v="4"/>
    <m/>
    <n v="2"/>
    <x v="35"/>
    <n v="1"/>
    <n v="4"/>
    <n v="6"/>
    <n v="4"/>
    <n v="3"/>
    <n v="4"/>
    <n v="5"/>
    <n v="6"/>
    <n v="5"/>
    <n v="7"/>
    <n v="3"/>
    <x v="15"/>
    <n v="2"/>
    <x v="7"/>
    <m/>
    <m/>
    <m/>
    <n v="3"/>
    <n v="3"/>
    <n v="3"/>
    <n v="3"/>
    <m/>
    <m/>
    <m/>
    <m/>
    <n v="1"/>
    <m/>
    <x v="2"/>
    <m/>
    <m/>
    <n v="1"/>
    <m/>
    <m/>
    <n v="1"/>
    <m/>
    <m/>
    <n v="1"/>
    <m/>
    <n v="1"/>
    <m/>
    <n v="1"/>
    <m/>
    <m/>
    <s v="WEST"/>
    <x v="1"/>
    <x v="8"/>
    <x v="7"/>
    <x v="6"/>
    <x v="8"/>
    <x v="0"/>
    <x v="0"/>
    <x v="0"/>
    <x v="2"/>
    <x v="3"/>
  </r>
  <r>
    <n v="1148"/>
    <d v="2020-09-28T18:26:44"/>
    <x v="1147"/>
    <x v="0"/>
    <n v="35"/>
    <n v="1"/>
    <n v="1"/>
    <n v="2"/>
    <n v="5"/>
    <x v="4"/>
    <m/>
    <n v="1"/>
    <x v="21"/>
    <n v="2"/>
    <n v="6"/>
    <n v="1"/>
    <n v="7"/>
    <n v="1"/>
    <n v="6"/>
    <n v="6"/>
    <n v="6"/>
    <n v="1"/>
    <n v="6"/>
    <n v="1"/>
    <x v="12"/>
    <n v="1"/>
    <x v="7"/>
    <m/>
    <m/>
    <m/>
    <n v="2"/>
    <n v="1"/>
    <n v="2"/>
    <n v="2"/>
    <m/>
    <n v="1"/>
    <m/>
    <m/>
    <m/>
    <m/>
    <x v="1"/>
    <n v="1"/>
    <m/>
    <m/>
    <m/>
    <m/>
    <m/>
    <m/>
    <m/>
    <m/>
    <m/>
    <m/>
    <m/>
    <m/>
    <m/>
    <n v="1"/>
    <s v="MW"/>
    <x v="0"/>
    <x v="4"/>
    <x v="2"/>
    <x v="4"/>
    <x v="2"/>
    <x v="0"/>
    <x v="1"/>
    <x v="2"/>
    <x v="1"/>
    <x v="2"/>
  </r>
  <r>
    <n v="1149"/>
    <d v="2020-09-28T18:27:02"/>
    <x v="1148"/>
    <x v="3"/>
    <n v="41"/>
    <n v="2"/>
    <n v="1"/>
    <n v="2"/>
    <n v="3"/>
    <x v="0"/>
    <m/>
    <n v="2"/>
    <x v="0"/>
    <n v="2"/>
    <n v="4"/>
    <n v="2"/>
    <n v="7"/>
    <n v="3"/>
    <n v="6"/>
    <n v="4"/>
    <n v="7"/>
    <n v="1"/>
    <n v="6"/>
    <n v="2"/>
    <x v="1"/>
    <n v="2"/>
    <x v="8"/>
    <m/>
    <m/>
    <m/>
    <n v="2"/>
    <n v="2"/>
    <n v="2"/>
    <n v="2"/>
    <n v="1"/>
    <m/>
    <m/>
    <m/>
    <m/>
    <m/>
    <x v="1"/>
    <n v="1"/>
    <m/>
    <m/>
    <m/>
    <n v="1"/>
    <m/>
    <m/>
    <m/>
    <n v="1"/>
    <m/>
    <n v="1"/>
    <m/>
    <m/>
    <m/>
    <m/>
    <s v="MW"/>
    <x v="0"/>
    <x v="4"/>
    <x v="2"/>
    <x v="5"/>
    <x v="1"/>
    <x v="0"/>
    <x v="1"/>
    <x v="2"/>
    <x v="2"/>
    <x v="1"/>
  </r>
  <r>
    <n v="1150"/>
    <d v="2020-09-28T18:27:32"/>
    <x v="1149"/>
    <x v="8"/>
    <n v="13"/>
    <n v="1"/>
    <n v="1"/>
    <n v="2"/>
    <n v="2"/>
    <x v="0"/>
    <m/>
    <n v="2"/>
    <x v="10"/>
    <n v="2"/>
    <n v="4"/>
    <n v="3"/>
    <n v="6"/>
    <n v="1"/>
    <n v="6"/>
    <n v="4"/>
    <n v="6"/>
    <n v="3"/>
    <n v="6"/>
    <n v="1"/>
    <x v="36"/>
    <n v="3"/>
    <x v="5"/>
    <m/>
    <m/>
    <m/>
    <n v="2"/>
    <n v="2"/>
    <n v="1"/>
    <n v="2"/>
    <m/>
    <m/>
    <m/>
    <m/>
    <m/>
    <n v="1"/>
    <x v="0"/>
    <m/>
    <m/>
    <m/>
    <m/>
    <m/>
    <m/>
    <m/>
    <m/>
    <m/>
    <n v="1"/>
    <m/>
    <m/>
    <m/>
    <m/>
    <n v="1"/>
    <s v="MW"/>
    <x v="0"/>
    <x v="3"/>
    <x v="3"/>
    <x v="4"/>
    <x v="2"/>
    <x v="0"/>
    <x v="3"/>
    <x v="3"/>
    <x v="1"/>
    <x v="2"/>
  </r>
  <r>
    <n v="1151"/>
    <d v="2020-09-28T18:27:51"/>
    <x v="1150"/>
    <x v="62"/>
    <n v="35"/>
    <n v="1"/>
    <n v="1"/>
    <n v="1"/>
    <n v="0"/>
    <x v="1"/>
    <m/>
    <n v="1"/>
    <x v="42"/>
    <n v="2"/>
    <n v="4"/>
    <n v="1"/>
    <n v="7"/>
    <n v="4"/>
    <n v="4"/>
    <n v="4"/>
    <n v="4"/>
    <n v="1"/>
    <n v="4"/>
    <n v="4"/>
    <x v="12"/>
    <n v="3"/>
    <x v="7"/>
    <m/>
    <m/>
    <m/>
    <n v="2"/>
    <n v="2"/>
    <n v="2"/>
    <n v="2"/>
    <m/>
    <m/>
    <m/>
    <m/>
    <n v="1"/>
    <m/>
    <x v="5"/>
    <m/>
    <m/>
    <m/>
    <m/>
    <n v="1"/>
    <m/>
    <m/>
    <m/>
    <n v="1"/>
    <n v="1"/>
    <m/>
    <m/>
    <m/>
    <m/>
    <n v="1"/>
    <s v="MW"/>
    <x v="0"/>
    <x v="3"/>
    <x v="2"/>
    <x v="1"/>
    <x v="0"/>
    <x v="0"/>
    <x v="3"/>
    <x v="2"/>
    <x v="0"/>
    <x v="0"/>
  </r>
  <r>
    <n v="1152"/>
    <d v="2020-09-28T18:27:59"/>
    <x v="1151"/>
    <x v="8"/>
    <n v="5"/>
    <n v="1"/>
    <n v="1"/>
    <n v="2"/>
    <n v="2"/>
    <x v="0"/>
    <m/>
    <n v="1"/>
    <x v="0"/>
    <n v="1"/>
    <n v="6"/>
    <n v="6"/>
    <n v="6"/>
    <n v="6"/>
    <n v="5"/>
    <n v="6"/>
    <n v="5"/>
    <n v="6"/>
    <n v="5"/>
    <n v="5"/>
    <x v="12"/>
    <n v="1"/>
    <x v="3"/>
    <m/>
    <m/>
    <m/>
    <n v="1"/>
    <n v="1"/>
    <n v="1"/>
    <n v="1"/>
    <m/>
    <m/>
    <m/>
    <n v="1"/>
    <m/>
    <m/>
    <x v="1"/>
    <m/>
    <n v="1"/>
    <m/>
    <m/>
    <m/>
    <m/>
    <m/>
    <m/>
    <m/>
    <m/>
    <n v="1"/>
    <m/>
    <m/>
    <m/>
    <m/>
    <s v="WEST"/>
    <x v="0"/>
    <x v="0"/>
    <x v="0"/>
    <x v="0"/>
    <x v="0"/>
    <x v="0"/>
    <x v="0"/>
    <x v="0"/>
    <x v="0"/>
    <x v="0"/>
  </r>
  <r>
    <n v="1153"/>
    <d v="2020-09-28T18:29:18"/>
    <x v="1152"/>
    <x v="53"/>
    <n v="13"/>
    <n v="1"/>
    <n v="1"/>
    <n v="2"/>
    <n v="0"/>
    <x v="3"/>
    <m/>
    <n v="1"/>
    <x v="2"/>
    <n v="2"/>
    <n v="6"/>
    <n v="7"/>
    <n v="7"/>
    <n v="5"/>
    <n v="7"/>
    <n v="7"/>
    <n v="5"/>
    <n v="1"/>
    <n v="7"/>
    <n v="3"/>
    <x v="7"/>
    <n v="1"/>
    <x v="5"/>
    <m/>
    <m/>
    <m/>
    <n v="2"/>
    <n v="2"/>
    <n v="2"/>
    <n v="2"/>
    <m/>
    <m/>
    <m/>
    <m/>
    <m/>
    <n v="1"/>
    <x v="1"/>
    <m/>
    <m/>
    <n v="1"/>
    <n v="1"/>
    <m/>
    <m/>
    <n v="1"/>
    <m/>
    <m/>
    <m/>
    <m/>
    <m/>
    <n v="1"/>
    <m/>
    <m/>
    <s v="MW"/>
    <x v="1"/>
    <x v="7"/>
    <x v="2"/>
    <x v="3"/>
    <x v="1"/>
    <x v="0"/>
    <x v="0"/>
    <x v="2"/>
    <x v="2"/>
    <x v="1"/>
  </r>
  <r>
    <n v="1154"/>
    <d v="2020-09-28T18:30:08"/>
    <x v="1153"/>
    <x v="46"/>
    <n v="35"/>
    <n v="2"/>
    <n v="1"/>
    <n v="2"/>
    <n v="3"/>
    <x v="0"/>
    <m/>
    <n v="1"/>
    <x v="1"/>
    <n v="1"/>
    <n v="4"/>
    <n v="3"/>
    <n v="5"/>
    <n v="6"/>
    <n v="5"/>
    <n v="4"/>
    <n v="5"/>
    <n v="3"/>
    <n v="4"/>
    <n v="3"/>
    <x v="8"/>
    <n v="1"/>
    <x v="2"/>
    <m/>
    <m/>
    <m/>
    <n v="2"/>
    <n v="2"/>
    <n v="2"/>
    <n v="2"/>
    <m/>
    <m/>
    <m/>
    <m/>
    <m/>
    <n v="1"/>
    <x v="3"/>
    <n v="1"/>
    <m/>
    <m/>
    <m/>
    <n v="1"/>
    <m/>
    <n v="1"/>
    <m/>
    <m/>
    <m/>
    <m/>
    <m/>
    <n v="1"/>
    <m/>
    <m/>
    <s v="MW"/>
    <x v="0"/>
    <x v="6"/>
    <x v="5"/>
    <x v="10"/>
    <x v="5"/>
    <x v="0"/>
    <x v="2"/>
    <x v="1"/>
    <x v="3"/>
    <x v="3"/>
  </r>
  <r>
    <n v="1155"/>
    <d v="2020-09-28T18:30:49"/>
    <x v="1154"/>
    <x v="19"/>
    <n v="3"/>
    <n v="1"/>
    <n v="1"/>
    <n v="2"/>
    <n v="0"/>
    <x v="1"/>
    <m/>
    <n v="2"/>
    <x v="3"/>
    <n v="2"/>
    <n v="4"/>
    <n v="3"/>
    <n v="5"/>
    <n v="3"/>
    <n v="4"/>
    <n v="5"/>
    <n v="6"/>
    <n v="2"/>
    <n v="7"/>
    <n v="5"/>
    <x v="1"/>
    <n v="4"/>
    <x v="11"/>
    <m/>
    <m/>
    <m/>
    <n v="2"/>
    <n v="2"/>
    <n v="2"/>
    <n v="2"/>
    <m/>
    <m/>
    <m/>
    <m/>
    <m/>
    <n v="1"/>
    <x v="1"/>
    <m/>
    <m/>
    <m/>
    <m/>
    <m/>
    <m/>
    <n v="1"/>
    <m/>
    <m/>
    <m/>
    <m/>
    <n v="1"/>
    <m/>
    <n v="1"/>
    <m/>
    <s v="WEST"/>
    <x v="1"/>
    <x v="3"/>
    <x v="3"/>
    <x v="6"/>
    <x v="7"/>
    <x v="0"/>
    <x v="3"/>
    <x v="3"/>
    <x v="2"/>
    <x v="0"/>
  </r>
  <r>
    <n v="1156"/>
    <d v="2020-09-28T18:30:49"/>
    <x v="1155"/>
    <x v="16"/>
    <n v="14"/>
    <n v="1"/>
    <n v="1"/>
    <n v="2"/>
    <n v="1"/>
    <x v="2"/>
    <m/>
    <n v="1"/>
    <x v="3"/>
    <n v="2"/>
    <n v="4"/>
    <n v="3"/>
    <n v="6"/>
    <n v="4"/>
    <n v="5"/>
    <n v="3"/>
    <n v="6"/>
    <n v="5"/>
    <n v="4"/>
    <n v="3"/>
    <x v="8"/>
    <n v="1"/>
    <x v="2"/>
    <m/>
    <m/>
    <m/>
    <n v="3"/>
    <n v="3"/>
    <n v="2"/>
    <n v="3"/>
    <n v="1"/>
    <n v="1"/>
    <m/>
    <m/>
    <m/>
    <m/>
    <x v="4"/>
    <n v="1"/>
    <m/>
    <m/>
    <m/>
    <m/>
    <m/>
    <n v="1"/>
    <n v="1"/>
    <m/>
    <m/>
    <n v="1"/>
    <m/>
    <m/>
    <n v="1"/>
    <m/>
    <s v="MW"/>
    <x v="6"/>
    <x v="3"/>
    <x v="1"/>
    <x v="1"/>
    <x v="5"/>
    <x v="3"/>
    <x v="3"/>
    <x v="1"/>
    <x v="0"/>
    <x v="3"/>
  </r>
  <r>
    <n v="1157"/>
    <d v="2020-09-28T18:31:15"/>
    <x v="1156"/>
    <x v="8"/>
    <n v="13"/>
    <n v="2"/>
    <n v="1"/>
    <n v="1"/>
    <n v="2"/>
    <x v="0"/>
    <m/>
    <n v="1"/>
    <x v="17"/>
    <n v="1"/>
    <n v="4"/>
    <n v="5"/>
    <n v="6"/>
    <n v="4"/>
    <n v="6"/>
    <n v="4"/>
    <n v="5"/>
    <n v="7"/>
    <n v="5"/>
    <n v="5"/>
    <x v="7"/>
    <n v="2"/>
    <x v="4"/>
    <m/>
    <m/>
    <m/>
    <n v="2"/>
    <n v="2"/>
    <n v="2"/>
    <n v="3"/>
    <n v="1"/>
    <m/>
    <n v="1"/>
    <n v="1"/>
    <m/>
    <m/>
    <x v="0"/>
    <m/>
    <n v="1"/>
    <m/>
    <n v="1"/>
    <m/>
    <n v="1"/>
    <m/>
    <m/>
    <m/>
    <m/>
    <n v="1"/>
    <n v="1"/>
    <n v="1"/>
    <m/>
    <m/>
    <s v="MW"/>
    <x v="0"/>
    <x v="8"/>
    <x v="7"/>
    <x v="7"/>
    <x v="8"/>
    <x v="0"/>
    <x v="0"/>
    <x v="0"/>
    <x v="0"/>
    <x v="3"/>
  </r>
  <r>
    <n v="1158"/>
    <d v="2020-09-28T18:32:13"/>
    <x v="1157"/>
    <x v="37"/>
    <n v="25"/>
    <n v="1"/>
    <n v="1"/>
    <n v="3"/>
    <n v="0"/>
    <x v="0"/>
    <m/>
    <n v="2"/>
    <x v="22"/>
    <n v="2"/>
    <n v="2"/>
    <n v="2"/>
    <n v="6"/>
    <n v="2"/>
    <n v="4"/>
    <n v="5"/>
    <n v="6"/>
    <n v="2"/>
    <n v="6"/>
    <n v="5"/>
    <x v="11"/>
    <n v="3"/>
    <x v="5"/>
    <m/>
    <m/>
    <m/>
    <n v="2"/>
    <n v="3"/>
    <n v="2"/>
    <n v="2"/>
    <m/>
    <n v="1"/>
    <m/>
    <m/>
    <m/>
    <m/>
    <x v="5"/>
    <n v="1"/>
    <m/>
    <m/>
    <m/>
    <m/>
    <m/>
    <n v="1"/>
    <n v="1"/>
    <m/>
    <m/>
    <m/>
    <m/>
    <m/>
    <m/>
    <n v="1"/>
    <s v="MW"/>
    <x v="9"/>
    <x v="5"/>
    <x v="6"/>
    <x v="6"/>
    <x v="7"/>
    <x v="1"/>
    <x v="3"/>
    <x v="3"/>
    <x v="2"/>
    <x v="0"/>
  </r>
  <r>
    <n v="1159"/>
    <d v="2020-09-28T18:32:36"/>
    <x v="1158"/>
    <x v="30"/>
    <n v="37"/>
    <n v="1"/>
    <n v="1"/>
    <n v="2"/>
    <n v="0"/>
    <x v="1"/>
    <m/>
    <n v="1"/>
    <x v="0"/>
    <n v="2"/>
    <n v="2"/>
    <n v="1"/>
    <n v="7"/>
    <n v="2"/>
    <n v="6"/>
    <n v="7"/>
    <n v="7"/>
    <n v="1"/>
    <n v="7"/>
    <n v="2"/>
    <x v="1"/>
    <n v="1"/>
    <x v="5"/>
    <m/>
    <m/>
    <m/>
    <n v="2"/>
    <n v="2"/>
    <n v="1"/>
    <n v="2"/>
    <m/>
    <m/>
    <m/>
    <m/>
    <m/>
    <n v="1"/>
    <x v="4"/>
    <n v="1"/>
    <m/>
    <m/>
    <m/>
    <n v="1"/>
    <m/>
    <m/>
    <n v="1"/>
    <m/>
    <m/>
    <m/>
    <n v="1"/>
    <m/>
    <m/>
    <m/>
    <s v="WEST"/>
    <x v="7"/>
    <x v="1"/>
    <x v="2"/>
    <x v="4"/>
    <x v="1"/>
    <x v="1"/>
    <x v="1"/>
    <x v="2"/>
    <x v="1"/>
    <x v="1"/>
  </r>
  <r>
    <n v="1160"/>
    <d v="2020-09-28T18:32:38"/>
    <x v="1159"/>
    <x v="1"/>
    <n v="27"/>
    <n v="1"/>
    <n v="1"/>
    <n v="2"/>
    <n v="2"/>
    <x v="0"/>
    <m/>
    <n v="1"/>
    <x v="16"/>
    <n v="2"/>
    <n v="1"/>
    <n v="1"/>
    <n v="7"/>
    <n v="1"/>
    <n v="7"/>
    <n v="1"/>
    <n v="7"/>
    <n v="1"/>
    <n v="7"/>
    <n v="1"/>
    <x v="6"/>
    <n v="1"/>
    <x v="1"/>
    <m/>
    <m/>
    <s v="USAA"/>
    <n v="3"/>
    <n v="3"/>
    <n v="3"/>
    <n v="2"/>
    <m/>
    <m/>
    <m/>
    <m/>
    <n v="1"/>
    <m/>
    <x v="3"/>
    <m/>
    <m/>
    <n v="1"/>
    <m/>
    <n v="1"/>
    <n v="1"/>
    <m/>
    <m/>
    <m/>
    <m/>
    <n v="1"/>
    <m/>
    <m/>
    <m/>
    <m/>
    <s v="MW"/>
    <x v="0"/>
    <x v="1"/>
    <x v="2"/>
    <x v="2"/>
    <x v="9"/>
    <x v="0"/>
    <x v="1"/>
    <x v="2"/>
    <x v="1"/>
    <x v="2"/>
  </r>
  <r>
    <n v="1161"/>
    <d v="2020-09-28T18:32:39"/>
    <x v="1160"/>
    <x v="29"/>
    <n v="5"/>
    <n v="1"/>
    <n v="1"/>
    <n v="2"/>
    <n v="0"/>
    <x v="1"/>
    <m/>
    <n v="1"/>
    <x v="38"/>
    <n v="2"/>
    <n v="3"/>
    <n v="7"/>
    <n v="6"/>
    <n v="7"/>
    <n v="3"/>
    <n v="5"/>
    <n v="5"/>
    <n v="1"/>
    <n v="1"/>
    <n v="3"/>
    <x v="8"/>
    <n v="4"/>
    <x v="1"/>
    <m/>
    <m/>
    <s v="Loancare"/>
    <n v="2"/>
    <n v="2"/>
    <n v="1"/>
    <n v="2"/>
    <n v="1"/>
    <m/>
    <m/>
    <m/>
    <m/>
    <m/>
    <x v="0"/>
    <m/>
    <m/>
    <m/>
    <m/>
    <n v="1"/>
    <m/>
    <n v="1"/>
    <n v="1"/>
    <m/>
    <m/>
    <m/>
    <n v="1"/>
    <m/>
    <m/>
    <m/>
    <s v="WEST"/>
    <x v="2"/>
    <x v="7"/>
    <x v="4"/>
    <x v="8"/>
    <x v="0"/>
    <x v="0"/>
    <x v="0"/>
    <x v="3"/>
    <x v="3"/>
    <x v="0"/>
  </r>
  <r>
    <n v="1162"/>
    <d v="2020-09-28T18:32:47"/>
    <x v="1161"/>
    <x v="16"/>
    <n v="25"/>
    <n v="1"/>
    <n v="1"/>
    <n v="1"/>
    <n v="0"/>
    <x v="3"/>
    <m/>
    <n v="1"/>
    <x v="2"/>
    <n v="2"/>
    <n v="5"/>
    <n v="6"/>
    <n v="5"/>
    <n v="6"/>
    <n v="6"/>
    <n v="3"/>
    <n v="5"/>
    <n v="6"/>
    <n v="5"/>
    <n v="2"/>
    <x v="7"/>
    <n v="1"/>
    <x v="5"/>
    <m/>
    <m/>
    <m/>
    <n v="1"/>
    <n v="1"/>
    <n v="2"/>
    <n v="3"/>
    <m/>
    <n v="1"/>
    <n v="1"/>
    <m/>
    <n v="1"/>
    <m/>
    <x v="1"/>
    <m/>
    <m/>
    <n v="1"/>
    <m/>
    <m/>
    <n v="1"/>
    <m/>
    <n v="1"/>
    <m/>
    <m/>
    <m/>
    <m/>
    <n v="1"/>
    <n v="1"/>
    <m/>
    <s v="MW"/>
    <x v="5"/>
    <x v="0"/>
    <x v="7"/>
    <x v="0"/>
    <x v="1"/>
    <x v="3"/>
    <x v="0"/>
    <x v="0"/>
    <x v="0"/>
    <x v="1"/>
  </r>
  <r>
    <n v="1163"/>
    <d v="2020-09-28T18:33:04"/>
    <x v="1162"/>
    <x v="49"/>
    <n v="23"/>
    <n v="1"/>
    <n v="1"/>
    <n v="3"/>
    <n v="2"/>
    <x v="3"/>
    <m/>
    <n v="1"/>
    <x v="8"/>
    <n v="2"/>
    <n v="5"/>
    <n v="2"/>
    <n v="7"/>
    <n v="6"/>
    <n v="6"/>
    <n v="2"/>
    <n v="7"/>
    <n v="5"/>
    <n v="3"/>
    <n v="2"/>
    <x v="2"/>
    <n v="1"/>
    <x v="3"/>
    <m/>
    <m/>
    <m/>
    <n v="2"/>
    <n v="2"/>
    <n v="2"/>
    <n v="2"/>
    <m/>
    <n v="1"/>
    <n v="1"/>
    <m/>
    <m/>
    <m/>
    <x v="3"/>
    <n v="1"/>
    <m/>
    <m/>
    <m/>
    <m/>
    <m/>
    <n v="1"/>
    <m/>
    <n v="1"/>
    <m/>
    <m/>
    <m/>
    <m/>
    <m/>
    <n v="1"/>
    <s v="MW"/>
    <x v="11"/>
    <x v="4"/>
    <x v="5"/>
    <x v="11"/>
    <x v="1"/>
    <x v="3"/>
    <x v="1"/>
    <x v="1"/>
    <x v="3"/>
    <x v="1"/>
  </r>
  <r>
    <n v="1164"/>
    <d v="2020-09-28T18:33:26"/>
    <x v="1163"/>
    <x v="25"/>
    <n v="23"/>
    <n v="1"/>
    <n v="1"/>
    <n v="2"/>
    <n v="2"/>
    <x v="0"/>
    <m/>
    <n v="1"/>
    <x v="12"/>
    <n v="1"/>
    <n v="5"/>
    <n v="2"/>
    <n v="5"/>
    <n v="4"/>
    <n v="4"/>
    <n v="4"/>
    <n v="6"/>
    <n v="3"/>
    <n v="6"/>
    <n v="4"/>
    <x v="9"/>
    <n v="1"/>
    <x v="10"/>
    <m/>
    <m/>
    <m/>
    <n v="2"/>
    <n v="2"/>
    <n v="2"/>
    <n v="2"/>
    <n v="1"/>
    <n v="1"/>
    <m/>
    <m/>
    <m/>
    <m/>
    <x v="3"/>
    <m/>
    <n v="1"/>
    <n v="1"/>
    <n v="1"/>
    <m/>
    <m/>
    <m/>
    <m/>
    <m/>
    <m/>
    <m/>
    <m/>
    <n v="1"/>
    <n v="1"/>
    <m/>
    <s v="MW"/>
    <x v="6"/>
    <x v="5"/>
    <x v="5"/>
    <x v="3"/>
    <x v="0"/>
    <x v="3"/>
    <x v="3"/>
    <x v="1"/>
    <x v="2"/>
    <x v="0"/>
  </r>
  <r>
    <n v="1165"/>
    <d v="2020-09-28T18:33:28"/>
    <x v="1164"/>
    <x v="7"/>
    <n v="5"/>
    <n v="1"/>
    <n v="1"/>
    <n v="2"/>
    <n v="0"/>
    <x v="0"/>
    <m/>
    <n v="1"/>
    <x v="7"/>
    <n v="2"/>
    <n v="1"/>
    <n v="3"/>
    <n v="7"/>
    <n v="4"/>
    <n v="6"/>
    <n v="5"/>
    <n v="7"/>
    <n v="1"/>
    <n v="4"/>
    <n v="1"/>
    <x v="5"/>
    <n v="1"/>
    <x v="1"/>
    <m/>
    <m/>
    <s v="Fannie Mae/New Rez"/>
    <n v="2"/>
    <n v="3"/>
    <n v="2"/>
    <n v="2"/>
    <n v="1"/>
    <m/>
    <m/>
    <n v="1"/>
    <m/>
    <m/>
    <x v="0"/>
    <m/>
    <m/>
    <m/>
    <m/>
    <n v="1"/>
    <m/>
    <m/>
    <m/>
    <n v="1"/>
    <n v="1"/>
    <m/>
    <n v="1"/>
    <m/>
    <n v="1"/>
    <m/>
    <s v="WEST"/>
    <x v="3"/>
    <x v="5"/>
    <x v="2"/>
    <x v="1"/>
    <x v="2"/>
    <x v="1"/>
    <x v="3"/>
    <x v="2"/>
    <x v="0"/>
    <x v="2"/>
  </r>
  <r>
    <n v="1166"/>
    <d v="2020-09-28T18:33:30"/>
    <x v="1165"/>
    <x v="46"/>
    <n v="5"/>
    <n v="1"/>
    <n v="1"/>
    <n v="1"/>
    <n v="0"/>
    <x v="0"/>
    <m/>
    <n v="1"/>
    <x v="7"/>
    <n v="2"/>
    <n v="6"/>
    <n v="1"/>
    <n v="7"/>
    <n v="1"/>
    <n v="7"/>
    <n v="5"/>
    <n v="5"/>
    <n v="1"/>
    <n v="7"/>
    <n v="1"/>
    <x v="5"/>
    <n v="1"/>
    <x v="3"/>
    <m/>
    <m/>
    <m/>
    <n v="1"/>
    <n v="2"/>
    <n v="2"/>
    <n v="1"/>
    <n v="1"/>
    <n v="1"/>
    <n v="1"/>
    <n v="1"/>
    <n v="1"/>
    <m/>
    <x v="3"/>
    <m/>
    <m/>
    <m/>
    <m/>
    <n v="1"/>
    <m/>
    <m/>
    <n v="1"/>
    <n v="1"/>
    <m/>
    <n v="1"/>
    <n v="1"/>
    <n v="1"/>
    <n v="1"/>
    <m/>
    <s v="WEST"/>
    <x v="6"/>
    <x v="5"/>
    <x v="2"/>
    <x v="2"/>
    <x v="9"/>
    <x v="3"/>
    <x v="3"/>
    <x v="2"/>
    <x v="1"/>
    <x v="2"/>
  </r>
  <r>
    <n v="1167"/>
    <d v="2020-09-28T18:33:36"/>
    <x v="1166"/>
    <x v="45"/>
    <n v="35"/>
    <n v="1"/>
    <n v="1"/>
    <n v="2"/>
    <n v="3"/>
    <x v="0"/>
    <m/>
    <n v="2"/>
    <x v="6"/>
    <n v="2"/>
    <n v="2"/>
    <n v="2"/>
    <n v="6"/>
    <n v="2"/>
    <n v="5"/>
    <n v="5"/>
    <n v="5"/>
    <n v="2"/>
    <n v="5"/>
    <n v="2"/>
    <x v="12"/>
    <n v="2"/>
    <x v="5"/>
    <m/>
    <m/>
    <m/>
    <n v="2"/>
    <n v="3"/>
    <n v="3"/>
    <n v="2"/>
    <m/>
    <m/>
    <m/>
    <m/>
    <m/>
    <n v="1"/>
    <x v="1"/>
    <n v="1"/>
    <m/>
    <m/>
    <m/>
    <n v="1"/>
    <m/>
    <n v="1"/>
    <m/>
    <m/>
    <m/>
    <m/>
    <m/>
    <m/>
    <m/>
    <n v="1"/>
    <s v="MW"/>
    <x v="9"/>
    <x v="3"/>
    <x v="6"/>
    <x v="5"/>
    <x v="3"/>
    <x v="1"/>
    <x v="3"/>
    <x v="3"/>
    <x v="2"/>
    <x v="1"/>
  </r>
  <r>
    <n v="1168"/>
    <d v="2020-09-28T18:33:37"/>
    <x v="1167"/>
    <x v="52"/>
    <n v="5"/>
    <n v="1"/>
    <n v="1"/>
    <n v="2"/>
    <n v="0"/>
    <x v="1"/>
    <m/>
    <n v="2"/>
    <x v="8"/>
    <n v="2"/>
    <n v="6"/>
    <n v="1"/>
    <n v="6"/>
    <n v="5"/>
    <n v="5"/>
    <n v="4"/>
    <n v="6"/>
    <n v="1"/>
    <n v="5"/>
    <n v="1"/>
    <x v="17"/>
    <n v="4"/>
    <x v="7"/>
    <m/>
    <m/>
    <m/>
    <n v="2"/>
    <n v="2"/>
    <n v="2"/>
    <n v="2"/>
    <m/>
    <m/>
    <m/>
    <m/>
    <m/>
    <n v="1"/>
    <x v="2"/>
    <m/>
    <m/>
    <m/>
    <m/>
    <n v="1"/>
    <m/>
    <m/>
    <n v="1"/>
    <m/>
    <n v="1"/>
    <m/>
    <m/>
    <m/>
    <m/>
    <n v="1"/>
    <s v="WEST"/>
    <x v="5"/>
    <x v="4"/>
    <x v="4"/>
    <x v="1"/>
    <x v="1"/>
    <x v="3"/>
    <x v="1"/>
    <x v="3"/>
    <x v="0"/>
    <x v="1"/>
  </r>
  <r>
    <n v="1169"/>
    <d v="2020-09-28T18:33:53"/>
    <x v="1168"/>
    <x v="33"/>
    <n v="35"/>
    <n v="2"/>
    <n v="1"/>
    <n v="2"/>
    <n v="0"/>
    <x v="0"/>
    <m/>
    <n v="1"/>
    <x v="24"/>
    <n v="2"/>
    <n v="4"/>
    <n v="1"/>
    <n v="6"/>
    <n v="5"/>
    <n v="1"/>
    <n v="5"/>
    <n v="6"/>
    <n v="4"/>
    <n v="3"/>
    <n v="3"/>
    <x v="10"/>
    <n v="3"/>
    <x v="1"/>
    <m/>
    <m/>
    <s v="Fifth Third"/>
    <n v="2"/>
    <n v="3"/>
    <n v="2"/>
    <n v="2"/>
    <m/>
    <m/>
    <m/>
    <m/>
    <m/>
    <n v="1"/>
    <x v="5"/>
    <n v="1"/>
    <m/>
    <m/>
    <m/>
    <m/>
    <m/>
    <m/>
    <m/>
    <n v="1"/>
    <n v="1"/>
    <m/>
    <m/>
    <m/>
    <m/>
    <n v="1"/>
    <s v="MW"/>
    <x v="1"/>
    <x v="4"/>
    <x v="5"/>
    <x v="10"/>
    <x v="4"/>
    <x v="0"/>
    <x v="1"/>
    <x v="1"/>
    <x v="3"/>
    <x v="0"/>
  </r>
  <r>
    <n v="1170"/>
    <d v="2020-09-28T18:34:17"/>
    <x v="1169"/>
    <x v="16"/>
    <n v="25"/>
    <n v="1"/>
    <n v="1"/>
    <n v="2"/>
    <n v="0"/>
    <x v="0"/>
    <m/>
    <n v="1"/>
    <x v="6"/>
    <n v="2"/>
    <n v="5"/>
    <n v="2"/>
    <n v="7"/>
    <n v="5"/>
    <n v="4"/>
    <n v="6"/>
    <n v="6"/>
    <n v="3"/>
    <n v="7"/>
    <n v="3"/>
    <x v="12"/>
    <n v="1"/>
    <x v="3"/>
    <m/>
    <m/>
    <m/>
    <n v="1"/>
    <n v="2"/>
    <n v="2"/>
    <n v="1"/>
    <n v="1"/>
    <n v="1"/>
    <m/>
    <m/>
    <n v="1"/>
    <m/>
    <x v="5"/>
    <n v="1"/>
    <m/>
    <n v="1"/>
    <n v="1"/>
    <m/>
    <m/>
    <m/>
    <m/>
    <m/>
    <m/>
    <n v="1"/>
    <m/>
    <n v="1"/>
    <n v="1"/>
    <m/>
    <s v="MW"/>
    <x v="1"/>
    <x v="5"/>
    <x v="6"/>
    <x v="3"/>
    <x v="8"/>
    <x v="0"/>
    <x v="3"/>
    <x v="3"/>
    <x v="2"/>
    <x v="3"/>
  </r>
  <r>
    <n v="1171"/>
    <d v="2020-09-28T18:34:40"/>
    <x v="1170"/>
    <x v="11"/>
    <n v="44"/>
    <n v="2"/>
    <n v="1"/>
    <n v="2"/>
    <n v="3"/>
    <x v="0"/>
    <m/>
    <n v="2"/>
    <x v="6"/>
    <n v="2"/>
    <n v="4"/>
    <n v="4"/>
    <n v="6"/>
    <n v="5"/>
    <n v="4"/>
    <n v="6"/>
    <n v="5"/>
    <n v="2"/>
    <n v="3"/>
    <n v="4"/>
    <x v="12"/>
    <n v="2"/>
    <x v="1"/>
    <m/>
    <m/>
    <s v="Guild Mortgage "/>
    <n v="2"/>
    <n v="2"/>
    <n v="2"/>
    <n v="2"/>
    <m/>
    <m/>
    <m/>
    <m/>
    <m/>
    <n v="1"/>
    <x v="0"/>
    <n v="1"/>
    <m/>
    <m/>
    <m/>
    <n v="1"/>
    <n v="1"/>
    <m/>
    <m/>
    <m/>
    <m/>
    <m/>
    <n v="1"/>
    <m/>
    <m/>
    <m/>
    <s v="WEST"/>
    <x v="2"/>
    <x v="2"/>
    <x v="6"/>
    <x v="10"/>
    <x v="0"/>
    <x v="0"/>
    <x v="2"/>
    <x v="3"/>
    <x v="3"/>
    <x v="0"/>
  </r>
  <r>
    <n v="1172"/>
    <d v="2020-09-28T18:34:52"/>
    <x v="1171"/>
    <x v="1"/>
    <n v="15"/>
    <n v="1"/>
    <n v="1"/>
    <n v="2"/>
    <n v="2"/>
    <x v="0"/>
    <m/>
    <n v="2"/>
    <x v="4"/>
    <n v="2"/>
    <n v="6"/>
    <n v="2"/>
    <n v="7"/>
    <n v="4"/>
    <n v="7"/>
    <n v="5"/>
    <n v="7"/>
    <n v="1"/>
    <n v="7"/>
    <n v="1"/>
    <x v="1"/>
    <n v="3"/>
    <x v="4"/>
    <m/>
    <m/>
    <m/>
    <n v="3"/>
    <n v="3"/>
    <n v="2"/>
    <n v="2"/>
    <n v="1"/>
    <n v="1"/>
    <n v="1"/>
    <n v="1"/>
    <n v="1"/>
    <m/>
    <x v="1"/>
    <n v="1"/>
    <m/>
    <m/>
    <m/>
    <n v="1"/>
    <m/>
    <m/>
    <m/>
    <n v="1"/>
    <m/>
    <n v="1"/>
    <n v="1"/>
    <m/>
    <n v="1"/>
    <m/>
    <s v="MW"/>
    <x v="6"/>
    <x v="4"/>
    <x v="2"/>
    <x v="5"/>
    <x v="9"/>
    <x v="3"/>
    <x v="1"/>
    <x v="2"/>
    <x v="2"/>
    <x v="2"/>
  </r>
  <r>
    <n v="1173"/>
    <d v="2020-09-28T18:35:23"/>
    <x v="1172"/>
    <x v="18"/>
    <n v="16"/>
    <n v="1"/>
    <n v="1"/>
    <n v="3"/>
    <n v="2"/>
    <x v="0"/>
    <m/>
    <n v="1"/>
    <x v="17"/>
    <n v="2"/>
    <n v="3"/>
    <n v="5"/>
    <n v="7"/>
    <n v="2"/>
    <n v="5"/>
    <n v="3"/>
    <n v="5"/>
    <n v="1"/>
    <n v="7"/>
    <n v="1"/>
    <x v="8"/>
    <n v="1"/>
    <x v="4"/>
    <m/>
    <m/>
    <m/>
    <n v="3"/>
    <n v="3"/>
    <n v="2"/>
    <n v="3"/>
    <n v="1"/>
    <n v="1"/>
    <m/>
    <n v="1"/>
    <m/>
    <m/>
    <x v="3"/>
    <n v="1"/>
    <m/>
    <m/>
    <m/>
    <n v="1"/>
    <m/>
    <n v="1"/>
    <m/>
    <m/>
    <m/>
    <m/>
    <n v="1"/>
    <m/>
    <n v="1"/>
    <m/>
    <s v="MW"/>
    <x v="0"/>
    <x v="8"/>
    <x v="2"/>
    <x v="4"/>
    <x v="1"/>
    <x v="0"/>
    <x v="0"/>
    <x v="2"/>
    <x v="1"/>
    <x v="1"/>
  </r>
  <r>
    <n v="1174"/>
    <d v="2020-09-28T18:35:58"/>
    <x v="1173"/>
    <x v="14"/>
    <n v="3"/>
    <n v="1"/>
    <n v="1"/>
    <n v="2"/>
    <n v="0"/>
    <x v="0"/>
    <m/>
    <n v="1"/>
    <x v="2"/>
    <n v="1"/>
    <n v="6"/>
    <n v="5"/>
    <n v="5"/>
    <n v="2"/>
    <n v="6"/>
    <n v="3"/>
    <n v="6"/>
    <n v="2"/>
    <n v="5"/>
    <n v="2"/>
    <x v="7"/>
    <n v="1"/>
    <x v="9"/>
    <s v="Aero Federal Credit Union"/>
    <m/>
    <m/>
    <n v="2"/>
    <n v="2"/>
    <n v="2"/>
    <n v="2"/>
    <n v="1"/>
    <m/>
    <n v="1"/>
    <m/>
    <m/>
    <m/>
    <x v="3"/>
    <n v="1"/>
    <m/>
    <m/>
    <m/>
    <n v="1"/>
    <m/>
    <n v="1"/>
    <m/>
    <m/>
    <m/>
    <m/>
    <n v="1"/>
    <m/>
    <n v="1"/>
    <m/>
    <s v="WEST"/>
    <x v="11"/>
    <x v="2"/>
    <x v="3"/>
    <x v="5"/>
    <x v="1"/>
    <x v="3"/>
    <x v="2"/>
    <x v="3"/>
    <x v="2"/>
    <x v="1"/>
  </r>
  <r>
    <n v="1175"/>
    <d v="2020-09-28T18:36:16"/>
    <x v="1174"/>
    <x v="14"/>
    <n v="44"/>
    <n v="1"/>
    <n v="1"/>
    <n v="1"/>
    <n v="0"/>
    <x v="0"/>
    <m/>
    <n v="1"/>
    <x v="4"/>
    <n v="2"/>
    <n v="5"/>
    <n v="2"/>
    <n v="7"/>
    <n v="2"/>
    <n v="6"/>
    <n v="5"/>
    <n v="6"/>
    <n v="3"/>
    <n v="7"/>
    <n v="4"/>
    <x v="10"/>
    <n v="1"/>
    <x v="1"/>
    <m/>
    <m/>
    <s v="Specialized Loan Servicing"/>
    <n v="1"/>
    <n v="3"/>
    <n v="3"/>
    <n v="1"/>
    <n v="1"/>
    <n v="1"/>
    <m/>
    <m/>
    <n v="1"/>
    <m/>
    <x v="4"/>
    <n v="1"/>
    <m/>
    <m/>
    <m/>
    <n v="1"/>
    <n v="1"/>
    <m/>
    <m/>
    <m/>
    <m/>
    <n v="1"/>
    <n v="1"/>
    <m/>
    <n v="1"/>
    <m/>
    <s v="WEST"/>
    <x v="0"/>
    <x v="5"/>
    <x v="6"/>
    <x v="4"/>
    <x v="5"/>
    <x v="0"/>
    <x v="3"/>
    <x v="3"/>
    <x v="1"/>
    <x v="3"/>
  </r>
  <r>
    <n v="1176"/>
    <d v="2020-09-28T18:36:43"/>
    <x v="1175"/>
    <x v="18"/>
    <n v="50"/>
    <n v="1"/>
    <n v="1"/>
    <n v="2"/>
    <n v="0"/>
    <x v="2"/>
    <m/>
    <n v="1"/>
    <x v="16"/>
    <n v="2"/>
    <n v="5"/>
    <n v="5"/>
    <n v="7"/>
    <n v="7"/>
    <n v="5"/>
    <n v="1"/>
    <n v="4"/>
    <n v="3"/>
    <n v="5"/>
    <n v="5"/>
    <x v="5"/>
    <n v="1"/>
    <x v="5"/>
    <m/>
    <m/>
    <m/>
    <n v="2"/>
    <n v="3"/>
    <n v="3"/>
    <n v="3"/>
    <n v="1"/>
    <m/>
    <m/>
    <m/>
    <m/>
    <m/>
    <x v="0"/>
    <n v="1"/>
    <m/>
    <m/>
    <m/>
    <m/>
    <m/>
    <m/>
    <n v="1"/>
    <m/>
    <m/>
    <n v="1"/>
    <m/>
    <n v="1"/>
    <m/>
    <m/>
    <s v="MW"/>
    <x v="4"/>
    <x v="0"/>
    <x v="6"/>
    <x v="10"/>
    <x v="0"/>
    <x v="2"/>
    <x v="0"/>
    <x v="3"/>
    <x v="3"/>
    <x v="0"/>
  </r>
  <r>
    <n v="1177"/>
    <d v="2020-09-28T18:37:15"/>
    <x v="1176"/>
    <x v="41"/>
    <n v="5"/>
    <n v="2"/>
    <n v="1"/>
    <n v="3"/>
    <n v="0"/>
    <x v="0"/>
    <m/>
    <n v="2"/>
    <x v="3"/>
    <n v="2"/>
    <n v="5"/>
    <n v="5"/>
    <n v="5"/>
    <n v="5"/>
    <n v="5"/>
    <n v="5"/>
    <n v="5"/>
    <n v="5"/>
    <n v="5"/>
    <n v="5"/>
    <x v="3"/>
    <n v="2"/>
    <x v="3"/>
    <m/>
    <m/>
    <m/>
    <n v="2"/>
    <n v="1"/>
    <n v="2"/>
    <n v="3"/>
    <n v="1"/>
    <n v="1"/>
    <m/>
    <m/>
    <m/>
    <m/>
    <x v="0"/>
    <n v="1"/>
    <m/>
    <m/>
    <m/>
    <n v="1"/>
    <n v="1"/>
    <m/>
    <m/>
    <m/>
    <m/>
    <n v="1"/>
    <m/>
    <m/>
    <m/>
    <m/>
    <s v="WEST"/>
    <x v="0"/>
    <x v="8"/>
    <x v="0"/>
    <x v="1"/>
    <x v="0"/>
    <x v="0"/>
    <x v="0"/>
    <x v="0"/>
    <x v="0"/>
    <x v="0"/>
  </r>
  <r>
    <n v="1178"/>
    <d v="2020-09-28T18:37:24"/>
    <x v="1177"/>
    <x v="42"/>
    <n v="13"/>
    <n v="1"/>
    <n v="1"/>
    <n v="1"/>
    <n v="1"/>
    <x v="0"/>
    <m/>
    <n v="1"/>
    <x v="7"/>
    <n v="2"/>
    <n v="3"/>
    <n v="3"/>
    <n v="5"/>
    <n v="5"/>
    <n v="5"/>
    <n v="5"/>
    <n v="5"/>
    <n v="3"/>
    <n v="5"/>
    <n v="3"/>
    <x v="7"/>
    <n v="1"/>
    <x v="3"/>
    <m/>
    <m/>
    <m/>
    <n v="2"/>
    <n v="2"/>
    <n v="1"/>
    <n v="2"/>
    <m/>
    <n v="1"/>
    <m/>
    <n v="1"/>
    <m/>
    <m/>
    <x v="3"/>
    <m/>
    <m/>
    <n v="1"/>
    <m/>
    <n v="1"/>
    <m/>
    <n v="1"/>
    <m/>
    <m/>
    <m/>
    <m/>
    <n v="1"/>
    <m/>
    <m/>
    <m/>
    <s v="MW"/>
    <x v="2"/>
    <x v="6"/>
    <x v="5"/>
    <x v="1"/>
    <x v="5"/>
    <x v="0"/>
    <x v="2"/>
    <x v="1"/>
    <x v="0"/>
    <x v="3"/>
  </r>
  <r>
    <n v="1179"/>
    <d v="2020-09-28T18:37:57"/>
    <x v="1178"/>
    <x v="26"/>
    <n v="35"/>
    <n v="2"/>
    <n v="1"/>
    <n v="2"/>
    <n v="0"/>
    <x v="0"/>
    <m/>
    <n v="1"/>
    <x v="35"/>
    <n v="2"/>
    <n v="3"/>
    <n v="5"/>
    <n v="5"/>
    <n v="5"/>
    <n v="6"/>
    <n v="7"/>
    <n v="4"/>
    <n v="3"/>
    <n v="6"/>
    <n v="5"/>
    <x v="15"/>
    <n v="1"/>
    <x v="5"/>
    <m/>
    <m/>
    <m/>
    <n v="2"/>
    <n v="2"/>
    <n v="2"/>
    <n v="2"/>
    <m/>
    <n v="1"/>
    <m/>
    <m/>
    <m/>
    <m/>
    <x v="1"/>
    <m/>
    <m/>
    <n v="1"/>
    <m/>
    <n v="1"/>
    <m/>
    <m/>
    <m/>
    <n v="1"/>
    <m/>
    <m/>
    <m/>
    <m/>
    <m/>
    <n v="1"/>
    <s v="MW"/>
    <x v="3"/>
    <x v="0"/>
    <x v="5"/>
    <x v="7"/>
    <x v="8"/>
    <x v="1"/>
    <x v="0"/>
    <x v="1"/>
    <x v="0"/>
    <x v="3"/>
  </r>
  <r>
    <n v="1180"/>
    <d v="2020-09-28T18:38:12"/>
    <x v="1179"/>
    <x v="35"/>
    <n v="22"/>
    <n v="1"/>
    <n v="1"/>
    <n v="2"/>
    <n v="1"/>
    <x v="0"/>
    <m/>
    <n v="2"/>
    <x v="21"/>
    <n v="2"/>
    <n v="2"/>
    <n v="3"/>
    <n v="6"/>
    <n v="3"/>
    <n v="6"/>
    <n v="6"/>
    <n v="5"/>
    <n v="2"/>
    <n v="5"/>
    <n v="5"/>
    <x v="22"/>
    <n v="2"/>
    <x v="5"/>
    <m/>
    <m/>
    <m/>
    <n v="2"/>
    <n v="2"/>
    <n v="2"/>
    <n v="2"/>
    <m/>
    <m/>
    <m/>
    <m/>
    <m/>
    <n v="1"/>
    <x v="1"/>
    <m/>
    <m/>
    <m/>
    <m/>
    <n v="1"/>
    <m/>
    <n v="1"/>
    <m/>
    <n v="1"/>
    <m/>
    <m/>
    <m/>
    <m/>
    <n v="1"/>
    <m/>
    <s v="MW"/>
    <x v="3"/>
    <x v="6"/>
    <x v="6"/>
    <x v="3"/>
    <x v="8"/>
    <x v="1"/>
    <x v="2"/>
    <x v="3"/>
    <x v="2"/>
    <x v="3"/>
  </r>
  <r>
    <n v="1181"/>
    <d v="2020-09-28T18:38:16"/>
    <x v="1180"/>
    <x v="5"/>
    <n v="15"/>
    <n v="1"/>
    <n v="1"/>
    <n v="2"/>
    <n v="2"/>
    <x v="0"/>
    <m/>
    <n v="1"/>
    <x v="13"/>
    <n v="2"/>
    <n v="4"/>
    <n v="3"/>
    <n v="5"/>
    <n v="5"/>
    <n v="5"/>
    <n v="5"/>
    <n v="5"/>
    <n v="3"/>
    <n v="5"/>
    <n v="5"/>
    <x v="12"/>
    <n v="4"/>
    <x v="6"/>
    <m/>
    <s v="Pilot Grove"/>
    <m/>
    <n v="2"/>
    <n v="2"/>
    <n v="2"/>
    <n v="2"/>
    <m/>
    <m/>
    <m/>
    <m/>
    <n v="1"/>
    <m/>
    <x v="5"/>
    <m/>
    <m/>
    <m/>
    <m/>
    <m/>
    <m/>
    <n v="1"/>
    <n v="1"/>
    <n v="1"/>
    <m/>
    <m/>
    <m/>
    <m/>
    <m/>
    <n v="1"/>
    <s v="MW"/>
    <x v="1"/>
    <x v="6"/>
    <x v="5"/>
    <x v="1"/>
    <x v="0"/>
    <x v="0"/>
    <x v="2"/>
    <x v="1"/>
    <x v="0"/>
    <x v="0"/>
  </r>
  <r>
    <n v="1182"/>
    <d v="2020-09-28T18:38:22"/>
    <x v="1181"/>
    <x v="56"/>
    <n v="47"/>
    <n v="1"/>
    <n v="1"/>
    <n v="2"/>
    <n v="1"/>
    <x v="0"/>
    <m/>
    <n v="1"/>
    <x v="18"/>
    <n v="1"/>
    <n v="7"/>
    <n v="7"/>
    <n v="7"/>
    <n v="7"/>
    <n v="7"/>
    <n v="7"/>
    <n v="7"/>
    <n v="7"/>
    <n v="7"/>
    <n v="7"/>
    <x v="7"/>
    <n v="1"/>
    <x v="3"/>
    <m/>
    <m/>
    <m/>
    <n v="1"/>
    <n v="1"/>
    <n v="1"/>
    <n v="1"/>
    <n v="1"/>
    <m/>
    <m/>
    <n v="1"/>
    <m/>
    <m/>
    <x v="2"/>
    <n v="1"/>
    <m/>
    <m/>
    <m/>
    <n v="1"/>
    <m/>
    <m/>
    <n v="1"/>
    <m/>
    <m/>
    <m/>
    <n v="1"/>
    <m/>
    <m/>
    <m/>
    <s v="WEST"/>
    <x v="0"/>
    <x v="8"/>
    <x v="0"/>
    <x v="1"/>
    <x v="0"/>
    <x v="0"/>
    <x v="0"/>
    <x v="0"/>
    <x v="0"/>
    <x v="0"/>
  </r>
  <r>
    <n v="1183"/>
    <d v="2020-09-28T18:38:26"/>
    <x v="1182"/>
    <x v="24"/>
    <n v="13"/>
    <n v="1"/>
    <n v="1"/>
    <n v="4"/>
    <n v="0"/>
    <x v="0"/>
    <m/>
    <n v="1"/>
    <x v="7"/>
    <n v="2"/>
    <n v="7"/>
    <n v="7"/>
    <n v="7"/>
    <n v="5"/>
    <n v="6"/>
    <n v="3"/>
    <n v="7"/>
    <n v="7"/>
    <n v="7"/>
    <n v="6"/>
    <x v="1"/>
    <n v="1"/>
    <x v="6"/>
    <m/>
    <s v="TCF Bank "/>
    <m/>
    <n v="2"/>
    <n v="2"/>
    <n v="2"/>
    <n v="2"/>
    <m/>
    <n v="1"/>
    <m/>
    <m/>
    <m/>
    <m/>
    <x v="0"/>
    <n v="1"/>
    <m/>
    <n v="1"/>
    <m/>
    <m/>
    <m/>
    <m/>
    <n v="1"/>
    <m/>
    <m/>
    <m/>
    <n v="1"/>
    <m/>
    <m/>
    <m/>
    <s v="MW"/>
    <x v="4"/>
    <x v="8"/>
    <x v="0"/>
    <x v="3"/>
    <x v="0"/>
    <x v="2"/>
    <x v="0"/>
    <x v="0"/>
    <x v="2"/>
    <x v="0"/>
  </r>
  <r>
    <n v="1184"/>
    <d v="2020-09-28T18:38:30"/>
    <x v="1183"/>
    <x v="36"/>
    <n v="37"/>
    <n v="2"/>
    <n v="1"/>
    <n v="2"/>
    <n v="2"/>
    <x v="0"/>
    <m/>
    <n v="2"/>
    <x v="7"/>
    <n v="2"/>
    <n v="5"/>
    <n v="6"/>
    <n v="6"/>
    <n v="5"/>
    <n v="5"/>
    <n v="6"/>
    <n v="5"/>
    <n v="5"/>
    <n v="5"/>
    <n v="5"/>
    <x v="7"/>
    <n v="1"/>
    <x v="3"/>
    <m/>
    <m/>
    <m/>
    <n v="1"/>
    <n v="3"/>
    <n v="3"/>
    <n v="3"/>
    <n v="1"/>
    <m/>
    <m/>
    <m/>
    <m/>
    <m/>
    <x v="3"/>
    <m/>
    <m/>
    <n v="1"/>
    <m/>
    <m/>
    <m/>
    <m/>
    <m/>
    <m/>
    <m/>
    <m/>
    <n v="1"/>
    <m/>
    <m/>
    <m/>
    <s v="WEST"/>
    <x v="1"/>
    <x v="0"/>
    <x v="1"/>
    <x v="1"/>
    <x v="0"/>
    <x v="0"/>
    <x v="0"/>
    <x v="1"/>
    <x v="0"/>
    <x v="0"/>
  </r>
  <r>
    <n v="1185"/>
    <d v="2020-09-28T18:38:51"/>
    <x v="1184"/>
    <x v="59"/>
    <n v="5"/>
    <n v="1"/>
    <n v="1"/>
    <n v="1"/>
    <n v="0"/>
    <x v="5"/>
    <s v="SSI"/>
    <n v="1"/>
    <x v="48"/>
    <n v="2"/>
    <n v="4"/>
    <n v="1"/>
    <n v="7"/>
    <n v="1"/>
    <n v="5"/>
    <n v="7"/>
    <n v="7"/>
    <n v="1"/>
    <n v="7"/>
    <n v="3"/>
    <x v="3"/>
    <n v="1"/>
    <x v="6"/>
    <m/>
    <s v="First Federal"/>
    <m/>
    <n v="2"/>
    <n v="2"/>
    <n v="2"/>
    <n v="2"/>
    <m/>
    <m/>
    <m/>
    <m/>
    <n v="1"/>
    <m/>
    <x v="1"/>
    <n v="1"/>
    <m/>
    <m/>
    <m/>
    <m/>
    <m/>
    <m/>
    <n v="1"/>
    <n v="1"/>
    <m/>
    <m/>
    <m/>
    <m/>
    <m/>
    <n v="1"/>
    <s v="WEST"/>
    <x v="9"/>
    <x v="1"/>
    <x v="2"/>
    <x v="2"/>
    <x v="5"/>
    <x v="1"/>
    <x v="1"/>
    <x v="2"/>
    <x v="1"/>
    <x v="3"/>
  </r>
  <r>
    <n v="1186"/>
    <d v="2020-09-28T18:39:09"/>
    <x v="1185"/>
    <x v="53"/>
    <n v="25"/>
    <n v="1"/>
    <n v="1"/>
    <n v="2"/>
    <n v="1"/>
    <x v="0"/>
    <m/>
    <n v="1"/>
    <x v="0"/>
    <n v="2"/>
    <n v="6"/>
    <n v="6"/>
    <n v="3"/>
    <n v="7"/>
    <n v="5"/>
    <n v="2"/>
    <n v="6"/>
    <n v="6"/>
    <n v="3"/>
    <n v="1"/>
    <x v="1"/>
    <n v="1"/>
    <x v="3"/>
    <m/>
    <m/>
    <m/>
    <n v="2"/>
    <n v="2"/>
    <n v="2"/>
    <n v="2"/>
    <m/>
    <m/>
    <n v="1"/>
    <m/>
    <n v="1"/>
    <m/>
    <x v="0"/>
    <n v="1"/>
    <m/>
    <m/>
    <m/>
    <n v="1"/>
    <n v="1"/>
    <m/>
    <m/>
    <m/>
    <m/>
    <m/>
    <n v="1"/>
    <m/>
    <n v="1"/>
    <m/>
    <s v="MW"/>
    <x v="4"/>
    <x v="8"/>
    <x v="8"/>
    <x v="9"/>
    <x v="1"/>
    <x v="2"/>
    <x v="0"/>
    <x v="0"/>
    <x v="3"/>
    <x v="1"/>
  </r>
  <r>
    <n v="1187"/>
    <d v="2020-09-28T18:39:25"/>
    <x v="1186"/>
    <x v="46"/>
    <n v="11"/>
    <n v="2"/>
    <n v="1"/>
    <n v="2"/>
    <n v="2"/>
    <x v="0"/>
    <m/>
    <n v="1"/>
    <x v="4"/>
    <n v="2"/>
    <n v="4"/>
    <n v="4"/>
    <n v="6"/>
    <n v="5"/>
    <n v="5"/>
    <n v="5"/>
    <n v="6"/>
    <n v="3"/>
    <n v="6"/>
    <n v="5"/>
    <x v="22"/>
    <n v="1"/>
    <x v="11"/>
    <m/>
    <m/>
    <m/>
    <n v="2"/>
    <n v="3"/>
    <n v="2"/>
    <n v="2"/>
    <m/>
    <n v="1"/>
    <m/>
    <m/>
    <m/>
    <m/>
    <x v="0"/>
    <n v="1"/>
    <m/>
    <m/>
    <m/>
    <m/>
    <n v="1"/>
    <n v="1"/>
    <m/>
    <m/>
    <m/>
    <m/>
    <m/>
    <m/>
    <n v="1"/>
    <m/>
    <s v="WEST"/>
    <x v="1"/>
    <x v="6"/>
    <x v="3"/>
    <x v="7"/>
    <x v="0"/>
    <x v="0"/>
    <x v="2"/>
    <x v="3"/>
    <x v="0"/>
    <x v="0"/>
  </r>
  <r>
    <n v="1188"/>
    <d v="2020-09-28T18:39:27"/>
    <x v="1187"/>
    <x v="36"/>
    <n v="44"/>
    <n v="1"/>
    <n v="1"/>
    <n v="2"/>
    <n v="2"/>
    <x v="0"/>
    <m/>
    <n v="1"/>
    <x v="0"/>
    <n v="1"/>
    <n v="7"/>
    <n v="7"/>
    <n v="7"/>
    <n v="7"/>
    <n v="6"/>
    <n v="6"/>
    <n v="7"/>
    <n v="7"/>
    <n v="7"/>
    <n v="7"/>
    <x v="16"/>
    <n v="1"/>
    <x v="3"/>
    <m/>
    <m/>
    <m/>
    <n v="2"/>
    <n v="1"/>
    <n v="2"/>
    <n v="1"/>
    <n v="1"/>
    <m/>
    <m/>
    <m/>
    <m/>
    <m/>
    <x v="3"/>
    <n v="1"/>
    <m/>
    <m/>
    <m/>
    <m/>
    <m/>
    <m/>
    <m/>
    <m/>
    <m/>
    <n v="1"/>
    <m/>
    <m/>
    <m/>
    <m/>
    <s v="WEST"/>
    <x v="6"/>
    <x v="8"/>
    <x v="0"/>
    <x v="1"/>
    <x v="7"/>
    <x v="3"/>
    <x v="0"/>
    <x v="0"/>
    <x v="0"/>
    <x v="0"/>
  </r>
  <r>
    <n v="1189"/>
    <d v="2020-09-28T18:39:48"/>
    <x v="1188"/>
    <x v="43"/>
    <n v="23"/>
    <n v="1"/>
    <n v="1"/>
    <n v="1"/>
    <n v="0"/>
    <x v="0"/>
    <m/>
    <n v="1"/>
    <x v="7"/>
    <n v="2"/>
    <n v="4"/>
    <n v="4"/>
    <n v="5"/>
    <n v="6"/>
    <n v="5"/>
    <n v="7"/>
    <n v="5"/>
    <n v="5"/>
    <n v="6"/>
    <n v="7"/>
    <x v="12"/>
    <n v="3"/>
    <x v="1"/>
    <m/>
    <m/>
    <s v="Roundpoint Mortgage Servicing"/>
    <n v="3"/>
    <n v="2"/>
    <n v="2"/>
    <n v="3"/>
    <m/>
    <m/>
    <m/>
    <m/>
    <m/>
    <n v="1"/>
    <x v="4"/>
    <n v="1"/>
    <m/>
    <m/>
    <m/>
    <m/>
    <m/>
    <n v="1"/>
    <m/>
    <m/>
    <n v="1"/>
    <n v="1"/>
    <n v="1"/>
    <m/>
    <n v="1"/>
    <m/>
    <s v="MW"/>
    <x v="9"/>
    <x v="2"/>
    <x v="0"/>
    <x v="1"/>
    <x v="4"/>
    <x v="1"/>
    <x v="2"/>
    <x v="0"/>
    <x v="0"/>
    <x v="0"/>
  </r>
  <r>
    <n v="1190"/>
    <d v="2020-09-28T18:39:53"/>
    <x v="1189"/>
    <x v="18"/>
    <n v="22"/>
    <n v="1"/>
    <n v="1"/>
    <n v="2"/>
    <n v="2"/>
    <x v="0"/>
    <m/>
    <n v="1"/>
    <x v="4"/>
    <n v="2"/>
    <n v="7"/>
    <n v="3"/>
    <n v="7"/>
    <n v="3"/>
    <n v="6"/>
    <n v="5"/>
    <n v="6"/>
    <n v="2"/>
    <n v="7"/>
    <n v="5"/>
    <x v="10"/>
    <n v="1"/>
    <x v="2"/>
    <m/>
    <m/>
    <m/>
    <n v="3"/>
    <n v="3"/>
    <n v="2"/>
    <n v="3"/>
    <n v="1"/>
    <m/>
    <n v="1"/>
    <m/>
    <m/>
    <m/>
    <x v="4"/>
    <m/>
    <n v="1"/>
    <n v="1"/>
    <m/>
    <m/>
    <n v="1"/>
    <m/>
    <m/>
    <m/>
    <m/>
    <n v="1"/>
    <m/>
    <m/>
    <n v="1"/>
    <m/>
    <s v="MW"/>
    <x v="5"/>
    <x v="3"/>
    <x v="4"/>
    <x v="6"/>
    <x v="8"/>
    <x v="3"/>
    <x v="3"/>
    <x v="3"/>
    <x v="2"/>
    <x v="3"/>
  </r>
  <r>
    <n v="1191"/>
    <d v="2020-09-28T18:39:55"/>
    <x v="1190"/>
    <x v="34"/>
    <n v="35"/>
    <n v="1"/>
    <n v="1"/>
    <n v="2"/>
    <n v="1"/>
    <x v="0"/>
    <m/>
    <n v="1"/>
    <x v="1"/>
    <n v="2"/>
    <n v="5"/>
    <n v="1"/>
    <n v="5"/>
    <n v="7"/>
    <n v="2"/>
    <n v="5"/>
    <n v="7"/>
    <n v="3"/>
    <n v="5"/>
    <n v="3"/>
    <x v="2"/>
    <n v="1"/>
    <x v="9"/>
    <s v="Atomic"/>
    <m/>
    <m/>
    <n v="2"/>
    <n v="2"/>
    <n v="2"/>
    <n v="2"/>
    <m/>
    <m/>
    <n v="1"/>
    <n v="1"/>
    <n v="1"/>
    <m/>
    <x v="5"/>
    <m/>
    <m/>
    <m/>
    <m/>
    <m/>
    <m/>
    <n v="1"/>
    <m/>
    <n v="1"/>
    <n v="1"/>
    <m/>
    <m/>
    <m/>
    <m/>
    <n v="1"/>
    <s v="MW"/>
    <x v="0"/>
    <x v="1"/>
    <x v="5"/>
    <x v="10"/>
    <x v="7"/>
    <x v="0"/>
    <x v="1"/>
    <x v="1"/>
    <x v="3"/>
    <x v="0"/>
  </r>
  <r>
    <n v="1192"/>
    <d v="2020-09-28T18:40:18"/>
    <x v="1191"/>
    <x v="12"/>
    <n v="13"/>
    <n v="1"/>
    <n v="1"/>
    <n v="2"/>
    <n v="0"/>
    <x v="0"/>
    <m/>
    <n v="2"/>
    <x v="8"/>
    <n v="2"/>
    <n v="6"/>
    <n v="3"/>
    <n v="6"/>
    <n v="3"/>
    <n v="6"/>
    <n v="6"/>
    <n v="6"/>
    <n v="3"/>
    <n v="6"/>
    <n v="3"/>
    <x v="17"/>
    <n v="2"/>
    <x v="10"/>
    <m/>
    <m/>
    <m/>
    <n v="3"/>
    <n v="3"/>
    <n v="3"/>
    <n v="3"/>
    <n v="1"/>
    <n v="1"/>
    <n v="1"/>
    <m/>
    <m/>
    <m/>
    <x v="0"/>
    <m/>
    <m/>
    <m/>
    <m/>
    <m/>
    <n v="1"/>
    <n v="1"/>
    <n v="1"/>
    <m/>
    <m/>
    <n v="1"/>
    <n v="1"/>
    <m/>
    <m/>
    <m/>
    <s v="MW"/>
    <x v="0"/>
    <x v="3"/>
    <x v="3"/>
    <x v="5"/>
    <x v="3"/>
    <x v="0"/>
    <x v="3"/>
    <x v="3"/>
    <x v="2"/>
    <x v="1"/>
  </r>
  <r>
    <n v="1193"/>
    <d v="2020-09-28T18:40:19"/>
    <x v="1192"/>
    <x v="30"/>
    <n v="13"/>
    <n v="1"/>
    <n v="1"/>
    <n v="4"/>
    <n v="0"/>
    <x v="2"/>
    <m/>
    <n v="2"/>
    <x v="8"/>
    <n v="2"/>
    <n v="6"/>
    <n v="3"/>
    <n v="7"/>
    <n v="2"/>
    <n v="6"/>
    <n v="5"/>
    <n v="5"/>
    <n v="1"/>
    <n v="5"/>
    <n v="2"/>
    <x v="12"/>
    <n v="4"/>
    <x v="2"/>
    <m/>
    <m/>
    <m/>
    <n v="2"/>
    <n v="2"/>
    <n v="2"/>
    <n v="2"/>
    <m/>
    <n v="1"/>
    <m/>
    <m/>
    <m/>
    <m/>
    <x v="0"/>
    <n v="1"/>
    <m/>
    <m/>
    <m/>
    <m/>
    <m/>
    <m/>
    <m/>
    <m/>
    <m/>
    <m/>
    <n v="1"/>
    <m/>
    <m/>
    <m/>
    <s v="MW"/>
    <x v="6"/>
    <x v="6"/>
    <x v="2"/>
    <x v="5"/>
    <x v="1"/>
    <x v="3"/>
    <x v="2"/>
    <x v="2"/>
    <x v="2"/>
    <x v="1"/>
  </r>
  <r>
    <n v="1194"/>
    <d v="2020-09-28T18:40:31"/>
    <x v="1193"/>
    <x v="29"/>
    <n v="5"/>
    <n v="1"/>
    <n v="1"/>
    <n v="2"/>
    <n v="0"/>
    <x v="1"/>
    <m/>
    <n v="1"/>
    <x v="5"/>
    <n v="2"/>
    <n v="2"/>
    <n v="1"/>
    <n v="5"/>
    <n v="3"/>
    <n v="4"/>
    <n v="6"/>
    <n v="5"/>
    <n v="2"/>
    <n v="5"/>
    <n v="4"/>
    <x v="10"/>
    <n v="3"/>
    <x v="9"/>
    <s v="N/A"/>
    <m/>
    <m/>
    <n v="2"/>
    <n v="2"/>
    <n v="2"/>
    <n v="2"/>
    <m/>
    <m/>
    <m/>
    <m/>
    <m/>
    <n v="1"/>
    <x v="0"/>
    <n v="1"/>
    <m/>
    <m/>
    <m/>
    <m/>
    <m/>
    <n v="1"/>
    <m/>
    <n v="1"/>
    <m/>
    <m/>
    <m/>
    <m/>
    <m/>
    <n v="1"/>
    <s v="WEST"/>
    <x v="3"/>
    <x v="5"/>
    <x v="3"/>
    <x v="3"/>
    <x v="0"/>
    <x v="1"/>
    <x v="3"/>
    <x v="3"/>
    <x v="2"/>
    <x v="0"/>
  </r>
  <r>
    <n v="1195"/>
    <d v="2020-09-28T18:40:42"/>
    <x v="1194"/>
    <x v="46"/>
    <n v="22"/>
    <n v="1"/>
    <n v="1"/>
    <n v="2"/>
    <n v="2"/>
    <x v="0"/>
    <m/>
    <n v="1"/>
    <x v="3"/>
    <n v="2"/>
    <n v="6"/>
    <n v="7"/>
    <n v="4"/>
    <n v="6"/>
    <n v="6"/>
    <n v="2"/>
    <n v="5"/>
    <n v="6"/>
    <n v="5"/>
    <n v="2"/>
    <x v="3"/>
    <n v="1"/>
    <x v="5"/>
    <m/>
    <m/>
    <m/>
    <n v="1"/>
    <n v="2"/>
    <n v="3"/>
    <n v="1"/>
    <m/>
    <m/>
    <m/>
    <m/>
    <m/>
    <n v="1"/>
    <x v="1"/>
    <n v="1"/>
    <m/>
    <m/>
    <m/>
    <m/>
    <m/>
    <n v="1"/>
    <m/>
    <m/>
    <n v="1"/>
    <m/>
    <m/>
    <m/>
    <m/>
    <n v="1"/>
    <s v="MW"/>
    <x v="4"/>
    <x v="7"/>
    <x v="9"/>
    <x v="0"/>
    <x v="1"/>
    <x v="2"/>
    <x v="0"/>
    <x v="0"/>
    <x v="0"/>
    <x v="1"/>
  </r>
  <r>
    <n v="1196"/>
    <d v="2020-09-28T18:40:53"/>
    <x v="1195"/>
    <x v="45"/>
    <n v="5"/>
    <n v="1"/>
    <n v="1"/>
    <n v="2"/>
    <n v="1"/>
    <x v="0"/>
    <m/>
    <n v="1"/>
    <x v="19"/>
    <n v="2"/>
    <n v="5"/>
    <n v="1"/>
    <n v="7"/>
    <n v="1"/>
    <n v="6"/>
    <n v="5"/>
    <n v="7"/>
    <n v="1"/>
    <n v="7"/>
    <n v="1"/>
    <x v="18"/>
    <n v="4"/>
    <x v="1"/>
    <m/>
    <m/>
    <s v="Penny Mac"/>
    <n v="2"/>
    <n v="1"/>
    <n v="2"/>
    <n v="2"/>
    <m/>
    <n v="1"/>
    <m/>
    <m/>
    <n v="1"/>
    <m/>
    <x v="1"/>
    <n v="1"/>
    <m/>
    <m/>
    <m/>
    <m/>
    <m/>
    <n v="1"/>
    <m/>
    <n v="1"/>
    <m/>
    <m/>
    <m/>
    <m/>
    <n v="1"/>
    <m/>
    <s v="WEST"/>
    <x v="0"/>
    <x v="1"/>
    <x v="2"/>
    <x v="2"/>
    <x v="2"/>
    <x v="0"/>
    <x v="1"/>
    <x v="2"/>
    <x v="1"/>
    <x v="2"/>
  </r>
  <r>
    <n v="1197"/>
    <d v="2020-09-28T18:41:05"/>
    <x v="1196"/>
    <x v="0"/>
    <n v="5"/>
    <n v="2"/>
    <n v="1"/>
    <n v="4"/>
    <n v="1"/>
    <x v="3"/>
    <m/>
    <n v="2"/>
    <x v="4"/>
    <n v="2"/>
    <n v="7"/>
    <n v="4"/>
    <n v="7"/>
    <n v="4"/>
    <n v="7"/>
    <n v="1"/>
    <n v="7"/>
    <n v="5"/>
    <n v="7"/>
    <n v="1"/>
    <x v="22"/>
    <n v="2"/>
    <x v="10"/>
    <m/>
    <m/>
    <m/>
    <n v="2"/>
    <n v="2"/>
    <n v="2"/>
    <n v="2"/>
    <m/>
    <m/>
    <m/>
    <m/>
    <n v="1"/>
    <m/>
    <x v="0"/>
    <m/>
    <m/>
    <n v="1"/>
    <n v="1"/>
    <n v="1"/>
    <m/>
    <m/>
    <m/>
    <m/>
    <m/>
    <m/>
    <m/>
    <n v="1"/>
    <m/>
    <m/>
    <s v="WEST"/>
    <x v="10"/>
    <x v="3"/>
    <x v="5"/>
    <x v="5"/>
    <x v="9"/>
    <x v="2"/>
    <x v="3"/>
    <x v="1"/>
    <x v="2"/>
    <x v="2"/>
  </r>
  <r>
    <n v="1198"/>
    <d v="2020-09-28T18:41:16"/>
    <x v="1197"/>
    <x v="43"/>
    <n v="5"/>
    <n v="1"/>
    <n v="1"/>
    <n v="1"/>
    <n v="3"/>
    <x v="0"/>
    <m/>
    <n v="1"/>
    <x v="17"/>
    <n v="2"/>
    <n v="5"/>
    <n v="4"/>
    <n v="6"/>
    <n v="6"/>
    <n v="5"/>
    <n v="4"/>
    <n v="6"/>
    <n v="3"/>
    <n v="5"/>
    <n v="4"/>
    <x v="8"/>
    <n v="1"/>
    <x v="5"/>
    <m/>
    <m/>
    <m/>
    <n v="2"/>
    <n v="2"/>
    <n v="2"/>
    <n v="2"/>
    <n v="1"/>
    <n v="1"/>
    <m/>
    <m/>
    <m/>
    <m/>
    <x v="1"/>
    <m/>
    <m/>
    <n v="1"/>
    <m/>
    <n v="1"/>
    <m/>
    <n v="1"/>
    <m/>
    <m/>
    <m/>
    <m/>
    <n v="1"/>
    <n v="1"/>
    <m/>
    <m/>
    <s v="WEST"/>
    <x v="6"/>
    <x v="6"/>
    <x v="3"/>
    <x v="0"/>
    <x v="8"/>
    <x v="3"/>
    <x v="2"/>
    <x v="3"/>
    <x v="0"/>
    <x v="3"/>
  </r>
  <r>
    <n v="1199"/>
    <d v="2020-09-28T18:41:26"/>
    <x v="1198"/>
    <x v="1"/>
    <n v="6"/>
    <n v="1"/>
    <n v="1"/>
    <n v="1"/>
    <n v="0"/>
    <x v="0"/>
    <m/>
    <n v="1"/>
    <x v="7"/>
    <n v="1"/>
    <n v="3"/>
    <n v="3"/>
    <n v="7"/>
    <n v="1"/>
    <n v="7"/>
    <n v="3"/>
    <n v="3"/>
    <n v="1"/>
    <n v="7"/>
    <n v="1"/>
    <x v="8"/>
    <n v="1"/>
    <x v="6"/>
    <m/>
    <s v="PNC "/>
    <m/>
    <n v="1"/>
    <n v="2"/>
    <n v="1"/>
    <n v="1"/>
    <n v="1"/>
    <m/>
    <m/>
    <m/>
    <m/>
    <m/>
    <x v="1"/>
    <n v="1"/>
    <m/>
    <m/>
    <m/>
    <n v="1"/>
    <n v="1"/>
    <m/>
    <m/>
    <m/>
    <m/>
    <n v="1"/>
    <n v="1"/>
    <n v="1"/>
    <n v="1"/>
    <m/>
    <s v="WEST"/>
    <x v="0"/>
    <x v="8"/>
    <x v="2"/>
    <x v="2"/>
    <x v="9"/>
    <x v="0"/>
    <x v="0"/>
    <x v="2"/>
    <x v="1"/>
    <x v="2"/>
  </r>
  <r>
    <n v="1200"/>
    <d v="2020-09-28T18:41:30"/>
    <x v="1199"/>
    <x v="35"/>
    <n v="23"/>
    <n v="1"/>
    <n v="1"/>
    <n v="1"/>
    <n v="0"/>
    <x v="1"/>
    <m/>
    <n v="2"/>
    <x v="18"/>
    <n v="2"/>
    <n v="7"/>
    <n v="1"/>
    <n v="7"/>
    <n v="3"/>
    <n v="7"/>
    <n v="1"/>
    <n v="7"/>
    <n v="5"/>
    <n v="5"/>
    <n v="1"/>
    <x v="1"/>
    <n v="3"/>
    <x v="2"/>
    <m/>
    <m/>
    <m/>
    <n v="2"/>
    <n v="2"/>
    <n v="2"/>
    <n v="2"/>
    <m/>
    <m/>
    <m/>
    <m/>
    <n v="1"/>
    <m/>
    <x v="1"/>
    <n v="1"/>
    <m/>
    <m/>
    <m/>
    <n v="1"/>
    <n v="1"/>
    <m/>
    <m/>
    <m/>
    <m/>
    <n v="1"/>
    <n v="1"/>
    <m/>
    <m/>
    <m/>
    <s v="MW"/>
    <x v="10"/>
    <x v="1"/>
    <x v="5"/>
    <x v="3"/>
    <x v="9"/>
    <x v="2"/>
    <x v="1"/>
    <x v="1"/>
    <x v="2"/>
    <x v="2"/>
  </r>
  <r>
    <n v="1201"/>
    <d v="2020-09-28T18:41:32"/>
    <x v="1200"/>
    <x v="6"/>
    <n v="5"/>
    <n v="1"/>
    <n v="1"/>
    <n v="2"/>
    <n v="0"/>
    <x v="0"/>
    <m/>
    <n v="1"/>
    <x v="2"/>
    <n v="2"/>
    <n v="3"/>
    <n v="2"/>
    <n v="7"/>
    <n v="4"/>
    <n v="6"/>
    <n v="5"/>
    <n v="6"/>
    <n v="1"/>
    <n v="6"/>
    <n v="3"/>
    <x v="7"/>
    <n v="1"/>
    <x v="3"/>
    <m/>
    <m/>
    <m/>
    <n v="2"/>
    <n v="3"/>
    <n v="2"/>
    <n v="2"/>
    <m/>
    <n v="1"/>
    <m/>
    <m/>
    <m/>
    <m/>
    <x v="1"/>
    <n v="1"/>
    <m/>
    <n v="1"/>
    <m/>
    <m/>
    <m/>
    <m/>
    <m/>
    <n v="1"/>
    <m/>
    <n v="1"/>
    <n v="1"/>
    <m/>
    <n v="1"/>
    <m/>
    <s v="WEST"/>
    <x v="2"/>
    <x v="5"/>
    <x v="2"/>
    <x v="3"/>
    <x v="3"/>
    <x v="0"/>
    <x v="3"/>
    <x v="2"/>
    <x v="2"/>
    <x v="1"/>
  </r>
  <r>
    <n v="1202"/>
    <d v="2020-09-28T18:41:47"/>
    <x v="1201"/>
    <x v="62"/>
    <n v="14"/>
    <n v="1"/>
    <n v="1"/>
    <n v="2"/>
    <n v="0"/>
    <x v="1"/>
    <m/>
    <n v="2"/>
    <x v="8"/>
    <n v="2"/>
    <n v="2"/>
    <n v="2"/>
    <n v="6"/>
    <n v="3"/>
    <n v="6"/>
    <n v="7"/>
    <n v="5"/>
    <n v="7"/>
    <n v="7"/>
    <n v="3"/>
    <x v="17"/>
    <n v="3"/>
    <x v="1"/>
    <m/>
    <m/>
    <s v="Guardian"/>
    <n v="2"/>
    <n v="2"/>
    <n v="3"/>
    <n v="2"/>
    <m/>
    <m/>
    <m/>
    <m/>
    <m/>
    <n v="1"/>
    <x v="0"/>
    <m/>
    <m/>
    <m/>
    <m/>
    <m/>
    <m/>
    <n v="1"/>
    <m/>
    <n v="1"/>
    <n v="1"/>
    <m/>
    <m/>
    <m/>
    <n v="1"/>
    <m/>
    <s v="MW"/>
    <x v="7"/>
    <x v="3"/>
    <x v="7"/>
    <x v="6"/>
    <x v="3"/>
    <x v="1"/>
    <x v="3"/>
    <x v="0"/>
    <x v="2"/>
    <x v="1"/>
  </r>
  <r>
    <n v="1203"/>
    <d v="2020-09-28T18:42:34"/>
    <x v="1202"/>
    <x v="5"/>
    <n v="31"/>
    <n v="1"/>
    <n v="1"/>
    <n v="3"/>
    <n v="1"/>
    <x v="0"/>
    <m/>
    <n v="1"/>
    <x v="27"/>
    <n v="2"/>
    <n v="2"/>
    <n v="1"/>
    <n v="7"/>
    <n v="2"/>
    <n v="3"/>
    <n v="7"/>
    <n v="6"/>
    <n v="1"/>
    <n v="5"/>
    <n v="1"/>
    <x v="16"/>
    <n v="1"/>
    <x v="10"/>
    <m/>
    <m/>
    <m/>
    <n v="2"/>
    <n v="1"/>
    <n v="3"/>
    <n v="2"/>
    <m/>
    <n v="1"/>
    <m/>
    <m/>
    <m/>
    <m/>
    <x v="5"/>
    <n v="1"/>
    <n v="1"/>
    <m/>
    <m/>
    <n v="1"/>
    <m/>
    <m/>
    <m/>
    <m/>
    <m/>
    <m/>
    <n v="1"/>
    <m/>
    <n v="1"/>
    <m/>
    <s v="WEST"/>
    <x v="7"/>
    <x v="4"/>
    <x v="2"/>
    <x v="5"/>
    <x v="5"/>
    <x v="1"/>
    <x v="1"/>
    <x v="2"/>
    <x v="2"/>
    <x v="3"/>
  </r>
  <r>
    <n v="1204"/>
    <d v="2020-09-28T18:43:13"/>
    <x v="1203"/>
    <x v="32"/>
    <n v="3"/>
    <n v="2"/>
    <n v="1"/>
    <n v="2"/>
    <n v="0"/>
    <x v="5"/>
    <s v="Disability "/>
    <n v="2"/>
    <x v="4"/>
    <n v="1"/>
    <n v="3"/>
    <n v="3"/>
    <n v="6"/>
    <n v="7"/>
    <n v="3"/>
    <n v="6"/>
    <n v="6"/>
    <n v="3"/>
    <n v="3"/>
    <n v="3"/>
    <x v="10"/>
    <n v="2"/>
    <x v="7"/>
    <m/>
    <m/>
    <m/>
    <n v="2"/>
    <n v="2"/>
    <n v="2"/>
    <n v="2"/>
    <m/>
    <m/>
    <m/>
    <m/>
    <m/>
    <n v="1"/>
    <x v="4"/>
    <m/>
    <m/>
    <m/>
    <m/>
    <n v="1"/>
    <m/>
    <m/>
    <n v="1"/>
    <n v="1"/>
    <m/>
    <m/>
    <m/>
    <m/>
    <m/>
    <n v="1"/>
    <s v="WEST"/>
    <x v="9"/>
    <x v="3"/>
    <x v="3"/>
    <x v="9"/>
    <x v="0"/>
    <x v="1"/>
    <x v="3"/>
    <x v="3"/>
    <x v="3"/>
    <x v="0"/>
  </r>
  <r>
    <n v="1205"/>
    <d v="2020-09-28T18:45:38"/>
    <x v="1204"/>
    <x v="4"/>
    <n v="5"/>
    <n v="1"/>
    <n v="1"/>
    <n v="2"/>
    <n v="2"/>
    <x v="0"/>
    <m/>
    <n v="1"/>
    <x v="12"/>
    <n v="1"/>
    <n v="7"/>
    <n v="6"/>
    <n v="7"/>
    <n v="6"/>
    <n v="7"/>
    <n v="7"/>
    <n v="7"/>
    <n v="6"/>
    <n v="5"/>
    <n v="6"/>
    <x v="1"/>
    <n v="1"/>
    <x v="3"/>
    <m/>
    <m/>
    <m/>
    <n v="1"/>
    <n v="1"/>
    <n v="1"/>
    <n v="1"/>
    <m/>
    <m/>
    <n v="1"/>
    <m/>
    <n v="1"/>
    <m/>
    <x v="1"/>
    <m/>
    <n v="1"/>
    <m/>
    <m/>
    <n v="1"/>
    <m/>
    <n v="1"/>
    <m/>
    <m/>
    <m/>
    <n v="1"/>
    <m/>
    <n v="1"/>
    <n v="1"/>
    <m/>
    <s v="WEST"/>
    <x v="0"/>
    <x v="2"/>
    <x v="1"/>
    <x v="0"/>
    <x v="8"/>
    <x v="0"/>
    <x v="2"/>
    <x v="1"/>
    <x v="0"/>
    <x v="3"/>
  </r>
  <r>
    <n v="1206"/>
    <d v="2020-09-28T18:45:58"/>
    <x v="1205"/>
    <x v="38"/>
    <n v="5"/>
    <n v="1"/>
    <n v="1"/>
    <n v="2"/>
    <n v="1"/>
    <x v="2"/>
    <m/>
    <n v="1"/>
    <x v="21"/>
    <n v="1"/>
    <n v="1"/>
    <n v="3"/>
    <n v="5"/>
    <n v="2"/>
    <n v="5"/>
    <n v="5"/>
    <n v="5"/>
    <n v="2"/>
    <n v="5"/>
    <n v="2"/>
    <x v="22"/>
    <n v="1"/>
    <x v="0"/>
    <m/>
    <m/>
    <m/>
    <n v="3"/>
    <n v="1"/>
    <n v="2"/>
    <n v="2"/>
    <m/>
    <n v="1"/>
    <m/>
    <m/>
    <n v="1"/>
    <m/>
    <x v="3"/>
    <n v="1"/>
    <m/>
    <m/>
    <m/>
    <n v="1"/>
    <m/>
    <n v="1"/>
    <m/>
    <m/>
    <m/>
    <n v="1"/>
    <m/>
    <m/>
    <m/>
    <m/>
    <s v="WEST"/>
    <x v="3"/>
    <x v="6"/>
    <x v="3"/>
    <x v="5"/>
    <x v="3"/>
    <x v="1"/>
    <x v="2"/>
    <x v="3"/>
    <x v="2"/>
    <x v="1"/>
  </r>
  <r>
    <n v="1207"/>
    <d v="2020-09-28T18:46:16"/>
    <x v="1206"/>
    <x v="56"/>
    <n v="37"/>
    <n v="1"/>
    <n v="1"/>
    <n v="1"/>
    <n v="0"/>
    <x v="0"/>
    <m/>
    <n v="2"/>
    <x v="30"/>
    <n v="2"/>
    <n v="4"/>
    <n v="5"/>
    <n v="7"/>
    <n v="3"/>
    <n v="5"/>
    <n v="5"/>
    <n v="6"/>
    <n v="4"/>
    <n v="5"/>
    <n v="1"/>
    <x v="36"/>
    <n v="2"/>
    <x v="1"/>
    <m/>
    <m/>
    <s v="Planet Home Lending "/>
    <n v="1"/>
    <n v="2"/>
    <n v="2"/>
    <n v="1"/>
    <m/>
    <m/>
    <m/>
    <m/>
    <m/>
    <n v="1"/>
    <x v="1"/>
    <n v="1"/>
    <m/>
    <m/>
    <m/>
    <m/>
    <m/>
    <n v="1"/>
    <m/>
    <n v="1"/>
    <m/>
    <m/>
    <m/>
    <m/>
    <n v="1"/>
    <m/>
    <s v="WEST"/>
    <x v="1"/>
    <x v="2"/>
    <x v="3"/>
    <x v="3"/>
    <x v="1"/>
    <x v="0"/>
    <x v="2"/>
    <x v="3"/>
    <x v="2"/>
    <x v="1"/>
  </r>
  <r>
    <n v="1208"/>
    <d v="2020-09-28T18:47:29"/>
    <x v="1207"/>
    <x v="33"/>
    <n v="6"/>
    <n v="1"/>
    <n v="1"/>
    <n v="1"/>
    <n v="0"/>
    <x v="1"/>
    <m/>
    <n v="2"/>
    <x v="30"/>
    <n v="2"/>
    <n v="5"/>
    <n v="3"/>
    <n v="7"/>
    <n v="1"/>
    <n v="7"/>
    <n v="4"/>
    <n v="5"/>
    <n v="4"/>
    <n v="7"/>
    <n v="4"/>
    <x v="36"/>
    <n v="2"/>
    <x v="5"/>
    <m/>
    <m/>
    <m/>
    <n v="2"/>
    <n v="1"/>
    <n v="2"/>
    <n v="3"/>
    <m/>
    <n v="1"/>
    <m/>
    <m/>
    <m/>
    <m/>
    <x v="0"/>
    <n v="1"/>
    <m/>
    <m/>
    <m/>
    <n v="1"/>
    <n v="1"/>
    <m/>
    <m/>
    <m/>
    <m/>
    <m/>
    <n v="1"/>
    <m/>
    <m/>
    <m/>
    <s v="WEST"/>
    <x v="6"/>
    <x v="6"/>
    <x v="3"/>
    <x v="2"/>
    <x v="3"/>
    <x v="3"/>
    <x v="2"/>
    <x v="3"/>
    <x v="1"/>
    <x v="1"/>
  </r>
  <r>
    <n v="1209"/>
    <d v="2020-09-28T18:47:32"/>
    <x v="1208"/>
    <x v="44"/>
    <n v="5"/>
    <n v="1"/>
    <n v="1"/>
    <n v="3"/>
    <n v="0"/>
    <x v="3"/>
    <m/>
    <n v="1"/>
    <x v="7"/>
    <n v="1"/>
    <n v="6"/>
    <n v="5"/>
    <n v="3"/>
    <n v="4"/>
    <n v="4"/>
    <n v="3"/>
    <n v="4"/>
    <n v="6"/>
    <n v="5"/>
    <n v="2"/>
    <x v="5"/>
    <n v="2"/>
    <x v="0"/>
    <m/>
    <m/>
    <m/>
    <n v="1"/>
    <n v="2"/>
    <n v="2"/>
    <n v="2"/>
    <m/>
    <n v="1"/>
    <m/>
    <m/>
    <m/>
    <m/>
    <x v="3"/>
    <m/>
    <m/>
    <m/>
    <n v="1"/>
    <m/>
    <m/>
    <m/>
    <m/>
    <m/>
    <m/>
    <m/>
    <m/>
    <m/>
    <n v="1"/>
    <m/>
    <s v="WEST"/>
    <x v="11"/>
    <x v="0"/>
    <x v="8"/>
    <x v="7"/>
    <x v="5"/>
    <x v="3"/>
    <x v="0"/>
    <x v="0"/>
    <x v="0"/>
    <x v="3"/>
  </r>
  <r>
    <n v="1210"/>
    <d v="2020-09-28T18:47:38"/>
    <x v="1209"/>
    <x v="3"/>
    <n v="3"/>
    <n v="1"/>
    <n v="1"/>
    <n v="1"/>
    <n v="0"/>
    <x v="0"/>
    <m/>
    <n v="1"/>
    <x v="17"/>
    <n v="1"/>
    <n v="6"/>
    <n v="3"/>
    <n v="3"/>
    <n v="5"/>
    <n v="6"/>
    <n v="5"/>
    <n v="2"/>
    <n v="5"/>
    <n v="6"/>
    <n v="6"/>
    <x v="8"/>
    <n v="1"/>
    <x v="10"/>
    <m/>
    <m/>
    <m/>
    <n v="1"/>
    <n v="2"/>
    <n v="1"/>
    <n v="1"/>
    <n v="1"/>
    <m/>
    <m/>
    <m/>
    <m/>
    <m/>
    <x v="2"/>
    <m/>
    <n v="1"/>
    <m/>
    <m/>
    <m/>
    <m/>
    <m/>
    <m/>
    <m/>
    <m/>
    <m/>
    <m/>
    <n v="1"/>
    <m/>
    <m/>
    <s v="WEST"/>
    <x v="6"/>
    <x v="0"/>
    <x v="9"/>
    <x v="7"/>
    <x v="0"/>
    <x v="3"/>
    <x v="0"/>
    <x v="0"/>
    <x v="0"/>
    <x v="0"/>
  </r>
  <r>
    <n v="1211"/>
    <d v="2020-09-28T18:48:09"/>
    <x v="1210"/>
    <x v="62"/>
    <n v="3"/>
    <n v="1"/>
    <n v="1"/>
    <n v="1"/>
    <n v="0"/>
    <x v="1"/>
    <m/>
    <n v="2"/>
    <x v="16"/>
    <n v="2"/>
    <n v="4"/>
    <n v="3"/>
    <n v="7"/>
    <n v="2"/>
    <n v="7"/>
    <n v="5"/>
    <n v="5"/>
    <n v="1"/>
    <n v="6"/>
    <n v="3"/>
    <x v="8"/>
    <n v="4"/>
    <x v="12"/>
    <m/>
    <m/>
    <m/>
    <n v="2"/>
    <n v="2"/>
    <n v="3"/>
    <n v="2"/>
    <m/>
    <m/>
    <m/>
    <m/>
    <m/>
    <n v="1"/>
    <x v="1"/>
    <m/>
    <m/>
    <m/>
    <m/>
    <m/>
    <m/>
    <n v="1"/>
    <m/>
    <n v="1"/>
    <n v="1"/>
    <m/>
    <n v="1"/>
    <m/>
    <m/>
    <m/>
    <s v="WEST"/>
    <x v="1"/>
    <x v="6"/>
    <x v="2"/>
    <x v="6"/>
    <x v="1"/>
    <x v="0"/>
    <x v="2"/>
    <x v="2"/>
    <x v="2"/>
    <x v="1"/>
  </r>
  <r>
    <n v="1212"/>
    <d v="2020-09-28T18:48:33"/>
    <x v="1211"/>
    <x v="25"/>
    <n v="11"/>
    <n v="1"/>
    <n v="1"/>
    <n v="1"/>
    <n v="0"/>
    <x v="0"/>
    <m/>
    <n v="1"/>
    <x v="17"/>
    <n v="1"/>
    <n v="3"/>
    <n v="5"/>
    <n v="7"/>
    <n v="5"/>
    <n v="7"/>
    <n v="7"/>
    <n v="6"/>
    <n v="1"/>
    <n v="6"/>
    <n v="2"/>
    <x v="8"/>
    <n v="1"/>
    <x v="9"/>
    <s v="Maui County Federal Credit Union"/>
    <m/>
    <m/>
    <n v="2"/>
    <n v="2"/>
    <n v="2"/>
    <n v="2"/>
    <n v="1"/>
    <n v="1"/>
    <n v="1"/>
    <m/>
    <n v="1"/>
    <m/>
    <x v="5"/>
    <m/>
    <m/>
    <m/>
    <n v="1"/>
    <n v="1"/>
    <m/>
    <n v="1"/>
    <m/>
    <m/>
    <m/>
    <n v="1"/>
    <n v="1"/>
    <n v="1"/>
    <n v="1"/>
    <m/>
    <s v="WEST"/>
    <x v="3"/>
    <x v="2"/>
    <x v="2"/>
    <x v="7"/>
    <x v="2"/>
    <x v="1"/>
    <x v="2"/>
    <x v="2"/>
    <x v="0"/>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12">
  <r>
    <n v="1"/>
    <d v="2020-09-18T15:50:38"/>
    <x v="0"/>
    <x v="0"/>
    <n v="32"/>
    <n v="1"/>
    <n v="1"/>
    <n v="2"/>
    <n v="2"/>
    <n v="1"/>
    <m/>
    <n v="1"/>
    <n v="0"/>
    <n v="1"/>
    <n v="7"/>
    <n v="7"/>
    <n v="7"/>
    <n v="7"/>
    <n v="7"/>
    <n v="7"/>
    <n v="6"/>
    <n v="7"/>
    <n v="6"/>
    <n v="7"/>
    <x v="0"/>
    <x v="0"/>
    <x v="0"/>
    <m/>
    <m/>
    <m/>
    <n v="1"/>
    <x v="0"/>
    <n v="1"/>
    <n v="1"/>
    <n v="1"/>
    <x v="0"/>
    <x v="0"/>
    <x v="0"/>
    <x v="0"/>
    <x v="0"/>
    <x v="0"/>
    <x v="0"/>
    <m/>
    <m/>
    <m/>
    <x v="0"/>
    <n v="1"/>
    <m/>
    <m/>
    <m/>
    <m/>
    <n v="1"/>
    <x v="0"/>
    <m/>
    <n v="1"/>
    <m/>
    <x v="0"/>
    <x v="0"/>
    <n v="3.5"/>
    <n v="4"/>
    <n v="3.5"/>
    <n v="4"/>
    <s v="Medium Low"/>
    <s v="Low"/>
    <s v="Low"/>
    <s v="Medium Low"/>
    <s v="Low"/>
    <x v="0"/>
  </r>
  <r>
    <n v="2"/>
    <d v="2020-09-18T15:50:39"/>
    <x v="1"/>
    <x v="1"/>
    <n v="46"/>
    <n v="1"/>
    <n v="1"/>
    <n v="1"/>
    <n v="1"/>
    <n v="1"/>
    <m/>
    <n v="1"/>
    <n v="6"/>
    <n v="1"/>
    <n v="5"/>
    <n v="6"/>
    <n v="6"/>
    <n v="5"/>
    <n v="6"/>
    <n v="6"/>
    <n v="5"/>
    <n v="5"/>
    <n v="5"/>
    <n v="6"/>
    <x v="1"/>
    <x v="1"/>
    <x v="1"/>
    <m/>
    <m/>
    <s v="Flagstar"/>
    <n v="2"/>
    <x v="1"/>
    <n v="2"/>
    <n v="2"/>
    <m/>
    <x v="0"/>
    <x v="1"/>
    <x v="0"/>
    <x v="1"/>
    <x v="1"/>
    <x v="1"/>
    <x v="0"/>
    <m/>
    <m/>
    <n v="1"/>
    <x v="1"/>
    <n v="1"/>
    <m/>
    <m/>
    <m/>
    <m/>
    <m/>
    <x v="1"/>
    <m/>
    <m/>
    <n v="1"/>
    <x v="1"/>
    <x v="1"/>
    <n v="3.5"/>
    <n v="4.5"/>
    <n v="4"/>
    <n v="4"/>
    <s v="Medium Low"/>
    <s v="Low"/>
    <s v="Medium Low"/>
    <s v="Medium Low"/>
    <s v="Low"/>
    <x v="0"/>
  </r>
  <r>
    <n v="3"/>
    <d v="2020-09-18T15:52:04"/>
    <x v="2"/>
    <x v="2"/>
    <n v="35"/>
    <n v="1"/>
    <n v="1"/>
    <n v="2"/>
    <n v="1"/>
    <n v="4"/>
    <m/>
    <n v="1"/>
    <n v="2"/>
    <n v="2"/>
    <n v="7"/>
    <n v="1"/>
    <n v="7"/>
    <n v="1"/>
    <n v="7"/>
    <n v="7"/>
    <n v="7"/>
    <n v="1"/>
    <n v="7"/>
    <n v="7"/>
    <x v="2"/>
    <x v="2"/>
    <x v="2"/>
    <m/>
    <m/>
    <m/>
    <n v="2"/>
    <x v="1"/>
    <n v="2"/>
    <n v="2"/>
    <m/>
    <x v="0"/>
    <x v="1"/>
    <x v="0"/>
    <x v="1"/>
    <x v="1"/>
    <x v="2"/>
    <x v="1"/>
    <m/>
    <m/>
    <m/>
    <x v="1"/>
    <m/>
    <m/>
    <m/>
    <m/>
    <n v="1"/>
    <m/>
    <x v="1"/>
    <m/>
    <m/>
    <n v="1"/>
    <x v="2"/>
    <x v="0"/>
    <n v="7"/>
    <n v="7"/>
    <n v="7"/>
    <n v="4"/>
    <s v="Medium Low"/>
    <s v="High"/>
    <s v="High"/>
    <s v="High"/>
    <s v="Low"/>
    <x v="1"/>
  </r>
  <r>
    <n v="4"/>
    <d v="2020-09-18T15:52:17"/>
    <x v="3"/>
    <x v="3"/>
    <n v="10"/>
    <n v="1"/>
    <n v="1"/>
    <n v="2"/>
    <n v="1"/>
    <n v="2"/>
    <m/>
    <n v="1"/>
    <n v="4"/>
    <n v="2"/>
    <n v="3"/>
    <n v="3"/>
    <n v="5"/>
    <n v="3"/>
    <n v="6"/>
    <n v="5"/>
    <n v="4"/>
    <n v="2"/>
    <n v="5"/>
    <n v="2"/>
    <x v="3"/>
    <x v="0"/>
    <x v="3"/>
    <m/>
    <m/>
    <m/>
    <n v="2"/>
    <x v="1"/>
    <n v="3"/>
    <n v="2"/>
    <n v="1"/>
    <x v="0"/>
    <x v="0"/>
    <x v="0"/>
    <x v="0"/>
    <x v="0"/>
    <x v="3"/>
    <x v="0"/>
    <m/>
    <n v="1"/>
    <m/>
    <x v="0"/>
    <m/>
    <m/>
    <m/>
    <m/>
    <m/>
    <m/>
    <x v="0"/>
    <m/>
    <m/>
    <m/>
    <x v="1"/>
    <x v="2"/>
    <n v="4.5"/>
    <n v="5.5"/>
    <n v="5"/>
    <n v="6"/>
    <s v="Medium Low"/>
    <s v="Medium Low"/>
    <s v="Medium High"/>
    <s v="Medium High"/>
    <s v="Medium High"/>
    <x v="2"/>
  </r>
  <r>
    <n v="5"/>
    <d v="2020-09-18T15:52:55"/>
    <x v="4"/>
    <x v="4"/>
    <n v="5"/>
    <n v="1"/>
    <n v="1"/>
    <n v="2"/>
    <n v="2"/>
    <n v="1"/>
    <m/>
    <n v="1"/>
    <n v="4"/>
    <n v="2"/>
    <n v="2"/>
    <n v="6"/>
    <n v="7"/>
    <n v="2"/>
    <n v="7"/>
    <n v="6"/>
    <n v="7"/>
    <n v="2"/>
    <n v="7"/>
    <n v="2"/>
    <x v="2"/>
    <x v="0"/>
    <x v="4"/>
    <m/>
    <m/>
    <m/>
    <n v="2"/>
    <x v="0"/>
    <n v="1"/>
    <n v="2"/>
    <m/>
    <x v="1"/>
    <x v="1"/>
    <x v="1"/>
    <x v="1"/>
    <x v="0"/>
    <x v="4"/>
    <x v="1"/>
    <m/>
    <n v="1"/>
    <n v="1"/>
    <x v="1"/>
    <m/>
    <m/>
    <m/>
    <m/>
    <m/>
    <m/>
    <x v="0"/>
    <m/>
    <m/>
    <m/>
    <x v="3"/>
    <x v="3"/>
    <n v="4.5"/>
    <n v="6.5"/>
    <n v="6.5"/>
    <n v="6.5"/>
    <s v="Low"/>
    <s v="Medium Low"/>
    <s v="Medium High"/>
    <s v="High"/>
    <s v="High"/>
    <x v="2"/>
  </r>
  <r>
    <n v="6"/>
    <d v="2020-09-18T15:53:12"/>
    <x v="5"/>
    <x v="5"/>
    <n v="20"/>
    <n v="1"/>
    <n v="1"/>
    <n v="2"/>
    <n v="2"/>
    <n v="1"/>
    <m/>
    <n v="1"/>
    <n v="4"/>
    <n v="2"/>
    <n v="3"/>
    <n v="3"/>
    <n v="4"/>
    <n v="3"/>
    <n v="6"/>
    <n v="3"/>
    <n v="6"/>
    <n v="3"/>
    <n v="6"/>
    <n v="3"/>
    <x v="4"/>
    <x v="3"/>
    <x v="3"/>
    <m/>
    <m/>
    <m/>
    <n v="2"/>
    <x v="1"/>
    <n v="2"/>
    <n v="2"/>
    <n v="1"/>
    <x v="0"/>
    <x v="0"/>
    <x v="0"/>
    <x v="1"/>
    <x v="0"/>
    <x v="1"/>
    <x v="1"/>
    <m/>
    <n v="1"/>
    <n v="1"/>
    <x v="1"/>
    <m/>
    <n v="1"/>
    <m/>
    <m/>
    <m/>
    <m/>
    <x v="0"/>
    <n v="1"/>
    <m/>
    <m/>
    <x v="1"/>
    <x v="0"/>
    <n v="5.5"/>
    <n v="4.5"/>
    <n v="5.5"/>
    <n v="5.5"/>
    <s v="Medium Low"/>
    <s v="Medium High"/>
    <s v="Medium Low"/>
    <s v="Medium High"/>
    <s v="Medium High"/>
    <x v="2"/>
  </r>
  <r>
    <n v="7"/>
    <d v="2020-09-18T15:53:48"/>
    <x v="6"/>
    <x v="5"/>
    <n v="25"/>
    <n v="1"/>
    <n v="1"/>
    <n v="2"/>
    <n v="2"/>
    <n v="1"/>
    <m/>
    <n v="2"/>
    <n v="7"/>
    <n v="1"/>
    <n v="5"/>
    <n v="6"/>
    <n v="6"/>
    <n v="4"/>
    <n v="5"/>
    <n v="6"/>
    <n v="5"/>
    <n v="5"/>
    <n v="4"/>
    <n v="5"/>
    <x v="5"/>
    <x v="1"/>
    <x v="4"/>
    <m/>
    <m/>
    <m/>
    <n v="1"/>
    <x v="0"/>
    <n v="2"/>
    <n v="1"/>
    <m/>
    <x v="0"/>
    <x v="0"/>
    <x v="0"/>
    <x v="1"/>
    <x v="0"/>
    <x v="3"/>
    <x v="1"/>
    <n v="1"/>
    <m/>
    <m/>
    <x v="1"/>
    <m/>
    <m/>
    <m/>
    <m/>
    <m/>
    <m/>
    <x v="0"/>
    <m/>
    <m/>
    <m/>
    <x v="2"/>
    <x v="1"/>
    <n v="3.5"/>
    <n v="4.5"/>
    <n v="4"/>
    <n v="4"/>
    <s v="Medium Low"/>
    <s v="Low"/>
    <s v="Medium Low"/>
    <s v="Medium Low"/>
    <s v="Low"/>
    <x v="0"/>
  </r>
  <r>
    <n v="8"/>
    <d v="2020-09-18T15:54:37"/>
    <x v="7"/>
    <x v="6"/>
    <n v="21"/>
    <n v="1"/>
    <n v="1"/>
    <n v="1"/>
    <n v="0"/>
    <n v="4"/>
    <m/>
    <n v="2"/>
    <n v="35"/>
    <n v="2"/>
    <n v="5"/>
    <n v="1"/>
    <n v="5"/>
    <n v="2"/>
    <n v="3"/>
    <n v="1"/>
    <n v="7"/>
    <n v="2"/>
    <n v="6"/>
    <n v="5"/>
    <x v="6"/>
    <x v="3"/>
    <x v="2"/>
    <m/>
    <m/>
    <m/>
    <n v="2"/>
    <x v="1"/>
    <n v="2"/>
    <n v="2"/>
    <m/>
    <x v="0"/>
    <x v="1"/>
    <x v="0"/>
    <x v="1"/>
    <x v="1"/>
    <x v="0"/>
    <x v="1"/>
    <m/>
    <m/>
    <m/>
    <x v="0"/>
    <m/>
    <m/>
    <n v="1"/>
    <n v="1"/>
    <m/>
    <m/>
    <x v="1"/>
    <m/>
    <m/>
    <n v="1"/>
    <x v="0"/>
    <x v="4"/>
    <n v="7"/>
    <n v="5.5"/>
    <n v="6"/>
    <n v="3"/>
    <s v="High"/>
    <s v="High"/>
    <s v="Medium High"/>
    <s v="Medium High"/>
    <s v="Low"/>
    <x v="3"/>
  </r>
  <r>
    <n v="9"/>
    <d v="2020-09-18T15:55:01"/>
    <x v="8"/>
    <x v="7"/>
    <n v="10"/>
    <n v="2"/>
    <n v="1"/>
    <n v="3"/>
    <n v="0"/>
    <n v="1"/>
    <m/>
    <n v="2"/>
    <n v="1"/>
    <n v="1"/>
    <n v="3"/>
    <n v="3"/>
    <n v="5"/>
    <n v="6"/>
    <n v="5"/>
    <n v="5"/>
    <n v="6"/>
    <n v="3"/>
    <n v="5"/>
    <n v="3"/>
    <x v="7"/>
    <x v="3"/>
    <x v="1"/>
    <m/>
    <m/>
    <s v="Guild Mortgage "/>
    <n v="2"/>
    <x v="1"/>
    <n v="2"/>
    <n v="1"/>
    <m/>
    <x v="0"/>
    <x v="0"/>
    <x v="0"/>
    <x v="0"/>
    <x v="0"/>
    <x v="3"/>
    <x v="0"/>
    <m/>
    <m/>
    <m/>
    <x v="1"/>
    <m/>
    <n v="1"/>
    <n v="1"/>
    <m/>
    <m/>
    <n v="1"/>
    <x v="1"/>
    <m/>
    <m/>
    <m/>
    <x v="1"/>
    <x v="2"/>
    <n v="5.5"/>
    <n v="5"/>
    <n v="3.5"/>
    <n v="5"/>
    <s v="Medium Low"/>
    <s v="Medium High"/>
    <s v="Medium Low"/>
    <s v="Medium Low"/>
    <s v="Medium Low"/>
    <x v="4"/>
  </r>
  <r>
    <n v="10"/>
    <d v="2020-09-18T15:55:24"/>
    <x v="9"/>
    <x v="8"/>
    <n v="30"/>
    <n v="1"/>
    <n v="1"/>
    <n v="2"/>
    <n v="2"/>
    <n v="1"/>
    <m/>
    <n v="2"/>
    <n v="3"/>
    <n v="2"/>
    <n v="3"/>
    <n v="3"/>
    <n v="5"/>
    <n v="3"/>
    <n v="5"/>
    <n v="5"/>
    <n v="6"/>
    <n v="2"/>
    <n v="5"/>
    <n v="5"/>
    <x v="5"/>
    <x v="3"/>
    <x v="1"/>
    <m/>
    <m/>
    <s v="Penny Mac"/>
    <n v="2"/>
    <x v="1"/>
    <n v="2"/>
    <n v="2"/>
    <m/>
    <x v="0"/>
    <x v="1"/>
    <x v="0"/>
    <x v="0"/>
    <x v="0"/>
    <x v="1"/>
    <x v="0"/>
    <m/>
    <m/>
    <m/>
    <x v="0"/>
    <m/>
    <m/>
    <m/>
    <n v="1"/>
    <m/>
    <m/>
    <x v="0"/>
    <m/>
    <m/>
    <m/>
    <x v="0"/>
    <x v="2"/>
    <n v="5.5"/>
    <n v="5.5"/>
    <n v="5"/>
    <n v="4"/>
    <s v="Medium Low"/>
    <s v="Medium High"/>
    <s v="Medium High"/>
    <s v="Medium High"/>
    <s v="Low"/>
    <x v="1"/>
  </r>
  <r>
    <n v="11"/>
    <d v="2020-09-18T15:55:52"/>
    <x v="10"/>
    <x v="9"/>
    <n v="35"/>
    <n v="1"/>
    <n v="1"/>
    <n v="1"/>
    <n v="0"/>
    <n v="1"/>
    <m/>
    <n v="1"/>
    <n v="4"/>
    <n v="2"/>
    <n v="6"/>
    <n v="1"/>
    <n v="6"/>
    <n v="1"/>
    <n v="6"/>
    <n v="6"/>
    <n v="6"/>
    <n v="1"/>
    <n v="6"/>
    <n v="6"/>
    <x v="3"/>
    <x v="0"/>
    <x v="5"/>
    <m/>
    <m/>
    <m/>
    <n v="2"/>
    <x v="1"/>
    <n v="2"/>
    <n v="2"/>
    <m/>
    <x v="0"/>
    <x v="1"/>
    <x v="0"/>
    <x v="0"/>
    <x v="0"/>
    <x v="1"/>
    <x v="1"/>
    <m/>
    <m/>
    <n v="1"/>
    <x v="1"/>
    <n v="1"/>
    <m/>
    <n v="1"/>
    <m/>
    <m/>
    <n v="1"/>
    <x v="0"/>
    <n v="1"/>
    <m/>
    <m/>
    <x v="2"/>
    <x v="0"/>
    <n v="6.5"/>
    <n v="6.5"/>
    <n v="6.5"/>
    <n v="4"/>
    <s v="Medium Low"/>
    <s v="High"/>
    <s v="Medium High"/>
    <s v="High"/>
    <s v="Low"/>
    <x v="1"/>
  </r>
  <r>
    <n v="12"/>
    <d v="2020-09-18T15:56:57"/>
    <x v="11"/>
    <x v="2"/>
    <n v="32"/>
    <n v="1"/>
    <n v="1"/>
    <n v="3"/>
    <n v="0"/>
    <n v="1"/>
    <m/>
    <n v="2"/>
    <n v="20"/>
    <n v="1"/>
    <n v="5"/>
    <n v="2"/>
    <n v="5"/>
    <n v="3"/>
    <n v="5"/>
    <n v="3"/>
    <n v="5"/>
    <n v="2"/>
    <n v="6"/>
    <n v="5"/>
    <x v="4"/>
    <x v="3"/>
    <x v="6"/>
    <m/>
    <s v="Community Bank "/>
    <m/>
    <n v="2"/>
    <x v="2"/>
    <n v="2"/>
    <n v="2"/>
    <m/>
    <x v="1"/>
    <x v="1"/>
    <x v="0"/>
    <x v="1"/>
    <x v="0"/>
    <x v="0"/>
    <x v="1"/>
    <m/>
    <m/>
    <n v="1"/>
    <x v="1"/>
    <m/>
    <m/>
    <m/>
    <n v="1"/>
    <n v="1"/>
    <m/>
    <x v="1"/>
    <m/>
    <m/>
    <n v="1"/>
    <x v="0"/>
    <x v="5"/>
    <n v="5.5"/>
    <n v="5.5"/>
    <n v="5.5"/>
    <n v="4"/>
    <s v="Medium High"/>
    <s v="Medium High"/>
    <s v="Medium High"/>
    <s v="Medium High"/>
    <s v="Low"/>
    <x v="1"/>
  </r>
  <r>
    <n v="13"/>
    <d v="2020-09-18T15:58:15"/>
    <x v="12"/>
    <x v="10"/>
    <n v="5"/>
    <n v="1"/>
    <n v="1"/>
    <n v="1"/>
    <n v="0"/>
    <n v="4"/>
    <m/>
    <n v="1"/>
    <n v="25"/>
    <n v="2"/>
    <n v="4"/>
    <n v="2"/>
    <n v="6"/>
    <n v="2"/>
    <n v="3"/>
    <n v="6"/>
    <n v="6"/>
    <n v="2"/>
    <n v="6"/>
    <n v="6"/>
    <x v="1"/>
    <x v="1"/>
    <x v="1"/>
    <m/>
    <m/>
    <s v="Home Point Financial"/>
    <n v="2"/>
    <x v="1"/>
    <n v="2"/>
    <n v="2"/>
    <m/>
    <x v="0"/>
    <x v="1"/>
    <x v="0"/>
    <x v="1"/>
    <x v="1"/>
    <x v="1"/>
    <x v="0"/>
    <m/>
    <m/>
    <m/>
    <x v="0"/>
    <m/>
    <n v="1"/>
    <m/>
    <m/>
    <m/>
    <m/>
    <x v="1"/>
    <m/>
    <m/>
    <n v="1"/>
    <x v="3"/>
    <x v="2"/>
    <n v="6"/>
    <n v="6"/>
    <n v="6"/>
    <n v="2.5"/>
    <s v="Medium Low"/>
    <s v="Medium High"/>
    <s v="Medium High"/>
    <s v="Medium High"/>
    <s v="Low"/>
    <x v="1"/>
  </r>
  <r>
    <n v="14"/>
    <d v="2020-09-18T15:58:56"/>
    <x v="13"/>
    <x v="11"/>
    <n v="40"/>
    <n v="2"/>
    <n v="1"/>
    <n v="2"/>
    <n v="0"/>
    <n v="1"/>
    <m/>
    <n v="1"/>
    <n v="19"/>
    <n v="1"/>
    <n v="5"/>
    <n v="1"/>
    <n v="5"/>
    <n v="6"/>
    <n v="4"/>
    <n v="4"/>
    <n v="7"/>
    <n v="1"/>
    <n v="5"/>
    <n v="6"/>
    <x v="8"/>
    <x v="0"/>
    <x v="1"/>
    <m/>
    <m/>
    <s v="Mr. Cooper"/>
    <n v="2"/>
    <x v="1"/>
    <n v="2"/>
    <n v="2"/>
    <m/>
    <x v="0"/>
    <x v="1"/>
    <x v="0"/>
    <x v="1"/>
    <x v="1"/>
    <x v="1"/>
    <x v="0"/>
    <n v="1"/>
    <n v="1"/>
    <m/>
    <x v="1"/>
    <m/>
    <m/>
    <m/>
    <m/>
    <m/>
    <m/>
    <x v="1"/>
    <m/>
    <n v="1"/>
    <m/>
    <x v="1"/>
    <x v="6"/>
    <n v="7"/>
    <n v="6"/>
    <n v="3.5"/>
    <n v="3"/>
    <s v="Medium High"/>
    <s v="High"/>
    <s v="Medium High"/>
    <s v="Medium Low"/>
    <s v="Low"/>
    <x v="5"/>
  </r>
  <r>
    <n v="15"/>
    <d v="2020-09-18T15:59:24"/>
    <x v="14"/>
    <x v="12"/>
    <n v="35"/>
    <n v="1"/>
    <n v="1"/>
    <n v="4"/>
    <n v="0"/>
    <n v="4"/>
    <m/>
    <n v="1"/>
    <n v="48"/>
    <n v="2"/>
    <n v="2"/>
    <n v="4"/>
    <n v="5"/>
    <n v="4"/>
    <n v="5"/>
    <n v="7"/>
    <n v="6"/>
    <n v="1"/>
    <n v="5"/>
    <n v="1"/>
    <x v="9"/>
    <x v="1"/>
    <x v="7"/>
    <m/>
    <m/>
    <m/>
    <n v="2"/>
    <x v="1"/>
    <n v="2"/>
    <n v="2"/>
    <m/>
    <x v="0"/>
    <x v="1"/>
    <x v="0"/>
    <x v="1"/>
    <x v="1"/>
    <x v="0"/>
    <x v="1"/>
    <m/>
    <m/>
    <m/>
    <x v="0"/>
    <m/>
    <n v="1"/>
    <m/>
    <m/>
    <n v="1"/>
    <m/>
    <x v="1"/>
    <m/>
    <m/>
    <n v="1"/>
    <x v="2"/>
    <x v="7"/>
    <n v="5"/>
    <n v="6"/>
    <n v="4.5"/>
    <n v="6"/>
    <s v="Low"/>
    <s v="Medium Low"/>
    <s v="Medium High"/>
    <s v="Medium Low"/>
    <s v="Medium High"/>
    <x v="4"/>
  </r>
  <r>
    <n v="16"/>
    <d v="2020-09-18T16:00:33"/>
    <x v="15"/>
    <x v="13"/>
    <n v="33"/>
    <n v="1"/>
    <n v="1"/>
    <n v="2"/>
    <n v="2"/>
    <n v="1"/>
    <m/>
    <n v="1"/>
    <n v="0"/>
    <n v="2"/>
    <n v="5"/>
    <n v="6"/>
    <n v="6"/>
    <n v="3"/>
    <n v="5"/>
    <n v="4"/>
    <n v="5"/>
    <n v="1"/>
    <n v="5"/>
    <n v="2"/>
    <x v="1"/>
    <x v="0"/>
    <x v="8"/>
    <m/>
    <m/>
    <m/>
    <n v="2"/>
    <x v="1"/>
    <n v="2"/>
    <n v="2"/>
    <n v="1"/>
    <x v="0"/>
    <x v="1"/>
    <x v="0"/>
    <x v="1"/>
    <x v="0"/>
    <x v="0"/>
    <x v="0"/>
    <m/>
    <m/>
    <n v="1"/>
    <x v="1"/>
    <m/>
    <m/>
    <m/>
    <m/>
    <n v="1"/>
    <m/>
    <x v="1"/>
    <m/>
    <m/>
    <n v="1"/>
    <x v="1"/>
    <x v="6"/>
    <n v="3.5"/>
    <n v="6.5"/>
    <n v="5"/>
    <n v="5.5"/>
    <s v="Medium High"/>
    <s v="Low"/>
    <s v="Medium High"/>
    <s v="Medium High"/>
    <s v="Medium High"/>
    <x v="2"/>
  </r>
  <r>
    <n v="17"/>
    <d v="2020-09-18T16:02:49"/>
    <x v="16"/>
    <x v="14"/>
    <n v="3"/>
    <n v="1"/>
    <n v="1"/>
    <n v="1"/>
    <n v="0"/>
    <n v="1"/>
    <m/>
    <n v="1"/>
    <n v="6"/>
    <n v="1"/>
    <n v="3"/>
    <n v="1"/>
    <n v="5"/>
    <n v="2"/>
    <n v="4"/>
    <n v="5"/>
    <n v="4"/>
    <n v="2"/>
    <n v="6"/>
    <n v="4"/>
    <x v="10"/>
    <x v="0"/>
    <x v="3"/>
    <m/>
    <m/>
    <m/>
    <n v="2"/>
    <x v="1"/>
    <n v="2"/>
    <n v="2"/>
    <m/>
    <x v="0"/>
    <x v="1"/>
    <x v="0"/>
    <x v="1"/>
    <x v="1"/>
    <x v="4"/>
    <x v="1"/>
    <m/>
    <m/>
    <m/>
    <x v="1"/>
    <m/>
    <m/>
    <m/>
    <m/>
    <n v="1"/>
    <m/>
    <x v="1"/>
    <m/>
    <m/>
    <n v="1"/>
    <x v="3"/>
    <x v="2"/>
    <n v="5.5"/>
    <n v="5.5"/>
    <n v="6"/>
    <n v="4"/>
    <s v="Medium Low"/>
    <s v="Medium High"/>
    <s v="Medium High"/>
    <s v="Medium High"/>
    <s v="Low"/>
    <x v="1"/>
  </r>
  <r>
    <n v="18"/>
    <d v="2020-09-18T16:03:15"/>
    <x v="17"/>
    <x v="15"/>
    <n v="18"/>
    <n v="1"/>
    <n v="1"/>
    <n v="3"/>
    <n v="0"/>
    <n v="3"/>
    <m/>
    <n v="1"/>
    <n v="4"/>
    <n v="2"/>
    <n v="5"/>
    <n v="3"/>
    <n v="6"/>
    <n v="5"/>
    <n v="6"/>
    <n v="3"/>
    <n v="6"/>
    <n v="3"/>
    <n v="5"/>
    <n v="3"/>
    <x v="3"/>
    <x v="0"/>
    <x v="1"/>
    <m/>
    <m/>
    <s v="Shellpoint"/>
    <n v="2"/>
    <x v="2"/>
    <n v="2"/>
    <n v="2"/>
    <m/>
    <x v="0"/>
    <x v="1"/>
    <x v="0"/>
    <x v="1"/>
    <x v="1"/>
    <x v="0"/>
    <x v="1"/>
    <m/>
    <m/>
    <m/>
    <x v="0"/>
    <m/>
    <m/>
    <m/>
    <n v="1"/>
    <n v="1"/>
    <m/>
    <x v="1"/>
    <m/>
    <m/>
    <n v="1"/>
    <x v="1"/>
    <x v="5"/>
    <n v="5.5"/>
    <n v="5.5"/>
    <n v="4"/>
    <n v="5.5"/>
    <s v="Medium High"/>
    <s v="Medium High"/>
    <s v="Medium High"/>
    <s v="Medium Low"/>
    <s v="Medium High"/>
    <x v="5"/>
  </r>
  <r>
    <n v="19"/>
    <d v="2020-09-18T16:04:30"/>
    <x v="18"/>
    <x v="16"/>
    <n v="7"/>
    <n v="2"/>
    <n v="1"/>
    <n v="2"/>
    <n v="2"/>
    <n v="1"/>
    <m/>
    <n v="1"/>
    <n v="9"/>
    <n v="2"/>
    <n v="6"/>
    <n v="1"/>
    <n v="6"/>
    <n v="1"/>
    <n v="5"/>
    <n v="6"/>
    <n v="6"/>
    <n v="5"/>
    <n v="6"/>
    <n v="5"/>
    <x v="11"/>
    <x v="0"/>
    <x v="9"/>
    <s v="Mccuce"/>
    <m/>
    <m/>
    <n v="2"/>
    <x v="1"/>
    <n v="2"/>
    <n v="2"/>
    <m/>
    <x v="0"/>
    <x v="1"/>
    <x v="0"/>
    <x v="1"/>
    <x v="1"/>
    <x v="5"/>
    <x v="1"/>
    <m/>
    <m/>
    <m/>
    <x v="1"/>
    <m/>
    <n v="1"/>
    <n v="1"/>
    <m/>
    <m/>
    <m/>
    <x v="0"/>
    <n v="1"/>
    <m/>
    <m/>
    <x v="0"/>
    <x v="0"/>
    <n v="6.5"/>
    <n v="4.5"/>
    <n v="6.5"/>
    <n v="4"/>
    <s v="Medium Low"/>
    <s v="High"/>
    <s v="Medium Low"/>
    <s v="High"/>
    <s v="Low"/>
    <x v="1"/>
  </r>
  <r>
    <n v="20"/>
    <d v="2020-09-18T16:05:42"/>
    <x v="19"/>
    <x v="17"/>
    <n v="18"/>
    <n v="1"/>
    <n v="1"/>
    <n v="2"/>
    <n v="3"/>
    <n v="3"/>
    <m/>
    <n v="1"/>
    <n v="1"/>
    <n v="2"/>
    <n v="5"/>
    <n v="7"/>
    <n v="6"/>
    <n v="7"/>
    <n v="7"/>
    <n v="1"/>
    <n v="5"/>
    <n v="2"/>
    <n v="1"/>
    <n v="2"/>
    <x v="12"/>
    <x v="0"/>
    <x v="2"/>
    <m/>
    <m/>
    <m/>
    <n v="2"/>
    <x v="1"/>
    <n v="3"/>
    <n v="2"/>
    <m/>
    <x v="0"/>
    <x v="0"/>
    <x v="0"/>
    <x v="0"/>
    <x v="0"/>
    <x v="5"/>
    <x v="0"/>
    <m/>
    <m/>
    <m/>
    <x v="1"/>
    <n v="1"/>
    <n v="1"/>
    <m/>
    <m/>
    <m/>
    <n v="1"/>
    <x v="1"/>
    <m/>
    <n v="1"/>
    <m/>
    <x v="1"/>
    <x v="4"/>
    <n v="3"/>
    <n v="6"/>
    <n v="1"/>
    <n v="6.5"/>
    <s v="High"/>
    <s v="Low"/>
    <s v="Medium High"/>
    <s v="Low"/>
    <s v="High"/>
    <x v="6"/>
  </r>
  <r>
    <n v="21"/>
    <d v="2020-09-18T16:06:28"/>
    <x v="20"/>
    <x v="18"/>
    <n v="39"/>
    <n v="1"/>
    <n v="1"/>
    <n v="2"/>
    <n v="0"/>
    <n v="1"/>
    <m/>
    <n v="1"/>
    <n v="1"/>
    <n v="2"/>
    <n v="3"/>
    <n v="3"/>
    <n v="6"/>
    <n v="4"/>
    <n v="5"/>
    <n v="5"/>
    <n v="4"/>
    <n v="4"/>
    <n v="5"/>
    <n v="2"/>
    <x v="12"/>
    <x v="0"/>
    <x v="3"/>
    <m/>
    <m/>
    <m/>
    <n v="2"/>
    <x v="2"/>
    <n v="2"/>
    <n v="2"/>
    <m/>
    <x v="0"/>
    <x v="1"/>
    <x v="0"/>
    <x v="0"/>
    <x v="0"/>
    <x v="1"/>
    <x v="0"/>
    <m/>
    <m/>
    <m/>
    <x v="0"/>
    <n v="1"/>
    <m/>
    <m/>
    <m/>
    <m/>
    <m/>
    <x v="0"/>
    <m/>
    <n v="1"/>
    <m/>
    <x v="0"/>
    <x v="2"/>
    <n v="4.5"/>
    <n v="5"/>
    <n v="4.5"/>
    <n v="5.5"/>
    <s v="Medium Low"/>
    <s v="Medium Low"/>
    <s v="Medium Low"/>
    <s v="Medium Low"/>
    <s v="Medium High"/>
    <x v="2"/>
  </r>
  <r>
    <n v="22"/>
    <d v="2020-09-18T16:08:25"/>
    <x v="21"/>
    <x v="19"/>
    <n v="10"/>
    <n v="1"/>
    <n v="1"/>
    <n v="1"/>
    <n v="0"/>
    <n v="3"/>
    <m/>
    <n v="1"/>
    <n v="16"/>
    <n v="1"/>
    <n v="3"/>
    <n v="3"/>
    <n v="5"/>
    <n v="5"/>
    <n v="2"/>
    <n v="4"/>
    <n v="3"/>
    <n v="3"/>
    <n v="5"/>
    <n v="3"/>
    <x v="13"/>
    <x v="3"/>
    <x v="0"/>
    <m/>
    <m/>
    <m/>
    <n v="2"/>
    <x v="1"/>
    <n v="2"/>
    <n v="2"/>
    <n v="1"/>
    <x v="0"/>
    <x v="1"/>
    <x v="0"/>
    <x v="1"/>
    <x v="0"/>
    <x v="1"/>
    <x v="1"/>
    <n v="1"/>
    <m/>
    <m/>
    <x v="1"/>
    <m/>
    <m/>
    <m/>
    <m/>
    <m/>
    <m/>
    <x v="0"/>
    <m/>
    <m/>
    <m/>
    <x v="1"/>
    <x v="1"/>
    <n v="4"/>
    <n v="5"/>
    <n v="4"/>
    <n v="3.5"/>
    <s v="Medium Low"/>
    <s v="Low"/>
    <s v="Medium Low"/>
    <s v="Medium Low"/>
    <s v="Low"/>
    <x v="0"/>
  </r>
  <r>
    <n v="23"/>
    <d v="2020-09-18T16:09:47"/>
    <x v="22"/>
    <x v="20"/>
    <n v="40"/>
    <n v="1"/>
    <n v="1"/>
    <n v="1"/>
    <n v="2"/>
    <n v="1"/>
    <m/>
    <n v="2"/>
    <n v="0"/>
    <n v="2"/>
    <n v="1"/>
    <n v="4"/>
    <n v="7"/>
    <n v="2"/>
    <n v="6"/>
    <n v="7"/>
    <n v="5"/>
    <n v="1"/>
    <n v="6"/>
    <n v="4"/>
    <x v="1"/>
    <x v="3"/>
    <x v="9"/>
    <s v="PNC"/>
    <m/>
    <m/>
    <n v="2"/>
    <x v="1"/>
    <n v="2"/>
    <n v="2"/>
    <n v="1"/>
    <x v="0"/>
    <x v="1"/>
    <x v="0"/>
    <x v="0"/>
    <x v="0"/>
    <x v="1"/>
    <x v="0"/>
    <m/>
    <m/>
    <m/>
    <x v="1"/>
    <m/>
    <n v="1"/>
    <m/>
    <n v="1"/>
    <m/>
    <m/>
    <x v="0"/>
    <m/>
    <m/>
    <m/>
    <x v="1"/>
    <x v="8"/>
    <n v="4.5"/>
    <n v="7"/>
    <n v="6"/>
    <n v="5"/>
    <s v="Low"/>
    <s v="Medium Low"/>
    <s v="High"/>
    <s v="Medium High"/>
    <s v="Medium Low"/>
    <x v="1"/>
  </r>
  <r>
    <n v="24"/>
    <d v="2020-09-18T16:09:54"/>
    <x v="23"/>
    <x v="13"/>
    <n v="5"/>
    <n v="2"/>
    <n v="1"/>
    <n v="2"/>
    <n v="1"/>
    <n v="1"/>
    <m/>
    <n v="2"/>
    <n v="4"/>
    <n v="2"/>
    <n v="6"/>
    <n v="6"/>
    <n v="7"/>
    <n v="4"/>
    <n v="4"/>
    <n v="7"/>
    <n v="5"/>
    <n v="3"/>
    <n v="5"/>
    <n v="6"/>
    <x v="5"/>
    <x v="0"/>
    <x v="4"/>
    <m/>
    <m/>
    <m/>
    <n v="2"/>
    <x v="0"/>
    <n v="1"/>
    <n v="2"/>
    <m/>
    <x v="0"/>
    <x v="1"/>
    <x v="0"/>
    <x v="0"/>
    <x v="0"/>
    <x v="0"/>
    <x v="1"/>
    <m/>
    <m/>
    <n v="1"/>
    <x v="0"/>
    <m/>
    <n v="1"/>
    <m/>
    <m/>
    <m/>
    <m/>
    <x v="0"/>
    <m/>
    <n v="1"/>
    <m/>
    <x v="3"/>
    <x v="1"/>
    <n v="3.5"/>
    <n v="6"/>
    <n v="4.5"/>
    <n v="3"/>
    <s v="Medium Low"/>
    <s v="Low"/>
    <s v="Medium High"/>
    <s v="Medium Low"/>
    <s v="Low"/>
    <x v="0"/>
  </r>
  <r>
    <n v="25"/>
    <d v="2020-09-18T16:10:10"/>
    <x v="24"/>
    <x v="21"/>
    <n v="4"/>
    <n v="1"/>
    <n v="1"/>
    <n v="2"/>
    <n v="0"/>
    <n v="4"/>
    <m/>
    <n v="2"/>
    <n v="13"/>
    <n v="2"/>
    <n v="5"/>
    <n v="1"/>
    <n v="6"/>
    <n v="2"/>
    <n v="6"/>
    <n v="5"/>
    <n v="7"/>
    <n v="5"/>
    <n v="6"/>
    <n v="1"/>
    <x v="14"/>
    <x v="3"/>
    <x v="1"/>
    <m/>
    <m/>
    <s v="Mr. Cooper"/>
    <n v="3"/>
    <x v="2"/>
    <n v="2"/>
    <n v="3"/>
    <n v="1"/>
    <x v="0"/>
    <x v="1"/>
    <x v="0"/>
    <x v="0"/>
    <x v="0"/>
    <x v="1"/>
    <x v="1"/>
    <m/>
    <m/>
    <m/>
    <x v="0"/>
    <m/>
    <n v="1"/>
    <m/>
    <n v="1"/>
    <m/>
    <m/>
    <x v="0"/>
    <m/>
    <m/>
    <m/>
    <x v="1"/>
    <x v="0"/>
    <n v="7"/>
    <n v="4.5"/>
    <n v="6"/>
    <n v="6.5"/>
    <s v="Medium Low"/>
    <s v="High"/>
    <s v="Medium Low"/>
    <s v="Medium High"/>
    <s v="High"/>
    <x v="7"/>
  </r>
  <r>
    <n v="26"/>
    <d v="2020-09-18T16:11:50"/>
    <x v="25"/>
    <x v="3"/>
    <n v="4"/>
    <n v="2"/>
    <n v="1"/>
    <n v="3"/>
    <n v="2"/>
    <n v="2"/>
    <m/>
    <n v="2"/>
    <n v="4"/>
    <n v="2"/>
    <n v="2"/>
    <n v="6"/>
    <n v="4"/>
    <n v="6"/>
    <n v="6"/>
    <n v="6"/>
    <n v="6"/>
    <n v="2"/>
    <n v="2"/>
    <n v="3"/>
    <x v="15"/>
    <x v="0"/>
    <x v="10"/>
    <m/>
    <m/>
    <m/>
    <n v="2"/>
    <x v="1"/>
    <n v="1"/>
    <n v="2"/>
    <m/>
    <x v="1"/>
    <x v="1"/>
    <x v="1"/>
    <x v="0"/>
    <x v="0"/>
    <x v="4"/>
    <x v="1"/>
    <n v="1"/>
    <n v="1"/>
    <m/>
    <x v="1"/>
    <m/>
    <m/>
    <m/>
    <m/>
    <m/>
    <m/>
    <x v="1"/>
    <m/>
    <n v="1"/>
    <m/>
    <x v="1"/>
    <x v="3"/>
    <n v="4"/>
    <n v="5"/>
    <n v="2"/>
    <n v="5.5"/>
    <s v="Low"/>
    <s v="Low"/>
    <s v="Medium Low"/>
    <s v="Low"/>
    <s v="Medium High"/>
    <x v="4"/>
  </r>
  <r>
    <n v="27"/>
    <d v="2020-09-18T16:12:55"/>
    <x v="26"/>
    <x v="22"/>
    <n v="25"/>
    <n v="1"/>
    <n v="1"/>
    <n v="2"/>
    <n v="0"/>
    <n v="1"/>
    <m/>
    <n v="2"/>
    <n v="2"/>
    <n v="2"/>
    <n v="5"/>
    <n v="5"/>
    <n v="4"/>
    <n v="3"/>
    <n v="5"/>
    <n v="4"/>
    <n v="5"/>
    <n v="5"/>
    <n v="3"/>
    <n v="5"/>
    <x v="5"/>
    <x v="1"/>
    <x v="10"/>
    <m/>
    <m/>
    <m/>
    <n v="2"/>
    <x v="1"/>
    <n v="1"/>
    <n v="2"/>
    <m/>
    <x v="1"/>
    <x v="1"/>
    <x v="0"/>
    <x v="1"/>
    <x v="0"/>
    <x v="0"/>
    <x v="1"/>
    <n v="1"/>
    <m/>
    <m/>
    <x v="1"/>
    <n v="1"/>
    <n v="1"/>
    <m/>
    <m/>
    <m/>
    <n v="1"/>
    <x v="1"/>
    <n v="1"/>
    <m/>
    <m/>
    <x v="2"/>
    <x v="6"/>
    <n v="4"/>
    <n v="3.5"/>
    <n v="4"/>
    <n v="4"/>
    <s v="Medium High"/>
    <s v="Low"/>
    <s v="Low"/>
    <s v="Medium Low"/>
    <s v="Low"/>
    <x v="0"/>
  </r>
  <r>
    <n v="28"/>
    <d v="2020-09-18T16:14:24"/>
    <x v="27"/>
    <x v="23"/>
    <n v="14"/>
    <n v="1"/>
    <n v="1"/>
    <n v="3"/>
    <n v="1"/>
    <n v="1"/>
    <m/>
    <n v="1"/>
    <n v="20"/>
    <n v="1"/>
    <n v="5"/>
    <n v="5"/>
    <n v="7"/>
    <n v="5"/>
    <n v="6"/>
    <n v="6"/>
    <n v="6"/>
    <n v="2"/>
    <n v="7"/>
    <n v="5"/>
    <x v="16"/>
    <x v="0"/>
    <x v="6"/>
    <m/>
    <s v="Fifth Third"/>
    <m/>
    <n v="1"/>
    <x v="1"/>
    <n v="1"/>
    <n v="1"/>
    <m/>
    <x v="0"/>
    <x v="1"/>
    <x v="0"/>
    <x v="1"/>
    <x v="1"/>
    <x v="5"/>
    <x v="1"/>
    <m/>
    <m/>
    <m/>
    <x v="1"/>
    <n v="1"/>
    <m/>
    <n v="1"/>
    <m/>
    <n v="1"/>
    <m/>
    <x v="1"/>
    <m/>
    <m/>
    <n v="1"/>
    <x v="2"/>
    <x v="1"/>
    <n v="4.5"/>
    <n v="6.5"/>
    <n v="5"/>
    <n v="4.5"/>
    <s v="Medium Low"/>
    <s v="Medium Low"/>
    <s v="Medium High"/>
    <s v="Medium High"/>
    <s v="Medium Low"/>
    <x v="2"/>
  </r>
  <r>
    <n v="29"/>
    <d v="2020-09-18T16:14:33"/>
    <x v="28"/>
    <x v="15"/>
    <n v="16"/>
    <n v="1"/>
    <n v="1"/>
    <n v="2"/>
    <n v="2"/>
    <n v="1"/>
    <m/>
    <n v="1"/>
    <n v="9"/>
    <n v="2"/>
    <n v="4"/>
    <n v="4"/>
    <n v="4"/>
    <n v="4"/>
    <n v="4"/>
    <n v="4"/>
    <n v="4"/>
    <n v="5"/>
    <n v="5"/>
    <n v="4"/>
    <x v="7"/>
    <x v="0"/>
    <x v="3"/>
    <m/>
    <m/>
    <m/>
    <n v="3"/>
    <x v="2"/>
    <n v="3"/>
    <n v="3"/>
    <m/>
    <x v="0"/>
    <x v="0"/>
    <x v="0"/>
    <x v="1"/>
    <x v="0"/>
    <x v="5"/>
    <x v="0"/>
    <m/>
    <m/>
    <m/>
    <x v="1"/>
    <m/>
    <n v="1"/>
    <m/>
    <n v="1"/>
    <m/>
    <m/>
    <x v="1"/>
    <m/>
    <m/>
    <n v="1"/>
    <x v="2"/>
    <x v="0"/>
    <n v="4"/>
    <n v="3.5"/>
    <n v="4.5"/>
    <n v="4"/>
    <s v="Medium Low"/>
    <s v="Low"/>
    <s v="Low"/>
    <s v="Medium Low"/>
    <s v="Low"/>
    <x v="0"/>
  </r>
  <r>
    <n v="30"/>
    <d v="2020-09-18T16:15:56"/>
    <x v="29"/>
    <x v="4"/>
    <n v="46"/>
    <n v="1"/>
    <n v="1"/>
    <n v="2"/>
    <n v="1"/>
    <n v="1"/>
    <m/>
    <n v="1"/>
    <n v="15"/>
    <n v="2"/>
    <n v="4"/>
    <n v="2"/>
    <n v="6"/>
    <n v="1"/>
    <n v="5"/>
    <n v="7"/>
    <n v="7"/>
    <n v="1"/>
    <n v="6"/>
    <n v="1"/>
    <x v="17"/>
    <x v="0"/>
    <x v="1"/>
    <m/>
    <m/>
    <s v="VHDA"/>
    <n v="3"/>
    <x v="1"/>
    <n v="2"/>
    <n v="2"/>
    <m/>
    <x v="1"/>
    <x v="1"/>
    <x v="0"/>
    <x v="1"/>
    <x v="0"/>
    <x v="1"/>
    <x v="0"/>
    <m/>
    <m/>
    <m/>
    <x v="1"/>
    <m/>
    <m/>
    <m/>
    <m/>
    <m/>
    <m/>
    <x v="0"/>
    <m/>
    <n v="1"/>
    <m/>
    <x v="1"/>
    <x v="9"/>
    <n v="6.5"/>
    <n v="6.5"/>
    <n v="6.5"/>
    <n v="6"/>
    <s v="Low"/>
    <s v="High"/>
    <s v="Medium High"/>
    <s v="High"/>
    <s v="Medium High"/>
    <x v="7"/>
  </r>
  <r>
    <n v="31"/>
    <d v="2020-09-18T16:19:53"/>
    <x v="30"/>
    <x v="24"/>
    <n v="18"/>
    <n v="1"/>
    <n v="1"/>
    <n v="2"/>
    <n v="0"/>
    <n v="1"/>
    <m/>
    <n v="1"/>
    <n v="6"/>
    <n v="2"/>
    <n v="3"/>
    <n v="4"/>
    <n v="5"/>
    <n v="3"/>
    <n v="4"/>
    <n v="5"/>
    <n v="5"/>
    <n v="3"/>
    <n v="6"/>
    <n v="2"/>
    <x v="2"/>
    <x v="0"/>
    <x v="7"/>
    <m/>
    <m/>
    <m/>
    <n v="2"/>
    <x v="1"/>
    <n v="3"/>
    <n v="3"/>
    <m/>
    <x v="0"/>
    <x v="1"/>
    <x v="0"/>
    <x v="1"/>
    <x v="1"/>
    <x v="1"/>
    <x v="0"/>
    <m/>
    <m/>
    <m/>
    <x v="1"/>
    <m/>
    <n v="1"/>
    <m/>
    <n v="1"/>
    <m/>
    <n v="1"/>
    <x v="1"/>
    <n v="1"/>
    <m/>
    <m/>
    <x v="1"/>
    <x v="2"/>
    <n v="4.5"/>
    <n v="5"/>
    <n v="5.5"/>
    <n v="5"/>
    <s v="Medium Low"/>
    <s v="Medium Low"/>
    <s v="Medium Low"/>
    <s v="Medium High"/>
    <s v="Medium Low"/>
    <x v="2"/>
  </r>
  <r>
    <n v="32"/>
    <d v="2020-09-18T16:21:09"/>
    <x v="31"/>
    <x v="4"/>
    <n v="32"/>
    <n v="1"/>
    <n v="1"/>
    <n v="2"/>
    <n v="2"/>
    <n v="1"/>
    <m/>
    <n v="1"/>
    <n v="10"/>
    <n v="1"/>
    <n v="7"/>
    <n v="7"/>
    <n v="7"/>
    <n v="7"/>
    <n v="7"/>
    <n v="7"/>
    <n v="7"/>
    <n v="7"/>
    <n v="7"/>
    <n v="7"/>
    <x v="9"/>
    <x v="0"/>
    <x v="3"/>
    <m/>
    <m/>
    <m/>
    <n v="1"/>
    <x v="0"/>
    <n v="1"/>
    <n v="1"/>
    <n v="1"/>
    <x v="1"/>
    <x v="1"/>
    <x v="0"/>
    <x v="1"/>
    <x v="0"/>
    <x v="1"/>
    <x v="0"/>
    <n v="1"/>
    <n v="1"/>
    <m/>
    <x v="1"/>
    <m/>
    <m/>
    <m/>
    <m/>
    <m/>
    <n v="1"/>
    <x v="0"/>
    <m/>
    <m/>
    <m/>
    <x v="0"/>
    <x v="0"/>
    <n v="4"/>
    <n v="4"/>
    <n v="4"/>
    <n v="4"/>
    <s v="Medium Low"/>
    <s v="Low"/>
    <s v="Low"/>
    <s v="Medium Low"/>
    <s v="Low"/>
    <x v="0"/>
  </r>
  <r>
    <n v="33"/>
    <d v="2020-09-18T16:21:44"/>
    <x v="32"/>
    <x v="25"/>
    <n v="38"/>
    <n v="1"/>
    <n v="1"/>
    <n v="2"/>
    <n v="6"/>
    <n v="1"/>
    <m/>
    <n v="1"/>
    <n v="1"/>
    <n v="2"/>
    <n v="2"/>
    <n v="1"/>
    <n v="7"/>
    <n v="5"/>
    <n v="5"/>
    <n v="7"/>
    <n v="7"/>
    <n v="1"/>
    <n v="5"/>
    <n v="4"/>
    <x v="12"/>
    <x v="0"/>
    <x v="7"/>
    <m/>
    <m/>
    <m/>
    <n v="2"/>
    <x v="1"/>
    <n v="1"/>
    <n v="2"/>
    <m/>
    <x v="1"/>
    <x v="1"/>
    <x v="0"/>
    <x v="0"/>
    <x v="0"/>
    <x v="4"/>
    <x v="0"/>
    <m/>
    <m/>
    <m/>
    <x v="1"/>
    <m/>
    <n v="1"/>
    <n v="1"/>
    <m/>
    <m/>
    <m/>
    <x v="1"/>
    <m/>
    <m/>
    <n v="1"/>
    <x v="0"/>
    <x v="7"/>
    <n v="7"/>
    <n v="7"/>
    <n v="4"/>
    <n v="4.5"/>
    <s v="Low"/>
    <s v="High"/>
    <s v="High"/>
    <s v="Medium Low"/>
    <s v="Medium Low"/>
    <x v="4"/>
  </r>
  <r>
    <n v="34"/>
    <d v="2020-09-18T16:23:12"/>
    <x v="33"/>
    <x v="19"/>
    <n v="38"/>
    <n v="2"/>
    <n v="1"/>
    <n v="2"/>
    <n v="0"/>
    <n v="4"/>
    <m/>
    <n v="2"/>
    <n v="20"/>
    <n v="2"/>
    <n v="3"/>
    <n v="1"/>
    <n v="5"/>
    <n v="2"/>
    <n v="6"/>
    <n v="4"/>
    <n v="6"/>
    <n v="5"/>
    <n v="6"/>
    <n v="3"/>
    <x v="18"/>
    <x v="3"/>
    <x v="3"/>
    <m/>
    <m/>
    <m/>
    <n v="2"/>
    <x v="1"/>
    <n v="2"/>
    <n v="2"/>
    <m/>
    <x v="1"/>
    <x v="1"/>
    <x v="0"/>
    <x v="0"/>
    <x v="0"/>
    <x v="0"/>
    <x v="0"/>
    <m/>
    <m/>
    <m/>
    <x v="1"/>
    <m/>
    <n v="1"/>
    <m/>
    <m/>
    <n v="1"/>
    <m/>
    <x v="1"/>
    <m/>
    <m/>
    <n v="1"/>
    <x v="0"/>
    <x v="1"/>
    <n v="6.5"/>
    <n v="4"/>
    <n v="6"/>
    <n v="5.5"/>
    <s v="Medium Low"/>
    <s v="High"/>
    <s v="Low"/>
    <s v="Medium High"/>
    <s v="Medium High"/>
    <x v="2"/>
  </r>
  <r>
    <n v="35"/>
    <d v="2020-09-18T16:25:40"/>
    <x v="34"/>
    <x v="25"/>
    <n v="12"/>
    <n v="1"/>
    <n v="1"/>
    <n v="1"/>
    <n v="1"/>
    <n v="1"/>
    <m/>
    <n v="1"/>
    <n v="5"/>
    <n v="2"/>
    <n v="1"/>
    <n v="4"/>
    <n v="6"/>
    <n v="6"/>
    <n v="5"/>
    <n v="4"/>
    <n v="7"/>
    <n v="5"/>
    <n v="4"/>
    <n v="4"/>
    <x v="8"/>
    <x v="0"/>
    <x v="7"/>
    <m/>
    <m/>
    <m/>
    <n v="2"/>
    <x v="1"/>
    <n v="2"/>
    <n v="2"/>
    <n v="1"/>
    <x v="1"/>
    <x v="1"/>
    <x v="0"/>
    <x v="0"/>
    <x v="0"/>
    <x v="4"/>
    <x v="1"/>
    <m/>
    <m/>
    <m/>
    <x v="1"/>
    <m/>
    <n v="1"/>
    <n v="1"/>
    <n v="1"/>
    <m/>
    <m/>
    <x v="1"/>
    <m/>
    <m/>
    <n v="1"/>
    <x v="3"/>
    <x v="9"/>
    <n v="5.5"/>
    <n v="4.5"/>
    <n v="3"/>
    <n v="4.5"/>
    <s v="Low"/>
    <s v="Medium High"/>
    <s v="Medium Low"/>
    <s v="Low"/>
    <s v="Medium Low"/>
    <x v="4"/>
  </r>
  <r>
    <n v="36"/>
    <d v="2020-09-18T16:31:23"/>
    <x v="35"/>
    <x v="23"/>
    <n v="18"/>
    <n v="1"/>
    <n v="1"/>
    <n v="3"/>
    <n v="0"/>
    <n v="1"/>
    <m/>
    <n v="2"/>
    <n v="9"/>
    <n v="2"/>
    <n v="4"/>
    <n v="3"/>
    <n v="7"/>
    <n v="3"/>
    <n v="6"/>
    <n v="5"/>
    <n v="6"/>
    <n v="2"/>
    <n v="5"/>
    <n v="3"/>
    <x v="11"/>
    <x v="3"/>
    <x v="5"/>
    <m/>
    <m/>
    <m/>
    <n v="2"/>
    <x v="1"/>
    <n v="2"/>
    <n v="2"/>
    <m/>
    <x v="1"/>
    <x v="1"/>
    <x v="0"/>
    <x v="1"/>
    <x v="0"/>
    <x v="1"/>
    <x v="0"/>
    <m/>
    <m/>
    <m/>
    <x v="0"/>
    <m/>
    <n v="1"/>
    <m/>
    <m/>
    <m/>
    <n v="1"/>
    <x v="1"/>
    <m/>
    <n v="1"/>
    <m/>
    <x v="1"/>
    <x v="1"/>
    <n v="5.5"/>
    <n v="6.5"/>
    <n v="5"/>
    <n v="5.5"/>
    <s v="Medium Low"/>
    <s v="Medium High"/>
    <s v="Medium High"/>
    <s v="Medium High"/>
    <s v="Medium High"/>
    <x v="5"/>
  </r>
  <r>
    <n v="37"/>
    <d v="2020-09-18T17:04:21"/>
    <x v="36"/>
    <x v="26"/>
    <n v="22"/>
    <n v="1"/>
    <n v="1"/>
    <n v="2"/>
    <n v="1"/>
    <n v="2"/>
    <m/>
    <n v="2"/>
    <n v="10"/>
    <n v="2"/>
    <n v="2"/>
    <n v="2"/>
    <n v="4"/>
    <n v="4"/>
    <n v="4"/>
    <n v="4"/>
    <n v="4"/>
    <n v="4"/>
    <n v="5"/>
    <n v="4"/>
    <x v="10"/>
    <x v="0"/>
    <x v="3"/>
    <m/>
    <m/>
    <m/>
    <n v="3"/>
    <x v="2"/>
    <n v="3"/>
    <n v="3"/>
    <m/>
    <x v="0"/>
    <x v="1"/>
    <x v="0"/>
    <x v="1"/>
    <x v="1"/>
    <x v="5"/>
    <x v="1"/>
    <m/>
    <m/>
    <m/>
    <x v="1"/>
    <m/>
    <m/>
    <m/>
    <m/>
    <n v="1"/>
    <m/>
    <x v="1"/>
    <m/>
    <m/>
    <n v="1"/>
    <x v="2"/>
    <x v="2"/>
    <n v="5"/>
    <n v="4"/>
    <n v="4.5"/>
    <n v="4"/>
    <s v="Medium Low"/>
    <s v="Medium Low"/>
    <s v="Low"/>
    <s v="Medium Low"/>
    <s v="Low"/>
    <x v="0"/>
  </r>
  <r>
    <n v="38"/>
    <d v="2020-09-18T17:05:30"/>
    <x v="37"/>
    <x v="27"/>
    <n v="40"/>
    <n v="1"/>
    <n v="1"/>
    <n v="1"/>
    <n v="1"/>
    <n v="1"/>
    <m/>
    <n v="1"/>
    <n v="30"/>
    <n v="2"/>
    <n v="3"/>
    <n v="2"/>
    <n v="6"/>
    <n v="5"/>
    <n v="6"/>
    <n v="6"/>
    <n v="6"/>
    <n v="1"/>
    <n v="6"/>
    <n v="3"/>
    <x v="19"/>
    <x v="0"/>
    <x v="1"/>
    <m/>
    <m/>
    <s v="BB&amp;T"/>
    <n v="1"/>
    <x v="1"/>
    <n v="1"/>
    <n v="1"/>
    <m/>
    <x v="0"/>
    <x v="1"/>
    <x v="0"/>
    <x v="0"/>
    <x v="0"/>
    <x v="1"/>
    <x v="1"/>
    <m/>
    <n v="1"/>
    <n v="1"/>
    <x v="1"/>
    <m/>
    <m/>
    <m/>
    <n v="1"/>
    <m/>
    <m/>
    <x v="0"/>
    <m/>
    <m/>
    <m/>
    <x v="1"/>
    <x v="9"/>
    <n v="6"/>
    <n v="6.5"/>
    <n v="4.5"/>
    <n v="5.5"/>
    <s v="Low"/>
    <s v="Medium High"/>
    <s v="Medium High"/>
    <s v="Medium Low"/>
    <s v="Medium High"/>
    <x v="5"/>
  </r>
  <r>
    <n v="39"/>
    <d v="2020-09-18T17:11:30"/>
    <x v="38"/>
    <x v="28"/>
    <n v="14"/>
    <n v="1"/>
    <n v="1"/>
    <n v="1"/>
    <n v="0"/>
    <n v="4"/>
    <m/>
    <n v="1"/>
    <n v="6"/>
    <n v="2"/>
    <n v="2"/>
    <n v="2"/>
    <n v="5"/>
    <n v="2"/>
    <n v="4"/>
    <n v="4"/>
    <n v="2"/>
    <n v="2"/>
    <n v="5"/>
    <n v="4"/>
    <x v="20"/>
    <x v="0"/>
    <x v="10"/>
    <m/>
    <m/>
    <m/>
    <n v="2"/>
    <x v="1"/>
    <n v="3"/>
    <n v="2"/>
    <m/>
    <x v="0"/>
    <x v="1"/>
    <x v="0"/>
    <x v="0"/>
    <x v="0"/>
    <x v="2"/>
    <x v="1"/>
    <n v="1"/>
    <m/>
    <m/>
    <x v="0"/>
    <m/>
    <m/>
    <m/>
    <n v="1"/>
    <m/>
    <m/>
    <x v="1"/>
    <m/>
    <m/>
    <n v="1"/>
    <x v="2"/>
    <x v="2"/>
    <n v="4"/>
    <n v="5.5"/>
    <n v="5.5"/>
    <n v="4"/>
    <s v="Medium Low"/>
    <s v="Low"/>
    <s v="Medium High"/>
    <s v="Medium High"/>
    <s v="Low"/>
    <x v="2"/>
  </r>
  <r>
    <n v="40"/>
    <d v="2020-09-18T17:16:27"/>
    <x v="39"/>
    <x v="18"/>
    <n v="44"/>
    <n v="2"/>
    <n v="1"/>
    <n v="2"/>
    <n v="1"/>
    <n v="1"/>
    <m/>
    <n v="2"/>
    <n v="1"/>
    <n v="2"/>
    <n v="7"/>
    <n v="1"/>
    <n v="4"/>
    <n v="1"/>
    <n v="7"/>
    <n v="1"/>
    <n v="4"/>
    <n v="4"/>
    <n v="4"/>
    <n v="2"/>
    <x v="12"/>
    <x v="3"/>
    <x v="1"/>
    <m/>
    <m/>
    <s v="diversified"/>
    <n v="2"/>
    <x v="1"/>
    <n v="2"/>
    <n v="2"/>
    <m/>
    <x v="0"/>
    <x v="1"/>
    <x v="0"/>
    <x v="1"/>
    <x v="1"/>
    <x v="4"/>
    <x v="1"/>
    <m/>
    <m/>
    <m/>
    <x v="1"/>
    <n v="1"/>
    <m/>
    <n v="1"/>
    <n v="1"/>
    <m/>
    <m/>
    <x v="1"/>
    <m/>
    <n v="1"/>
    <m/>
    <x v="3"/>
    <x v="10"/>
    <n v="5.5"/>
    <n v="4"/>
    <n v="5.5"/>
    <n v="6.5"/>
    <s v="High"/>
    <s v="Medium High"/>
    <s v="Low"/>
    <s v="Medium High"/>
    <s v="High"/>
    <x v="3"/>
  </r>
  <r>
    <n v="41"/>
    <d v="2020-09-18T19:09:32"/>
    <x v="40"/>
    <x v="24"/>
    <n v="5"/>
    <n v="1"/>
    <n v="1"/>
    <n v="4"/>
    <n v="1"/>
    <n v="1"/>
    <m/>
    <n v="1"/>
    <n v="2"/>
    <n v="2"/>
    <n v="4"/>
    <n v="5"/>
    <n v="3"/>
    <n v="4"/>
    <n v="3"/>
    <n v="6"/>
    <n v="7"/>
    <n v="6"/>
    <n v="3"/>
    <n v="4"/>
    <x v="7"/>
    <x v="0"/>
    <x v="3"/>
    <m/>
    <m/>
    <m/>
    <n v="1"/>
    <x v="2"/>
    <n v="1"/>
    <n v="2"/>
    <n v="1"/>
    <x v="0"/>
    <x v="1"/>
    <x v="0"/>
    <x v="1"/>
    <x v="0"/>
    <x v="1"/>
    <x v="0"/>
    <n v="1"/>
    <n v="1"/>
    <m/>
    <x v="1"/>
    <m/>
    <m/>
    <m/>
    <m/>
    <m/>
    <m/>
    <x v="0"/>
    <n v="1"/>
    <m/>
    <m/>
    <x v="3"/>
    <x v="2"/>
    <n v="5"/>
    <n v="2.5"/>
    <n v="3.5"/>
    <n v="3.5"/>
    <s v="Medium Low"/>
    <s v="Medium Low"/>
    <s v="Low"/>
    <s v="Medium Low"/>
    <s v="Low"/>
    <x v="0"/>
  </r>
  <r>
    <n v="42"/>
    <d v="2020-09-18T19:51:49"/>
    <x v="41"/>
    <x v="6"/>
    <n v="9"/>
    <n v="2"/>
    <n v="1"/>
    <n v="2"/>
    <n v="0"/>
    <n v="4"/>
    <m/>
    <n v="2"/>
    <n v="6"/>
    <n v="2"/>
    <n v="1"/>
    <n v="1"/>
    <n v="4"/>
    <n v="7"/>
    <n v="7"/>
    <n v="7"/>
    <n v="1"/>
    <n v="7"/>
    <n v="1"/>
    <n v="1"/>
    <x v="7"/>
    <x v="1"/>
    <x v="1"/>
    <m/>
    <m/>
    <s v="Private"/>
    <n v="2"/>
    <x v="0"/>
    <n v="2"/>
    <n v="1"/>
    <m/>
    <x v="1"/>
    <x v="1"/>
    <x v="0"/>
    <x v="0"/>
    <x v="0"/>
    <x v="0"/>
    <x v="0"/>
    <m/>
    <m/>
    <m/>
    <x v="0"/>
    <m/>
    <m/>
    <m/>
    <m/>
    <n v="1"/>
    <m/>
    <x v="1"/>
    <m/>
    <m/>
    <n v="1"/>
    <x v="1"/>
    <x v="8"/>
    <n v="4"/>
    <n v="2.5"/>
    <n v="1"/>
    <n v="7"/>
    <s v="Low"/>
    <s v="Low"/>
    <s v="Low"/>
    <s v="Low"/>
    <s v="High"/>
    <x v="4"/>
  </r>
  <r>
    <n v="43"/>
    <d v="2020-09-18T20:13:26"/>
    <x v="42"/>
    <x v="29"/>
    <n v="42"/>
    <n v="1"/>
    <n v="1"/>
    <n v="2"/>
    <n v="0"/>
    <n v="4"/>
    <m/>
    <n v="1"/>
    <n v="19"/>
    <n v="1"/>
    <n v="4"/>
    <n v="4"/>
    <n v="4"/>
    <n v="4"/>
    <n v="4"/>
    <n v="4"/>
    <n v="4"/>
    <n v="4"/>
    <n v="4"/>
    <n v="4"/>
    <x v="21"/>
    <x v="0"/>
    <x v="7"/>
    <m/>
    <m/>
    <m/>
    <n v="2"/>
    <x v="2"/>
    <n v="2"/>
    <n v="2"/>
    <m/>
    <x v="0"/>
    <x v="1"/>
    <x v="0"/>
    <x v="1"/>
    <x v="1"/>
    <x v="2"/>
    <x v="0"/>
    <m/>
    <m/>
    <m/>
    <x v="0"/>
    <m/>
    <m/>
    <n v="1"/>
    <m/>
    <m/>
    <m/>
    <x v="1"/>
    <m/>
    <m/>
    <n v="1"/>
    <x v="1"/>
    <x v="0"/>
    <n v="4"/>
    <n v="4"/>
    <n v="4"/>
    <n v="4"/>
    <s v="Medium Low"/>
    <s v="Low"/>
    <s v="Low"/>
    <s v="Medium Low"/>
    <s v="Low"/>
    <x v="0"/>
  </r>
  <r>
    <n v="44"/>
    <d v="2020-09-21T08:32:04"/>
    <x v="43"/>
    <x v="30"/>
    <n v="9"/>
    <n v="1"/>
    <n v="1"/>
    <n v="2"/>
    <n v="0"/>
    <n v="1"/>
    <m/>
    <n v="1"/>
    <n v="19"/>
    <n v="2"/>
    <n v="2"/>
    <n v="4"/>
    <n v="5"/>
    <n v="1"/>
    <n v="4"/>
    <n v="5"/>
    <n v="3"/>
    <n v="1"/>
    <n v="4"/>
    <n v="2"/>
    <x v="5"/>
    <x v="1"/>
    <x v="1"/>
    <m/>
    <m/>
    <s v="Carrington"/>
    <n v="2"/>
    <x v="1"/>
    <n v="2"/>
    <n v="3"/>
    <m/>
    <x v="0"/>
    <x v="1"/>
    <x v="0"/>
    <x v="1"/>
    <x v="1"/>
    <x v="1"/>
    <x v="1"/>
    <m/>
    <m/>
    <m/>
    <x v="0"/>
    <m/>
    <n v="1"/>
    <m/>
    <n v="1"/>
    <m/>
    <m/>
    <x v="1"/>
    <m/>
    <m/>
    <n v="1"/>
    <x v="1"/>
    <x v="9"/>
    <n v="3.5"/>
    <n v="6"/>
    <n v="5.5"/>
    <n v="5"/>
    <s v="Low"/>
    <s v="Low"/>
    <s v="Medium High"/>
    <s v="Medium High"/>
    <s v="Medium Low"/>
    <x v="2"/>
  </r>
  <r>
    <n v="45"/>
    <d v="2020-09-21T08:33:13"/>
    <x v="44"/>
    <x v="8"/>
    <n v="18"/>
    <n v="2"/>
    <n v="1"/>
    <n v="2"/>
    <n v="4"/>
    <n v="1"/>
    <m/>
    <n v="2"/>
    <n v="12"/>
    <n v="2"/>
    <n v="5"/>
    <n v="2"/>
    <n v="7"/>
    <n v="3"/>
    <n v="6"/>
    <n v="4"/>
    <n v="6"/>
    <n v="1"/>
    <n v="5"/>
    <n v="4"/>
    <x v="7"/>
    <x v="2"/>
    <x v="1"/>
    <m/>
    <m/>
    <s v="Roundpoint Mortgage"/>
    <n v="2"/>
    <x v="1"/>
    <n v="2"/>
    <n v="2"/>
    <m/>
    <x v="0"/>
    <x v="1"/>
    <x v="0"/>
    <x v="0"/>
    <x v="0"/>
    <x v="0"/>
    <x v="1"/>
    <m/>
    <m/>
    <m/>
    <x v="1"/>
    <m/>
    <m/>
    <m/>
    <m/>
    <n v="1"/>
    <m/>
    <x v="1"/>
    <m/>
    <m/>
    <n v="1"/>
    <x v="1"/>
    <x v="6"/>
    <n v="6"/>
    <n v="7"/>
    <n v="5"/>
    <n v="5"/>
    <s v="Medium High"/>
    <s v="Medium High"/>
    <s v="High"/>
    <s v="Medium High"/>
    <s v="Medium Low"/>
    <x v="5"/>
  </r>
  <r>
    <n v="46"/>
    <d v="2020-09-21T08:33:31"/>
    <x v="45"/>
    <x v="31"/>
    <n v="9"/>
    <n v="1"/>
    <n v="1"/>
    <n v="2"/>
    <n v="1"/>
    <n v="1"/>
    <m/>
    <n v="1"/>
    <n v="4"/>
    <n v="2"/>
    <n v="5"/>
    <n v="1"/>
    <n v="5"/>
    <n v="2"/>
    <n v="6"/>
    <n v="4"/>
    <n v="5"/>
    <n v="1"/>
    <n v="6"/>
    <n v="4"/>
    <x v="3"/>
    <x v="0"/>
    <x v="1"/>
    <m/>
    <m/>
    <s v="New Rez"/>
    <n v="2"/>
    <x v="0"/>
    <n v="2"/>
    <n v="2"/>
    <m/>
    <x v="1"/>
    <x v="1"/>
    <x v="0"/>
    <x v="0"/>
    <x v="0"/>
    <x v="0"/>
    <x v="1"/>
    <m/>
    <m/>
    <m/>
    <x v="0"/>
    <n v="1"/>
    <m/>
    <m/>
    <m/>
    <m/>
    <m/>
    <x v="1"/>
    <n v="1"/>
    <m/>
    <m/>
    <x v="1"/>
    <x v="6"/>
    <n v="6"/>
    <n v="6"/>
    <n v="6"/>
    <n v="5"/>
    <s v="Medium High"/>
    <s v="Medium High"/>
    <s v="Medium High"/>
    <s v="Medium High"/>
    <s v="Medium Low"/>
    <x v="1"/>
  </r>
  <r>
    <n v="47"/>
    <d v="2020-09-21T08:33:31"/>
    <x v="46"/>
    <x v="32"/>
    <n v="9"/>
    <n v="2"/>
    <n v="1"/>
    <n v="2"/>
    <n v="0"/>
    <n v="1"/>
    <m/>
    <n v="2"/>
    <n v="19"/>
    <n v="1"/>
    <n v="6"/>
    <n v="5"/>
    <n v="7"/>
    <n v="3"/>
    <n v="5"/>
    <n v="3"/>
    <n v="5"/>
    <n v="4"/>
    <n v="5"/>
    <n v="1"/>
    <x v="15"/>
    <x v="1"/>
    <x v="3"/>
    <m/>
    <m/>
    <m/>
    <n v="2"/>
    <x v="1"/>
    <n v="3"/>
    <n v="2"/>
    <n v="1"/>
    <x v="0"/>
    <x v="1"/>
    <x v="0"/>
    <x v="1"/>
    <x v="0"/>
    <x v="0"/>
    <x v="0"/>
    <m/>
    <m/>
    <m/>
    <x v="1"/>
    <m/>
    <n v="1"/>
    <m/>
    <n v="1"/>
    <m/>
    <m/>
    <x v="1"/>
    <m/>
    <n v="1"/>
    <m/>
    <x v="1"/>
    <x v="11"/>
    <n v="4"/>
    <n v="5.5"/>
    <n v="5"/>
    <n v="6"/>
    <s v="Medium High"/>
    <s v="Low"/>
    <s v="Medium High"/>
    <s v="Medium High"/>
    <s v="Medium High"/>
    <x v="6"/>
  </r>
  <r>
    <n v="48"/>
    <d v="2020-09-21T08:33:31"/>
    <x v="47"/>
    <x v="33"/>
    <n v="14"/>
    <n v="1"/>
    <n v="1"/>
    <n v="1"/>
    <n v="0"/>
    <n v="1"/>
    <m/>
    <n v="1"/>
    <n v="27"/>
    <n v="2"/>
    <n v="5"/>
    <n v="1"/>
    <n v="6"/>
    <n v="2"/>
    <n v="5"/>
    <n v="7"/>
    <n v="7"/>
    <n v="2"/>
    <n v="6"/>
    <n v="4"/>
    <x v="15"/>
    <x v="1"/>
    <x v="3"/>
    <m/>
    <m/>
    <m/>
    <n v="2"/>
    <x v="1"/>
    <n v="2"/>
    <n v="2"/>
    <n v="1"/>
    <x v="0"/>
    <x v="1"/>
    <x v="0"/>
    <x v="0"/>
    <x v="0"/>
    <x v="2"/>
    <x v="0"/>
    <m/>
    <m/>
    <m/>
    <x v="0"/>
    <m/>
    <m/>
    <m/>
    <n v="1"/>
    <m/>
    <m/>
    <x v="0"/>
    <m/>
    <m/>
    <m/>
    <x v="2"/>
    <x v="2"/>
    <n v="7"/>
    <n v="6"/>
    <n v="6"/>
    <n v="4.5"/>
    <s v="Medium Low"/>
    <s v="High"/>
    <s v="Medium High"/>
    <s v="Medium High"/>
    <s v="Medium Low"/>
    <x v="1"/>
  </r>
  <r>
    <n v="49"/>
    <d v="2020-09-21T08:33:31"/>
    <x v="48"/>
    <x v="34"/>
    <n v="38"/>
    <n v="1"/>
    <n v="1"/>
    <n v="2"/>
    <n v="2"/>
    <n v="1"/>
    <m/>
    <n v="1"/>
    <n v="6"/>
    <n v="2"/>
    <n v="4"/>
    <n v="2"/>
    <n v="6"/>
    <n v="3"/>
    <n v="6"/>
    <n v="5"/>
    <n v="5"/>
    <n v="3"/>
    <n v="5"/>
    <n v="3"/>
    <x v="2"/>
    <x v="0"/>
    <x v="3"/>
    <m/>
    <m/>
    <m/>
    <n v="2"/>
    <x v="1"/>
    <n v="2"/>
    <n v="2"/>
    <n v="1"/>
    <x v="0"/>
    <x v="1"/>
    <x v="0"/>
    <x v="1"/>
    <x v="0"/>
    <x v="4"/>
    <x v="0"/>
    <m/>
    <m/>
    <n v="1"/>
    <x v="1"/>
    <m/>
    <n v="1"/>
    <m/>
    <m/>
    <m/>
    <m/>
    <x v="0"/>
    <n v="1"/>
    <m/>
    <m/>
    <x v="0"/>
    <x v="1"/>
    <n v="5.5"/>
    <n v="5.5"/>
    <n v="5"/>
    <n v="5.5"/>
    <s v="Medium Low"/>
    <s v="Medium High"/>
    <s v="Medium High"/>
    <s v="Medium High"/>
    <s v="Medium High"/>
    <x v="2"/>
  </r>
  <r>
    <n v="50"/>
    <d v="2020-09-21T08:34:20"/>
    <x v="49"/>
    <x v="8"/>
    <n v="22"/>
    <n v="1"/>
    <n v="1"/>
    <n v="2"/>
    <n v="2"/>
    <n v="1"/>
    <m/>
    <n v="2"/>
    <n v="13"/>
    <n v="2"/>
    <n v="6"/>
    <n v="5"/>
    <n v="5"/>
    <n v="6"/>
    <n v="6"/>
    <n v="5"/>
    <n v="5"/>
    <n v="6"/>
    <n v="5"/>
    <n v="6"/>
    <x v="14"/>
    <x v="0"/>
    <x v="3"/>
    <m/>
    <m/>
    <m/>
    <n v="2"/>
    <x v="1"/>
    <n v="1"/>
    <n v="2"/>
    <n v="1"/>
    <x v="0"/>
    <x v="0"/>
    <x v="1"/>
    <x v="1"/>
    <x v="0"/>
    <x v="5"/>
    <x v="0"/>
    <m/>
    <n v="1"/>
    <m/>
    <x v="1"/>
    <m/>
    <m/>
    <n v="1"/>
    <m/>
    <m/>
    <n v="1"/>
    <x v="1"/>
    <n v="1"/>
    <n v="1"/>
    <m/>
    <x v="2"/>
    <x v="6"/>
    <n v="4"/>
    <n v="3.5"/>
    <n v="3.5"/>
    <n v="4"/>
    <s v="Medium High"/>
    <s v="Low"/>
    <s v="Low"/>
    <s v="Medium Low"/>
    <s v="Low"/>
    <x v="0"/>
  </r>
  <r>
    <n v="51"/>
    <d v="2020-09-21T08:35:02"/>
    <x v="50"/>
    <x v="35"/>
    <n v="50"/>
    <n v="1"/>
    <n v="1"/>
    <n v="1"/>
    <n v="0"/>
    <n v="4"/>
    <m/>
    <n v="1"/>
    <n v="19"/>
    <n v="2"/>
    <n v="2"/>
    <n v="1"/>
    <n v="6"/>
    <n v="2"/>
    <n v="5"/>
    <n v="7"/>
    <n v="6"/>
    <n v="1"/>
    <n v="5"/>
    <n v="5"/>
    <x v="22"/>
    <x v="1"/>
    <x v="9"/>
    <s v="Summit credit union "/>
    <m/>
    <m/>
    <n v="2"/>
    <x v="1"/>
    <n v="2"/>
    <n v="2"/>
    <m/>
    <x v="1"/>
    <x v="0"/>
    <x v="0"/>
    <x v="1"/>
    <x v="0"/>
    <x v="4"/>
    <x v="0"/>
    <m/>
    <m/>
    <m/>
    <x v="0"/>
    <m/>
    <m/>
    <m/>
    <n v="1"/>
    <m/>
    <n v="1"/>
    <x v="1"/>
    <m/>
    <n v="1"/>
    <m/>
    <x v="2"/>
    <x v="7"/>
    <n v="6.5"/>
    <n v="6.5"/>
    <n v="5.5"/>
    <n v="4"/>
    <s v="Low"/>
    <s v="High"/>
    <s v="Medium High"/>
    <s v="Medium High"/>
    <s v="Low"/>
    <x v="1"/>
  </r>
  <r>
    <n v="52"/>
    <d v="2020-09-21T08:35:29"/>
    <x v="51"/>
    <x v="8"/>
    <n v="5"/>
    <n v="1"/>
    <n v="1"/>
    <n v="4"/>
    <n v="1"/>
    <n v="1"/>
    <m/>
    <n v="1"/>
    <n v="10"/>
    <n v="1"/>
    <n v="7"/>
    <n v="7"/>
    <n v="7"/>
    <n v="7"/>
    <n v="7"/>
    <n v="7"/>
    <n v="7"/>
    <n v="7"/>
    <n v="7"/>
    <n v="7"/>
    <x v="12"/>
    <x v="0"/>
    <x v="4"/>
    <m/>
    <m/>
    <m/>
    <n v="1"/>
    <x v="0"/>
    <n v="1"/>
    <n v="1"/>
    <n v="1"/>
    <x v="0"/>
    <x v="1"/>
    <x v="0"/>
    <x v="1"/>
    <x v="0"/>
    <x v="4"/>
    <x v="1"/>
    <m/>
    <m/>
    <n v="1"/>
    <x v="1"/>
    <m/>
    <m/>
    <m/>
    <m/>
    <m/>
    <n v="1"/>
    <x v="1"/>
    <m/>
    <m/>
    <m/>
    <x v="3"/>
    <x v="0"/>
    <n v="4"/>
    <n v="4"/>
    <n v="4"/>
    <n v="4"/>
    <s v="Medium Low"/>
    <s v="Low"/>
    <s v="Low"/>
    <s v="Medium Low"/>
    <s v="Low"/>
    <x v="0"/>
  </r>
  <r>
    <n v="53"/>
    <d v="2020-09-21T08:36:11"/>
    <x v="52"/>
    <x v="21"/>
    <n v="43"/>
    <n v="1"/>
    <n v="1"/>
    <n v="1"/>
    <n v="0"/>
    <n v="4"/>
    <m/>
    <n v="2"/>
    <n v="8"/>
    <n v="2"/>
    <n v="1"/>
    <n v="1"/>
    <n v="7"/>
    <n v="2"/>
    <n v="1"/>
    <n v="7"/>
    <n v="6"/>
    <n v="1"/>
    <n v="6"/>
    <n v="6"/>
    <x v="22"/>
    <x v="3"/>
    <x v="3"/>
    <m/>
    <m/>
    <m/>
    <n v="2"/>
    <x v="1"/>
    <n v="2"/>
    <n v="2"/>
    <m/>
    <x v="0"/>
    <x v="1"/>
    <x v="0"/>
    <x v="1"/>
    <x v="1"/>
    <x v="4"/>
    <x v="0"/>
    <m/>
    <m/>
    <m/>
    <x v="0"/>
    <m/>
    <m/>
    <m/>
    <n v="1"/>
    <m/>
    <m/>
    <x v="1"/>
    <m/>
    <m/>
    <n v="1"/>
    <x v="1"/>
    <x v="8"/>
    <n v="6.5"/>
    <n v="7"/>
    <n v="6"/>
    <n v="1.5"/>
    <s v="Low"/>
    <s v="High"/>
    <s v="High"/>
    <s v="Medium High"/>
    <s v="Low"/>
    <x v="1"/>
  </r>
  <r>
    <n v="54"/>
    <d v="2020-09-21T08:37:25"/>
    <x v="53"/>
    <x v="36"/>
    <n v="9"/>
    <n v="1"/>
    <n v="1"/>
    <n v="2"/>
    <n v="2"/>
    <n v="1"/>
    <m/>
    <n v="1"/>
    <n v="6"/>
    <n v="2"/>
    <n v="6"/>
    <n v="1"/>
    <n v="7"/>
    <n v="2"/>
    <n v="6"/>
    <n v="5"/>
    <n v="7"/>
    <n v="1"/>
    <n v="7"/>
    <n v="2"/>
    <x v="3"/>
    <x v="3"/>
    <x v="4"/>
    <m/>
    <m/>
    <m/>
    <n v="2"/>
    <x v="2"/>
    <n v="1"/>
    <n v="2"/>
    <n v="1"/>
    <x v="0"/>
    <x v="1"/>
    <x v="0"/>
    <x v="1"/>
    <x v="0"/>
    <x v="1"/>
    <x v="0"/>
    <m/>
    <n v="1"/>
    <m/>
    <x v="0"/>
    <m/>
    <m/>
    <m/>
    <m/>
    <m/>
    <m/>
    <x v="1"/>
    <m/>
    <m/>
    <n v="1"/>
    <x v="1"/>
    <x v="6"/>
    <n v="7"/>
    <n v="7"/>
    <n v="6.5"/>
    <n v="6"/>
    <s v="Medium High"/>
    <s v="High"/>
    <s v="High"/>
    <s v="High"/>
    <s v="Medium High"/>
    <x v="7"/>
  </r>
  <r>
    <n v="55"/>
    <d v="2020-09-21T08:37:41"/>
    <x v="54"/>
    <x v="34"/>
    <n v="32"/>
    <n v="1"/>
    <n v="1"/>
    <n v="2"/>
    <n v="2"/>
    <n v="1"/>
    <m/>
    <n v="1"/>
    <n v="0"/>
    <n v="1"/>
    <n v="7"/>
    <n v="6"/>
    <n v="7"/>
    <n v="7"/>
    <n v="6"/>
    <n v="7"/>
    <n v="6"/>
    <n v="6"/>
    <n v="7"/>
    <n v="7"/>
    <x v="8"/>
    <x v="0"/>
    <x v="4"/>
    <m/>
    <m/>
    <m/>
    <n v="1"/>
    <x v="0"/>
    <n v="1"/>
    <n v="1"/>
    <n v="1"/>
    <x v="0"/>
    <x v="1"/>
    <x v="1"/>
    <x v="1"/>
    <x v="0"/>
    <x v="0"/>
    <x v="0"/>
    <m/>
    <m/>
    <m/>
    <x v="0"/>
    <m/>
    <n v="1"/>
    <m/>
    <m/>
    <m/>
    <n v="1"/>
    <x v="0"/>
    <m/>
    <n v="1"/>
    <m/>
    <x v="0"/>
    <x v="0"/>
    <n v="4"/>
    <n v="4.5"/>
    <n v="4"/>
    <n v="3.5"/>
    <s v="Medium Low"/>
    <s v="Low"/>
    <s v="Medium Low"/>
    <s v="Medium Low"/>
    <s v="Low"/>
    <x v="0"/>
  </r>
  <r>
    <n v="56"/>
    <d v="2020-09-21T08:38:47"/>
    <x v="55"/>
    <x v="8"/>
    <n v="25"/>
    <n v="1"/>
    <n v="1"/>
    <n v="2"/>
    <n v="2"/>
    <n v="1"/>
    <m/>
    <n v="1"/>
    <n v="18"/>
    <n v="2"/>
    <n v="4"/>
    <n v="1"/>
    <n v="7"/>
    <n v="1"/>
    <n v="7"/>
    <n v="1"/>
    <n v="7"/>
    <n v="1"/>
    <n v="1"/>
    <n v="7"/>
    <x v="12"/>
    <x v="0"/>
    <x v="3"/>
    <m/>
    <m/>
    <m/>
    <n v="1"/>
    <x v="0"/>
    <n v="1"/>
    <n v="2"/>
    <n v="1"/>
    <x v="1"/>
    <x v="0"/>
    <x v="1"/>
    <x v="0"/>
    <x v="0"/>
    <x v="3"/>
    <x v="0"/>
    <n v="1"/>
    <n v="1"/>
    <m/>
    <x v="1"/>
    <m/>
    <m/>
    <m/>
    <m/>
    <m/>
    <n v="1"/>
    <x v="0"/>
    <n v="1"/>
    <n v="1"/>
    <m/>
    <x v="2"/>
    <x v="11"/>
    <n v="7"/>
    <n v="7"/>
    <n v="4"/>
    <n v="4"/>
    <s v="Medium High"/>
    <s v="High"/>
    <s v="High"/>
    <s v="Medium Low"/>
    <s v="Low"/>
    <x v="5"/>
  </r>
  <r>
    <n v="57"/>
    <d v="2020-09-21T08:38:56"/>
    <x v="56"/>
    <x v="37"/>
    <n v="32"/>
    <n v="1"/>
    <n v="1"/>
    <n v="1"/>
    <n v="0"/>
    <n v="4"/>
    <m/>
    <n v="1"/>
    <n v="21"/>
    <n v="2"/>
    <n v="4"/>
    <n v="2"/>
    <n v="5"/>
    <n v="2"/>
    <n v="2"/>
    <n v="5"/>
    <n v="4"/>
    <n v="5"/>
    <n v="5"/>
    <n v="6"/>
    <x v="7"/>
    <x v="2"/>
    <x v="11"/>
    <m/>
    <m/>
    <m/>
    <n v="2"/>
    <x v="1"/>
    <n v="2"/>
    <n v="2"/>
    <m/>
    <x v="0"/>
    <x v="1"/>
    <x v="0"/>
    <x v="1"/>
    <x v="1"/>
    <x v="0"/>
    <x v="1"/>
    <m/>
    <m/>
    <m/>
    <x v="0"/>
    <m/>
    <m/>
    <m/>
    <n v="1"/>
    <n v="1"/>
    <m/>
    <x v="1"/>
    <m/>
    <m/>
    <n v="1"/>
    <x v="0"/>
    <x v="1"/>
    <n v="5"/>
    <n v="4"/>
    <n v="5.5"/>
    <n v="2"/>
    <s v="Medium Low"/>
    <s v="Medium Low"/>
    <s v="Low"/>
    <s v="Medium High"/>
    <s v="Low"/>
    <x v="0"/>
  </r>
  <r>
    <n v="58"/>
    <d v="2020-09-21T08:38:57"/>
    <x v="57"/>
    <x v="38"/>
    <n v="32"/>
    <n v="1"/>
    <n v="1"/>
    <n v="2"/>
    <n v="3"/>
    <n v="1"/>
    <m/>
    <n v="2"/>
    <n v="10"/>
    <n v="2"/>
    <n v="4"/>
    <n v="5"/>
    <n v="5"/>
    <n v="3"/>
    <n v="4"/>
    <n v="6"/>
    <n v="5"/>
    <n v="4"/>
    <n v="5"/>
    <n v="4"/>
    <x v="1"/>
    <x v="3"/>
    <x v="3"/>
    <m/>
    <m/>
    <m/>
    <n v="1"/>
    <x v="0"/>
    <n v="1"/>
    <n v="1"/>
    <m/>
    <x v="1"/>
    <x v="1"/>
    <x v="0"/>
    <x v="1"/>
    <x v="0"/>
    <x v="3"/>
    <x v="1"/>
    <n v="1"/>
    <m/>
    <m/>
    <x v="0"/>
    <m/>
    <m/>
    <n v="1"/>
    <m/>
    <m/>
    <m/>
    <x v="0"/>
    <m/>
    <m/>
    <m/>
    <x v="0"/>
    <x v="2"/>
    <n v="4"/>
    <n v="4.5"/>
    <n v="5"/>
    <n v="4"/>
    <s v="Medium Low"/>
    <s v="Low"/>
    <s v="Medium Low"/>
    <s v="Medium High"/>
    <s v="Low"/>
    <x v="0"/>
  </r>
  <r>
    <n v="59"/>
    <d v="2020-09-21T08:39:48"/>
    <x v="58"/>
    <x v="21"/>
    <n v="9"/>
    <n v="1"/>
    <n v="1"/>
    <n v="1"/>
    <n v="0"/>
    <n v="4"/>
    <m/>
    <n v="2"/>
    <n v="6"/>
    <n v="2"/>
    <n v="6"/>
    <n v="1"/>
    <n v="7"/>
    <n v="1"/>
    <n v="6"/>
    <n v="6"/>
    <n v="5"/>
    <n v="1"/>
    <n v="7"/>
    <n v="6"/>
    <x v="10"/>
    <x v="3"/>
    <x v="1"/>
    <m/>
    <m/>
    <s v="BB&amp;T"/>
    <n v="1"/>
    <x v="1"/>
    <n v="2"/>
    <n v="3"/>
    <m/>
    <x v="0"/>
    <x v="1"/>
    <x v="0"/>
    <x v="1"/>
    <x v="1"/>
    <x v="5"/>
    <x v="0"/>
    <m/>
    <m/>
    <m/>
    <x v="1"/>
    <m/>
    <m/>
    <m/>
    <n v="1"/>
    <n v="1"/>
    <m/>
    <x v="1"/>
    <m/>
    <m/>
    <n v="1"/>
    <x v="1"/>
    <x v="0"/>
    <n v="6"/>
    <n v="7"/>
    <n v="7"/>
    <n v="4"/>
    <s v="Medium Low"/>
    <s v="Medium High"/>
    <s v="High"/>
    <s v="High"/>
    <s v="Low"/>
    <x v="1"/>
  </r>
  <r>
    <n v="60"/>
    <d v="2020-09-21T09:10:29"/>
    <x v="59"/>
    <x v="18"/>
    <n v="33"/>
    <n v="1"/>
    <n v="1"/>
    <n v="2"/>
    <n v="0"/>
    <n v="1"/>
    <m/>
    <n v="1"/>
    <n v="1"/>
    <n v="1"/>
    <n v="6"/>
    <n v="6"/>
    <n v="7"/>
    <n v="7"/>
    <n v="6"/>
    <n v="7"/>
    <n v="7"/>
    <n v="7"/>
    <n v="6"/>
    <n v="7"/>
    <x v="12"/>
    <x v="0"/>
    <x v="12"/>
    <m/>
    <m/>
    <m/>
    <n v="1"/>
    <x v="0"/>
    <n v="1"/>
    <n v="1"/>
    <n v="1"/>
    <x v="0"/>
    <x v="1"/>
    <x v="1"/>
    <x v="1"/>
    <x v="0"/>
    <x v="4"/>
    <x v="0"/>
    <m/>
    <m/>
    <m/>
    <x v="1"/>
    <n v="1"/>
    <m/>
    <m/>
    <n v="1"/>
    <m/>
    <n v="1"/>
    <x v="1"/>
    <n v="1"/>
    <m/>
    <m/>
    <x v="1"/>
    <x v="1"/>
    <n v="4.5"/>
    <n v="4"/>
    <n v="3.5"/>
    <n v="3.5"/>
    <s v="Medium Low"/>
    <s v="Medium Low"/>
    <s v="Low"/>
    <s v="Medium Low"/>
    <s v="Low"/>
    <x v="0"/>
  </r>
  <r>
    <n v="61"/>
    <d v="2020-09-21T09:13:21"/>
    <x v="60"/>
    <x v="36"/>
    <n v="10"/>
    <n v="1"/>
    <n v="1"/>
    <n v="2"/>
    <n v="2"/>
    <n v="1"/>
    <m/>
    <n v="1"/>
    <n v="12"/>
    <n v="1"/>
    <n v="7"/>
    <n v="7"/>
    <n v="6"/>
    <n v="7"/>
    <n v="7"/>
    <n v="7"/>
    <n v="6"/>
    <n v="7"/>
    <n v="5"/>
    <n v="5"/>
    <x v="7"/>
    <x v="0"/>
    <x v="3"/>
    <m/>
    <m/>
    <m/>
    <n v="1"/>
    <x v="0"/>
    <n v="1"/>
    <n v="1"/>
    <n v="1"/>
    <x v="0"/>
    <x v="1"/>
    <x v="0"/>
    <x v="1"/>
    <x v="0"/>
    <x v="3"/>
    <x v="0"/>
    <m/>
    <m/>
    <m/>
    <x v="1"/>
    <m/>
    <m/>
    <m/>
    <m/>
    <m/>
    <n v="1"/>
    <x v="1"/>
    <m/>
    <m/>
    <m/>
    <x v="1"/>
    <x v="0"/>
    <n v="3.5"/>
    <n v="3.5"/>
    <n v="3"/>
    <n v="5"/>
    <s v="Medium Low"/>
    <s v="Low"/>
    <s v="Low"/>
    <s v="Low"/>
    <s v="Medium Low"/>
    <x v="0"/>
  </r>
  <r>
    <n v="62"/>
    <d v="2020-09-21T09:13:38"/>
    <x v="61"/>
    <x v="30"/>
    <n v="38"/>
    <n v="1"/>
    <n v="1"/>
    <n v="2"/>
    <n v="0"/>
    <n v="1"/>
    <m/>
    <n v="2"/>
    <n v="10"/>
    <n v="2"/>
    <n v="5"/>
    <n v="1"/>
    <n v="7"/>
    <n v="5"/>
    <n v="5"/>
    <n v="6"/>
    <n v="7"/>
    <n v="1"/>
    <n v="5"/>
    <n v="5"/>
    <x v="9"/>
    <x v="3"/>
    <x v="5"/>
    <m/>
    <m/>
    <m/>
    <n v="2"/>
    <x v="0"/>
    <n v="2"/>
    <n v="2"/>
    <n v="1"/>
    <x v="1"/>
    <x v="1"/>
    <x v="0"/>
    <x v="0"/>
    <x v="0"/>
    <x v="4"/>
    <x v="0"/>
    <m/>
    <m/>
    <m/>
    <x v="1"/>
    <n v="1"/>
    <m/>
    <m/>
    <n v="1"/>
    <m/>
    <n v="1"/>
    <x v="0"/>
    <m/>
    <m/>
    <m/>
    <x v="0"/>
    <x v="1"/>
    <n v="7"/>
    <n v="7"/>
    <n v="4"/>
    <n v="4"/>
    <s v="Medium Low"/>
    <s v="High"/>
    <s v="High"/>
    <s v="Medium Low"/>
    <s v="Low"/>
    <x v="5"/>
  </r>
  <r>
    <n v="63"/>
    <d v="2020-09-21T09:13:51"/>
    <x v="62"/>
    <x v="39"/>
    <n v="29"/>
    <n v="1"/>
    <n v="1"/>
    <n v="2"/>
    <n v="0"/>
    <n v="1"/>
    <m/>
    <n v="1"/>
    <n v="1"/>
    <n v="1"/>
    <n v="5"/>
    <n v="7"/>
    <n v="7"/>
    <n v="6"/>
    <n v="6"/>
    <n v="6"/>
    <n v="7"/>
    <n v="6"/>
    <n v="6"/>
    <n v="2"/>
    <x v="23"/>
    <x v="0"/>
    <x v="3"/>
    <m/>
    <m/>
    <m/>
    <n v="1"/>
    <x v="0"/>
    <n v="1"/>
    <n v="1"/>
    <n v="1"/>
    <x v="0"/>
    <x v="1"/>
    <x v="0"/>
    <x v="1"/>
    <x v="0"/>
    <x v="3"/>
    <x v="0"/>
    <m/>
    <m/>
    <m/>
    <x v="1"/>
    <m/>
    <m/>
    <m/>
    <m/>
    <m/>
    <n v="1"/>
    <x v="1"/>
    <m/>
    <m/>
    <m/>
    <x v="0"/>
    <x v="1"/>
    <n v="4"/>
    <n v="4.5"/>
    <n v="4"/>
    <n v="6"/>
    <s v="Medium Low"/>
    <s v="Low"/>
    <s v="Medium Low"/>
    <s v="Medium Low"/>
    <s v="Medium High"/>
    <x v="2"/>
  </r>
  <r>
    <n v="64"/>
    <d v="2020-09-21T09:13:59"/>
    <x v="63"/>
    <x v="40"/>
    <n v="32"/>
    <n v="1"/>
    <n v="1"/>
    <n v="1"/>
    <n v="0"/>
    <n v="1"/>
    <m/>
    <n v="1"/>
    <n v="2"/>
    <n v="2"/>
    <n v="5"/>
    <n v="2"/>
    <n v="6"/>
    <n v="5"/>
    <n v="6"/>
    <n v="3"/>
    <n v="7"/>
    <n v="2"/>
    <n v="5"/>
    <n v="5"/>
    <x v="7"/>
    <x v="0"/>
    <x v="5"/>
    <m/>
    <m/>
    <m/>
    <n v="2"/>
    <x v="1"/>
    <n v="2"/>
    <n v="2"/>
    <n v="1"/>
    <x v="0"/>
    <x v="0"/>
    <x v="0"/>
    <x v="1"/>
    <x v="0"/>
    <x v="4"/>
    <x v="0"/>
    <m/>
    <m/>
    <m/>
    <x v="0"/>
    <n v="1"/>
    <m/>
    <m/>
    <m/>
    <m/>
    <m/>
    <x v="0"/>
    <m/>
    <n v="1"/>
    <m/>
    <x v="0"/>
    <x v="5"/>
    <n v="6.5"/>
    <n v="6"/>
    <n v="4"/>
    <n v="4.5"/>
    <s v="Medium High"/>
    <s v="High"/>
    <s v="Medium High"/>
    <s v="Medium Low"/>
    <s v="Medium Low"/>
    <x v="5"/>
  </r>
  <r>
    <n v="65"/>
    <d v="2020-09-21T09:15:20"/>
    <x v="64"/>
    <x v="37"/>
    <n v="7"/>
    <n v="1"/>
    <n v="1"/>
    <n v="2"/>
    <n v="0"/>
    <n v="4"/>
    <m/>
    <n v="1"/>
    <n v="29"/>
    <n v="2"/>
    <n v="5"/>
    <n v="2"/>
    <n v="6"/>
    <n v="2"/>
    <n v="5"/>
    <n v="3"/>
    <n v="6"/>
    <n v="3"/>
    <n v="5"/>
    <n v="3"/>
    <x v="11"/>
    <x v="1"/>
    <x v="6"/>
    <m/>
    <s v="PNC"/>
    <m/>
    <n v="2"/>
    <x v="1"/>
    <n v="1"/>
    <n v="2"/>
    <n v="1"/>
    <x v="0"/>
    <x v="1"/>
    <x v="0"/>
    <x v="1"/>
    <x v="0"/>
    <x v="0"/>
    <x v="0"/>
    <m/>
    <m/>
    <m/>
    <x v="0"/>
    <m/>
    <n v="1"/>
    <m/>
    <m/>
    <m/>
    <n v="1"/>
    <x v="0"/>
    <m/>
    <m/>
    <m/>
    <x v="0"/>
    <x v="5"/>
    <n v="6"/>
    <n v="5.5"/>
    <n v="5.5"/>
    <n v="5"/>
    <s v="Medium High"/>
    <s v="Medium High"/>
    <s v="Medium High"/>
    <s v="Medium High"/>
    <s v="Medium Low"/>
    <x v="3"/>
  </r>
  <r>
    <n v="66"/>
    <d v="2020-09-21T09:15:49"/>
    <x v="65"/>
    <x v="4"/>
    <n v="40"/>
    <n v="1"/>
    <n v="1"/>
    <n v="2"/>
    <n v="1"/>
    <n v="1"/>
    <m/>
    <n v="1"/>
    <n v="18"/>
    <n v="1"/>
    <n v="5"/>
    <n v="6"/>
    <n v="5"/>
    <n v="6"/>
    <n v="5"/>
    <n v="5"/>
    <n v="6"/>
    <n v="5"/>
    <n v="5"/>
    <n v="5"/>
    <x v="1"/>
    <x v="0"/>
    <x v="10"/>
    <m/>
    <m/>
    <m/>
    <n v="1"/>
    <x v="0"/>
    <n v="1"/>
    <n v="1"/>
    <n v="1"/>
    <x v="0"/>
    <x v="1"/>
    <x v="0"/>
    <x v="1"/>
    <x v="0"/>
    <x v="3"/>
    <x v="1"/>
    <n v="1"/>
    <m/>
    <m/>
    <x v="1"/>
    <m/>
    <m/>
    <m/>
    <m/>
    <m/>
    <n v="1"/>
    <x v="1"/>
    <m/>
    <m/>
    <m/>
    <x v="1"/>
    <x v="0"/>
    <n v="4"/>
    <n v="4"/>
    <n v="3.5"/>
    <n v="4"/>
    <s v="Medium Low"/>
    <s v="Low"/>
    <s v="Low"/>
    <s v="Medium Low"/>
    <s v="Low"/>
    <x v="0"/>
  </r>
  <r>
    <n v="67"/>
    <d v="2020-09-21T09:16:12"/>
    <x v="66"/>
    <x v="36"/>
    <n v="5"/>
    <n v="1"/>
    <n v="1"/>
    <n v="4"/>
    <n v="0"/>
    <n v="3"/>
    <m/>
    <n v="1"/>
    <n v="20"/>
    <n v="1"/>
    <n v="4"/>
    <n v="5"/>
    <n v="4"/>
    <n v="1"/>
    <n v="5"/>
    <n v="4"/>
    <n v="5"/>
    <n v="6"/>
    <n v="7"/>
    <n v="3"/>
    <x v="4"/>
    <x v="3"/>
    <x v="5"/>
    <m/>
    <m/>
    <m/>
    <n v="3"/>
    <x v="2"/>
    <n v="3"/>
    <n v="2"/>
    <m/>
    <x v="0"/>
    <x v="1"/>
    <x v="0"/>
    <x v="1"/>
    <x v="1"/>
    <x v="4"/>
    <x v="1"/>
    <m/>
    <m/>
    <m/>
    <x v="1"/>
    <m/>
    <m/>
    <m/>
    <m/>
    <n v="1"/>
    <m/>
    <x v="0"/>
    <m/>
    <m/>
    <m/>
    <x v="3"/>
    <x v="0"/>
    <n v="4"/>
    <n v="3"/>
    <n v="7"/>
    <n v="5"/>
    <s v="Medium Low"/>
    <s v="Low"/>
    <s v="Low"/>
    <s v="High"/>
    <s v="Medium Low"/>
    <x v="2"/>
  </r>
  <r>
    <n v="68"/>
    <d v="2020-09-21T09:16:15"/>
    <x v="67"/>
    <x v="41"/>
    <n v="13"/>
    <n v="2"/>
    <n v="1"/>
    <n v="2"/>
    <n v="2"/>
    <n v="1"/>
    <m/>
    <n v="2"/>
    <n v="3"/>
    <n v="2"/>
    <n v="1"/>
    <n v="1"/>
    <n v="6"/>
    <n v="1"/>
    <n v="6"/>
    <n v="6"/>
    <n v="6"/>
    <n v="1"/>
    <n v="6"/>
    <n v="1"/>
    <x v="5"/>
    <x v="3"/>
    <x v="1"/>
    <m/>
    <m/>
    <s v="LoanCare "/>
    <n v="2"/>
    <x v="2"/>
    <n v="2"/>
    <n v="2"/>
    <m/>
    <x v="1"/>
    <x v="1"/>
    <x v="0"/>
    <x v="1"/>
    <x v="0"/>
    <x v="1"/>
    <x v="0"/>
    <m/>
    <m/>
    <m/>
    <x v="1"/>
    <n v="1"/>
    <n v="1"/>
    <m/>
    <m/>
    <m/>
    <m/>
    <x v="0"/>
    <m/>
    <n v="1"/>
    <m/>
    <x v="2"/>
    <x v="7"/>
    <n v="6.5"/>
    <n v="6.5"/>
    <n v="6.5"/>
    <n v="6.5"/>
    <s v="Low"/>
    <s v="High"/>
    <s v="Medium High"/>
    <s v="High"/>
    <s v="High"/>
    <x v="7"/>
  </r>
  <r>
    <n v="69"/>
    <d v="2020-09-21T09:16:22"/>
    <x v="68"/>
    <x v="9"/>
    <n v="35"/>
    <n v="1"/>
    <n v="1"/>
    <n v="2"/>
    <n v="0"/>
    <n v="1"/>
    <m/>
    <n v="2"/>
    <n v="6"/>
    <n v="2"/>
    <n v="4"/>
    <n v="1"/>
    <n v="7"/>
    <n v="2"/>
    <n v="7"/>
    <n v="7"/>
    <n v="7"/>
    <n v="1"/>
    <n v="7"/>
    <n v="1"/>
    <x v="22"/>
    <x v="3"/>
    <x v="4"/>
    <m/>
    <m/>
    <m/>
    <n v="2"/>
    <x v="1"/>
    <n v="2"/>
    <n v="2"/>
    <m/>
    <x v="0"/>
    <x v="1"/>
    <x v="0"/>
    <x v="1"/>
    <x v="1"/>
    <x v="4"/>
    <x v="0"/>
    <m/>
    <m/>
    <m/>
    <x v="1"/>
    <m/>
    <m/>
    <n v="1"/>
    <n v="1"/>
    <m/>
    <m/>
    <x v="1"/>
    <m/>
    <m/>
    <n v="1"/>
    <x v="2"/>
    <x v="9"/>
    <n v="7"/>
    <n v="7"/>
    <n v="6.5"/>
    <n v="7"/>
    <s v="Low"/>
    <s v="High"/>
    <s v="High"/>
    <s v="High"/>
    <s v="High"/>
    <x v="7"/>
  </r>
  <r>
    <n v="70"/>
    <d v="2020-09-21T09:16:39"/>
    <x v="69"/>
    <x v="1"/>
    <n v="22"/>
    <n v="1"/>
    <n v="1"/>
    <n v="1"/>
    <n v="1"/>
    <n v="3"/>
    <m/>
    <n v="2"/>
    <n v="11"/>
    <n v="2"/>
    <n v="2"/>
    <n v="2"/>
    <n v="2"/>
    <n v="3"/>
    <n v="5"/>
    <n v="5"/>
    <n v="6"/>
    <n v="4"/>
    <n v="4"/>
    <n v="2"/>
    <x v="24"/>
    <x v="3"/>
    <x v="1"/>
    <m/>
    <m/>
    <s v="Shellpoint/NewRez"/>
    <n v="2"/>
    <x v="2"/>
    <n v="2"/>
    <n v="2"/>
    <n v="1"/>
    <x v="0"/>
    <x v="1"/>
    <x v="0"/>
    <x v="0"/>
    <x v="0"/>
    <x v="1"/>
    <x v="1"/>
    <m/>
    <m/>
    <m/>
    <x v="0"/>
    <m/>
    <n v="1"/>
    <m/>
    <m/>
    <n v="1"/>
    <m/>
    <x v="0"/>
    <m/>
    <m/>
    <m/>
    <x v="2"/>
    <x v="9"/>
    <n v="6"/>
    <n v="3"/>
    <n v="4.5"/>
    <n v="5.5"/>
    <s v="Low"/>
    <s v="Medium High"/>
    <s v="Low"/>
    <s v="Medium Low"/>
    <s v="Medium High"/>
    <x v="0"/>
  </r>
  <r>
    <n v="71"/>
    <d v="2020-09-21T09:16:40"/>
    <x v="70"/>
    <x v="32"/>
    <n v="7"/>
    <n v="1"/>
    <n v="1"/>
    <n v="2"/>
    <n v="0"/>
    <n v="6"/>
    <m/>
    <n v="2"/>
    <n v="25"/>
    <n v="1"/>
    <n v="4"/>
    <n v="4"/>
    <n v="6"/>
    <n v="4"/>
    <n v="5"/>
    <n v="6"/>
    <n v="6"/>
    <n v="4"/>
    <n v="7"/>
    <n v="4"/>
    <x v="12"/>
    <x v="1"/>
    <x v="6"/>
    <m/>
    <s v="Citizens Bank"/>
    <m/>
    <n v="2"/>
    <x v="2"/>
    <n v="2"/>
    <n v="2"/>
    <m/>
    <x v="0"/>
    <x v="1"/>
    <x v="0"/>
    <x v="0"/>
    <x v="0"/>
    <x v="5"/>
    <x v="0"/>
    <m/>
    <m/>
    <m/>
    <x v="1"/>
    <m/>
    <n v="1"/>
    <m/>
    <n v="1"/>
    <m/>
    <m/>
    <x v="1"/>
    <m/>
    <n v="1"/>
    <m/>
    <x v="0"/>
    <x v="2"/>
    <n v="5"/>
    <n v="5"/>
    <n v="5.5"/>
    <n v="4.5"/>
    <s v="Medium Low"/>
    <s v="Medium Low"/>
    <s v="Medium Low"/>
    <s v="Medium High"/>
    <s v="Medium Low"/>
    <x v="2"/>
  </r>
  <r>
    <n v="72"/>
    <d v="2020-09-21T09:16:48"/>
    <x v="71"/>
    <x v="27"/>
    <n v="46"/>
    <n v="1"/>
    <n v="1"/>
    <n v="2"/>
    <n v="0"/>
    <n v="4"/>
    <m/>
    <n v="2"/>
    <n v="8"/>
    <n v="2"/>
    <n v="4"/>
    <n v="2"/>
    <n v="5"/>
    <n v="5"/>
    <n v="5"/>
    <n v="4"/>
    <n v="7"/>
    <n v="5"/>
    <n v="3"/>
    <n v="5"/>
    <x v="22"/>
    <x v="3"/>
    <x v="9"/>
    <s v="Langley Federal Credit Union"/>
    <m/>
    <m/>
    <n v="2"/>
    <x v="1"/>
    <n v="2"/>
    <n v="2"/>
    <m/>
    <x v="0"/>
    <x v="1"/>
    <x v="0"/>
    <x v="1"/>
    <x v="1"/>
    <x v="1"/>
    <x v="0"/>
    <m/>
    <m/>
    <m/>
    <x v="0"/>
    <m/>
    <m/>
    <m/>
    <n v="1"/>
    <m/>
    <m/>
    <x v="0"/>
    <m/>
    <m/>
    <m/>
    <x v="1"/>
    <x v="0"/>
    <n v="6.5"/>
    <n v="4"/>
    <n v="3"/>
    <n v="4"/>
    <s v="Medium Low"/>
    <s v="High"/>
    <s v="Low"/>
    <s v="Low"/>
    <s v="Low"/>
    <x v="0"/>
  </r>
  <r>
    <n v="73"/>
    <d v="2020-09-21T09:18:02"/>
    <x v="72"/>
    <x v="8"/>
    <n v="32"/>
    <n v="1"/>
    <n v="1"/>
    <n v="2"/>
    <n v="2"/>
    <n v="1"/>
    <m/>
    <n v="1"/>
    <n v="10"/>
    <n v="1"/>
    <n v="7"/>
    <n v="6"/>
    <n v="6"/>
    <n v="7"/>
    <n v="7"/>
    <n v="7"/>
    <n v="7"/>
    <n v="6"/>
    <n v="6"/>
    <n v="6"/>
    <x v="21"/>
    <x v="0"/>
    <x v="3"/>
    <m/>
    <m/>
    <m/>
    <n v="1"/>
    <x v="0"/>
    <n v="1"/>
    <n v="1"/>
    <m/>
    <x v="0"/>
    <x v="1"/>
    <x v="0"/>
    <x v="0"/>
    <x v="0"/>
    <x v="1"/>
    <x v="1"/>
    <n v="1"/>
    <n v="1"/>
    <m/>
    <x v="1"/>
    <n v="1"/>
    <m/>
    <m/>
    <m/>
    <m/>
    <n v="1"/>
    <x v="0"/>
    <n v="1"/>
    <m/>
    <m/>
    <x v="0"/>
    <x v="0"/>
    <n v="4.5"/>
    <n v="4"/>
    <n v="3.5"/>
    <n v="4.5"/>
    <s v="Medium Low"/>
    <s v="Medium Low"/>
    <s v="Low"/>
    <s v="Medium Low"/>
    <s v="Medium Low"/>
    <x v="0"/>
  </r>
  <r>
    <n v="74"/>
    <d v="2020-09-21T09:18:24"/>
    <x v="73"/>
    <x v="20"/>
    <n v="30"/>
    <n v="2"/>
    <n v="1"/>
    <n v="2"/>
    <n v="0"/>
    <n v="1"/>
    <m/>
    <n v="1"/>
    <n v="30"/>
    <n v="2"/>
    <n v="6"/>
    <n v="4"/>
    <n v="5"/>
    <n v="3"/>
    <n v="2"/>
    <n v="5"/>
    <n v="6"/>
    <n v="2"/>
    <n v="3"/>
    <n v="4"/>
    <x v="0"/>
    <x v="1"/>
    <x v="10"/>
    <m/>
    <m/>
    <m/>
    <n v="2"/>
    <x v="1"/>
    <n v="2"/>
    <n v="2"/>
    <m/>
    <x v="0"/>
    <x v="1"/>
    <x v="0"/>
    <x v="1"/>
    <x v="1"/>
    <x v="1"/>
    <x v="0"/>
    <m/>
    <m/>
    <m/>
    <x v="0"/>
    <m/>
    <m/>
    <m/>
    <n v="1"/>
    <m/>
    <m/>
    <x v="1"/>
    <m/>
    <m/>
    <n v="1"/>
    <x v="0"/>
    <x v="6"/>
    <n v="5"/>
    <n v="5.5"/>
    <n v="4"/>
    <n v="3"/>
    <s v="Medium High"/>
    <s v="Medium Low"/>
    <s v="Medium High"/>
    <s v="Medium Low"/>
    <s v="Low"/>
    <x v="0"/>
  </r>
  <r>
    <n v="75"/>
    <d v="2020-09-21T09:18:42"/>
    <x v="74"/>
    <x v="10"/>
    <n v="21"/>
    <n v="1"/>
    <n v="1"/>
    <n v="3"/>
    <n v="1"/>
    <n v="1"/>
    <m/>
    <n v="2"/>
    <n v="5"/>
    <n v="1"/>
    <n v="3"/>
    <n v="3"/>
    <n v="6"/>
    <n v="4"/>
    <n v="5"/>
    <n v="5"/>
    <n v="3"/>
    <n v="4"/>
    <n v="5"/>
    <n v="3"/>
    <x v="8"/>
    <x v="3"/>
    <x v="9"/>
    <s v="Central One Federal credit Union"/>
    <m/>
    <m/>
    <n v="1"/>
    <x v="1"/>
    <n v="2"/>
    <n v="1"/>
    <m/>
    <x v="0"/>
    <x v="1"/>
    <x v="0"/>
    <x v="1"/>
    <x v="1"/>
    <x v="4"/>
    <x v="0"/>
    <m/>
    <m/>
    <m/>
    <x v="1"/>
    <m/>
    <m/>
    <m/>
    <n v="1"/>
    <n v="1"/>
    <m/>
    <x v="0"/>
    <m/>
    <n v="1"/>
    <m/>
    <x v="0"/>
    <x v="2"/>
    <n v="4"/>
    <n v="5"/>
    <n v="4.5"/>
    <n v="5"/>
    <s v="Medium Low"/>
    <s v="Low"/>
    <s v="Medium Low"/>
    <s v="Medium Low"/>
    <s v="Medium Low"/>
    <x v="2"/>
  </r>
  <r>
    <n v="76"/>
    <d v="2020-09-21T09:19:00"/>
    <x v="75"/>
    <x v="42"/>
    <n v="10"/>
    <n v="1"/>
    <n v="1"/>
    <n v="2"/>
    <n v="2"/>
    <n v="1"/>
    <m/>
    <n v="2"/>
    <n v="5"/>
    <n v="1"/>
    <n v="6"/>
    <n v="2"/>
    <n v="5"/>
    <n v="7"/>
    <n v="5"/>
    <n v="5"/>
    <n v="7"/>
    <n v="1"/>
    <n v="3"/>
    <n v="3"/>
    <x v="8"/>
    <x v="3"/>
    <x v="10"/>
    <m/>
    <m/>
    <m/>
    <n v="2"/>
    <x v="1"/>
    <n v="2"/>
    <n v="2"/>
    <m/>
    <x v="0"/>
    <x v="1"/>
    <x v="0"/>
    <x v="1"/>
    <x v="1"/>
    <x v="0"/>
    <x v="0"/>
    <m/>
    <m/>
    <m/>
    <x v="1"/>
    <m/>
    <m/>
    <m/>
    <n v="1"/>
    <n v="1"/>
    <m/>
    <x v="1"/>
    <m/>
    <m/>
    <n v="1"/>
    <x v="1"/>
    <x v="6"/>
    <n v="6.5"/>
    <n v="6"/>
    <n v="2"/>
    <n v="5"/>
    <s v="Medium High"/>
    <s v="High"/>
    <s v="Medium High"/>
    <s v="Low"/>
    <s v="Medium Low"/>
    <x v="5"/>
  </r>
  <r>
    <n v="77"/>
    <d v="2020-09-21T09:19:06"/>
    <x v="76"/>
    <x v="33"/>
    <n v="38"/>
    <n v="2"/>
    <n v="1"/>
    <n v="2"/>
    <n v="0"/>
    <n v="3"/>
    <m/>
    <n v="1"/>
    <n v="33"/>
    <n v="1"/>
    <n v="6"/>
    <n v="4"/>
    <n v="6"/>
    <n v="2"/>
    <n v="7"/>
    <n v="1"/>
    <n v="7"/>
    <n v="2"/>
    <n v="7"/>
    <n v="1"/>
    <x v="5"/>
    <x v="1"/>
    <x v="1"/>
    <m/>
    <m/>
    <s v="Rushmore"/>
    <n v="1"/>
    <x v="2"/>
    <n v="1"/>
    <n v="1"/>
    <n v="1"/>
    <x v="1"/>
    <x v="1"/>
    <x v="0"/>
    <x v="0"/>
    <x v="0"/>
    <x v="0"/>
    <x v="1"/>
    <m/>
    <m/>
    <m/>
    <x v="0"/>
    <m/>
    <m/>
    <m/>
    <m/>
    <m/>
    <m/>
    <x v="1"/>
    <m/>
    <m/>
    <n v="1"/>
    <x v="0"/>
    <x v="12"/>
    <n v="5.5"/>
    <n v="6"/>
    <n v="6.5"/>
    <n v="7"/>
    <s v="High"/>
    <s v="Medium High"/>
    <s v="Medium High"/>
    <s v="High"/>
    <s v="High"/>
    <x v="3"/>
  </r>
  <r>
    <n v="78"/>
    <d v="2020-09-21T09:19:15"/>
    <x v="77"/>
    <x v="3"/>
    <n v="16"/>
    <n v="1"/>
    <n v="1"/>
    <n v="1"/>
    <n v="2"/>
    <n v="5"/>
    <s v="SSI"/>
    <n v="1"/>
    <n v="9"/>
    <n v="2"/>
    <n v="1"/>
    <n v="1"/>
    <n v="7"/>
    <n v="7"/>
    <n v="2"/>
    <n v="7"/>
    <n v="7"/>
    <n v="1"/>
    <n v="6"/>
    <n v="1"/>
    <x v="10"/>
    <x v="0"/>
    <x v="1"/>
    <m/>
    <m/>
    <s v="Bok"/>
    <n v="3"/>
    <x v="1"/>
    <n v="2"/>
    <n v="3"/>
    <m/>
    <x v="0"/>
    <x v="1"/>
    <x v="0"/>
    <x v="1"/>
    <x v="1"/>
    <x v="2"/>
    <x v="1"/>
    <m/>
    <m/>
    <m/>
    <x v="0"/>
    <m/>
    <m/>
    <m/>
    <m/>
    <m/>
    <m/>
    <x v="1"/>
    <m/>
    <m/>
    <n v="1"/>
    <x v="2"/>
    <x v="8"/>
    <n v="7"/>
    <n v="7"/>
    <n v="3.5"/>
    <n v="4.5"/>
    <s v="Low"/>
    <s v="High"/>
    <s v="High"/>
    <s v="Medium Low"/>
    <s v="Medium Low"/>
    <x v="4"/>
  </r>
  <r>
    <n v="79"/>
    <d v="2020-09-21T09:19:17"/>
    <x v="78"/>
    <x v="3"/>
    <n v="5"/>
    <n v="1"/>
    <n v="1"/>
    <n v="2"/>
    <n v="2"/>
    <n v="1"/>
    <m/>
    <n v="2"/>
    <n v="2"/>
    <n v="1"/>
    <n v="6"/>
    <n v="5"/>
    <n v="6"/>
    <n v="3"/>
    <n v="7"/>
    <n v="6"/>
    <n v="6"/>
    <n v="3"/>
    <n v="7"/>
    <n v="4"/>
    <x v="7"/>
    <x v="3"/>
    <x v="3"/>
    <m/>
    <m/>
    <m/>
    <n v="1"/>
    <x v="0"/>
    <n v="1"/>
    <n v="1"/>
    <n v="1"/>
    <x v="1"/>
    <x v="1"/>
    <x v="1"/>
    <x v="1"/>
    <x v="0"/>
    <x v="1"/>
    <x v="0"/>
    <m/>
    <n v="1"/>
    <m/>
    <x v="1"/>
    <n v="1"/>
    <m/>
    <m/>
    <m/>
    <m/>
    <n v="1"/>
    <x v="0"/>
    <m/>
    <n v="1"/>
    <m/>
    <x v="3"/>
    <x v="0"/>
    <n v="4.5"/>
    <n v="5.5"/>
    <n v="6"/>
    <n v="5.5"/>
    <s v="Medium Low"/>
    <s v="Medium Low"/>
    <s v="Medium High"/>
    <s v="Medium High"/>
    <s v="Medium High"/>
    <x v="2"/>
  </r>
  <r>
    <n v="80"/>
    <d v="2020-09-21T09:19:34"/>
    <x v="79"/>
    <x v="0"/>
    <n v="32"/>
    <n v="2"/>
    <n v="1"/>
    <n v="2"/>
    <n v="1"/>
    <n v="1"/>
    <m/>
    <n v="1"/>
    <n v="7"/>
    <n v="2"/>
    <n v="3"/>
    <n v="5"/>
    <n v="6"/>
    <n v="6"/>
    <n v="5"/>
    <n v="5"/>
    <n v="6"/>
    <n v="3"/>
    <n v="3"/>
    <n v="3"/>
    <x v="1"/>
    <x v="1"/>
    <x v="6"/>
    <m/>
    <s v="M &amp; T Bank"/>
    <m/>
    <n v="2"/>
    <x v="1"/>
    <n v="2"/>
    <n v="2"/>
    <m/>
    <x v="0"/>
    <x v="1"/>
    <x v="0"/>
    <x v="1"/>
    <x v="1"/>
    <x v="1"/>
    <x v="0"/>
    <m/>
    <m/>
    <m/>
    <x v="1"/>
    <m/>
    <n v="1"/>
    <m/>
    <n v="1"/>
    <m/>
    <m/>
    <x v="0"/>
    <m/>
    <n v="1"/>
    <m/>
    <x v="0"/>
    <x v="2"/>
    <n v="4.5"/>
    <n v="5.5"/>
    <n v="2.5"/>
    <n v="5"/>
    <s v="Medium Low"/>
    <s v="Medium Low"/>
    <s v="Medium High"/>
    <s v="Low"/>
    <s v="Medium Low"/>
    <x v="4"/>
  </r>
  <r>
    <n v="81"/>
    <d v="2020-09-21T09:19:57"/>
    <x v="80"/>
    <x v="7"/>
    <n v="30"/>
    <n v="1"/>
    <n v="1"/>
    <n v="2"/>
    <n v="1"/>
    <n v="1"/>
    <m/>
    <n v="1"/>
    <n v="11"/>
    <n v="2"/>
    <n v="6"/>
    <n v="6"/>
    <n v="7"/>
    <n v="5"/>
    <n v="5"/>
    <n v="5"/>
    <n v="7"/>
    <n v="1"/>
    <n v="5"/>
    <n v="1"/>
    <x v="24"/>
    <x v="0"/>
    <x v="10"/>
    <m/>
    <m/>
    <m/>
    <n v="2"/>
    <x v="1"/>
    <n v="2"/>
    <n v="2"/>
    <n v="1"/>
    <x v="1"/>
    <x v="1"/>
    <x v="0"/>
    <x v="1"/>
    <x v="0"/>
    <x v="0"/>
    <x v="0"/>
    <m/>
    <m/>
    <m/>
    <x v="1"/>
    <m/>
    <n v="1"/>
    <m/>
    <m/>
    <m/>
    <n v="1"/>
    <x v="1"/>
    <n v="1"/>
    <m/>
    <m/>
    <x v="0"/>
    <x v="6"/>
    <n v="4.5"/>
    <n v="7"/>
    <n v="4"/>
    <n v="6"/>
    <s v="Medium High"/>
    <s v="Medium Low"/>
    <s v="High"/>
    <s v="Medium Low"/>
    <s v="Medium High"/>
    <x v="5"/>
  </r>
  <r>
    <n v="82"/>
    <d v="2020-09-21T09:19:57"/>
    <x v="81"/>
    <x v="5"/>
    <n v="33"/>
    <n v="1"/>
    <n v="1"/>
    <n v="2"/>
    <n v="1"/>
    <n v="1"/>
    <m/>
    <n v="1"/>
    <n v="3"/>
    <n v="2"/>
    <n v="5"/>
    <n v="5"/>
    <n v="5"/>
    <n v="3"/>
    <n v="7"/>
    <n v="5"/>
    <n v="6"/>
    <n v="5"/>
    <n v="2"/>
    <n v="3"/>
    <x v="5"/>
    <x v="0"/>
    <x v="2"/>
    <m/>
    <m/>
    <m/>
    <n v="2"/>
    <x v="0"/>
    <n v="2"/>
    <n v="2"/>
    <n v="1"/>
    <x v="0"/>
    <x v="1"/>
    <x v="0"/>
    <x v="1"/>
    <x v="0"/>
    <x v="5"/>
    <x v="0"/>
    <m/>
    <m/>
    <m/>
    <x v="0"/>
    <m/>
    <m/>
    <m/>
    <n v="1"/>
    <m/>
    <m/>
    <x v="0"/>
    <m/>
    <m/>
    <m/>
    <x v="1"/>
    <x v="0"/>
    <n v="4.5"/>
    <n v="4"/>
    <n v="3.5"/>
    <n v="6"/>
    <s v="Medium Low"/>
    <s v="Medium Low"/>
    <s v="Low"/>
    <s v="Medium Low"/>
    <s v="Medium High"/>
    <x v="6"/>
  </r>
  <r>
    <n v="83"/>
    <d v="2020-09-21T09:20:07"/>
    <x v="82"/>
    <x v="36"/>
    <n v="32"/>
    <n v="1"/>
    <n v="1"/>
    <n v="2"/>
    <n v="2"/>
    <n v="1"/>
    <m/>
    <n v="1"/>
    <n v="1"/>
    <n v="1"/>
    <n v="7"/>
    <n v="7"/>
    <n v="7"/>
    <n v="7"/>
    <n v="7"/>
    <n v="7"/>
    <n v="7"/>
    <n v="7"/>
    <n v="5"/>
    <n v="7"/>
    <x v="16"/>
    <x v="0"/>
    <x v="3"/>
    <m/>
    <m/>
    <m/>
    <n v="1"/>
    <x v="0"/>
    <n v="1"/>
    <n v="1"/>
    <n v="1"/>
    <x v="1"/>
    <x v="0"/>
    <x v="0"/>
    <x v="1"/>
    <x v="0"/>
    <x v="3"/>
    <x v="0"/>
    <n v="1"/>
    <m/>
    <n v="1"/>
    <x v="1"/>
    <m/>
    <m/>
    <m/>
    <m/>
    <m/>
    <n v="1"/>
    <x v="1"/>
    <n v="1"/>
    <m/>
    <m/>
    <x v="0"/>
    <x v="0"/>
    <n v="4"/>
    <n v="4"/>
    <n v="3"/>
    <n v="4"/>
    <s v="Medium Low"/>
    <s v="Low"/>
    <s v="Low"/>
    <s v="Low"/>
    <s v="Low"/>
    <x v="0"/>
  </r>
  <r>
    <n v="84"/>
    <d v="2020-09-21T09:20:31"/>
    <x v="83"/>
    <x v="7"/>
    <n v="5"/>
    <n v="2"/>
    <n v="1"/>
    <n v="2"/>
    <n v="1"/>
    <n v="1"/>
    <m/>
    <n v="1"/>
    <n v="2"/>
    <n v="1"/>
    <n v="6"/>
    <n v="3"/>
    <n v="6"/>
    <n v="1"/>
    <n v="7"/>
    <n v="2"/>
    <n v="7"/>
    <n v="1"/>
    <n v="7"/>
    <n v="6"/>
    <x v="7"/>
    <x v="0"/>
    <x v="3"/>
    <m/>
    <m/>
    <m/>
    <n v="1"/>
    <x v="1"/>
    <n v="1"/>
    <n v="1"/>
    <n v="1"/>
    <x v="0"/>
    <x v="1"/>
    <x v="0"/>
    <x v="1"/>
    <x v="0"/>
    <x v="3"/>
    <x v="0"/>
    <n v="1"/>
    <m/>
    <n v="1"/>
    <x v="1"/>
    <m/>
    <m/>
    <m/>
    <m/>
    <m/>
    <n v="1"/>
    <x v="1"/>
    <m/>
    <m/>
    <m/>
    <x v="3"/>
    <x v="4"/>
    <n v="6"/>
    <n v="6.5"/>
    <n v="7"/>
    <n v="4.5"/>
    <s v="High"/>
    <s v="Medium High"/>
    <s v="Medium High"/>
    <s v="High"/>
    <s v="Medium Low"/>
    <x v="3"/>
  </r>
  <r>
    <n v="85"/>
    <d v="2020-09-21T09:20:32"/>
    <x v="84"/>
    <x v="43"/>
    <n v="35"/>
    <n v="1"/>
    <n v="1"/>
    <n v="2"/>
    <n v="1"/>
    <n v="1"/>
    <m/>
    <n v="1"/>
    <n v="5"/>
    <n v="2"/>
    <n v="2"/>
    <n v="2"/>
    <n v="5"/>
    <n v="5"/>
    <n v="5"/>
    <n v="6"/>
    <n v="7"/>
    <n v="1"/>
    <n v="5"/>
    <n v="3"/>
    <x v="8"/>
    <x v="0"/>
    <x v="9"/>
    <s v="MyCu"/>
    <m/>
    <m/>
    <n v="1"/>
    <x v="1"/>
    <n v="1"/>
    <n v="1"/>
    <m/>
    <x v="1"/>
    <x v="1"/>
    <x v="0"/>
    <x v="1"/>
    <x v="0"/>
    <x v="4"/>
    <x v="0"/>
    <m/>
    <m/>
    <m/>
    <x v="1"/>
    <n v="1"/>
    <m/>
    <m/>
    <n v="1"/>
    <m/>
    <n v="1"/>
    <x v="1"/>
    <m/>
    <m/>
    <m/>
    <x v="2"/>
    <x v="3"/>
    <n v="6.5"/>
    <n v="6"/>
    <n v="4"/>
    <n v="5"/>
    <s v="Low"/>
    <s v="High"/>
    <s v="Medium High"/>
    <s v="Medium Low"/>
    <s v="Medium Low"/>
    <x v="4"/>
  </r>
  <r>
    <n v="86"/>
    <d v="2020-09-21T09:20:38"/>
    <x v="85"/>
    <x v="14"/>
    <n v="46"/>
    <n v="1"/>
    <n v="1"/>
    <n v="2"/>
    <n v="1"/>
    <n v="1"/>
    <m/>
    <n v="1"/>
    <n v="10"/>
    <n v="1"/>
    <n v="4"/>
    <n v="5"/>
    <n v="7"/>
    <n v="3"/>
    <n v="6"/>
    <n v="3"/>
    <n v="4"/>
    <n v="3"/>
    <n v="5"/>
    <n v="3"/>
    <x v="22"/>
    <x v="0"/>
    <x v="10"/>
    <m/>
    <m/>
    <m/>
    <n v="2"/>
    <x v="1"/>
    <n v="2"/>
    <n v="2"/>
    <n v="1"/>
    <x v="0"/>
    <x v="1"/>
    <x v="0"/>
    <x v="1"/>
    <x v="0"/>
    <x v="5"/>
    <x v="1"/>
    <m/>
    <m/>
    <m/>
    <x v="0"/>
    <m/>
    <n v="1"/>
    <n v="1"/>
    <m/>
    <m/>
    <n v="1"/>
    <x v="0"/>
    <n v="1"/>
    <m/>
    <m/>
    <x v="1"/>
    <x v="6"/>
    <n v="3.5"/>
    <n v="6"/>
    <n v="5"/>
    <n v="5.5"/>
    <s v="Medium High"/>
    <s v="Low"/>
    <s v="Medium High"/>
    <s v="Medium High"/>
    <s v="Medium High"/>
    <x v="2"/>
  </r>
  <r>
    <n v="87"/>
    <d v="2020-09-21T09:21:26"/>
    <x v="86"/>
    <x v="8"/>
    <n v="32"/>
    <n v="1"/>
    <n v="1"/>
    <n v="2"/>
    <n v="2"/>
    <n v="1"/>
    <m/>
    <n v="1"/>
    <n v="10"/>
    <n v="1"/>
    <n v="7"/>
    <n v="1"/>
    <n v="7"/>
    <n v="1"/>
    <n v="7"/>
    <n v="7"/>
    <n v="7"/>
    <n v="1"/>
    <n v="7"/>
    <n v="1"/>
    <x v="12"/>
    <x v="0"/>
    <x v="3"/>
    <m/>
    <m/>
    <m/>
    <n v="1"/>
    <x v="0"/>
    <n v="1"/>
    <n v="1"/>
    <n v="1"/>
    <x v="1"/>
    <x v="0"/>
    <x v="0"/>
    <x v="1"/>
    <x v="0"/>
    <x v="1"/>
    <x v="0"/>
    <m/>
    <n v="1"/>
    <n v="1"/>
    <x v="1"/>
    <m/>
    <m/>
    <m/>
    <m/>
    <m/>
    <n v="1"/>
    <x v="0"/>
    <n v="1"/>
    <n v="1"/>
    <m/>
    <x v="0"/>
    <x v="0"/>
    <n v="7"/>
    <n v="7"/>
    <n v="7"/>
    <n v="7"/>
    <s v="Medium Low"/>
    <s v="High"/>
    <s v="High"/>
    <s v="High"/>
    <s v="High"/>
    <x v="7"/>
  </r>
  <r>
    <n v="88"/>
    <d v="2020-09-21T09:21:35"/>
    <x v="87"/>
    <x v="24"/>
    <n v="12"/>
    <n v="2"/>
    <n v="1"/>
    <n v="2"/>
    <n v="2"/>
    <n v="2"/>
    <m/>
    <n v="1"/>
    <n v="0"/>
    <n v="1"/>
    <n v="3"/>
    <n v="5"/>
    <n v="3"/>
    <n v="3"/>
    <n v="2"/>
    <n v="6"/>
    <n v="7"/>
    <n v="5"/>
    <n v="7"/>
    <n v="2"/>
    <x v="10"/>
    <x v="3"/>
    <x v="5"/>
    <m/>
    <m/>
    <m/>
    <n v="1"/>
    <x v="1"/>
    <n v="1"/>
    <n v="2"/>
    <n v="1"/>
    <x v="0"/>
    <x v="0"/>
    <x v="0"/>
    <x v="1"/>
    <x v="0"/>
    <x v="0"/>
    <x v="1"/>
    <n v="1"/>
    <n v="1"/>
    <n v="1"/>
    <x v="1"/>
    <m/>
    <m/>
    <m/>
    <m/>
    <m/>
    <n v="1"/>
    <x v="0"/>
    <n v="1"/>
    <n v="1"/>
    <m/>
    <x v="3"/>
    <x v="9"/>
    <n v="5"/>
    <n v="3"/>
    <n v="6"/>
    <n v="4"/>
    <s v="Low"/>
    <s v="Medium Low"/>
    <s v="Low"/>
    <s v="Medium High"/>
    <s v="Low"/>
    <x v="0"/>
  </r>
  <r>
    <n v="89"/>
    <d v="2020-09-21T09:22:02"/>
    <x v="88"/>
    <x v="20"/>
    <n v="5"/>
    <n v="1"/>
    <n v="1"/>
    <n v="2"/>
    <n v="0"/>
    <n v="1"/>
    <m/>
    <n v="1"/>
    <n v="22"/>
    <n v="2"/>
    <n v="4"/>
    <n v="2"/>
    <n v="6"/>
    <n v="4"/>
    <n v="6"/>
    <n v="5"/>
    <n v="5"/>
    <n v="2"/>
    <n v="7"/>
    <n v="3"/>
    <x v="1"/>
    <x v="1"/>
    <x v="1"/>
    <m/>
    <m/>
    <s v="United Wholesale Mortgage"/>
    <n v="1"/>
    <x v="1"/>
    <n v="1"/>
    <n v="1"/>
    <m/>
    <x v="1"/>
    <x v="1"/>
    <x v="0"/>
    <x v="1"/>
    <x v="0"/>
    <x v="1"/>
    <x v="0"/>
    <m/>
    <n v="1"/>
    <m/>
    <x v="1"/>
    <m/>
    <m/>
    <m/>
    <n v="1"/>
    <m/>
    <n v="1"/>
    <x v="1"/>
    <m/>
    <m/>
    <m/>
    <x v="3"/>
    <x v="1"/>
    <n v="5.5"/>
    <n v="6"/>
    <n v="5.5"/>
    <n v="5.5"/>
    <s v="Medium Low"/>
    <s v="Medium High"/>
    <s v="Medium High"/>
    <s v="Medium High"/>
    <s v="Medium High"/>
    <x v="2"/>
  </r>
  <r>
    <n v="90"/>
    <d v="2020-09-21T09:22:27"/>
    <x v="89"/>
    <x v="12"/>
    <n v="35"/>
    <n v="2"/>
    <n v="1"/>
    <n v="2"/>
    <n v="0"/>
    <n v="1"/>
    <m/>
    <n v="2"/>
    <n v="25"/>
    <n v="2"/>
    <n v="6"/>
    <n v="1"/>
    <n v="7"/>
    <n v="2"/>
    <n v="3"/>
    <n v="1"/>
    <n v="7"/>
    <n v="1"/>
    <n v="5"/>
    <n v="2"/>
    <x v="25"/>
    <x v="3"/>
    <x v="1"/>
    <m/>
    <m/>
    <s v="Third Federal"/>
    <n v="2"/>
    <x v="1"/>
    <n v="2"/>
    <n v="2"/>
    <m/>
    <x v="0"/>
    <x v="1"/>
    <x v="0"/>
    <x v="1"/>
    <x v="1"/>
    <x v="5"/>
    <x v="1"/>
    <m/>
    <m/>
    <m/>
    <x v="1"/>
    <m/>
    <m/>
    <m/>
    <n v="1"/>
    <n v="1"/>
    <m/>
    <x v="1"/>
    <m/>
    <m/>
    <n v="1"/>
    <x v="2"/>
    <x v="12"/>
    <n v="7"/>
    <n v="7"/>
    <n v="5.5"/>
    <n v="4.5"/>
    <s v="High"/>
    <s v="High"/>
    <s v="High"/>
    <s v="Medium High"/>
    <s v="Medium Low"/>
    <x v="3"/>
  </r>
  <r>
    <n v="91"/>
    <d v="2020-09-21T09:22:54"/>
    <x v="90"/>
    <x v="44"/>
    <n v="43"/>
    <n v="2"/>
    <n v="1"/>
    <n v="2"/>
    <n v="2"/>
    <n v="1"/>
    <m/>
    <n v="2"/>
    <n v="1"/>
    <n v="2"/>
    <n v="2"/>
    <n v="5"/>
    <n v="5"/>
    <n v="5"/>
    <n v="4"/>
    <n v="5"/>
    <n v="7"/>
    <n v="3"/>
    <n v="4"/>
    <n v="2"/>
    <x v="12"/>
    <x v="3"/>
    <x v="3"/>
    <m/>
    <m/>
    <m/>
    <n v="2"/>
    <x v="1"/>
    <n v="2"/>
    <n v="2"/>
    <m/>
    <x v="0"/>
    <x v="1"/>
    <x v="0"/>
    <x v="1"/>
    <x v="1"/>
    <x v="1"/>
    <x v="0"/>
    <m/>
    <m/>
    <m/>
    <x v="0"/>
    <m/>
    <m/>
    <m/>
    <n v="1"/>
    <m/>
    <m/>
    <x v="1"/>
    <m/>
    <m/>
    <n v="1"/>
    <x v="1"/>
    <x v="9"/>
    <n v="5"/>
    <n v="5"/>
    <n v="3.5"/>
    <n v="5"/>
    <s v="Low"/>
    <s v="Medium Low"/>
    <s v="Medium Low"/>
    <s v="Medium Low"/>
    <s v="Medium Low"/>
    <x v="4"/>
  </r>
  <r>
    <n v="92"/>
    <d v="2020-09-21T09:23:11"/>
    <x v="91"/>
    <x v="2"/>
    <n v="30"/>
    <n v="1"/>
    <n v="1"/>
    <n v="3"/>
    <n v="0"/>
    <n v="1"/>
    <m/>
    <n v="2"/>
    <n v="20"/>
    <n v="2"/>
    <n v="5"/>
    <n v="3"/>
    <n v="6"/>
    <n v="4"/>
    <n v="6"/>
    <n v="5"/>
    <n v="7"/>
    <n v="1"/>
    <n v="7"/>
    <n v="3"/>
    <x v="14"/>
    <x v="2"/>
    <x v="10"/>
    <m/>
    <m/>
    <m/>
    <n v="2"/>
    <x v="1"/>
    <n v="2"/>
    <n v="2"/>
    <n v="1"/>
    <x v="0"/>
    <x v="1"/>
    <x v="0"/>
    <x v="1"/>
    <x v="0"/>
    <x v="1"/>
    <x v="1"/>
    <m/>
    <m/>
    <m/>
    <x v="0"/>
    <m/>
    <n v="1"/>
    <m/>
    <n v="1"/>
    <m/>
    <m/>
    <x v="1"/>
    <m/>
    <m/>
    <n v="1"/>
    <x v="0"/>
    <x v="0"/>
    <n v="6"/>
    <n v="6.5"/>
    <n v="5.5"/>
    <n v="5.5"/>
    <s v="Medium Low"/>
    <s v="Medium High"/>
    <s v="Medium High"/>
    <s v="Medium High"/>
    <s v="Medium High"/>
    <x v="7"/>
  </r>
  <r>
    <n v="93"/>
    <d v="2020-09-21T09:23:30"/>
    <x v="92"/>
    <x v="4"/>
    <n v="37"/>
    <n v="1"/>
    <n v="1"/>
    <n v="2"/>
    <n v="2"/>
    <n v="1"/>
    <m/>
    <n v="1"/>
    <n v="10"/>
    <n v="2"/>
    <n v="7"/>
    <n v="3"/>
    <n v="7"/>
    <n v="2"/>
    <n v="7"/>
    <n v="1"/>
    <n v="7"/>
    <n v="2"/>
    <n v="7"/>
    <n v="2"/>
    <x v="9"/>
    <x v="0"/>
    <x v="5"/>
    <m/>
    <m/>
    <m/>
    <n v="2"/>
    <x v="1"/>
    <n v="2"/>
    <n v="2"/>
    <m/>
    <x v="0"/>
    <x v="0"/>
    <x v="0"/>
    <x v="1"/>
    <x v="0"/>
    <x v="1"/>
    <x v="0"/>
    <m/>
    <m/>
    <m/>
    <x v="1"/>
    <m/>
    <m/>
    <n v="1"/>
    <m/>
    <m/>
    <m/>
    <x v="1"/>
    <n v="1"/>
    <n v="1"/>
    <m/>
    <x v="3"/>
    <x v="10"/>
    <n v="6"/>
    <n v="6.5"/>
    <n v="6.5"/>
    <n v="6.5"/>
    <s v="High"/>
    <s v="Medium High"/>
    <s v="Medium High"/>
    <s v="High"/>
    <s v="High"/>
    <x v="3"/>
  </r>
  <r>
    <n v="94"/>
    <d v="2020-09-21T09:23:55"/>
    <x v="93"/>
    <x v="4"/>
    <n v="46"/>
    <n v="2"/>
    <n v="1"/>
    <n v="4"/>
    <n v="3"/>
    <n v="3"/>
    <m/>
    <n v="2"/>
    <n v="3"/>
    <n v="2"/>
    <n v="5"/>
    <n v="6"/>
    <n v="5"/>
    <n v="4"/>
    <n v="6"/>
    <n v="4"/>
    <n v="5"/>
    <n v="4"/>
    <n v="6"/>
    <n v="5"/>
    <x v="5"/>
    <x v="3"/>
    <x v="1"/>
    <m/>
    <m/>
    <s v="Don't know"/>
    <n v="2"/>
    <x v="1"/>
    <n v="2"/>
    <n v="2"/>
    <m/>
    <x v="1"/>
    <x v="1"/>
    <x v="0"/>
    <x v="1"/>
    <x v="0"/>
    <x v="4"/>
    <x v="0"/>
    <m/>
    <m/>
    <m/>
    <x v="1"/>
    <m/>
    <m/>
    <n v="1"/>
    <m/>
    <m/>
    <n v="1"/>
    <x v="0"/>
    <m/>
    <m/>
    <m/>
    <x v="1"/>
    <x v="6"/>
    <n v="3.5"/>
    <n v="4.5"/>
    <n v="5"/>
    <n v="4.5"/>
    <s v="Medium High"/>
    <s v="Low"/>
    <s v="Medium Low"/>
    <s v="Medium High"/>
    <s v="Medium Low"/>
    <x v="0"/>
  </r>
  <r>
    <n v="95"/>
    <d v="2020-09-21T09:24:05"/>
    <x v="94"/>
    <x v="44"/>
    <n v="43"/>
    <n v="1"/>
    <n v="1"/>
    <n v="2"/>
    <n v="2"/>
    <n v="1"/>
    <m/>
    <n v="1"/>
    <n v="9"/>
    <n v="2"/>
    <n v="6"/>
    <n v="4"/>
    <n v="7"/>
    <n v="1"/>
    <n v="7"/>
    <n v="4"/>
    <n v="7"/>
    <n v="1"/>
    <n v="6"/>
    <n v="1"/>
    <x v="11"/>
    <x v="0"/>
    <x v="5"/>
    <m/>
    <m/>
    <m/>
    <n v="1"/>
    <x v="0"/>
    <n v="2"/>
    <n v="2"/>
    <m/>
    <x v="1"/>
    <x v="1"/>
    <x v="1"/>
    <x v="1"/>
    <x v="0"/>
    <x v="4"/>
    <x v="0"/>
    <m/>
    <m/>
    <n v="1"/>
    <x v="1"/>
    <m/>
    <n v="1"/>
    <m/>
    <m/>
    <m/>
    <n v="1"/>
    <x v="0"/>
    <m/>
    <n v="1"/>
    <m/>
    <x v="1"/>
    <x v="5"/>
    <n v="5.5"/>
    <n v="7"/>
    <n v="6.5"/>
    <n v="7"/>
    <s v="Medium High"/>
    <s v="Medium High"/>
    <s v="High"/>
    <s v="High"/>
    <s v="High"/>
    <x v="7"/>
  </r>
  <r>
    <n v="96"/>
    <d v="2020-09-21T09:29:57"/>
    <x v="95"/>
    <x v="12"/>
    <n v="22"/>
    <n v="1"/>
    <n v="1"/>
    <n v="2"/>
    <n v="0"/>
    <n v="4"/>
    <m/>
    <n v="2"/>
    <n v="4"/>
    <n v="2"/>
    <n v="6"/>
    <n v="4"/>
    <n v="5"/>
    <n v="2"/>
    <n v="7"/>
    <n v="3"/>
    <n v="7"/>
    <n v="4"/>
    <n v="6"/>
    <n v="4"/>
    <x v="3"/>
    <x v="3"/>
    <x v="6"/>
    <m/>
    <s v="Independent Bank"/>
    <m/>
    <n v="3"/>
    <x v="2"/>
    <n v="2"/>
    <n v="3"/>
    <m/>
    <x v="1"/>
    <x v="1"/>
    <x v="0"/>
    <x v="1"/>
    <x v="0"/>
    <x v="5"/>
    <x v="0"/>
    <m/>
    <m/>
    <m/>
    <x v="1"/>
    <m/>
    <m/>
    <m/>
    <m/>
    <m/>
    <m/>
    <x v="1"/>
    <m/>
    <n v="1"/>
    <m/>
    <x v="2"/>
    <x v="11"/>
    <n v="5.5"/>
    <n v="4.5"/>
    <n v="6"/>
    <n v="5.5"/>
    <s v="Medium High"/>
    <s v="Medium High"/>
    <s v="Medium Low"/>
    <s v="Medium High"/>
    <s v="Medium High"/>
    <x v="3"/>
  </r>
  <r>
    <n v="97"/>
    <d v="2020-09-21T10:17:14"/>
    <x v="96"/>
    <x v="0"/>
    <n v="9"/>
    <n v="2"/>
    <n v="1"/>
    <n v="3"/>
    <n v="0"/>
    <n v="2"/>
    <m/>
    <n v="2"/>
    <n v="20"/>
    <n v="1"/>
    <n v="4"/>
    <n v="4"/>
    <n v="4"/>
    <n v="4"/>
    <n v="4"/>
    <n v="4"/>
    <n v="4"/>
    <n v="4"/>
    <n v="4"/>
    <n v="4"/>
    <x v="4"/>
    <x v="0"/>
    <x v="3"/>
    <m/>
    <m/>
    <m/>
    <n v="2"/>
    <x v="1"/>
    <n v="2"/>
    <n v="2"/>
    <m/>
    <x v="0"/>
    <x v="1"/>
    <x v="0"/>
    <x v="0"/>
    <x v="0"/>
    <x v="5"/>
    <x v="1"/>
    <m/>
    <n v="1"/>
    <m/>
    <x v="0"/>
    <m/>
    <n v="1"/>
    <m/>
    <m/>
    <m/>
    <m/>
    <x v="0"/>
    <n v="1"/>
    <m/>
    <m/>
    <x v="1"/>
    <x v="0"/>
    <n v="4"/>
    <n v="4"/>
    <n v="4"/>
    <n v="4"/>
    <s v="Medium Low"/>
    <s v="Low"/>
    <s v="Low"/>
    <s v="Medium Low"/>
    <s v="Low"/>
    <x v="0"/>
  </r>
  <r>
    <n v="98"/>
    <d v="2020-09-21T10:17:47"/>
    <x v="97"/>
    <x v="40"/>
    <n v="32"/>
    <n v="1"/>
    <n v="1"/>
    <n v="1"/>
    <n v="0"/>
    <n v="1"/>
    <m/>
    <n v="1"/>
    <n v="3"/>
    <n v="1"/>
    <n v="3"/>
    <n v="2"/>
    <n v="4"/>
    <n v="7"/>
    <n v="2"/>
    <n v="6"/>
    <n v="5"/>
    <n v="1"/>
    <n v="5"/>
    <n v="6"/>
    <x v="7"/>
    <x v="3"/>
    <x v="3"/>
    <m/>
    <m/>
    <m/>
    <n v="1"/>
    <x v="1"/>
    <n v="1"/>
    <n v="1"/>
    <m/>
    <x v="0"/>
    <x v="0"/>
    <x v="0"/>
    <x v="1"/>
    <x v="0"/>
    <x v="3"/>
    <x v="1"/>
    <n v="1"/>
    <m/>
    <m/>
    <x v="1"/>
    <m/>
    <m/>
    <m/>
    <m/>
    <m/>
    <m/>
    <x v="1"/>
    <n v="1"/>
    <m/>
    <m/>
    <x v="0"/>
    <x v="9"/>
    <n v="5.5"/>
    <n v="5.5"/>
    <n v="3"/>
    <n v="2"/>
    <s v="Low"/>
    <s v="Medium High"/>
    <s v="Medium High"/>
    <s v="Low"/>
    <s v="Low"/>
    <x v="4"/>
  </r>
  <r>
    <n v="99"/>
    <d v="2020-09-21T10:18:50"/>
    <x v="98"/>
    <x v="45"/>
    <n v="42"/>
    <n v="1"/>
    <n v="1"/>
    <n v="2"/>
    <n v="0"/>
    <n v="4"/>
    <m/>
    <n v="2"/>
    <n v="20"/>
    <n v="2"/>
    <n v="1"/>
    <n v="1"/>
    <n v="6"/>
    <n v="7"/>
    <n v="6"/>
    <n v="7"/>
    <n v="7"/>
    <n v="3"/>
    <n v="3"/>
    <n v="2"/>
    <x v="4"/>
    <x v="2"/>
    <x v="10"/>
    <m/>
    <m/>
    <m/>
    <n v="2"/>
    <x v="1"/>
    <n v="2"/>
    <n v="3"/>
    <n v="1"/>
    <x v="1"/>
    <x v="1"/>
    <x v="0"/>
    <x v="1"/>
    <x v="0"/>
    <x v="0"/>
    <x v="0"/>
    <m/>
    <m/>
    <m/>
    <x v="0"/>
    <m/>
    <m/>
    <m/>
    <n v="1"/>
    <m/>
    <n v="1"/>
    <x v="1"/>
    <m/>
    <m/>
    <m/>
    <x v="1"/>
    <x v="8"/>
    <n v="7"/>
    <n v="5.5"/>
    <n v="2"/>
    <n v="6"/>
    <s v="Low"/>
    <s v="High"/>
    <s v="Medium High"/>
    <s v="Low"/>
    <s v="Medium High"/>
    <x v="4"/>
  </r>
  <r>
    <n v="100"/>
    <d v="2020-09-21T10:19:12"/>
    <x v="99"/>
    <x v="46"/>
    <n v="20"/>
    <n v="1"/>
    <n v="1"/>
    <n v="1"/>
    <n v="1"/>
    <n v="3"/>
    <m/>
    <n v="1"/>
    <n v="16"/>
    <n v="1"/>
    <n v="6"/>
    <n v="7"/>
    <n v="6"/>
    <n v="7"/>
    <n v="7"/>
    <n v="7"/>
    <n v="7"/>
    <n v="7"/>
    <n v="7"/>
    <n v="7"/>
    <x v="1"/>
    <x v="0"/>
    <x v="3"/>
    <m/>
    <m/>
    <m/>
    <n v="1"/>
    <x v="0"/>
    <n v="1"/>
    <n v="1"/>
    <n v="1"/>
    <x v="0"/>
    <x v="1"/>
    <x v="0"/>
    <x v="1"/>
    <x v="0"/>
    <x v="3"/>
    <x v="0"/>
    <n v="1"/>
    <n v="1"/>
    <m/>
    <x v="1"/>
    <m/>
    <m/>
    <m/>
    <m/>
    <m/>
    <n v="1"/>
    <x v="1"/>
    <m/>
    <m/>
    <m/>
    <x v="1"/>
    <x v="1"/>
    <n v="4"/>
    <n v="3.5"/>
    <n v="4"/>
    <n v="4"/>
    <s v="Medium Low"/>
    <s v="Low"/>
    <s v="Low"/>
    <s v="Medium Low"/>
    <s v="Low"/>
    <x v="0"/>
  </r>
  <r>
    <n v="101"/>
    <d v="2020-09-21T10:19:15"/>
    <x v="100"/>
    <x v="16"/>
    <n v="22"/>
    <n v="1"/>
    <n v="1"/>
    <n v="1"/>
    <n v="0"/>
    <n v="1"/>
    <m/>
    <n v="1"/>
    <n v="6"/>
    <n v="1"/>
    <n v="5"/>
    <n v="4"/>
    <n v="4"/>
    <n v="4"/>
    <n v="3"/>
    <n v="3"/>
    <n v="4"/>
    <n v="2"/>
    <n v="6"/>
    <n v="5"/>
    <x v="8"/>
    <x v="3"/>
    <x v="12"/>
    <m/>
    <m/>
    <m/>
    <n v="1"/>
    <x v="1"/>
    <n v="2"/>
    <n v="1"/>
    <m/>
    <x v="0"/>
    <x v="0"/>
    <x v="0"/>
    <x v="1"/>
    <x v="0"/>
    <x v="5"/>
    <x v="1"/>
    <n v="1"/>
    <m/>
    <m/>
    <x v="1"/>
    <m/>
    <m/>
    <m/>
    <m/>
    <m/>
    <m/>
    <x v="1"/>
    <n v="1"/>
    <m/>
    <m/>
    <x v="2"/>
    <x v="5"/>
    <n v="4"/>
    <n v="5"/>
    <n v="5"/>
    <n v="3"/>
    <s v="Medium High"/>
    <s v="Low"/>
    <s v="Medium Low"/>
    <s v="Medium High"/>
    <s v="Low"/>
    <x v="0"/>
  </r>
  <r>
    <n v="102"/>
    <d v="2020-09-21T10:19:34"/>
    <x v="101"/>
    <x v="1"/>
    <n v="38"/>
    <n v="2"/>
    <n v="1"/>
    <n v="3"/>
    <n v="1"/>
    <n v="1"/>
    <m/>
    <n v="1"/>
    <n v="13"/>
    <n v="2"/>
    <n v="4"/>
    <n v="5"/>
    <n v="7"/>
    <n v="3"/>
    <n v="6"/>
    <n v="3"/>
    <n v="5"/>
    <n v="1"/>
    <n v="6"/>
    <n v="2"/>
    <x v="16"/>
    <x v="0"/>
    <x v="1"/>
    <m/>
    <m/>
    <s v="PHH"/>
    <n v="2"/>
    <x v="1"/>
    <n v="2"/>
    <n v="2"/>
    <m/>
    <x v="0"/>
    <x v="1"/>
    <x v="0"/>
    <x v="0"/>
    <x v="0"/>
    <x v="2"/>
    <x v="0"/>
    <m/>
    <m/>
    <m/>
    <x v="0"/>
    <m/>
    <n v="1"/>
    <m/>
    <m/>
    <m/>
    <m/>
    <x v="1"/>
    <m/>
    <m/>
    <n v="1"/>
    <x v="0"/>
    <x v="6"/>
    <n v="4"/>
    <n v="7"/>
    <n v="5.5"/>
    <n v="6"/>
    <s v="Medium High"/>
    <s v="Low"/>
    <s v="High"/>
    <s v="Medium High"/>
    <s v="Medium High"/>
    <x v="2"/>
  </r>
  <r>
    <n v="103"/>
    <d v="2020-09-21T10:19:48"/>
    <x v="102"/>
    <x v="15"/>
    <n v="9"/>
    <n v="2"/>
    <n v="1"/>
    <n v="2"/>
    <n v="0"/>
    <n v="1"/>
    <m/>
    <n v="1"/>
    <n v="2"/>
    <n v="2"/>
    <n v="5"/>
    <n v="3"/>
    <n v="7"/>
    <n v="3"/>
    <n v="6"/>
    <n v="5"/>
    <n v="5"/>
    <n v="1"/>
    <n v="5"/>
    <n v="3"/>
    <x v="7"/>
    <x v="0"/>
    <x v="5"/>
    <m/>
    <m/>
    <m/>
    <n v="1"/>
    <x v="0"/>
    <n v="2"/>
    <n v="2"/>
    <n v="1"/>
    <x v="1"/>
    <x v="1"/>
    <x v="0"/>
    <x v="1"/>
    <x v="0"/>
    <x v="5"/>
    <x v="0"/>
    <m/>
    <m/>
    <m/>
    <x v="0"/>
    <m/>
    <n v="1"/>
    <m/>
    <m/>
    <m/>
    <n v="1"/>
    <x v="1"/>
    <m/>
    <n v="1"/>
    <m/>
    <x v="1"/>
    <x v="0"/>
    <n v="5"/>
    <n v="7"/>
    <n v="5"/>
    <n v="5.5"/>
    <s v="Medium Low"/>
    <s v="Medium Low"/>
    <s v="High"/>
    <s v="Medium High"/>
    <s v="Medium High"/>
    <x v="5"/>
  </r>
  <r>
    <n v="104"/>
    <d v="2020-09-21T10:20:03"/>
    <x v="103"/>
    <x v="33"/>
    <n v="6"/>
    <n v="1"/>
    <n v="1"/>
    <n v="2"/>
    <n v="0"/>
    <n v="1"/>
    <m/>
    <n v="2"/>
    <n v="2"/>
    <n v="2"/>
    <n v="6"/>
    <n v="1"/>
    <n v="7"/>
    <n v="4"/>
    <n v="5"/>
    <n v="1"/>
    <n v="7"/>
    <n v="1"/>
    <n v="5"/>
    <n v="1"/>
    <x v="7"/>
    <x v="3"/>
    <x v="1"/>
    <m/>
    <m/>
    <s v="CHFA"/>
    <n v="2"/>
    <x v="0"/>
    <n v="2"/>
    <n v="2"/>
    <m/>
    <x v="1"/>
    <x v="1"/>
    <x v="0"/>
    <x v="1"/>
    <x v="0"/>
    <x v="4"/>
    <x v="0"/>
    <m/>
    <m/>
    <m/>
    <x v="1"/>
    <n v="1"/>
    <n v="1"/>
    <m/>
    <m/>
    <m/>
    <m/>
    <x v="0"/>
    <m/>
    <m/>
    <m/>
    <x v="3"/>
    <x v="12"/>
    <n v="7"/>
    <n v="7"/>
    <n v="4.5"/>
    <n v="6"/>
    <s v="High"/>
    <s v="High"/>
    <s v="High"/>
    <s v="Medium Low"/>
    <s v="Medium High"/>
    <x v="3"/>
  </r>
  <r>
    <n v="105"/>
    <d v="2020-09-21T10:20:09"/>
    <x v="104"/>
    <x v="47"/>
    <n v="19"/>
    <n v="1"/>
    <n v="1"/>
    <n v="1"/>
    <n v="0"/>
    <n v="4"/>
    <m/>
    <n v="1"/>
    <n v="30"/>
    <n v="2"/>
    <n v="7"/>
    <n v="1"/>
    <n v="7"/>
    <n v="2"/>
    <n v="7"/>
    <n v="4"/>
    <n v="7"/>
    <n v="1"/>
    <n v="6"/>
    <n v="4"/>
    <x v="19"/>
    <x v="3"/>
    <x v="6"/>
    <m/>
    <s v="First National"/>
    <m/>
    <n v="2"/>
    <x v="1"/>
    <n v="2"/>
    <n v="2"/>
    <m/>
    <x v="0"/>
    <x v="1"/>
    <x v="0"/>
    <x v="1"/>
    <x v="1"/>
    <x v="5"/>
    <x v="0"/>
    <m/>
    <m/>
    <m/>
    <x v="0"/>
    <m/>
    <m/>
    <m/>
    <m/>
    <n v="1"/>
    <m/>
    <x v="1"/>
    <m/>
    <m/>
    <n v="1"/>
    <x v="0"/>
    <x v="11"/>
    <n v="7"/>
    <n v="7"/>
    <n v="6"/>
    <n v="5.5"/>
    <s v="Medium High"/>
    <s v="High"/>
    <s v="High"/>
    <s v="Medium High"/>
    <s v="Medium High"/>
    <x v="3"/>
  </r>
  <r>
    <n v="106"/>
    <d v="2020-09-21T10:21:05"/>
    <x v="105"/>
    <x v="8"/>
    <n v="32"/>
    <n v="2"/>
    <n v="1"/>
    <n v="1"/>
    <n v="2"/>
    <n v="1"/>
    <m/>
    <n v="1"/>
    <n v="40"/>
    <n v="1"/>
    <n v="6"/>
    <n v="7"/>
    <n v="1"/>
    <n v="6"/>
    <n v="4"/>
    <n v="4"/>
    <n v="5"/>
    <n v="5"/>
    <n v="5"/>
    <n v="3"/>
    <x v="12"/>
    <x v="0"/>
    <x v="5"/>
    <m/>
    <m/>
    <m/>
    <n v="3"/>
    <x v="0"/>
    <n v="3"/>
    <n v="2"/>
    <m/>
    <x v="0"/>
    <x v="1"/>
    <x v="1"/>
    <x v="1"/>
    <x v="0"/>
    <x v="1"/>
    <x v="1"/>
    <m/>
    <n v="1"/>
    <m/>
    <x v="1"/>
    <m/>
    <m/>
    <m/>
    <m/>
    <m/>
    <m/>
    <x v="1"/>
    <n v="1"/>
    <m/>
    <m/>
    <x v="0"/>
    <x v="5"/>
    <n v="3"/>
    <n v="2"/>
    <n v="3.5"/>
    <n v="4.5"/>
    <s v="Medium High"/>
    <s v="Low"/>
    <s v="Low"/>
    <s v="Medium Low"/>
    <s v="Medium Low"/>
    <x v="0"/>
  </r>
  <r>
    <n v="107"/>
    <d v="2020-09-21T10:21:14"/>
    <x v="106"/>
    <x v="38"/>
    <n v="9"/>
    <n v="1"/>
    <n v="1"/>
    <n v="2"/>
    <n v="1"/>
    <n v="1"/>
    <m/>
    <n v="1"/>
    <n v="4"/>
    <n v="2"/>
    <n v="6"/>
    <n v="3"/>
    <n v="5"/>
    <n v="4"/>
    <n v="6"/>
    <n v="2"/>
    <n v="6"/>
    <n v="2"/>
    <n v="6"/>
    <n v="3"/>
    <x v="12"/>
    <x v="3"/>
    <x v="3"/>
    <m/>
    <m/>
    <m/>
    <n v="3"/>
    <x v="2"/>
    <n v="1"/>
    <n v="2"/>
    <n v="1"/>
    <x v="1"/>
    <x v="1"/>
    <x v="0"/>
    <x v="0"/>
    <x v="0"/>
    <x v="4"/>
    <x v="1"/>
    <m/>
    <m/>
    <m/>
    <x v="0"/>
    <n v="1"/>
    <m/>
    <m/>
    <n v="1"/>
    <m/>
    <n v="1"/>
    <x v="1"/>
    <m/>
    <m/>
    <m/>
    <x v="1"/>
    <x v="4"/>
    <n v="5.5"/>
    <n v="5.5"/>
    <n v="5"/>
    <n v="5.5"/>
    <s v="High"/>
    <s v="Medium High"/>
    <s v="Medium High"/>
    <s v="Medium High"/>
    <s v="Medium High"/>
    <x v="3"/>
  </r>
  <r>
    <n v="108"/>
    <d v="2020-09-21T10:21:15"/>
    <x v="107"/>
    <x v="7"/>
    <n v="1"/>
    <n v="2"/>
    <n v="1"/>
    <n v="2"/>
    <n v="1"/>
    <n v="1"/>
    <m/>
    <n v="1"/>
    <n v="1"/>
    <n v="1"/>
    <n v="5"/>
    <n v="4"/>
    <n v="3"/>
    <n v="5"/>
    <n v="5"/>
    <n v="4"/>
    <n v="4"/>
    <n v="4"/>
    <n v="4"/>
    <n v="4"/>
    <x v="20"/>
    <x v="3"/>
    <x v="12"/>
    <m/>
    <m/>
    <m/>
    <n v="1"/>
    <x v="1"/>
    <n v="1"/>
    <n v="2"/>
    <m/>
    <x v="0"/>
    <x v="0"/>
    <x v="0"/>
    <x v="1"/>
    <x v="0"/>
    <x v="0"/>
    <x v="1"/>
    <m/>
    <n v="1"/>
    <m/>
    <x v="1"/>
    <m/>
    <m/>
    <m/>
    <m/>
    <m/>
    <m/>
    <x v="1"/>
    <n v="1"/>
    <m/>
    <m/>
    <x v="1"/>
    <x v="6"/>
    <n v="4"/>
    <n v="3.5"/>
    <n v="3.5"/>
    <n v="4.5"/>
    <s v="Medium High"/>
    <s v="Low"/>
    <s v="Low"/>
    <s v="Medium Low"/>
    <s v="Medium Low"/>
    <x v="0"/>
  </r>
  <r>
    <n v="109"/>
    <d v="2020-09-21T10:21:20"/>
    <x v="108"/>
    <x v="48"/>
    <n v="33"/>
    <n v="2"/>
    <n v="1"/>
    <n v="2"/>
    <n v="0"/>
    <n v="4"/>
    <m/>
    <n v="2"/>
    <n v="30"/>
    <n v="2"/>
    <n v="6"/>
    <n v="1"/>
    <n v="7"/>
    <n v="1"/>
    <n v="6"/>
    <n v="6"/>
    <n v="7"/>
    <n v="2"/>
    <n v="7"/>
    <n v="2"/>
    <x v="12"/>
    <x v="1"/>
    <x v="9"/>
    <s v="Hometrust Bank"/>
    <m/>
    <m/>
    <n v="2"/>
    <x v="2"/>
    <n v="2"/>
    <n v="2"/>
    <m/>
    <x v="1"/>
    <x v="1"/>
    <x v="0"/>
    <x v="1"/>
    <x v="0"/>
    <x v="5"/>
    <x v="0"/>
    <m/>
    <m/>
    <m/>
    <x v="1"/>
    <n v="1"/>
    <m/>
    <m/>
    <n v="1"/>
    <m/>
    <m/>
    <x v="1"/>
    <m/>
    <m/>
    <n v="1"/>
    <x v="1"/>
    <x v="0"/>
    <n v="7"/>
    <n v="6.5"/>
    <n v="7"/>
    <n v="6"/>
    <s v="Medium Low"/>
    <s v="High"/>
    <s v="Medium High"/>
    <s v="High"/>
    <s v="Medium High"/>
    <x v="7"/>
  </r>
  <r>
    <n v="110"/>
    <d v="2020-09-21T10:21:23"/>
    <x v="109"/>
    <x v="28"/>
    <n v="3"/>
    <n v="1"/>
    <n v="1"/>
    <n v="4"/>
    <n v="2"/>
    <n v="1"/>
    <m/>
    <n v="2"/>
    <n v="19"/>
    <n v="2"/>
    <n v="6"/>
    <n v="7"/>
    <n v="7"/>
    <n v="4"/>
    <n v="7"/>
    <n v="6"/>
    <n v="6"/>
    <n v="1"/>
    <n v="7"/>
    <n v="3"/>
    <x v="8"/>
    <x v="3"/>
    <x v="5"/>
    <m/>
    <m/>
    <m/>
    <n v="2"/>
    <x v="1"/>
    <n v="3"/>
    <n v="2"/>
    <m/>
    <x v="1"/>
    <x v="1"/>
    <x v="0"/>
    <x v="1"/>
    <x v="0"/>
    <x v="5"/>
    <x v="1"/>
    <m/>
    <m/>
    <m/>
    <x v="0"/>
    <m/>
    <n v="1"/>
    <m/>
    <n v="1"/>
    <m/>
    <m/>
    <x v="1"/>
    <n v="1"/>
    <m/>
    <m/>
    <x v="3"/>
    <x v="0"/>
    <n v="3.5"/>
    <n v="7"/>
    <n v="5.5"/>
    <n v="6"/>
    <s v="Medium Low"/>
    <s v="Low"/>
    <s v="High"/>
    <s v="Medium High"/>
    <s v="Medium High"/>
    <x v="2"/>
  </r>
  <r>
    <n v="111"/>
    <d v="2020-09-21T10:21:43"/>
    <x v="110"/>
    <x v="49"/>
    <n v="33"/>
    <n v="2"/>
    <n v="1"/>
    <n v="2"/>
    <n v="2"/>
    <n v="1"/>
    <m/>
    <n v="1"/>
    <n v="11"/>
    <n v="2"/>
    <n v="4"/>
    <n v="4"/>
    <n v="6"/>
    <n v="2"/>
    <n v="5"/>
    <n v="5"/>
    <n v="4"/>
    <n v="3"/>
    <n v="5"/>
    <n v="3"/>
    <x v="18"/>
    <x v="0"/>
    <x v="3"/>
    <m/>
    <m/>
    <m/>
    <n v="2"/>
    <x v="1"/>
    <n v="2"/>
    <n v="2"/>
    <n v="1"/>
    <x v="0"/>
    <x v="1"/>
    <x v="1"/>
    <x v="0"/>
    <x v="0"/>
    <x v="4"/>
    <x v="1"/>
    <m/>
    <n v="1"/>
    <m/>
    <x v="1"/>
    <m/>
    <m/>
    <m/>
    <n v="1"/>
    <n v="1"/>
    <n v="1"/>
    <x v="1"/>
    <m/>
    <m/>
    <m/>
    <x v="1"/>
    <x v="1"/>
    <n v="4"/>
    <n v="5.5"/>
    <n v="5.5"/>
    <n v="5"/>
    <s v="Medium Low"/>
    <s v="Low"/>
    <s v="Medium High"/>
    <s v="Medium High"/>
    <s v="Medium Low"/>
    <x v="2"/>
  </r>
  <r>
    <n v="112"/>
    <d v="2020-09-21T10:21:49"/>
    <x v="111"/>
    <x v="37"/>
    <n v="32"/>
    <n v="1"/>
    <n v="1"/>
    <n v="1"/>
    <n v="0"/>
    <n v="4"/>
    <m/>
    <n v="2"/>
    <n v="3"/>
    <n v="2"/>
    <n v="2"/>
    <n v="2"/>
    <n v="6"/>
    <n v="5"/>
    <n v="5"/>
    <n v="6"/>
    <n v="6"/>
    <n v="2"/>
    <n v="6"/>
    <n v="5"/>
    <x v="5"/>
    <x v="3"/>
    <x v="6"/>
    <m/>
    <s v="Community NA"/>
    <m/>
    <n v="2"/>
    <x v="1"/>
    <n v="2"/>
    <n v="2"/>
    <n v="1"/>
    <x v="0"/>
    <x v="1"/>
    <x v="0"/>
    <x v="1"/>
    <x v="0"/>
    <x v="5"/>
    <x v="0"/>
    <m/>
    <m/>
    <m/>
    <x v="1"/>
    <m/>
    <m/>
    <m/>
    <n v="1"/>
    <m/>
    <m/>
    <x v="1"/>
    <m/>
    <n v="1"/>
    <m/>
    <x v="0"/>
    <x v="3"/>
    <n v="6"/>
    <n v="6"/>
    <n v="4.5"/>
    <n v="4"/>
    <s v="Low"/>
    <s v="Medium High"/>
    <s v="Medium High"/>
    <s v="Medium Low"/>
    <s v="Low"/>
    <x v="4"/>
  </r>
  <r>
    <n v="113"/>
    <d v="2020-09-21T10:21:50"/>
    <x v="112"/>
    <x v="17"/>
    <n v="30"/>
    <n v="1"/>
    <n v="1"/>
    <n v="2"/>
    <n v="2"/>
    <n v="1"/>
    <m/>
    <n v="1"/>
    <n v="2"/>
    <n v="2"/>
    <n v="5"/>
    <n v="3"/>
    <n v="2"/>
    <n v="6"/>
    <n v="3"/>
    <n v="4"/>
    <n v="4"/>
    <n v="3"/>
    <n v="3"/>
    <n v="4"/>
    <x v="7"/>
    <x v="0"/>
    <x v="3"/>
    <m/>
    <m/>
    <m/>
    <n v="2"/>
    <x v="1"/>
    <n v="2"/>
    <n v="2"/>
    <n v="1"/>
    <x v="0"/>
    <x v="1"/>
    <x v="0"/>
    <x v="1"/>
    <x v="0"/>
    <x v="3"/>
    <x v="0"/>
    <n v="1"/>
    <m/>
    <m/>
    <x v="1"/>
    <m/>
    <m/>
    <m/>
    <m/>
    <m/>
    <m/>
    <x v="0"/>
    <m/>
    <m/>
    <m/>
    <x v="0"/>
    <x v="6"/>
    <n v="4.5"/>
    <n v="3.5"/>
    <n v="2.5"/>
    <n v="3.5"/>
    <s v="Medium High"/>
    <s v="Medium Low"/>
    <s v="Low"/>
    <s v="Low"/>
    <s v="Low"/>
    <x v="0"/>
  </r>
  <r>
    <n v="114"/>
    <d v="2020-09-21T10:22:04"/>
    <x v="113"/>
    <x v="8"/>
    <n v="28"/>
    <n v="1"/>
    <n v="1"/>
    <n v="2"/>
    <n v="1"/>
    <n v="1"/>
    <m/>
    <n v="2"/>
    <n v="1"/>
    <n v="2"/>
    <n v="5"/>
    <n v="3"/>
    <n v="5"/>
    <n v="3"/>
    <n v="5"/>
    <n v="5"/>
    <n v="5"/>
    <n v="3"/>
    <n v="5"/>
    <n v="6"/>
    <x v="12"/>
    <x v="3"/>
    <x v="12"/>
    <m/>
    <m/>
    <m/>
    <n v="3"/>
    <x v="2"/>
    <n v="2"/>
    <n v="2"/>
    <m/>
    <x v="0"/>
    <x v="1"/>
    <x v="0"/>
    <x v="0"/>
    <x v="0"/>
    <x v="1"/>
    <x v="1"/>
    <m/>
    <m/>
    <m/>
    <x v="0"/>
    <m/>
    <m/>
    <m/>
    <m/>
    <m/>
    <m/>
    <x v="0"/>
    <m/>
    <m/>
    <m/>
    <x v="3"/>
    <x v="0"/>
    <n v="5"/>
    <n v="5"/>
    <n v="5"/>
    <n v="3.5"/>
    <s v="Medium Low"/>
    <s v="Medium Low"/>
    <s v="Medium Low"/>
    <s v="Medium High"/>
    <s v="Low"/>
    <x v="0"/>
  </r>
  <r>
    <n v="115"/>
    <d v="2020-09-21T10:22:14"/>
    <x v="114"/>
    <x v="50"/>
    <n v="36"/>
    <n v="1"/>
    <n v="1"/>
    <n v="2"/>
    <n v="0"/>
    <n v="1"/>
    <m/>
    <n v="2"/>
    <n v="20"/>
    <n v="1"/>
    <n v="4"/>
    <n v="5"/>
    <n v="7"/>
    <n v="3"/>
    <n v="4"/>
    <n v="6"/>
    <n v="5"/>
    <n v="4"/>
    <n v="6"/>
    <n v="5"/>
    <x v="9"/>
    <x v="2"/>
    <x v="10"/>
    <m/>
    <m/>
    <m/>
    <n v="2"/>
    <x v="1"/>
    <n v="2"/>
    <n v="2"/>
    <m/>
    <x v="1"/>
    <x v="1"/>
    <x v="0"/>
    <x v="0"/>
    <x v="0"/>
    <x v="1"/>
    <x v="0"/>
    <m/>
    <m/>
    <m/>
    <x v="0"/>
    <m/>
    <m/>
    <n v="1"/>
    <m/>
    <m/>
    <m/>
    <x v="0"/>
    <m/>
    <m/>
    <m/>
    <x v="1"/>
    <x v="2"/>
    <n v="4"/>
    <n v="5.5"/>
    <n v="5.5"/>
    <n v="3.5"/>
    <s v="Medium Low"/>
    <s v="Low"/>
    <s v="Medium High"/>
    <s v="Medium High"/>
    <s v="Low"/>
    <x v="2"/>
  </r>
  <r>
    <n v="116"/>
    <d v="2020-09-21T10:22:24"/>
    <x v="115"/>
    <x v="0"/>
    <n v="38"/>
    <n v="1"/>
    <n v="1"/>
    <n v="2"/>
    <n v="2"/>
    <n v="6"/>
    <m/>
    <n v="2"/>
    <n v="4"/>
    <n v="1"/>
    <n v="6"/>
    <n v="1"/>
    <n v="7"/>
    <n v="5"/>
    <n v="7"/>
    <n v="7"/>
    <n v="5"/>
    <n v="1"/>
    <n v="7"/>
    <n v="3"/>
    <x v="1"/>
    <x v="0"/>
    <x v="5"/>
    <m/>
    <m/>
    <m/>
    <n v="1"/>
    <x v="2"/>
    <n v="2"/>
    <n v="2"/>
    <m/>
    <x v="1"/>
    <x v="1"/>
    <x v="0"/>
    <x v="0"/>
    <x v="0"/>
    <x v="5"/>
    <x v="0"/>
    <m/>
    <m/>
    <m/>
    <x v="0"/>
    <n v="1"/>
    <m/>
    <m/>
    <m/>
    <m/>
    <n v="1"/>
    <x v="1"/>
    <m/>
    <m/>
    <m/>
    <x v="0"/>
    <x v="1"/>
    <n v="6"/>
    <n v="7"/>
    <n v="5"/>
    <n v="6"/>
    <s v="Medium Low"/>
    <s v="Medium High"/>
    <s v="High"/>
    <s v="Medium High"/>
    <s v="Medium High"/>
    <x v="5"/>
  </r>
  <r>
    <n v="117"/>
    <d v="2020-09-21T10:22:30"/>
    <x v="116"/>
    <x v="10"/>
    <n v="4"/>
    <n v="1"/>
    <n v="1"/>
    <n v="1"/>
    <n v="0"/>
    <n v="3"/>
    <m/>
    <n v="2"/>
    <n v="23"/>
    <n v="2"/>
    <n v="7"/>
    <n v="1"/>
    <n v="7"/>
    <n v="7"/>
    <n v="7"/>
    <n v="1"/>
    <n v="7"/>
    <n v="5"/>
    <n v="7"/>
    <n v="1"/>
    <x v="1"/>
    <x v="2"/>
    <x v="6"/>
    <m/>
    <s v="Peoples "/>
    <m/>
    <n v="2"/>
    <x v="1"/>
    <n v="2"/>
    <n v="2"/>
    <m/>
    <x v="0"/>
    <x v="1"/>
    <x v="0"/>
    <x v="1"/>
    <x v="1"/>
    <x v="0"/>
    <x v="0"/>
    <m/>
    <m/>
    <m/>
    <x v="1"/>
    <m/>
    <m/>
    <m/>
    <n v="1"/>
    <n v="1"/>
    <m/>
    <x v="1"/>
    <m/>
    <m/>
    <n v="1"/>
    <x v="1"/>
    <x v="10"/>
    <n v="7"/>
    <n v="5"/>
    <n v="4"/>
    <n v="7"/>
    <s v="High"/>
    <s v="High"/>
    <s v="Medium Low"/>
    <s v="Medium Low"/>
    <s v="High"/>
    <x v="3"/>
  </r>
  <r>
    <n v="118"/>
    <d v="2020-09-21T10:22:30"/>
    <x v="117"/>
    <x v="51"/>
    <n v="30"/>
    <n v="1"/>
    <n v="1"/>
    <n v="4"/>
    <n v="0"/>
    <n v="2"/>
    <m/>
    <n v="1"/>
    <n v="5"/>
    <n v="2"/>
    <n v="7"/>
    <n v="7"/>
    <n v="7"/>
    <n v="7"/>
    <n v="7"/>
    <n v="5"/>
    <n v="6"/>
    <n v="5"/>
    <n v="7"/>
    <n v="7"/>
    <x v="8"/>
    <x v="0"/>
    <x v="5"/>
    <m/>
    <m/>
    <m/>
    <n v="2"/>
    <x v="1"/>
    <n v="2"/>
    <n v="2"/>
    <m/>
    <x v="0"/>
    <x v="1"/>
    <x v="0"/>
    <x v="0"/>
    <x v="0"/>
    <x v="4"/>
    <x v="0"/>
    <m/>
    <m/>
    <m/>
    <x v="1"/>
    <m/>
    <m/>
    <n v="1"/>
    <m/>
    <n v="1"/>
    <m/>
    <x v="0"/>
    <m/>
    <m/>
    <m/>
    <x v="0"/>
    <x v="5"/>
    <n v="3.5"/>
    <n v="5"/>
    <n v="4"/>
    <n v="4"/>
    <s v="Medium High"/>
    <s v="Low"/>
    <s v="Medium Low"/>
    <s v="Medium Low"/>
    <s v="Low"/>
    <x v="6"/>
  </r>
  <r>
    <n v="119"/>
    <d v="2020-09-21T10:22:33"/>
    <x v="118"/>
    <x v="7"/>
    <n v="13"/>
    <n v="1"/>
    <n v="1"/>
    <n v="2"/>
    <n v="0"/>
    <n v="1"/>
    <m/>
    <n v="1"/>
    <n v="5"/>
    <n v="1"/>
    <n v="4"/>
    <n v="4"/>
    <n v="6"/>
    <n v="4"/>
    <n v="4"/>
    <n v="5"/>
    <n v="6"/>
    <n v="3"/>
    <n v="4"/>
    <n v="4"/>
    <x v="8"/>
    <x v="0"/>
    <x v="1"/>
    <m/>
    <m/>
    <s v="Amerihome"/>
    <n v="2"/>
    <x v="0"/>
    <n v="2"/>
    <n v="2"/>
    <m/>
    <x v="1"/>
    <x v="1"/>
    <x v="0"/>
    <x v="1"/>
    <x v="0"/>
    <x v="2"/>
    <x v="0"/>
    <m/>
    <m/>
    <m/>
    <x v="0"/>
    <m/>
    <m/>
    <m/>
    <n v="1"/>
    <m/>
    <m/>
    <x v="1"/>
    <m/>
    <n v="1"/>
    <m/>
    <x v="2"/>
    <x v="1"/>
    <n v="5"/>
    <n v="5.5"/>
    <n v="4"/>
    <n v="4"/>
    <s v="Medium Low"/>
    <s v="Medium Low"/>
    <s v="Medium High"/>
    <s v="Medium Low"/>
    <s v="Low"/>
    <x v="4"/>
  </r>
  <r>
    <n v="120"/>
    <d v="2020-09-21T10:22:43"/>
    <x v="119"/>
    <x v="24"/>
    <n v="23"/>
    <n v="1"/>
    <n v="1"/>
    <n v="1"/>
    <n v="0"/>
    <n v="1"/>
    <m/>
    <n v="2"/>
    <n v="1"/>
    <n v="2"/>
    <n v="4"/>
    <n v="2"/>
    <n v="5"/>
    <n v="2"/>
    <n v="4"/>
    <n v="3"/>
    <n v="4"/>
    <n v="3"/>
    <n v="2"/>
    <n v="4"/>
    <x v="12"/>
    <x v="0"/>
    <x v="10"/>
    <m/>
    <m/>
    <m/>
    <n v="2"/>
    <x v="1"/>
    <n v="2"/>
    <n v="2"/>
    <n v="1"/>
    <x v="0"/>
    <x v="1"/>
    <x v="0"/>
    <x v="0"/>
    <x v="0"/>
    <x v="0"/>
    <x v="1"/>
    <m/>
    <n v="1"/>
    <m/>
    <x v="1"/>
    <n v="1"/>
    <n v="1"/>
    <m/>
    <m/>
    <m/>
    <m/>
    <x v="1"/>
    <n v="1"/>
    <m/>
    <m/>
    <x v="2"/>
    <x v="6"/>
    <n v="5"/>
    <n v="5"/>
    <n v="4"/>
    <n v="4"/>
    <s v="Medium High"/>
    <s v="Medium Low"/>
    <s v="Medium Low"/>
    <s v="Medium Low"/>
    <s v="Low"/>
    <x v="6"/>
  </r>
  <r>
    <n v="121"/>
    <d v="2020-09-21T10:23:05"/>
    <x v="120"/>
    <x v="3"/>
    <n v="43"/>
    <n v="1"/>
    <n v="1"/>
    <n v="4"/>
    <n v="2"/>
    <n v="1"/>
    <m/>
    <n v="1"/>
    <n v="2"/>
    <n v="1"/>
    <n v="4"/>
    <n v="5"/>
    <n v="6"/>
    <n v="6"/>
    <n v="5"/>
    <n v="6"/>
    <n v="4"/>
    <n v="5"/>
    <n v="6"/>
    <n v="5"/>
    <x v="7"/>
    <x v="0"/>
    <x v="3"/>
    <m/>
    <m/>
    <m/>
    <n v="1"/>
    <x v="0"/>
    <n v="1"/>
    <n v="1"/>
    <n v="1"/>
    <x v="0"/>
    <x v="0"/>
    <x v="0"/>
    <x v="1"/>
    <x v="0"/>
    <x v="0"/>
    <x v="1"/>
    <m/>
    <n v="1"/>
    <m/>
    <x v="0"/>
    <n v="1"/>
    <m/>
    <m/>
    <m/>
    <m/>
    <m/>
    <x v="0"/>
    <n v="1"/>
    <m/>
    <m/>
    <x v="1"/>
    <x v="2"/>
    <n v="3.5"/>
    <n v="4.5"/>
    <n v="4"/>
    <n v="4"/>
    <s v="Medium Low"/>
    <s v="Low"/>
    <s v="Medium Low"/>
    <s v="Medium Low"/>
    <s v="Low"/>
    <x v="0"/>
  </r>
  <r>
    <n v="122"/>
    <d v="2020-09-21T10:23:21"/>
    <x v="121"/>
    <x v="11"/>
    <n v="22"/>
    <n v="1"/>
    <n v="1"/>
    <n v="2"/>
    <n v="0"/>
    <n v="5"/>
    <s v="Currently unemployed "/>
    <n v="1"/>
    <n v="14"/>
    <n v="2"/>
    <n v="4"/>
    <n v="6"/>
    <n v="4"/>
    <n v="6"/>
    <n v="3"/>
    <n v="4"/>
    <n v="6"/>
    <n v="5"/>
    <n v="2"/>
    <n v="5"/>
    <x v="9"/>
    <x v="0"/>
    <x v="1"/>
    <m/>
    <m/>
    <s v="Shellpoint "/>
    <n v="2"/>
    <x v="1"/>
    <n v="2"/>
    <n v="2"/>
    <m/>
    <x v="0"/>
    <x v="1"/>
    <x v="0"/>
    <x v="1"/>
    <x v="1"/>
    <x v="0"/>
    <x v="0"/>
    <m/>
    <m/>
    <m/>
    <x v="1"/>
    <m/>
    <n v="1"/>
    <m/>
    <n v="1"/>
    <m/>
    <m/>
    <x v="1"/>
    <m/>
    <m/>
    <n v="1"/>
    <x v="2"/>
    <x v="0"/>
    <n v="4"/>
    <n v="3.5"/>
    <n v="2"/>
    <n v="3"/>
    <s v="Medium Low"/>
    <s v="Low"/>
    <s v="Low"/>
    <s v="Low"/>
    <s v="Low"/>
    <x v="0"/>
  </r>
  <r>
    <n v="123"/>
    <d v="2020-09-21T10:23:24"/>
    <x v="122"/>
    <x v="36"/>
    <n v="22"/>
    <n v="1"/>
    <n v="1"/>
    <n v="3"/>
    <n v="2"/>
    <n v="1"/>
    <m/>
    <n v="2"/>
    <n v="11"/>
    <n v="1"/>
    <n v="3"/>
    <n v="3"/>
    <n v="7"/>
    <n v="3"/>
    <n v="6"/>
    <n v="5"/>
    <n v="6"/>
    <n v="2"/>
    <n v="7"/>
    <n v="2"/>
    <x v="12"/>
    <x v="3"/>
    <x v="3"/>
    <m/>
    <m/>
    <m/>
    <n v="1"/>
    <x v="0"/>
    <n v="1"/>
    <n v="1"/>
    <n v="1"/>
    <x v="1"/>
    <x v="0"/>
    <x v="0"/>
    <x v="1"/>
    <x v="0"/>
    <x v="1"/>
    <x v="1"/>
    <n v="1"/>
    <n v="1"/>
    <m/>
    <x v="1"/>
    <m/>
    <m/>
    <n v="1"/>
    <m/>
    <m/>
    <m/>
    <x v="0"/>
    <n v="1"/>
    <n v="1"/>
    <m/>
    <x v="2"/>
    <x v="2"/>
    <n v="5.5"/>
    <n v="6.5"/>
    <n v="6"/>
    <n v="6"/>
    <s v="Medium Low"/>
    <s v="Medium High"/>
    <s v="Medium High"/>
    <s v="Medium High"/>
    <s v="Medium High"/>
    <x v="7"/>
  </r>
  <r>
    <n v="124"/>
    <d v="2020-09-21T10:23:25"/>
    <x v="123"/>
    <x v="3"/>
    <n v="16"/>
    <n v="2"/>
    <n v="1"/>
    <n v="2"/>
    <n v="1"/>
    <n v="1"/>
    <m/>
    <n v="1"/>
    <n v="13"/>
    <n v="1"/>
    <n v="4"/>
    <n v="3"/>
    <n v="7"/>
    <n v="3"/>
    <n v="4"/>
    <n v="5"/>
    <n v="4"/>
    <n v="1"/>
    <n v="6"/>
    <n v="4"/>
    <x v="22"/>
    <x v="0"/>
    <x v="1"/>
    <m/>
    <m/>
    <s v="SunTrust"/>
    <n v="3"/>
    <x v="2"/>
    <n v="3"/>
    <n v="3"/>
    <m/>
    <x v="0"/>
    <x v="1"/>
    <x v="0"/>
    <x v="1"/>
    <x v="1"/>
    <x v="4"/>
    <x v="0"/>
    <m/>
    <m/>
    <m/>
    <x v="1"/>
    <m/>
    <n v="1"/>
    <m/>
    <m/>
    <n v="1"/>
    <m/>
    <x v="1"/>
    <m/>
    <m/>
    <n v="1"/>
    <x v="2"/>
    <x v="1"/>
    <n v="4.5"/>
    <n v="7"/>
    <n v="5.5"/>
    <n v="4"/>
    <s v="Medium Low"/>
    <s v="Medium Low"/>
    <s v="High"/>
    <s v="Medium High"/>
    <s v="Low"/>
    <x v="1"/>
  </r>
  <r>
    <n v="125"/>
    <d v="2020-09-21T10:23:32"/>
    <x v="124"/>
    <x v="44"/>
    <n v="18"/>
    <n v="1"/>
    <n v="1"/>
    <n v="1"/>
    <n v="3"/>
    <n v="1"/>
    <m/>
    <n v="2"/>
    <n v="0"/>
    <n v="2"/>
    <n v="3"/>
    <n v="2"/>
    <n v="6"/>
    <n v="6"/>
    <n v="6"/>
    <n v="5"/>
    <n v="7"/>
    <n v="5"/>
    <n v="6"/>
    <n v="1"/>
    <x v="1"/>
    <x v="3"/>
    <x v="6"/>
    <m/>
    <s v="Citizens"/>
    <m/>
    <n v="2"/>
    <x v="1"/>
    <n v="2"/>
    <n v="2"/>
    <n v="1"/>
    <x v="0"/>
    <x v="1"/>
    <x v="0"/>
    <x v="1"/>
    <x v="0"/>
    <x v="0"/>
    <x v="0"/>
    <m/>
    <m/>
    <m/>
    <x v="1"/>
    <n v="1"/>
    <m/>
    <m/>
    <n v="1"/>
    <m/>
    <m/>
    <x v="1"/>
    <m/>
    <m/>
    <n v="1"/>
    <x v="1"/>
    <x v="2"/>
    <n v="6.5"/>
    <n v="4.5"/>
    <n v="4"/>
    <n v="6.5"/>
    <s v="Medium Low"/>
    <s v="High"/>
    <s v="Medium Low"/>
    <s v="Medium Low"/>
    <s v="High"/>
    <x v="5"/>
  </r>
  <r>
    <n v="126"/>
    <d v="2020-09-21T10:24:24"/>
    <x v="125"/>
    <x v="4"/>
    <n v="32"/>
    <n v="1"/>
    <n v="1"/>
    <n v="2"/>
    <n v="2"/>
    <n v="1"/>
    <m/>
    <n v="1"/>
    <n v="4"/>
    <n v="1"/>
    <n v="7"/>
    <n v="2"/>
    <n v="6"/>
    <n v="2"/>
    <n v="7"/>
    <n v="6"/>
    <n v="6"/>
    <n v="2"/>
    <n v="7"/>
    <n v="2"/>
    <x v="5"/>
    <x v="1"/>
    <x v="10"/>
    <m/>
    <m/>
    <m/>
    <n v="1"/>
    <x v="0"/>
    <n v="1"/>
    <n v="1"/>
    <m/>
    <x v="0"/>
    <x v="1"/>
    <x v="0"/>
    <x v="0"/>
    <x v="0"/>
    <x v="4"/>
    <x v="1"/>
    <m/>
    <n v="1"/>
    <m/>
    <x v="1"/>
    <m/>
    <n v="1"/>
    <n v="1"/>
    <m/>
    <m/>
    <m/>
    <x v="1"/>
    <n v="1"/>
    <m/>
    <m/>
    <x v="0"/>
    <x v="6"/>
    <n v="6"/>
    <n v="6"/>
    <n v="6.5"/>
    <n v="6.5"/>
    <s v="Medium High"/>
    <s v="Medium High"/>
    <s v="Medium High"/>
    <s v="High"/>
    <s v="High"/>
    <x v="7"/>
  </r>
  <r>
    <n v="127"/>
    <d v="2020-09-21T10:25:25"/>
    <x v="126"/>
    <x v="24"/>
    <n v="20"/>
    <n v="1"/>
    <n v="1"/>
    <n v="2"/>
    <n v="1"/>
    <n v="1"/>
    <m/>
    <n v="1"/>
    <n v="20"/>
    <n v="1"/>
    <n v="1"/>
    <n v="4"/>
    <n v="3"/>
    <n v="4"/>
    <n v="3"/>
    <n v="5"/>
    <n v="6"/>
    <n v="4"/>
    <n v="5"/>
    <n v="3"/>
    <x v="4"/>
    <x v="0"/>
    <x v="3"/>
    <m/>
    <m/>
    <m/>
    <n v="2"/>
    <x v="0"/>
    <n v="1"/>
    <n v="2"/>
    <m/>
    <x v="1"/>
    <x v="1"/>
    <x v="0"/>
    <x v="1"/>
    <x v="0"/>
    <x v="0"/>
    <x v="1"/>
    <n v="1"/>
    <m/>
    <n v="1"/>
    <x v="1"/>
    <n v="1"/>
    <m/>
    <m/>
    <m/>
    <m/>
    <m/>
    <x v="0"/>
    <m/>
    <m/>
    <m/>
    <x v="1"/>
    <x v="3"/>
    <n v="5"/>
    <n v="3.5"/>
    <n v="4.5"/>
    <n v="4"/>
    <s v="Low"/>
    <s v="Medium Low"/>
    <s v="Low"/>
    <s v="Medium Low"/>
    <s v="Low"/>
    <x v="4"/>
  </r>
  <r>
    <n v="128"/>
    <d v="2020-09-21T10:25:54"/>
    <x v="127"/>
    <x v="18"/>
    <n v="32"/>
    <n v="1"/>
    <n v="1"/>
    <n v="2"/>
    <n v="2"/>
    <n v="1"/>
    <m/>
    <n v="1"/>
    <n v="3"/>
    <n v="2"/>
    <n v="3"/>
    <n v="1"/>
    <n v="5"/>
    <n v="3"/>
    <n v="7"/>
    <n v="3"/>
    <n v="4"/>
    <n v="1"/>
    <n v="7"/>
    <n v="3"/>
    <x v="5"/>
    <x v="0"/>
    <x v="4"/>
    <m/>
    <m/>
    <m/>
    <n v="3"/>
    <x v="0"/>
    <n v="1"/>
    <n v="2"/>
    <m/>
    <x v="0"/>
    <x v="1"/>
    <x v="0"/>
    <x v="0"/>
    <x v="0"/>
    <x v="5"/>
    <x v="1"/>
    <m/>
    <m/>
    <m/>
    <x v="1"/>
    <n v="1"/>
    <m/>
    <n v="1"/>
    <n v="1"/>
    <m/>
    <m/>
    <x v="1"/>
    <m/>
    <n v="1"/>
    <m/>
    <x v="0"/>
    <x v="0"/>
    <n v="5.5"/>
    <n v="6"/>
    <n v="6"/>
    <n v="6"/>
    <s v="Medium Low"/>
    <s v="Medium High"/>
    <s v="Medium High"/>
    <s v="Medium High"/>
    <s v="Medium High"/>
    <x v="7"/>
  </r>
  <r>
    <n v="129"/>
    <d v="2020-09-21T10:26:02"/>
    <x v="128"/>
    <x v="34"/>
    <n v="43"/>
    <n v="1"/>
    <n v="1"/>
    <n v="2"/>
    <n v="3"/>
    <n v="3"/>
    <m/>
    <n v="1"/>
    <n v="15"/>
    <n v="2"/>
    <n v="6"/>
    <n v="1"/>
    <n v="7"/>
    <n v="1"/>
    <n v="7"/>
    <n v="6"/>
    <n v="7"/>
    <n v="1"/>
    <n v="7"/>
    <n v="1"/>
    <x v="9"/>
    <x v="0"/>
    <x v="5"/>
    <m/>
    <m/>
    <m/>
    <n v="2"/>
    <x v="2"/>
    <n v="2"/>
    <n v="2"/>
    <m/>
    <x v="1"/>
    <x v="1"/>
    <x v="0"/>
    <x v="1"/>
    <x v="0"/>
    <x v="1"/>
    <x v="0"/>
    <m/>
    <m/>
    <m/>
    <x v="0"/>
    <m/>
    <n v="1"/>
    <m/>
    <m/>
    <m/>
    <n v="1"/>
    <x v="0"/>
    <n v="1"/>
    <n v="1"/>
    <m/>
    <x v="1"/>
    <x v="0"/>
    <n v="7"/>
    <n v="7"/>
    <n v="7"/>
    <n v="7"/>
    <s v="Medium Low"/>
    <s v="High"/>
    <s v="High"/>
    <s v="High"/>
    <s v="High"/>
    <x v="7"/>
  </r>
  <r>
    <n v="130"/>
    <d v="2020-09-21T10:26:33"/>
    <x v="129"/>
    <x v="50"/>
    <n v="10"/>
    <n v="2"/>
    <n v="1"/>
    <n v="2"/>
    <n v="2"/>
    <n v="2"/>
    <m/>
    <n v="1"/>
    <n v="9"/>
    <n v="1"/>
    <n v="4"/>
    <n v="1"/>
    <n v="5"/>
    <n v="3"/>
    <n v="6"/>
    <n v="6"/>
    <n v="6"/>
    <n v="1"/>
    <n v="3"/>
    <n v="1"/>
    <x v="8"/>
    <x v="0"/>
    <x v="3"/>
    <m/>
    <m/>
    <m/>
    <n v="1"/>
    <x v="0"/>
    <n v="1"/>
    <n v="1"/>
    <n v="1"/>
    <x v="0"/>
    <x v="0"/>
    <x v="1"/>
    <x v="1"/>
    <x v="0"/>
    <x v="4"/>
    <x v="1"/>
    <n v="1"/>
    <m/>
    <m/>
    <x v="1"/>
    <n v="1"/>
    <n v="1"/>
    <m/>
    <m/>
    <m/>
    <n v="1"/>
    <x v="1"/>
    <n v="1"/>
    <m/>
    <m/>
    <x v="1"/>
    <x v="2"/>
    <n v="6.5"/>
    <n v="6"/>
    <n v="4"/>
    <n v="6.5"/>
    <s v="Medium Low"/>
    <s v="High"/>
    <s v="Medium High"/>
    <s v="Medium Low"/>
    <s v="High"/>
    <x v="5"/>
  </r>
  <r>
    <n v="131"/>
    <d v="2020-09-21T10:26:49"/>
    <x v="130"/>
    <x v="8"/>
    <n v="33"/>
    <n v="1"/>
    <n v="1"/>
    <n v="2"/>
    <n v="1"/>
    <n v="1"/>
    <m/>
    <n v="1"/>
    <n v="0"/>
    <n v="1"/>
    <n v="6"/>
    <n v="6"/>
    <n v="6"/>
    <n v="7"/>
    <n v="7"/>
    <n v="6"/>
    <n v="7"/>
    <n v="5"/>
    <n v="6"/>
    <n v="6"/>
    <x v="20"/>
    <x v="0"/>
    <x v="10"/>
    <m/>
    <m/>
    <m/>
    <n v="1"/>
    <x v="0"/>
    <n v="1"/>
    <n v="1"/>
    <n v="1"/>
    <x v="1"/>
    <x v="1"/>
    <x v="0"/>
    <x v="1"/>
    <x v="0"/>
    <x v="1"/>
    <x v="0"/>
    <n v="1"/>
    <n v="1"/>
    <m/>
    <x v="1"/>
    <m/>
    <m/>
    <m/>
    <m/>
    <m/>
    <n v="1"/>
    <x v="1"/>
    <n v="1"/>
    <n v="1"/>
    <m/>
    <x v="1"/>
    <x v="0"/>
    <n v="4.5"/>
    <n v="4.5"/>
    <n v="3.5"/>
    <n v="4.5"/>
    <s v="Medium Low"/>
    <s v="Medium Low"/>
    <s v="Medium Low"/>
    <s v="Medium Low"/>
    <s v="Medium Low"/>
    <x v="0"/>
  </r>
  <r>
    <n v="132"/>
    <d v="2020-09-21T10:26:54"/>
    <x v="131"/>
    <x v="8"/>
    <n v="9"/>
    <n v="1"/>
    <n v="1"/>
    <n v="4"/>
    <n v="1"/>
    <n v="1"/>
    <m/>
    <n v="1"/>
    <n v="10"/>
    <n v="1"/>
    <n v="7"/>
    <n v="7"/>
    <n v="7"/>
    <n v="7"/>
    <n v="7"/>
    <n v="7"/>
    <n v="7"/>
    <n v="7"/>
    <n v="7"/>
    <n v="7"/>
    <x v="12"/>
    <x v="0"/>
    <x v="4"/>
    <m/>
    <m/>
    <m/>
    <n v="2"/>
    <x v="0"/>
    <n v="1"/>
    <n v="1"/>
    <n v="1"/>
    <x v="0"/>
    <x v="0"/>
    <x v="0"/>
    <x v="1"/>
    <x v="0"/>
    <x v="4"/>
    <x v="0"/>
    <m/>
    <m/>
    <n v="1"/>
    <x v="1"/>
    <m/>
    <m/>
    <m/>
    <m/>
    <m/>
    <n v="1"/>
    <x v="1"/>
    <n v="1"/>
    <m/>
    <m/>
    <x v="1"/>
    <x v="0"/>
    <n v="4"/>
    <n v="4"/>
    <n v="4"/>
    <n v="4"/>
    <s v="Medium Low"/>
    <s v="Low"/>
    <s v="Low"/>
    <s v="Medium Low"/>
    <s v="Low"/>
    <x v="0"/>
  </r>
  <r>
    <n v="133"/>
    <d v="2020-09-21T10:27:05"/>
    <x v="132"/>
    <x v="8"/>
    <n v="30"/>
    <n v="1"/>
    <n v="1"/>
    <n v="1"/>
    <n v="1"/>
    <n v="1"/>
    <m/>
    <n v="1"/>
    <n v="12"/>
    <n v="1"/>
    <n v="5"/>
    <n v="6"/>
    <n v="6"/>
    <n v="6"/>
    <n v="5"/>
    <n v="5"/>
    <n v="5"/>
    <n v="6"/>
    <n v="6"/>
    <n v="6"/>
    <x v="12"/>
    <x v="0"/>
    <x v="3"/>
    <m/>
    <m/>
    <m/>
    <n v="1"/>
    <x v="0"/>
    <n v="1"/>
    <n v="1"/>
    <m/>
    <x v="1"/>
    <x v="1"/>
    <x v="0"/>
    <x v="1"/>
    <x v="0"/>
    <x v="1"/>
    <x v="1"/>
    <n v="1"/>
    <m/>
    <m/>
    <x v="1"/>
    <m/>
    <m/>
    <m/>
    <m/>
    <m/>
    <m/>
    <x v="1"/>
    <n v="1"/>
    <m/>
    <m/>
    <x v="0"/>
    <x v="0"/>
    <n v="3.5"/>
    <n v="4"/>
    <n v="4"/>
    <n v="3.5"/>
    <s v="Medium Low"/>
    <s v="Low"/>
    <s v="Low"/>
    <s v="Medium Low"/>
    <s v="Low"/>
    <x v="0"/>
  </r>
  <r>
    <n v="134"/>
    <d v="2020-09-21T10:27:24"/>
    <x v="133"/>
    <x v="36"/>
    <n v="43"/>
    <n v="1"/>
    <n v="1"/>
    <n v="2"/>
    <n v="1"/>
    <n v="1"/>
    <m/>
    <n v="1"/>
    <n v="0"/>
    <n v="1"/>
    <n v="6"/>
    <n v="6"/>
    <n v="6"/>
    <n v="6"/>
    <n v="6"/>
    <n v="6"/>
    <n v="6"/>
    <n v="6"/>
    <n v="6"/>
    <n v="6"/>
    <x v="12"/>
    <x v="0"/>
    <x v="3"/>
    <m/>
    <m/>
    <m/>
    <n v="1"/>
    <x v="0"/>
    <n v="1"/>
    <n v="1"/>
    <n v="1"/>
    <x v="0"/>
    <x v="1"/>
    <x v="0"/>
    <x v="1"/>
    <x v="0"/>
    <x v="3"/>
    <x v="1"/>
    <n v="1"/>
    <m/>
    <m/>
    <x v="1"/>
    <m/>
    <m/>
    <m/>
    <m/>
    <m/>
    <n v="1"/>
    <x v="1"/>
    <m/>
    <m/>
    <m/>
    <x v="1"/>
    <x v="0"/>
    <n v="4"/>
    <n v="4"/>
    <n v="4"/>
    <n v="4"/>
    <s v="Medium Low"/>
    <s v="Low"/>
    <s v="Low"/>
    <s v="Medium Low"/>
    <s v="Low"/>
    <x v="0"/>
  </r>
  <r>
    <n v="135"/>
    <d v="2020-09-21T10:28:44"/>
    <x v="134"/>
    <x v="24"/>
    <n v="14"/>
    <n v="1"/>
    <n v="1"/>
    <n v="1"/>
    <n v="2"/>
    <n v="6"/>
    <m/>
    <n v="1"/>
    <n v="0"/>
    <n v="2"/>
    <n v="2"/>
    <n v="1"/>
    <n v="7"/>
    <n v="1"/>
    <n v="7"/>
    <n v="7"/>
    <n v="7"/>
    <n v="1"/>
    <n v="7"/>
    <n v="4"/>
    <x v="5"/>
    <x v="1"/>
    <x v="7"/>
    <m/>
    <m/>
    <m/>
    <n v="2"/>
    <x v="2"/>
    <n v="3"/>
    <n v="2"/>
    <m/>
    <x v="0"/>
    <x v="1"/>
    <x v="0"/>
    <x v="1"/>
    <x v="1"/>
    <x v="2"/>
    <x v="1"/>
    <m/>
    <m/>
    <m/>
    <x v="0"/>
    <m/>
    <n v="1"/>
    <n v="1"/>
    <m/>
    <m/>
    <n v="1"/>
    <x v="0"/>
    <n v="1"/>
    <n v="1"/>
    <m/>
    <x v="2"/>
    <x v="7"/>
    <n v="7"/>
    <n v="7"/>
    <n v="7"/>
    <n v="5.5"/>
    <s v="Low"/>
    <s v="High"/>
    <s v="High"/>
    <s v="High"/>
    <s v="Medium High"/>
    <x v="7"/>
  </r>
  <r>
    <n v="136"/>
    <d v="2020-09-21T10:29:20"/>
    <x v="135"/>
    <x v="4"/>
    <n v="17"/>
    <n v="1"/>
    <n v="1"/>
    <n v="2"/>
    <n v="0"/>
    <n v="1"/>
    <m/>
    <n v="1"/>
    <n v="8"/>
    <n v="2"/>
    <n v="1"/>
    <n v="3"/>
    <n v="7"/>
    <n v="1"/>
    <n v="5"/>
    <n v="3"/>
    <n v="7"/>
    <n v="1"/>
    <n v="7"/>
    <n v="4"/>
    <x v="22"/>
    <x v="0"/>
    <x v="9"/>
    <s v="University of Kentucky "/>
    <m/>
    <m/>
    <n v="2"/>
    <x v="2"/>
    <n v="2"/>
    <n v="2"/>
    <m/>
    <x v="0"/>
    <x v="1"/>
    <x v="0"/>
    <x v="1"/>
    <x v="1"/>
    <x v="3"/>
    <x v="1"/>
    <m/>
    <n v="1"/>
    <n v="1"/>
    <x v="0"/>
    <m/>
    <m/>
    <m/>
    <m/>
    <m/>
    <m/>
    <x v="1"/>
    <m/>
    <m/>
    <n v="1"/>
    <x v="1"/>
    <x v="2"/>
    <n v="6"/>
    <n v="7"/>
    <n v="7"/>
    <n v="4.5"/>
    <s v="Medium Low"/>
    <s v="Medium High"/>
    <s v="High"/>
    <s v="High"/>
    <s v="Medium Low"/>
    <x v="1"/>
  </r>
  <r>
    <n v="137"/>
    <d v="2020-09-21T10:29:35"/>
    <x v="136"/>
    <x v="37"/>
    <n v="15"/>
    <n v="1"/>
    <n v="1"/>
    <n v="1"/>
    <n v="0"/>
    <n v="4"/>
    <m/>
    <n v="1"/>
    <n v="30"/>
    <n v="1"/>
    <n v="2"/>
    <n v="2"/>
    <n v="6"/>
    <n v="2"/>
    <n v="2"/>
    <n v="2"/>
    <n v="6"/>
    <n v="2"/>
    <n v="3"/>
    <n v="6"/>
    <x v="26"/>
    <x v="1"/>
    <x v="1"/>
    <m/>
    <m/>
    <s v="SPS"/>
    <n v="2"/>
    <x v="1"/>
    <n v="2"/>
    <n v="2"/>
    <m/>
    <x v="0"/>
    <x v="1"/>
    <x v="0"/>
    <x v="0"/>
    <x v="0"/>
    <x v="0"/>
    <x v="1"/>
    <m/>
    <m/>
    <m/>
    <x v="0"/>
    <m/>
    <m/>
    <n v="1"/>
    <n v="1"/>
    <m/>
    <m/>
    <x v="1"/>
    <m/>
    <n v="1"/>
    <m/>
    <x v="2"/>
    <x v="0"/>
    <n v="6"/>
    <n v="6"/>
    <n v="4.5"/>
    <n v="2"/>
    <s v="Medium Low"/>
    <s v="Medium High"/>
    <s v="Medium High"/>
    <s v="Medium Low"/>
    <s v="Low"/>
    <x v="1"/>
  </r>
  <r>
    <n v="138"/>
    <d v="2020-09-21T10:29:52"/>
    <x v="137"/>
    <x v="41"/>
    <n v="43"/>
    <n v="1"/>
    <n v="1"/>
    <n v="2"/>
    <n v="1"/>
    <n v="1"/>
    <m/>
    <n v="1"/>
    <n v="10"/>
    <n v="1"/>
    <n v="2"/>
    <n v="2"/>
    <n v="6"/>
    <n v="1"/>
    <n v="5"/>
    <n v="5"/>
    <n v="5"/>
    <n v="1"/>
    <n v="5"/>
    <n v="6"/>
    <x v="8"/>
    <x v="0"/>
    <x v="3"/>
    <m/>
    <m/>
    <m/>
    <n v="1"/>
    <x v="0"/>
    <n v="1"/>
    <n v="1"/>
    <n v="1"/>
    <x v="0"/>
    <x v="1"/>
    <x v="0"/>
    <x v="0"/>
    <x v="0"/>
    <x v="1"/>
    <x v="1"/>
    <m/>
    <n v="1"/>
    <n v="1"/>
    <x v="1"/>
    <m/>
    <m/>
    <m/>
    <m/>
    <m/>
    <n v="1"/>
    <x v="1"/>
    <m/>
    <m/>
    <m/>
    <x v="1"/>
    <x v="9"/>
    <n v="5.5"/>
    <n v="6.5"/>
    <n v="6"/>
    <n v="3.5"/>
    <s v="Low"/>
    <s v="Medium High"/>
    <s v="Medium High"/>
    <s v="Medium High"/>
    <s v="Low"/>
    <x v="1"/>
  </r>
  <r>
    <n v="139"/>
    <d v="2020-09-21T10:30:11"/>
    <x v="138"/>
    <x v="16"/>
    <n v="23"/>
    <n v="1"/>
    <n v="1"/>
    <n v="3"/>
    <n v="0"/>
    <n v="1"/>
    <m/>
    <n v="1"/>
    <n v="5"/>
    <n v="1"/>
    <n v="7"/>
    <n v="3"/>
    <n v="7"/>
    <n v="6"/>
    <n v="7"/>
    <n v="6"/>
    <n v="7"/>
    <n v="7"/>
    <n v="7"/>
    <n v="1"/>
    <x v="8"/>
    <x v="0"/>
    <x v="3"/>
    <m/>
    <m/>
    <m/>
    <n v="2"/>
    <x v="0"/>
    <n v="2"/>
    <n v="2"/>
    <m/>
    <x v="0"/>
    <x v="1"/>
    <x v="1"/>
    <x v="1"/>
    <x v="0"/>
    <x v="1"/>
    <x v="1"/>
    <m/>
    <m/>
    <m/>
    <x v="0"/>
    <m/>
    <n v="1"/>
    <m/>
    <n v="1"/>
    <m/>
    <n v="1"/>
    <x v="0"/>
    <n v="1"/>
    <m/>
    <m/>
    <x v="2"/>
    <x v="6"/>
    <n v="6"/>
    <n v="4"/>
    <n v="4.5"/>
    <n v="7"/>
    <s v="Medium High"/>
    <s v="Medium High"/>
    <s v="Low"/>
    <s v="Medium Low"/>
    <s v="High"/>
    <x v="5"/>
  </r>
  <r>
    <n v="140"/>
    <d v="2020-09-21T10:31:21"/>
    <x v="139"/>
    <x v="25"/>
    <n v="43"/>
    <n v="1"/>
    <n v="1"/>
    <n v="2"/>
    <n v="2"/>
    <n v="1"/>
    <m/>
    <n v="1"/>
    <n v="2"/>
    <n v="2"/>
    <n v="5"/>
    <n v="3"/>
    <n v="5"/>
    <n v="3"/>
    <n v="3"/>
    <n v="4"/>
    <n v="4"/>
    <n v="3"/>
    <n v="6"/>
    <n v="3"/>
    <x v="7"/>
    <x v="0"/>
    <x v="12"/>
    <m/>
    <m/>
    <m/>
    <n v="2"/>
    <x v="0"/>
    <n v="2"/>
    <n v="2"/>
    <m/>
    <x v="1"/>
    <x v="1"/>
    <x v="0"/>
    <x v="1"/>
    <x v="0"/>
    <x v="1"/>
    <x v="1"/>
    <m/>
    <m/>
    <m/>
    <x v="0"/>
    <n v="1"/>
    <m/>
    <n v="1"/>
    <m/>
    <m/>
    <m/>
    <x v="0"/>
    <m/>
    <m/>
    <m/>
    <x v="1"/>
    <x v="6"/>
    <n v="4.5"/>
    <n v="5"/>
    <n v="5.5"/>
    <n v="4"/>
    <s v="Medium High"/>
    <s v="Medium Low"/>
    <s v="Medium Low"/>
    <s v="Medium High"/>
    <s v="Low"/>
    <x v="2"/>
  </r>
  <r>
    <n v="141"/>
    <d v="2020-09-21T10:32:01"/>
    <x v="140"/>
    <x v="13"/>
    <n v="5"/>
    <n v="1"/>
    <n v="1"/>
    <n v="3"/>
    <n v="0"/>
    <n v="2"/>
    <m/>
    <n v="1"/>
    <n v="3"/>
    <n v="1"/>
    <n v="3"/>
    <n v="3"/>
    <n v="3"/>
    <n v="3"/>
    <n v="3"/>
    <n v="2"/>
    <n v="3"/>
    <n v="3"/>
    <n v="2"/>
    <n v="3"/>
    <x v="3"/>
    <x v="0"/>
    <x v="5"/>
    <m/>
    <m/>
    <m/>
    <n v="2"/>
    <x v="1"/>
    <n v="2"/>
    <n v="1"/>
    <m/>
    <x v="1"/>
    <x v="1"/>
    <x v="0"/>
    <x v="1"/>
    <x v="0"/>
    <x v="1"/>
    <x v="1"/>
    <m/>
    <n v="1"/>
    <m/>
    <x v="1"/>
    <n v="1"/>
    <m/>
    <n v="1"/>
    <m/>
    <m/>
    <m/>
    <x v="0"/>
    <m/>
    <m/>
    <m/>
    <x v="3"/>
    <x v="6"/>
    <n v="4"/>
    <n v="4"/>
    <n v="3.5"/>
    <n v="4"/>
    <s v="Medium High"/>
    <s v="Low"/>
    <s v="Low"/>
    <s v="Medium Low"/>
    <s v="Low"/>
    <x v="0"/>
  </r>
  <r>
    <n v="142"/>
    <d v="2020-09-21T10:32:03"/>
    <x v="141"/>
    <x v="43"/>
    <n v="43"/>
    <n v="2"/>
    <n v="1"/>
    <n v="2"/>
    <n v="1"/>
    <n v="1"/>
    <m/>
    <n v="1"/>
    <n v="2"/>
    <n v="2"/>
    <n v="6"/>
    <n v="5"/>
    <n v="5"/>
    <n v="2"/>
    <n v="5"/>
    <n v="5"/>
    <n v="6"/>
    <n v="1"/>
    <n v="6"/>
    <n v="2"/>
    <x v="7"/>
    <x v="0"/>
    <x v="3"/>
    <m/>
    <m/>
    <m/>
    <n v="2"/>
    <x v="2"/>
    <n v="2"/>
    <n v="2"/>
    <m/>
    <x v="1"/>
    <x v="1"/>
    <x v="0"/>
    <x v="0"/>
    <x v="0"/>
    <x v="0"/>
    <x v="1"/>
    <m/>
    <m/>
    <m/>
    <x v="0"/>
    <n v="1"/>
    <n v="1"/>
    <m/>
    <m/>
    <m/>
    <n v="1"/>
    <x v="0"/>
    <m/>
    <m/>
    <m/>
    <x v="1"/>
    <x v="6"/>
    <n v="4.5"/>
    <n v="6"/>
    <n v="6"/>
    <n v="5.5"/>
    <s v="Medium High"/>
    <s v="Medium Low"/>
    <s v="Medium High"/>
    <s v="Medium High"/>
    <s v="Medium High"/>
    <x v="2"/>
  </r>
  <r>
    <n v="143"/>
    <d v="2020-09-21T10:32:31"/>
    <x v="142"/>
    <x v="37"/>
    <n v="47"/>
    <n v="1"/>
    <n v="1"/>
    <n v="1"/>
    <n v="0"/>
    <n v="4"/>
    <m/>
    <n v="2"/>
    <n v="15"/>
    <n v="2"/>
    <n v="4"/>
    <n v="1"/>
    <n v="6"/>
    <n v="1"/>
    <n v="7"/>
    <n v="3"/>
    <n v="7"/>
    <n v="7"/>
    <n v="7"/>
    <n v="5"/>
    <x v="17"/>
    <x v="3"/>
    <x v="1"/>
    <m/>
    <m/>
    <s v="Private contract"/>
    <n v="2"/>
    <x v="1"/>
    <n v="2"/>
    <n v="2"/>
    <m/>
    <x v="0"/>
    <x v="1"/>
    <x v="0"/>
    <x v="1"/>
    <x v="1"/>
    <x v="4"/>
    <x v="1"/>
    <m/>
    <m/>
    <m/>
    <x v="1"/>
    <m/>
    <m/>
    <m/>
    <n v="1"/>
    <n v="1"/>
    <m/>
    <x v="1"/>
    <m/>
    <m/>
    <n v="1"/>
    <x v="3"/>
    <x v="6"/>
    <n v="7"/>
    <n v="3.5"/>
    <n v="7"/>
    <n v="5"/>
    <s v="Medium High"/>
    <s v="High"/>
    <s v="Low"/>
    <s v="High"/>
    <s v="Medium Low"/>
    <x v="3"/>
  </r>
  <r>
    <n v="144"/>
    <d v="2020-09-21T10:32:33"/>
    <x v="143"/>
    <x v="38"/>
    <n v="43"/>
    <n v="2"/>
    <n v="1"/>
    <n v="3"/>
    <n v="0"/>
    <n v="1"/>
    <m/>
    <n v="1"/>
    <n v="2"/>
    <n v="2"/>
    <n v="4"/>
    <n v="5"/>
    <n v="6"/>
    <n v="2"/>
    <n v="6"/>
    <n v="5"/>
    <n v="6"/>
    <n v="4"/>
    <n v="6"/>
    <n v="2"/>
    <x v="12"/>
    <x v="3"/>
    <x v="3"/>
    <m/>
    <m/>
    <m/>
    <n v="2"/>
    <x v="2"/>
    <n v="2"/>
    <n v="2"/>
    <n v="1"/>
    <x v="1"/>
    <x v="1"/>
    <x v="0"/>
    <x v="1"/>
    <x v="0"/>
    <x v="1"/>
    <x v="0"/>
    <m/>
    <m/>
    <m/>
    <x v="1"/>
    <m/>
    <m/>
    <m/>
    <m/>
    <m/>
    <n v="1"/>
    <x v="0"/>
    <m/>
    <m/>
    <m/>
    <x v="1"/>
    <x v="1"/>
    <n v="4.5"/>
    <n v="5"/>
    <n v="6"/>
    <n v="6"/>
    <s v="Medium Low"/>
    <s v="Medium Low"/>
    <s v="Medium Low"/>
    <s v="Medium High"/>
    <s v="Medium High"/>
    <x v="2"/>
  </r>
  <r>
    <n v="145"/>
    <d v="2020-09-21T10:32:35"/>
    <x v="144"/>
    <x v="7"/>
    <n v="5"/>
    <n v="1"/>
    <n v="1"/>
    <n v="2"/>
    <n v="1"/>
    <n v="1"/>
    <m/>
    <n v="1"/>
    <n v="10"/>
    <n v="1"/>
    <n v="7"/>
    <n v="6"/>
    <n v="6"/>
    <n v="5"/>
    <n v="6"/>
    <n v="6"/>
    <n v="6"/>
    <n v="5"/>
    <n v="6"/>
    <n v="6"/>
    <x v="12"/>
    <x v="0"/>
    <x v="4"/>
    <m/>
    <m/>
    <m/>
    <n v="2"/>
    <x v="0"/>
    <n v="1"/>
    <n v="2"/>
    <n v="1"/>
    <x v="1"/>
    <x v="1"/>
    <x v="0"/>
    <x v="1"/>
    <x v="0"/>
    <x v="3"/>
    <x v="0"/>
    <n v="1"/>
    <n v="1"/>
    <m/>
    <x v="1"/>
    <m/>
    <m/>
    <m/>
    <m/>
    <m/>
    <n v="1"/>
    <x v="1"/>
    <m/>
    <m/>
    <m/>
    <x v="3"/>
    <x v="6"/>
    <n v="4"/>
    <n v="4.5"/>
    <n v="4.5"/>
    <n v="4"/>
    <s v="Medium High"/>
    <s v="Low"/>
    <s v="Medium Low"/>
    <s v="Medium Low"/>
    <s v="Low"/>
    <x v="0"/>
  </r>
  <r>
    <n v="146"/>
    <d v="2020-09-21T10:33:02"/>
    <x v="145"/>
    <x v="26"/>
    <n v="35"/>
    <n v="1"/>
    <n v="1"/>
    <n v="2"/>
    <n v="0"/>
    <n v="1"/>
    <m/>
    <n v="2"/>
    <n v="26"/>
    <n v="2"/>
    <n v="7"/>
    <n v="7"/>
    <n v="6"/>
    <n v="7"/>
    <n v="7"/>
    <n v="7"/>
    <n v="7"/>
    <n v="7"/>
    <n v="7"/>
    <n v="7"/>
    <x v="27"/>
    <x v="3"/>
    <x v="3"/>
    <m/>
    <m/>
    <m/>
    <n v="2"/>
    <x v="1"/>
    <n v="1"/>
    <n v="2"/>
    <m/>
    <x v="1"/>
    <x v="1"/>
    <x v="0"/>
    <x v="0"/>
    <x v="0"/>
    <x v="5"/>
    <x v="1"/>
    <n v="1"/>
    <m/>
    <m/>
    <x v="1"/>
    <n v="1"/>
    <m/>
    <n v="1"/>
    <m/>
    <m/>
    <n v="1"/>
    <x v="0"/>
    <n v="1"/>
    <n v="1"/>
    <m/>
    <x v="2"/>
    <x v="0"/>
    <n v="4"/>
    <n v="3.5"/>
    <n v="4"/>
    <n v="4"/>
    <s v="Medium Low"/>
    <s v="Low"/>
    <s v="Low"/>
    <s v="Medium Low"/>
    <s v="Low"/>
    <x v="0"/>
  </r>
  <r>
    <n v="147"/>
    <d v="2020-09-21T10:33:13"/>
    <x v="146"/>
    <x v="21"/>
    <n v="9"/>
    <n v="1"/>
    <n v="1"/>
    <n v="1"/>
    <n v="0"/>
    <n v="4"/>
    <m/>
    <n v="2"/>
    <n v="16"/>
    <n v="2"/>
    <n v="7"/>
    <n v="2"/>
    <n v="7"/>
    <n v="2"/>
    <n v="6"/>
    <n v="4"/>
    <n v="6"/>
    <n v="2"/>
    <n v="6"/>
    <n v="3"/>
    <x v="3"/>
    <x v="1"/>
    <x v="1"/>
    <m/>
    <m/>
    <s v="New Rez"/>
    <n v="3"/>
    <x v="1"/>
    <n v="2"/>
    <n v="3"/>
    <m/>
    <x v="0"/>
    <x v="1"/>
    <x v="0"/>
    <x v="1"/>
    <x v="1"/>
    <x v="1"/>
    <x v="1"/>
    <m/>
    <m/>
    <m/>
    <x v="1"/>
    <m/>
    <m/>
    <m/>
    <m/>
    <n v="1"/>
    <m/>
    <x v="1"/>
    <m/>
    <m/>
    <n v="1"/>
    <x v="1"/>
    <x v="11"/>
    <n v="6"/>
    <n v="6.5"/>
    <n v="6"/>
    <n v="5.5"/>
    <s v="Medium High"/>
    <s v="Medium High"/>
    <s v="Medium High"/>
    <s v="Medium High"/>
    <s v="Medium High"/>
    <x v="3"/>
  </r>
  <r>
    <n v="148"/>
    <d v="2020-09-21T10:33:23"/>
    <x v="147"/>
    <x v="50"/>
    <n v="5"/>
    <n v="1"/>
    <n v="1"/>
    <n v="2"/>
    <n v="0"/>
    <n v="2"/>
    <m/>
    <n v="1"/>
    <n v="12"/>
    <n v="2"/>
    <n v="1"/>
    <n v="4"/>
    <n v="5"/>
    <n v="3"/>
    <n v="6"/>
    <n v="3"/>
    <n v="3"/>
    <n v="3"/>
    <n v="5"/>
    <n v="1"/>
    <x v="18"/>
    <x v="0"/>
    <x v="1"/>
    <m/>
    <m/>
    <s v="American Ag Credit"/>
    <n v="3"/>
    <x v="2"/>
    <n v="1"/>
    <n v="2"/>
    <m/>
    <x v="0"/>
    <x v="1"/>
    <x v="0"/>
    <x v="0"/>
    <x v="0"/>
    <x v="1"/>
    <x v="1"/>
    <m/>
    <m/>
    <m/>
    <x v="1"/>
    <m/>
    <m/>
    <m/>
    <n v="1"/>
    <n v="1"/>
    <m/>
    <x v="0"/>
    <m/>
    <m/>
    <m/>
    <x v="3"/>
    <x v="2"/>
    <n v="3.5"/>
    <n v="5"/>
    <n v="5"/>
    <n v="6.5"/>
    <s v="Medium Low"/>
    <s v="Low"/>
    <s v="Medium Low"/>
    <s v="Medium High"/>
    <s v="High"/>
    <x v="2"/>
  </r>
  <r>
    <n v="149"/>
    <d v="2020-09-21T10:34:34"/>
    <x v="148"/>
    <x v="11"/>
    <n v="43"/>
    <n v="2"/>
    <n v="1"/>
    <n v="2"/>
    <n v="0"/>
    <n v="4"/>
    <m/>
    <n v="1"/>
    <n v="9"/>
    <n v="2"/>
    <n v="1"/>
    <n v="5"/>
    <n v="7"/>
    <n v="5"/>
    <n v="7"/>
    <n v="7"/>
    <n v="4"/>
    <n v="4"/>
    <n v="7"/>
    <n v="6"/>
    <x v="4"/>
    <x v="0"/>
    <x v="11"/>
    <m/>
    <m/>
    <m/>
    <n v="2"/>
    <x v="2"/>
    <n v="2"/>
    <n v="2"/>
    <m/>
    <x v="0"/>
    <x v="0"/>
    <x v="0"/>
    <x v="1"/>
    <x v="0"/>
    <x v="5"/>
    <x v="0"/>
    <m/>
    <m/>
    <m/>
    <x v="1"/>
    <m/>
    <m/>
    <n v="1"/>
    <n v="1"/>
    <m/>
    <m/>
    <x v="0"/>
    <m/>
    <m/>
    <m/>
    <x v="1"/>
    <x v="8"/>
    <n v="3.5"/>
    <n v="5.5"/>
    <n v="5"/>
    <n v="4.5"/>
    <s v="Low"/>
    <s v="Low"/>
    <s v="Medium High"/>
    <s v="Medium High"/>
    <s v="Medium Low"/>
    <x v="4"/>
  </r>
  <r>
    <n v="150"/>
    <d v="2020-09-21T10:35:03"/>
    <x v="149"/>
    <x v="11"/>
    <n v="46"/>
    <n v="1"/>
    <n v="1"/>
    <n v="1"/>
    <n v="0"/>
    <n v="1"/>
    <m/>
    <n v="1"/>
    <n v="15"/>
    <n v="2"/>
    <n v="5"/>
    <n v="3"/>
    <n v="5"/>
    <n v="4"/>
    <n v="5"/>
    <n v="5"/>
    <n v="5"/>
    <n v="3"/>
    <n v="5"/>
    <n v="3"/>
    <x v="10"/>
    <x v="2"/>
    <x v="1"/>
    <m/>
    <m/>
    <s v="M&amp;T"/>
    <n v="2"/>
    <x v="0"/>
    <n v="2"/>
    <n v="2"/>
    <m/>
    <x v="1"/>
    <x v="1"/>
    <x v="0"/>
    <x v="1"/>
    <x v="0"/>
    <x v="0"/>
    <x v="0"/>
    <n v="1"/>
    <m/>
    <m/>
    <x v="0"/>
    <m/>
    <m/>
    <m/>
    <m/>
    <m/>
    <m/>
    <x v="1"/>
    <m/>
    <n v="1"/>
    <m/>
    <x v="1"/>
    <x v="0"/>
    <n v="5"/>
    <n v="5"/>
    <n v="4.5"/>
    <n v="5"/>
    <s v="Medium Low"/>
    <s v="Medium Low"/>
    <s v="Medium Low"/>
    <s v="Medium Low"/>
    <s v="Medium Low"/>
    <x v="2"/>
  </r>
  <r>
    <n v="151"/>
    <d v="2020-09-21T10:35:05"/>
    <x v="150"/>
    <x v="36"/>
    <n v="5"/>
    <n v="1"/>
    <n v="1"/>
    <n v="2"/>
    <n v="2"/>
    <n v="1"/>
    <m/>
    <n v="1"/>
    <n v="20"/>
    <n v="1"/>
    <n v="7"/>
    <n v="7"/>
    <n v="7"/>
    <n v="6"/>
    <n v="7"/>
    <n v="7"/>
    <n v="7"/>
    <n v="7"/>
    <n v="6"/>
    <n v="7"/>
    <x v="7"/>
    <x v="0"/>
    <x v="3"/>
    <m/>
    <m/>
    <m/>
    <n v="2"/>
    <x v="0"/>
    <n v="2"/>
    <n v="2"/>
    <n v="1"/>
    <x v="1"/>
    <x v="0"/>
    <x v="0"/>
    <x v="0"/>
    <x v="0"/>
    <x v="4"/>
    <x v="0"/>
    <n v="1"/>
    <m/>
    <m/>
    <x v="1"/>
    <m/>
    <m/>
    <n v="1"/>
    <m/>
    <m/>
    <n v="1"/>
    <x v="0"/>
    <n v="1"/>
    <n v="1"/>
    <m/>
    <x v="3"/>
    <x v="0"/>
    <n v="4"/>
    <n v="4"/>
    <n v="4"/>
    <n v="4"/>
    <s v="Medium Low"/>
    <s v="Low"/>
    <s v="Low"/>
    <s v="Medium Low"/>
    <s v="Low"/>
    <x v="0"/>
  </r>
  <r>
    <n v="152"/>
    <d v="2020-09-21T10:35:10"/>
    <x v="151"/>
    <x v="30"/>
    <n v="38"/>
    <n v="2"/>
    <n v="1"/>
    <n v="3"/>
    <n v="0"/>
    <n v="6"/>
    <m/>
    <n v="1"/>
    <n v="12"/>
    <n v="1"/>
    <n v="5"/>
    <n v="4"/>
    <n v="4"/>
    <n v="4"/>
    <n v="5"/>
    <n v="3"/>
    <n v="5"/>
    <n v="4"/>
    <n v="4"/>
    <n v="4"/>
    <x v="15"/>
    <x v="1"/>
    <x v="1"/>
    <m/>
    <m/>
    <s v="USAA"/>
    <n v="2"/>
    <x v="2"/>
    <n v="2"/>
    <n v="2"/>
    <m/>
    <x v="1"/>
    <x v="1"/>
    <x v="0"/>
    <x v="1"/>
    <x v="0"/>
    <x v="0"/>
    <x v="0"/>
    <m/>
    <m/>
    <m/>
    <x v="1"/>
    <n v="1"/>
    <m/>
    <m/>
    <n v="1"/>
    <m/>
    <m/>
    <x v="1"/>
    <m/>
    <m/>
    <n v="1"/>
    <x v="0"/>
    <x v="5"/>
    <n v="4.5"/>
    <n v="4"/>
    <n v="4"/>
    <n v="4.5"/>
    <s v="Medium High"/>
    <s v="Medium Low"/>
    <s v="Low"/>
    <s v="Medium Low"/>
    <s v="Medium Low"/>
    <x v="6"/>
  </r>
  <r>
    <n v="153"/>
    <d v="2020-09-21T10:36:00"/>
    <x v="152"/>
    <x v="36"/>
    <n v="35"/>
    <n v="2"/>
    <n v="1"/>
    <n v="2"/>
    <n v="2"/>
    <n v="1"/>
    <m/>
    <n v="1"/>
    <n v="2"/>
    <n v="2"/>
    <n v="5"/>
    <n v="3"/>
    <n v="7"/>
    <n v="5"/>
    <n v="6"/>
    <n v="3"/>
    <n v="7"/>
    <n v="3"/>
    <n v="5"/>
    <n v="3"/>
    <x v="7"/>
    <x v="3"/>
    <x v="2"/>
    <m/>
    <m/>
    <m/>
    <n v="2"/>
    <x v="0"/>
    <n v="2"/>
    <n v="2"/>
    <m/>
    <x v="1"/>
    <x v="1"/>
    <x v="0"/>
    <x v="1"/>
    <x v="0"/>
    <x v="4"/>
    <x v="0"/>
    <m/>
    <m/>
    <m/>
    <x v="1"/>
    <n v="1"/>
    <n v="1"/>
    <m/>
    <m/>
    <m/>
    <m/>
    <x v="0"/>
    <m/>
    <m/>
    <m/>
    <x v="2"/>
    <x v="5"/>
    <n v="6"/>
    <n v="6"/>
    <n v="4"/>
    <n v="5.5"/>
    <s v="Medium High"/>
    <s v="Medium High"/>
    <s v="Medium High"/>
    <s v="Medium Low"/>
    <s v="Medium High"/>
    <x v="5"/>
  </r>
  <r>
    <n v="154"/>
    <d v="2020-09-21T10:36:15"/>
    <x v="153"/>
    <x v="27"/>
    <n v="35"/>
    <n v="1"/>
    <n v="1"/>
    <n v="2"/>
    <n v="0"/>
    <n v="1"/>
    <m/>
    <n v="1"/>
    <n v="11"/>
    <n v="2"/>
    <n v="6"/>
    <n v="1"/>
    <n v="7"/>
    <n v="1"/>
    <n v="7"/>
    <n v="6"/>
    <n v="6"/>
    <n v="1"/>
    <n v="7"/>
    <n v="5"/>
    <x v="24"/>
    <x v="0"/>
    <x v="5"/>
    <m/>
    <m/>
    <m/>
    <n v="2"/>
    <x v="1"/>
    <n v="2"/>
    <n v="2"/>
    <m/>
    <x v="0"/>
    <x v="0"/>
    <x v="0"/>
    <x v="1"/>
    <x v="0"/>
    <x v="0"/>
    <x v="1"/>
    <n v="1"/>
    <m/>
    <m/>
    <x v="1"/>
    <n v="1"/>
    <m/>
    <n v="1"/>
    <m/>
    <m/>
    <m/>
    <x v="0"/>
    <m/>
    <m/>
    <m/>
    <x v="2"/>
    <x v="0"/>
    <n v="6.5"/>
    <n v="7"/>
    <n v="7"/>
    <n v="5"/>
    <s v="Medium Low"/>
    <s v="High"/>
    <s v="High"/>
    <s v="High"/>
    <s v="Medium Low"/>
    <x v="7"/>
  </r>
  <r>
    <n v="155"/>
    <d v="2020-09-21T10:36:17"/>
    <x v="154"/>
    <x v="7"/>
    <n v="37"/>
    <n v="1"/>
    <n v="1"/>
    <n v="2"/>
    <n v="1"/>
    <n v="1"/>
    <m/>
    <n v="1"/>
    <n v="3"/>
    <n v="1"/>
    <n v="5"/>
    <n v="6"/>
    <n v="5"/>
    <n v="6"/>
    <n v="4"/>
    <n v="6"/>
    <n v="6"/>
    <n v="5"/>
    <n v="5"/>
    <n v="5"/>
    <x v="9"/>
    <x v="0"/>
    <x v="3"/>
    <m/>
    <m/>
    <m/>
    <n v="1"/>
    <x v="0"/>
    <n v="1"/>
    <n v="1"/>
    <m/>
    <x v="1"/>
    <x v="1"/>
    <x v="0"/>
    <x v="1"/>
    <x v="0"/>
    <x v="4"/>
    <x v="1"/>
    <n v="1"/>
    <m/>
    <m/>
    <x v="1"/>
    <m/>
    <m/>
    <m/>
    <m/>
    <m/>
    <m/>
    <x v="1"/>
    <n v="1"/>
    <m/>
    <m/>
    <x v="3"/>
    <x v="1"/>
    <n v="4"/>
    <n v="4"/>
    <n v="3.5"/>
    <n v="3.5"/>
    <s v="Medium Low"/>
    <s v="Low"/>
    <s v="Low"/>
    <s v="Medium Low"/>
    <s v="Low"/>
    <x v="0"/>
  </r>
  <r>
    <n v="156"/>
    <d v="2020-09-21T10:36:57"/>
    <x v="155"/>
    <x v="30"/>
    <n v="38"/>
    <n v="1"/>
    <n v="1"/>
    <n v="3"/>
    <n v="0"/>
    <n v="1"/>
    <m/>
    <n v="2"/>
    <n v="28"/>
    <n v="2"/>
    <n v="5"/>
    <n v="2"/>
    <n v="6"/>
    <n v="3"/>
    <n v="6"/>
    <n v="5"/>
    <n v="5"/>
    <n v="1"/>
    <n v="6"/>
    <n v="3"/>
    <x v="10"/>
    <x v="2"/>
    <x v="3"/>
    <m/>
    <m/>
    <m/>
    <n v="2"/>
    <x v="1"/>
    <n v="2"/>
    <n v="2"/>
    <m/>
    <x v="0"/>
    <x v="1"/>
    <x v="0"/>
    <x v="1"/>
    <x v="1"/>
    <x v="1"/>
    <x v="1"/>
    <m/>
    <m/>
    <m/>
    <x v="0"/>
    <n v="1"/>
    <n v="1"/>
    <m/>
    <m/>
    <m/>
    <m/>
    <x v="1"/>
    <m/>
    <n v="1"/>
    <m/>
    <x v="0"/>
    <x v="0"/>
    <n v="5.5"/>
    <n v="6.5"/>
    <n v="5.5"/>
    <n v="5.5"/>
    <s v="Medium Low"/>
    <s v="Medium High"/>
    <s v="Medium High"/>
    <s v="Medium High"/>
    <s v="Medium High"/>
    <x v="5"/>
  </r>
  <r>
    <n v="157"/>
    <d v="2020-09-21T10:38:05"/>
    <x v="156"/>
    <x v="49"/>
    <n v="32"/>
    <n v="1"/>
    <n v="1"/>
    <n v="2"/>
    <n v="2"/>
    <n v="1"/>
    <m/>
    <n v="1"/>
    <n v="10"/>
    <n v="1"/>
    <n v="4"/>
    <n v="2"/>
    <n v="7"/>
    <n v="3"/>
    <n v="7"/>
    <n v="5"/>
    <n v="6"/>
    <n v="3"/>
    <n v="7"/>
    <n v="2"/>
    <x v="3"/>
    <x v="0"/>
    <x v="3"/>
    <m/>
    <m/>
    <m/>
    <n v="1"/>
    <x v="0"/>
    <n v="3"/>
    <n v="3"/>
    <n v="1"/>
    <x v="1"/>
    <x v="0"/>
    <x v="1"/>
    <x v="0"/>
    <x v="0"/>
    <x v="5"/>
    <x v="0"/>
    <m/>
    <m/>
    <m/>
    <x v="0"/>
    <m/>
    <m/>
    <n v="1"/>
    <m/>
    <m/>
    <n v="1"/>
    <x v="0"/>
    <m/>
    <n v="1"/>
    <m/>
    <x v="0"/>
    <x v="1"/>
    <n v="6"/>
    <n v="6"/>
    <n v="6"/>
    <n v="6.5"/>
    <s v="Medium Low"/>
    <s v="Medium High"/>
    <s v="Medium High"/>
    <s v="Medium High"/>
    <s v="High"/>
    <x v="7"/>
  </r>
  <r>
    <n v="158"/>
    <d v="2020-09-21T10:39:44"/>
    <x v="157"/>
    <x v="29"/>
    <n v="43"/>
    <n v="1"/>
    <n v="1"/>
    <n v="2"/>
    <n v="0"/>
    <n v="4"/>
    <m/>
    <n v="2"/>
    <n v="4"/>
    <n v="2"/>
    <n v="5"/>
    <n v="1"/>
    <n v="7"/>
    <n v="2"/>
    <n v="5"/>
    <n v="6"/>
    <n v="7"/>
    <n v="1"/>
    <n v="5"/>
    <n v="3"/>
    <x v="3"/>
    <x v="3"/>
    <x v="1"/>
    <m/>
    <m/>
    <s v="Flagstar"/>
    <n v="2"/>
    <x v="1"/>
    <n v="2"/>
    <n v="2"/>
    <n v="1"/>
    <x v="0"/>
    <x v="1"/>
    <x v="0"/>
    <x v="0"/>
    <x v="0"/>
    <x v="4"/>
    <x v="1"/>
    <m/>
    <m/>
    <m/>
    <x v="0"/>
    <m/>
    <n v="1"/>
    <m/>
    <n v="1"/>
    <m/>
    <n v="1"/>
    <x v="0"/>
    <m/>
    <m/>
    <m/>
    <x v="1"/>
    <x v="1"/>
    <n v="7"/>
    <n v="7"/>
    <n v="5.5"/>
    <n v="5"/>
    <s v="Medium Low"/>
    <s v="High"/>
    <s v="High"/>
    <s v="Medium High"/>
    <s v="Medium Low"/>
    <x v="1"/>
  </r>
  <r>
    <n v="159"/>
    <d v="2020-09-21T10:39:51"/>
    <x v="158"/>
    <x v="16"/>
    <n v="13"/>
    <n v="1"/>
    <n v="1"/>
    <n v="2"/>
    <n v="1"/>
    <n v="3"/>
    <m/>
    <n v="1"/>
    <n v="4"/>
    <n v="2"/>
    <n v="4"/>
    <n v="5"/>
    <n v="6"/>
    <n v="2"/>
    <n v="6"/>
    <n v="6"/>
    <n v="5"/>
    <n v="3"/>
    <n v="4"/>
    <n v="4"/>
    <x v="11"/>
    <x v="0"/>
    <x v="5"/>
    <m/>
    <m/>
    <m/>
    <n v="1"/>
    <x v="0"/>
    <n v="1"/>
    <n v="2"/>
    <n v="1"/>
    <x v="0"/>
    <x v="1"/>
    <x v="0"/>
    <x v="1"/>
    <x v="0"/>
    <x v="1"/>
    <x v="0"/>
    <m/>
    <n v="1"/>
    <m/>
    <x v="1"/>
    <m/>
    <n v="1"/>
    <m/>
    <m/>
    <m/>
    <m/>
    <x v="0"/>
    <m/>
    <n v="1"/>
    <m/>
    <x v="2"/>
    <x v="2"/>
    <n v="4"/>
    <n v="5.5"/>
    <n v="5"/>
    <n v="5"/>
    <s v="Medium Low"/>
    <s v="Low"/>
    <s v="Medium High"/>
    <s v="Medium High"/>
    <s v="Medium Low"/>
    <x v="2"/>
  </r>
  <r>
    <n v="160"/>
    <d v="2020-09-21T10:40:14"/>
    <x v="159"/>
    <x v="28"/>
    <n v="5"/>
    <n v="1"/>
    <n v="1"/>
    <n v="1"/>
    <n v="0"/>
    <n v="1"/>
    <m/>
    <n v="1"/>
    <n v="3"/>
    <n v="2"/>
    <n v="4"/>
    <n v="4"/>
    <n v="7"/>
    <n v="4"/>
    <n v="4"/>
    <n v="4"/>
    <n v="4"/>
    <n v="3"/>
    <n v="4"/>
    <n v="4"/>
    <x v="3"/>
    <x v="0"/>
    <x v="7"/>
    <m/>
    <m/>
    <m/>
    <n v="2"/>
    <x v="1"/>
    <n v="2"/>
    <n v="2"/>
    <n v="1"/>
    <x v="1"/>
    <x v="0"/>
    <x v="0"/>
    <x v="1"/>
    <x v="0"/>
    <x v="1"/>
    <x v="1"/>
    <m/>
    <m/>
    <m/>
    <x v="0"/>
    <m/>
    <m/>
    <m/>
    <m/>
    <m/>
    <m/>
    <x v="0"/>
    <m/>
    <n v="1"/>
    <m/>
    <x v="3"/>
    <x v="0"/>
    <n v="4"/>
    <n v="6"/>
    <n v="4"/>
    <n v="4"/>
    <s v="Medium Low"/>
    <s v="Low"/>
    <s v="Medium High"/>
    <s v="Medium Low"/>
    <s v="Low"/>
    <x v="6"/>
  </r>
  <r>
    <n v="161"/>
    <d v="2020-09-21T10:41:35"/>
    <x v="160"/>
    <x v="18"/>
    <n v="5"/>
    <n v="1"/>
    <n v="1"/>
    <n v="3"/>
    <n v="3"/>
    <n v="1"/>
    <m/>
    <n v="1"/>
    <n v="7"/>
    <n v="1"/>
    <n v="7"/>
    <n v="5"/>
    <n v="2"/>
    <n v="6"/>
    <n v="7"/>
    <n v="2"/>
    <n v="6"/>
    <n v="3"/>
    <n v="5"/>
    <n v="5"/>
    <x v="12"/>
    <x v="0"/>
    <x v="5"/>
    <m/>
    <m/>
    <m/>
    <n v="1"/>
    <x v="0"/>
    <n v="1"/>
    <n v="2"/>
    <n v="1"/>
    <x v="1"/>
    <x v="1"/>
    <x v="1"/>
    <x v="0"/>
    <x v="0"/>
    <x v="3"/>
    <x v="0"/>
    <m/>
    <m/>
    <m/>
    <x v="0"/>
    <m/>
    <m/>
    <n v="1"/>
    <m/>
    <m/>
    <n v="1"/>
    <x v="1"/>
    <n v="1"/>
    <n v="1"/>
    <m/>
    <x v="3"/>
    <x v="12"/>
    <n v="4.5"/>
    <n v="3.5"/>
    <n v="3.5"/>
    <n v="5"/>
    <s v="High"/>
    <s v="Medium Low"/>
    <s v="Low"/>
    <s v="Medium Low"/>
    <s v="Medium Low"/>
    <x v="6"/>
  </r>
  <r>
    <n v="162"/>
    <d v="2020-09-21T10:41:48"/>
    <x v="161"/>
    <x v="23"/>
    <n v="43"/>
    <n v="1"/>
    <n v="1"/>
    <n v="3"/>
    <n v="0"/>
    <n v="1"/>
    <m/>
    <n v="2"/>
    <n v="3"/>
    <n v="2"/>
    <n v="4"/>
    <n v="4"/>
    <n v="6"/>
    <n v="5"/>
    <n v="4"/>
    <n v="4"/>
    <n v="3"/>
    <n v="2"/>
    <n v="4"/>
    <n v="3"/>
    <x v="5"/>
    <x v="3"/>
    <x v="12"/>
    <m/>
    <m/>
    <m/>
    <n v="2"/>
    <x v="2"/>
    <n v="2"/>
    <n v="2"/>
    <m/>
    <x v="1"/>
    <x v="1"/>
    <x v="0"/>
    <x v="0"/>
    <x v="0"/>
    <x v="1"/>
    <x v="0"/>
    <m/>
    <m/>
    <m/>
    <x v="0"/>
    <n v="1"/>
    <m/>
    <m/>
    <m/>
    <m/>
    <m/>
    <x v="1"/>
    <m/>
    <n v="1"/>
    <m/>
    <x v="1"/>
    <x v="0"/>
    <n v="3.5"/>
    <n v="6"/>
    <n v="3.5"/>
    <n v="4.5"/>
    <s v="Medium Low"/>
    <s v="Low"/>
    <s v="Medium High"/>
    <s v="Medium Low"/>
    <s v="Medium Low"/>
    <x v="6"/>
  </r>
  <r>
    <n v="163"/>
    <d v="2020-09-21T10:42:24"/>
    <x v="162"/>
    <x v="51"/>
    <n v="32"/>
    <n v="1"/>
    <n v="1"/>
    <n v="3"/>
    <n v="2"/>
    <n v="2"/>
    <m/>
    <n v="1"/>
    <n v="4"/>
    <n v="1"/>
    <n v="2"/>
    <n v="2"/>
    <n v="1"/>
    <n v="1"/>
    <n v="2"/>
    <n v="4"/>
    <n v="2"/>
    <n v="5"/>
    <n v="3"/>
    <n v="3"/>
    <x v="12"/>
    <x v="0"/>
    <x v="3"/>
    <m/>
    <m/>
    <m/>
    <n v="1"/>
    <x v="0"/>
    <n v="1"/>
    <n v="1"/>
    <m/>
    <x v="1"/>
    <x v="0"/>
    <x v="1"/>
    <x v="0"/>
    <x v="0"/>
    <x v="0"/>
    <x v="0"/>
    <m/>
    <n v="1"/>
    <m/>
    <x v="1"/>
    <n v="1"/>
    <m/>
    <m/>
    <m/>
    <m/>
    <m/>
    <x v="0"/>
    <n v="1"/>
    <n v="1"/>
    <m/>
    <x v="0"/>
    <x v="2"/>
    <n v="4"/>
    <n v="2"/>
    <n v="5"/>
    <n v="3.5"/>
    <s v="Medium Low"/>
    <s v="Low"/>
    <s v="Low"/>
    <s v="Medium High"/>
    <s v="Low"/>
    <x v="0"/>
  </r>
  <r>
    <n v="164"/>
    <d v="2020-09-21T10:42:42"/>
    <x v="163"/>
    <x v="27"/>
    <n v="5"/>
    <n v="2"/>
    <n v="1"/>
    <n v="2"/>
    <n v="0"/>
    <n v="4"/>
    <m/>
    <n v="2"/>
    <n v="25"/>
    <n v="1"/>
    <n v="3"/>
    <n v="3"/>
    <n v="7"/>
    <n v="1"/>
    <n v="6"/>
    <n v="2"/>
    <n v="4"/>
    <n v="2"/>
    <n v="6"/>
    <n v="1"/>
    <x v="25"/>
    <x v="1"/>
    <x v="5"/>
    <m/>
    <m/>
    <m/>
    <n v="2"/>
    <x v="2"/>
    <n v="2"/>
    <n v="2"/>
    <m/>
    <x v="1"/>
    <x v="1"/>
    <x v="0"/>
    <x v="1"/>
    <x v="0"/>
    <x v="0"/>
    <x v="1"/>
    <m/>
    <m/>
    <m/>
    <x v="0"/>
    <m/>
    <m/>
    <n v="1"/>
    <n v="1"/>
    <m/>
    <m/>
    <x v="0"/>
    <m/>
    <m/>
    <m/>
    <x v="3"/>
    <x v="6"/>
    <n v="4.5"/>
    <n v="6.5"/>
    <n v="6.5"/>
    <n v="6.5"/>
    <s v="Medium High"/>
    <s v="Medium Low"/>
    <s v="Medium High"/>
    <s v="High"/>
    <s v="High"/>
    <x v="7"/>
  </r>
  <r>
    <n v="165"/>
    <d v="2020-09-21T10:42:43"/>
    <x v="164"/>
    <x v="17"/>
    <n v="43"/>
    <n v="1"/>
    <n v="1"/>
    <n v="1"/>
    <n v="0"/>
    <n v="1"/>
    <m/>
    <n v="1"/>
    <n v="3"/>
    <n v="1"/>
    <n v="6"/>
    <n v="4"/>
    <n v="7"/>
    <n v="6"/>
    <n v="6"/>
    <n v="3"/>
    <n v="5"/>
    <n v="3"/>
    <n v="4"/>
    <n v="2"/>
    <x v="5"/>
    <x v="0"/>
    <x v="3"/>
    <m/>
    <m/>
    <m/>
    <n v="2"/>
    <x v="0"/>
    <n v="2"/>
    <n v="2"/>
    <n v="1"/>
    <x v="0"/>
    <x v="1"/>
    <x v="0"/>
    <x v="0"/>
    <x v="0"/>
    <x v="2"/>
    <x v="0"/>
    <m/>
    <m/>
    <n v="1"/>
    <x v="1"/>
    <n v="1"/>
    <m/>
    <m/>
    <m/>
    <m/>
    <m/>
    <x v="0"/>
    <m/>
    <n v="1"/>
    <m/>
    <x v="1"/>
    <x v="11"/>
    <n v="4.5"/>
    <n v="6"/>
    <n v="3"/>
    <n v="6"/>
    <s v="Medium High"/>
    <s v="Medium Low"/>
    <s v="Medium High"/>
    <s v="Low"/>
    <s v="Medium High"/>
    <x v="6"/>
  </r>
  <r>
    <n v="166"/>
    <d v="2020-09-21T10:42:47"/>
    <x v="165"/>
    <x v="43"/>
    <n v="5"/>
    <n v="1"/>
    <n v="1"/>
    <n v="2"/>
    <n v="0"/>
    <n v="1"/>
    <m/>
    <n v="1"/>
    <n v="2"/>
    <n v="2"/>
    <n v="2"/>
    <n v="5"/>
    <n v="6"/>
    <n v="4"/>
    <n v="5"/>
    <n v="5"/>
    <n v="6"/>
    <n v="3"/>
    <n v="6"/>
    <n v="4"/>
    <x v="7"/>
    <x v="0"/>
    <x v="3"/>
    <m/>
    <m/>
    <m/>
    <n v="2"/>
    <x v="1"/>
    <n v="2"/>
    <n v="2"/>
    <n v="1"/>
    <x v="1"/>
    <x v="1"/>
    <x v="0"/>
    <x v="0"/>
    <x v="0"/>
    <x v="0"/>
    <x v="0"/>
    <m/>
    <n v="1"/>
    <n v="1"/>
    <x v="1"/>
    <m/>
    <m/>
    <m/>
    <m/>
    <m/>
    <n v="1"/>
    <x v="1"/>
    <m/>
    <m/>
    <m/>
    <x v="3"/>
    <x v="9"/>
    <n v="4.5"/>
    <n v="5.5"/>
    <n v="5"/>
    <n v="4.5"/>
    <s v="Low"/>
    <s v="Medium Low"/>
    <s v="Medium High"/>
    <s v="Medium High"/>
    <s v="Medium Low"/>
    <x v="2"/>
  </r>
  <r>
    <n v="167"/>
    <d v="2020-09-21T10:42:50"/>
    <x v="166"/>
    <x v="36"/>
    <n v="32"/>
    <n v="1"/>
    <n v="1"/>
    <n v="2"/>
    <n v="2"/>
    <n v="1"/>
    <m/>
    <n v="1"/>
    <n v="2"/>
    <n v="1"/>
    <n v="5"/>
    <n v="4"/>
    <n v="6"/>
    <n v="7"/>
    <n v="5"/>
    <n v="6"/>
    <n v="6"/>
    <n v="7"/>
    <n v="5"/>
    <n v="6"/>
    <x v="7"/>
    <x v="0"/>
    <x v="3"/>
    <m/>
    <m/>
    <m/>
    <n v="1"/>
    <x v="1"/>
    <n v="1"/>
    <n v="1"/>
    <n v="1"/>
    <x v="0"/>
    <x v="1"/>
    <x v="0"/>
    <x v="1"/>
    <x v="0"/>
    <x v="0"/>
    <x v="1"/>
    <n v="1"/>
    <m/>
    <m/>
    <x v="1"/>
    <m/>
    <m/>
    <m/>
    <m/>
    <m/>
    <m/>
    <x v="0"/>
    <n v="1"/>
    <m/>
    <m/>
    <x v="0"/>
    <x v="1"/>
    <n v="5"/>
    <n v="3.5"/>
    <n v="3"/>
    <n v="3.5"/>
    <s v="Medium Low"/>
    <s v="Medium Low"/>
    <s v="Low"/>
    <s v="Low"/>
    <s v="Low"/>
    <x v="0"/>
  </r>
  <r>
    <n v="168"/>
    <d v="2020-09-21T10:42:51"/>
    <x v="167"/>
    <x v="35"/>
    <n v="35"/>
    <n v="1"/>
    <n v="1"/>
    <n v="2"/>
    <n v="2"/>
    <n v="1"/>
    <m/>
    <n v="1"/>
    <n v="10"/>
    <n v="2"/>
    <n v="7"/>
    <n v="5"/>
    <n v="5"/>
    <n v="5"/>
    <n v="7"/>
    <n v="7"/>
    <n v="7"/>
    <n v="6"/>
    <n v="6"/>
    <n v="5"/>
    <x v="22"/>
    <x v="0"/>
    <x v="5"/>
    <m/>
    <m/>
    <m/>
    <n v="2"/>
    <x v="1"/>
    <n v="1"/>
    <n v="2"/>
    <m/>
    <x v="0"/>
    <x v="0"/>
    <x v="0"/>
    <x v="1"/>
    <x v="0"/>
    <x v="5"/>
    <x v="1"/>
    <n v="1"/>
    <n v="1"/>
    <m/>
    <x v="1"/>
    <m/>
    <m/>
    <n v="1"/>
    <m/>
    <m/>
    <m/>
    <x v="1"/>
    <m/>
    <n v="1"/>
    <m/>
    <x v="2"/>
    <x v="0"/>
    <n v="5"/>
    <n v="3.5"/>
    <n v="4.5"/>
    <n v="5"/>
    <s v="Medium Low"/>
    <s v="Medium Low"/>
    <s v="Low"/>
    <s v="Medium Low"/>
    <s v="Medium Low"/>
    <x v="0"/>
  </r>
  <r>
    <n v="169"/>
    <d v="2020-09-21T10:43:19"/>
    <x v="168"/>
    <x v="44"/>
    <n v="5"/>
    <n v="1"/>
    <n v="1"/>
    <n v="2"/>
    <n v="1"/>
    <n v="1"/>
    <m/>
    <n v="1"/>
    <n v="3"/>
    <n v="1"/>
    <n v="6"/>
    <n v="7"/>
    <n v="7"/>
    <n v="2"/>
    <n v="6"/>
    <n v="6"/>
    <n v="6"/>
    <n v="5"/>
    <n v="6"/>
    <n v="2"/>
    <x v="12"/>
    <x v="0"/>
    <x v="3"/>
    <m/>
    <m/>
    <m/>
    <n v="1"/>
    <x v="0"/>
    <n v="1"/>
    <n v="1"/>
    <n v="1"/>
    <x v="1"/>
    <x v="1"/>
    <x v="0"/>
    <x v="0"/>
    <x v="0"/>
    <x v="1"/>
    <x v="1"/>
    <m/>
    <n v="1"/>
    <m/>
    <x v="1"/>
    <m/>
    <m/>
    <m/>
    <m/>
    <m/>
    <n v="1"/>
    <x v="1"/>
    <m/>
    <m/>
    <m/>
    <x v="3"/>
    <x v="0"/>
    <n v="3.5"/>
    <n v="5"/>
    <n v="6"/>
    <n v="6"/>
    <s v="Medium Low"/>
    <s v="Low"/>
    <s v="Medium Low"/>
    <s v="Medium High"/>
    <s v="Medium High"/>
    <x v="2"/>
  </r>
  <r>
    <n v="170"/>
    <d v="2020-09-21T10:44:12"/>
    <x v="169"/>
    <x v="24"/>
    <n v="9"/>
    <n v="2"/>
    <n v="1"/>
    <n v="1"/>
    <n v="0"/>
    <n v="2"/>
    <m/>
    <n v="1"/>
    <n v="0"/>
    <n v="1"/>
    <n v="3"/>
    <n v="4"/>
    <n v="3"/>
    <n v="5"/>
    <n v="4"/>
    <n v="7"/>
    <n v="7"/>
    <n v="4"/>
    <n v="3"/>
    <n v="4"/>
    <x v="16"/>
    <x v="3"/>
    <x v="3"/>
    <m/>
    <m/>
    <m/>
    <n v="1"/>
    <x v="0"/>
    <n v="1"/>
    <n v="1"/>
    <n v="1"/>
    <x v="1"/>
    <x v="1"/>
    <x v="1"/>
    <x v="1"/>
    <x v="0"/>
    <x v="4"/>
    <x v="0"/>
    <n v="1"/>
    <n v="1"/>
    <m/>
    <x v="1"/>
    <m/>
    <m/>
    <m/>
    <m/>
    <m/>
    <n v="1"/>
    <x v="1"/>
    <n v="1"/>
    <n v="1"/>
    <m/>
    <x v="1"/>
    <x v="3"/>
    <n v="5.5"/>
    <n v="3.5"/>
    <n v="3"/>
    <n v="4"/>
    <s v="Low"/>
    <s v="Medium High"/>
    <s v="Low"/>
    <s v="Low"/>
    <s v="Low"/>
    <x v="4"/>
  </r>
  <r>
    <n v="171"/>
    <d v="2020-09-21T10:44:32"/>
    <x v="170"/>
    <x v="44"/>
    <n v="39"/>
    <n v="1"/>
    <n v="1"/>
    <n v="2"/>
    <n v="1"/>
    <n v="1"/>
    <m/>
    <n v="1"/>
    <n v="1"/>
    <n v="2"/>
    <n v="3"/>
    <n v="2"/>
    <n v="6"/>
    <n v="6"/>
    <n v="6"/>
    <n v="5"/>
    <n v="7"/>
    <n v="3"/>
    <n v="6"/>
    <n v="2"/>
    <x v="12"/>
    <x v="0"/>
    <x v="6"/>
    <m/>
    <s v="Harbor One"/>
    <m/>
    <n v="2"/>
    <x v="1"/>
    <n v="2"/>
    <n v="2"/>
    <n v="1"/>
    <x v="0"/>
    <x v="1"/>
    <x v="0"/>
    <x v="0"/>
    <x v="0"/>
    <x v="4"/>
    <x v="0"/>
    <m/>
    <m/>
    <m/>
    <x v="0"/>
    <m/>
    <m/>
    <n v="1"/>
    <m/>
    <m/>
    <m/>
    <x v="0"/>
    <m/>
    <m/>
    <m/>
    <x v="0"/>
    <x v="2"/>
    <n v="6.5"/>
    <n v="5.5"/>
    <n v="4"/>
    <n v="6"/>
    <s v="Medium Low"/>
    <s v="High"/>
    <s v="Medium High"/>
    <s v="Medium Low"/>
    <s v="Medium High"/>
    <x v="5"/>
  </r>
  <r>
    <n v="172"/>
    <d v="2020-09-21T10:44:48"/>
    <x v="171"/>
    <x v="23"/>
    <n v="23"/>
    <n v="1"/>
    <n v="1"/>
    <n v="2"/>
    <n v="1"/>
    <n v="1"/>
    <m/>
    <n v="2"/>
    <n v="11"/>
    <n v="2"/>
    <n v="2"/>
    <n v="2"/>
    <n v="4"/>
    <n v="2"/>
    <n v="6"/>
    <n v="7"/>
    <n v="4"/>
    <n v="2"/>
    <n v="4"/>
    <n v="4"/>
    <x v="8"/>
    <x v="3"/>
    <x v="9"/>
    <s v="Baxter"/>
    <m/>
    <m/>
    <n v="2"/>
    <x v="2"/>
    <n v="2"/>
    <n v="2"/>
    <m/>
    <x v="0"/>
    <x v="1"/>
    <x v="1"/>
    <x v="1"/>
    <x v="0"/>
    <x v="1"/>
    <x v="0"/>
    <m/>
    <m/>
    <m/>
    <x v="0"/>
    <m/>
    <n v="1"/>
    <m/>
    <m/>
    <m/>
    <m/>
    <x v="1"/>
    <m/>
    <n v="1"/>
    <m/>
    <x v="2"/>
    <x v="7"/>
    <n v="5"/>
    <n v="5"/>
    <n v="5"/>
    <n v="5"/>
    <s v="Low"/>
    <s v="Medium Low"/>
    <s v="Medium Low"/>
    <s v="Medium High"/>
    <s v="Medium Low"/>
    <x v="4"/>
  </r>
  <r>
    <n v="173"/>
    <d v="2020-09-21T10:44:55"/>
    <x v="172"/>
    <x v="36"/>
    <n v="32"/>
    <n v="1"/>
    <n v="1"/>
    <n v="2"/>
    <n v="2"/>
    <n v="1"/>
    <m/>
    <n v="1"/>
    <n v="27"/>
    <n v="2"/>
    <n v="7"/>
    <n v="1"/>
    <n v="7"/>
    <n v="1"/>
    <n v="7"/>
    <n v="7"/>
    <n v="7"/>
    <n v="1"/>
    <n v="5"/>
    <n v="1"/>
    <x v="12"/>
    <x v="2"/>
    <x v="4"/>
    <m/>
    <m/>
    <m/>
    <n v="1"/>
    <x v="0"/>
    <n v="3"/>
    <n v="2"/>
    <n v="1"/>
    <x v="1"/>
    <x v="0"/>
    <x v="0"/>
    <x v="0"/>
    <x v="0"/>
    <x v="3"/>
    <x v="0"/>
    <n v="1"/>
    <m/>
    <n v="1"/>
    <x v="1"/>
    <m/>
    <m/>
    <m/>
    <m/>
    <m/>
    <n v="1"/>
    <x v="0"/>
    <n v="1"/>
    <m/>
    <m/>
    <x v="0"/>
    <x v="0"/>
    <n v="7"/>
    <n v="7"/>
    <n v="6"/>
    <n v="7"/>
    <s v="Medium Low"/>
    <s v="High"/>
    <s v="High"/>
    <s v="Medium High"/>
    <s v="High"/>
    <x v="7"/>
  </r>
  <r>
    <n v="174"/>
    <d v="2020-09-21T10:45:10"/>
    <x v="173"/>
    <x v="20"/>
    <n v="32"/>
    <n v="1"/>
    <n v="1"/>
    <n v="2"/>
    <n v="0"/>
    <n v="4"/>
    <m/>
    <n v="1"/>
    <n v="29"/>
    <n v="2"/>
    <n v="5"/>
    <n v="2"/>
    <n v="7"/>
    <n v="5"/>
    <n v="6"/>
    <n v="6"/>
    <n v="6"/>
    <n v="5"/>
    <n v="3"/>
    <n v="3"/>
    <x v="8"/>
    <x v="1"/>
    <x v="3"/>
    <m/>
    <m/>
    <m/>
    <n v="3"/>
    <x v="1"/>
    <n v="2"/>
    <n v="3"/>
    <m/>
    <x v="0"/>
    <x v="1"/>
    <x v="0"/>
    <x v="1"/>
    <x v="1"/>
    <x v="0"/>
    <x v="0"/>
    <m/>
    <m/>
    <m/>
    <x v="1"/>
    <m/>
    <n v="1"/>
    <m/>
    <n v="1"/>
    <m/>
    <m/>
    <x v="1"/>
    <m/>
    <m/>
    <n v="1"/>
    <x v="0"/>
    <x v="1"/>
    <n v="6"/>
    <n v="5"/>
    <n v="3"/>
    <n v="5.5"/>
    <s v="Medium Low"/>
    <s v="Medium High"/>
    <s v="Medium Low"/>
    <s v="Low"/>
    <s v="Medium High"/>
    <x v="5"/>
  </r>
  <r>
    <n v="175"/>
    <d v="2020-09-21T10:45:31"/>
    <x v="174"/>
    <x v="18"/>
    <n v="32"/>
    <n v="1"/>
    <n v="1"/>
    <n v="2"/>
    <n v="2"/>
    <n v="1"/>
    <m/>
    <n v="1"/>
    <n v="3"/>
    <n v="2"/>
    <n v="5"/>
    <n v="3"/>
    <n v="6"/>
    <n v="2"/>
    <n v="5"/>
    <n v="6"/>
    <n v="5"/>
    <n v="2"/>
    <n v="5"/>
    <n v="5"/>
    <x v="5"/>
    <x v="0"/>
    <x v="3"/>
    <m/>
    <m/>
    <m/>
    <n v="3"/>
    <x v="2"/>
    <n v="1"/>
    <n v="2"/>
    <m/>
    <x v="1"/>
    <x v="1"/>
    <x v="0"/>
    <x v="1"/>
    <x v="0"/>
    <x v="0"/>
    <x v="1"/>
    <n v="1"/>
    <m/>
    <n v="1"/>
    <x v="1"/>
    <m/>
    <n v="1"/>
    <m/>
    <m/>
    <m/>
    <m/>
    <x v="1"/>
    <n v="1"/>
    <m/>
    <m/>
    <x v="0"/>
    <x v="1"/>
    <n v="5"/>
    <n v="6"/>
    <n v="5.5"/>
    <n v="4"/>
    <s v="Medium Low"/>
    <s v="Medium Low"/>
    <s v="Medium High"/>
    <s v="Medium High"/>
    <s v="Low"/>
    <x v="1"/>
  </r>
  <r>
    <n v="176"/>
    <d v="2020-09-21T10:46:01"/>
    <x v="175"/>
    <x v="17"/>
    <n v="10"/>
    <n v="1"/>
    <n v="1"/>
    <n v="3"/>
    <n v="0"/>
    <n v="1"/>
    <m/>
    <n v="1"/>
    <n v="2"/>
    <n v="1"/>
    <n v="5"/>
    <n v="6"/>
    <n v="6"/>
    <n v="5"/>
    <n v="7"/>
    <n v="7"/>
    <n v="7"/>
    <n v="2"/>
    <n v="4"/>
    <n v="1"/>
    <x v="12"/>
    <x v="0"/>
    <x v="10"/>
    <m/>
    <m/>
    <m/>
    <n v="1"/>
    <x v="2"/>
    <n v="1"/>
    <n v="1"/>
    <n v="1"/>
    <x v="0"/>
    <x v="0"/>
    <x v="0"/>
    <x v="1"/>
    <x v="0"/>
    <x v="3"/>
    <x v="1"/>
    <m/>
    <n v="1"/>
    <m/>
    <x v="1"/>
    <m/>
    <m/>
    <m/>
    <n v="1"/>
    <m/>
    <n v="1"/>
    <x v="1"/>
    <n v="1"/>
    <n v="1"/>
    <m/>
    <x v="1"/>
    <x v="2"/>
    <n v="4.5"/>
    <n v="6"/>
    <n v="3.5"/>
    <n v="7"/>
    <s v="Medium Low"/>
    <s v="Medium Low"/>
    <s v="Medium High"/>
    <s v="Medium Low"/>
    <s v="High"/>
    <x v="5"/>
  </r>
  <r>
    <n v="177"/>
    <d v="2020-09-21T10:46:46"/>
    <x v="176"/>
    <x v="16"/>
    <n v="10"/>
    <n v="1"/>
    <n v="1"/>
    <n v="1"/>
    <n v="0"/>
    <n v="1"/>
    <m/>
    <n v="1"/>
    <n v="2"/>
    <n v="1"/>
    <n v="5"/>
    <n v="6"/>
    <n v="5"/>
    <n v="4"/>
    <n v="4"/>
    <n v="3"/>
    <n v="6"/>
    <n v="6"/>
    <n v="7"/>
    <n v="6"/>
    <x v="7"/>
    <x v="0"/>
    <x v="3"/>
    <m/>
    <m/>
    <m/>
    <n v="3"/>
    <x v="0"/>
    <n v="2"/>
    <n v="3"/>
    <n v="1"/>
    <x v="0"/>
    <x v="0"/>
    <x v="1"/>
    <x v="1"/>
    <x v="0"/>
    <x v="0"/>
    <x v="0"/>
    <m/>
    <m/>
    <n v="1"/>
    <x v="1"/>
    <n v="1"/>
    <m/>
    <m/>
    <m/>
    <m/>
    <m/>
    <x v="0"/>
    <m/>
    <n v="1"/>
    <m/>
    <x v="1"/>
    <x v="5"/>
    <n v="4"/>
    <n v="3.5"/>
    <n v="5.5"/>
    <n v="3"/>
    <s v="Medium High"/>
    <s v="Low"/>
    <s v="Low"/>
    <s v="Medium High"/>
    <s v="Low"/>
    <x v="0"/>
  </r>
  <r>
    <n v="178"/>
    <d v="2020-09-21T10:48:01"/>
    <x v="177"/>
    <x v="51"/>
    <n v="6"/>
    <n v="1"/>
    <n v="1"/>
    <n v="2"/>
    <n v="0"/>
    <n v="2"/>
    <m/>
    <n v="1"/>
    <n v="0"/>
    <n v="1"/>
    <n v="2"/>
    <n v="1"/>
    <n v="2"/>
    <n v="2"/>
    <n v="5"/>
    <n v="2"/>
    <n v="3"/>
    <n v="3"/>
    <n v="2"/>
    <n v="4"/>
    <x v="16"/>
    <x v="3"/>
    <x v="3"/>
    <m/>
    <m/>
    <m/>
    <n v="2"/>
    <x v="1"/>
    <n v="1"/>
    <n v="1"/>
    <n v="1"/>
    <x v="0"/>
    <x v="1"/>
    <x v="0"/>
    <x v="1"/>
    <x v="0"/>
    <x v="3"/>
    <x v="0"/>
    <m/>
    <m/>
    <m/>
    <x v="1"/>
    <m/>
    <m/>
    <m/>
    <m/>
    <m/>
    <n v="1"/>
    <x v="1"/>
    <m/>
    <m/>
    <m/>
    <x v="3"/>
    <x v="0"/>
    <n v="5"/>
    <n v="3.5"/>
    <n v="4"/>
    <n v="4.5"/>
    <s v="Medium Low"/>
    <s v="Medium Low"/>
    <s v="Low"/>
    <s v="Medium Low"/>
    <s v="Medium Low"/>
    <x v="0"/>
  </r>
  <r>
    <n v="179"/>
    <d v="2020-09-21T10:48:10"/>
    <x v="178"/>
    <x v="27"/>
    <n v="23"/>
    <n v="2"/>
    <n v="1"/>
    <n v="2"/>
    <n v="0"/>
    <n v="1"/>
    <m/>
    <n v="2"/>
    <n v="15"/>
    <n v="2"/>
    <n v="4"/>
    <n v="1"/>
    <n v="7"/>
    <n v="4"/>
    <n v="6"/>
    <n v="6"/>
    <n v="7"/>
    <n v="2"/>
    <n v="6"/>
    <n v="6"/>
    <x v="2"/>
    <x v="1"/>
    <x v="5"/>
    <m/>
    <m/>
    <m/>
    <n v="2"/>
    <x v="1"/>
    <n v="2"/>
    <n v="2"/>
    <m/>
    <x v="1"/>
    <x v="1"/>
    <x v="0"/>
    <x v="1"/>
    <x v="0"/>
    <x v="4"/>
    <x v="0"/>
    <m/>
    <m/>
    <m/>
    <x v="0"/>
    <n v="1"/>
    <m/>
    <m/>
    <m/>
    <m/>
    <m/>
    <x v="0"/>
    <m/>
    <m/>
    <m/>
    <x v="2"/>
    <x v="2"/>
    <n v="7"/>
    <n v="6.5"/>
    <n v="5"/>
    <n v="4"/>
    <s v="Medium Low"/>
    <s v="High"/>
    <s v="Medium High"/>
    <s v="Medium High"/>
    <s v="Low"/>
    <x v="1"/>
  </r>
  <r>
    <n v="180"/>
    <d v="2020-09-21T10:48:13"/>
    <x v="179"/>
    <x v="15"/>
    <n v="30"/>
    <n v="1"/>
    <n v="1"/>
    <n v="2"/>
    <n v="1"/>
    <n v="1"/>
    <m/>
    <n v="1"/>
    <n v="5"/>
    <n v="1"/>
    <n v="3"/>
    <n v="7"/>
    <n v="7"/>
    <n v="6"/>
    <n v="6"/>
    <n v="5"/>
    <n v="7"/>
    <n v="3"/>
    <n v="6"/>
    <n v="3"/>
    <x v="5"/>
    <x v="0"/>
    <x v="3"/>
    <m/>
    <m/>
    <m/>
    <n v="1"/>
    <x v="0"/>
    <n v="1"/>
    <n v="1"/>
    <n v="1"/>
    <x v="0"/>
    <x v="0"/>
    <x v="0"/>
    <x v="0"/>
    <x v="0"/>
    <x v="5"/>
    <x v="1"/>
    <m/>
    <n v="1"/>
    <m/>
    <x v="1"/>
    <n v="1"/>
    <m/>
    <n v="1"/>
    <m/>
    <m/>
    <m/>
    <x v="0"/>
    <n v="1"/>
    <n v="1"/>
    <m/>
    <x v="0"/>
    <x v="2"/>
    <n v="4"/>
    <n v="6"/>
    <n v="4"/>
    <n v="5.5"/>
    <s v="Medium Low"/>
    <s v="Low"/>
    <s v="Medium High"/>
    <s v="Medium Low"/>
    <s v="Medium High"/>
    <x v="2"/>
  </r>
  <r>
    <n v="181"/>
    <d v="2020-09-21T10:49:19"/>
    <x v="180"/>
    <x v="52"/>
    <n v="9"/>
    <n v="1"/>
    <n v="1"/>
    <n v="1"/>
    <n v="0"/>
    <n v="2"/>
    <m/>
    <n v="2"/>
    <n v="1"/>
    <n v="2"/>
    <n v="3"/>
    <n v="1"/>
    <n v="7"/>
    <n v="1"/>
    <n v="7"/>
    <n v="4"/>
    <n v="7"/>
    <n v="1"/>
    <n v="6"/>
    <n v="1"/>
    <x v="12"/>
    <x v="3"/>
    <x v="7"/>
    <m/>
    <m/>
    <m/>
    <n v="2"/>
    <x v="1"/>
    <n v="2"/>
    <n v="2"/>
    <m/>
    <x v="0"/>
    <x v="1"/>
    <x v="0"/>
    <x v="1"/>
    <x v="1"/>
    <x v="0"/>
    <x v="0"/>
    <m/>
    <m/>
    <m/>
    <x v="1"/>
    <m/>
    <m/>
    <m/>
    <n v="1"/>
    <n v="1"/>
    <m/>
    <x v="1"/>
    <m/>
    <m/>
    <n v="1"/>
    <x v="1"/>
    <x v="1"/>
    <n v="7"/>
    <n v="7"/>
    <n v="6.5"/>
    <n v="7"/>
    <s v="Medium Low"/>
    <s v="High"/>
    <s v="High"/>
    <s v="High"/>
    <s v="High"/>
    <x v="7"/>
  </r>
  <r>
    <n v="182"/>
    <d v="2020-09-21T10:49:32"/>
    <x v="181"/>
    <x v="16"/>
    <n v="46"/>
    <n v="1"/>
    <n v="1"/>
    <n v="2"/>
    <n v="3"/>
    <n v="2"/>
    <m/>
    <n v="2"/>
    <n v="5"/>
    <n v="2"/>
    <n v="2"/>
    <n v="5"/>
    <n v="3"/>
    <n v="6"/>
    <n v="4"/>
    <n v="6"/>
    <n v="5"/>
    <n v="7"/>
    <n v="3"/>
    <n v="4"/>
    <x v="3"/>
    <x v="3"/>
    <x v="4"/>
    <m/>
    <m/>
    <m/>
    <n v="1"/>
    <x v="2"/>
    <n v="2"/>
    <n v="2"/>
    <m/>
    <x v="0"/>
    <x v="1"/>
    <x v="0"/>
    <x v="1"/>
    <x v="1"/>
    <x v="4"/>
    <x v="1"/>
    <m/>
    <m/>
    <m/>
    <x v="0"/>
    <n v="1"/>
    <n v="1"/>
    <m/>
    <m/>
    <m/>
    <n v="1"/>
    <x v="0"/>
    <n v="1"/>
    <n v="1"/>
    <m/>
    <x v="1"/>
    <x v="3"/>
    <n v="4"/>
    <n v="2"/>
    <n v="2.5"/>
    <n v="4"/>
    <s v="Low"/>
    <s v="Low"/>
    <s v="Low"/>
    <s v="Low"/>
    <s v="Low"/>
    <x v="0"/>
  </r>
  <r>
    <n v="183"/>
    <d v="2020-09-21T10:49:57"/>
    <x v="182"/>
    <x v="11"/>
    <n v="38"/>
    <n v="1"/>
    <n v="1"/>
    <n v="2"/>
    <n v="2"/>
    <n v="1"/>
    <m/>
    <n v="1"/>
    <n v="0"/>
    <n v="1"/>
    <n v="6"/>
    <n v="6"/>
    <n v="4"/>
    <n v="7"/>
    <n v="7"/>
    <n v="6"/>
    <n v="5"/>
    <n v="7"/>
    <n v="6"/>
    <n v="5"/>
    <x v="4"/>
    <x v="0"/>
    <x v="3"/>
    <m/>
    <m/>
    <m/>
    <n v="1"/>
    <x v="0"/>
    <n v="1"/>
    <n v="1"/>
    <n v="1"/>
    <x v="0"/>
    <x v="0"/>
    <x v="0"/>
    <x v="1"/>
    <x v="0"/>
    <x v="1"/>
    <x v="0"/>
    <m/>
    <n v="1"/>
    <n v="1"/>
    <x v="1"/>
    <m/>
    <m/>
    <m/>
    <m/>
    <m/>
    <n v="1"/>
    <x v="1"/>
    <n v="1"/>
    <m/>
    <m/>
    <x v="0"/>
    <x v="0"/>
    <n v="3.5"/>
    <n v="2.5"/>
    <n v="3.5"/>
    <n v="5"/>
    <s v="Medium Low"/>
    <s v="Low"/>
    <s v="Low"/>
    <s v="Medium Low"/>
    <s v="Medium Low"/>
    <x v="0"/>
  </r>
  <r>
    <n v="184"/>
    <d v="2020-09-21T10:50:51"/>
    <x v="183"/>
    <x v="42"/>
    <n v="22"/>
    <n v="1"/>
    <n v="1"/>
    <n v="2"/>
    <n v="0"/>
    <n v="1"/>
    <m/>
    <n v="1"/>
    <n v="3"/>
    <n v="2"/>
    <n v="4"/>
    <n v="1"/>
    <n v="6"/>
    <n v="7"/>
    <n v="7"/>
    <n v="4"/>
    <n v="7"/>
    <n v="3"/>
    <n v="6"/>
    <n v="1"/>
    <x v="5"/>
    <x v="0"/>
    <x v="12"/>
    <m/>
    <m/>
    <m/>
    <n v="2"/>
    <x v="1"/>
    <n v="2"/>
    <n v="2"/>
    <m/>
    <x v="0"/>
    <x v="1"/>
    <x v="0"/>
    <x v="0"/>
    <x v="0"/>
    <x v="3"/>
    <x v="1"/>
    <m/>
    <m/>
    <m/>
    <x v="1"/>
    <m/>
    <n v="1"/>
    <m/>
    <n v="1"/>
    <m/>
    <m/>
    <x v="0"/>
    <m/>
    <m/>
    <m/>
    <x v="2"/>
    <x v="0"/>
    <n v="7"/>
    <n v="5.5"/>
    <n v="3.5"/>
    <n v="7"/>
    <s v="Medium Low"/>
    <s v="High"/>
    <s v="Medium High"/>
    <s v="Medium Low"/>
    <s v="High"/>
    <x v="5"/>
  </r>
  <r>
    <n v="185"/>
    <d v="2020-09-21T10:51:10"/>
    <x v="184"/>
    <x v="8"/>
    <n v="32"/>
    <n v="1"/>
    <n v="1"/>
    <n v="2"/>
    <n v="2"/>
    <n v="1"/>
    <m/>
    <n v="2"/>
    <n v="4"/>
    <n v="1"/>
    <n v="4"/>
    <n v="5"/>
    <n v="6"/>
    <n v="7"/>
    <n v="5"/>
    <n v="5"/>
    <n v="6"/>
    <n v="4"/>
    <n v="7"/>
    <n v="6"/>
    <x v="3"/>
    <x v="1"/>
    <x v="3"/>
    <m/>
    <m/>
    <m/>
    <n v="1"/>
    <x v="0"/>
    <n v="1"/>
    <n v="1"/>
    <n v="1"/>
    <x v="1"/>
    <x v="0"/>
    <x v="0"/>
    <x v="1"/>
    <x v="0"/>
    <x v="3"/>
    <x v="0"/>
    <m/>
    <n v="1"/>
    <m/>
    <x v="0"/>
    <m/>
    <m/>
    <m/>
    <m/>
    <m/>
    <n v="1"/>
    <x v="0"/>
    <m/>
    <n v="1"/>
    <m/>
    <x v="0"/>
    <x v="1"/>
    <n v="4.5"/>
    <n v="5"/>
    <n v="4"/>
    <n v="3.5"/>
    <s v="Medium Low"/>
    <s v="Medium Low"/>
    <s v="Medium Low"/>
    <s v="Medium Low"/>
    <s v="Low"/>
    <x v="0"/>
  </r>
  <r>
    <n v="186"/>
    <d v="2020-09-21T10:56:53"/>
    <x v="185"/>
    <x v="22"/>
    <n v="36"/>
    <n v="2"/>
    <n v="1"/>
    <n v="2"/>
    <n v="2"/>
    <n v="1"/>
    <m/>
    <n v="1"/>
    <n v="2"/>
    <n v="2"/>
    <n v="5"/>
    <n v="4"/>
    <n v="5"/>
    <n v="4"/>
    <n v="5"/>
    <n v="4"/>
    <n v="5"/>
    <n v="3"/>
    <n v="5"/>
    <n v="3"/>
    <x v="7"/>
    <x v="0"/>
    <x v="8"/>
    <m/>
    <m/>
    <m/>
    <n v="2"/>
    <x v="1"/>
    <n v="2"/>
    <n v="2"/>
    <m/>
    <x v="0"/>
    <x v="1"/>
    <x v="0"/>
    <x v="1"/>
    <x v="1"/>
    <x v="1"/>
    <x v="0"/>
    <m/>
    <m/>
    <m/>
    <x v="1"/>
    <n v="1"/>
    <m/>
    <m/>
    <n v="1"/>
    <m/>
    <m/>
    <x v="1"/>
    <m/>
    <m/>
    <n v="1"/>
    <x v="1"/>
    <x v="6"/>
    <n v="4.5"/>
    <n v="5"/>
    <n v="4.5"/>
    <n v="5"/>
    <s v="Medium High"/>
    <s v="Medium Low"/>
    <s v="Medium Low"/>
    <s v="Medium Low"/>
    <s v="Medium Low"/>
    <x v="6"/>
  </r>
  <r>
    <n v="187"/>
    <d v="2020-09-21T11:04:57"/>
    <x v="186"/>
    <x v="16"/>
    <n v="20"/>
    <n v="1"/>
    <n v="1"/>
    <n v="2"/>
    <n v="1"/>
    <n v="1"/>
    <m/>
    <n v="1"/>
    <n v="3"/>
    <n v="1"/>
    <n v="6"/>
    <n v="7"/>
    <n v="7"/>
    <n v="6"/>
    <n v="5"/>
    <n v="6"/>
    <n v="6"/>
    <n v="7"/>
    <n v="5"/>
    <n v="6"/>
    <x v="7"/>
    <x v="0"/>
    <x v="10"/>
    <m/>
    <m/>
    <m/>
    <n v="2"/>
    <x v="0"/>
    <n v="1"/>
    <n v="1"/>
    <m/>
    <x v="1"/>
    <x v="1"/>
    <x v="0"/>
    <x v="1"/>
    <x v="0"/>
    <x v="0"/>
    <x v="0"/>
    <m/>
    <m/>
    <m/>
    <x v="1"/>
    <n v="1"/>
    <n v="1"/>
    <m/>
    <m/>
    <m/>
    <n v="1"/>
    <x v="1"/>
    <m/>
    <m/>
    <m/>
    <x v="1"/>
    <x v="0"/>
    <n v="3.5"/>
    <n v="4"/>
    <n v="3.5"/>
    <n v="3.5"/>
    <s v="Medium Low"/>
    <s v="Low"/>
    <s v="Low"/>
    <s v="Medium Low"/>
    <s v="Low"/>
    <x v="0"/>
  </r>
  <r>
    <n v="188"/>
    <d v="2020-09-21T11:16:24"/>
    <x v="187"/>
    <x v="0"/>
    <n v="17"/>
    <n v="1"/>
    <n v="1"/>
    <n v="1"/>
    <n v="1"/>
    <n v="1"/>
    <m/>
    <n v="1"/>
    <n v="2"/>
    <n v="1"/>
    <n v="3"/>
    <n v="3"/>
    <n v="7"/>
    <n v="5"/>
    <n v="6"/>
    <n v="5"/>
    <n v="5"/>
    <n v="3"/>
    <n v="3"/>
    <n v="3"/>
    <x v="7"/>
    <x v="0"/>
    <x v="3"/>
    <m/>
    <m/>
    <m/>
    <n v="3"/>
    <x v="2"/>
    <n v="3"/>
    <n v="3"/>
    <n v="1"/>
    <x v="0"/>
    <x v="0"/>
    <x v="0"/>
    <x v="0"/>
    <x v="0"/>
    <x v="4"/>
    <x v="1"/>
    <m/>
    <m/>
    <m/>
    <x v="0"/>
    <m/>
    <m/>
    <m/>
    <n v="1"/>
    <n v="1"/>
    <m/>
    <x v="1"/>
    <n v="1"/>
    <m/>
    <m/>
    <x v="1"/>
    <x v="2"/>
    <n v="5"/>
    <n v="6"/>
    <n v="3"/>
    <n v="5.5"/>
    <s v="Medium Low"/>
    <s v="Medium Low"/>
    <s v="Medium High"/>
    <s v="Low"/>
    <s v="Medium High"/>
    <x v="4"/>
  </r>
  <r>
    <n v="189"/>
    <d v="2020-09-21T11:27:34"/>
    <x v="188"/>
    <x v="14"/>
    <n v="48"/>
    <n v="1"/>
    <n v="1"/>
    <n v="1"/>
    <n v="4"/>
    <n v="6"/>
    <m/>
    <n v="2"/>
    <n v="4"/>
    <n v="2"/>
    <n v="2"/>
    <n v="5"/>
    <n v="1"/>
    <n v="5"/>
    <n v="4"/>
    <n v="6"/>
    <n v="2"/>
    <n v="5"/>
    <n v="3"/>
    <n v="5"/>
    <x v="5"/>
    <x v="0"/>
    <x v="3"/>
    <m/>
    <m/>
    <m/>
    <n v="1"/>
    <x v="0"/>
    <n v="1"/>
    <n v="1"/>
    <n v="1"/>
    <x v="0"/>
    <x v="1"/>
    <x v="0"/>
    <x v="1"/>
    <x v="0"/>
    <x v="3"/>
    <x v="1"/>
    <n v="1"/>
    <m/>
    <m/>
    <x v="1"/>
    <m/>
    <m/>
    <m/>
    <m/>
    <m/>
    <n v="1"/>
    <x v="1"/>
    <m/>
    <m/>
    <m/>
    <x v="1"/>
    <x v="3"/>
    <n v="2.5"/>
    <n v="2"/>
    <n v="3"/>
    <n v="3.5"/>
    <s v="Low"/>
    <s v="Low"/>
    <s v="Low"/>
    <s v="Low"/>
    <s v="Low"/>
    <x v="0"/>
  </r>
  <r>
    <n v="190"/>
    <d v="2020-09-21T11:37:54"/>
    <x v="189"/>
    <x v="53"/>
    <n v="38"/>
    <n v="1"/>
    <n v="1"/>
    <n v="2"/>
    <n v="1"/>
    <n v="1"/>
    <m/>
    <n v="1"/>
    <n v="2"/>
    <n v="2"/>
    <n v="6"/>
    <n v="6"/>
    <n v="7"/>
    <n v="6"/>
    <n v="6"/>
    <n v="6"/>
    <n v="6"/>
    <n v="7"/>
    <n v="6"/>
    <n v="5"/>
    <x v="7"/>
    <x v="0"/>
    <x v="3"/>
    <m/>
    <m/>
    <m/>
    <n v="2"/>
    <x v="2"/>
    <n v="2"/>
    <n v="2"/>
    <n v="1"/>
    <x v="0"/>
    <x v="1"/>
    <x v="0"/>
    <x v="0"/>
    <x v="0"/>
    <x v="3"/>
    <x v="1"/>
    <m/>
    <n v="1"/>
    <m/>
    <x v="0"/>
    <m/>
    <m/>
    <m/>
    <n v="1"/>
    <m/>
    <n v="1"/>
    <x v="1"/>
    <m/>
    <n v="1"/>
    <m/>
    <x v="0"/>
    <x v="0"/>
    <n v="4"/>
    <n v="4"/>
    <n v="4"/>
    <n v="4.5"/>
    <s v="Medium Low"/>
    <s v="Low"/>
    <s v="Low"/>
    <s v="Medium Low"/>
    <s v="Medium Low"/>
    <x v="0"/>
  </r>
  <r>
    <n v="191"/>
    <d v="2020-09-21T15:19:12"/>
    <x v="190"/>
    <x v="20"/>
    <n v="46"/>
    <n v="2"/>
    <n v="1"/>
    <n v="2"/>
    <n v="0"/>
    <n v="1"/>
    <m/>
    <n v="1"/>
    <n v="20"/>
    <n v="1"/>
    <n v="6"/>
    <n v="4"/>
    <n v="7"/>
    <n v="1"/>
    <n v="5"/>
    <n v="3"/>
    <n v="7"/>
    <n v="4"/>
    <n v="6"/>
    <n v="4"/>
    <x v="4"/>
    <x v="0"/>
    <x v="9"/>
    <s v="Navy federal"/>
    <m/>
    <m/>
    <n v="2"/>
    <x v="1"/>
    <n v="2"/>
    <n v="2"/>
    <m/>
    <x v="0"/>
    <x v="1"/>
    <x v="0"/>
    <x v="1"/>
    <x v="1"/>
    <x v="2"/>
    <x v="0"/>
    <m/>
    <m/>
    <m/>
    <x v="0"/>
    <m/>
    <m/>
    <n v="1"/>
    <m/>
    <m/>
    <m/>
    <x v="1"/>
    <m/>
    <m/>
    <n v="1"/>
    <x v="1"/>
    <x v="11"/>
    <n v="5.5"/>
    <n v="5.5"/>
    <n v="6.5"/>
    <n v="4.5"/>
    <s v="Medium High"/>
    <s v="Medium High"/>
    <s v="Medium High"/>
    <s v="High"/>
    <s v="Medium Low"/>
    <x v="3"/>
  </r>
  <r>
    <n v="192"/>
    <d v="2020-09-21T15:20:24"/>
    <x v="191"/>
    <x v="38"/>
    <n v="5"/>
    <n v="1"/>
    <n v="1"/>
    <n v="2"/>
    <n v="2"/>
    <n v="3"/>
    <m/>
    <n v="1"/>
    <n v="10"/>
    <n v="1"/>
    <n v="1"/>
    <n v="1"/>
    <n v="5"/>
    <n v="1"/>
    <n v="7"/>
    <n v="7"/>
    <n v="7"/>
    <n v="1"/>
    <n v="7"/>
    <n v="1"/>
    <x v="9"/>
    <x v="0"/>
    <x v="3"/>
    <m/>
    <m/>
    <m/>
    <n v="1"/>
    <x v="0"/>
    <n v="1"/>
    <n v="1"/>
    <n v="1"/>
    <x v="0"/>
    <x v="1"/>
    <x v="0"/>
    <x v="1"/>
    <x v="0"/>
    <x v="3"/>
    <x v="0"/>
    <m/>
    <m/>
    <m/>
    <x v="1"/>
    <m/>
    <m/>
    <m/>
    <m/>
    <m/>
    <n v="1"/>
    <x v="1"/>
    <m/>
    <m/>
    <m/>
    <x v="3"/>
    <x v="8"/>
    <n v="7"/>
    <n v="6"/>
    <n v="7"/>
    <n v="7"/>
    <s v="Low"/>
    <s v="High"/>
    <s v="Medium High"/>
    <s v="High"/>
    <s v="High"/>
    <x v="7"/>
  </r>
  <r>
    <n v="193"/>
    <d v="2020-09-21T15:24:07"/>
    <x v="192"/>
    <x v="54"/>
    <n v="37"/>
    <n v="1"/>
    <n v="1"/>
    <n v="1"/>
    <n v="0"/>
    <n v="4"/>
    <m/>
    <n v="2"/>
    <n v="35"/>
    <n v="2"/>
    <n v="5"/>
    <n v="2"/>
    <n v="6"/>
    <n v="1"/>
    <n v="6"/>
    <n v="6"/>
    <n v="6"/>
    <n v="3"/>
    <n v="7"/>
    <n v="1"/>
    <x v="28"/>
    <x v="3"/>
    <x v="4"/>
    <m/>
    <m/>
    <m/>
    <n v="2"/>
    <x v="1"/>
    <n v="2"/>
    <n v="2"/>
    <m/>
    <x v="0"/>
    <x v="1"/>
    <x v="0"/>
    <x v="1"/>
    <x v="1"/>
    <x v="5"/>
    <x v="1"/>
    <m/>
    <m/>
    <m/>
    <x v="0"/>
    <m/>
    <n v="1"/>
    <m/>
    <n v="1"/>
    <m/>
    <m/>
    <x v="1"/>
    <m/>
    <m/>
    <n v="1"/>
    <x v="3"/>
    <x v="1"/>
    <n v="6"/>
    <n v="5.5"/>
    <n v="7"/>
    <n v="6.5"/>
    <s v="Medium Low"/>
    <s v="Medium High"/>
    <s v="Medium High"/>
    <s v="High"/>
    <s v="High"/>
    <x v="7"/>
  </r>
  <r>
    <n v="194"/>
    <d v="2020-09-21T15:28:49"/>
    <x v="193"/>
    <x v="1"/>
    <n v="13"/>
    <n v="1"/>
    <n v="1"/>
    <n v="2"/>
    <n v="2"/>
    <n v="1"/>
    <m/>
    <n v="1"/>
    <n v="15"/>
    <n v="2"/>
    <n v="4"/>
    <n v="1"/>
    <n v="6"/>
    <n v="1"/>
    <n v="6"/>
    <n v="6"/>
    <n v="6"/>
    <n v="1"/>
    <n v="6"/>
    <n v="1"/>
    <x v="26"/>
    <x v="0"/>
    <x v="6"/>
    <m/>
    <s v="Fifth Third"/>
    <m/>
    <n v="2"/>
    <x v="1"/>
    <n v="2"/>
    <n v="2"/>
    <m/>
    <x v="0"/>
    <x v="1"/>
    <x v="0"/>
    <x v="1"/>
    <x v="1"/>
    <x v="1"/>
    <x v="0"/>
    <m/>
    <m/>
    <m/>
    <x v="1"/>
    <m/>
    <m/>
    <m/>
    <m/>
    <m/>
    <m/>
    <x v="1"/>
    <m/>
    <m/>
    <n v="1"/>
    <x v="2"/>
    <x v="2"/>
    <n v="6.5"/>
    <n v="6.5"/>
    <n v="6.5"/>
    <n v="6.5"/>
    <s v="Medium Low"/>
    <s v="High"/>
    <s v="Medium High"/>
    <s v="High"/>
    <s v="High"/>
    <x v="7"/>
  </r>
  <r>
    <n v="195"/>
    <d v="2020-09-21T15:32:42"/>
    <x v="194"/>
    <x v="41"/>
    <n v="50"/>
    <n v="1"/>
    <n v="1"/>
    <n v="2"/>
    <n v="0"/>
    <n v="6"/>
    <m/>
    <n v="1"/>
    <n v="0"/>
    <n v="2"/>
    <n v="6"/>
    <n v="3"/>
    <n v="4"/>
    <n v="3"/>
    <n v="4"/>
    <n v="4"/>
    <n v="6"/>
    <n v="4"/>
    <n v="4"/>
    <n v="1"/>
    <x v="22"/>
    <x v="3"/>
    <x v="7"/>
    <m/>
    <m/>
    <m/>
    <n v="3"/>
    <x v="1"/>
    <n v="2"/>
    <n v="2"/>
    <m/>
    <x v="0"/>
    <x v="0"/>
    <x v="0"/>
    <x v="0"/>
    <x v="0"/>
    <x v="0"/>
    <x v="1"/>
    <m/>
    <m/>
    <m/>
    <x v="0"/>
    <m/>
    <m/>
    <n v="1"/>
    <m/>
    <m/>
    <m/>
    <x v="0"/>
    <m/>
    <n v="1"/>
    <m/>
    <x v="2"/>
    <x v="5"/>
    <n v="5.5"/>
    <n v="4"/>
    <n v="4.5"/>
    <n v="5.5"/>
    <s v="Medium High"/>
    <s v="Medium High"/>
    <s v="Low"/>
    <s v="Medium Low"/>
    <s v="Medium High"/>
    <x v="6"/>
  </r>
  <r>
    <n v="196"/>
    <d v="2020-09-21T15:34:26"/>
    <x v="195"/>
    <x v="8"/>
    <n v="43"/>
    <n v="1"/>
    <n v="1"/>
    <n v="2"/>
    <n v="2"/>
    <n v="1"/>
    <m/>
    <n v="1"/>
    <n v="5"/>
    <n v="1"/>
    <n v="3"/>
    <n v="1"/>
    <n v="6"/>
    <n v="3"/>
    <n v="5"/>
    <n v="6"/>
    <n v="6"/>
    <n v="5"/>
    <n v="6"/>
    <n v="3"/>
    <x v="5"/>
    <x v="3"/>
    <x v="10"/>
    <m/>
    <m/>
    <m/>
    <n v="1"/>
    <x v="0"/>
    <n v="1"/>
    <n v="1"/>
    <m/>
    <x v="1"/>
    <x v="0"/>
    <x v="0"/>
    <x v="0"/>
    <x v="0"/>
    <x v="4"/>
    <x v="0"/>
    <m/>
    <m/>
    <m/>
    <x v="0"/>
    <m/>
    <n v="1"/>
    <m/>
    <m/>
    <m/>
    <n v="1"/>
    <x v="0"/>
    <m/>
    <n v="1"/>
    <m/>
    <x v="1"/>
    <x v="9"/>
    <n v="6.5"/>
    <n v="4.5"/>
    <n v="5.5"/>
    <n v="5"/>
    <s v="Low"/>
    <s v="High"/>
    <s v="Medium Low"/>
    <s v="Medium High"/>
    <s v="Medium Low"/>
    <x v="1"/>
  </r>
  <r>
    <n v="197"/>
    <d v="2020-09-21T15:34:29"/>
    <x v="196"/>
    <x v="10"/>
    <n v="9"/>
    <n v="2"/>
    <n v="1"/>
    <n v="2"/>
    <n v="0"/>
    <n v="1"/>
    <m/>
    <n v="2"/>
    <n v="12"/>
    <n v="2"/>
    <n v="5"/>
    <n v="5"/>
    <n v="7"/>
    <n v="7"/>
    <n v="5"/>
    <n v="6"/>
    <n v="7"/>
    <n v="1"/>
    <n v="1"/>
    <n v="1"/>
    <x v="18"/>
    <x v="3"/>
    <x v="1"/>
    <m/>
    <m/>
    <s v="Mr. Cooper"/>
    <n v="2"/>
    <x v="1"/>
    <n v="2"/>
    <n v="2"/>
    <m/>
    <x v="0"/>
    <x v="1"/>
    <x v="0"/>
    <x v="1"/>
    <x v="1"/>
    <x v="0"/>
    <x v="0"/>
    <m/>
    <m/>
    <m/>
    <x v="1"/>
    <m/>
    <m/>
    <m/>
    <n v="1"/>
    <n v="1"/>
    <m/>
    <x v="1"/>
    <m/>
    <m/>
    <n v="1"/>
    <x v="1"/>
    <x v="1"/>
    <n v="5"/>
    <n v="7"/>
    <n v="1"/>
    <n v="6"/>
    <s v="Medium Low"/>
    <s v="Medium Low"/>
    <s v="High"/>
    <s v="Low"/>
    <s v="Medium High"/>
    <x v="5"/>
  </r>
  <r>
    <n v="198"/>
    <d v="2020-09-21T15:34:48"/>
    <x v="197"/>
    <x v="5"/>
    <n v="42"/>
    <n v="1"/>
    <n v="1"/>
    <n v="2"/>
    <n v="1"/>
    <n v="1"/>
    <m/>
    <n v="1"/>
    <n v="4"/>
    <n v="1"/>
    <n v="7"/>
    <n v="1"/>
    <n v="7"/>
    <n v="1"/>
    <n v="1"/>
    <n v="6"/>
    <n v="7"/>
    <n v="1"/>
    <n v="6"/>
    <n v="1"/>
    <x v="5"/>
    <x v="0"/>
    <x v="3"/>
    <m/>
    <m/>
    <m/>
    <n v="2"/>
    <x v="1"/>
    <n v="2"/>
    <n v="2"/>
    <m/>
    <x v="1"/>
    <x v="1"/>
    <x v="0"/>
    <x v="0"/>
    <x v="0"/>
    <x v="1"/>
    <x v="0"/>
    <m/>
    <m/>
    <m/>
    <x v="1"/>
    <m/>
    <m/>
    <m/>
    <m/>
    <m/>
    <m/>
    <x v="1"/>
    <n v="1"/>
    <m/>
    <m/>
    <x v="1"/>
    <x v="6"/>
    <n v="7"/>
    <n v="7"/>
    <n v="6.5"/>
    <n v="4"/>
    <s v="Medium High"/>
    <s v="High"/>
    <s v="High"/>
    <s v="High"/>
    <s v="Low"/>
    <x v="1"/>
  </r>
  <r>
    <n v="199"/>
    <d v="2020-09-21T15:35:30"/>
    <x v="198"/>
    <x v="1"/>
    <n v="43"/>
    <n v="2"/>
    <n v="1"/>
    <n v="2"/>
    <n v="1"/>
    <n v="1"/>
    <m/>
    <n v="1"/>
    <n v="0"/>
    <n v="2"/>
    <n v="3"/>
    <n v="1"/>
    <n v="6"/>
    <n v="5"/>
    <n v="5"/>
    <n v="4"/>
    <n v="6"/>
    <n v="1"/>
    <n v="5"/>
    <n v="2"/>
    <x v="1"/>
    <x v="0"/>
    <x v="1"/>
    <m/>
    <m/>
    <s v="Gateway "/>
    <n v="2"/>
    <x v="1"/>
    <n v="2"/>
    <n v="2"/>
    <n v="1"/>
    <x v="0"/>
    <x v="1"/>
    <x v="0"/>
    <x v="0"/>
    <x v="0"/>
    <x v="0"/>
    <x v="0"/>
    <m/>
    <m/>
    <m/>
    <x v="0"/>
    <m/>
    <m/>
    <m/>
    <n v="1"/>
    <m/>
    <n v="1"/>
    <x v="1"/>
    <m/>
    <n v="1"/>
    <m/>
    <x v="1"/>
    <x v="1"/>
    <n v="6.5"/>
    <n v="6.5"/>
    <n v="4"/>
    <n v="5.5"/>
    <s v="Medium Low"/>
    <s v="High"/>
    <s v="Medium High"/>
    <s v="Medium Low"/>
    <s v="Medium High"/>
    <x v="5"/>
  </r>
  <r>
    <n v="200"/>
    <d v="2020-09-21T15:37:51"/>
    <x v="199"/>
    <x v="32"/>
    <n v="5"/>
    <n v="1"/>
    <n v="1"/>
    <n v="2"/>
    <n v="2"/>
    <n v="1"/>
    <m/>
    <n v="2"/>
    <n v="13"/>
    <n v="2"/>
    <n v="7"/>
    <n v="1"/>
    <n v="7"/>
    <n v="1"/>
    <n v="6"/>
    <n v="2"/>
    <n v="6"/>
    <n v="1"/>
    <n v="7"/>
    <n v="1"/>
    <x v="10"/>
    <x v="1"/>
    <x v="1"/>
    <m/>
    <m/>
    <s v="Flagstar Bank"/>
    <n v="1"/>
    <x v="1"/>
    <n v="1"/>
    <n v="1"/>
    <n v="1"/>
    <x v="0"/>
    <x v="1"/>
    <x v="0"/>
    <x v="1"/>
    <x v="0"/>
    <x v="3"/>
    <x v="0"/>
    <m/>
    <m/>
    <m/>
    <x v="0"/>
    <m/>
    <n v="1"/>
    <m/>
    <m/>
    <m/>
    <m/>
    <x v="0"/>
    <m/>
    <n v="1"/>
    <m/>
    <x v="3"/>
    <x v="12"/>
    <n v="6.5"/>
    <n v="7"/>
    <n v="7"/>
    <n v="6.5"/>
    <s v="High"/>
    <s v="High"/>
    <s v="High"/>
    <s v="High"/>
    <s v="High"/>
    <x v="3"/>
  </r>
  <r>
    <n v="201"/>
    <d v="2020-09-21T15:38:25"/>
    <x v="200"/>
    <x v="19"/>
    <n v="50"/>
    <n v="1"/>
    <n v="1"/>
    <n v="1"/>
    <n v="0"/>
    <n v="4"/>
    <m/>
    <n v="1"/>
    <n v="30"/>
    <n v="2"/>
    <n v="1"/>
    <n v="4"/>
    <n v="4"/>
    <n v="4"/>
    <n v="4"/>
    <n v="6"/>
    <n v="2"/>
    <n v="2"/>
    <n v="4"/>
    <n v="4"/>
    <x v="1"/>
    <x v="1"/>
    <x v="9"/>
    <s v="CFCU"/>
    <m/>
    <m/>
    <n v="2"/>
    <x v="1"/>
    <n v="2"/>
    <n v="2"/>
    <m/>
    <x v="1"/>
    <x v="1"/>
    <x v="0"/>
    <x v="1"/>
    <x v="0"/>
    <x v="5"/>
    <x v="1"/>
    <m/>
    <m/>
    <m/>
    <x v="0"/>
    <n v="1"/>
    <m/>
    <n v="1"/>
    <m/>
    <m/>
    <m/>
    <x v="0"/>
    <m/>
    <n v="1"/>
    <m/>
    <x v="2"/>
    <x v="7"/>
    <n v="3"/>
    <n v="5"/>
    <n v="4"/>
    <n v="4"/>
    <s v="Low"/>
    <s v="Low"/>
    <s v="Medium Low"/>
    <s v="Medium Low"/>
    <s v="Low"/>
    <x v="4"/>
  </r>
  <r>
    <n v="202"/>
    <d v="2020-09-21T15:38:24"/>
    <x v="201"/>
    <x v="41"/>
    <n v="5"/>
    <n v="1"/>
    <n v="1"/>
    <n v="2"/>
    <n v="1"/>
    <n v="1"/>
    <m/>
    <n v="1"/>
    <n v="0"/>
    <n v="1"/>
    <n v="5"/>
    <n v="7"/>
    <n v="7"/>
    <n v="6"/>
    <n v="6"/>
    <n v="6"/>
    <n v="7"/>
    <n v="3"/>
    <n v="6"/>
    <n v="6"/>
    <x v="5"/>
    <x v="0"/>
    <x v="4"/>
    <m/>
    <m/>
    <m/>
    <n v="1"/>
    <x v="1"/>
    <n v="1"/>
    <n v="1"/>
    <m/>
    <x v="0"/>
    <x v="0"/>
    <x v="1"/>
    <x v="1"/>
    <x v="0"/>
    <x v="4"/>
    <x v="1"/>
    <n v="1"/>
    <m/>
    <n v="1"/>
    <x v="1"/>
    <m/>
    <m/>
    <m/>
    <n v="1"/>
    <m/>
    <m/>
    <x v="1"/>
    <m/>
    <n v="1"/>
    <m/>
    <x v="3"/>
    <x v="1"/>
    <n v="4"/>
    <n v="6"/>
    <n v="4"/>
    <n v="4"/>
    <s v="Medium Low"/>
    <s v="Low"/>
    <s v="Medium High"/>
    <s v="Medium Low"/>
    <s v="Low"/>
    <x v="4"/>
  </r>
  <r>
    <n v="203"/>
    <d v="2020-09-21T15:38:33"/>
    <x v="202"/>
    <x v="5"/>
    <n v="43"/>
    <n v="2"/>
    <n v="1"/>
    <n v="2"/>
    <n v="2"/>
    <n v="6"/>
    <m/>
    <n v="1"/>
    <n v="2"/>
    <n v="2"/>
    <n v="6"/>
    <n v="6"/>
    <n v="6"/>
    <n v="6"/>
    <n v="7"/>
    <n v="6"/>
    <n v="6"/>
    <n v="6"/>
    <n v="7"/>
    <n v="6"/>
    <x v="7"/>
    <x v="0"/>
    <x v="7"/>
    <m/>
    <m/>
    <m/>
    <n v="2"/>
    <x v="1"/>
    <n v="2"/>
    <n v="2"/>
    <m/>
    <x v="0"/>
    <x v="1"/>
    <x v="0"/>
    <x v="0"/>
    <x v="0"/>
    <x v="4"/>
    <x v="1"/>
    <n v="1"/>
    <m/>
    <n v="1"/>
    <x v="1"/>
    <m/>
    <n v="1"/>
    <m/>
    <m/>
    <m/>
    <n v="1"/>
    <x v="1"/>
    <m/>
    <n v="1"/>
    <m/>
    <x v="1"/>
    <x v="0"/>
    <n v="4"/>
    <n v="4"/>
    <n v="4.5"/>
    <n v="4.5"/>
    <s v="Medium Low"/>
    <s v="Low"/>
    <s v="Low"/>
    <s v="Medium Low"/>
    <s v="Medium Low"/>
    <x v="0"/>
  </r>
  <r>
    <n v="204"/>
    <d v="2020-09-21T15:41:40"/>
    <x v="203"/>
    <x v="0"/>
    <n v="32"/>
    <n v="1"/>
    <n v="1"/>
    <n v="2"/>
    <n v="3"/>
    <n v="1"/>
    <m/>
    <n v="1"/>
    <n v="3"/>
    <n v="1"/>
    <n v="7"/>
    <n v="6"/>
    <n v="6"/>
    <n v="7"/>
    <n v="6"/>
    <n v="7"/>
    <n v="6"/>
    <n v="6"/>
    <n v="6"/>
    <n v="6"/>
    <x v="5"/>
    <x v="0"/>
    <x v="3"/>
    <m/>
    <m/>
    <m/>
    <n v="2"/>
    <x v="1"/>
    <n v="2"/>
    <n v="2"/>
    <n v="1"/>
    <x v="1"/>
    <x v="1"/>
    <x v="0"/>
    <x v="1"/>
    <x v="0"/>
    <x v="1"/>
    <x v="0"/>
    <m/>
    <n v="1"/>
    <m/>
    <x v="0"/>
    <m/>
    <m/>
    <m/>
    <m/>
    <m/>
    <n v="1"/>
    <x v="1"/>
    <m/>
    <n v="1"/>
    <m/>
    <x v="0"/>
    <x v="0"/>
    <n v="4"/>
    <n v="4"/>
    <n v="3.5"/>
    <n v="4"/>
    <s v="Medium Low"/>
    <s v="Low"/>
    <s v="Low"/>
    <s v="Medium Low"/>
    <s v="Low"/>
    <x v="0"/>
  </r>
  <r>
    <n v="205"/>
    <d v="2020-09-21T15:42:39"/>
    <x v="204"/>
    <x v="3"/>
    <n v="10"/>
    <n v="1"/>
    <n v="1"/>
    <n v="2"/>
    <n v="1"/>
    <n v="1"/>
    <m/>
    <n v="1"/>
    <n v="5"/>
    <n v="1"/>
    <n v="6"/>
    <n v="5"/>
    <n v="7"/>
    <n v="6"/>
    <n v="7"/>
    <n v="7"/>
    <n v="6"/>
    <n v="6"/>
    <n v="6"/>
    <n v="5"/>
    <x v="8"/>
    <x v="0"/>
    <x v="3"/>
    <m/>
    <m/>
    <m/>
    <n v="1"/>
    <x v="0"/>
    <n v="1"/>
    <n v="1"/>
    <n v="1"/>
    <x v="0"/>
    <x v="0"/>
    <x v="0"/>
    <x v="0"/>
    <x v="0"/>
    <x v="3"/>
    <x v="0"/>
    <m/>
    <n v="1"/>
    <m/>
    <x v="0"/>
    <m/>
    <m/>
    <m/>
    <m/>
    <m/>
    <n v="1"/>
    <x v="1"/>
    <n v="1"/>
    <m/>
    <m/>
    <x v="1"/>
    <x v="1"/>
    <n v="4.5"/>
    <n v="4.5"/>
    <n v="4"/>
    <n v="5"/>
    <s v="Medium Low"/>
    <s v="Medium Low"/>
    <s v="Medium Low"/>
    <s v="Medium Low"/>
    <s v="Medium Low"/>
    <x v="0"/>
  </r>
  <r>
    <n v="206"/>
    <d v="2020-09-21T15:43:04"/>
    <x v="205"/>
    <x v="8"/>
    <n v="46"/>
    <n v="1"/>
    <n v="1"/>
    <n v="2"/>
    <n v="1"/>
    <n v="1"/>
    <m/>
    <n v="1"/>
    <n v="5"/>
    <n v="1"/>
    <n v="7"/>
    <n v="7"/>
    <n v="7"/>
    <n v="7"/>
    <n v="6"/>
    <n v="7"/>
    <n v="6"/>
    <n v="6"/>
    <n v="7"/>
    <n v="7"/>
    <x v="8"/>
    <x v="3"/>
    <x v="3"/>
    <m/>
    <m/>
    <m/>
    <n v="2"/>
    <x v="0"/>
    <n v="1"/>
    <n v="2"/>
    <n v="1"/>
    <x v="0"/>
    <x v="1"/>
    <x v="0"/>
    <x v="0"/>
    <x v="0"/>
    <x v="1"/>
    <x v="1"/>
    <n v="1"/>
    <n v="1"/>
    <m/>
    <x v="1"/>
    <m/>
    <m/>
    <n v="1"/>
    <m/>
    <m/>
    <n v="1"/>
    <x v="1"/>
    <n v="1"/>
    <m/>
    <m/>
    <x v="1"/>
    <x v="0"/>
    <n v="3.5"/>
    <n v="4.5"/>
    <n v="4"/>
    <n v="3.5"/>
    <s v="Medium Low"/>
    <s v="Low"/>
    <s v="Medium Low"/>
    <s v="Medium Low"/>
    <s v="Low"/>
    <x v="0"/>
  </r>
  <r>
    <n v="207"/>
    <d v="2020-09-21T15:44:01"/>
    <x v="206"/>
    <x v="3"/>
    <n v="9"/>
    <n v="1"/>
    <n v="1"/>
    <n v="2"/>
    <n v="3"/>
    <n v="1"/>
    <m/>
    <n v="2"/>
    <n v="3"/>
    <n v="1"/>
    <n v="7"/>
    <n v="7"/>
    <n v="7"/>
    <n v="7"/>
    <n v="7"/>
    <n v="6"/>
    <n v="6"/>
    <n v="3"/>
    <n v="5"/>
    <n v="6"/>
    <x v="12"/>
    <x v="3"/>
    <x v="3"/>
    <m/>
    <m/>
    <m/>
    <n v="1"/>
    <x v="0"/>
    <n v="1"/>
    <n v="1"/>
    <n v="1"/>
    <x v="0"/>
    <x v="0"/>
    <x v="1"/>
    <x v="0"/>
    <x v="0"/>
    <x v="3"/>
    <x v="0"/>
    <m/>
    <n v="1"/>
    <n v="1"/>
    <x v="1"/>
    <m/>
    <m/>
    <m/>
    <m/>
    <m/>
    <n v="1"/>
    <x v="1"/>
    <n v="1"/>
    <m/>
    <m/>
    <x v="1"/>
    <x v="6"/>
    <n v="3.5"/>
    <n v="6"/>
    <n v="3"/>
    <n v="4.5"/>
    <s v="Medium High"/>
    <s v="Low"/>
    <s v="Medium High"/>
    <s v="Low"/>
    <s v="Medium Low"/>
    <x v="6"/>
  </r>
  <r>
    <n v="208"/>
    <d v="2020-09-21T15:44:16"/>
    <x v="207"/>
    <x v="16"/>
    <n v="32"/>
    <n v="1"/>
    <n v="1"/>
    <n v="1"/>
    <n v="1"/>
    <n v="1"/>
    <m/>
    <n v="1"/>
    <n v="0"/>
    <n v="1"/>
    <n v="6"/>
    <n v="6"/>
    <n v="7"/>
    <n v="5"/>
    <n v="6"/>
    <n v="5"/>
    <n v="6"/>
    <n v="7"/>
    <n v="6"/>
    <n v="7"/>
    <x v="4"/>
    <x v="0"/>
    <x v="3"/>
    <m/>
    <m/>
    <m/>
    <n v="1"/>
    <x v="0"/>
    <n v="1"/>
    <n v="1"/>
    <n v="1"/>
    <x v="1"/>
    <x v="0"/>
    <x v="0"/>
    <x v="1"/>
    <x v="0"/>
    <x v="1"/>
    <x v="0"/>
    <n v="1"/>
    <n v="1"/>
    <m/>
    <x v="1"/>
    <m/>
    <m/>
    <m/>
    <m/>
    <m/>
    <n v="1"/>
    <x v="0"/>
    <m/>
    <m/>
    <m/>
    <x v="0"/>
    <x v="6"/>
    <n v="4"/>
    <n v="4"/>
    <n v="4.5"/>
    <n v="3.5"/>
    <s v="Medium High"/>
    <s v="Low"/>
    <s v="Low"/>
    <s v="Medium Low"/>
    <s v="Low"/>
    <x v="0"/>
  </r>
  <r>
    <n v="209"/>
    <d v="2020-09-21T15:44:25"/>
    <x v="208"/>
    <x v="17"/>
    <n v="7"/>
    <n v="2"/>
    <n v="1"/>
    <n v="2"/>
    <n v="1"/>
    <n v="1"/>
    <m/>
    <n v="1"/>
    <n v="0"/>
    <n v="1"/>
    <n v="5"/>
    <n v="5"/>
    <n v="3"/>
    <n v="3"/>
    <n v="6"/>
    <n v="4"/>
    <n v="5"/>
    <n v="4"/>
    <n v="4"/>
    <n v="5"/>
    <x v="28"/>
    <x v="0"/>
    <x v="4"/>
    <m/>
    <m/>
    <m/>
    <n v="1"/>
    <x v="0"/>
    <n v="1"/>
    <n v="1"/>
    <m/>
    <x v="1"/>
    <x v="1"/>
    <x v="0"/>
    <x v="1"/>
    <x v="0"/>
    <x v="3"/>
    <x v="1"/>
    <n v="1"/>
    <m/>
    <m/>
    <x v="1"/>
    <m/>
    <m/>
    <m/>
    <m/>
    <m/>
    <m/>
    <x v="1"/>
    <m/>
    <n v="1"/>
    <m/>
    <x v="0"/>
    <x v="6"/>
    <n v="4"/>
    <n v="3.5"/>
    <n v="4.5"/>
    <n v="4.5"/>
    <s v="Medium High"/>
    <s v="Low"/>
    <s v="Low"/>
    <s v="Medium Low"/>
    <s v="Medium Low"/>
    <x v="0"/>
  </r>
  <r>
    <n v="210"/>
    <d v="2020-09-21T15:44:59"/>
    <x v="209"/>
    <x v="13"/>
    <n v="3"/>
    <n v="1"/>
    <n v="1"/>
    <n v="2"/>
    <n v="2"/>
    <n v="1"/>
    <m/>
    <n v="1"/>
    <n v="2"/>
    <n v="2"/>
    <n v="6"/>
    <n v="4"/>
    <n v="6"/>
    <n v="4"/>
    <n v="6"/>
    <n v="4"/>
    <n v="4"/>
    <n v="3"/>
    <n v="4"/>
    <n v="4"/>
    <x v="7"/>
    <x v="0"/>
    <x v="3"/>
    <m/>
    <m/>
    <m/>
    <n v="1"/>
    <x v="1"/>
    <n v="2"/>
    <n v="2"/>
    <m/>
    <x v="1"/>
    <x v="1"/>
    <x v="1"/>
    <x v="1"/>
    <x v="0"/>
    <x v="0"/>
    <x v="0"/>
    <m/>
    <m/>
    <m/>
    <x v="0"/>
    <m/>
    <m/>
    <n v="1"/>
    <m/>
    <m/>
    <n v="1"/>
    <x v="1"/>
    <m/>
    <m/>
    <m/>
    <x v="3"/>
    <x v="5"/>
    <n v="4"/>
    <n v="5.5"/>
    <n v="4"/>
    <n v="5"/>
    <s v="Medium High"/>
    <s v="Low"/>
    <s v="Medium High"/>
    <s v="Medium Low"/>
    <s v="Medium Low"/>
    <x v="6"/>
  </r>
  <r>
    <n v="211"/>
    <d v="2020-09-21T15:46:43"/>
    <x v="210"/>
    <x v="9"/>
    <n v="35"/>
    <n v="2"/>
    <n v="1"/>
    <n v="2"/>
    <n v="0"/>
    <n v="1"/>
    <m/>
    <n v="2"/>
    <n v="15"/>
    <n v="2"/>
    <n v="5"/>
    <n v="2"/>
    <n v="6"/>
    <n v="4"/>
    <n v="6"/>
    <n v="4"/>
    <n v="5"/>
    <n v="1"/>
    <n v="6"/>
    <n v="3"/>
    <x v="1"/>
    <x v="1"/>
    <x v="2"/>
    <m/>
    <m/>
    <m/>
    <n v="2"/>
    <x v="1"/>
    <n v="2"/>
    <n v="2"/>
    <m/>
    <x v="1"/>
    <x v="1"/>
    <x v="0"/>
    <x v="1"/>
    <x v="0"/>
    <x v="1"/>
    <x v="1"/>
    <m/>
    <m/>
    <m/>
    <x v="0"/>
    <n v="1"/>
    <n v="1"/>
    <m/>
    <m/>
    <m/>
    <m/>
    <x v="1"/>
    <m/>
    <m/>
    <n v="1"/>
    <x v="2"/>
    <x v="6"/>
    <n v="5.5"/>
    <n v="6.5"/>
    <n v="5"/>
    <n v="5.5"/>
    <s v="Medium High"/>
    <s v="Medium High"/>
    <s v="Medium High"/>
    <s v="Medium High"/>
    <s v="Medium High"/>
    <x v="5"/>
  </r>
  <r>
    <n v="212"/>
    <d v="2020-09-21T15:48:31"/>
    <x v="211"/>
    <x v="4"/>
    <n v="38"/>
    <n v="1"/>
    <n v="1"/>
    <n v="1"/>
    <n v="2"/>
    <n v="1"/>
    <m/>
    <n v="1"/>
    <n v="0"/>
    <n v="1"/>
    <n v="6"/>
    <n v="7"/>
    <n v="5"/>
    <n v="7"/>
    <n v="5"/>
    <n v="6"/>
    <n v="6"/>
    <n v="5"/>
    <n v="6"/>
    <n v="6"/>
    <x v="15"/>
    <x v="0"/>
    <x v="4"/>
    <m/>
    <m/>
    <m/>
    <n v="1"/>
    <x v="0"/>
    <n v="2"/>
    <n v="1"/>
    <m/>
    <x v="1"/>
    <x v="1"/>
    <x v="0"/>
    <x v="1"/>
    <x v="0"/>
    <x v="3"/>
    <x v="1"/>
    <n v="1"/>
    <n v="1"/>
    <m/>
    <x v="0"/>
    <m/>
    <m/>
    <m/>
    <m/>
    <m/>
    <n v="1"/>
    <x v="1"/>
    <m/>
    <m/>
    <m/>
    <x v="0"/>
    <x v="0"/>
    <n v="3.5"/>
    <n v="4"/>
    <n v="3.5"/>
    <n v="3.5"/>
    <s v="Medium Low"/>
    <s v="Low"/>
    <s v="Low"/>
    <s v="Medium Low"/>
    <s v="Low"/>
    <x v="0"/>
  </r>
  <r>
    <n v="213"/>
    <d v="2020-09-21T15:49:17"/>
    <x v="212"/>
    <x v="41"/>
    <n v="7"/>
    <n v="2"/>
    <n v="1"/>
    <n v="2"/>
    <n v="2"/>
    <n v="1"/>
    <m/>
    <n v="1"/>
    <n v="0"/>
    <n v="1"/>
    <n v="7"/>
    <n v="7"/>
    <n v="7"/>
    <n v="7"/>
    <n v="7"/>
    <n v="6"/>
    <n v="5"/>
    <n v="5"/>
    <n v="7"/>
    <n v="5"/>
    <x v="29"/>
    <x v="0"/>
    <x v="3"/>
    <m/>
    <m/>
    <m/>
    <n v="1"/>
    <x v="0"/>
    <n v="1"/>
    <n v="1"/>
    <n v="1"/>
    <x v="1"/>
    <x v="1"/>
    <x v="0"/>
    <x v="1"/>
    <x v="0"/>
    <x v="1"/>
    <x v="0"/>
    <n v="1"/>
    <n v="1"/>
    <m/>
    <x v="1"/>
    <m/>
    <m/>
    <m/>
    <m/>
    <m/>
    <m/>
    <x v="0"/>
    <n v="1"/>
    <n v="1"/>
    <m/>
    <x v="0"/>
    <x v="6"/>
    <n v="3"/>
    <n v="5"/>
    <n v="4"/>
    <n v="5"/>
    <s v="Medium High"/>
    <s v="Low"/>
    <s v="Medium Low"/>
    <s v="Medium Low"/>
    <s v="Medium Low"/>
    <x v="6"/>
  </r>
  <r>
    <n v="214"/>
    <d v="2020-09-21T15:50:54"/>
    <x v="213"/>
    <x v="43"/>
    <n v="32"/>
    <n v="1"/>
    <n v="1"/>
    <n v="2"/>
    <n v="2"/>
    <n v="1"/>
    <m/>
    <n v="1"/>
    <n v="3"/>
    <n v="1"/>
    <n v="7"/>
    <n v="7"/>
    <n v="6"/>
    <n v="6"/>
    <n v="6"/>
    <n v="6"/>
    <n v="6"/>
    <n v="6"/>
    <n v="7"/>
    <n v="7"/>
    <x v="3"/>
    <x v="3"/>
    <x v="3"/>
    <m/>
    <m/>
    <m/>
    <n v="1"/>
    <x v="0"/>
    <n v="1"/>
    <n v="1"/>
    <m/>
    <x v="1"/>
    <x v="1"/>
    <x v="1"/>
    <x v="1"/>
    <x v="0"/>
    <x v="5"/>
    <x v="0"/>
    <m/>
    <n v="1"/>
    <m/>
    <x v="1"/>
    <n v="1"/>
    <m/>
    <m/>
    <m/>
    <m/>
    <m/>
    <x v="0"/>
    <m/>
    <m/>
    <m/>
    <x v="0"/>
    <x v="6"/>
    <n v="3.5"/>
    <n v="4"/>
    <n v="4.5"/>
    <n v="3.5"/>
    <s v="Medium High"/>
    <s v="Low"/>
    <s v="Low"/>
    <s v="Medium Low"/>
    <s v="Low"/>
    <x v="0"/>
  </r>
  <r>
    <n v="215"/>
    <d v="2020-09-21T15:51:25"/>
    <x v="214"/>
    <x v="8"/>
    <n v="50"/>
    <n v="1"/>
    <n v="1"/>
    <n v="2"/>
    <n v="1"/>
    <n v="1"/>
    <m/>
    <n v="1"/>
    <n v="10"/>
    <n v="2"/>
    <n v="2"/>
    <n v="1"/>
    <n v="6"/>
    <n v="1"/>
    <n v="6"/>
    <n v="6"/>
    <n v="6"/>
    <n v="1"/>
    <n v="6"/>
    <n v="2"/>
    <x v="9"/>
    <x v="3"/>
    <x v="2"/>
    <m/>
    <m/>
    <m/>
    <n v="2"/>
    <x v="1"/>
    <n v="2"/>
    <n v="2"/>
    <m/>
    <x v="0"/>
    <x v="0"/>
    <x v="0"/>
    <x v="1"/>
    <x v="0"/>
    <x v="4"/>
    <x v="1"/>
    <n v="1"/>
    <m/>
    <n v="1"/>
    <x v="1"/>
    <m/>
    <m/>
    <n v="1"/>
    <m/>
    <m/>
    <m/>
    <x v="0"/>
    <m/>
    <m/>
    <m/>
    <x v="2"/>
    <x v="3"/>
    <n v="6.5"/>
    <n v="6.5"/>
    <n v="6.5"/>
    <n v="6"/>
    <s v="Low"/>
    <s v="High"/>
    <s v="Medium High"/>
    <s v="High"/>
    <s v="Medium High"/>
    <x v="7"/>
  </r>
  <r>
    <n v="216"/>
    <d v="2020-09-21T15:51:35"/>
    <x v="215"/>
    <x v="32"/>
    <n v="39"/>
    <n v="2"/>
    <n v="1"/>
    <n v="3"/>
    <n v="0"/>
    <n v="1"/>
    <m/>
    <n v="1"/>
    <n v="11"/>
    <n v="2"/>
    <n v="1"/>
    <n v="1"/>
    <n v="7"/>
    <n v="1"/>
    <n v="5"/>
    <n v="6"/>
    <n v="7"/>
    <n v="3"/>
    <n v="7"/>
    <n v="3"/>
    <x v="9"/>
    <x v="0"/>
    <x v="3"/>
    <m/>
    <m/>
    <m/>
    <n v="2"/>
    <x v="2"/>
    <n v="2"/>
    <n v="2"/>
    <m/>
    <x v="1"/>
    <x v="1"/>
    <x v="1"/>
    <x v="1"/>
    <x v="0"/>
    <x v="1"/>
    <x v="1"/>
    <m/>
    <n v="1"/>
    <m/>
    <x v="0"/>
    <m/>
    <n v="1"/>
    <m/>
    <m/>
    <m/>
    <m/>
    <x v="0"/>
    <m/>
    <m/>
    <m/>
    <x v="0"/>
    <x v="7"/>
    <n v="7"/>
    <n v="6"/>
    <n v="7"/>
    <n v="5"/>
    <s v="Low"/>
    <s v="High"/>
    <s v="Medium High"/>
    <s v="High"/>
    <s v="Medium Low"/>
    <x v="1"/>
  </r>
  <r>
    <n v="217"/>
    <d v="2020-09-21T15:53:24"/>
    <x v="216"/>
    <x v="46"/>
    <n v="5"/>
    <n v="1"/>
    <n v="1"/>
    <n v="1"/>
    <n v="1"/>
    <n v="1"/>
    <m/>
    <n v="1"/>
    <n v="0"/>
    <n v="1"/>
    <n v="7"/>
    <n v="6"/>
    <n v="7"/>
    <n v="6"/>
    <n v="6"/>
    <n v="7"/>
    <n v="6"/>
    <n v="7"/>
    <n v="7"/>
    <n v="6"/>
    <x v="30"/>
    <x v="0"/>
    <x v="3"/>
    <m/>
    <m/>
    <m/>
    <n v="1"/>
    <x v="0"/>
    <n v="1"/>
    <n v="1"/>
    <n v="1"/>
    <x v="0"/>
    <x v="1"/>
    <x v="0"/>
    <x v="1"/>
    <x v="0"/>
    <x v="3"/>
    <x v="1"/>
    <m/>
    <n v="1"/>
    <m/>
    <x v="1"/>
    <m/>
    <m/>
    <m/>
    <m/>
    <m/>
    <n v="1"/>
    <x v="1"/>
    <m/>
    <m/>
    <m/>
    <x v="3"/>
    <x v="0"/>
    <n v="4"/>
    <n v="4"/>
    <n v="4.5"/>
    <n v="4"/>
    <s v="Medium Low"/>
    <s v="Low"/>
    <s v="Low"/>
    <s v="Medium Low"/>
    <s v="Low"/>
    <x v="0"/>
  </r>
  <r>
    <n v="218"/>
    <d v="2020-09-21T15:53:44"/>
    <x v="217"/>
    <x v="14"/>
    <n v="21"/>
    <n v="1"/>
    <n v="1"/>
    <n v="1"/>
    <n v="0"/>
    <n v="1"/>
    <m/>
    <n v="1"/>
    <n v="29"/>
    <n v="2"/>
    <n v="5"/>
    <n v="4"/>
    <n v="5"/>
    <n v="5"/>
    <n v="4"/>
    <n v="4"/>
    <n v="5"/>
    <n v="5"/>
    <n v="6"/>
    <n v="4"/>
    <x v="31"/>
    <x v="0"/>
    <x v="3"/>
    <m/>
    <m/>
    <m/>
    <n v="1"/>
    <x v="0"/>
    <n v="1"/>
    <n v="1"/>
    <n v="1"/>
    <x v="0"/>
    <x v="1"/>
    <x v="0"/>
    <x v="1"/>
    <x v="0"/>
    <x v="3"/>
    <x v="0"/>
    <m/>
    <m/>
    <m/>
    <x v="1"/>
    <m/>
    <m/>
    <m/>
    <m/>
    <m/>
    <n v="1"/>
    <x v="1"/>
    <m/>
    <m/>
    <m/>
    <x v="0"/>
    <x v="6"/>
    <n v="4.5"/>
    <n v="4"/>
    <n v="4.5"/>
    <n v="4"/>
    <s v="Medium High"/>
    <s v="Medium Low"/>
    <s v="Low"/>
    <s v="Medium Low"/>
    <s v="Low"/>
    <x v="0"/>
  </r>
  <r>
    <n v="219"/>
    <d v="2020-09-21T15:54:14"/>
    <x v="218"/>
    <x v="12"/>
    <n v="35"/>
    <n v="1"/>
    <n v="1"/>
    <n v="2"/>
    <n v="0"/>
    <n v="2"/>
    <m/>
    <n v="1"/>
    <n v="34"/>
    <n v="1"/>
    <n v="5"/>
    <n v="4"/>
    <n v="5"/>
    <n v="4"/>
    <n v="5"/>
    <n v="3"/>
    <n v="4"/>
    <n v="3"/>
    <n v="4"/>
    <n v="4"/>
    <x v="8"/>
    <x v="2"/>
    <x v="3"/>
    <m/>
    <m/>
    <m/>
    <n v="2"/>
    <x v="1"/>
    <n v="2"/>
    <n v="2"/>
    <m/>
    <x v="0"/>
    <x v="1"/>
    <x v="0"/>
    <x v="1"/>
    <x v="1"/>
    <x v="1"/>
    <x v="0"/>
    <m/>
    <m/>
    <m/>
    <x v="1"/>
    <m/>
    <n v="1"/>
    <m/>
    <n v="1"/>
    <m/>
    <m/>
    <x v="1"/>
    <m/>
    <m/>
    <n v="1"/>
    <x v="2"/>
    <x v="5"/>
    <n v="4"/>
    <n v="5"/>
    <n v="4"/>
    <n v="4.5"/>
    <s v="Medium High"/>
    <s v="Low"/>
    <s v="Medium Low"/>
    <s v="Medium Low"/>
    <s v="Medium Low"/>
    <x v="6"/>
  </r>
  <r>
    <n v="220"/>
    <d v="2020-09-21T15:54:21"/>
    <x v="219"/>
    <x v="25"/>
    <n v="32"/>
    <n v="1"/>
    <n v="1"/>
    <n v="2"/>
    <n v="1"/>
    <n v="1"/>
    <m/>
    <n v="1"/>
    <n v="4"/>
    <n v="2"/>
    <n v="4"/>
    <n v="3"/>
    <n v="4"/>
    <n v="4"/>
    <n v="5"/>
    <n v="5"/>
    <n v="5"/>
    <n v="4"/>
    <n v="5"/>
    <n v="4"/>
    <x v="3"/>
    <x v="0"/>
    <x v="5"/>
    <m/>
    <m/>
    <m/>
    <n v="2"/>
    <x v="2"/>
    <n v="2"/>
    <n v="2"/>
    <m/>
    <x v="1"/>
    <x v="1"/>
    <x v="0"/>
    <x v="1"/>
    <x v="0"/>
    <x v="3"/>
    <x v="0"/>
    <m/>
    <m/>
    <n v="1"/>
    <x v="1"/>
    <m/>
    <m/>
    <m/>
    <n v="1"/>
    <m/>
    <n v="1"/>
    <x v="1"/>
    <m/>
    <n v="1"/>
    <m/>
    <x v="0"/>
    <x v="1"/>
    <n v="5"/>
    <n v="4"/>
    <n v="4.5"/>
    <n v="4.5"/>
    <s v="Medium Low"/>
    <s v="Medium Low"/>
    <s v="Low"/>
    <s v="Medium Low"/>
    <s v="Medium Low"/>
    <x v="0"/>
  </r>
  <r>
    <n v="221"/>
    <d v="2020-09-21T15:54:42"/>
    <x v="220"/>
    <x v="51"/>
    <n v="5"/>
    <n v="1"/>
    <n v="1"/>
    <n v="3"/>
    <n v="1"/>
    <n v="1"/>
    <m/>
    <n v="1"/>
    <n v="7"/>
    <n v="2"/>
    <n v="6"/>
    <n v="5"/>
    <n v="5"/>
    <n v="5"/>
    <n v="7"/>
    <n v="5"/>
    <n v="6"/>
    <n v="3"/>
    <n v="6"/>
    <n v="2"/>
    <x v="2"/>
    <x v="0"/>
    <x v="10"/>
    <m/>
    <m/>
    <m/>
    <n v="3"/>
    <x v="2"/>
    <n v="3"/>
    <n v="3"/>
    <m/>
    <x v="0"/>
    <x v="1"/>
    <x v="0"/>
    <x v="0"/>
    <x v="0"/>
    <x v="0"/>
    <x v="1"/>
    <m/>
    <n v="1"/>
    <m/>
    <x v="1"/>
    <m/>
    <m/>
    <n v="1"/>
    <n v="1"/>
    <m/>
    <n v="1"/>
    <x v="1"/>
    <m/>
    <m/>
    <m/>
    <x v="3"/>
    <x v="6"/>
    <n v="4.5"/>
    <n v="5"/>
    <n v="4.5"/>
    <n v="6.5"/>
    <s v="Medium High"/>
    <s v="Medium Low"/>
    <s v="Medium Low"/>
    <s v="Medium Low"/>
    <s v="High"/>
    <x v="2"/>
  </r>
  <r>
    <n v="222"/>
    <d v="2020-09-21T15:54:50"/>
    <x v="221"/>
    <x v="31"/>
    <n v="25"/>
    <n v="1"/>
    <n v="1"/>
    <n v="1"/>
    <n v="0"/>
    <n v="4"/>
    <m/>
    <n v="2"/>
    <n v="15"/>
    <n v="2"/>
    <n v="3"/>
    <n v="1"/>
    <n v="6"/>
    <n v="1"/>
    <n v="5"/>
    <n v="3"/>
    <n v="5"/>
    <n v="1"/>
    <n v="7"/>
    <n v="3"/>
    <x v="17"/>
    <x v="3"/>
    <x v="4"/>
    <m/>
    <m/>
    <m/>
    <n v="2"/>
    <x v="2"/>
    <n v="2"/>
    <n v="2"/>
    <m/>
    <x v="0"/>
    <x v="1"/>
    <x v="0"/>
    <x v="1"/>
    <x v="1"/>
    <x v="0"/>
    <x v="0"/>
    <m/>
    <m/>
    <m/>
    <x v="1"/>
    <m/>
    <m/>
    <m/>
    <n v="1"/>
    <n v="1"/>
    <m/>
    <x v="0"/>
    <m/>
    <n v="1"/>
    <m/>
    <x v="2"/>
    <x v="0"/>
    <n v="6"/>
    <n v="6.5"/>
    <n v="7"/>
    <n v="5"/>
    <s v="Medium Low"/>
    <s v="Medium High"/>
    <s v="Medium High"/>
    <s v="High"/>
    <s v="Medium Low"/>
    <x v="7"/>
  </r>
  <r>
    <n v="223"/>
    <d v="2020-09-21T15:55:36"/>
    <x v="222"/>
    <x v="26"/>
    <n v="40"/>
    <n v="2"/>
    <n v="1"/>
    <n v="2"/>
    <n v="0"/>
    <n v="3"/>
    <m/>
    <n v="2"/>
    <n v="6"/>
    <n v="1"/>
    <n v="7"/>
    <n v="1"/>
    <n v="7"/>
    <n v="1"/>
    <n v="7"/>
    <n v="1"/>
    <n v="7"/>
    <n v="2"/>
    <n v="6"/>
    <n v="1"/>
    <x v="2"/>
    <x v="3"/>
    <x v="3"/>
    <m/>
    <m/>
    <m/>
    <n v="2"/>
    <x v="0"/>
    <n v="2"/>
    <n v="2"/>
    <m/>
    <x v="1"/>
    <x v="1"/>
    <x v="0"/>
    <x v="1"/>
    <x v="0"/>
    <x v="0"/>
    <x v="1"/>
    <m/>
    <m/>
    <m/>
    <x v="0"/>
    <m/>
    <n v="1"/>
    <n v="1"/>
    <m/>
    <m/>
    <n v="1"/>
    <x v="1"/>
    <m/>
    <m/>
    <m/>
    <x v="1"/>
    <x v="10"/>
    <n v="7"/>
    <n v="6.5"/>
    <n v="6.5"/>
    <n v="7"/>
    <s v="High"/>
    <s v="High"/>
    <s v="Medium High"/>
    <s v="High"/>
    <s v="High"/>
    <x v="3"/>
  </r>
  <r>
    <n v="224"/>
    <d v="2020-09-21T15:55:53"/>
    <x v="223"/>
    <x v="32"/>
    <n v="5"/>
    <n v="1"/>
    <n v="1"/>
    <n v="6"/>
    <n v="2"/>
    <n v="1"/>
    <m/>
    <n v="1"/>
    <n v="0"/>
    <n v="1"/>
    <n v="3"/>
    <n v="4"/>
    <n v="3"/>
    <n v="4"/>
    <n v="6"/>
    <n v="5"/>
    <n v="5"/>
    <n v="7"/>
    <n v="2"/>
    <n v="4"/>
    <x v="32"/>
    <x v="0"/>
    <x v="3"/>
    <m/>
    <m/>
    <m/>
    <n v="1"/>
    <x v="0"/>
    <n v="1"/>
    <n v="2"/>
    <n v="1"/>
    <x v="1"/>
    <x v="0"/>
    <x v="0"/>
    <x v="1"/>
    <x v="0"/>
    <x v="1"/>
    <x v="0"/>
    <n v="1"/>
    <n v="1"/>
    <m/>
    <x v="1"/>
    <m/>
    <m/>
    <m/>
    <m/>
    <m/>
    <m/>
    <x v="0"/>
    <n v="1"/>
    <n v="1"/>
    <m/>
    <x v="3"/>
    <x v="2"/>
    <n v="4.5"/>
    <n v="2"/>
    <n v="3"/>
    <n v="5"/>
    <s v="Medium Low"/>
    <s v="Medium Low"/>
    <s v="Low"/>
    <s v="Low"/>
    <s v="Medium Low"/>
    <x v="0"/>
  </r>
  <r>
    <n v="225"/>
    <d v="2020-09-21T15:56:28"/>
    <x v="224"/>
    <x v="25"/>
    <n v="13"/>
    <n v="2"/>
    <n v="1"/>
    <n v="2"/>
    <n v="1"/>
    <n v="1"/>
    <m/>
    <n v="1"/>
    <n v="0"/>
    <n v="1"/>
    <n v="6"/>
    <n v="5"/>
    <n v="6"/>
    <n v="6"/>
    <n v="7"/>
    <n v="7"/>
    <n v="6"/>
    <n v="7"/>
    <n v="7"/>
    <n v="6"/>
    <x v="13"/>
    <x v="0"/>
    <x v="3"/>
    <m/>
    <m/>
    <m/>
    <n v="1"/>
    <x v="0"/>
    <n v="1"/>
    <n v="1"/>
    <n v="1"/>
    <x v="1"/>
    <x v="1"/>
    <x v="1"/>
    <x v="1"/>
    <x v="0"/>
    <x v="0"/>
    <x v="1"/>
    <m/>
    <n v="1"/>
    <m/>
    <x v="0"/>
    <m/>
    <m/>
    <n v="1"/>
    <m/>
    <m/>
    <n v="1"/>
    <x v="1"/>
    <n v="1"/>
    <n v="1"/>
    <m/>
    <x v="2"/>
    <x v="1"/>
    <n v="4.5"/>
    <n v="3.5"/>
    <n v="4.5"/>
    <n v="4.5"/>
    <s v="Medium Low"/>
    <s v="Medium Low"/>
    <s v="Low"/>
    <s v="Medium Low"/>
    <s v="Medium Low"/>
    <x v="0"/>
  </r>
  <r>
    <n v="226"/>
    <d v="2020-09-21T15:56:42"/>
    <x v="225"/>
    <x v="26"/>
    <n v="13"/>
    <n v="1"/>
    <n v="1"/>
    <n v="1"/>
    <n v="0"/>
    <n v="1"/>
    <m/>
    <n v="2"/>
    <n v="18"/>
    <n v="2"/>
    <n v="3"/>
    <n v="1"/>
    <n v="6"/>
    <n v="3"/>
    <n v="7"/>
    <n v="5"/>
    <n v="6"/>
    <n v="3"/>
    <n v="6"/>
    <n v="3"/>
    <x v="23"/>
    <x v="3"/>
    <x v="10"/>
    <m/>
    <m/>
    <m/>
    <n v="2"/>
    <x v="1"/>
    <n v="2"/>
    <n v="2"/>
    <n v="1"/>
    <x v="0"/>
    <x v="1"/>
    <x v="0"/>
    <x v="0"/>
    <x v="0"/>
    <x v="1"/>
    <x v="1"/>
    <m/>
    <m/>
    <m/>
    <x v="1"/>
    <m/>
    <m/>
    <m/>
    <m/>
    <n v="1"/>
    <m/>
    <x v="0"/>
    <m/>
    <m/>
    <m/>
    <x v="2"/>
    <x v="2"/>
    <n v="6.5"/>
    <n v="5.5"/>
    <n v="5.5"/>
    <n v="6"/>
    <s v="Medium Low"/>
    <s v="High"/>
    <s v="Medium High"/>
    <s v="Medium High"/>
    <s v="Medium High"/>
    <x v="7"/>
  </r>
  <r>
    <n v="227"/>
    <d v="2020-09-21T15:56:58"/>
    <x v="226"/>
    <x v="37"/>
    <n v="5"/>
    <n v="1"/>
    <n v="1"/>
    <n v="1"/>
    <n v="0"/>
    <n v="4"/>
    <m/>
    <n v="1"/>
    <n v="21"/>
    <n v="2"/>
    <n v="5"/>
    <n v="1"/>
    <n v="7"/>
    <n v="1"/>
    <n v="6"/>
    <n v="3"/>
    <n v="7"/>
    <n v="1"/>
    <n v="6"/>
    <n v="3"/>
    <x v="24"/>
    <x v="2"/>
    <x v="5"/>
    <m/>
    <m/>
    <m/>
    <n v="2"/>
    <x v="2"/>
    <n v="2"/>
    <n v="2"/>
    <m/>
    <x v="1"/>
    <x v="1"/>
    <x v="0"/>
    <x v="1"/>
    <x v="0"/>
    <x v="4"/>
    <x v="1"/>
    <m/>
    <m/>
    <m/>
    <x v="0"/>
    <n v="1"/>
    <m/>
    <n v="1"/>
    <m/>
    <m/>
    <m/>
    <x v="0"/>
    <m/>
    <m/>
    <m/>
    <x v="3"/>
    <x v="5"/>
    <n v="7"/>
    <n v="7"/>
    <n v="6.5"/>
    <n v="5.5"/>
    <s v="Medium High"/>
    <s v="High"/>
    <s v="High"/>
    <s v="High"/>
    <s v="Medium High"/>
    <x v="7"/>
  </r>
  <r>
    <n v="228"/>
    <d v="2020-09-21T15:58:33"/>
    <x v="227"/>
    <x v="27"/>
    <n v="3"/>
    <n v="1"/>
    <n v="1"/>
    <n v="2"/>
    <n v="2"/>
    <n v="1"/>
    <m/>
    <n v="2"/>
    <n v="19"/>
    <n v="1"/>
    <n v="3"/>
    <n v="2"/>
    <n v="7"/>
    <n v="1"/>
    <n v="7"/>
    <n v="6"/>
    <n v="6"/>
    <n v="1"/>
    <n v="6"/>
    <n v="2"/>
    <x v="21"/>
    <x v="3"/>
    <x v="10"/>
    <m/>
    <m/>
    <m/>
    <n v="3"/>
    <x v="2"/>
    <n v="2"/>
    <n v="3"/>
    <m/>
    <x v="0"/>
    <x v="1"/>
    <x v="0"/>
    <x v="0"/>
    <x v="0"/>
    <x v="3"/>
    <x v="0"/>
    <m/>
    <m/>
    <m/>
    <x v="0"/>
    <n v="1"/>
    <m/>
    <m/>
    <m/>
    <m/>
    <n v="1"/>
    <x v="0"/>
    <m/>
    <n v="1"/>
    <m/>
    <x v="3"/>
    <x v="9"/>
    <n v="6"/>
    <n v="7"/>
    <n v="6.5"/>
    <n v="6.5"/>
    <s v="Low"/>
    <s v="Medium High"/>
    <s v="High"/>
    <s v="High"/>
    <s v="High"/>
    <x v="7"/>
  </r>
  <r>
    <n v="229"/>
    <d v="2020-09-21T15:58:39"/>
    <x v="228"/>
    <x v="8"/>
    <n v="30"/>
    <n v="1"/>
    <n v="1"/>
    <n v="2"/>
    <n v="2"/>
    <n v="1"/>
    <m/>
    <n v="1"/>
    <n v="5"/>
    <n v="1"/>
    <n v="5"/>
    <n v="5"/>
    <n v="4"/>
    <n v="5"/>
    <n v="5"/>
    <n v="4"/>
    <n v="5"/>
    <n v="3"/>
    <n v="5"/>
    <n v="4"/>
    <x v="8"/>
    <x v="0"/>
    <x v="5"/>
    <m/>
    <m/>
    <m/>
    <n v="1"/>
    <x v="0"/>
    <n v="1"/>
    <n v="1"/>
    <n v="1"/>
    <x v="1"/>
    <x v="1"/>
    <x v="0"/>
    <x v="0"/>
    <x v="0"/>
    <x v="0"/>
    <x v="0"/>
    <m/>
    <n v="1"/>
    <m/>
    <x v="0"/>
    <m/>
    <m/>
    <m/>
    <m/>
    <m/>
    <n v="1"/>
    <x v="1"/>
    <n v="1"/>
    <n v="1"/>
    <m/>
    <x v="0"/>
    <x v="6"/>
    <n v="4"/>
    <n v="4.5"/>
    <n v="4"/>
    <n v="4.5"/>
    <s v="Medium High"/>
    <s v="Low"/>
    <s v="Medium Low"/>
    <s v="Medium Low"/>
    <s v="Medium Low"/>
    <x v="6"/>
  </r>
  <r>
    <n v="230"/>
    <d v="2020-09-21T15:58:58"/>
    <x v="229"/>
    <x v="46"/>
    <n v="43"/>
    <n v="1"/>
    <n v="1"/>
    <n v="2"/>
    <n v="0"/>
    <n v="1"/>
    <m/>
    <n v="2"/>
    <n v="3"/>
    <n v="2"/>
    <n v="5"/>
    <n v="2"/>
    <n v="5"/>
    <n v="2"/>
    <n v="6"/>
    <n v="6"/>
    <n v="6"/>
    <n v="5"/>
    <n v="7"/>
    <n v="5"/>
    <x v="5"/>
    <x v="3"/>
    <x v="5"/>
    <m/>
    <m/>
    <m/>
    <n v="2"/>
    <x v="1"/>
    <n v="2"/>
    <n v="3"/>
    <n v="1"/>
    <x v="0"/>
    <x v="1"/>
    <x v="0"/>
    <x v="1"/>
    <x v="0"/>
    <x v="1"/>
    <x v="1"/>
    <m/>
    <m/>
    <m/>
    <x v="1"/>
    <m/>
    <n v="1"/>
    <m/>
    <n v="1"/>
    <n v="1"/>
    <m/>
    <x v="1"/>
    <m/>
    <n v="1"/>
    <m/>
    <x v="1"/>
    <x v="1"/>
    <n v="6"/>
    <n v="4"/>
    <n v="6.5"/>
    <n v="4.5"/>
    <s v="Medium Low"/>
    <s v="Medium High"/>
    <s v="Low"/>
    <s v="High"/>
    <s v="Medium Low"/>
    <x v="1"/>
  </r>
  <r>
    <n v="231"/>
    <d v="2020-09-21T15:59:03"/>
    <x v="230"/>
    <x v="46"/>
    <n v="30"/>
    <n v="1"/>
    <n v="1"/>
    <n v="3"/>
    <n v="0"/>
    <n v="4"/>
    <m/>
    <n v="1"/>
    <n v="20"/>
    <n v="2"/>
    <n v="1"/>
    <n v="6"/>
    <n v="6"/>
    <n v="7"/>
    <n v="4"/>
    <n v="7"/>
    <n v="7"/>
    <n v="5"/>
    <n v="3"/>
    <n v="5"/>
    <x v="3"/>
    <x v="1"/>
    <x v="10"/>
    <m/>
    <m/>
    <m/>
    <n v="3"/>
    <x v="2"/>
    <n v="2"/>
    <n v="3"/>
    <m/>
    <x v="1"/>
    <x v="1"/>
    <x v="0"/>
    <x v="0"/>
    <x v="0"/>
    <x v="0"/>
    <x v="1"/>
    <n v="1"/>
    <m/>
    <m/>
    <x v="1"/>
    <n v="1"/>
    <m/>
    <m/>
    <n v="1"/>
    <m/>
    <m/>
    <x v="0"/>
    <m/>
    <m/>
    <m/>
    <x v="0"/>
    <x v="8"/>
    <n v="4.5"/>
    <n v="4.5"/>
    <n v="2"/>
    <n v="3.5"/>
    <s v="Low"/>
    <s v="Medium Low"/>
    <s v="Medium Low"/>
    <s v="Low"/>
    <s v="Low"/>
    <x v="4"/>
  </r>
  <r>
    <n v="232"/>
    <d v="2020-09-21T15:59:11"/>
    <x v="231"/>
    <x v="55"/>
    <n v="18"/>
    <n v="1"/>
    <n v="1"/>
    <n v="2"/>
    <n v="0"/>
    <n v="4"/>
    <m/>
    <n v="1"/>
    <n v="9"/>
    <n v="2"/>
    <n v="6"/>
    <n v="5"/>
    <n v="7"/>
    <n v="2"/>
    <n v="7"/>
    <n v="4"/>
    <n v="7"/>
    <n v="1"/>
    <n v="6"/>
    <n v="1"/>
    <x v="11"/>
    <x v="3"/>
    <x v="4"/>
    <m/>
    <m/>
    <m/>
    <n v="2"/>
    <x v="1"/>
    <n v="1"/>
    <n v="2"/>
    <m/>
    <x v="0"/>
    <x v="1"/>
    <x v="0"/>
    <x v="1"/>
    <x v="1"/>
    <x v="5"/>
    <x v="1"/>
    <m/>
    <m/>
    <m/>
    <x v="0"/>
    <m/>
    <n v="1"/>
    <m/>
    <m/>
    <m/>
    <m/>
    <x v="1"/>
    <m/>
    <m/>
    <n v="1"/>
    <x v="1"/>
    <x v="5"/>
    <n v="5"/>
    <n v="7"/>
    <n v="6"/>
    <n v="7"/>
    <s v="Medium High"/>
    <s v="Medium Low"/>
    <s v="High"/>
    <s v="Medium High"/>
    <s v="High"/>
    <x v="3"/>
  </r>
  <r>
    <n v="233"/>
    <d v="2020-09-21T15:59:21"/>
    <x v="232"/>
    <x v="19"/>
    <n v="30"/>
    <n v="1"/>
    <n v="1"/>
    <n v="1"/>
    <n v="0"/>
    <n v="4"/>
    <m/>
    <n v="2"/>
    <n v="24"/>
    <n v="2"/>
    <n v="7"/>
    <n v="1"/>
    <n v="7"/>
    <n v="1"/>
    <n v="7"/>
    <n v="1"/>
    <n v="7"/>
    <n v="1"/>
    <n v="7"/>
    <n v="1"/>
    <x v="10"/>
    <x v="1"/>
    <x v="6"/>
    <m/>
    <s v="TD Bank"/>
    <m/>
    <n v="2"/>
    <x v="2"/>
    <n v="2"/>
    <n v="2"/>
    <m/>
    <x v="0"/>
    <x v="1"/>
    <x v="0"/>
    <x v="0"/>
    <x v="0"/>
    <x v="1"/>
    <x v="0"/>
    <m/>
    <m/>
    <m/>
    <x v="0"/>
    <m/>
    <m/>
    <m/>
    <n v="1"/>
    <m/>
    <m/>
    <x v="0"/>
    <m/>
    <m/>
    <m/>
    <x v="0"/>
    <x v="10"/>
    <n v="7"/>
    <n v="7"/>
    <n v="7"/>
    <n v="7"/>
    <s v="High"/>
    <s v="High"/>
    <s v="High"/>
    <s v="High"/>
    <s v="High"/>
    <x v="3"/>
  </r>
  <r>
    <n v="234"/>
    <d v="2020-09-21T16:00:37"/>
    <x v="233"/>
    <x v="50"/>
    <n v="32"/>
    <n v="1"/>
    <n v="1"/>
    <n v="1"/>
    <n v="2"/>
    <n v="1"/>
    <m/>
    <n v="1"/>
    <n v="6"/>
    <n v="2"/>
    <n v="4"/>
    <n v="4"/>
    <n v="5"/>
    <n v="5"/>
    <n v="5"/>
    <n v="5"/>
    <n v="5"/>
    <n v="5"/>
    <n v="3"/>
    <n v="3"/>
    <x v="2"/>
    <x v="3"/>
    <x v="1"/>
    <m/>
    <m/>
    <s v="Penny Mac"/>
    <n v="2"/>
    <x v="1"/>
    <n v="2"/>
    <n v="2"/>
    <n v="1"/>
    <x v="0"/>
    <x v="1"/>
    <x v="0"/>
    <x v="1"/>
    <x v="0"/>
    <x v="1"/>
    <x v="1"/>
    <m/>
    <m/>
    <m/>
    <x v="0"/>
    <m/>
    <n v="1"/>
    <m/>
    <n v="1"/>
    <m/>
    <n v="1"/>
    <x v="0"/>
    <m/>
    <n v="1"/>
    <m/>
    <x v="0"/>
    <x v="1"/>
    <n v="4.5"/>
    <n v="4"/>
    <n v="3"/>
    <n v="5"/>
    <s v="Medium Low"/>
    <s v="Medium Low"/>
    <s v="Low"/>
    <s v="Low"/>
    <s v="Medium Low"/>
    <x v="0"/>
  </r>
  <r>
    <n v="235"/>
    <d v="2020-09-21T16:00:47"/>
    <x v="234"/>
    <x v="50"/>
    <n v="33"/>
    <n v="1"/>
    <n v="1"/>
    <n v="3"/>
    <n v="1"/>
    <n v="1"/>
    <m/>
    <n v="2"/>
    <n v="4"/>
    <n v="2"/>
    <n v="6"/>
    <n v="3"/>
    <n v="5"/>
    <n v="4"/>
    <n v="5"/>
    <n v="2"/>
    <n v="6"/>
    <n v="5"/>
    <n v="6"/>
    <n v="3"/>
    <x v="1"/>
    <x v="1"/>
    <x v="0"/>
    <m/>
    <m/>
    <m/>
    <n v="2"/>
    <x v="1"/>
    <n v="2"/>
    <n v="2"/>
    <m/>
    <x v="0"/>
    <x v="1"/>
    <x v="0"/>
    <x v="1"/>
    <x v="1"/>
    <x v="1"/>
    <x v="0"/>
    <m/>
    <m/>
    <m/>
    <x v="1"/>
    <m/>
    <n v="1"/>
    <m/>
    <n v="1"/>
    <m/>
    <m/>
    <x v="0"/>
    <m/>
    <m/>
    <m/>
    <x v="1"/>
    <x v="4"/>
    <n v="5.5"/>
    <n v="4"/>
    <n v="5"/>
    <n v="5"/>
    <s v="High"/>
    <s v="Medium High"/>
    <s v="Low"/>
    <s v="Medium High"/>
    <s v="Medium Low"/>
    <x v="6"/>
  </r>
  <r>
    <n v="236"/>
    <d v="2020-09-21T16:00:50"/>
    <x v="235"/>
    <x v="36"/>
    <n v="12"/>
    <n v="1"/>
    <n v="1"/>
    <n v="1"/>
    <n v="0"/>
    <n v="1"/>
    <m/>
    <n v="2"/>
    <n v="20"/>
    <n v="2"/>
    <n v="4"/>
    <n v="1"/>
    <n v="5"/>
    <n v="3"/>
    <n v="7"/>
    <n v="5"/>
    <n v="6"/>
    <n v="2"/>
    <n v="6"/>
    <n v="2"/>
    <x v="22"/>
    <x v="1"/>
    <x v="4"/>
    <m/>
    <m/>
    <m/>
    <n v="2"/>
    <x v="1"/>
    <n v="2"/>
    <n v="2"/>
    <m/>
    <x v="0"/>
    <x v="1"/>
    <x v="0"/>
    <x v="1"/>
    <x v="1"/>
    <x v="1"/>
    <x v="0"/>
    <m/>
    <m/>
    <m/>
    <x v="0"/>
    <m/>
    <m/>
    <m/>
    <n v="1"/>
    <m/>
    <m/>
    <x v="1"/>
    <m/>
    <m/>
    <n v="1"/>
    <x v="3"/>
    <x v="1"/>
    <n v="6.5"/>
    <n v="5.5"/>
    <n v="5.5"/>
    <n v="6.5"/>
    <s v="Medium Low"/>
    <s v="High"/>
    <s v="Medium High"/>
    <s v="Medium High"/>
    <s v="High"/>
    <x v="7"/>
  </r>
  <r>
    <n v="237"/>
    <d v="2020-09-21T16:00:51"/>
    <x v="236"/>
    <x v="8"/>
    <n v="16"/>
    <n v="1"/>
    <n v="1"/>
    <n v="2"/>
    <n v="2"/>
    <n v="1"/>
    <m/>
    <n v="1"/>
    <n v="6"/>
    <n v="1"/>
    <n v="7"/>
    <n v="1"/>
    <n v="5"/>
    <n v="6"/>
    <n v="6"/>
    <n v="3"/>
    <n v="2"/>
    <n v="6"/>
    <n v="2"/>
    <n v="1"/>
    <x v="2"/>
    <x v="0"/>
    <x v="3"/>
    <m/>
    <m/>
    <m/>
    <n v="2"/>
    <x v="0"/>
    <n v="2"/>
    <n v="2"/>
    <n v="1"/>
    <x v="1"/>
    <x v="1"/>
    <x v="0"/>
    <x v="1"/>
    <x v="0"/>
    <x v="5"/>
    <x v="0"/>
    <m/>
    <m/>
    <n v="1"/>
    <x v="1"/>
    <m/>
    <n v="1"/>
    <m/>
    <m/>
    <m/>
    <n v="1"/>
    <x v="1"/>
    <m/>
    <m/>
    <m/>
    <x v="2"/>
    <x v="4"/>
    <n v="4.5"/>
    <n v="3.5"/>
    <n v="2"/>
    <n v="6.5"/>
    <s v="High"/>
    <s v="Medium Low"/>
    <s v="Low"/>
    <s v="Low"/>
    <s v="High"/>
    <x v="6"/>
  </r>
  <r>
    <n v="238"/>
    <d v="2020-09-21T16:02:12"/>
    <x v="237"/>
    <x v="23"/>
    <n v="23"/>
    <n v="1"/>
    <n v="1"/>
    <n v="3"/>
    <n v="0"/>
    <n v="1"/>
    <m/>
    <n v="1"/>
    <n v="15"/>
    <n v="2"/>
    <n v="6"/>
    <n v="4"/>
    <n v="5"/>
    <n v="4"/>
    <n v="6"/>
    <n v="4"/>
    <n v="7"/>
    <n v="2"/>
    <n v="4"/>
    <n v="5"/>
    <x v="2"/>
    <x v="1"/>
    <x v="5"/>
    <m/>
    <m/>
    <m/>
    <n v="2"/>
    <x v="1"/>
    <n v="2"/>
    <n v="2"/>
    <n v="1"/>
    <x v="1"/>
    <x v="0"/>
    <x v="0"/>
    <x v="1"/>
    <x v="0"/>
    <x v="1"/>
    <x v="0"/>
    <m/>
    <n v="1"/>
    <m/>
    <x v="1"/>
    <n v="1"/>
    <m/>
    <m/>
    <m/>
    <m/>
    <n v="1"/>
    <x v="0"/>
    <m/>
    <m/>
    <m/>
    <x v="2"/>
    <x v="5"/>
    <n v="5.5"/>
    <n v="5.5"/>
    <n v="4"/>
    <n v="4.5"/>
    <s v="Medium High"/>
    <s v="Medium High"/>
    <s v="Medium High"/>
    <s v="Medium Low"/>
    <s v="Medium Low"/>
    <x v="5"/>
  </r>
  <r>
    <n v="239"/>
    <d v="2020-09-21T16:02:44"/>
    <x v="238"/>
    <x v="56"/>
    <n v="30"/>
    <n v="1"/>
    <n v="1"/>
    <n v="2"/>
    <n v="2"/>
    <n v="1"/>
    <m/>
    <n v="2"/>
    <n v="6"/>
    <n v="2"/>
    <n v="5"/>
    <n v="3"/>
    <n v="6"/>
    <n v="3"/>
    <n v="5"/>
    <n v="5"/>
    <n v="5"/>
    <n v="2"/>
    <n v="6"/>
    <n v="3"/>
    <x v="2"/>
    <x v="3"/>
    <x v="5"/>
    <m/>
    <m/>
    <m/>
    <n v="2"/>
    <x v="2"/>
    <n v="2"/>
    <n v="2"/>
    <n v="1"/>
    <x v="0"/>
    <x v="1"/>
    <x v="0"/>
    <x v="0"/>
    <x v="0"/>
    <x v="1"/>
    <x v="0"/>
    <m/>
    <m/>
    <m/>
    <x v="1"/>
    <m/>
    <n v="1"/>
    <m/>
    <n v="1"/>
    <m/>
    <m/>
    <x v="1"/>
    <m/>
    <n v="1"/>
    <m/>
    <x v="0"/>
    <x v="0"/>
    <n v="5"/>
    <n v="6"/>
    <n v="5.5"/>
    <n v="5"/>
    <s v="Medium Low"/>
    <s v="Medium Low"/>
    <s v="Medium High"/>
    <s v="Medium High"/>
    <s v="Medium Low"/>
    <x v="2"/>
  </r>
  <r>
    <n v="240"/>
    <d v="2020-09-21T16:03:00"/>
    <x v="239"/>
    <x v="45"/>
    <n v="41"/>
    <n v="1"/>
    <n v="1"/>
    <n v="2"/>
    <n v="3"/>
    <n v="2"/>
    <m/>
    <n v="1"/>
    <n v="0"/>
    <n v="1"/>
    <n v="7"/>
    <n v="6"/>
    <n v="6"/>
    <n v="7"/>
    <n v="7"/>
    <n v="6"/>
    <n v="6"/>
    <n v="6"/>
    <n v="6"/>
    <n v="5"/>
    <x v="33"/>
    <x v="0"/>
    <x v="3"/>
    <m/>
    <m/>
    <m/>
    <n v="1"/>
    <x v="1"/>
    <n v="2"/>
    <n v="1"/>
    <n v="1"/>
    <x v="0"/>
    <x v="1"/>
    <x v="0"/>
    <x v="1"/>
    <x v="0"/>
    <x v="0"/>
    <x v="1"/>
    <m/>
    <m/>
    <n v="1"/>
    <x v="1"/>
    <m/>
    <m/>
    <m/>
    <m/>
    <m/>
    <n v="1"/>
    <x v="1"/>
    <m/>
    <m/>
    <m/>
    <x v="2"/>
    <x v="6"/>
    <n v="4"/>
    <n v="4"/>
    <n v="3.5"/>
    <n v="5"/>
    <s v="Medium High"/>
    <s v="Low"/>
    <s v="Low"/>
    <s v="Medium Low"/>
    <s v="Medium Low"/>
    <x v="6"/>
  </r>
  <r>
    <n v="241"/>
    <d v="2020-09-21T16:03:17"/>
    <x v="240"/>
    <x v="3"/>
    <n v="10"/>
    <n v="1"/>
    <n v="1"/>
    <n v="2"/>
    <n v="1"/>
    <n v="1"/>
    <m/>
    <n v="2"/>
    <n v="2"/>
    <n v="2"/>
    <n v="6"/>
    <n v="6"/>
    <n v="1"/>
    <n v="7"/>
    <n v="7"/>
    <n v="1"/>
    <n v="3"/>
    <n v="1"/>
    <n v="2"/>
    <n v="1"/>
    <x v="8"/>
    <x v="0"/>
    <x v="3"/>
    <m/>
    <m/>
    <m/>
    <n v="1"/>
    <x v="0"/>
    <n v="2"/>
    <n v="2"/>
    <n v="1"/>
    <x v="1"/>
    <x v="1"/>
    <x v="1"/>
    <x v="0"/>
    <x v="0"/>
    <x v="1"/>
    <x v="0"/>
    <m/>
    <m/>
    <m/>
    <x v="0"/>
    <m/>
    <n v="1"/>
    <m/>
    <m/>
    <m/>
    <n v="1"/>
    <x v="0"/>
    <m/>
    <n v="1"/>
    <m/>
    <x v="1"/>
    <x v="12"/>
    <n v="2.5"/>
    <n v="4"/>
    <n v="1.5"/>
    <n v="7"/>
    <s v="High"/>
    <s v="Low"/>
    <s v="Low"/>
    <s v="Low"/>
    <s v="High"/>
    <x v="6"/>
  </r>
  <r>
    <n v="242"/>
    <d v="2020-09-21T16:03:32"/>
    <x v="241"/>
    <x v="17"/>
    <n v="7"/>
    <n v="1"/>
    <n v="1"/>
    <n v="2"/>
    <n v="2"/>
    <n v="1"/>
    <m/>
    <n v="1"/>
    <n v="0"/>
    <n v="1"/>
    <n v="4"/>
    <n v="4"/>
    <n v="4"/>
    <n v="4"/>
    <n v="4"/>
    <n v="4"/>
    <n v="4"/>
    <n v="4"/>
    <n v="4"/>
    <n v="4"/>
    <x v="34"/>
    <x v="0"/>
    <x v="3"/>
    <m/>
    <m/>
    <m/>
    <n v="1"/>
    <x v="0"/>
    <n v="1"/>
    <n v="1"/>
    <n v="1"/>
    <x v="1"/>
    <x v="0"/>
    <x v="1"/>
    <x v="1"/>
    <x v="0"/>
    <x v="3"/>
    <x v="1"/>
    <n v="1"/>
    <n v="1"/>
    <n v="1"/>
    <x v="1"/>
    <m/>
    <m/>
    <m/>
    <m/>
    <m/>
    <n v="1"/>
    <x v="0"/>
    <n v="1"/>
    <n v="1"/>
    <m/>
    <x v="0"/>
    <x v="0"/>
    <n v="4"/>
    <n v="4"/>
    <n v="4"/>
    <n v="4"/>
    <s v="Medium Low"/>
    <s v="Low"/>
    <s v="Low"/>
    <s v="Medium Low"/>
    <s v="Low"/>
    <x v="0"/>
  </r>
  <r>
    <n v="243"/>
    <d v="2020-09-21T16:03:56"/>
    <x v="242"/>
    <x v="45"/>
    <n v="9"/>
    <n v="2"/>
    <n v="1"/>
    <n v="3"/>
    <n v="0"/>
    <n v="3"/>
    <m/>
    <n v="1"/>
    <n v="17"/>
    <n v="2"/>
    <n v="5"/>
    <n v="1"/>
    <n v="5"/>
    <n v="1"/>
    <n v="7"/>
    <n v="5"/>
    <n v="7"/>
    <n v="1"/>
    <n v="5"/>
    <n v="1"/>
    <x v="15"/>
    <x v="0"/>
    <x v="1"/>
    <m/>
    <m/>
    <s v="Mr. Cooper"/>
    <n v="2"/>
    <x v="1"/>
    <n v="2"/>
    <n v="2"/>
    <m/>
    <x v="0"/>
    <x v="1"/>
    <x v="0"/>
    <x v="1"/>
    <x v="1"/>
    <x v="1"/>
    <x v="0"/>
    <m/>
    <m/>
    <m/>
    <x v="0"/>
    <m/>
    <n v="1"/>
    <m/>
    <m/>
    <m/>
    <m/>
    <x v="1"/>
    <m/>
    <m/>
    <n v="1"/>
    <x v="1"/>
    <x v="0"/>
    <n v="7"/>
    <n v="6"/>
    <n v="6"/>
    <n v="7"/>
    <s v="Medium Low"/>
    <s v="High"/>
    <s v="Medium High"/>
    <s v="Medium High"/>
    <s v="High"/>
    <x v="7"/>
  </r>
  <r>
    <n v="244"/>
    <d v="2020-09-21T16:04:23"/>
    <x v="243"/>
    <x v="57"/>
    <n v="6"/>
    <n v="1"/>
    <n v="1"/>
    <n v="1"/>
    <n v="0"/>
    <n v="2"/>
    <m/>
    <n v="2"/>
    <n v="3"/>
    <n v="2"/>
    <n v="5"/>
    <n v="2"/>
    <n v="7"/>
    <n v="2"/>
    <n v="4"/>
    <n v="6"/>
    <n v="6"/>
    <n v="1"/>
    <n v="6"/>
    <n v="5"/>
    <x v="5"/>
    <x v="3"/>
    <x v="6"/>
    <m/>
    <s v="Commerce "/>
    <m/>
    <n v="2"/>
    <x v="0"/>
    <n v="2"/>
    <n v="2"/>
    <m/>
    <x v="1"/>
    <x v="1"/>
    <x v="0"/>
    <x v="1"/>
    <x v="0"/>
    <x v="0"/>
    <x v="0"/>
    <m/>
    <m/>
    <m/>
    <x v="1"/>
    <m/>
    <n v="1"/>
    <n v="1"/>
    <m/>
    <m/>
    <n v="1"/>
    <x v="0"/>
    <m/>
    <m/>
    <m/>
    <x v="3"/>
    <x v="1"/>
    <n v="6"/>
    <n v="7"/>
    <n v="6"/>
    <n v="3.5"/>
    <s v="Medium Low"/>
    <s v="Medium High"/>
    <s v="High"/>
    <s v="Medium High"/>
    <s v="Low"/>
    <x v="1"/>
  </r>
  <r>
    <n v="245"/>
    <d v="2020-09-21T16:04:43"/>
    <x v="244"/>
    <x v="13"/>
    <n v="32"/>
    <n v="1"/>
    <n v="1"/>
    <n v="1"/>
    <n v="0"/>
    <n v="1"/>
    <m/>
    <n v="1"/>
    <n v="4"/>
    <n v="2"/>
    <n v="6"/>
    <n v="2"/>
    <n v="3"/>
    <n v="2"/>
    <n v="5"/>
    <n v="3"/>
    <n v="5"/>
    <n v="2"/>
    <n v="5"/>
    <n v="6"/>
    <x v="3"/>
    <x v="0"/>
    <x v="1"/>
    <m/>
    <m/>
    <s v="Hsbc"/>
    <n v="2"/>
    <x v="2"/>
    <n v="2"/>
    <n v="3"/>
    <m/>
    <x v="0"/>
    <x v="1"/>
    <x v="0"/>
    <x v="1"/>
    <x v="1"/>
    <x v="4"/>
    <x v="1"/>
    <m/>
    <m/>
    <m/>
    <x v="0"/>
    <m/>
    <n v="1"/>
    <n v="1"/>
    <m/>
    <m/>
    <n v="1"/>
    <x v="1"/>
    <m/>
    <m/>
    <m/>
    <x v="0"/>
    <x v="11"/>
    <n v="5.5"/>
    <n v="4.5"/>
    <n v="5.5"/>
    <n v="3.5"/>
    <s v="Medium High"/>
    <s v="Medium High"/>
    <s v="Medium Low"/>
    <s v="Medium High"/>
    <s v="Low"/>
    <x v="0"/>
  </r>
  <r>
    <n v="246"/>
    <d v="2020-09-21T16:04:42"/>
    <x v="245"/>
    <x v="3"/>
    <n v="9"/>
    <n v="1"/>
    <n v="1"/>
    <n v="2"/>
    <n v="2"/>
    <n v="3"/>
    <m/>
    <n v="1"/>
    <n v="30"/>
    <n v="1"/>
    <n v="7"/>
    <n v="4"/>
    <n v="7"/>
    <n v="6"/>
    <n v="5"/>
    <n v="6"/>
    <n v="7"/>
    <n v="6"/>
    <n v="5"/>
    <n v="6"/>
    <x v="7"/>
    <x v="3"/>
    <x v="4"/>
    <m/>
    <m/>
    <m/>
    <n v="1"/>
    <x v="0"/>
    <n v="1"/>
    <n v="1"/>
    <m/>
    <x v="1"/>
    <x v="1"/>
    <x v="0"/>
    <x v="1"/>
    <x v="0"/>
    <x v="3"/>
    <x v="1"/>
    <n v="1"/>
    <n v="1"/>
    <m/>
    <x v="1"/>
    <m/>
    <m/>
    <m/>
    <n v="1"/>
    <m/>
    <n v="1"/>
    <x v="1"/>
    <n v="1"/>
    <m/>
    <m/>
    <x v="1"/>
    <x v="6"/>
    <n v="5.5"/>
    <n v="4.5"/>
    <n v="3.5"/>
    <n v="3.5"/>
    <s v="Medium High"/>
    <s v="Medium High"/>
    <s v="Medium Low"/>
    <s v="Medium Low"/>
    <s v="Low"/>
    <x v="0"/>
  </r>
  <r>
    <n v="247"/>
    <d v="2020-09-21T16:04:42"/>
    <x v="246"/>
    <x v="32"/>
    <n v="10"/>
    <n v="1"/>
    <n v="1"/>
    <n v="2"/>
    <n v="0"/>
    <n v="4"/>
    <m/>
    <n v="2"/>
    <n v="19"/>
    <n v="2"/>
    <n v="2"/>
    <n v="4"/>
    <n v="7"/>
    <n v="4"/>
    <n v="4"/>
    <n v="6"/>
    <n v="7"/>
    <n v="2"/>
    <n v="6"/>
    <n v="2"/>
    <x v="23"/>
    <x v="0"/>
    <x v="5"/>
    <m/>
    <m/>
    <m/>
    <n v="2"/>
    <x v="1"/>
    <n v="1"/>
    <n v="2"/>
    <m/>
    <x v="0"/>
    <x v="1"/>
    <x v="0"/>
    <x v="1"/>
    <x v="1"/>
    <x v="0"/>
    <x v="1"/>
    <m/>
    <m/>
    <m/>
    <x v="1"/>
    <n v="1"/>
    <n v="1"/>
    <m/>
    <n v="1"/>
    <m/>
    <m/>
    <x v="1"/>
    <m/>
    <n v="1"/>
    <m/>
    <x v="1"/>
    <x v="3"/>
    <n v="5.5"/>
    <n v="6.5"/>
    <n v="5"/>
    <n v="5"/>
    <s v="Low"/>
    <s v="Medium High"/>
    <s v="Medium High"/>
    <s v="Medium High"/>
    <s v="Medium Low"/>
    <x v="1"/>
  </r>
  <r>
    <n v="248"/>
    <d v="2020-09-21T16:05:01"/>
    <x v="247"/>
    <x v="36"/>
    <n v="32"/>
    <n v="1"/>
    <n v="1"/>
    <n v="2"/>
    <n v="2"/>
    <n v="1"/>
    <m/>
    <n v="1"/>
    <n v="12"/>
    <n v="1"/>
    <n v="5"/>
    <n v="6"/>
    <n v="5"/>
    <n v="5"/>
    <n v="6"/>
    <n v="6"/>
    <n v="5"/>
    <n v="6"/>
    <n v="6"/>
    <n v="5"/>
    <x v="22"/>
    <x v="0"/>
    <x v="3"/>
    <m/>
    <m/>
    <m/>
    <n v="1"/>
    <x v="0"/>
    <n v="1"/>
    <n v="1"/>
    <n v="1"/>
    <x v="1"/>
    <x v="0"/>
    <x v="1"/>
    <x v="1"/>
    <x v="0"/>
    <x v="1"/>
    <x v="1"/>
    <m/>
    <n v="1"/>
    <n v="1"/>
    <x v="0"/>
    <m/>
    <m/>
    <m/>
    <m/>
    <m/>
    <n v="1"/>
    <x v="1"/>
    <n v="1"/>
    <n v="1"/>
    <m/>
    <x v="0"/>
    <x v="1"/>
    <n v="3.5"/>
    <n v="3.5"/>
    <n v="4.5"/>
    <n v="4.5"/>
    <s v="Medium Low"/>
    <s v="Low"/>
    <s v="Low"/>
    <s v="Medium Low"/>
    <s v="Medium Low"/>
    <x v="0"/>
  </r>
  <r>
    <n v="249"/>
    <d v="2020-09-21T16:05:04"/>
    <x v="248"/>
    <x v="14"/>
    <n v="5"/>
    <n v="1"/>
    <n v="1"/>
    <n v="2"/>
    <n v="1"/>
    <n v="1"/>
    <m/>
    <n v="1"/>
    <n v="2"/>
    <n v="1"/>
    <n v="6"/>
    <n v="7"/>
    <n v="5"/>
    <n v="7"/>
    <n v="7"/>
    <n v="7"/>
    <n v="7"/>
    <n v="7"/>
    <n v="7"/>
    <n v="5"/>
    <x v="23"/>
    <x v="0"/>
    <x v="3"/>
    <m/>
    <m/>
    <m/>
    <n v="1"/>
    <x v="0"/>
    <n v="1"/>
    <n v="1"/>
    <n v="1"/>
    <x v="0"/>
    <x v="1"/>
    <x v="0"/>
    <x v="1"/>
    <x v="0"/>
    <x v="3"/>
    <x v="0"/>
    <m/>
    <m/>
    <m/>
    <x v="0"/>
    <m/>
    <m/>
    <m/>
    <m/>
    <m/>
    <n v="1"/>
    <x v="1"/>
    <m/>
    <m/>
    <m/>
    <x v="3"/>
    <x v="1"/>
    <n v="4"/>
    <n v="3"/>
    <n v="4"/>
    <n v="5"/>
    <s v="Medium Low"/>
    <s v="Low"/>
    <s v="Low"/>
    <s v="Medium Low"/>
    <s v="Medium Low"/>
    <x v="0"/>
  </r>
  <r>
    <n v="250"/>
    <d v="2020-09-21T16:05:28"/>
    <x v="249"/>
    <x v="38"/>
    <n v="16"/>
    <n v="1"/>
    <n v="1"/>
    <n v="2"/>
    <n v="1"/>
    <n v="1"/>
    <m/>
    <n v="1"/>
    <n v="10"/>
    <n v="1"/>
    <n v="6"/>
    <n v="7"/>
    <n v="7"/>
    <n v="7"/>
    <n v="6"/>
    <n v="7"/>
    <n v="7"/>
    <n v="6"/>
    <n v="7"/>
    <n v="6"/>
    <x v="7"/>
    <x v="0"/>
    <x v="3"/>
    <m/>
    <m/>
    <m/>
    <n v="1"/>
    <x v="0"/>
    <n v="1"/>
    <n v="1"/>
    <m/>
    <x v="1"/>
    <x v="1"/>
    <x v="1"/>
    <x v="1"/>
    <x v="0"/>
    <x v="3"/>
    <x v="0"/>
    <n v="1"/>
    <m/>
    <n v="1"/>
    <x v="1"/>
    <m/>
    <m/>
    <m/>
    <m/>
    <m/>
    <n v="1"/>
    <x v="1"/>
    <m/>
    <m/>
    <m/>
    <x v="2"/>
    <x v="1"/>
    <n v="4"/>
    <n v="4.5"/>
    <n v="4"/>
    <n v="4"/>
    <s v="Medium Low"/>
    <s v="Low"/>
    <s v="Medium Low"/>
    <s v="Medium Low"/>
    <s v="Low"/>
    <x v="0"/>
  </r>
  <r>
    <n v="251"/>
    <d v="2020-09-21T16:05:56"/>
    <x v="250"/>
    <x v="17"/>
    <n v="32"/>
    <n v="1"/>
    <n v="1"/>
    <n v="1"/>
    <n v="0"/>
    <n v="1"/>
    <m/>
    <n v="1"/>
    <n v="25"/>
    <n v="1"/>
    <n v="3"/>
    <n v="4"/>
    <n v="3"/>
    <n v="5"/>
    <n v="1"/>
    <n v="6"/>
    <n v="3"/>
    <n v="5"/>
    <n v="7"/>
    <n v="4"/>
    <x v="1"/>
    <x v="0"/>
    <x v="7"/>
    <m/>
    <m/>
    <m/>
    <n v="3"/>
    <x v="2"/>
    <n v="3"/>
    <n v="2"/>
    <m/>
    <x v="0"/>
    <x v="1"/>
    <x v="0"/>
    <x v="1"/>
    <x v="1"/>
    <x v="5"/>
    <x v="1"/>
    <m/>
    <m/>
    <m/>
    <x v="1"/>
    <m/>
    <m/>
    <n v="1"/>
    <m/>
    <m/>
    <m/>
    <x v="1"/>
    <m/>
    <m/>
    <n v="1"/>
    <x v="0"/>
    <x v="9"/>
    <n v="3.5"/>
    <n v="3"/>
    <n v="5"/>
    <n v="2.5"/>
    <s v="Low"/>
    <s v="Low"/>
    <s v="Low"/>
    <s v="Medium High"/>
    <s v="Low"/>
    <x v="0"/>
  </r>
  <r>
    <n v="252"/>
    <d v="2020-09-21T16:07:34"/>
    <x v="251"/>
    <x v="25"/>
    <n v="5"/>
    <n v="2"/>
    <n v="1"/>
    <n v="8"/>
    <n v="8"/>
    <n v="2"/>
    <m/>
    <n v="1"/>
    <n v="0"/>
    <n v="1"/>
    <n v="6"/>
    <n v="6"/>
    <n v="5"/>
    <n v="6"/>
    <n v="5"/>
    <n v="6"/>
    <n v="5"/>
    <n v="6"/>
    <n v="7"/>
    <n v="6"/>
    <x v="1"/>
    <x v="3"/>
    <x v="3"/>
    <m/>
    <m/>
    <m/>
    <n v="1"/>
    <x v="0"/>
    <n v="1"/>
    <n v="1"/>
    <m/>
    <x v="1"/>
    <x v="1"/>
    <x v="0"/>
    <x v="1"/>
    <x v="0"/>
    <x v="1"/>
    <x v="1"/>
    <m/>
    <n v="1"/>
    <m/>
    <x v="1"/>
    <m/>
    <m/>
    <m/>
    <m/>
    <m/>
    <m/>
    <x v="0"/>
    <m/>
    <m/>
    <m/>
    <x v="3"/>
    <x v="0"/>
    <n v="3.5"/>
    <n v="3.5"/>
    <n v="4.5"/>
    <n v="3.5"/>
    <s v="Medium Low"/>
    <s v="Low"/>
    <s v="Low"/>
    <s v="Medium Low"/>
    <s v="Low"/>
    <x v="0"/>
  </r>
  <r>
    <n v="253"/>
    <d v="2020-09-21T16:07:52"/>
    <x v="252"/>
    <x v="3"/>
    <n v="10"/>
    <n v="1"/>
    <n v="1"/>
    <n v="2"/>
    <n v="1"/>
    <n v="1"/>
    <m/>
    <n v="1"/>
    <n v="3"/>
    <n v="1"/>
    <n v="7"/>
    <n v="6"/>
    <n v="6"/>
    <n v="6"/>
    <n v="5"/>
    <n v="7"/>
    <n v="6"/>
    <n v="6"/>
    <n v="7"/>
    <n v="7"/>
    <x v="12"/>
    <x v="0"/>
    <x v="3"/>
    <m/>
    <m/>
    <m/>
    <n v="2"/>
    <x v="2"/>
    <n v="2"/>
    <n v="1"/>
    <m/>
    <x v="0"/>
    <x v="1"/>
    <x v="1"/>
    <x v="1"/>
    <x v="0"/>
    <x v="4"/>
    <x v="1"/>
    <m/>
    <n v="1"/>
    <m/>
    <x v="1"/>
    <n v="1"/>
    <m/>
    <n v="1"/>
    <m/>
    <m/>
    <m/>
    <x v="0"/>
    <m/>
    <m/>
    <m/>
    <x v="1"/>
    <x v="0"/>
    <n v="4"/>
    <n v="4"/>
    <n v="4.5"/>
    <n v="3"/>
    <s v="Medium Low"/>
    <s v="Low"/>
    <s v="Low"/>
    <s v="Medium Low"/>
    <s v="Low"/>
    <x v="0"/>
  </r>
  <r>
    <n v="254"/>
    <d v="2020-09-21T16:08:05"/>
    <x v="253"/>
    <x v="17"/>
    <n v="5"/>
    <n v="1"/>
    <n v="1"/>
    <n v="2"/>
    <n v="1"/>
    <n v="1"/>
    <m/>
    <n v="1"/>
    <n v="5"/>
    <n v="1"/>
    <n v="6"/>
    <n v="5"/>
    <n v="3"/>
    <n v="6"/>
    <n v="3"/>
    <n v="6"/>
    <n v="3"/>
    <n v="5"/>
    <n v="3"/>
    <n v="5"/>
    <x v="18"/>
    <x v="0"/>
    <x v="0"/>
    <m/>
    <m/>
    <m/>
    <n v="1"/>
    <x v="0"/>
    <n v="1"/>
    <n v="1"/>
    <m/>
    <x v="1"/>
    <x v="1"/>
    <x v="0"/>
    <x v="1"/>
    <x v="0"/>
    <x v="1"/>
    <x v="1"/>
    <m/>
    <n v="1"/>
    <m/>
    <x v="1"/>
    <m/>
    <m/>
    <m/>
    <m/>
    <m/>
    <m/>
    <x v="0"/>
    <m/>
    <m/>
    <m/>
    <x v="3"/>
    <x v="0"/>
    <n v="3"/>
    <n v="3"/>
    <n v="2.5"/>
    <n v="3"/>
    <s v="Medium Low"/>
    <s v="Low"/>
    <s v="Low"/>
    <s v="Low"/>
    <s v="Low"/>
    <x v="0"/>
  </r>
  <r>
    <n v="255"/>
    <d v="2020-09-21T16:08:19"/>
    <x v="254"/>
    <x v="38"/>
    <n v="1"/>
    <n v="1"/>
    <n v="1"/>
    <n v="1"/>
    <n v="2"/>
    <n v="1"/>
    <m/>
    <n v="2"/>
    <n v="10"/>
    <n v="1"/>
    <n v="1"/>
    <n v="5"/>
    <n v="5"/>
    <n v="5"/>
    <n v="5"/>
    <n v="7"/>
    <n v="3"/>
    <n v="1"/>
    <n v="1"/>
    <n v="1"/>
    <x v="5"/>
    <x v="0"/>
    <x v="2"/>
    <m/>
    <m/>
    <m/>
    <n v="1"/>
    <x v="1"/>
    <n v="1"/>
    <n v="1"/>
    <m/>
    <x v="1"/>
    <x v="1"/>
    <x v="0"/>
    <x v="0"/>
    <x v="0"/>
    <x v="3"/>
    <x v="1"/>
    <m/>
    <m/>
    <m/>
    <x v="0"/>
    <n v="1"/>
    <m/>
    <m/>
    <n v="1"/>
    <m/>
    <m/>
    <x v="1"/>
    <n v="1"/>
    <n v="1"/>
    <m/>
    <x v="1"/>
    <x v="8"/>
    <n v="3"/>
    <n v="6"/>
    <n v="2"/>
    <n v="6"/>
    <s v="Low"/>
    <s v="Low"/>
    <s v="Medium High"/>
    <s v="Low"/>
    <s v="Medium High"/>
    <x v="4"/>
  </r>
  <r>
    <n v="256"/>
    <d v="2020-09-21T16:09:20"/>
    <x v="255"/>
    <x v="44"/>
    <n v="5"/>
    <n v="1"/>
    <n v="1"/>
    <n v="2"/>
    <n v="2"/>
    <n v="1"/>
    <m/>
    <n v="2"/>
    <n v="5"/>
    <n v="1"/>
    <n v="5"/>
    <n v="5"/>
    <n v="6"/>
    <n v="6"/>
    <n v="3"/>
    <n v="4"/>
    <n v="5"/>
    <n v="7"/>
    <n v="6"/>
    <n v="5"/>
    <x v="3"/>
    <x v="3"/>
    <x v="12"/>
    <m/>
    <m/>
    <m/>
    <n v="1"/>
    <x v="0"/>
    <n v="1"/>
    <n v="1"/>
    <n v="1"/>
    <x v="1"/>
    <x v="1"/>
    <x v="1"/>
    <x v="1"/>
    <x v="0"/>
    <x v="1"/>
    <x v="1"/>
    <m/>
    <n v="1"/>
    <m/>
    <x v="0"/>
    <n v="1"/>
    <m/>
    <m/>
    <m/>
    <m/>
    <n v="1"/>
    <x v="1"/>
    <n v="1"/>
    <m/>
    <m/>
    <x v="3"/>
    <x v="6"/>
    <n v="4"/>
    <n v="3.5"/>
    <n v="4"/>
    <n v="3"/>
    <s v="Medium High"/>
    <s v="Low"/>
    <s v="Low"/>
    <s v="Medium Low"/>
    <s v="Low"/>
    <x v="0"/>
  </r>
  <r>
    <n v="257"/>
    <d v="2020-09-21T16:09:22"/>
    <x v="256"/>
    <x v="3"/>
    <n v="5"/>
    <n v="1"/>
    <n v="1"/>
    <n v="2"/>
    <n v="3"/>
    <n v="1"/>
    <m/>
    <n v="1"/>
    <n v="12"/>
    <n v="2"/>
    <n v="3"/>
    <n v="2"/>
    <n v="3"/>
    <n v="2"/>
    <n v="3"/>
    <n v="3"/>
    <n v="3"/>
    <n v="2"/>
    <n v="2"/>
    <n v="2"/>
    <x v="14"/>
    <x v="0"/>
    <x v="5"/>
    <m/>
    <m/>
    <m/>
    <n v="1"/>
    <x v="0"/>
    <n v="1"/>
    <n v="2"/>
    <m/>
    <x v="1"/>
    <x v="1"/>
    <x v="1"/>
    <x v="1"/>
    <x v="0"/>
    <x v="3"/>
    <x v="1"/>
    <m/>
    <n v="1"/>
    <m/>
    <x v="1"/>
    <n v="1"/>
    <m/>
    <n v="1"/>
    <m/>
    <m/>
    <n v="1"/>
    <x v="0"/>
    <m/>
    <m/>
    <m/>
    <x v="3"/>
    <x v="0"/>
    <n v="4.5"/>
    <n v="4.5"/>
    <n v="4"/>
    <n v="4.5"/>
    <s v="Medium Low"/>
    <s v="Medium Low"/>
    <s v="Medium Low"/>
    <s v="Medium Low"/>
    <s v="Medium Low"/>
    <x v="0"/>
  </r>
  <r>
    <n v="258"/>
    <d v="2020-09-21T16:09:27"/>
    <x v="257"/>
    <x v="3"/>
    <n v="9"/>
    <n v="2"/>
    <n v="1"/>
    <n v="1"/>
    <n v="0"/>
    <n v="1"/>
    <m/>
    <n v="1"/>
    <n v="0"/>
    <n v="1"/>
    <n v="7"/>
    <n v="6"/>
    <n v="6"/>
    <n v="6"/>
    <n v="7"/>
    <n v="7"/>
    <n v="7"/>
    <n v="7"/>
    <n v="6"/>
    <n v="7"/>
    <x v="27"/>
    <x v="0"/>
    <x v="3"/>
    <m/>
    <m/>
    <m/>
    <n v="1"/>
    <x v="0"/>
    <n v="1"/>
    <n v="1"/>
    <n v="1"/>
    <x v="0"/>
    <x v="1"/>
    <x v="0"/>
    <x v="1"/>
    <x v="0"/>
    <x v="1"/>
    <x v="1"/>
    <n v="1"/>
    <n v="1"/>
    <n v="1"/>
    <x v="1"/>
    <m/>
    <m/>
    <m/>
    <m/>
    <m/>
    <m/>
    <x v="0"/>
    <m/>
    <m/>
    <m/>
    <x v="1"/>
    <x v="0"/>
    <n v="4.5"/>
    <n v="3.5"/>
    <n v="4"/>
    <n v="4"/>
    <s v="Medium Low"/>
    <s v="Medium Low"/>
    <s v="Low"/>
    <s v="Medium Low"/>
    <s v="Low"/>
    <x v="0"/>
  </r>
  <r>
    <n v="259"/>
    <d v="2020-09-21T16:10:05"/>
    <x v="258"/>
    <x v="8"/>
    <n v="9"/>
    <n v="1"/>
    <n v="1"/>
    <n v="2"/>
    <n v="1"/>
    <n v="1"/>
    <m/>
    <n v="1"/>
    <n v="4"/>
    <n v="1"/>
    <n v="6"/>
    <n v="1"/>
    <n v="7"/>
    <n v="1"/>
    <n v="6"/>
    <n v="5"/>
    <n v="6"/>
    <n v="1"/>
    <n v="7"/>
    <n v="3"/>
    <x v="7"/>
    <x v="0"/>
    <x v="3"/>
    <m/>
    <m/>
    <m/>
    <n v="3"/>
    <x v="0"/>
    <n v="1"/>
    <n v="3"/>
    <m/>
    <x v="1"/>
    <x v="0"/>
    <x v="0"/>
    <x v="0"/>
    <x v="0"/>
    <x v="5"/>
    <x v="0"/>
    <m/>
    <n v="1"/>
    <m/>
    <x v="1"/>
    <n v="1"/>
    <m/>
    <m/>
    <m/>
    <m/>
    <n v="1"/>
    <x v="0"/>
    <n v="1"/>
    <m/>
    <m/>
    <x v="1"/>
    <x v="6"/>
    <n v="6.5"/>
    <n v="7"/>
    <n v="7"/>
    <n v="5.5"/>
    <s v="Medium High"/>
    <s v="High"/>
    <s v="High"/>
    <s v="High"/>
    <s v="Medium High"/>
    <x v="7"/>
  </r>
  <r>
    <n v="260"/>
    <d v="2020-09-21T16:10:06"/>
    <x v="259"/>
    <x v="3"/>
    <n v="32"/>
    <n v="1"/>
    <n v="1"/>
    <n v="2"/>
    <n v="2"/>
    <n v="1"/>
    <m/>
    <n v="1"/>
    <n v="13"/>
    <n v="1"/>
    <n v="3"/>
    <n v="7"/>
    <n v="6"/>
    <n v="2"/>
    <n v="4"/>
    <n v="5"/>
    <n v="6"/>
    <n v="5"/>
    <n v="6"/>
    <n v="3"/>
    <x v="7"/>
    <x v="0"/>
    <x v="3"/>
    <m/>
    <m/>
    <m/>
    <n v="2"/>
    <x v="1"/>
    <n v="1"/>
    <n v="2"/>
    <n v="1"/>
    <x v="0"/>
    <x v="0"/>
    <x v="0"/>
    <x v="1"/>
    <x v="0"/>
    <x v="0"/>
    <x v="1"/>
    <n v="1"/>
    <m/>
    <m/>
    <x v="1"/>
    <m/>
    <m/>
    <m/>
    <m/>
    <m/>
    <n v="1"/>
    <x v="1"/>
    <n v="1"/>
    <m/>
    <m/>
    <x v="0"/>
    <x v="2"/>
    <n v="3.5"/>
    <n v="4.5"/>
    <n v="6"/>
    <n v="4.5"/>
    <s v="Medium Low"/>
    <s v="Low"/>
    <s v="Medium Low"/>
    <s v="Medium High"/>
    <s v="Medium Low"/>
    <x v="2"/>
  </r>
  <r>
    <n v="261"/>
    <d v="2020-09-21T16:10:49"/>
    <x v="260"/>
    <x v="29"/>
    <n v="28"/>
    <n v="2"/>
    <n v="1"/>
    <n v="2"/>
    <n v="0"/>
    <n v="4"/>
    <m/>
    <n v="2"/>
    <n v="3"/>
    <n v="2"/>
    <n v="6"/>
    <n v="2"/>
    <n v="7"/>
    <n v="1"/>
    <n v="4"/>
    <n v="2"/>
    <n v="7"/>
    <n v="2"/>
    <n v="6"/>
    <n v="4"/>
    <x v="5"/>
    <x v="3"/>
    <x v="4"/>
    <m/>
    <m/>
    <m/>
    <n v="2"/>
    <x v="2"/>
    <n v="2"/>
    <n v="2"/>
    <m/>
    <x v="0"/>
    <x v="1"/>
    <x v="0"/>
    <x v="1"/>
    <x v="1"/>
    <x v="5"/>
    <x v="1"/>
    <m/>
    <m/>
    <m/>
    <x v="0"/>
    <n v="1"/>
    <m/>
    <m/>
    <n v="1"/>
    <m/>
    <m/>
    <x v="0"/>
    <m/>
    <m/>
    <m/>
    <x v="3"/>
    <x v="4"/>
    <n v="6.5"/>
    <n v="6.5"/>
    <n v="6.5"/>
    <n v="4"/>
    <s v="High"/>
    <s v="High"/>
    <s v="Medium High"/>
    <s v="High"/>
    <s v="Low"/>
    <x v="3"/>
  </r>
  <r>
    <n v="262"/>
    <d v="2020-09-21T16:11:53"/>
    <x v="261"/>
    <x v="25"/>
    <n v="38"/>
    <n v="1"/>
    <n v="1"/>
    <n v="1"/>
    <n v="0"/>
    <n v="1"/>
    <m/>
    <n v="1"/>
    <n v="0"/>
    <n v="2"/>
    <n v="4"/>
    <n v="3"/>
    <n v="5"/>
    <n v="3"/>
    <n v="4"/>
    <n v="5"/>
    <n v="5"/>
    <n v="3"/>
    <n v="5"/>
    <n v="3"/>
    <x v="1"/>
    <x v="0"/>
    <x v="2"/>
    <m/>
    <m/>
    <m/>
    <n v="2"/>
    <x v="1"/>
    <n v="2"/>
    <n v="2"/>
    <m/>
    <x v="0"/>
    <x v="1"/>
    <x v="0"/>
    <x v="1"/>
    <x v="1"/>
    <x v="1"/>
    <x v="0"/>
    <m/>
    <m/>
    <m/>
    <x v="1"/>
    <n v="1"/>
    <m/>
    <n v="1"/>
    <m/>
    <m/>
    <m/>
    <x v="1"/>
    <m/>
    <m/>
    <n v="1"/>
    <x v="0"/>
    <x v="1"/>
    <n v="5"/>
    <n v="5"/>
    <n v="5"/>
    <n v="4.5"/>
    <s v="Medium Low"/>
    <s v="Medium Low"/>
    <s v="Medium Low"/>
    <s v="Medium High"/>
    <s v="Medium Low"/>
    <x v="2"/>
  </r>
  <r>
    <n v="263"/>
    <d v="2020-09-21T16:13:07"/>
    <x v="262"/>
    <x v="18"/>
    <n v="1"/>
    <n v="1"/>
    <n v="1"/>
    <n v="1"/>
    <n v="1"/>
    <n v="2"/>
    <m/>
    <n v="1"/>
    <n v="0"/>
    <n v="1"/>
    <n v="4"/>
    <n v="5"/>
    <n v="6"/>
    <n v="4"/>
    <n v="4"/>
    <n v="5"/>
    <n v="5"/>
    <n v="5"/>
    <n v="6"/>
    <n v="6"/>
    <x v="30"/>
    <x v="3"/>
    <x v="4"/>
    <m/>
    <m/>
    <m/>
    <n v="1"/>
    <x v="0"/>
    <n v="1"/>
    <n v="1"/>
    <n v="1"/>
    <x v="0"/>
    <x v="1"/>
    <x v="0"/>
    <x v="1"/>
    <x v="0"/>
    <x v="1"/>
    <x v="1"/>
    <n v="1"/>
    <n v="1"/>
    <m/>
    <x v="1"/>
    <m/>
    <m/>
    <m/>
    <m/>
    <m/>
    <m/>
    <x v="0"/>
    <m/>
    <m/>
    <m/>
    <x v="1"/>
    <x v="1"/>
    <n v="4"/>
    <n v="4.5"/>
    <n v="5"/>
    <n v="3"/>
    <s v="Medium Low"/>
    <s v="Low"/>
    <s v="Medium Low"/>
    <s v="Medium High"/>
    <s v="Low"/>
    <x v="0"/>
  </r>
  <r>
    <n v="264"/>
    <d v="2020-09-21T16:15:34"/>
    <x v="263"/>
    <x v="4"/>
    <n v="40"/>
    <n v="1"/>
    <n v="1"/>
    <n v="1"/>
    <n v="2"/>
    <n v="1"/>
    <m/>
    <n v="1"/>
    <n v="5"/>
    <n v="2"/>
    <n v="3"/>
    <n v="2"/>
    <n v="7"/>
    <n v="1"/>
    <n v="6"/>
    <n v="5"/>
    <n v="6"/>
    <n v="1"/>
    <n v="6"/>
    <n v="2"/>
    <x v="8"/>
    <x v="0"/>
    <x v="10"/>
    <m/>
    <m/>
    <m/>
    <n v="2"/>
    <x v="1"/>
    <n v="2"/>
    <n v="2"/>
    <m/>
    <x v="0"/>
    <x v="1"/>
    <x v="0"/>
    <x v="0"/>
    <x v="0"/>
    <x v="1"/>
    <x v="1"/>
    <m/>
    <m/>
    <m/>
    <x v="0"/>
    <n v="1"/>
    <m/>
    <m/>
    <m/>
    <n v="1"/>
    <m/>
    <x v="0"/>
    <m/>
    <n v="1"/>
    <m/>
    <x v="1"/>
    <x v="2"/>
    <n v="6"/>
    <n v="7"/>
    <n v="6.5"/>
    <n v="6"/>
    <s v="Medium Low"/>
    <s v="Medium High"/>
    <s v="High"/>
    <s v="High"/>
    <s v="Medium High"/>
    <x v="7"/>
  </r>
  <r>
    <n v="265"/>
    <d v="2020-09-21T16:16:32"/>
    <x v="264"/>
    <x v="50"/>
    <n v="13"/>
    <n v="2"/>
    <n v="1"/>
    <n v="1"/>
    <n v="1"/>
    <n v="1"/>
    <m/>
    <n v="1"/>
    <n v="0"/>
    <n v="1"/>
    <n v="6"/>
    <n v="6"/>
    <n v="7"/>
    <n v="6"/>
    <n v="6"/>
    <n v="7"/>
    <n v="6"/>
    <n v="7"/>
    <n v="5"/>
    <n v="5"/>
    <x v="32"/>
    <x v="0"/>
    <x v="4"/>
    <m/>
    <m/>
    <m/>
    <n v="1"/>
    <x v="0"/>
    <n v="1"/>
    <n v="1"/>
    <m/>
    <x v="1"/>
    <x v="0"/>
    <x v="1"/>
    <x v="0"/>
    <x v="0"/>
    <x v="0"/>
    <x v="1"/>
    <m/>
    <n v="1"/>
    <n v="1"/>
    <x v="0"/>
    <m/>
    <m/>
    <m/>
    <m/>
    <m/>
    <n v="1"/>
    <x v="0"/>
    <n v="1"/>
    <m/>
    <m/>
    <x v="2"/>
    <x v="1"/>
    <n v="4"/>
    <n v="4"/>
    <n v="3.5"/>
    <n v="4.5"/>
    <s v="Medium Low"/>
    <s v="Low"/>
    <s v="Low"/>
    <s v="Medium Low"/>
    <s v="Medium Low"/>
    <x v="0"/>
  </r>
  <r>
    <n v="266"/>
    <d v="2020-09-21T16:16:56"/>
    <x v="265"/>
    <x v="13"/>
    <n v="28"/>
    <n v="2"/>
    <n v="1"/>
    <n v="2"/>
    <n v="1"/>
    <n v="1"/>
    <m/>
    <n v="1"/>
    <n v="3"/>
    <n v="2"/>
    <n v="5"/>
    <n v="5"/>
    <n v="6"/>
    <n v="6"/>
    <n v="6"/>
    <n v="5"/>
    <n v="6"/>
    <n v="1"/>
    <n v="5"/>
    <n v="2"/>
    <x v="1"/>
    <x v="1"/>
    <x v="7"/>
    <m/>
    <m/>
    <m/>
    <n v="2"/>
    <x v="1"/>
    <n v="2"/>
    <n v="2"/>
    <m/>
    <x v="0"/>
    <x v="1"/>
    <x v="0"/>
    <x v="1"/>
    <x v="1"/>
    <x v="4"/>
    <x v="1"/>
    <n v="1"/>
    <m/>
    <m/>
    <x v="0"/>
    <m/>
    <n v="1"/>
    <m/>
    <m/>
    <m/>
    <m/>
    <x v="0"/>
    <m/>
    <n v="1"/>
    <m/>
    <x v="3"/>
    <x v="0"/>
    <n v="4.5"/>
    <n v="6.5"/>
    <n v="3.5"/>
    <n v="6"/>
    <s v="Medium Low"/>
    <s v="Medium Low"/>
    <s v="Medium High"/>
    <s v="Medium Low"/>
    <s v="Medium High"/>
    <x v="5"/>
  </r>
  <r>
    <n v="267"/>
    <d v="2020-09-21T16:17:19"/>
    <x v="266"/>
    <x v="8"/>
    <n v="37"/>
    <n v="2"/>
    <n v="1"/>
    <n v="2"/>
    <n v="1"/>
    <n v="2"/>
    <m/>
    <n v="1"/>
    <n v="0"/>
    <n v="1"/>
    <n v="7"/>
    <n v="6"/>
    <n v="7"/>
    <n v="6"/>
    <n v="7"/>
    <n v="6"/>
    <n v="7"/>
    <n v="6"/>
    <n v="7"/>
    <n v="6"/>
    <x v="0"/>
    <x v="0"/>
    <x v="4"/>
    <m/>
    <m/>
    <m/>
    <n v="1"/>
    <x v="0"/>
    <n v="1"/>
    <n v="1"/>
    <n v="1"/>
    <x v="1"/>
    <x v="0"/>
    <x v="0"/>
    <x v="1"/>
    <x v="0"/>
    <x v="1"/>
    <x v="0"/>
    <n v="1"/>
    <n v="1"/>
    <m/>
    <x v="1"/>
    <m/>
    <m/>
    <m/>
    <m/>
    <m/>
    <n v="1"/>
    <x v="0"/>
    <n v="1"/>
    <m/>
    <m/>
    <x v="3"/>
    <x v="6"/>
    <n v="4.5"/>
    <n v="4.5"/>
    <n v="4.5"/>
    <n v="4.5"/>
    <s v="Medium High"/>
    <s v="Medium Low"/>
    <s v="Medium Low"/>
    <s v="Medium Low"/>
    <s v="Medium Low"/>
    <x v="0"/>
  </r>
  <r>
    <n v="268"/>
    <d v="2020-09-21T16:18:24"/>
    <x v="267"/>
    <x v="45"/>
    <n v="32"/>
    <n v="1"/>
    <n v="1"/>
    <n v="2"/>
    <n v="6"/>
    <n v="3"/>
    <m/>
    <n v="1"/>
    <n v="22"/>
    <n v="2"/>
    <n v="7"/>
    <n v="1"/>
    <n v="7"/>
    <n v="1"/>
    <n v="7"/>
    <n v="4"/>
    <n v="7"/>
    <n v="1"/>
    <n v="7"/>
    <n v="4"/>
    <x v="4"/>
    <x v="0"/>
    <x v="5"/>
    <m/>
    <m/>
    <m/>
    <n v="2"/>
    <x v="1"/>
    <n v="1"/>
    <n v="2"/>
    <m/>
    <x v="0"/>
    <x v="0"/>
    <x v="0"/>
    <x v="1"/>
    <x v="0"/>
    <x v="1"/>
    <x v="1"/>
    <m/>
    <n v="1"/>
    <m/>
    <x v="1"/>
    <m/>
    <m/>
    <m/>
    <m/>
    <m/>
    <m/>
    <x v="1"/>
    <m/>
    <m/>
    <n v="1"/>
    <x v="0"/>
    <x v="11"/>
    <n v="7"/>
    <n v="7"/>
    <n v="7"/>
    <n v="5.5"/>
    <s v="Medium High"/>
    <s v="High"/>
    <s v="High"/>
    <s v="High"/>
    <s v="Medium High"/>
    <x v="3"/>
  </r>
  <r>
    <n v="269"/>
    <d v="2020-09-21T16:18:49"/>
    <x v="268"/>
    <x v="28"/>
    <n v="30"/>
    <n v="2"/>
    <n v="1"/>
    <n v="4"/>
    <n v="0"/>
    <n v="1"/>
    <m/>
    <n v="2"/>
    <n v="21"/>
    <n v="1"/>
    <n v="6"/>
    <n v="1"/>
    <n v="7"/>
    <n v="5"/>
    <n v="5"/>
    <n v="2"/>
    <n v="5"/>
    <n v="1"/>
    <n v="6"/>
    <n v="2"/>
    <x v="2"/>
    <x v="3"/>
    <x v="10"/>
    <m/>
    <m/>
    <m/>
    <n v="3"/>
    <x v="2"/>
    <n v="2"/>
    <n v="3"/>
    <m/>
    <x v="0"/>
    <x v="1"/>
    <x v="0"/>
    <x v="1"/>
    <x v="1"/>
    <x v="0"/>
    <x v="0"/>
    <m/>
    <m/>
    <m/>
    <x v="1"/>
    <m/>
    <n v="1"/>
    <m/>
    <n v="1"/>
    <m/>
    <m/>
    <x v="1"/>
    <m/>
    <m/>
    <n v="1"/>
    <x v="0"/>
    <x v="4"/>
    <n v="6"/>
    <n v="7"/>
    <n v="4.5"/>
    <n v="5.5"/>
    <s v="High"/>
    <s v="Medium High"/>
    <s v="High"/>
    <s v="Medium Low"/>
    <s v="Medium High"/>
    <x v="3"/>
  </r>
  <r>
    <n v="270"/>
    <d v="2020-09-21T16:18:59"/>
    <x v="269"/>
    <x v="49"/>
    <n v="14"/>
    <n v="1"/>
    <n v="1"/>
    <n v="3"/>
    <n v="3"/>
    <n v="1"/>
    <m/>
    <n v="1"/>
    <n v="16"/>
    <n v="2"/>
    <n v="1"/>
    <n v="3"/>
    <n v="6"/>
    <n v="6"/>
    <n v="3"/>
    <n v="7"/>
    <n v="7"/>
    <n v="1"/>
    <n v="3"/>
    <n v="1"/>
    <x v="12"/>
    <x v="1"/>
    <x v="2"/>
    <m/>
    <m/>
    <m/>
    <n v="2"/>
    <x v="1"/>
    <n v="2"/>
    <n v="2"/>
    <m/>
    <x v="0"/>
    <x v="1"/>
    <x v="0"/>
    <x v="0"/>
    <x v="0"/>
    <x v="1"/>
    <x v="0"/>
    <m/>
    <m/>
    <m/>
    <x v="0"/>
    <m/>
    <m/>
    <n v="1"/>
    <m/>
    <m/>
    <m/>
    <x v="1"/>
    <m/>
    <m/>
    <n v="1"/>
    <x v="2"/>
    <x v="8"/>
    <n v="6"/>
    <n v="6.5"/>
    <n v="2.5"/>
    <n v="5"/>
    <s v="Low"/>
    <s v="Medium High"/>
    <s v="Medium High"/>
    <s v="Low"/>
    <s v="Medium Low"/>
    <x v="4"/>
  </r>
  <r>
    <n v="271"/>
    <d v="2020-09-21T16:19:08"/>
    <x v="270"/>
    <x v="16"/>
    <n v="6"/>
    <n v="1"/>
    <n v="1"/>
    <n v="2"/>
    <n v="1"/>
    <n v="1"/>
    <m/>
    <n v="1"/>
    <n v="1"/>
    <n v="2"/>
    <n v="3"/>
    <n v="5"/>
    <n v="6"/>
    <n v="6"/>
    <n v="7"/>
    <n v="7"/>
    <n v="7"/>
    <n v="3"/>
    <n v="6"/>
    <n v="1"/>
    <x v="12"/>
    <x v="0"/>
    <x v="1"/>
    <m/>
    <m/>
    <s v="Penny Mac"/>
    <n v="2"/>
    <x v="0"/>
    <n v="2"/>
    <n v="2"/>
    <n v="1"/>
    <x v="1"/>
    <x v="0"/>
    <x v="0"/>
    <x v="0"/>
    <x v="0"/>
    <x v="0"/>
    <x v="0"/>
    <m/>
    <m/>
    <m/>
    <x v="0"/>
    <n v="1"/>
    <m/>
    <m/>
    <m/>
    <m/>
    <n v="1"/>
    <x v="0"/>
    <n v="1"/>
    <m/>
    <m/>
    <x v="3"/>
    <x v="3"/>
    <n v="5"/>
    <n v="5.5"/>
    <n v="4"/>
    <n v="7"/>
    <s v="Low"/>
    <s v="Medium Low"/>
    <s v="Medium High"/>
    <s v="Medium Low"/>
    <s v="High"/>
    <x v="2"/>
  </r>
  <r>
    <n v="272"/>
    <d v="2020-09-21T16:19:21"/>
    <x v="271"/>
    <x v="2"/>
    <n v="20"/>
    <n v="1"/>
    <n v="1"/>
    <n v="2"/>
    <n v="2"/>
    <n v="1"/>
    <m/>
    <n v="1"/>
    <n v="0"/>
    <n v="1"/>
    <n v="5"/>
    <n v="5"/>
    <n v="6"/>
    <n v="7"/>
    <n v="6"/>
    <n v="7"/>
    <n v="7"/>
    <n v="6"/>
    <n v="6"/>
    <n v="7"/>
    <x v="9"/>
    <x v="0"/>
    <x v="3"/>
    <m/>
    <m/>
    <m/>
    <n v="1"/>
    <x v="0"/>
    <n v="1"/>
    <n v="1"/>
    <n v="1"/>
    <x v="0"/>
    <x v="1"/>
    <x v="0"/>
    <x v="1"/>
    <x v="0"/>
    <x v="3"/>
    <x v="1"/>
    <n v="1"/>
    <n v="1"/>
    <n v="1"/>
    <x v="1"/>
    <m/>
    <m/>
    <m/>
    <m/>
    <m/>
    <n v="1"/>
    <x v="0"/>
    <m/>
    <m/>
    <m/>
    <x v="1"/>
    <x v="2"/>
    <n v="5"/>
    <n v="4"/>
    <n v="3.5"/>
    <n v="3.5"/>
    <s v="Medium Low"/>
    <s v="Medium Low"/>
    <s v="Low"/>
    <s v="Medium Low"/>
    <s v="Low"/>
    <x v="0"/>
  </r>
  <r>
    <n v="273"/>
    <d v="2020-09-21T16:21:02"/>
    <x v="272"/>
    <x v="36"/>
    <n v="32"/>
    <n v="1"/>
    <n v="1"/>
    <n v="2"/>
    <n v="2"/>
    <n v="1"/>
    <m/>
    <n v="1"/>
    <n v="10"/>
    <n v="1"/>
    <n v="6"/>
    <n v="7"/>
    <n v="7"/>
    <n v="2"/>
    <n v="7"/>
    <n v="2"/>
    <n v="7"/>
    <n v="5"/>
    <n v="5"/>
    <n v="6"/>
    <x v="4"/>
    <x v="0"/>
    <x v="10"/>
    <m/>
    <m/>
    <m/>
    <n v="1"/>
    <x v="0"/>
    <n v="1"/>
    <n v="1"/>
    <m/>
    <x v="1"/>
    <x v="1"/>
    <x v="0"/>
    <x v="1"/>
    <x v="0"/>
    <x v="1"/>
    <x v="1"/>
    <m/>
    <n v="1"/>
    <m/>
    <x v="0"/>
    <m/>
    <m/>
    <m/>
    <n v="1"/>
    <m/>
    <m/>
    <x v="1"/>
    <m/>
    <n v="1"/>
    <m/>
    <x v="0"/>
    <x v="4"/>
    <n v="4"/>
    <n v="5"/>
    <n v="5.5"/>
    <n v="4.5"/>
    <s v="High"/>
    <s v="Low"/>
    <s v="Medium Low"/>
    <s v="Medium High"/>
    <s v="Medium Low"/>
    <x v="6"/>
  </r>
  <r>
    <n v="274"/>
    <d v="2020-09-21T16:21:28"/>
    <x v="273"/>
    <x v="50"/>
    <n v="43"/>
    <n v="1"/>
    <n v="1"/>
    <n v="1"/>
    <n v="1"/>
    <n v="1"/>
    <m/>
    <n v="1"/>
    <n v="10"/>
    <n v="1"/>
    <n v="7"/>
    <n v="6"/>
    <n v="6"/>
    <n v="7"/>
    <n v="5"/>
    <n v="6"/>
    <n v="5"/>
    <n v="5"/>
    <n v="5"/>
    <n v="4"/>
    <x v="9"/>
    <x v="0"/>
    <x v="3"/>
    <m/>
    <m/>
    <m/>
    <n v="1"/>
    <x v="0"/>
    <n v="1"/>
    <n v="1"/>
    <n v="1"/>
    <x v="1"/>
    <x v="0"/>
    <x v="1"/>
    <x v="0"/>
    <x v="0"/>
    <x v="1"/>
    <x v="0"/>
    <n v="1"/>
    <n v="1"/>
    <m/>
    <x v="1"/>
    <m/>
    <m/>
    <m/>
    <m/>
    <m/>
    <n v="1"/>
    <x v="0"/>
    <n v="1"/>
    <n v="1"/>
    <m/>
    <x v="1"/>
    <x v="6"/>
    <n v="3.5"/>
    <n v="4.5"/>
    <n v="3"/>
    <n v="4.5"/>
    <s v="Medium High"/>
    <s v="Low"/>
    <s v="Medium Low"/>
    <s v="Low"/>
    <s v="Medium Low"/>
    <x v="6"/>
  </r>
  <r>
    <n v="275"/>
    <d v="2020-09-21T16:21:32"/>
    <x v="274"/>
    <x v="18"/>
    <n v="5"/>
    <n v="1"/>
    <n v="1"/>
    <n v="1"/>
    <n v="0"/>
    <n v="1"/>
    <m/>
    <n v="1"/>
    <n v="2"/>
    <n v="1"/>
    <n v="7"/>
    <n v="7"/>
    <n v="6"/>
    <n v="5"/>
    <n v="5"/>
    <n v="6"/>
    <n v="7"/>
    <n v="6"/>
    <n v="6"/>
    <n v="5"/>
    <x v="35"/>
    <x v="0"/>
    <x v="2"/>
    <m/>
    <m/>
    <m/>
    <n v="1"/>
    <x v="0"/>
    <n v="1"/>
    <n v="1"/>
    <m/>
    <x v="1"/>
    <x v="1"/>
    <x v="0"/>
    <x v="1"/>
    <x v="0"/>
    <x v="5"/>
    <x v="1"/>
    <n v="1"/>
    <m/>
    <m/>
    <x v="1"/>
    <m/>
    <n v="1"/>
    <m/>
    <m/>
    <m/>
    <m/>
    <x v="0"/>
    <m/>
    <m/>
    <m/>
    <x v="3"/>
    <x v="6"/>
    <n v="4"/>
    <n v="4"/>
    <n v="4.5"/>
    <n v="4"/>
    <s v="Medium High"/>
    <s v="Low"/>
    <s v="Low"/>
    <s v="Medium Low"/>
    <s v="Low"/>
    <x v="0"/>
  </r>
  <r>
    <n v="276"/>
    <d v="2020-09-21T16:21:32"/>
    <x v="275"/>
    <x v="0"/>
    <n v="21"/>
    <n v="1"/>
    <n v="1"/>
    <n v="2"/>
    <n v="2"/>
    <n v="1"/>
    <m/>
    <n v="1"/>
    <n v="36"/>
    <n v="1"/>
    <n v="4"/>
    <n v="5"/>
    <n v="5"/>
    <n v="5"/>
    <n v="6"/>
    <n v="6"/>
    <n v="4"/>
    <n v="5"/>
    <n v="4"/>
    <n v="5"/>
    <x v="8"/>
    <x v="0"/>
    <x v="3"/>
    <m/>
    <m/>
    <m/>
    <n v="1"/>
    <x v="0"/>
    <n v="1"/>
    <n v="1"/>
    <m/>
    <x v="1"/>
    <x v="1"/>
    <x v="0"/>
    <x v="1"/>
    <x v="0"/>
    <x v="1"/>
    <x v="1"/>
    <n v="1"/>
    <m/>
    <m/>
    <x v="1"/>
    <m/>
    <m/>
    <m/>
    <m/>
    <m/>
    <m/>
    <x v="0"/>
    <m/>
    <m/>
    <m/>
    <x v="0"/>
    <x v="2"/>
    <n v="3.5"/>
    <n v="4"/>
    <n v="3.5"/>
    <n v="4.5"/>
    <s v="Medium Low"/>
    <s v="Low"/>
    <s v="Low"/>
    <s v="Medium Low"/>
    <s v="Medium Low"/>
    <x v="0"/>
  </r>
  <r>
    <n v="277"/>
    <d v="2020-09-21T16:21:36"/>
    <x v="276"/>
    <x v="16"/>
    <n v="15"/>
    <n v="1"/>
    <n v="1"/>
    <n v="1"/>
    <n v="0"/>
    <n v="1"/>
    <m/>
    <n v="1"/>
    <n v="1"/>
    <n v="1"/>
    <n v="7"/>
    <n v="5"/>
    <n v="6"/>
    <n v="5"/>
    <n v="6"/>
    <n v="6"/>
    <n v="6"/>
    <n v="5"/>
    <n v="5"/>
    <n v="6"/>
    <x v="16"/>
    <x v="0"/>
    <x v="3"/>
    <m/>
    <m/>
    <m/>
    <n v="1"/>
    <x v="0"/>
    <n v="1"/>
    <n v="1"/>
    <m/>
    <x v="1"/>
    <x v="1"/>
    <x v="0"/>
    <x v="1"/>
    <x v="0"/>
    <x v="1"/>
    <x v="0"/>
    <m/>
    <n v="1"/>
    <n v="1"/>
    <x v="1"/>
    <m/>
    <m/>
    <m/>
    <m/>
    <m/>
    <m/>
    <x v="0"/>
    <n v="1"/>
    <m/>
    <m/>
    <x v="2"/>
    <x v="6"/>
    <n v="4.5"/>
    <n v="4.5"/>
    <n v="4"/>
    <n v="4"/>
    <s v="Medium High"/>
    <s v="Medium Low"/>
    <s v="Medium Low"/>
    <s v="Medium Low"/>
    <s v="Low"/>
    <x v="0"/>
  </r>
  <r>
    <n v="278"/>
    <d v="2020-09-21T16:23:31"/>
    <x v="277"/>
    <x v="17"/>
    <n v="32"/>
    <n v="1"/>
    <n v="1"/>
    <n v="2"/>
    <n v="2"/>
    <n v="1"/>
    <m/>
    <n v="1"/>
    <n v="4"/>
    <n v="1"/>
    <n v="7"/>
    <n v="1"/>
    <n v="7"/>
    <n v="1"/>
    <n v="7"/>
    <n v="7"/>
    <n v="7"/>
    <n v="1"/>
    <n v="7"/>
    <n v="1"/>
    <x v="3"/>
    <x v="0"/>
    <x v="3"/>
    <m/>
    <m/>
    <m/>
    <n v="1"/>
    <x v="0"/>
    <n v="1"/>
    <n v="2"/>
    <n v="1"/>
    <x v="0"/>
    <x v="1"/>
    <x v="0"/>
    <x v="1"/>
    <x v="0"/>
    <x v="3"/>
    <x v="1"/>
    <n v="1"/>
    <m/>
    <n v="1"/>
    <x v="0"/>
    <m/>
    <m/>
    <m/>
    <m/>
    <m/>
    <n v="1"/>
    <x v="0"/>
    <n v="1"/>
    <m/>
    <m/>
    <x v="0"/>
    <x v="0"/>
    <n v="7"/>
    <n v="7"/>
    <n v="7"/>
    <n v="7"/>
    <s v="Medium Low"/>
    <s v="High"/>
    <s v="High"/>
    <s v="High"/>
    <s v="High"/>
    <x v="7"/>
  </r>
  <r>
    <n v="279"/>
    <d v="2020-09-21T16:23:47"/>
    <x v="278"/>
    <x v="18"/>
    <n v="5"/>
    <n v="1"/>
    <n v="1"/>
    <n v="3"/>
    <n v="1"/>
    <n v="1"/>
    <m/>
    <n v="1"/>
    <n v="23"/>
    <n v="1"/>
    <n v="5"/>
    <n v="6"/>
    <n v="6"/>
    <n v="5"/>
    <n v="4"/>
    <n v="5"/>
    <n v="4"/>
    <n v="6"/>
    <n v="6"/>
    <n v="5"/>
    <x v="5"/>
    <x v="3"/>
    <x v="0"/>
    <m/>
    <m/>
    <m/>
    <n v="1"/>
    <x v="1"/>
    <n v="1"/>
    <n v="2"/>
    <m/>
    <x v="1"/>
    <x v="1"/>
    <x v="0"/>
    <x v="1"/>
    <x v="0"/>
    <x v="1"/>
    <x v="1"/>
    <m/>
    <n v="1"/>
    <m/>
    <x v="1"/>
    <m/>
    <m/>
    <m/>
    <m/>
    <m/>
    <m/>
    <x v="1"/>
    <m/>
    <n v="1"/>
    <m/>
    <x v="3"/>
    <x v="0"/>
    <n v="3"/>
    <n v="4"/>
    <n v="4.5"/>
    <n v="3.5"/>
    <s v="Medium Low"/>
    <s v="Low"/>
    <s v="Low"/>
    <s v="Medium Low"/>
    <s v="Low"/>
    <x v="0"/>
  </r>
  <r>
    <n v="280"/>
    <d v="2020-09-21T16:25:23"/>
    <x v="279"/>
    <x v="8"/>
    <n v="32"/>
    <n v="1"/>
    <n v="1"/>
    <n v="2"/>
    <n v="1"/>
    <n v="1"/>
    <m/>
    <n v="1"/>
    <n v="11"/>
    <n v="1"/>
    <n v="7"/>
    <n v="1"/>
    <n v="7"/>
    <n v="6"/>
    <n v="7"/>
    <n v="2"/>
    <n v="7"/>
    <n v="1"/>
    <n v="7"/>
    <n v="1"/>
    <x v="9"/>
    <x v="3"/>
    <x v="3"/>
    <m/>
    <m/>
    <m/>
    <n v="1"/>
    <x v="0"/>
    <n v="2"/>
    <n v="2"/>
    <n v="1"/>
    <x v="0"/>
    <x v="1"/>
    <x v="0"/>
    <x v="1"/>
    <x v="0"/>
    <x v="4"/>
    <x v="1"/>
    <m/>
    <m/>
    <m/>
    <x v="0"/>
    <m/>
    <n v="1"/>
    <m/>
    <n v="1"/>
    <m/>
    <m/>
    <x v="1"/>
    <n v="1"/>
    <n v="1"/>
    <m/>
    <x v="0"/>
    <x v="12"/>
    <n v="7"/>
    <n v="7"/>
    <n v="4.5"/>
    <n v="7"/>
    <s v="High"/>
    <s v="High"/>
    <s v="High"/>
    <s v="Medium Low"/>
    <s v="High"/>
    <x v="3"/>
  </r>
  <r>
    <n v="281"/>
    <d v="2020-09-21T16:28:06"/>
    <x v="280"/>
    <x v="11"/>
    <n v="47"/>
    <n v="1"/>
    <n v="1"/>
    <n v="3"/>
    <n v="0"/>
    <n v="1"/>
    <m/>
    <n v="1"/>
    <n v="5"/>
    <n v="2"/>
    <n v="5"/>
    <n v="1"/>
    <n v="7"/>
    <n v="5"/>
    <n v="6"/>
    <n v="6"/>
    <n v="7"/>
    <n v="3"/>
    <n v="4"/>
    <n v="1"/>
    <x v="8"/>
    <x v="0"/>
    <x v="12"/>
    <m/>
    <m/>
    <m/>
    <n v="2"/>
    <x v="2"/>
    <n v="2"/>
    <n v="2"/>
    <n v="1"/>
    <x v="0"/>
    <x v="0"/>
    <x v="0"/>
    <x v="0"/>
    <x v="0"/>
    <x v="1"/>
    <x v="1"/>
    <m/>
    <m/>
    <m/>
    <x v="0"/>
    <m/>
    <n v="1"/>
    <m/>
    <n v="1"/>
    <m/>
    <m/>
    <x v="0"/>
    <m/>
    <m/>
    <m/>
    <x v="3"/>
    <x v="1"/>
    <n v="7"/>
    <n v="6"/>
    <n v="3.5"/>
    <n v="6.5"/>
    <s v="Medium Low"/>
    <s v="High"/>
    <s v="Medium High"/>
    <s v="Medium Low"/>
    <s v="High"/>
    <x v="5"/>
  </r>
  <r>
    <n v="282"/>
    <d v="2020-09-21T16:28:29"/>
    <x v="281"/>
    <x v="3"/>
    <n v="18"/>
    <n v="1"/>
    <n v="1"/>
    <n v="2"/>
    <n v="1"/>
    <n v="1"/>
    <m/>
    <n v="1"/>
    <n v="0"/>
    <n v="1"/>
    <n v="6"/>
    <n v="6"/>
    <n v="6"/>
    <n v="5"/>
    <n v="7"/>
    <n v="5"/>
    <n v="6"/>
    <n v="6"/>
    <n v="7"/>
    <n v="6"/>
    <x v="12"/>
    <x v="0"/>
    <x v="3"/>
    <m/>
    <m/>
    <m/>
    <n v="1"/>
    <x v="0"/>
    <n v="1"/>
    <n v="1"/>
    <n v="1"/>
    <x v="1"/>
    <x v="1"/>
    <x v="1"/>
    <x v="1"/>
    <x v="0"/>
    <x v="3"/>
    <x v="1"/>
    <m/>
    <n v="1"/>
    <n v="1"/>
    <x v="1"/>
    <n v="1"/>
    <m/>
    <m/>
    <m/>
    <m/>
    <m/>
    <x v="0"/>
    <n v="1"/>
    <n v="1"/>
    <m/>
    <x v="1"/>
    <x v="6"/>
    <n v="4"/>
    <n v="4"/>
    <n v="5"/>
    <n v="4.5"/>
    <s v="Medium High"/>
    <s v="Low"/>
    <s v="Low"/>
    <s v="Medium High"/>
    <s v="Medium Low"/>
    <x v="0"/>
  </r>
  <r>
    <n v="283"/>
    <d v="2020-09-21T16:29:40"/>
    <x v="282"/>
    <x v="26"/>
    <n v="9"/>
    <n v="1"/>
    <n v="1"/>
    <n v="3"/>
    <n v="0"/>
    <n v="1"/>
    <m/>
    <n v="1"/>
    <n v="28"/>
    <n v="2"/>
    <n v="1"/>
    <n v="2"/>
    <n v="6"/>
    <n v="1"/>
    <n v="6"/>
    <n v="6"/>
    <n v="2"/>
    <n v="1"/>
    <n v="4"/>
    <n v="2"/>
    <x v="26"/>
    <x v="2"/>
    <x v="9"/>
    <s v="Vystar"/>
    <m/>
    <m/>
    <n v="3"/>
    <x v="2"/>
    <n v="2"/>
    <n v="3"/>
    <m/>
    <x v="1"/>
    <x v="1"/>
    <x v="0"/>
    <x v="0"/>
    <x v="0"/>
    <x v="4"/>
    <x v="0"/>
    <m/>
    <m/>
    <m/>
    <x v="1"/>
    <m/>
    <m/>
    <m/>
    <n v="1"/>
    <n v="1"/>
    <m/>
    <x v="0"/>
    <m/>
    <n v="1"/>
    <m/>
    <x v="1"/>
    <x v="7"/>
    <n v="4"/>
    <n v="6.5"/>
    <n v="5.5"/>
    <n v="6"/>
    <s v="Low"/>
    <s v="Low"/>
    <s v="Medium High"/>
    <s v="Medium High"/>
    <s v="Medium High"/>
    <x v="2"/>
  </r>
  <r>
    <n v="284"/>
    <d v="2020-09-21T16:30:02"/>
    <x v="283"/>
    <x v="1"/>
    <n v="47"/>
    <n v="1"/>
    <n v="1"/>
    <n v="3"/>
    <n v="1"/>
    <n v="1"/>
    <m/>
    <n v="1"/>
    <n v="15"/>
    <n v="2"/>
    <n v="1"/>
    <n v="2"/>
    <n v="6"/>
    <n v="6"/>
    <n v="7"/>
    <n v="7"/>
    <n v="7"/>
    <n v="5"/>
    <n v="5"/>
    <n v="6"/>
    <x v="17"/>
    <x v="0"/>
    <x v="9"/>
    <s v="Solarity"/>
    <m/>
    <m/>
    <n v="2"/>
    <x v="1"/>
    <n v="2"/>
    <n v="2"/>
    <n v="1"/>
    <x v="0"/>
    <x v="1"/>
    <x v="0"/>
    <x v="1"/>
    <x v="0"/>
    <x v="1"/>
    <x v="0"/>
    <m/>
    <m/>
    <m/>
    <x v="0"/>
    <n v="1"/>
    <m/>
    <m/>
    <m/>
    <m/>
    <m/>
    <x v="0"/>
    <m/>
    <n v="1"/>
    <m/>
    <x v="3"/>
    <x v="8"/>
    <n v="6.5"/>
    <n v="4.5"/>
    <n v="3.5"/>
    <n v="4.5"/>
    <s v="Low"/>
    <s v="High"/>
    <s v="Medium Low"/>
    <s v="Medium Low"/>
    <s v="Medium Low"/>
    <x v="4"/>
  </r>
  <r>
    <n v="285"/>
    <d v="2020-09-21T16:30:47"/>
    <x v="284"/>
    <x v="49"/>
    <n v="5"/>
    <n v="1"/>
    <n v="1"/>
    <n v="2"/>
    <n v="2"/>
    <n v="1"/>
    <m/>
    <n v="1"/>
    <n v="4"/>
    <n v="2"/>
    <n v="4"/>
    <n v="1"/>
    <n v="5"/>
    <n v="2"/>
    <n v="5"/>
    <n v="3"/>
    <n v="5"/>
    <n v="3"/>
    <n v="6"/>
    <n v="4"/>
    <x v="5"/>
    <x v="3"/>
    <x v="5"/>
    <m/>
    <m/>
    <m/>
    <n v="1"/>
    <x v="0"/>
    <n v="2"/>
    <n v="2"/>
    <n v="1"/>
    <x v="1"/>
    <x v="1"/>
    <x v="0"/>
    <x v="1"/>
    <x v="0"/>
    <x v="1"/>
    <x v="0"/>
    <m/>
    <m/>
    <m/>
    <x v="0"/>
    <m/>
    <n v="1"/>
    <m/>
    <m/>
    <m/>
    <n v="1"/>
    <x v="1"/>
    <m/>
    <m/>
    <m/>
    <x v="3"/>
    <x v="6"/>
    <n v="6"/>
    <n v="5"/>
    <n v="6"/>
    <n v="4.5"/>
    <s v="Medium High"/>
    <s v="Medium High"/>
    <s v="Medium Low"/>
    <s v="Medium High"/>
    <s v="Medium Low"/>
    <x v="1"/>
  </r>
  <r>
    <n v="286"/>
    <d v="2020-09-21T16:31:09"/>
    <x v="285"/>
    <x v="5"/>
    <n v="43"/>
    <n v="2"/>
    <n v="1"/>
    <n v="2"/>
    <n v="3"/>
    <n v="3"/>
    <m/>
    <n v="1"/>
    <n v="0"/>
    <n v="1"/>
    <n v="7"/>
    <n v="7"/>
    <n v="6"/>
    <n v="5"/>
    <n v="6"/>
    <n v="7"/>
    <n v="6"/>
    <n v="6"/>
    <n v="6"/>
    <n v="6"/>
    <x v="16"/>
    <x v="0"/>
    <x v="3"/>
    <m/>
    <m/>
    <m/>
    <n v="1"/>
    <x v="0"/>
    <n v="1"/>
    <n v="1"/>
    <m/>
    <x v="1"/>
    <x v="1"/>
    <x v="0"/>
    <x v="1"/>
    <x v="0"/>
    <x v="3"/>
    <x v="1"/>
    <n v="1"/>
    <n v="1"/>
    <n v="1"/>
    <x v="1"/>
    <m/>
    <m/>
    <m/>
    <m/>
    <m/>
    <n v="1"/>
    <x v="0"/>
    <m/>
    <m/>
    <m/>
    <x v="1"/>
    <x v="0"/>
    <n v="3.5"/>
    <n v="4"/>
    <n v="4.5"/>
    <n v="4"/>
    <s v="Medium Low"/>
    <s v="Low"/>
    <s v="Low"/>
    <s v="Medium Low"/>
    <s v="Low"/>
    <x v="0"/>
  </r>
  <r>
    <n v="287"/>
    <d v="2020-09-21T16:31:26"/>
    <x v="286"/>
    <x v="33"/>
    <n v="5"/>
    <n v="1"/>
    <n v="1"/>
    <n v="2"/>
    <n v="0"/>
    <n v="4"/>
    <m/>
    <n v="2"/>
    <n v="13"/>
    <n v="2"/>
    <n v="2"/>
    <n v="2"/>
    <n v="5"/>
    <n v="5"/>
    <n v="5"/>
    <n v="7"/>
    <n v="5"/>
    <n v="5"/>
    <n v="6"/>
    <n v="3"/>
    <x v="14"/>
    <x v="3"/>
    <x v="1"/>
    <m/>
    <m/>
    <s v="PHH"/>
    <n v="2"/>
    <x v="2"/>
    <n v="2"/>
    <n v="2"/>
    <n v="1"/>
    <x v="0"/>
    <x v="1"/>
    <x v="0"/>
    <x v="0"/>
    <x v="0"/>
    <x v="1"/>
    <x v="1"/>
    <m/>
    <m/>
    <m/>
    <x v="0"/>
    <m/>
    <n v="1"/>
    <m/>
    <m/>
    <n v="1"/>
    <m/>
    <x v="0"/>
    <m/>
    <m/>
    <m/>
    <x v="3"/>
    <x v="7"/>
    <n v="5.5"/>
    <n v="4"/>
    <n v="4.5"/>
    <n v="5"/>
    <s v="Low"/>
    <s v="Medium High"/>
    <s v="Low"/>
    <s v="Medium Low"/>
    <s v="Medium Low"/>
    <x v="4"/>
  </r>
  <r>
    <n v="288"/>
    <d v="2020-09-21T16:32:11"/>
    <x v="287"/>
    <x v="41"/>
    <n v="1"/>
    <n v="2"/>
    <n v="1"/>
    <n v="2"/>
    <n v="1"/>
    <n v="1"/>
    <m/>
    <n v="1"/>
    <n v="10"/>
    <n v="1"/>
    <n v="7"/>
    <n v="6"/>
    <n v="6"/>
    <n v="5"/>
    <n v="6"/>
    <n v="6"/>
    <n v="6"/>
    <n v="5"/>
    <n v="5"/>
    <n v="6"/>
    <x v="9"/>
    <x v="0"/>
    <x v="4"/>
    <m/>
    <m/>
    <m/>
    <n v="1"/>
    <x v="0"/>
    <n v="1"/>
    <n v="1"/>
    <m/>
    <x v="1"/>
    <x v="0"/>
    <x v="0"/>
    <x v="1"/>
    <x v="0"/>
    <x v="1"/>
    <x v="1"/>
    <n v="1"/>
    <n v="1"/>
    <m/>
    <x v="1"/>
    <m/>
    <m/>
    <n v="1"/>
    <m/>
    <m/>
    <n v="1"/>
    <x v="1"/>
    <m/>
    <m/>
    <m/>
    <x v="1"/>
    <x v="6"/>
    <n v="4"/>
    <n v="4.5"/>
    <n v="4"/>
    <n v="4"/>
    <s v="Medium High"/>
    <s v="Low"/>
    <s v="Medium Low"/>
    <s v="Medium Low"/>
    <s v="Low"/>
    <x v="0"/>
  </r>
  <r>
    <n v="289"/>
    <d v="2020-09-21T16:33:23"/>
    <x v="288"/>
    <x v="34"/>
    <n v="24"/>
    <n v="2"/>
    <n v="1"/>
    <n v="2"/>
    <n v="1"/>
    <n v="1"/>
    <m/>
    <n v="2"/>
    <n v="5"/>
    <n v="1"/>
    <n v="6"/>
    <n v="5"/>
    <n v="6"/>
    <n v="6"/>
    <n v="7"/>
    <n v="7"/>
    <n v="6"/>
    <n v="4"/>
    <n v="6"/>
    <n v="5"/>
    <x v="2"/>
    <x v="0"/>
    <x v="4"/>
    <m/>
    <m/>
    <m/>
    <n v="1"/>
    <x v="0"/>
    <n v="1"/>
    <n v="2"/>
    <m/>
    <x v="0"/>
    <x v="1"/>
    <x v="0"/>
    <x v="0"/>
    <x v="0"/>
    <x v="3"/>
    <x v="0"/>
    <m/>
    <n v="1"/>
    <m/>
    <x v="1"/>
    <m/>
    <n v="1"/>
    <m/>
    <m/>
    <m/>
    <m/>
    <x v="1"/>
    <m/>
    <n v="1"/>
    <m/>
    <x v="1"/>
    <x v="1"/>
    <n v="4.5"/>
    <n v="5"/>
    <n v="4"/>
    <n v="5"/>
    <s v="Medium Low"/>
    <s v="Medium Low"/>
    <s v="Medium Low"/>
    <s v="Medium Low"/>
    <s v="Medium Low"/>
    <x v="2"/>
  </r>
  <r>
    <n v="290"/>
    <d v="2020-09-21T16:33:30"/>
    <x v="289"/>
    <x v="3"/>
    <n v="9"/>
    <n v="1"/>
    <n v="1"/>
    <n v="2"/>
    <n v="1"/>
    <n v="1"/>
    <m/>
    <n v="1"/>
    <n v="5"/>
    <n v="1"/>
    <n v="7"/>
    <n v="6"/>
    <n v="7"/>
    <n v="5"/>
    <n v="6"/>
    <n v="7"/>
    <n v="7"/>
    <n v="6"/>
    <n v="7"/>
    <n v="7"/>
    <x v="3"/>
    <x v="0"/>
    <x v="3"/>
    <m/>
    <m/>
    <m/>
    <n v="1"/>
    <x v="0"/>
    <n v="1"/>
    <n v="1"/>
    <n v="1"/>
    <x v="1"/>
    <x v="0"/>
    <x v="1"/>
    <x v="1"/>
    <x v="0"/>
    <x v="3"/>
    <x v="0"/>
    <n v="1"/>
    <m/>
    <n v="1"/>
    <x v="1"/>
    <m/>
    <m/>
    <m/>
    <m/>
    <m/>
    <n v="1"/>
    <x v="0"/>
    <n v="1"/>
    <m/>
    <m/>
    <x v="1"/>
    <x v="0"/>
    <n v="4.5"/>
    <n v="4.5"/>
    <n v="5"/>
    <n v="3.5"/>
    <s v="Medium Low"/>
    <s v="Medium Low"/>
    <s v="Medium Low"/>
    <s v="Medium High"/>
    <s v="Low"/>
    <x v="0"/>
  </r>
  <r>
    <n v="291"/>
    <d v="2020-09-21T16:35:32"/>
    <x v="290"/>
    <x v="45"/>
    <n v="10"/>
    <n v="1"/>
    <n v="1"/>
    <n v="2"/>
    <n v="0"/>
    <n v="1"/>
    <m/>
    <n v="1"/>
    <n v="5"/>
    <n v="2"/>
    <n v="2"/>
    <n v="4"/>
    <n v="7"/>
    <n v="3"/>
    <n v="5"/>
    <n v="5"/>
    <n v="3"/>
    <n v="4"/>
    <n v="5"/>
    <n v="4"/>
    <x v="8"/>
    <x v="0"/>
    <x v="1"/>
    <m/>
    <m/>
    <s v="New Rez"/>
    <n v="2"/>
    <x v="1"/>
    <n v="2"/>
    <n v="2"/>
    <m/>
    <x v="0"/>
    <x v="0"/>
    <x v="0"/>
    <x v="1"/>
    <x v="0"/>
    <x v="1"/>
    <x v="1"/>
    <m/>
    <m/>
    <m/>
    <x v="0"/>
    <m/>
    <n v="1"/>
    <m/>
    <n v="1"/>
    <m/>
    <n v="1"/>
    <x v="0"/>
    <m/>
    <n v="1"/>
    <m/>
    <x v="1"/>
    <x v="9"/>
    <n v="3.5"/>
    <n v="5.5"/>
    <n v="5"/>
    <n v="4.5"/>
    <s v="Low"/>
    <s v="Low"/>
    <s v="Medium High"/>
    <s v="Medium High"/>
    <s v="Medium Low"/>
    <x v="2"/>
  </r>
  <r>
    <n v="292"/>
    <d v="2020-09-21T16:36:39"/>
    <x v="291"/>
    <x v="0"/>
    <n v="18"/>
    <n v="1"/>
    <n v="1"/>
    <n v="1"/>
    <n v="0"/>
    <n v="1"/>
    <m/>
    <n v="1"/>
    <n v="2"/>
    <n v="2"/>
    <n v="6"/>
    <n v="6"/>
    <n v="3"/>
    <n v="4"/>
    <n v="4"/>
    <n v="5"/>
    <n v="4"/>
    <n v="5"/>
    <n v="4"/>
    <n v="5"/>
    <x v="7"/>
    <x v="0"/>
    <x v="0"/>
    <m/>
    <m/>
    <m/>
    <n v="1"/>
    <x v="1"/>
    <n v="3"/>
    <n v="1"/>
    <n v="1"/>
    <x v="0"/>
    <x v="1"/>
    <x v="0"/>
    <x v="0"/>
    <x v="0"/>
    <x v="1"/>
    <x v="0"/>
    <m/>
    <m/>
    <m/>
    <x v="0"/>
    <m/>
    <n v="1"/>
    <m/>
    <m/>
    <m/>
    <n v="1"/>
    <x v="1"/>
    <m/>
    <m/>
    <m/>
    <x v="1"/>
    <x v="6"/>
    <n v="3"/>
    <n v="3"/>
    <n v="4"/>
    <n v="3.5"/>
    <s v="Medium High"/>
    <s v="Low"/>
    <s v="Low"/>
    <s v="Medium Low"/>
    <s v="Low"/>
    <x v="0"/>
  </r>
  <r>
    <n v="293"/>
    <d v="2020-09-21T16:39:02"/>
    <x v="292"/>
    <x v="58"/>
    <n v="16"/>
    <n v="1"/>
    <n v="1"/>
    <n v="5"/>
    <n v="0"/>
    <n v="2"/>
    <m/>
    <n v="1"/>
    <n v="6"/>
    <n v="1"/>
    <n v="7"/>
    <n v="7"/>
    <n v="7"/>
    <n v="7"/>
    <n v="7"/>
    <n v="7"/>
    <n v="7"/>
    <n v="7"/>
    <n v="7"/>
    <n v="7"/>
    <x v="22"/>
    <x v="3"/>
    <x v="3"/>
    <m/>
    <m/>
    <m/>
    <n v="2"/>
    <x v="1"/>
    <n v="2"/>
    <n v="2"/>
    <n v="1"/>
    <x v="0"/>
    <x v="1"/>
    <x v="0"/>
    <x v="1"/>
    <x v="0"/>
    <x v="2"/>
    <x v="1"/>
    <m/>
    <m/>
    <m/>
    <x v="0"/>
    <n v="1"/>
    <n v="1"/>
    <m/>
    <m/>
    <m/>
    <n v="1"/>
    <x v="1"/>
    <m/>
    <m/>
    <m/>
    <x v="2"/>
    <x v="0"/>
    <n v="4"/>
    <n v="4"/>
    <n v="4"/>
    <n v="4"/>
    <s v="Medium Low"/>
    <s v="Low"/>
    <s v="Low"/>
    <s v="Medium Low"/>
    <s v="Low"/>
    <x v="0"/>
  </r>
  <r>
    <n v="294"/>
    <d v="2020-09-21T16:39:06"/>
    <x v="293"/>
    <x v="1"/>
    <n v="32"/>
    <n v="1"/>
    <n v="1"/>
    <n v="2"/>
    <n v="2"/>
    <n v="1"/>
    <m/>
    <n v="2"/>
    <n v="14"/>
    <n v="2"/>
    <n v="3"/>
    <n v="3"/>
    <n v="6"/>
    <n v="4"/>
    <n v="3"/>
    <n v="3"/>
    <n v="5"/>
    <n v="5"/>
    <n v="4"/>
    <n v="3"/>
    <x v="36"/>
    <x v="3"/>
    <x v="1"/>
    <m/>
    <m/>
    <s v="Trust Co Bank"/>
    <n v="2"/>
    <x v="0"/>
    <n v="2"/>
    <n v="2"/>
    <m/>
    <x v="1"/>
    <x v="1"/>
    <x v="0"/>
    <x v="1"/>
    <x v="0"/>
    <x v="0"/>
    <x v="1"/>
    <m/>
    <m/>
    <m/>
    <x v="0"/>
    <n v="1"/>
    <m/>
    <n v="1"/>
    <m/>
    <m/>
    <n v="1"/>
    <x v="1"/>
    <m/>
    <m/>
    <m/>
    <x v="0"/>
    <x v="0"/>
    <n v="5"/>
    <n v="4.5"/>
    <n v="4"/>
    <n v="4"/>
    <s v="Medium Low"/>
    <s v="Medium Low"/>
    <s v="Medium Low"/>
    <s v="Medium Low"/>
    <s v="Low"/>
    <x v="0"/>
  </r>
  <r>
    <n v="295"/>
    <d v="2020-09-21T16:40:09"/>
    <x v="294"/>
    <x v="36"/>
    <n v="5"/>
    <n v="1"/>
    <n v="1"/>
    <n v="2"/>
    <n v="2"/>
    <n v="3"/>
    <m/>
    <n v="2"/>
    <n v="7"/>
    <n v="1"/>
    <n v="7"/>
    <n v="7"/>
    <n v="7"/>
    <n v="7"/>
    <n v="7"/>
    <n v="7"/>
    <n v="7"/>
    <n v="7"/>
    <n v="7"/>
    <n v="7"/>
    <x v="7"/>
    <x v="0"/>
    <x v="3"/>
    <m/>
    <m/>
    <m/>
    <n v="1"/>
    <x v="0"/>
    <n v="1"/>
    <n v="1"/>
    <n v="1"/>
    <x v="0"/>
    <x v="0"/>
    <x v="0"/>
    <x v="0"/>
    <x v="0"/>
    <x v="4"/>
    <x v="0"/>
    <m/>
    <m/>
    <m/>
    <x v="1"/>
    <n v="1"/>
    <m/>
    <m/>
    <n v="1"/>
    <m/>
    <n v="1"/>
    <x v="1"/>
    <n v="1"/>
    <n v="1"/>
    <m/>
    <x v="3"/>
    <x v="0"/>
    <n v="4"/>
    <n v="4"/>
    <n v="4"/>
    <n v="4"/>
    <s v="Medium Low"/>
    <s v="Low"/>
    <s v="Low"/>
    <s v="Medium Low"/>
    <s v="Low"/>
    <x v="0"/>
  </r>
  <r>
    <n v="296"/>
    <d v="2020-09-21T16:40:26"/>
    <x v="295"/>
    <x v="3"/>
    <n v="5"/>
    <n v="1"/>
    <n v="1"/>
    <n v="2"/>
    <n v="2"/>
    <n v="1"/>
    <m/>
    <n v="1"/>
    <n v="4"/>
    <n v="1"/>
    <n v="6"/>
    <n v="6"/>
    <n v="6"/>
    <n v="6"/>
    <n v="6"/>
    <n v="4"/>
    <n v="7"/>
    <n v="3"/>
    <n v="6"/>
    <n v="6"/>
    <x v="7"/>
    <x v="0"/>
    <x v="5"/>
    <m/>
    <m/>
    <m/>
    <n v="1"/>
    <x v="0"/>
    <n v="1"/>
    <n v="1"/>
    <n v="1"/>
    <x v="1"/>
    <x v="1"/>
    <x v="1"/>
    <x v="1"/>
    <x v="0"/>
    <x v="1"/>
    <x v="0"/>
    <m/>
    <n v="1"/>
    <n v="1"/>
    <x v="1"/>
    <m/>
    <m/>
    <m/>
    <m/>
    <m/>
    <n v="1"/>
    <x v="0"/>
    <m/>
    <m/>
    <m/>
    <x v="3"/>
    <x v="5"/>
    <n v="4.5"/>
    <n v="5.5"/>
    <n v="4"/>
    <n v="4"/>
    <s v="Medium High"/>
    <s v="Medium Low"/>
    <s v="Medium High"/>
    <s v="Medium Low"/>
    <s v="Low"/>
    <x v="6"/>
  </r>
  <r>
    <n v="297"/>
    <d v="2020-09-21T16:41:08"/>
    <x v="296"/>
    <x v="13"/>
    <n v="32"/>
    <n v="1"/>
    <n v="1"/>
    <n v="4"/>
    <n v="0"/>
    <n v="1"/>
    <m/>
    <n v="1"/>
    <n v="12"/>
    <n v="2"/>
    <n v="2"/>
    <n v="2"/>
    <n v="6"/>
    <n v="3"/>
    <n v="4"/>
    <n v="6"/>
    <n v="5"/>
    <n v="2"/>
    <n v="6"/>
    <n v="2"/>
    <x v="23"/>
    <x v="0"/>
    <x v="4"/>
    <m/>
    <m/>
    <m/>
    <n v="3"/>
    <x v="0"/>
    <n v="2"/>
    <n v="1"/>
    <m/>
    <x v="1"/>
    <x v="1"/>
    <x v="0"/>
    <x v="1"/>
    <x v="0"/>
    <x v="1"/>
    <x v="0"/>
    <m/>
    <m/>
    <m/>
    <x v="0"/>
    <n v="1"/>
    <m/>
    <m/>
    <m/>
    <m/>
    <n v="1"/>
    <x v="1"/>
    <m/>
    <m/>
    <m/>
    <x v="0"/>
    <x v="3"/>
    <n v="5.5"/>
    <n v="6"/>
    <n v="5.5"/>
    <n v="5"/>
    <s v="Low"/>
    <s v="Medium High"/>
    <s v="Medium High"/>
    <s v="Medium High"/>
    <s v="Medium Low"/>
    <x v="1"/>
  </r>
  <r>
    <n v="298"/>
    <d v="2020-09-21T16:41:30"/>
    <x v="297"/>
    <x v="26"/>
    <n v="16"/>
    <n v="2"/>
    <n v="1"/>
    <n v="2"/>
    <n v="0"/>
    <n v="1"/>
    <m/>
    <n v="2"/>
    <n v="2"/>
    <n v="2"/>
    <n v="1"/>
    <n v="1"/>
    <n v="7"/>
    <n v="6"/>
    <n v="5"/>
    <n v="7"/>
    <n v="7"/>
    <n v="7"/>
    <n v="6"/>
    <n v="2"/>
    <x v="12"/>
    <x v="3"/>
    <x v="1"/>
    <m/>
    <m/>
    <s v="Vision Bank"/>
    <n v="2"/>
    <x v="1"/>
    <n v="1"/>
    <n v="2"/>
    <m/>
    <x v="0"/>
    <x v="1"/>
    <x v="0"/>
    <x v="1"/>
    <x v="1"/>
    <x v="0"/>
    <x v="0"/>
    <m/>
    <m/>
    <m/>
    <x v="1"/>
    <m/>
    <n v="1"/>
    <m/>
    <n v="1"/>
    <m/>
    <m/>
    <x v="1"/>
    <m/>
    <n v="1"/>
    <m/>
    <x v="2"/>
    <x v="8"/>
    <n v="7"/>
    <n v="4"/>
    <n v="4"/>
    <n v="5.5"/>
    <s v="Low"/>
    <s v="High"/>
    <s v="Low"/>
    <s v="Medium Low"/>
    <s v="Medium High"/>
    <x v="4"/>
  </r>
  <r>
    <n v="299"/>
    <d v="2020-09-21T16:41:54"/>
    <x v="298"/>
    <x v="10"/>
    <n v="46"/>
    <n v="1"/>
    <n v="1"/>
    <n v="3"/>
    <n v="2"/>
    <n v="1"/>
    <m/>
    <n v="2"/>
    <n v="8"/>
    <n v="2"/>
    <n v="2"/>
    <n v="1"/>
    <n v="7"/>
    <n v="2"/>
    <n v="3"/>
    <n v="6"/>
    <n v="6"/>
    <n v="1"/>
    <n v="7"/>
    <n v="5"/>
    <x v="22"/>
    <x v="3"/>
    <x v="1"/>
    <m/>
    <m/>
    <s v="SunTrust"/>
    <n v="2"/>
    <x v="1"/>
    <n v="2"/>
    <n v="2"/>
    <m/>
    <x v="0"/>
    <x v="1"/>
    <x v="0"/>
    <x v="1"/>
    <x v="1"/>
    <x v="1"/>
    <x v="1"/>
    <m/>
    <m/>
    <m/>
    <x v="1"/>
    <m/>
    <m/>
    <m/>
    <m/>
    <n v="1"/>
    <m/>
    <x v="1"/>
    <m/>
    <n v="1"/>
    <m/>
    <x v="1"/>
    <x v="3"/>
    <n v="6.5"/>
    <n v="7"/>
    <n v="6.5"/>
    <n v="3"/>
    <s v="Low"/>
    <s v="High"/>
    <s v="High"/>
    <s v="High"/>
    <s v="Low"/>
    <x v="1"/>
  </r>
  <r>
    <n v="300"/>
    <d v="2020-09-21T16:43:01"/>
    <x v="299"/>
    <x v="44"/>
    <n v="47"/>
    <n v="1"/>
    <n v="1"/>
    <n v="2"/>
    <n v="0"/>
    <n v="1"/>
    <m/>
    <n v="1"/>
    <n v="4"/>
    <n v="2"/>
    <n v="6"/>
    <n v="4"/>
    <n v="7"/>
    <n v="5"/>
    <n v="7"/>
    <n v="4"/>
    <n v="7"/>
    <n v="4"/>
    <n v="3"/>
    <n v="2"/>
    <x v="3"/>
    <x v="0"/>
    <x v="6"/>
    <m/>
    <s v="Umpqua Bank"/>
    <m/>
    <n v="1"/>
    <x v="0"/>
    <n v="2"/>
    <n v="3"/>
    <n v="1"/>
    <x v="1"/>
    <x v="1"/>
    <x v="0"/>
    <x v="1"/>
    <x v="0"/>
    <x v="4"/>
    <x v="0"/>
    <m/>
    <m/>
    <m/>
    <x v="0"/>
    <n v="1"/>
    <m/>
    <m/>
    <m/>
    <m/>
    <m/>
    <x v="0"/>
    <m/>
    <m/>
    <m/>
    <x v="3"/>
    <x v="5"/>
    <n v="5.5"/>
    <n v="5.5"/>
    <n v="3"/>
    <n v="6.5"/>
    <s v="Medium High"/>
    <s v="Medium High"/>
    <s v="Medium High"/>
    <s v="Low"/>
    <s v="High"/>
    <x v="5"/>
  </r>
  <r>
    <n v="301"/>
    <d v="2020-09-21T16:44:42"/>
    <x v="300"/>
    <x v="40"/>
    <n v="20"/>
    <n v="1"/>
    <n v="1"/>
    <n v="2"/>
    <n v="0"/>
    <n v="1"/>
    <m/>
    <n v="1"/>
    <n v="5"/>
    <n v="1"/>
    <n v="5"/>
    <n v="3"/>
    <n v="5"/>
    <n v="5"/>
    <n v="5"/>
    <n v="6"/>
    <n v="7"/>
    <n v="4"/>
    <n v="5"/>
    <n v="6"/>
    <x v="7"/>
    <x v="0"/>
    <x v="3"/>
    <m/>
    <m/>
    <m/>
    <n v="1"/>
    <x v="0"/>
    <n v="1"/>
    <n v="1"/>
    <m/>
    <x v="1"/>
    <x v="1"/>
    <x v="0"/>
    <x v="1"/>
    <x v="0"/>
    <x v="3"/>
    <x v="0"/>
    <m/>
    <m/>
    <m/>
    <x v="0"/>
    <m/>
    <m/>
    <n v="1"/>
    <m/>
    <m/>
    <m/>
    <x v="1"/>
    <m/>
    <n v="1"/>
    <m/>
    <x v="1"/>
    <x v="1"/>
    <n v="6"/>
    <n v="4.5"/>
    <n v="4"/>
    <n v="3.5"/>
    <s v="Medium Low"/>
    <s v="Medium High"/>
    <s v="Medium Low"/>
    <s v="Medium Low"/>
    <s v="Low"/>
    <x v="4"/>
  </r>
  <r>
    <n v="302"/>
    <d v="2020-09-21T16:46:25"/>
    <x v="301"/>
    <x v="41"/>
    <n v="32"/>
    <n v="1"/>
    <n v="1"/>
    <n v="2"/>
    <n v="2"/>
    <n v="1"/>
    <m/>
    <n v="1"/>
    <n v="10"/>
    <n v="1"/>
    <n v="6"/>
    <n v="7"/>
    <n v="6"/>
    <n v="5"/>
    <n v="6"/>
    <n v="6"/>
    <n v="7"/>
    <n v="6"/>
    <n v="6"/>
    <n v="7"/>
    <x v="9"/>
    <x v="0"/>
    <x v="3"/>
    <m/>
    <m/>
    <m/>
    <n v="1"/>
    <x v="0"/>
    <n v="1"/>
    <n v="1"/>
    <n v="1"/>
    <x v="0"/>
    <x v="1"/>
    <x v="0"/>
    <x v="0"/>
    <x v="0"/>
    <x v="1"/>
    <x v="1"/>
    <n v="1"/>
    <m/>
    <m/>
    <x v="0"/>
    <m/>
    <n v="1"/>
    <m/>
    <m/>
    <m/>
    <n v="1"/>
    <x v="1"/>
    <n v="1"/>
    <m/>
    <m/>
    <x v="0"/>
    <x v="0"/>
    <n v="4"/>
    <n v="4"/>
    <n v="4.5"/>
    <n v="3.5"/>
    <s v="Medium Low"/>
    <s v="Low"/>
    <s v="Low"/>
    <s v="Medium Low"/>
    <s v="Low"/>
    <x v="0"/>
  </r>
  <r>
    <n v="303"/>
    <d v="2020-09-21T16:46:55"/>
    <x v="302"/>
    <x v="17"/>
    <n v="7"/>
    <n v="1"/>
    <n v="1"/>
    <n v="1"/>
    <n v="0"/>
    <n v="1"/>
    <m/>
    <n v="1"/>
    <n v="0"/>
    <n v="1"/>
    <n v="7"/>
    <n v="7"/>
    <n v="7"/>
    <n v="7"/>
    <n v="7"/>
    <n v="7"/>
    <n v="7"/>
    <n v="7"/>
    <n v="7"/>
    <n v="7"/>
    <x v="16"/>
    <x v="0"/>
    <x v="3"/>
    <m/>
    <m/>
    <m/>
    <n v="1"/>
    <x v="0"/>
    <n v="1"/>
    <n v="1"/>
    <n v="1"/>
    <x v="0"/>
    <x v="1"/>
    <x v="0"/>
    <x v="1"/>
    <x v="0"/>
    <x v="3"/>
    <x v="0"/>
    <m/>
    <n v="1"/>
    <m/>
    <x v="0"/>
    <m/>
    <m/>
    <m/>
    <m/>
    <m/>
    <n v="1"/>
    <x v="0"/>
    <n v="1"/>
    <n v="1"/>
    <m/>
    <x v="0"/>
    <x v="0"/>
    <n v="4"/>
    <n v="4"/>
    <n v="4"/>
    <n v="4"/>
    <s v="Medium Low"/>
    <s v="Low"/>
    <s v="Low"/>
    <s v="Medium Low"/>
    <s v="Low"/>
    <x v="0"/>
  </r>
  <r>
    <n v="304"/>
    <d v="2020-09-21T16:49:01"/>
    <x v="303"/>
    <x v="8"/>
    <n v="32"/>
    <n v="1"/>
    <n v="1"/>
    <n v="2"/>
    <n v="2"/>
    <n v="1"/>
    <m/>
    <n v="1"/>
    <n v="4"/>
    <n v="1"/>
    <n v="5"/>
    <n v="6"/>
    <n v="4"/>
    <n v="5"/>
    <n v="6"/>
    <n v="7"/>
    <n v="5"/>
    <n v="6"/>
    <n v="4"/>
    <n v="6"/>
    <x v="7"/>
    <x v="0"/>
    <x v="12"/>
    <m/>
    <m/>
    <m/>
    <n v="1"/>
    <x v="0"/>
    <n v="1"/>
    <n v="2"/>
    <n v="1"/>
    <x v="0"/>
    <x v="1"/>
    <x v="0"/>
    <x v="1"/>
    <x v="0"/>
    <x v="0"/>
    <x v="0"/>
    <m/>
    <m/>
    <n v="1"/>
    <x v="0"/>
    <m/>
    <m/>
    <m/>
    <m/>
    <m/>
    <n v="1"/>
    <x v="0"/>
    <n v="1"/>
    <n v="1"/>
    <m/>
    <x v="0"/>
    <x v="2"/>
    <n v="3.5"/>
    <n v="3"/>
    <n v="3.5"/>
    <n v="4"/>
    <s v="Medium Low"/>
    <s v="Low"/>
    <s v="Low"/>
    <s v="Medium Low"/>
    <s v="Low"/>
    <x v="0"/>
  </r>
  <r>
    <n v="305"/>
    <d v="2020-09-21T16:49:10"/>
    <x v="304"/>
    <x v="0"/>
    <n v="5"/>
    <n v="1"/>
    <n v="1"/>
    <n v="2"/>
    <n v="1"/>
    <n v="1"/>
    <m/>
    <n v="1"/>
    <n v="10"/>
    <n v="1"/>
    <n v="7"/>
    <n v="6"/>
    <n v="6"/>
    <n v="7"/>
    <n v="7"/>
    <n v="6"/>
    <n v="7"/>
    <n v="3"/>
    <n v="6"/>
    <n v="7"/>
    <x v="7"/>
    <x v="0"/>
    <x v="3"/>
    <m/>
    <m/>
    <m/>
    <n v="1"/>
    <x v="0"/>
    <n v="1"/>
    <n v="2"/>
    <n v="1"/>
    <x v="0"/>
    <x v="0"/>
    <x v="0"/>
    <x v="1"/>
    <x v="0"/>
    <x v="4"/>
    <x v="0"/>
    <m/>
    <m/>
    <m/>
    <x v="0"/>
    <m/>
    <n v="1"/>
    <m/>
    <m/>
    <m/>
    <m/>
    <x v="0"/>
    <m/>
    <m/>
    <m/>
    <x v="3"/>
    <x v="6"/>
    <n v="4.5"/>
    <n v="5.5"/>
    <n v="3.5"/>
    <n v="4"/>
    <s v="Medium High"/>
    <s v="Medium Low"/>
    <s v="Medium High"/>
    <s v="Medium Low"/>
    <s v="Low"/>
    <x v="6"/>
  </r>
  <r>
    <n v="306"/>
    <d v="2020-09-21T16:50:41"/>
    <x v="305"/>
    <x v="28"/>
    <n v="13"/>
    <n v="1"/>
    <n v="1"/>
    <n v="2"/>
    <n v="0"/>
    <n v="1"/>
    <m/>
    <n v="2"/>
    <n v="37"/>
    <n v="2"/>
    <n v="5"/>
    <n v="1"/>
    <n v="5"/>
    <n v="5"/>
    <n v="5"/>
    <n v="5"/>
    <n v="5"/>
    <n v="5"/>
    <n v="5"/>
    <n v="4"/>
    <x v="1"/>
    <x v="3"/>
    <x v="6"/>
    <m/>
    <s v="BMO Harris "/>
    <m/>
    <n v="3"/>
    <x v="0"/>
    <n v="2"/>
    <n v="3"/>
    <m/>
    <x v="1"/>
    <x v="1"/>
    <x v="0"/>
    <x v="1"/>
    <x v="0"/>
    <x v="5"/>
    <x v="0"/>
    <m/>
    <m/>
    <m/>
    <x v="0"/>
    <m/>
    <m/>
    <n v="1"/>
    <m/>
    <m/>
    <m/>
    <x v="1"/>
    <n v="1"/>
    <m/>
    <m/>
    <x v="2"/>
    <x v="0"/>
    <n v="6"/>
    <n v="4"/>
    <n v="4"/>
    <n v="4.5"/>
    <s v="Medium Low"/>
    <s v="Medium High"/>
    <s v="Low"/>
    <s v="Medium Low"/>
    <s v="Medium Low"/>
    <x v="0"/>
  </r>
  <r>
    <n v="307"/>
    <d v="2020-09-21T16:54:26"/>
    <x v="306"/>
    <x v="7"/>
    <n v="9"/>
    <n v="1"/>
    <n v="1"/>
    <n v="3"/>
    <n v="1"/>
    <n v="1"/>
    <m/>
    <n v="1"/>
    <n v="41"/>
    <n v="1"/>
    <n v="7"/>
    <n v="6"/>
    <n v="5"/>
    <n v="5"/>
    <n v="6"/>
    <n v="7"/>
    <n v="6"/>
    <n v="6"/>
    <n v="6"/>
    <n v="7"/>
    <x v="2"/>
    <x v="0"/>
    <x v="3"/>
    <m/>
    <m/>
    <m/>
    <n v="1"/>
    <x v="0"/>
    <n v="1"/>
    <n v="1"/>
    <n v="1"/>
    <x v="0"/>
    <x v="1"/>
    <x v="0"/>
    <x v="1"/>
    <x v="0"/>
    <x v="3"/>
    <x v="1"/>
    <n v="1"/>
    <m/>
    <m/>
    <x v="1"/>
    <m/>
    <m/>
    <m/>
    <m/>
    <m/>
    <m/>
    <x v="0"/>
    <m/>
    <m/>
    <m/>
    <x v="1"/>
    <x v="0"/>
    <n v="4"/>
    <n v="3.5"/>
    <n v="4.5"/>
    <n v="3.5"/>
    <s v="Medium Low"/>
    <s v="Low"/>
    <s v="Low"/>
    <s v="Medium Low"/>
    <s v="Low"/>
    <x v="0"/>
  </r>
  <r>
    <n v="308"/>
    <d v="2020-09-21T16:54:34"/>
    <x v="307"/>
    <x v="26"/>
    <n v="35"/>
    <n v="1"/>
    <n v="1"/>
    <n v="2"/>
    <n v="0"/>
    <n v="2"/>
    <m/>
    <n v="1"/>
    <n v="25"/>
    <n v="2"/>
    <n v="7"/>
    <n v="7"/>
    <n v="6"/>
    <n v="1"/>
    <n v="6"/>
    <n v="1"/>
    <n v="7"/>
    <n v="2"/>
    <n v="5"/>
    <n v="1"/>
    <x v="9"/>
    <x v="2"/>
    <x v="7"/>
    <m/>
    <m/>
    <m/>
    <n v="2"/>
    <x v="1"/>
    <n v="2"/>
    <n v="1"/>
    <m/>
    <x v="0"/>
    <x v="1"/>
    <x v="0"/>
    <x v="1"/>
    <x v="1"/>
    <x v="1"/>
    <x v="0"/>
    <m/>
    <m/>
    <m/>
    <x v="0"/>
    <m/>
    <m/>
    <m/>
    <m/>
    <m/>
    <m/>
    <x v="1"/>
    <m/>
    <m/>
    <n v="1"/>
    <x v="2"/>
    <x v="10"/>
    <n v="4"/>
    <n v="6"/>
    <n v="6"/>
    <n v="6.5"/>
    <s v="High"/>
    <s v="Low"/>
    <s v="Medium High"/>
    <s v="Medium High"/>
    <s v="High"/>
    <x v="3"/>
  </r>
  <r>
    <n v="309"/>
    <d v="2020-09-21T16:54:43"/>
    <x v="308"/>
    <x v="27"/>
    <n v="17"/>
    <n v="1"/>
    <n v="1"/>
    <n v="1"/>
    <n v="0"/>
    <n v="1"/>
    <m/>
    <n v="1"/>
    <n v="3"/>
    <n v="1"/>
    <n v="3"/>
    <n v="1"/>
    <n v="5"/>
    <n v="2"/>
    <n v="4"/>
    <n v="5"/>
    <n v="5"/>
    <n v="2"/>
    <n v="5"/>
    <n v="5"/>
    <x v="5"/>
    <x v="0"/>
    <x v="1"/>
    <m/>
    <m/>
    <s v="Kentucky Housing Corp"/>
    <n v="2"/>
    <x v="1"/>
    <n v="2"/>
    <n v="2"/>
    <m/>
    <x v="1"/>
    <x v="1"/>
    <x v="0"/>
    <x v="1"/>
    <x v="0"/>
    <x v="4"/>
    <x v="1"/>
    <m/>
    <m/>
    <m/>
    <x v="1"/>
    <m/>
    <m/>
    <m/>
    <m/>
    <n v="1"/>
    <m/>
    <x v="1"/>
    <m/>
    <m/>
    <n v="1"/>
    <x v="1"/>
    <x v="2"/>
    <n v="6"/>
    <n v="5.5"/>
    <n v="5.5"/>
    <n v="3.5"/>
    <s v="Medium Low"/>
    <s v="Medium High"/>
    <s v="Medium High"/>
    <s v="Medium High"/>
    <s v="Low"/>
    <x v="1"/>
  </r>
  <r>
    <n v="310"/>
    <d v="2020-09-21T16:55:05"/>
    <x v="309"/>
    <x v="11"/>
    <n v="9"/>
    <n v="1"/>
    <n v="1"/>
    <n v="3"/>
    <n v="2"/>
    <n v="1"/>
    <m/>
    <n v="1"/>
    <n v="10"/>
    <n v="2"/>
    <n v="2"/>
    <n v="1"/>
    <n v="7"/>
    <n v="1"/>
    <n v="6"/>
    <n v="6"/>
    <n v="7"/>
    <n v="1"/>
    <n v="7"/>
    <n v="2"/>
    <x v="9"/>
    <x v="0"/>
    <x v="3"/>
    <m/>
    <m/>
    <m/>
    <n v="3"/>
    <x v="2"/>
    <n v="3"/>
    <n v="2"/>
    <m/>
    <x v="0"/>
    <x v="0"/>
    <x v="0"/>
    <x v="1"/>
    <x v="0"/>
    <x v="5"/>
    <x v="1"/>
    <n v="1"/>
    <m/>
    <m/>
    <x v="0"/>
    <m/>
    <m/>
    <m/>
    <n v="1"/>
    <m/>
    <n v="1"/>
    <x v="0"/>
    <m/>
    <n v="1"/>
    <m/>
    <x v="1"/>
    <x v="3"/>
    <n v="7"/>
    <n v="7"/>
    <n v="7"/>
    <n v="6"/>
    <s v="Low"/>
    <s v="High"/>
    <s v="High"/>
    <s v="High"/>
    <s v="Medium High"/>
    <x v="7"/>
  </r>
  <r>
    <n v="311"/>
    <d v="2020-09-21T16:55:36"/>
    <x v="310"/>
    <x v="45"/>
    <n v="10"/>
    <n v="2"/>
    <n v="1"/>
    <n v="2"/>
    <n v="1"/>
    <n v="1"/>
    <m/>
    <n v="1"/>
    <n v="7"/>
    <n v="2"/>
    <n v="7"/>
    <n v="1"/>
    <n v="7"/>
    <n v="1"/>
    <n v="7"/>
    <n v="1"/>
    <n v="7"/>
    <n v="1"/>
    <n v="7"/>
    <n v="1"/>
    <x v="10"/>
    <x v="0"/>
    <x v="9"/>
    <s v="lge"/>
    <m/>
    <m/>
    <n v="2"/>
    <x v="1"/>
    <n v="2"/>
    <n v="2"/>
    <m/>
    <x v="0"/>
    <x v="1"/>
    <x v="0"/>
    <x v="1"/>
    <x v="1"/>
    <x v="1"/>
    <x v="0"/>
    <m/>
    <m/>
    <m/>
    <x v="1"/>
    <n v="1"/>
    <m/>
    <m/>
    <n v="1"/>
    <m/>
    <m/>
    <x v="1"/>
    <m/>
    <n v="1"/>
    <m/>
    <x v="1"/>
    <x v="10"/>
    <n v="7"/>
    <n v="7"/>
    <n v="7"/>
    <n v="7"/>
    <s v="High"/>
    <s v="High"/>
    <s v="High"/>
    <s v="High"/>
    <s v="High"/>
    <x v="3"/>
  </r>
  <r>
    <n v="312"/>
    <d v="2020-09-21T17:01:40"/>
    <x v="311"/>
    <x v="33"/>
    <n v="14"/>
    <n v="1"/>
    <n v="1"/>
    <n v="2"/>
    <n v="0"/>
    <n v="5"/>
    <s v="Social Security"/>
    <n v="1"/>
    <n v="30"/>
    <n v="2"/>
    <n v="1"/>
    <n v="1"/>
    <n v="6"/>
    <n v="1"/>
    <n v="4"/>
    <n v="7"/>
    <n v="6"/>
    <n v="1"/>
    <n v="6"/>
    <n v="6"/>
    <x v="34"/>
    <x v="0"/>
    <x v="1"/>
    <m/>
    <m/>
    <s v="Mr. Cooper"/>
    <n v="2"/>
    <x v="1"/>
    <n v="2"/>
    <n v="2"/>
    <m/>
    <x v="0"/>
    <x v="1"/>
    <x v="0"/>
    <x v="1"/>
    <x v="1"/>
    <x v="0"/>
    <x v="1"/>
    <m/>
    <m/>
    <m/>
    <x v="1"/>
    <m/>
    <m/>
    <m/>
    <m/>
    <n v="1"/>
    <m/>
    <x v="1"/>
    <m/>
    <m/>
    <n v="1"/>
    <x v="2"/>
    <x v="8"/>
    <n v="6.5"/>
    <n v="6.5"/>
    <n v="6.5"/>
    <n v="3"/>
    <s v="Low"/>
    <s v="High"/>
    <s v="Medium High"/>
    <s v="High"/>
    <s v="Low"/>
    <x v="1"/>
  </r>
  <r>
    <n v="313"/>
    <d v="2020-09-21T17:02:34"/>
    <x v="312"/>
    <x v="55"/>
    <n v="38"/>
    <n v="1"/>
    <n v="1"/>
    <n v="1"/>
    <n v="0"/>
    <n v="1"/>
    <m/>
    <n v="2"/>
    <n v="6"/>
    <n v="2"/>
    <n v="2"/>
    <n v="2"/>
    <n v="7"/>
    <n v="7"/>
    <n v="3"/>
    <n v="5"/>
    <n v="7"/>
    <n v="1"/>
    <n v="2"/>
    <n v="5"/>
    <x v="2"/>
    <x v="3"/>
    <x v="1"/>
    <m/>
    <m/>
    <s v="Mr. Cooper"/>
    <n v="2"/>
    <x v="1"/>
    <n v="2"/>
    <n v="3"/>
    <m/>
    <x v="0"/>
    <x v="1"/>
    <x v="0"/>
    <x v="1"/>
    <x v="1"/>
    <x v="3"/>
    <x v="1"/>
    <n v="1"/>
    <m/>
    <m/>
    <x v="0"/>
    <m/>
    <m/>
    <m/>
    <n v="1"/>
    <m/>
    <m/>
    <x v="1"/>
    <m/>
    <m/>
    <n v="1"/>
    <x v="0"/>
    <x v="9"/>
    <n v="6.5"/>
    <n v="7"/>
    <n v="1.5"/>
    <n v="3"/>
    <s v="Low"/>
    <s v="High"/>
    <s v="High"/>
    <s v="Low"/>
    <s v="Low"/>
    <x v="4"/>
  </r>
  <r>
    <n v="314"/>
    <d v="2020-09-21T17:04:33"/>
    <x v="313"/>
    <x v="14"/>
    <n v="44"/>
    <n v="1"/>
    <n v="1"/>
    <n v="3"/>
    <n v="2"/>
    <n v="1"/>
    <m/>
    <n v="1"/>
    <n v="4"/>
    <n v="1"/>
    <n v="6"/>
    <n v="1"/>
    <n v="7"/>
    <n v="7"/>
    <n v="6"/>
    <n v="6"/>
    <n v="5"/>
    <n v="7"/>
    <n v="7"/>
    <n v="7"/>
    <x v="12"/>
    <x v="3"/>
    <x v="5"/>
    <m/>
    <m/>
    <m/>
    <n v="1"/>
    <x v="0"/>
    <n v="1"/>
    <n v="2"/>
    <m/>
    <x v="0"/>
    <x v="1"/>
    <x v="1"/>
    <x v="0"/>
    <x v="0"/>
    <x v="2"/>
    <x v="0"/>
    <m/>
    <m/>
    <m/>
    <x v="1"/>
    <m/>
    <n v="1"/>
    <n v="1"/>
    <m/>
    <m/>
    <n v="1"/>
    <x v="1"/>
    <n v="1"/>
    <n v="1"/>
    <m/>
    <x v="3"/>
    <x v="0"/>
    <n v="6"/>
    <n v="4"/>
    <n v="4"/>
    <n v="3.5"/>
    <s v="Medium Low"/>
    <s v="Medium High"/>
    <s v="Low"/>
    <s v="Medium Low"/>
    <s v="Low"/>
    <x v="0"/>
  </r>
  <r>
    <n v="315"/>
    <d v="2020-09-21T17:07:29"/>
    <x v="314"/>
    <x v="13"/>
    <n v="43"/>
    <n v="1"/>
    <n v="1"/>
    <n v="2"/>
    <n v="1"/>
    <n v="1"/>
    <m/>
    <n v="1"/>
    <n v="5"/>
    <n v="2"/>
    <n v="5"/>
    <n v="4"/>
    <n v="3"/>
    <n v="4"/>
    <n v="4"/>
    <n v="6"/>
    <n v="5"/>
    <n v="2"/>
    <n v="6"/>
    <n v="5"/>
    <x v="8"/>
    <x v="0"/>
    <x v="10"/>
    <m/>
    <m/>
    <m/>
    <n v="1"/>
    <x v="0"/>
    <n v="2"/>
    <n v="1"/>
    <n v="1"/>
    <x v="0"/>
    <x v="0"/>
    <x v="0"/>
    <x v="0"/>
    <x v="0"/>
    <x v="0"/>
    <x v="0"/>
    <m/>
    <m/>
    <m/>
    <x v="1"/>
    <n v="1"/>
    <m/>
    <n v="1"/>
    <m/>
    <m/>
    <m/>
    <x v="1"/>
    <m/>
    <n v="1"/>
    <m/>
    <x v="1"/>
    <x v="1"/>
    <n v="4.5"/>
    <n v="4.5"/>
    <n v="5"/>
    <n v="3.5"/>
    <s v="Medium Low"/>
    <s v="Medium Low"/>
    <s v="Medium Low"/>
    <s v="Medium High"/>
    <s v="Low"/>
    <x v="0"/>
  </r>
  <r>
    <n v="316"/>
    <d v="2020-09-21T17:10:02"/>
    <x v="315"/>
    <x v="36"/>
    <n v="13"/>
    <n v="1"/>
    <n v="1"/>
    <n v="1"/>
    <n v="0"/>
    <n v="1"/>
    <m/>
    <n v="1"/>
    <n v="16"/>
    <n v="2"/>
    <n v="2"/>
    <n v="3"/>
    <n v="6"/>
    <n v="2"/>
    <n v="5"/>
    <n v="6"/>
    <n v="6"/>
    <n v="1"/>
    <n v="6"/>
    <n v="3"/>
    <x v="12"/>
    <x v="1"/>
    <x v="1"/>
    <m/>
    <m/>
    <s v="Fifth Third"/>
    <n v="2"/>
    <x v="2"/>
    <n v="2"/>
    <n v="2"/>
    <n v="1"/>
    <x v="0"/>
    <x v="1"/>
    <x v="1"/>
    <x v="0"/>
    <x v="0"/>
    <x v="0"/>
    <x v="0"/>
    <m/>
    <n v="1"/>
    <m/>
    <x v="1"/>
    <m/>
    <n v="1"/>
    <m/>
    <m/>
    <m/>
    <m/>
    <x v="0"/>
    <m/>
    <m/>
    <m/>
    <x v="2"/>
    <x v="3"/>
    <n v="5.5"/>
    <n v="6.5"/>
    <n v="6"/>
    <n v="5"/>
    <s v="Low"/>
    <s v="Medium High"/>
    <s v="Medium High"/>
    <s v="Medium High"/>
    <s v="Medium Low"/>
    <x v="1"/>
  </r>
  <r>
    <n v="317"/>
    <d v="2020-09-21T17:13:07"/>
    <x v="316"/>
    <x v="49"/>
    <n v="50"/>
    <n v="1"/>
    <n v="1"/>
    <n v="1"/>
    <n v="0"/>
    <n v="1"/>
    <m/>
    <n v="2"/>
    <n v="1"/>
    <n v="2"/>
    <n v="1"/>
    <n v="2"/>
    <n v="7"/>
    <n v="3"/>
    <n v="5"/>
    <n v="7"/>
    <n v="2"/>
    <n v="1"/>
    <n v="7"/>
    <n v="6"/>
    <x v="24"/>
    <x v="3"/>
    <x v="7"/>
    <m/>
    <m/>
    <m/>
    <n v="2"/>
    <x v="2"/>
    <n v="2"/>
    <n v="3"/>
    <m/>
    <x v="0"/>
    <x v="1"/>
    <x v="0"/>
    <x v="0"/>
    <x v="0"/>
    <x v="1"/>
    <x v="0"/>
    <m/>
    <m/>
    <m/>
    <x v="0"/>
    <m/>
    <m/>
    <m/>
    <m/>
    <n v="1"/>
    <m/>
    <x v="1"/>
    <m/>
    <n v="1"/>
    <m/>
    <x v="2"/>
    <x v="8"/>
    <n v="4"/>
    <n v="7"/>
    <n v="6"/>
    <n v="3.5"/>
    <s v="Low"/>
    <s v="Low"/>
    <s v="High"/>
    <s v="Medium High"/>
    <s v="Low"/>
    <x v="1"/>
  </r>
  <r>
    <n v="318"/>
    <d v="2020-09-21T17:13:49"/>
    <x v="317"/>
    <x v="24"/>
    <n v="5"/>
    <n v="2"/>
    <n v="1"/>
    <n v="2"/>
    <n v="2"/>
    <n v="3"/>
    <m/>
    <n v="1"/>
    <n v="5"/>
    <n v="1"/>
    <n v="5"/>
    <n v="3"/>
    <n v="5"/>
    <n v="4"/>
    <n v="3"/>
    <n v="4"/>
    <n v="3"/>
    <n v="4"/>
    <n v="3"/>
    <n v="3"/>
    <x v="4"/>
    <x v="3"/>
    <x v="13"/>
    <m/>
    <m/>
    <m/>
    <n v="1"/>
    <x v="0"/>
    <n v="1"/>
    <n v="1"/>
    <m/>
    <x v="0"/>
    <x v="1"/>
    <x v="0"/>
    <x v="0"/>
    <x v="0"/>
    <x v="3"/>
    <x v="1"/>
    <m/>
    <m/>
    <n v="1"/>
    <x v="1"/>
    <m/>
    <m/>
    <n v="1"/>
    <m/>
    <n v="1"/>
    <m/>
    <x v="1"/>
    <m/>
    <n v="1"/>
    <m/>
    <x v="3"/>
    <x v="6"/>
    <n v="4"/>
    <n v="4.5"/>
    <n v="3.5"/>
    <n v="4"/>
    <s v="Medium High"/>
    <s v="Low"/>
    <s v="Medium Low"/>
    <s v="Medium Low"/>
    <s v="Low"/>
    <x v="0"/>
  </r>
  <r>
    <n v="319"/>
    <d v="2020-09-21T17:15:33"/>
    <x v="318"/>
    <x v="13"/>
    <n v="7"/>
    <n v="2"/>
    <n v="1"/>
    <n v="2"/>
    <n v="1"/>
    <n v="2"/>
    <m/>
    <n v="2"/>
    <n v="1"/>
    <n v="1"/>
    <n v="6"/>
    <n v="6"/>
    <n v="5"/>
    <n v="4"/>
    <n v="6"/>
    <n v="6"/>
    <n v="5"/>
    <n v="5"/>
    <n v="5"/>
    <n v="4"/>
    <x v="7"/>
    <x v="3"/>
    <x v="2"/>
    <m/>
    <m/>
    <m/>
    <n v="2"/>
    <x v="0"/>
    <n v="1"/>
    <n v="2"/>
    <m/>
    <x v="1"/>
    <x v="1"/>
    <x v="0"/>
    <x v="1"/>
    <x v="0"/>
    <x v="5"/>
    <x v="1"/>
    <m/>
    <n v="1"/>
    <m/>
    <x v="0"/>
    <n v="1"/>
    <m/>
    <m/>
    <m/>
    <m/>
    <m/>
    <x v="0"/>
    <m/>
    <m/>
    <m/>
    <x v="0"/>
    <x v="0"/>
    <n v="3.5"/>
    <n v="4"/>
    <n v="4.5"/>
    <n v="5"/>
    <s v="Medium Low"/>
    <s v="Low"/>
    <s v="Low"/>
    <s v="Medium Low"/>
    <s v="Medium Low"/>
    <x v="0"/>
  </r>
  <r>
    <n v="320"/>
    <d v="2020-09-21T17:16:32"/>
    <x v="319"/>
    <x v="36"/>
    <n v="43"/>
    <n v="1"/>
    <n v="1"/>
    <n v="2"/>
    <n v="3"/>
    <n v="1"/>
    <m/>
    <n v="1"/>
    <n v="11"/>
    <n v="2"/>
    <n v="7"/>
    <n v="1"/>
    <n v="6"/>
    <n v="1"/>
    <n v="7"/>
    <n v="1"/>
    <n v="5"/>
    <n v="1"/>
    <n v="7"/>
    <n v="1"/>
    <x v="24"/>
    <x v="0"/>
    <x v="3"/>
    <m/>
    <m/>
    <m/>
    <n v="2"/>
    <x v="0"/>
    <n v="2"/>
    <n v="2"/>
    <m/>
    <x v="1"/>
    <x v="1"/>
    <x v="0"/>
    <x v="1"/>
    <x v="0"/>
    <x v="3"/>
    <x v="0"/>
    <m/>
    <m/>
    <n v="1"/>
    <x v="0"/>
    <m/>
    <m/>
    <m/>
    <m/>
    <m/>
    <m/>
    <x v="0"/>
    <n v="1"/>
    <n v="1"/>
    <m/>
    <x v="1"/>
    <x v="10"/>
    <n v="6"/>
    <n v="6.5"/>
    <n v="7"/>
    <n v="7"/>
    <s v="High"/>
    <s v="Medium High"/>
    <s v="Medium High"/>
    <s v="High"/>
    <s v="High"/>
    <x v="3"/>
  </r>
  <r>
    <n v="321"/>
    <d v="2020-09-21T17:18:04"/>
    <x v="320"/>
    <x v="44"/>
    <n v="5"/>
    <n v="1"/>
    <n v="1"/>
    <n v="2"/>
    <n v="0"/>
    <n v="1"/>
    <m/>
    <n v="1"/>
    <n v="4"/>
    <n v="2"/>
    <n v="5"/>
    <n v="3"/>
    <n v="6"/>
    <n v="5"/>
    <n v="6"/>
    <n v="5"/>
    <n v="5"/>
    <n v="5"/>
    <n v="5"/>
    <n v="5"/>
    <x v="3"/>
    <x v="0"/>
    <x v="3"/>
    <m/>
    <m/>
    <m/>
    <n v="2"/>
    <x v="0"/>
    <n v="2"/>
    <n v="2"/>
    <m/>
    <x v="1"/>
    <x v="1"/>
    <x v="0"/>
    <x v="1"/>
    <x v="0"/>
    <x v="0"/>
    <x v="1"/>
    <m/>
    <n v="1"/>
    <m/>
    <x v="0"/>
    <m/>
    <n v="1"/>
    <m/>
    <m/>
    <m/>
    <m/>
    <x v="1"/>
    <n v="1"/>
    <m/>
    <m/>
    <x v="3"/>
    <x v="0"/>
    <n v="5"/>
    <n v="4.5"/>
    <n v="4"/>
    <n v="4.5"/>
    <s v="Medium Low"/>
    <s v="Medium Low"/>
    <s v="Medium Low"/>
    <s v="Medium Low"/>
    <s v="Medium Low"/>
    <x v="0"/>
  </r>
  <r>
    <n v="322"/>
    <d v="2020-09-21T17:20:18"/>
    <x v="321"/>
    <x v="50"/>
    <n v="5"/>
    <n v="1"/>
    <n v="1"/>
    <n v="3"/>
    <n v="2"/>
    <n v="1"/>
    <m/>
    <n v="2"/>
    <n v="5"/>
    <n v="2"/>
    <n v="1"/>
    <n v="1"/>
    <n v="7"/>
    <n v="1"/>
    <n v="7"/>
    <n v="5"/>
    <n v="6"/>
    <n v="2"/>
    <n v="7"/>
    <n v="3"/>
    <x v="12"/>
    <x v="2"/>
    <x v="5"/>
    <m/>
    <m/>
    <m/>
    <n v="2"/>
    <x v="1"/>
    <n v="2"/>
    <n v="2"/>
    <n v="1"/>
    <x v="1"/>
    <x v="1"/>
    <x v="0"/>
    <x v="1"/>
    <x v="0"/>
    <x v="4"/>
    <x v="0"/>
    <m/>
    <m/>
    <m/>
    <x v="0"/>
    <m/>
    <m/>
    <m/>
    <n v="1"/>
    <m/>
    <n v="1"/>
    <x v="0"/>
    <m/>
    <m/>
    <m/>
    <x v="3"/>
    <x v="3"/>
    <n v="6.5"/>
    <n v="6.5"/>
    <n v="7"/>
    <n v="6"/>
    <s v="Low"/>
    <s v="High"/>
    <s v="Medium High"/>
    <s v="High"/>
    <s v="Medium High"/>
    <x v="7"/>
  </r>
  <r>
    <n v="323"/>
    <d v="2020-09-21T17:23:32"/>
    <x v="322"/>
    <x v="44"/>
    <n v="32"/>
    <n v="1"/>
    <n v="1"/>
    <n v="2"/>
    <n v="1"/>
    <n v="1"/>
    <m/>
    <n v="1"/>
    <n v="10"/>
    <n v="1"/>
    <n v="6"/>
    <n v="4"/>
    <n v="6"/>
    <n v="6"/>
    <n v="7"/>
    <n v="6"/>
    <n v="7"/>
    <n v="5"/>
    <n v="7"/>
    <n v="6"/>
    <x v="8"/>
    <x v="3"/>
    <x v="3"/>
    <m/>
    <m/>
    <m/>
    <n v="2"/>
    <x v="0"/>
    <n v="1"/>
    <n v="2"/>
    <n v="1"/>
    <x v="0"/>
    <x v="1"/>
    <x v="0"/>
    <x v="1"/>
    <x v="0"/>
    <x v="4"/>
    <x v="1"/>
    <n v="1"/>
    <m/>
    <n v="1"/>
    <x v="1"/>
    <n v="1"/>
    <m/>
    <m/>
    <m/>
    <m/>
    <n v="1"/>
    <x v="1"/>
    <n v="1"/>
    <m/>
    <m/>
    <x v="0"/>
    <x v="0"/>
    <n v="5.5"/>
    <n v="4.5"/>
    <n v="4.5"/>
    <n v="4.5"/>
    <s v="Medium Low"/>
    <s v="Medium High"/>
    <s v="Medium Low"/>
    <s v="Medium Low"/>
    <s v="Medium Low"/>
    <x v="0"/>
  </r>
  <r>
    <n v="324"/>
    <d v="2020-09-21T17:28:26"/>
    <x v="323"/>
    <x v="17"/>
    <n v="38"/>
    <n v="1"/>
    <n v="1"/>
    <n v="1"/>
    <n v="1"/>
    <n v="1"/>
    <m/>
    <n v="1"/>
    <n v="4"/>
    <n v="2"/>
    <n v="5"/>
    <n v="2"/>
    <n v="5"/>
    <n v="3"/>
    <n v="6"/>
    <n v="5"/>
    <n v="6"/>
    <n v="4"/>
    <n v="5"/>
    <n v="3"/>
    <x v="1"/>
    <x v="1"/>
    <x v="2"/>
    <m/>
    <m/>
    <m/>
    <n v="2"/>
    <x v="1"/>
    <n v="2"/>
    <n v="2"/>
    <m/>
    <x v="0"/>
    <x v="1"/>
    <x v="0"/>
    <x v="1"/>
    <x v="1"/>
    <x v="3"/>
    <x v="0"/>
    <m/>
    <m/>
    <m/>
    <x v="0"/>
    <m/>
    <n v="1"/>
    <m/>
    <m/>
    <m/>
    <m/>
    <x v="1"/>
    <m/>
    <m/>
    <n v="1"/>
    <x v="0"/>
    <x v="0"/>
    <n v="6"/>
    <n v="4.5"/>
    <n v="5"/>
    <n v="5.5"/>
    <s v="Medium Low"/>
    <s v="Medium High"/>
    <s v="Medium Low"/>
    <s v="Medium High"/>
    <s v="Medium High"/>
    <x v="5"/>
  </r>
  <r>
    <n v="325"/>
    <d v="2020-09-21T17:30:35"/>
    <x v="324"/>
    <x v="44"/>
    <n v="16"/>
    <n v="1"/>
    <n v="1"/>
    <n v="1"/>
    <n v="0"/>
    <n v="1"/>
    <m/>
    <n v="1"/>
    <n v="2"/>
    <n v="1"/>
    <n v="7"/>
    <n v="7"/>
    <n v="6"/>
    <n v="7"/>
    <n v="6"/>
    <n v="7"/>
    <n v="5"/>
    <n v="7"/>
    <n v="7"/>
    <n v="6"/>
    <x v="4"/>
    <x v="3"/>
    <x v="3"/>
    <m/>
    <m/>
    <m/>
    <n v="1"/>
    <x v="0"/>
    <n v="1"/>
    <n v="1"/>
    <n v="1"/>
    <x v="0"/>
    <x v="1"/>
    <x v="0"/>
    <x v="1"/>
    <x v="0"/>
    <x v="1"/>
    <x v="1"/>
    <n v="1"/>
    <n v="1"/>
    <n v="1"/>
    <x v="1"/>
    <m/>
    <m/>
    <m/>
    <m/>
    <m/>
    <m/>
    <x v="0"/>
    <n v="1"/>
    <m/>
    <m/>
    <x v="2"/>
    <x v="0"/>
    <n v="3"/>
    <n v="3.5"/>
    <n v="4"/>
    <n v="4"/>
    <s v="Medium Low"/>
    <s v="Low"/>
    <s v="Low"/>
    <s v="Medium Low"/>
    <s v="Low"/>
    <x v="0"/>
  </r>
  <r>
    <n v="326"/>
    <d v="2020-09-21T17:36:11"/>
    <x v="325"/>
    <x v="51"/>
    <n v="10"/>
    <n v="1"/>
    <n v="1"/>
    <n v="1"/>
    <n v="0"/>
    <n v="1"/>
    <m/>
    <n v="1"/>
    <n v="2"/>
    <n v="1"/>
    <n v="3"/>
    <n v="6"/>
    <n v="4"/>
    <n v="4"/>
    <n v="5"/>
    <n v="4"/>
    <n v="4"/>
    <n v="6"/>
    <n v="1"/>
    <n v="1"/>
    <x v="7"/>
    <x v="0"/>
    <x v="3"/>
    <m/>
    <m/>
    <m/>
    <n v="3"/>
    <x v="2"/>
    <n v="1"/>
    <n v="1"/>
    <n v="1"/>
    <x v="0"/>
    <x v="1"/>
    <x v="0"/>
    <x v="1"/>
    <x v="0"/>
    <x v="2"/>
    <x v="1"/>
    <m/>
    <m/>
    <m/>
    <x v="0"/>
    <m/>
    <m/>
    <m/>
    <m/>
    <m/>
    <m/>
    <x v="0"/>
    <m/>
    <m/>
    <m/>
    <x v="1"/>
    <x v="1"/>
    <n v="3"/>
    <n v="3"/>
    <n v="2.5"/>
    <n v="6"/>
    <s v="Medium Low"/>
    <s v="Low"/>
    <s v="Low"/>
    <s v="Low"/>
    <s v="Medium High"/>
    <x v="0"/>
  </r>
  <r>
    <n v="327"/>
    <d v="2020-09-21T17:36:18"/>
    <x v="326"/>
    <x v="40"/>
    <n v="4"/>
    <n v="1"/>
    <n v="1"/>
    <n v="1"/>
    <n v="0"/>
    <n v="2"/>
    <m/>
    <n v="1"/>
    <n v="2"/>
    <n v="1"/>
    <n v="4"/>
    <n v="4"/>
    <n v="6"/>
    <n v="5"/>
    <n v="5"/>
    <n v="4"/>
    <n v="5"/>
    <n v="4"/>
    <n v="7"/>
    <n v="3"/>
    <x v="7"/>
    <x v="3"/>
    <x v="5"/>
    <m/>
    <m/>
    <m/>
    <n v="2"/>
    <x v="0"/>
    <n v="1"/>
    <n v="2"/>
    <m/>
    <x v="1"/>
    <x v="1"/>
    <x v="0"/>
    <x v="0"/>
    <x v="0"/>
    <x v="0"/>
    <x v="1"/>
    <n v="1"/>
    <n v="1"/>
    <m/>
    <x v="1"/>
    <m/>
    <n v="1"/>
    <m/>
    <m/>
    <m/>
    <m/>
    <x v="0"/>
    <n v="1"/>
    <n v="1"/>
    <m/>
    <x v="1"/>
    <x v="0"/>
    <n v="4.5"/>
    <n v="5"/>
    <n v="5"/>
    <n v="5"/>
    <s v="Medium Low"/>
    <s v="Medium Low"/>
    <s v="Medium Low"/>
    <s v="Medium High"/>
    <s v="Medium Low"/>
    <x v="2"/>
  </r>
  <r>
    <n v="328"/>
    <d v="2020-09-21T17:38:59"/>
    <x v="327"/>
    <x v="18"/>
    <n v="32"/>
    <n v="1"/>
    <n v="1"/>
    <n v="2"/>
    <n v="0"/>
    <n v="1"/>
    <m/>
    <n v="1"/>
    <n v="2"/>
    <n v="1"/>
    <n v="4"/>
    <n v="4"/>
    <n v="3"/>
    <n v="2"/>
    <n v="5"/>
    <n v="2"/>
    <n v="2"/>
    <n v="3"/>
    <n v="1"/>
    <n v="3"/>
    <x v="5"/>
    <x v="0"/>
    <x v="3"/>
    <m/>
    <m/>
    <m/>
    <n v="1"/>
    <x v="2"/>
    <n v="1"/>
    <n v="2"/>
    <m/>
    <x v="0"/>
    <x v="1"/>
    <x v="0"/>
    <x v="0"/>
    <x v="0"/>
    <x v="1"/>
    <x v="0"/>
    <m/>
    <n v="1"/>
    <m/>
    <x v="0"/>
    <m/>
    <m/>
    <m/>
    <m/>
    <m/>
    <m/>
    <x v="0"/>
    <m/>
    <m/>
    <m/>
    <x v="0"/>
    <x v="5"/>
    <n v="3"/>
    <n v="4"/>
    <n v="3.5"/>
    <n v="5"/>
    <s v="Medium High"/>
    <s v="Low"/>
    <s v="Low"/>
    <s v="Medium Low"/>
    <s v="Medium Low"/>
    <x v="6"/>
  </r>
  <r>
    <n v="329"/>
    <d v="2020-09-21T17:42:30"/>
    <x v="328"/>
    <x v="18"/>
    <n v="32"/>
    <n v="1"/>
    <n v="1"/>
    <n v="2"/>
    <n v="1"/>
    <n v="1"/>
    <m/>
    <n v="1"/>
    <n v="6"/>
    <n v="1"/>
    <n v="7"/>
    <n v="7"/>
    <n v="7"/>
    <n v="7"/>
    <n v="7"/>
    <n v="7"/>
    <n v="7"/>
    <n v="7"/>
    <n v="7"/>
    <n v="7"/>
    <x v="11"/>
    <x v="0"/>
    <x v="3"/>
    <m/>
    <m/>
    <m/>
    <n v="1"/>
    <x v="0"/>
    <n v="1"/>
    <n v="1"/>
    <n v="1"/>
    <x v="0"/>
    <x v="1"/>
    <x v="0"/>
    <x v="1"/>
    <x v="0"/>
    <x v="3"/>
    <x v="0"/>
    <m/>
    <m/>
    <m/>
    <x v="1"/>
    <m/>
    <m/>
    <m/>
    <m/>
    <m/>
    <n v="1"/>
    <x v="1"/>
    <m/>
    <m/>
    <m/>
    <x v="0"/>
    <x v="0"/>
    <n v="4"/>
    <n v="4"/>
    <n v="4"/>
    <n v="4"/>
    <s v="Medium Low"/>
    <s v="Low"/>
    <s v="Low"/>
    <s v="Medium Low"/>
    <s v="Low"/>
    <x v="0"/>
  </r>
  <r>
    <n v="330"/>
    <d v="2020-09-21T17:42:33"/>
    <x v="329"/>
    <x v="18"/>
    <n v="32"/>
    <n v="1"/>
    <n v="1"/>
    <n v="2"/>
    <n v="1"/>
    <n v="1"/>
    <m/>
    <n v="1"/>
    <n v="0"/>
    <n v="1"/>
    <n v="7"/>
    <n v="7"/>
    <n v="7"/>
    <n v="7"/>
    <n v="7"/>
    <n v="7"/>
    <n v="7"/>
    <n v="7"/>
    <n v="7"/>
    <n v="7"/>
    <x v="12"/>
    <x v="0"/>
    <x v="3"/>
    <m/>
    <m/>
    <m/>
    <n v="2"/>
    <x v="2"/>
    <n v="1"/>
    <n v="1"/>
    <m/>
    <x v="1"/>
    <x v="1"/>
    <x v="1"/>
    <x v="1"/>
    <x v="0"/>
    <x v="4"/>
    <x v="0"/>
    <n v="1"/>
    <m/>
    <m/>
    <x v="1"/>
    <m/>
    <m/>
    <m/>
    <m/>
    <m/>
    <n v="1"/>
    <x v="0"/>
    <m/>
    <m/>
    <m/>
    <x v="0"/>
    <x v="0"/>
    <n v="4"/>
    <n v="4"/>
    <n v="4"/>
    <n v="4"/>
    <s v="Medium Low"/>
    <s v="Low"/>
    <s v="Low"/>
    <s v="Medium Low"/>
    <s v="Low"/>
    <x v="0"/>
  </r>
  <r>
    <n v="331"/>
    <d v="2020-09-21T17:45:29"/>
    <x v="330"/>
    <x v="42"/>
    <n v="13"/>
    <n v="1"/>
    <n v="1"/>
    <n v="3"/>
    <n v="1"/>
    <n v="1"/>
    <m/>
    <n v="1"/>
    <n v="16"/>
    <n v="1"/>
    <n v="3"/>
    <n v="2"/>
    <n v="5"/>
    <n v="2"/>
    <n v="4"/>
    <n v="4"/>
    <n v="3"/>
    <n v="5"/>
    <n v="4"/>
    <n v="4"/>
    <x v="9"/>
    <x v="1"/>
    <x v="1"/>
    <m/>
    <m/>
    <s v="Mr. Cooper"/>
    <n v="3"/>
    <x v="1"/>
    <n v="2"/>
    <n v="3"/>
    <m/>
    <x v="0"/>
    <x v="1"/>
    <x v="0"/>
    <x v="1"/>
    <x v="1"/>
    <x v="1"/>
    <x v="1"/>
    <m/>
    <m/>
    <m/>
    <x v="1"/>
    <m/>
    <n v="1"/>
    <m/>
    <n v="1"/>
    <m/>
    <m/>
    <x v="1"/>
    <m/>
    <m/>
    <n v="1"/>
    <x v="2"/>
    <x v="1"/>
    <n v="4.5"/>
    <n v="4"/>
    <n v="5"/>
    <n v="4"/>
    <s v="Medium Low"/>
    <s v="Medium Low"/>
    <s v="Low"/>
    <s v="Medium High"/>
    <s v="Low"/>
    <x v="0"/>
  </r>
  <r>
    <n v="332"/>
    <d v="2020-09-21T17:52:46"/>
    <x v="331"/>
    <x v="2"/>
    <n v="35"/>
    <n v="1"/>
    <n v="1"/>
    <n v="1"/>
    <n v="0"/>
    <n v="1"/>
    <m/>
    <n v="1"/>
    <n v="8"/>
    <n v="2"/>
    <n v="4"/>
    <n v="4"/>
    <n v="6"/>
    <n v="5"/>
    <n v="6"/>
    <n v="5"/>
    <n v="6"/>
    <n v="4"/>
    <n v="6"/>
    <n v="2"/>
    <x v="22"/>
    <x v="0"/>
    <x v="1"/>
    <m/>
    <m/>
    <s v="Mr. Cooper"/>
    <n v="2"/>
    <x v="2"/>
    <n v="2"/>
    <n v="2"/>
    <m/>
    <x v="0"/>
    <x v="1"/>
    <x v="0"/>
    <x v="1"/>
    <x v="1"/>
    <x v="3"/>
    <x v="1"/>
    <m/>
    <m/>
    <m/>
    <x v="0"/>
    <m/>
    <m/>
    <m/>
    <n v="1"/>
    <m/>
    <m/>
    <x v="1"/>
    <m/>
    <m/>
    <n v="1"/>
    <x v="2"/>
    <x v="1"/>
    <n v="5"/>
    <n v="5"/>
    <n v="4.5"/>
    <n v="6"/>
    <s v="Medium Low"/>
    <s v="Medium Low"/>
    <s v="Medium Low"/>
    <s v="Medium Low"/>
    <s v="Medium High"/>
    <x v="2"/>
  </r>
  <r>
    <n v="333"/>
    <d v="2020-09-21T17:55:25"/>
    <x v="332"/>
    <x v="38"/>
    <n v="3"/>
    <n v="1"/>
    <n v="1"/>
    <n v="2"/>
    <n v="3"/>
    <n v="1"/>
    <m/>
    <n v="1"/>
    <n v="6"/>
    <n v="2"/>
    <n v="6"/>
    <n v="5"/>
    <n v="5"/>
    <n v="3"/>
    <n v="6"/>
    <n v="1"/>
    <n v="6"/>
    <n v="5"/>
    <n v="6"/>
    <n v="4"/>
    <x v="2"/>
    <x v="0"/>
    <x v="3"/>
    <m/>
    <m/>
    <m/>
    <n v="1"/>
    <x v="2"/>
    <n v="3"/>
    <n v="1"/>
    <m/>
    <x v="0"/>
    <x v="1"/>
    <x v="0"/>
    <x v="1"/>
    <x v="1"/>
    <x v="5"/>
    <x v="0"/>
    <m/>
    <m/>
    <m/>
    <x v="1"/>
    <n v="1"/>
    <m/>
    <m/>
    <n v="1"/>
    <m/>
    <n v="1"/>
    <x v="1"/>
    <m/>
    <m/>
    <m/>
    <x v="3"/>
    <x v="12"/>
    <n v="4.5"/>
    <n v="4"/>
    <n v="5.5"/>
    <n v="5"/>
    <s v="High"/>
    <s v="Medium Low"/>
    <s v="Low"/>
    <s v="Medium High"/>
    <s v="Medium Low"/>
    <x v="6"/>
  </r>
  <r>
    <n v="334"/>
    <d v="2020-09-21T18:04:03"/>
    <x v="333"/>
    <x v="53"/>
    <n v="9"/>
    <n v="2"/>
    <n v="1"/>
    <n v="4"/>
    <n v="0"/>
    <n v="2"/>
    <m/>
    <n v="1"/>
    <n v="18"/>
    <n v="2"/>
    <n v="6"/>
    <n v="2"/>
    <n v="6"/>
    <n v="5"/>
    <n v="6"/>
    <n v="2"/>
    <n v="7"/>
    <n v="3"/>
    <n v="5"/>
    <n v="3"/>
    <x v="5"/>
    <x v="2"/>
    <x v="7"/>
    <m/>
    <m/>
    <m/>
    <n v="3"/>
    <x v="1"/>
    <n v="2"/>
    <n v="1"/>
    <n v="1"/>
    <x v="0"/>
    <x v="1"/>
    <x v="0"/>
    <x v="1"/>
    <x v="0"/>
    <x v="0"/>
    <x v="0"/>
    <m/>
    <m/>
    <m/>
    <x v="0"/>
    <m/>
    <m/>
    <m/>
    <n v="1"/>
    <m/>
    <m/>
    <x v="1"/>
    <n v="1"/>
    <m/>
    <m/>
    <x v="1"/>
    <x v="4"/>
    <n v="6.5"/>
    <n v="5.5"/>
    <n v="4"/>
    <n v="5.5"/>
    <s v="High"/>
    <s v="High"/>
    <s v="Medium High"/>
    <s v="Medium Low"/>
    <s v="Medium High"/>
    <x v="5"/>
  </r>
  <r>
    <n v="335"/>
    <d v="2020-09-21T18:13:32"/>
    <x v="334"/>
    <x v="36"/>
    <n v="2"/>
    <n v="1"/>
    <n v="1"/>
    <n v="3"/>
    <n v="2"/>
    <n v="1"/>
    <m/>
    <n v="1"/>
    <n v="6"/>
    <n v="2"/>
    <n v="1"/>
    <n v="1"/>
    <n v="7"/>
    <n v="1"/>
    <n v="7"/>
    <n v="2"/>
    <n v="7"/>
    <n v="1"/>
    <n v="7"/>
    <n v="1"/>
    <x v="5"/>
    <x v="0"/>
    <x v="5"/>
    <m/>
    <m/>
    <m/>
    <n v="3"/>
    <x v="0"/>
    <n v="1"/>
    <n v="2"/>
    <n v="1"/>
    <x v="1"/>
    <x v="1"/>
    <x v="0"/>
    <x v="1"/>
    <x v="0"/>
    <x v="5"/>
    <x v="0"/>
    <m/>
    <m/>
    <m/>
    <x v="0"/>
    <m/>
    <n v="1"/>
    <m/>
    <m/>
    <m/>
    <n v="1"/>
    <x v="1"/>
    <m/>
    <n v="1"/>
    <m/>
    <x v="3"/>
    <x v="1"/>
    <n v="7"/>
    <n v="7"/>
    <n v="7"/>
    <n v="7"/>
    <s v="Medium Low"/>
    <s v="High"/>
    <s v="High"/>
    <s v="High"/>
    <s v="High"/>
    <x v="7"/>
  </r>
  <r>
    <n v="336"/>
    <d v="2020-09-21T18:26:35"/>
    <x v="335"/>
    <x v="46"/>
    <n v="20"/>
    <n v="2"/>
    <n v="1"/>
    <n v="2"/>
    <n v="2"/>
    <n v="1"/>
    <m/>
    <n v="1"/>
    <n v="11"/>
    <n v="2"/>
    <n v="5"/>
    <n v="2"/>
    <n v="6"/>
    <n v="2"/>
    <n v="6"/>
    <n v="5"/>
    <n v="5"/>
    <n v="2"/>
    <n v="6"/>
    <n v="6"/>
    <x v="24"/>
    <x v="0"/>
    <x v="3"/>
    <m/>
    <m/>
    <m/>
    <n v="1"/>
    <x v="1"/>
    <n v="2"/>
    <n v="2"/>
    <m/>
    <x v="0"/>
    <x v="1"/>
    <x v="0"/>
    <x v="1"/>
    <x v="1"/>
    <x v="4"/>
    <x v="0"/>
    <m/>
    <m/>
    <m/>
    <x v="1"/>
    <m/>
    <n v="1"/>
    <n v="1"/>
    <m/>
    <m/>
    <n v="1"/>
    <x v="1"/>
    <m/>
    <m/>
    <m/>
    <x v="1"/>
    <x v="0"/>
    <n v="5.5"/>
    <n v="6"/>
    <n v="6"/>
    <n v="4"/>
    <s v="Medium Low"/>
    <s v="Medium High"/>
    <s v="Medium High"/>
    <s v="Medium High"/>
    <s v="Low"/>
    <x v="1"/>
  </r>
  <r>
    <n v="337"/>
    <d v="2020-09-21T18:30:19"/>
    <x v="336"/>
    <x v="45"/>
    <n v="5"/>
    <n v="1"/>
    <n v="1"/>
    <n v="2"/>
    <n v="0"/>
    <n v="2"/>
    <m/>
    <n v="2"/>
    <n v="5"/>
    <n v="2"/>
    <n v="5"/>
    <n v="1"/>
    <n v="7"/>
    <n v="4"/>
    <n v="6"/>
    <n v="5"/>
    <n v="7"/>
    <n v="2"/>
    <n v="7"/>
    <n v="1"/>
    <x v="12"/>
    <x v="3"/>
    <x v="10"/>
    <m/>
    <m/>
    <m/>
    <n v="2"/>
    <x v="1"/>
    <n v="1"/>
    <n v="2"/>
    <n v="1"/>
    <x v="0"/>
    <x v="1"/>
    <x v="0"/>
    <x v="1"/>
    <x v="0"/>
    <x v="5"/>
    <x v="0"/>
    <m/>
    <m/>
    <m/>
    <x v="1"/>
    <n v="1"/>
    <n v="1"/>
    <m/>
    <m/>
    <m/>
    <n v="1"/>
    <x v="1"/>
    <m/>
    <m/>
    <m/>
    <x v="3"/>
    <x v="0"/>
    <n v="7"/>
    <n v="6.5"/>
    <n v="5.5"/>
    <n v="6.5"/>
    <s v="Medium Low"/>
    <s v="High"/>
    <s v="Medium High"/>
    <s v="Medium High"/>
    <s v="High"/>
    <x v="7"/>
  </r>
  <r>
    <n v="338"/>
    <d v="2020-09-21T18:38:20"/>
    <x v="337"/>
    <x v="13"/>
    <n v="32"/>
    <n v="2"/>
    <n v="1"/>
    <n v="3"/>
    <n v="1"/>
    <n v="3"/>
    <m/>
    <n v="2"/>
    <n v="0"/>
    <n v="1"/>
    <n v="5"/>
    <n v="1"/>
    <n v="7"/>
    <n v="4"/>
    <n v="7"/>
    <n v="7"/>
    <n v="7"/>
    <n v="3"/>
    <n v="4"/>
    <n v="2"/>
    <x v="7"/>
    <x v="0"/>
    <x v="7"/>
    <m/>
    <m/>
    <m/>
    <n v="1"/>
    <x v="0"/>
    <n v="3"/>
    <n v="1"/>
    <n v="1"/>
    <x v="1"/>
    <x v="1"/>
    <x v="0"/>
    <x v="0"/>
    <x v="0"/>
    <x v="4"/>
    <x v="1"/>
    <n v="1"/>
    <m/>
    <m/>
    <x v="0"/>
    <m/>
    <m/>
    <n v="1"/>
    <m/>
    <m/>
    <m/>
    <x v="0"/>
    <n v="1"/>
    <m/>
    <m/>
    <x v="0"/>
    <x v="2"/>
    <n v="7"/>
    <n v="6"/>
    <n v="4"/>
    <n v="6.5"/>
    <s v="Medium Low"/>
    <s v="High"/>
    <s v="Medium High"/>
    <s v="Medium Low"/>
    <s v="High"/>
    <x v="5"/>
  </r>
  <r>
    <n v="339"/>
    <d v="2020-09-21T18:39:33"/>
    <x v="338"/>
    <x v="26"/>
    <n v="9"/>
    <n v="1"/>
    <n v="1"/>
    <n v="1"/>
    <n v="0"/>
    <n v="1"/>
    <m/>
    <n v="2"/>
    <n v="15"/>
    <n v="2"/>
    <n v="5"/>
    <n v="4"/>
    <n v="6"/>
    <n v="4"/>
    <n v="6"/>
    <n v="5"/>
    <n v="6"/>
    <n v="2"/>
    <n v="5"/>
    <n v="5"/>
    <x v="17"/>
    <x v="3"/>
    <x v="9"/>
    <s v="Suncoast credit union"/>
    <m/>
    <m/>
    <n v="3"/>
    <x v="1"/>
    <n v="2"/>
    <n v="3"/>
    <m/>
    <x v="0"/>
    <x v="1"/>
    <x v="0"/>
    <x v="1"/>
    <x v="1"/>
    <x v="0"/>
    <x v="0"/>
    <m/>
    <m/>
    <m/>
    <x v="1"/>
    <m/>
    <m/>
    <m/>
    <n v="1"/>
    <m/>
    <m/>
    <x v="1"/>
    <m/>
    <m/>
    <n v="1"/>
    <x v="1"/>
    <x v="0"/>
    <n v="5"/>
    <n v="6"/>
    <n v="4.5"/>
    <n v="4.5"/>
    <s v="Medium Low"/>
    <s v="Medium Low"/>
    <s v="Medium High"/>
    <s v="Medium Low"/>
    <s v="Medium Low"/>
    <x v="5"/>
  </r>
  <r>
    <n v="340"/>
    <d v="2020-09-21T18:41:46"/>
    <x v="339"/>
    <x v="59"/>
    <n v="21"/>
    <n v="1"/>
    <n v="1"/>
    <n v="1"/>
    <n v="0"/>
    <n v="5"/>
    <s v="Medicare"/>
    <n v="1"/>
    <n v="25"/>
    <n v="2"/>
    <n v="5"/>
    <n v="2"/>
    <n v="7"/>
    <n v="6"/>
    <n v="3"/>
    <n v="5"/>
    <n v="7"/>
    <n v="6"/>
    <n v="5"/>
    <n v="1"/>
    <x v="22"/>
    <x v="1"/>
    <x v="10"/>
    <m/>
    <m/>
    <m/>
    <n v="2"/>
    <x v="1"/>
    <n v="2"/>
    <n v="2"/>
    <m/>
    <x v="1"/>
    <x v="1"/>
    <x v="0"/>
    <x v="1"/>
    <x v="0"/>
    <x v="0"/>
    <x v="0"/>
    <m/>
    <m/>
    <m/>
    <x v="1"/>
    <m/>
    <n v="1"/>
    <m/>
    <n v="1"/>
    <m/>
    <m/>
    <x v="0"/>
    <m/>
    <m/>
    <m/>
    <x v="0"/>
    <x v="0"/>
    <n v="6.5"/>
    <n v="4.5"/>
    <n v="3.5"/>
    <n v="5"/>
    <s v="Medium Low"/>
    <s v="High"/>
    <s v="Medium Low"/>
    <s v="Medium Low"/>
    <s v="Medium Low"/>
    <x v="5"/>
  </r>
  <r>
    <n v="341"/>
    <d v="2020-09-21T18:44:56"/>
    <x v="340"/>
    <x v="29"/>
    <n v="33"/>
    <n v="1"/>
    <n v="1"/>
    <n v="2"/>
    <n v="0"/>
    <n v="4"/>
    <m/>
    <n v="2"/>
    <n v="19"/>
    <n v="2"/>
    <n v="5"/>
    <n v="3"/>
    <n v="7"/>
    <n v="4"/>
    <n v="6"/>
    <n v="4"/>
    <n v="7"/>
    <n v="1"/>
    <n v="4"/>
    <n v="1"/>
    <x v="1"/>
    <x v="1"/>
    <x v="1"/>
    <m/>
    <m/>
    <s v="Guild Mortgage "/>
    <n v="3"/>
    <x v="1"/>
    <n v="3"/>
    <n v="3"/>
    <m/>
    <x v="1"/>
    <x v="1"/>
    <x v="0"/>
    <x v="1"/>
    <x v="0"/>
    <x v="5"/>
    <x v="0"/>
    <m/>
    <m/>
    <m/>
    <x v="1"/>
    <m/>
    <n v="1"/>
    <m/>
    <n v="1"/>
    <m/>
    <m/>
    <x v="0"/>
    <m/>
    <m/>
    <m/>
    <x v="1"/>
    <x v="6"/>
    <n v="6"/>
    <n v="7"/>
    <n v="4"/>
    <n v="6.5"/>
    <s v="Medium High"/>
    <s v="Medium High"/>
    <s v="High"/>
    <s v="Medium Low"/>
    <s v="High"/>
    <x v="5"/>
  </r>
  <r>
    <n v="342"/>
    <d v="2020-09-21T18:45:45"/>
    <x v="341"/>
    <x v="60"/>
    <n v="3"/>
    <n v="1"/>
    <n v="1"/>
    <n v="1"/>
    <n v="0"/>
    <n v="4"/>
    <m/>
    <n v="2"/>
    <n v="23"/>
    <n v="2"/>
    <n v="3"/>
    <n v="3"/>
    <n v="5"/>
    <n v="3"/>
    <n v="5"/>
    <n v="5"/>
    <n v="5"/>
    <n v="3"/>
    <n v="5"/>
    <n v="5"/>
    <x v="23"/>
    <x v="2"/>
    <x v="3"/>
    <m/>
    <m/>
    <m/>
    <n v="2"/>
    <x v="1"/>
    <n v="2"/>
    <n v="2"/>
    <m/>
    <x v="0"/>
    <x v="1"/>
    <x v="0"/>
    <x v="0"/>
    <x v="0"/>
    <x v="4"/>
    <x v="1"/>
    <m/>
    <m/>
    <m/>
    <x v="0"/>
    <m/>
    <n v="1"/>
    <m/>
    <m/>
    <n v="1"/>
    <n v="1"/>
    <x v="1"/>
    <m/>
    <m/>
    <m/>
    <x v="3"/>
    <x v="2"/>
    <n v="5"/>
    <n v="5"/>
    <n v="5"/>
    <n v="4"/>
    <s v="Medium Low"/>
    <s v="Medium Low"/>
    <s v="Medium Low"/>
    <s v="Medium High"/>
    <s v="Low"/>
    <x v="2"/>
  </r>
  <r>
    <n v="343"/>
    <d v="2020-09-21T18:48:48"/>
    <x v="342"/>
    <x v="57"/>
    <n v="5"/>
    <n v="2"/>
    <n v="1"/>
    <n v="2"/>
    <n v="0"/>
    <n v="2"/>
    <m/>
    <n v="2"/>
    <n v="23"/>
    <n v="2"/>
    <n v="5"/>
    <n v="1"/>
    <n v="6"/>
    <n v="1"/>
    <n v="5"/>
    <n v="1"/>
    <n v="7"/>
    <n v="1"/>
    <n v="6"/>
    <n v="1"/>
    <x v="22"/>
    <x v="1"/>
    <x v="2"/>
    <m/>
    <m/>
    <m/>
    <n v="2"/>
    <x v="1"/>
    <n v="2"/>
    <n v="2"/>
    <m/>
    <x v="0"/>
    <x v="1"/>
    <x v="0"/>
    <x v="1"/>
    <x v="1"/>
    <x v="0"/>
    <x v="0"/>
    <m/>
    <m/>
    <m/>
    <x v="0"/>
    <m/>
    <m/>
    <n v="1"/>
    <m/>
    <m/>
    <m/>
    <x v="1"/>
    <m/>
    <m/>
    <n v="1"/>
    <x v="3"/>
    <x v="4"/>
    <n v="7"/>
    <n v="6.5"/>
    <n v="6.5"/>
    <n v="6"/>
    <s v="High"/>
    <s v="High"/>
    <s v="Medium High"/>
    <s v="High"/>
    <s v="Medium High"/>
    <x v="3"/>
  </r>
  <r>
    <n v="344"/>
    <d v="2020-09-21T18:49:45"/>
    <x v="343"/>
    <x v="55"/>
    <n v="23"/>
    <n v="2"/>
    <n v="1"/>
    <n v="2"/>
    <n v="1"/>
    <n v="4"/>
    <m/>
    <n v="2"/>
    <n v="9"/>
    <n v="1"/>
    <n v="1"/>
    <n v="2"/>
    <n v="3"/>
    <n v="2"/>
    <n v="5"/>
    <n v="6"/>
    <n v="5"/>
    <n v="1"/>
    <n v="5"/>
    <n v="5"/>
    <x v="11"/>
    <x v="3"/>
    <x v="6"/>
    <m/>
    <s v="CCF"/>
    <m/>
    <n v="2"/>
    <x v="1"/>
    <n v="2"/>
    <n v="2"/>
    <m/>
    <x v="0"/>
    <x v="1"/>
    <x v="0"/>
    <x v="1"/>
    <x v="1"/>
    <x v="0"/>
    <x v="1"/>
    <m/>
    <m/>
    <m/>
    <x v="1"/>
    <m/>
    <n v="1"/>
    <m/>
    <n v="1"/>
    <m/>
    <m/>
    <x v="0"/>
    <m/>
    <m/>
    <m/>
    <x v="2"/>
    <x v="7"/>
    <n v="5.5"/>
    <n v="5"/>
    <n v="5.5"/>
    <n v="4"/>
    <s v="Low"/>
    <s v="Medium High"/>
    <s v="Medium Low"/>
    <s v="Medium High"/>
    <s v="Low"/>
    <x v="1"/>
  </r>
  <r>
    <n v="345"/>
    <d v="2020-09-21T18:54:23"/>
    <x v="344"/>
    <x v="37"/>
    <n v="49"/>
    <n v="2"/>
    <n v="1"/>
    <n v="2"/>
    <n v="1"/>
    <n v="5"/>
    <s v="Social Security"/>
    <n v="1"/>
    <n v="37"/>
    <n v="2"/>
    <n v="3"/>
    <n v="2"/>
    <n v="6"/>
    <n v="6"/>
    <n v="6"/>
    <n v="6"/>
    <n v="7"/>
    <n v="1"/>
    <n v="4"/>
    <n v="1"/>
    <x v="9"/>
    <x v="1"/>
    <x v="9"/>
    <s v="WV Central"/>
    <m/>
    <m/>
    <n v="2"/>
    <x v="1"/>
    <n v="2"/>
    <n v="2"/>
    <m/>
    <x v="0"/>
    <x v="1"/>
    <x v="0"/>
    <x v="1"/>
    <x v="1"/>
    <x v="0"/>
    <x v="0"/>
    <m/>
    <m/>
    <m/>
    <x v="0"/>
    <n v="1"/>
    <m/>
    <m/>
    <m/>
    <m/>
    <m/>
    <x v="1"/>
    <m/>
    <m/>
    <n v="1"/>
    <x v="1"/>
    <x v="9"/>
    <n v="6.5"/>
    <n v="6.5"/>
    <n v="3"/>
    <n v="6.5"/>
    <s v="Low"/>
    <s v="High"/>
    <s v="Medium High"/>
    <s v="Low"/>
    <s v="High"/>
    <x v="5"/>
  </r>
  <r>
    <n v="346"/>
    <d v="2020-09-21T18:54:29"/>
    <x v="345"/>
    <x v="9"/>
    <n v="46"/>
    <n v="2"/>
    <n v="1"/>
    <n v="2"/>
    <n v="0"/>
    <n v="5"/>
    <s v="Disabled"/>
    <n v="1"/>
    <n v="8"/>
    <n v="2"/>
    <n v="5"/>
    <n v="5"/>
    <n v="6"/>
    <n v="6"/>
    <n v="5"/>
    <n v="1"/>
    <n v="5"/>
    <n v="5"/>
    <n v="2"/>
    <n v="2"/>
    <x v="22"/>
    <x v="1"/>
    <x v="10"/>
    <m/>
    <m/>
    <m/>
    <n v="1"/>
    <x v="1"/>
    <n v="1"/>
    <n v="1"/>
    <m/>
    <x v="0"/>
    <x v="1"/>
    <x v="0"/>
    <x v="1"/>
    <x v="1"/>
    <x v="0"/>
    <x v="1"/>
    <m/>
    <m/>
    <m/>
    <x v="1"/>
    <m/>
    <n v="1"/>
    <m/>
    <m/>
    <m/>
    <m/>
    <x v="1"/>
    <m/>
    <m/>
    <n v="1"/>
    <x v="1"/>
    <x v="4"/>
    <n v="4"/>
    <n v="4.5"/>
    <n v="2"/>
    <n v="5.5"/>
    <s v="High"/>
    <s v="Low"/>
    <s v="Medium Low"/>
    <s v="Low"/>
    <s v="Medium High"/>
    <x v="6"/>
  </r>
  <r>
    <n v="347"/>
    <d v="2020-09-21T18:55:58"/>
    <x v="346"/>
    <x v="2"/>
    <n v="30"/>
    <n v="1"/>
    <n v="1"/>
    <n v="1"/>
    <n v="0"/>
    <n v="1"/>
    <m/>
    <n v="1"/>
    <n v="14"/>
    <n v="2"/>
    <n v="3"/>
    <n v="1"/>
    <n v="6"/>
    <n v="1"/>
    <n v="4"/>
    <n v="7"/>
    <n v="7"/>
    <n v="2"/>
    <n v="6"/>
    <n v="4"/>
    <x v="24"/>
    <x v="0"/>
    <x v="7"/>
    <m/>
    <m/>
    <m/>
    <n v="2"/>
    <x v="1"/>
    <n v="2"/>
    <n v="2"/>
    <m/>
    <x v="0"/>
    <x v="1"/>
    <x v="0"/>
    <x v="1"/>
    <x v="1"/>
    <x v="4"/>
    <x v="0"/>
    <m/>
    <m/>
    <m/>
    <x v="1"/>
    <m/>
    <m/>
    <m/>
    <m/>
    <m/>
    <m/>
    <x v="1"/>
    <m/>
    <m/>
    <n v="1"/>
    <x v="0"/>
    <x v="3"/>
    <n v="7"/>
    <n v="6"/>
    <n v="6.5"/>
    <n v="4"/>
    <s v="Low"/>
    <s v="High"/>
    <s v="Medium High"/>
    <s v="High"/>
    <s v="Low"/>
    <x v="1"/>
  </r>
  <r>
    <n v="348"/>
    <d v="2020-09-21T18:59:28"/>
    <x v="347"/>
    <x v="11"/>
    <n v="30"/>
    <n v="2"/>
    <n v="1"/>
    <n v="6"/>
    <n v="0"/>
    <n v="1"/>
    <m/>
    <n v="2"/>
    <n v="16"/>
    <n v="1"/>
    <n v="7"/>
    <n v="1"/>
    <n v="7"/>
    <n v="1"/>
    <n v="6"/>
    <n v="1"/>
    <n v="7"/>
    <n v="1"/>
    <n v="6"/>
    <n v="1"/>
    <x v="26"/>
    <x v="3"/>
    <x v="1"/>
    <m/>
    <m/>
    <s v="SPS"/>
    <n v="2"/>
    <x v="2"/>
    <n v="2"/>
    <n v="2"/>
    <m/>
    <x v="0"/>
    <x v="1"/>
    <x v="0"/>
    <x v="1"/>
    <x v="1"/>
    <x v="1"/>
    <x v="0"/>
    <m/>
    <m/>
    <m/>
    <x v="0"/>
    <m/>
    <m/>
    <m/>
    <n v="1"/>
    <m/>
    <m/>
    <x v="1"/>
    <m/>
    <m/>
    <n v="1"/>
    <x v="0"/>
    <x v="10"/>
    <n v="7"/>
    <n v="7"/>
    <n v="6.5"/>
    <n v="6.5"/>
    <s v="High"/>
    <s v="High"/>
    <s v="High"/>
    <s v="High"/>
    <s v="High"/>
    <x v="3"/>
  </r>
  <r>
    <n v="349"/>
    <d v="2020-09-21T19:05:29"/>
    <x v="348"/>
    <x v="42"/>
    <n v="38"/>
    <n v="2"/>
    <n v="1"/>
    <n v="2"/>
    <n v="1"/>
    <n v="5"/>
    <s v="Home maker"/>
    <n v="1"/>
    <n v="20"/>
    <n v="2"/>
    <n v="4"/>
    <n v="4"/>
    <n v="4"/>
    <n v="5"/>
    <n v="2"/>
    <n v="6"/>
    <n v="4"/>
    <n v="6"/>
    <n v="5"/>
    <n v="4"/>
    <x v="23"/>
    <x v="0"/>
    <x v="10"/>
    <m/>
    <m/>
    <m/>
    <n v="3"/>
    <x v="1"/>
    <n v="2"/>
    <n v="3"/>
    <m/>
    <x v="0"/>
    <x v="1"/>
    <x v="0"/>
    <x v="1"/>
    <x v="1"/>
    <x v="5"/>
    <x v="1"/>
    <m/>
    <m/>
    <m/>
    <x v="1"/>
    <m/>
    <m/>
    <m/>
    <n v="1"/>
    <n v="1"/>
    <m/>
    <x v="1"/>
    <m/>
    <m/>
    <n v="1"/>
    <x v="0"/>
    <x v="2"/>
    <n v="4"/>
    <n v="3"/>
    <n v="4"/>
    <n v="3"/>
    <s v="Medium Low"/>
    <s v="Low"/>
    <s v="Low"/>
    <s v="Medium Low"/>
    <s v="Low"/>
    <x v="0"/>
  </r>
  <r>
    <n v="350"/>
    <d v="2020-09-21T19:05:57"/>
    <x v="349"/>
    <x v="37"/>
    <n v="9"/>
    <n v="1"/>
    <n v="1"/>
    <n v="2"/>
    <n v="0"/>
    <n v="1"/>
    <m/>
    <n v="1"/>
    <n v="4"/>
    <n v="1"/>
    <n v="6"/>
    <n v="6"/>
    <n v="6"/>
    <n v="6"/>
    <n v="6"/>
    <n v="6"/>
    <n v="6"/>
    <n v="6"/>
    <n v="6"/>
    <n v="6"/>
    <x v="8"/>
    <x v="0"/>
    <x v="5"/>
    <m/>
    <m/>
    <m/>
    <n v="3"/>
    <x v="2"/>
    <n v="3"/>
    <n v="3"/>
    <m/>
    <x v="0"/>
    <x v="1"/>
    <x v="0"/>
    <x v="0"/>
    <x v="0"/>
    <x v="4"/>
    <x v="0"/>
    <m/>
    <m/>
    <m/>
    <x v="1"/>
    <m/>
    <m/>
    <m/>
    <m/>
    <m/>
    <n v="1"/>
    <x v="1"/>
    <m/>
    <m/>
    <m/>
    <x v="1"/>
    <x v="0"/>
    <n v="4"/>
    <n v="4"/>
    <n v="4"/>
    <n v="4"/>
    <s v="Medium Low"/>
    <s v="Low"/>
    <s v="Low"/>
    <s v="Medium Low"/>
    <s v="Low"/>
    <x v="0"/>
  </r>
  <r>
    <n v="351"/>
    <d v="2020-09-21T19:06:17"/>
    <x v="350"/>
    <x v="37"/>
    <n v="14"/>
    <n v="1"/>
    <n v="1"/>
    <n v="1"/>
    <n v="0"/>
    <n v="4"/>
    <m/>
    <n v="2"/>
    <n v="25"/>
    <n v="1"/>
    <n v="7"/>
    <n v="1"/>
    <n v="7"/>
    <n v="1"/>
    <n v="7"/>
    <n v="1"/>
    <n v="7"/>
    <n v="1"/>
    <n v="7"/>
    <n v="1"/>
    <x v="23"/>
    <x v="3"/>
    <x v="7"/>
    <m/>
    <m/>
    <m/>
    <n v="2"/>
    <x v="2"/>
    <n v="2"/>
    <n v="2"/>
    <n v="1"/>
    <x v="1"/>
    <x v="0"/>
    <x v="1"/>
    <x v="0"/>
    <x v="0"/>
    <x v="0"/>
    <x v="1"/>
    <m/>
    <m/>
    <m/>
    <x v="0"/>
    <m/>
    <m/>
    <m/>
    <n v="1"/>
    <n v="1"/>
    <m/>
    <x v="0"/>
    <m/>
    <m/>
    <m/>
    <x v="2"/>
    <x v="10"/>
    <n v="7"/>
    <n v="7"/>
    <n v="7"/>
    <n v="7"/>
    <s v="High"/>
    <s v="High"/>
    <s v="High"/>
    <s v="High"/>
    <s v="High"/>
    <x v="3"/>
  </r>
  <r>
    <n v="352"/>
    <d v="2020-09-21T19:08:19"/>
    <x v="351"/>
    <x v="6"/>
    <n v="14"/>
    <n v="1"/>
    <n v="1"/>
    <n v="1"/>
    <n v="0"/>
    <n v="4"/>
    <m/>
    <n v="1"/>
    <n v="10"/>
    <n v="2"/>
    <n v="5"/>
    <n v="1"/>
    <n v="7"/>
    <n v="1"/>
    <n v="7"/>
    <n v="4"/>
    <n v="6"/>
    <n v="1"/>
    <n v="7"/>
    <n v="1"/>
    <x v="4"/>
    <x v="0"/>
    <x v="1"/>
    <m/>
    <m/>
    <s v="Not sure, changes each year"/>
    <n v="2"/>
    <x v="1"/>
    <n v="2"/>
    <n v="3"/>
    <m/>
    <x v="0"/>
    <x v="1"/>
    <x v="0"/>
    <x v="0"/>
    <x v="0"/>
    <x v="5"/>
    <x v="1"/>
    <m/>
    <m/>
    <m/>
    <x v="1"/>
    <m/>
    <m/>
    <m/>
    <m/>
    <n v="1"/>
    <m/>
    <x v="1"/>
    <m/>
    <m/>
    <n v="1"/>
    <x v="2"/>
    <x v="6"/>
    <n v="6.5"/>
    <n v="7"/>
    <n v="7"/>
    <n v="7"/>
    <s v="Medium High"/>
    <s v="High"/>
    <s v="High"/>
    <s v="High"/>
    <s v="High"/>
    <x v="7"/>
  </r>
  <r>
    <n v="353"/>
    <d v="2020-09-21T19:19:12"/>
    <x v="352"/>
    <x v="21"/>
    <n v="36"/>
    <n v="2"/>
    <n v="1"/>
    <n v="2"/>
    <n v="0"/>
    <n v="4"/>
    <m/>
    <n v="2"/>
    <n v="29"/>
    <n v="1"/>
    <n v="7"/>
    <n v="1"/>
    <n v="7"/>
    <n v="1"/>
    <n v="7"/>
    <n v="6"/>
    <n v="7"/>
    <n v="1"/>
    <n v="7"/>
    <n v="1"/>
    <x v="37"/>
    <x v="3"/>
    <x v="6"/>
    <m/>
    <s v="BOK"/>
    <m/>
    <n v="2"/>
    <x v="1"/>
    <n v="1"/>
    <n v="3"/>
    <m/>
    <x v="0"/>
    <x v="1"/>
    <x v="0"/>
    <x v="1"/>
    <x v="1"/>
    <x v="5"/>
    <x v="1"/>
    <m/>
    <m/>
    <m/>
    <x v="0"/>
    <m/>
    <n v="1"/>
    <m/>
    <n v="1"/>
    <m/>
    <m/>
    <x v="1"/>
    <m/>
    <m/>
    <n v="1"/>
    <x v="1"/>
    <x v="6"/>
    <n v="7"/>
    <n v="7"/>
    <n v="7"/>
    <n v="7"/>
    <s v="Medium High"/>
    <s v="High"/>
    <s v="High"/>
    <s v="High"/>
    <s v="High"/>
    <x v="7"/>
  </r>
  <r>
    <n v="354"/>
    <d v="2020-09-21T19:20:22"/>
    <x v="353"/>
    <x v="18"/>
    <n v="32"/>
    <n v="1"/>
    <n v="1"/>
    <n v="2"/>
    <n v="1"/>
    <n v="1"/>
    <m/>
    <n v="1"/>
    <n v="1"/>
    <n v="1"/>
    <n v="7"/>
    <n v="7"/>
    <n v="7"/>
    <n v="7"/>
    <n v="7"/>
    <n v="7"/>
    <n v="7"/>
    <n v="7"/>
    <n v="7"/>
    <n v="7"/>
    <x v="16"/>
    <x v="0"/>
    <x v="3"/>
    <m/>
    <m/>
    <m/>
    <n v="1"/>
    <x v="0"/>
    <n v="2"/>
    <n v="1"/>
    <n v="1"/>
    <x v="0"/>
    <x v="1"/>
    <x v="0"/>
    <x v="1"/>
    <x v="0"/>
    <x v="3"/>
    <x v="0"/>
    <n v="1"/>
    <n v="1"/>
    <m/>
    <x v="1"/>
    <m/>
    <m/>
    <m/>
    <m/>
    <m/>
    <n v="1"/>
    <x v="1"/>
    <m/>
    <m/>
    <m/>
    <x v="0"/>
    <x v="0"/>
    <n v="4"/>
    <n v="4"/>
    <n v="4"/>
    <n v="4"/>
    <s v="Medium Low"/>
    <s v="Low"/>
    <s v="Low"/>
    <s v="Medium Low"/>
    <s v="Low"/>
    <x v="0"/>
  </r>
  <r>
    <n v="355"/>
    <d v="2020-09-21T19:20:48"/>
    <x v="354"/>
    <x v="57"/>
    <n v="23"/>
    <n v="1"/>
    <n v="1"/>
    <n v="2"/>
    <n v="0"/>
    <n v="1"/>
    <m/>
    <n v="1"/>
    <n v="20"/>
    <n v="2"/>
    <n v="5"/>
    <n v="2"/>
    <n v="6"/>
    <n v="3"/>
    <n v="5"/>
    <n v="4"/>
    <n v="6"/>
    <n v="2"/>
    <n v="6"/>
    <n v="4"/>
    <x v="4"/>
    <x v="0"/>
    <x v="5"/>
    <m/>
    <m/>
    <m/>
    <n v="2"/>
    <x v="2"/>
    <n v="3"/>
    <n v="2"/>
    <m/>
    <x v="1"/>
    <x v="1"/>
    <x v="0"/>
    <x v="0"/>
    <x v="0"/>
    <x v="1"/>
    <x v="1"/>
    <m/>
    <m/>
    <m/>
    <x v="0"/>
    <n v="1"/>
    <m/>
    <m/>
    <m/>
    <n v="1"/>
    <m/>
    <x v="1"/>
    <m/>
    <m/>
    <n v="1"/>
    <x v="2"/>
    <x v="6"/>
    <n v="6"/>
    <n v="6"/>
    <n v="5.5"/>
    <n v="4.5"/>
    <s v="Medium High"/>
    <s v="Medium High"/>
    <s v="Medium High"/>
    <s v="Medium High"/>
    <s v="Medium Low"/>
    <x v="1"/>
  </r>
  <r>
    <n v="356"/>
    <d v="2020-09-21T19:27:13"/>
    <x v="355"/>
    <x v="16"/>
    <n v="10"/>
    <n v="1"/>
    <n v="1"/>
    <n v="2"/>
    <n v="2"/>
    <n v="1"/>
    <m/>
    <n v="2"/>
    <n v="2"/>
    <n v="2"/>
    <n v="6"/>
    <n v="3"/>
    <n v="6"/>
    <n v="2"/>
    <n v="6"/>
    <n v="4"/>
    <n v="5"/>
    <n v="2"/>
    <n v="6"/>
    <n v="3"/>
    <x v="7"/>
    <x v="3"/>
    <x v="6"/>
    <m/>
    <s v="SunTrust"/>
    <m/>
    <n v="2"/>
    <x v="1"/>
    <n v="2"/>
    <n v="2"/>
    <n v="1"/>
    <x v="0"/>
    <x v="0"/>
    <x v="0"/>
    <x v="1"/>
    <x v="0"/>
    <x v="0"/>
    <x v="1"/>
    <m/>
    <m/>
    <m/>
    <x v="1"/>
    <m/>
    <n v="1"/>
    <m/>
    <n v="1"/>
    <n v="1"/>
    <m/>
    <x v="1"/>
    <m/>
    <m/>
    <n v="1"/>
    <x v="1"/>
    <x v="5"/>
    <n v="5"/>
    <n v="6"/>
    <n v="6"/>
    <n v="5.5"/>
    <s v="Medium High"/>
    <s v="Medium Low"/>
    <s v="Medium High"/>
    <s v="Medium High"/>
    <s v="Medium High"/>
    <x v="3"/>
  </r>
  <r>
    <n v="357"/>
    <d v="2020-09-21T19:31:36"/>
    <x v="356"/>
    <x v="2"/>
    <n v="27"/>
    <n v="1"/>
    <n v="1"/>
    <n v="2"/>
    <n v="0"/>
    <n v="5"/>
    <s v="Social security disability "/>
    <n v="1"/>
    <n v="20"/>
    <n v="2"/>
    <n v="2"/>
    <n v="2"/>
    <n v="6"/>
    <n v="2"/>
    <n v="2"/>
    <n v="2"/>
    <n v="6"/>
    <n v="1"/>
    <n v="6"/>
    <n v="2"/>
    <x v="14"/>
    <x v="1"/>
    <x v="10"/>
    <m/>
    <m/>
    <m/>
    <n v="2"/>
    <x v="1"/>
    <n v="2"/>
    <n v="2"/>
    <m/>
    <x v="0"/>
    <x v="1"/>
    <x v="0"/>
    <x v="1"/>
    <x v="1"/>
    <x v="5"/>
    <x v="0"/>
    <m/>
    <m/>
    <m/>
    <x v="1"/>
    <m/>
    <n v="1"/>
    <n v="1"/>
    <m/>
    <m/>
    <m/>
    <x v="1"/>
    <m/>
    <m/>
    <n v="1"/>
    <x v="2"/>
    <x v="0"/>
    <n v="6"/>
    <n v="6.5"/>
    <n v="6"/>
    <n v="4"/>
    <s v="Medium Low"/>
    <s v="Medium High"/>
    <s v="Medium High"/>
    <s v="Medium High"/>
    <s v="Low"/>
    <x v="1"/>
  </r>
  <r>
    <n v="358"/>
    <d v="2020-09-21T19:38:45"/>
    <x v="357"/>
    <x v="33"/>
    <n v="17"/>
    <n v="2"/>
    <n v="1"/>
    <n v="4"/>
    <n v="0"/>
    <n v="1"/>
    <m/>
    <n v="2"/>
    <n v="0"/>
    <n v="2"/>
    <n v="1"/>
    <n v="5"/>
    <n v="7"/>
    <n v="7"/>
    <n v="3"/>
    <n v="3"/>
    <n v="5"/>
    <n v="1"/>
    <n v="3"/>
    <n v="1"/>
    <x v="12"/>
    <x v="3"/>
    <x v="1"/>
    <m/>
    <m/>
    <s v="Kentucky Housing Authority"/>
    <n v="2"/>
    <x v="1"/>
    <n v="2"/>
    <n v="2"/>
    <m/>
    <x v="0"/>
    <x v="1"/>
    <x v="0"/>
    <x v="1"/>
    <x v="1"/>
    <x v="0"/>
    <x v="1"/>
    <m/>
    <m/>
    <m/>
    <x v="1"/>
    <m/>
    <m/>
    <m/>
    <n v="1"/>
    <n v="1"/>
    <m/>
    <x v="1"/>
    <m/>
    <m/>
    <n v="1"/>
    <x v="1"/>
    <x v="2"/>
    <n v="4"/>
    <n v="7"/>
    <n v="2"/>
    <n v="5"/>
    <s v="Medium Low"/>
    <s v="Low"/>
    <s v="High"/>
    <s v="Low"/>
    <s v="Medium Low"/>
    <x v="4"/>
  </r>
  <r>
    <n v="359"/>
    <d v="2020-09-21T19:44:21"/>
    <x v="358"/>
    <x v="2"/>
    <n v="38"/>
    <n v="1"/>
    <n v="1"/>
    <n v="1"/>
    <n v="0"/>
    <n v="4"/>
    <m/>
    <n v="2"/>
    <n v="30"/>
    <n v="2"/>
    <n v="7"/>
    <n v="1"/>
    <n v="7"/>
    <n v="3"/>
    <n v="7"/>
    <n v="5"/>
    <n v="7"/>
    <n v="1"/>
    <n v="7"/>
    <n v="7"/>
    <x v="4"/>
    <x v="3"/>
    <x v="5"/>
    <m/>
    <m/>
    <m/>
    <n v="2"/>
    <x v="2"/>
    <n v="3"/>
    <n v="2"/>
    <m/>
    <x v="0"/>
    <x v="1"/>
    <x v="0"/>
    <x v="0"/>
    <x v="0"/>
    <x v="5"/>
    <x v="0"/>
    <m/>
    <m/>
    <m/>
    <x v="1"/>
    <m/>
    <n v="1"/>
    <m/>
    <n v="1"/>
    <m/>
    <m/>
    <x v="1"/>
    <n v="1"/>
    <m/>
    <m/>
    <x v="0"/>
    <x v="5"/>
    <n v="7"/>
    <n v="7"/>
    <n v="6"/>
    <n v="4"/>
    <s v="Medium High"/>
    <s v="High"/>
    <s v="High"/>
    <s v="Medium High"/>
    <s v="Low"/>
    <x v="1"/>
  </r>
  <r>
    <n v="360"/>
    <d v="2020-09-21T19:44:35"/>
    <x v="359"/>
    <x v="21"/>
    <n v="41"/>
    <n v="1"/>
    <n v="1"/>
    <n v="2"/>
    <n v="0"/>
    <n v="5"/>
    <s v="Social Security"/>
    <n v="2"/>
    <n v="4"/>
    <n v="1"/>
    <n v="7"/>
    <n v="1"/>
    <n v="7"/>
    <n v="1"/>
    <n v="6"/>
    <n v="1"/>
    <n v="6"/>
    <n v="1"/>
    <n v="7"/>
    <n v="1"/>
    <x v="3"/>
    <x v="3"/>
    <x v="2"/>
    <m/>
    <m/>
    <m/>
    <n v="2"/>
    <x v="1"/>
    <n v="2"/>
    <n v="2"/>
    <m/>
    <x v="0"/>
    <x v="1"/>
    <x v="0"/>
    <x v="1"/>
    <x v="1"/>
    <x v="2"/>
    <x v="1"/>
    <m/>
    <m/>
    <m/>
    <x v="1"/>
    <m/>
    <m/>
    <m/>
    <m/>
    <n v="1"/>
    <m/>
    <x v="1"/>
    <m/>
    <m/>
    <n v="1"/>
    <x v="2"/>
    <x v="10"/>
    <n v="6.5"/>
    <n v="7"/>
    <n v="7"/>
    <n v="6.5"/>
    <s v="High"/>
    <s v="High"/>
    <s v="High"/>
    <s v="High"/>
    <s v="High"/>
    <x v="3"/>
  </r>
  <r>
    <n v="361"/>
    <d v="2020-09-21T19:46:49"/>
    <x v="360"/>
    <x v="26"/>
    <n v="38"/>
    <n v="2"/>
    <n v="1"/>
    <n v="2"/>
    <n v="0"/>
    <n v="1"/>
    <m/>
    <n v="1"/>
    <n v="20"/>
    <n v="2"/>
    <n v="7"/>
    <n v="2"/>
    <n v="5"/>
    <n v="6"/>
    <n v="6"/>
    <n v="4"/>
    <n v="7"/>
    <n v="5"/>
    <n v="4"/>
    <n v="3"/>
    <x v="22"/>
    <x v="1"/>
    <x v="1"/>
    <m/>
    <m/>
    <s v="My father"/>
    <n v="3"/>
    <x v="1"/>
    <n v="2"/>
    <n v="2"/>
    <n v="1"/>
    <x v="0"/>
    <x v="0"/>
    <x v="0"/>
    <x v="1"/>
    <x v="0"/>
    <x v="0"/>
    <x v="0"/>
    <m/>
    <m/>
    <m/>
    <x v="1"/>
    <n v="1"/>
    <n v="1"/>
    <m/>
    <m/>
    <m/>
    <m/>
    <x v="1"/>
    <m/>
    <m/>
    <n v="1"/>
    <x v="0"/>
    <x v="11"/>
    <n v="6.5"/>
    <n v="4"/>
    <n v="3"/>
    <n v="5.5"/>
    <s v="Medium High"/>
    <s v="High"/>
    <s v="Low"/>
    <s v="Low"/>
    <s v="Medium High"/>
    <x v="6"/>
  </r>
  <r>
    <n v="362"/>
    <d v="2020-09-21T19:53:42"/>
    <x v="361"/>
    <x v="21"/>
    <n v="4"/>
    <n v="1"/>
    <n v="1"/>
    <n v="1"/>
    <n v="2"/>
    <n v="6"/>
    <m/>
    <n v="1"/>
    <n v="40"/>
    <n v="2"/>
    <n v="4"/>
    <n v="4"/>
    <n v="5"/>
    <n v="4"/>
    <n v="5"/>
    <n v="1"/>
    <n v="4"/>
    <n v="4"/>
    <n v="6"/>
    <n v="4"/>
    <x v="22"/>
    <x v="1"/>
    <x v="7"/>
    <m/>
    <m/>
    <m/>
    <n v="2"/>
    <x v="2"/>
    <n v="3"/>
    <n v="2"/>
    <m/>
    <x v="0"/>
    <x v="1"/>
    <x v="0"/>
    <x v="1"/>
    <x v="1"/>
    <x v="5"/>
    <x v="1"/>
    <m/>
    <m/>
    <m/>
    <x v="1"/>
    <m/>
    <m/>
    <m/>
    <m/>
    <n v="1"/>
    <m/>
    <x v="1"/>
    <m/>
    <m/>
    <n v="1"/>
    <x v="1"/>
    <x v="11"/>
    <n v="4"/>
    <n v="4.5"/>
    <n v="5"/>
    <n v="4.5"/>
    <s v="Medium High"/>
    <s v="Low"/>
    <s v="Medium Low"/>
    <s v="Medium High"/>
    <s v="Medium Low"/>
    <x v="6"/>
  </r>
  <r>
    <n v="363"/>
    <d v="2020-09-21T19:59:43"/>
    <x v="362"/>
    <x v="12"/>
    <n v="44"/>
    <n v="1"/>
    <n v="1"/>
    <n v="2"/>
    <n v="0"/>
    <n v="4"/>
    <m/>
    <n v="1"/>
    <n v="32"/>
    <n v="2"/>
    <n v="5"/>
    <n v="1"/>
    <n v="7"/>
    <n v="4"/>
    <n v="6"/>
    <n v="5"/>
    <n v="4"/>
    <n v="2"/>
    <n v="6"/>
    <n v="3"/>
    <x v="11"/>
    <x v="1"/>
    <x v="1"/>
    <m/>
    <m/>
    <s v="PHH Mortage"/>
    <n v="2"/>
    <x v="2"/>
    <n v="2"/>
    <n v="2"/>
    <n v="1"/>
    <x v="0"/>
    <x v="1"/>
    <x v="0"/>
    <x v="0"/>
    <x v="0"/>
    <x v="0"/>
    <x v="1"/>
    <m/>
    <m/>
    <m/>
    <x v="0"/>
    <m/>
    <m/>
    <m/>
    <n v="1"/>
    <n v="1"/>
    <m/>
    <x v="0"/>
    <m/>
    <m/>
    <m/>
    <x v="3"/>
    <x v="0"/>
    <n v="5.5"/>
    <n v="6.5"/>
    <n v="5"/>
    <n v="5.5"/>
    <s v="Medium Low"/>
    <s v="Medium High"/>
    <s v="Medium High"/>
    <s v="Medium High"/>
    <s v="Medium High"/>
    <x v="5"/>
  </r>
  <r>
    <n v="364"/>
    <d v="2020-09-21T20:00:03"/>
    <x v="363"/>
    <x v="15"/>
    <n v="9"/>
    <n v="1"/>
    <n v="1"/>
    <n v="2"/>
    <n v="2"/>
    <n v="2"/>
    <m/>
    <n v="1"/>
    <n v="4"/>
    <n v="1"/>
    <n v="5"/>
    <n v="5"/>
    <n v="5"/>
    <n v="5"/>
    <n v="5"/>
    <n v="6"/>
    <n v="5"/>
    <n v="5"/>
    <n v="5"/>
    <n v="5"/>
    <x v="12"/>
    <x v="0"/>
    <x v="3"/>
    <m/>
    <m/>
    <m/>
    <n v="1"/>
    <x v="0"/>
    <n v="1"/>
    <n v="2"/>
    <n v="1"/>
    <x v="0"/>
    <x v="1"/>
    <x v="0"/>
    <x v="1"/>
    <x v="0"/>
    <x v="1"/>
    <x v="1"/>
    <n v="1"/>
    <m/>
    <m/>
    <x v="1"/>
    <m/>
    <n v="1"/>
    <n v="1"/>
    <m/>
    <m/>
    <m/>
    <x v="1"/>
    <n v="1"/>
    <m/>
    <m/>
    <x v="1"/>
    <x v="1"/>
    <n v="4"/>
    <n v="4"/>
    <n v="4"/>
    <n v="4"/>
    <s v="Medium Low"/>
    <s v="Low"/>
    <s v="Low"/>
    <s v="Medium Low"/>
    <s v="Low"/>
    <x v="0"/>
  </r>
  <r>
    <n v="365"/>
    <d v="2020-09-21T20:08:12"/>
    <x v="364"/>
    <x v="32"/>
    <n v="32"/>
    <n v="1"/>
    <n v="1"/>
    <n v="1"/>
    <n v="0"/>
    <n v="1"/>
    <m/>
    <n v="2"/>
    <n v="10"/>
    <n v="2"/>
    <n v="6"/>
    <n v="1"/>
    <n v="6"/>
    <n v="2"/>
    <n v="5"/>
    <n v="3"/>
    <n v="6"/>
    <n v="2"/>
    <n v="7"/>
    <n v="5"/>
    <x v="24"/>
    <x v="3"/>
    <x v="9"/>
    <s v="US Alliance "/>
    <m/>
    <m/>
    <n v="2"/>
    <x v="1"/>
    <n v="2"/>
    <n v="2"/>
    <n v="1"/>
    <x v="0"/>
    <x v="0"/>
    <x v="0"/>
    <x v="1"/>
    <x v="0"/>
    <x v="1"/>
    <x v="1"/>
    <m/>
    <n v="1"/>
    <m/>
    <x v="1"/>
    <m/>
    <n v="1"/>
    <m/>
    <n v="1"/>
    <m/>
    <m/>
    <x v="1"/>
    <m/>
    <n v="1"/>
    <m/>
    <x v="0"/>
    <x v="11"/>
    <n v="6.5"/>
    <n v="6"/>
    <n v="6.5"/>
    <n v="4"/>
    <s v="Medium High"/>
    <s v="High"/>
    <s v="Medium High"/>
    <s v="High"/>
    <s v="Low"/>
    <x v="3"/>
  </r>
  <r>
    <n v="366"/>
    <d v="2020-09-21T20:10:16"/>
    <x v="365"/>
    <x v="33"/>
    <n v="7"/>
    <n v="1"/>
    <n v="1"/>
    <n v="1"/>
    <n v="0"/>
    <n v="3"/>
    <m/>
    <n v="1"/>
    <n v="30"/>
    <n v="2"/>
    <n v="3"/>
    <n v="1"/>
    <n v="7"/>
    <n v="1"/>
    <n v="6"/>
    <n v="3"/>
    <n v="5"/>
    <n v="1"/>
    <n v="7"/>
    <n v="4"/>
    <x v="26"/>
    <x v="1"/>
    <x v="10"/>
    <m/>
    <m/>
    <m/>
    <n v="2"/>
    <x v="1"/>
    <n v="2"/>
    <n v="2"/>
    <m/>
    <x v="0"/>
    <x v="1"/>
    <x v="0"/>
    <x v="0"/>
    <x v="0"/>
    <x v="2"/>
    <x v="1"/>
    <m/>
    <m/>
    <m/>
    <x v="1"/>
    <m/>
    <m/>
    <m/>
    <m/>
    <n v="1"/>
    <m/>
    <x v="1"/>
    <m/>
    <m/>
    <n v="1"/>
    <x v="0"/>
    <x v="0"/>
    <n v="6"/>
    <n v="7"/>
    <n v="7"/>
    <n v="5"/>
    <s v="Medium Low"/>
    <s v="Medium High"/>
    <s v="High"/>
    <s v="High"/>
    <s v="Medium Low"/>
    <x v="7"/>
  </r>
  <r>
    <n v="367"/>
    <d v="2020-09-21T20:17:09"/>
    <x v="366"/>
    <x v="27"/>
    <n v="42"/>
    <n v="2"/>
    <n v="1"/>
    <n v="2"/>
    <n v="0"/>
    <n v="4"/>
    <m/>
    <n v="1"/>
    <n v="28"/>
    <n v="2"/>
    <n v="6"/>
    <n v="1"/>
    <n v="7"/>
    <n v="1"/>
    <n v="6"/>
    <n v="5"/>
    <n v="7"/>
    <n v="1"/>
    <n v="7"/>
    <n v="1"/>
    <x v="12"/>
    <x v="2"/>
    <x v="9"/>
    <s v="Northeast"/>
    <m/>
    <m/>
    <n v="2"/>
    <x v="0"/>
    <n v="2"/>
    <n v="2"/>
    <m/>
    <x v="1"/>
    <x v="1"/>
    <x v="0"/>
    <x v="1"/>
    <x v="0"/>
    <x v="5"/>
    <x v="1"/>
    <m/>
    <m/>
    <m/>
    <x v="0"/>
    <m/>
    <n v="1"/>
    <m/>
    <n v="1"/>
    <m/>
    <m/>
    <x v="1"/>
    <n v="1"/>
    <m/>
    <m/>
    <x v="1"/>
    <x v="6"/>
    <n v="7"/>
    <n v="7"/>
    <n v="7"/>
    <n v="6.5"/>
    <s v="Medium High"/>
    <s v="High"/>
    <s v="High"/>
    <s v="High"/>
    <s v="High"/>
    <x v="7"/>
  </r>
  <r>
    <n v="368"/>
    <d v="2020-09-21T20:22:37"/>
    <x v="367"/>
    <x v="50"/>
    <n v="32"/>
    <n v="2"/>
    <n v="1"/>
    <n v="2"/>
    <n v="1"/>
    <n v="1"/>
    <m/>
    <n v="1"/>
    <n v="22"/>
    <n v="2"/>
    <n v="4"/>
    <n v="1"/>
    <n v="7"/>
    <n v="1"/>
    <n v="7"/>
    <n v="4"/>
    <n v="7"/>
    <n v="1"/>
    <n v="7"/>
    <n v="4"/>
    <x v="34"/>
    <x v="0"/>
    <x v="5"/>
    <m/>
    <m/>
    <m/>
    <n v="2"/>
    <x v="1"/>
    <n v="2"/>
    <n v="2"/>
    <m/>
    <x v="0"/>
    <x v="1"/>
    <x v="0"/>
    <x v="0"/>
    <x v="0"/>
    <x v="4"/>
    <x v="0"/>
    <m/>
    <m/>
    <m/>
    <x v="1"/>
    <n v="1"/>
    <m/>
    <m/>
    <n v="1"/>
    <m/>
    <m/>
    <x v="1"/>
    <m/>
    <m/>
    <n v="1"/>
    <x v="0"/>
    <x v="0"/>
    <n v="7"/>
    <n v="7"/>
    <n v="7"/>
    <n v="5.5"/>
    <s v="Medium Low"/>
    <s v="High"/>
    <s v="High"/>
    <s v="High"/>
    <s v="Medium High"/>
    <x v="7"/>
  </r>
  <r>
    <n v="369"/>
    <d v="2020-09-21T20:23:14"/>
    <x v="368"/>
    <x v="21"/>
    <n v="42"/>
    <n v="1"/>
    <n v="1"/>
    <n v="4"/>
    <n v="1"/>
    <n v="5"/>
    <s v="VA Pension"/>
    <n v="2"/>
    <n v="26"/>
    <n v="2"/>
    <n v="7"/>
    <n v="4"/>
    <n v="7"/>
    <n v="5"/>
    <n v="6"/>
    <n v="1"/>
    <n v="7"/>
    <n v="2"/>
    <n v="7"/>
    <n v="1"/>
    <x v="22"/>
    <x v="1"/>
    <x v="1"/>
    <m/>
    <m/>
    <s v="RMS INC"/>
    <n v="2"/>
    <x v="1"/>
    <n v="2"/>
    <n v="2"/>
    <n v="1"/>
    <x v="0"/>
    <x v="1"/>
    <x v="0"/>
    <x v="1"/>
    <x v="0"/>
    <x v="0"/>
    <x v="0"/>
    <m/>
    <m/>
    <m/>
    <x v="0"/>
    <m/>
    <m/>
    <m/>
    <n v="1"/>
    <m/>
    <n v="1"/>
    <x v="1"/>
    <m/>
    <n v="1"/>
    <m/>
    <x v="1"/>
    <x v="10"/>
    <n v="5.5"/>
    <n v="6.5"/>
    <n v="5"/>
    <n v="6.5"/>
    <s v="High"/>
    <s v="Medium High"/>
    <s v="Medium High"/>
    <s v="Medium High"/>
    <s v="High"/>
    <x v="3"/>
  </r>
  <r>
    <n v="370"/>
    <d v="2020-09-21T20:29:56"/>
    <x v="369"/>
    <x v="55"/>
    <n v="40"/>
    <n v="1"/>
    <n v="1"/>
    <n v="2"/>
    <n v="0"/>
    <n v="1"/>
    <m/>
    <n v="2"/>
    <n v="3"/>
    <n v="2"/>
    <n v="2"/>
    <n v="5"/>
    <n v="6"/>
    <n v="5"/>
    <n v="5"/>
    <n v="5"/>
    <n v="6"/>
    <n v="2"/>
    <n v="6"/>
    <n v="1"/>
    <x v="5"/>
    <x v="3"/>
    <x v="1"/>
    <m/>
    <m/>
    <s v="Mr. Cooper"/>
    <n v="3"/>
    <x v="1"/>
    <n v="2"/>
    <n v="3"/>
    <m/>
    <x v="0"/>
    <x v="1"/>
    <x v="0"/>
    <x v="0"/>
    <x v="0"/>
    <x v="4"/>
    <x v="1"/>
    <n v="1"/>
    <m/>
    <m/>
    <x v="0"/>
    <m/>
    <m/>
    <m/>
    <n v="1"/>
    <m/>
    <n v="1"/>
    <x v="0"/>
    <m/>
    <m/>
    <m/>
    <x v="1"/>
    <x v="9"/>
    <n v="4.5"/>
    <n v="6"/>
    <n v="4.5"/>
    <n v="6"/>
    <s v="Low"/>
    <s v="Medium Low"/>
    <s v="Medium High"/>
    <s v="Medium Low"/>
    <s v="Medium High"/>
    <x v="2"/>
  </r>
  <r>
    <n v="371"/>
    <d v="2020-09-21T20:46:16"/>
    <x v="370"/>
    <x v="10"/>
    <n v="39"/>
    <n v="1"/>
    <n v="1"/>
    <n v="2"/>
    <n v="0"/>
    <n v="4"/>
    <m/>
    <n v="2"/>
    <n v="2"/>
    <n v="2"/>
    <n v="6"/>
    <n v="6"/>
    <n v="6"/>
    <n v="7"/>
    <n v="5"/>
    <n v="7"/>
    <n v="6"/>
    <n v="6"/>
    <n v="7"/>
    <n v="6"/>
    <x v="4"/>
    <x v="0"/>
    <x v="5"/>
    <m/>
    <m/>
    <m/>
    <n v="3"/>
    <x v="2"/>
    <n v="3"/>
    <n v="3"/>
    <n v="1"/>
    <x v="0"/>
    <x v="1"/>
    <x v="0"/>
    <x v="1"/>
    <x v="0"/>
    <x v="3"/>
    <x v="1"/>
    <n v="1"/>
    <m/>
    <m/>
    <x v="1"/>
    <m/>
    <m/>
    <n v="1"/>
    <m/>
    <m/>
    <n v="1"/>
    <x v="1"/>
    <m/>
    <m/>
    <m/>
    <x v="0"/>
    <x v="1"/>
    <n v="4"/>
    <n v="4"/>
    <n v="4"/>
    <n v="3.5"/>
    <s v="Medium Low"/>
    <s v="Low"/>
    <s v="Low"/>
    <s v="Medium Low"/>
    <s v="Low"/>
    <x v="0"/>
  </r>
  <r>
    <n v="372"/>
    <d v="2020-09-21T20:49:19"/>
    <x v="371"/>
    <x v="21"/>
    <n v="42"/>
    <n v="2"/>
    <n v="1"/>
    <n v="2"/>
    <n v="0"/>
    <n v="1"/>
    <m/>
    <n v="2"/>
    <n v="15"/>
    <n v="2"/>
    <n v="3"/>
    <n v="3"/>
    <n v="6"/>
    <n v="3"/>
    <n v="6"/>
    <n v="6"/>
    <n v="6"/>
    <n v="3"/>
    <n v="5"/>
    <n v="3"/>
    <x v="5"/>
    <x v="1"/>
    <x v="3"/>
    <m/>
    <m/>
    <m/>
    <n v="1"/>
    <x v="1"/>
    <n v="1"/>
    <n v="1"/>
    <m/>
    <x v="0"/>
    <x v="1"/>
    <x v="0"/>
    <x v="1"/>
    <x v="1"/>
    <x v="4"/>
    <x v="1"/>
    <m/>
    <m/>
    <m/>
    <x v="0"/>
    <m/>
    <m/>
    <n v="1"/>
    <n v="1"/>
    <m/>
    <m/>
    <x v="0"/>
    <m/>
    <n v="1"/>
    <m/>
    <x v="1"/>
    <x v="9"/>
    <n v="5.5"/>
    <n v="5.5"/>
    <n v="5"/>
    <n v="5.5"/>
    <s v="Low"/>
    <s v="Medium High"/>
    <s v="Medium High"/>
    <s v="Medium High"/>
    <s v="Medium High"/>
    <x v="2"/>
  </r>
  <r>
    <n v="373"/>
    <d v="2020-09-21T21:08:26"/>
    <x v="372"/>
    <x v="49"/>
    <n v="35"/>
    <n v="1"/>
    <n v="1"/>
    <n v="2"/>
    <n v="1"/>
    <n v="1"/>
    <m/>
    <n v="1"/>
    <n v="16"/>
    <n v="2"/>
    <n v="6"/>
    <n v="5"/>
    <n v="6"/>
    <n v="5"/>
    <n v="6"/>
    <n v="2"/>
    <n v="6"/>
    <n v="1"/>
    <n v="6"/>
    <n v="1"/>
    <x v="26"/>
    <x v="0"/>
    <x v="7"/>
    <m/>
    <m/>
    <m/>
    <n v="2"/>
    <x v="1"/>
    <n v="2"/>
    <n v="2"/>
    <m/>
    <x v="0"/>
    <x v="1"/>
    <x v="0"/>
    <x v="1"/>
    <x v="1"/>
    <x v="0"/>
    <x v="1"/>
    <m/>
    <m/>
    <m/>
    <x v="1"/>
    <m/>
    <m/>
    <m/>
    <m/>
    <n v="1"/>
    <m/>
    <x v="1"/>
    <m/>
    <m/>
    <n v="1"/>
    <x v="2"/>
    <x v="4"/>
    <n v="4.5"/>
    <n v="6.5"/>
    <n v="4.5"/>
    <n v="6.5"/>
    <s v="High"/>
    <s v="Medium Low"/>
    <s v="Medium High"/>
    <s v="Medium Low"/>
    <s v="High"/>
    <x v="3"/>
  </r>
  <r>
    <n v="374"/>
    <d v="2020-09-21T21:16:55"/>
    <x v="373"/>
    <x v="12"/>
    <n v="35"/>
    <n v="1"/>
    <n v="1"/>
    <n v="2"/>
    <n v="0"/>
    <n v="1"/>
    <m/>
    <n v="2"/>
    <n v="10"/>
    <n v="2"/>
    <n v="6"/>
    <n v="2"/>
    <n v="7"/>
    <n v="2"/>
    <n v="5"/>
    <n v="2"/>
    <n v="5"/>
    <n v="1"/>
    <n v="6"/>
    <n v="4"/>
    <x v="1"/>
    <x v="1"/>
    <x v="2"/>
    <m/>
    <m/>
    <m/>
    <n v="2"/>
    <x v="1"/>
    <n v="2"/>
    <n v="2"/>
    <m/>
    <x v="1"/>
    <x v="1"/>
    <x v="0"/>
    <x v="1"/>
    <x v="0"/>
    <x v="4"/>
    <x v="0"/>
    <m/>
    <m/>
    <m/>
    <x v="1"/>
    <m/>
    <n v="1"/>
    <m/>
    <m/>
    <n v="1"/>
    <n v="1"/>
    <x v="1"/>
    <m/>
    <m/>
    <m/>
    <x v="2"/>
    <x v="4"/>
    <n v="5.5"/>
    <n v="7"/>
    <n v="6"/>
    <n v="4.5"/>
    <s v="High"/>
    <s v="Medium High"/>
    <s v="High"/>
    <s v="Medium High"/>
    <s v="Medium Low"/>
    <x v="3"/>
  </r>
  <r>
    <n v="375"/>
    <d v="2020-09-21T21:17:32"/>
    <x v="374"/>
    <x v="17"/>
    <n v="30"/>
    <n v="1"/>
    <n v="1"/>
    <n v="2"/>
    <n v="1"/>
    <n v="1"/>
    <m/>
    <n v="1"/>
    <n v="0"/>
    <n v="1"/>
    <n v="4"/>
    <n v="4"/>
    <n v="4"/>
    <n v="5"/>
    <n v="4"/>
    <n v="4"/>
    <n v="6"/>
    <n v="4"/>
    <n v="5"/>
    <n v="4"/>
    <x v="12"/>
    <x v="0"/>
    <x v="3"/>
    <m/>
    <m/>
    <m/>
    <n v="1"/>
    <x v="0"/>
    <n v="1"/>
    <n v="1"/>
    <n v="1"/>
    <x v="0"/>
    <x v="1"/>
    <x v="0"/>
    <x v="1"/>
    <x v="0"/>
    <x v="3"/>
    <x v="0"/>
    <m/>
    <m/>
    <m/>
    <x v="1"/>
    <m/>
    <m/>
    <m/>
    <m/>
    <m/>
    <m/>
    <x v="0"/>
    <m/>
    <m/>
    <m/>
    <x v="0"/>
    <x v="0"/>
    <n v="5"/>
    <n v="4"/>
    <n v="4"/>
    <n v="4"/>
    <s v="Medium Low"/>
    <s v="Medium Low"/>
    <s v="Low"/>
    <s v="Medium Low"/>
    <s v="Low"/>
    <x v="0"/>
  </r>
  <r>
    <n v="376"/>
    <d v="2020-09-21T21:32:26"/>
    <x v="375"/>
    <x v="27"/>
    <n v="50"/>
    <n v="2"/>
    <n v="1"/>
    <n v="2"/>
    <n v="0"/>
    <n v="1"/>
    <m/>
    <n v="2"/>
    <n v="3"/>
    <n v="2"/>
    <n v="5"/>
    <n v="1"/>
    <n v="7"/>
    <n v="1"/>
    <n v="4"/>
    <n v="4"/>
    <n v="7"/>
    <n v="1"/>
    <n v="6"/>
    <n v="1"/>
    <x v="5"/>
    <x v="1"/>
    <x v="9"/>
    <s v="Summit"/>
    <m/>
    <m/>
    <n v="2"/>
    <x v="1"/>
    <n v="2"/>
    <n v="3"/>
    <m/>
    <x v="0"/>
    <x v="1"/>
    <x v="0"/>
    <x v="1"/>
    <x v="1"/>
    <x v="2"/>
    <x v="1"/>
    <m/>
    <m/>
    <m/>
    <x v="0"/>
    <m/>
    <m/>
    <n v="1"/>
    <m/>
    <m/>
    <m/>
    <x v="0"/>
    <m/>
    <m/>
    <m/>
    <x v="2"/>
    <x v="6"/>
    <n v="7"/>
    <n v="7"/>
    <n v="6.5"/>
    <n v="5.5"/>
    <s v="Medium High"/>
    <s v="High"/>
    <s v="High"/>
    <s v="High"/>
    <s v="Medium High"/>
    <x v="7"/>
  </r>
  <r>
    <n v="377"/>
    <d v="2020-09-21T21:37:17"/>
    <x v="376"/>
    <x v="46"/>
    <n v="3"/>
    <n v="1"/>
    <n v="1"/>
    <n v="1"/>
    <n v="3"/>
    <n v="1"/>
    <m/>
    <n v="1"/>
    <n v="2"/>
    <n v="2"/>
    <n v="7"/>
    <n v="6"/>
    <n v="4"/>
    <n v="6"/>
    <n v="6"/>
    <n v="7"/>
    <n v="6"/>
    <n v="2"/>
    <n v="3"/>
    <n v="1"/>
    <x v="12"/>
    <x v="0"/>
    <x v="10"/>
    <m/>
    <m/>
    <m/>
    <n v="2"/>
    <x v="1"/>
    <n v="1"/>
    <n v="2"/>
    <m/>
    <x v="0"/>
    <x v="1"/>
    <x v="0"/>
    <x v="1"/>
    <x v="1"/>
    <x v="0"/>
    <x v="1"/>
    <m/>
    <m/>
    <m/>
    <x v="0"/>
    <n v="1"/>
    <m/>
    <n v="1"/>
    <m/>
    <m/>
    <n v="1"/>
    <x v="0"/>
    <n v="1"/>
    <n v="1"/>
    <m/>
    <x v="3"/>
    <x v="0"/>
    <n v="4"/>
    <n v="5"/>
    <n v="2.5"/>
    <n v="6.5"/>
    <s v="Medium Low"/>
    <s v="Low"/>
    <s v="Medium Low"/>
    <s v="Low"/>
    <s v="High"/>
    <x v="6"/>
  </r>
  <r>
    <n v="378"/>
    <d v="2020-09-21T21:49:00"/>
    <x v="377"/>
    <x v="45"/>
    <n v="43"/>
    <n v="2"/>
    <n v="1"/>
    <n v="5"/>
    <n v="1"/>
    <n v="1"/>
    <m/>
    <n v="1"/>
    <n v="0"/>
    <n v="1"/>
    <n v="6"/>
    <n v="7"/>
    <n v="7"/>
    <n v="7"/>
    <n v="6"/>
    <n v="6"/>
    <n v="6"/>
    <n v="6"/>
    <n v="6"/>
    <n v="7"/>
    <x v="12"/>
    <x v="0"/>
    <x v="3"/>
    <m/>
    <m/>
    <m/>
    <n v="1"/>
    <x v="0"/>
    <n v="1"/>
    <n v="1"/>
    <n v="1"/>
    <x v="0"/>
    <x v="1"/>
    <x v="0"/>
    <x v="1"/>
    <x v="0"/>
    <x v="1"/>
    <x v="1"/>
    <n v="1"/>
    <n v="1"/>
    <n v="1"/>
    <x v="1"/>
    <m/>
    <m/>
    <m/>
    <m/>
    <m/>
    <m/>
    <x v="0"/>
    <n v="1"/>
    <m/>
    <m/>
    <x v="1"/>
    <x v="0"/>
    <n v="3.5"/>
    <n v="4.5"/>
    <n v="3.5"/>
    <n v="3.5"/>
    <s v="Medium Low"/>
    <s v="Low"/>
    <s v="Medium Low"/>
    <s v="Medium Low"/>
    <s v="Low"/>
    <x v="0"/>
  </r>
  <r>
    <n v="379"/>
    <d v="2020-09-21T21:49:20"/>
    <x v="378"/>
    <x v="57"/>
    <n v="29"/>
    <n v="2"/>
    <n v="1"/>
    <n v="2"/>
    <n v="0"/>
    <n v="4"/>
    <m/>
    <n v="1"/>
    <n v="43"/>
    <n v="2"/>
    <n v="2"/>
    <n v="4"/>
    <n v="6"/>
    <n v="5"/>
    <n v="4"/>
    <n v="7"/>
    <n v="6"/>
    <n v="3"/>
    <n v="5"/>
    <n v="7"/>
    <x v="16"/>
    <x v="1"/>
    <x v="10"/>
    <m/>
    <m/>
    <m/>
    <n v="2"/>
    <x v="1"/>
    <n v="2"/>
    <n v="2"/>
    <m/>
    <x v="0"/>
    <x v="1"/>
    <x v="0"/>
    <x v="1"/>
    <x v="1"/>
    <x v="1"/>
    <x v="0"/>
    <m/>
    <m/>
    <m/>
    <x v="1"/>
    <m/>
    <m/>
    <m/>
    <m/>
    <n v="1"/>
    <m/>
    <x v="0"/>
    <m/>
    <m/>
    <m/>
    <x v="0"/>
    <x v="7"/>
    <n v="5"/>
    <n v="5.5"/>
    <n v="4"/>
    <n v="2.5"/>
    <s v="Low"/>
    <s v="Medium Low"/>
    <s v="Medium High"/>
    <s v="Medium Low"/>
    <s v="Low"/>
    <x v="4"/>
  </r>
  <r>
    <n v="380"/>
    <d v="2020-09-21T21:54:53"/>
    <x v="379"/>
    <x v="32"/>
    <n v="18"/>
    <n v="1"/>
    <n v="1"/>
    <n v="2"/>
    <n v="0"/>
    <n v="1"/>
    <m/>
    <n v="2"/>
    <n v="26"/>
    <n v="1"/>
    <n v="5"/>
    <n v="2"/>
    <n v="6"/>
    <n v="2"/>
    <n v="6"/>
    <n v="3"/>
    <n v="7"/>
    <n v="1"/>
    <n v="6"/>
    <n v="2"/>
    <x v="5"/>
    <x v="1"/>
    <x v="5"/>
    <m/>
    <m/>
    <m/>
    <n v="2"/>
    <x v="0"/>
    <n v="2"/>
    <n v="2"/>
    <m/>
    <x v="1"/>
    <x v="1"/>
    <x v="0"/>
    <x v="1"/>
    <x v="0"/>
    <x v="3"/>
    <x v="0"/>
    <m/>
    <m/>
    <m/>
    <x v="1"/>
    <m/>
    <n v="1"/>
    <m/>
    <n v="1"/>
    <m/>
    <m/>
    <x v="1"/>
    <m/>
    <m/>
    <n v="1"/>
    <x v="1"/>
    <x v="5"/>
    <n v="6.5"/>
    <n v="6.5"/>
    <n v="6"/>
    <n v="6"/>
    <s v="Medium High"/>
    <s v="High"/>
    <s v="Medium High"/>
    <s v="Medium High"/>
    <s v="Medium High"/>
    <x v="3"/>
  </r>
  <r>
    <n v="381"/>
    <d v="2020-09-21T22:09:10"/>
    <x v="380"/>
    <x v="18"/>
    <n v="28"/>
    <n v="1"/>
    <n v="1"/>
    <n v="1"/>
    <n v="0"/>
    <n v="1"/>
    <m/>
    <n v="1"/>
    <n v="1"/>
    <n v="2"/>
    <n v="5"/>
    <n v="4"/>
    <n v="7"/>
    <n v="1"/>
    <n v="6"/>
    <n v="3"/>
    <n v="7"/>
    <n v="1"/>
    <n v="7"/>
    <n v="4"/>
    <x v="1"/>
    <x v="0"/>
    <x v="3"/>
    <m/>
    <m/>
    <m/>
    <n v="1"/>
    <x v="0"/>
    <n v="2"/>
    <n v="2"/>
    <n v="1"/>
    <x v="0"/>
    <x v="1"/>
    <x v="0"/>
    <x v="1"/>
    <x v="0"/>
    <x v="3"/>
    <x v="0"/>
    <m/>
    <n v="1"/>
    <m/>
    <x v="0"/>
    <m/>
    <m/>
    <m/>
    <m/>
    <m/>
    <n v="1"/>
    <x v="1"/>
    <m/>
    <m/>
    <m/>
    <x v="3"/>
    <x v="5"/>
    <n v="5.5"/>
    <n v="7"/>
    <n v="7"/>
    <n v="5"/>
    <s v="Medium High"/>
    <s v="Medium High"/>
    <s v="High"/>
    <s v="High"/>
    <s v="Medium Low"/>
    <x v="3"/>
  </r>
  <r>
    <n v="382"/>
    <d v="2020-09-21T22:12:46"/>
    <x v="381"/>
    <x v="26"/>
    <n v="36"/>
    <n v="1"/>
    <n v="1"/>
    <n v="2"/>
    <n v="0"/>
    <n v="1"/>
    <m/>
    <n v="1"/>
    <n v="19"/>
    <n v="2"/>
    <n v="3"/>
    <n v="1"/>
    <n v="7"/>
    <n v="2"/>
    <n v="6"/>
    <n v="6"/>
    <n v="6"/>
    <n v="1"/>
    <n v="7"/>
    <n v="2"/>
    <x v="21"/>
    <x v="0"/>
    <x v="4"/>
    <m/>
    <m/>
    <m/>
    <n v="2"/>
    <x v="1"/>
    <n v="2"/>
    <n v="3"/>
    <n v="1"/>
    <x v="0"/>
    <x v="1"/>
    <x v="0"/>
    <x v="0"/>
    <x v="0"/>
    <x v="0"/>
    <x v="1"/>
    <m/>
    <m/>
    <m/>
    <x v="0"/>
    <m/>
    <m/>
    <n v="1"/>
    <n v="1"/>
    <m/>
    <m/>
    <x v="1"/>
    <m/>
    <m/>
    <n v="1"/>
    <x v="1"/>
    <x v="9"/>
    <n v="6.5"/>
    <n v="7"/>
    <n v="6.5"/>
    <n v="6"/>
    <s v="Low"/>
    <s v="High"/>
    <s v="High"/>
    <s v="High"/>
    <s v="Medium High"/>
    <x v="7"/>
  </r>
  <r>
    <n v="383"/>
    <d v="2020-09-21T22:18:44"/>
    <x v="382"/>
    <x v="6"/>
    <n v="9"/>
    <n v="2"/>
    <n v="1"/>
    <n v="3"/>
    <n v="1"/>
    <n v="3"/>
    <m/>
    <n v="1"/>
    <n v="0"/>
    <n v="1"/>
    <n v="1"/>
    <n v="4"/>
    <n v="5"/>
    <n v="6"/>
    <n v="3"/>
    <n v="6"/>
    <n v="7"/>
    <n v="7"/>
    <n v="2"/>
    <n v="4"/>
    <x v="17"/>
    <x v="3"/>
    <x v="8"/>
    <m/>
    <m/>
    <m/>
    <n v="1"/>
    <x v="1"/>
    <n v="1"/>
    <n v="1"/>
    <m/>
    <x v="1"/>
    <x v="1"/>
    <x v="0"/>
    <x v="1"/>
    <x v="0"/>
    <x v="0"/>
    <x v="1"/>
    <n v="1"/>
    <m/>
    <n v="1"/>
    <x v="1"/>
    <m/>
    <n v="1"/>
    <m/>
    <m/>
    <m/>
    <n v="1"/>
    <x v="1"/>
    <n v="1"/>
    <m/>
    <m/>
    <x v="1"/>
    <x v="7"/>
    <n v="5.5"/>
    <n v="3"/>
    <n v="2"/>
    <n v="3.5"/>
    <s v="Low"/>
    <s v="Medium High"/>
    <s v="Low"/>
    <s v="Low"/>
    <s v="Low"/>
    <x v="4"/>
  </r>
  <r>
    <n v="384"/>
    <d v="2020-09-21T22:46:01"/>
    <x v="383"/>
    <x v="49"/>
    <n v="43"/>
    <n v="2"/>
    <n v="1"/>
    <n v="3"/>
    <n v="0"/>
    <n v="1"/>
    <m/>
    <n v="2"/>
    <n v="3"/>
    <n v="2"/>
    <n v="2"/>
    <n v="1"/>
    <n v="7"/>
    <n v="6"/>
    <n v="7"/>
    <n v="6"/>
    <n v="5"/>
    <n v="1"/>
    <n v="6"/>
    <n v="5"/>
    <x v="3"/>
    <x v="3"/>
    <x v="11"/>
    <m/>
    <m/>
    <m/>
    <n v="2"/>
    <x v="0"/>
    <n v="2"/>
    <n v="2"/>
    <n v="1"/>
    <x v="1"/>
    <x v="1"/>
    <x v="0"/>
    <x v="0"/>
    <x v="0"/>
    <x v="1"/>
    <x v="0"/>
    <m/>
    <m/>
    <m/>
    <x v="0"/>
    <n v="1"/>
    <m/>
    <m/>
    <m/>
    <m/>
    <n v="1"/>
    <x v="1"/>
    <m/>
    <m/>
    <m/>
    <x v="1"/>
    <x v="3"/>
    <n v="6"/>
    <n v="7"/>
    <n v="4"/>
    <n v="5"/>
    <s v="Low"/>
    <s v="Medium High"/>
    <s v="High"/>
    <s v="Medium Low"/>
    <s v="Medium Low"/>
    <x v="4"/>
  </r>
  <r>
    <n v="385"/>
    <d v="2020-09-21T22:46:51"/>
    <x v="384"/>
    <x v="33"/>
    <n v="35"/>
    <n v="1"/>
    <n v="1"/>
    <n v="1"/>
    <n v="0"/>
    <n v="1"/>
    <m/>
    <n v="2"/>
    <n v="0"/>
    <n v="2"/>
    <n v="5"/>
    <n v="1"/>
    <n v="5"/>
    <n v="1"/>
    <n v="5"/>
    <n v="5"/>
    <n v="5"/>
    <n v="2"/>
    <n v="6"/>
    <n v="1"/>
    <x v="4"/>
    <x v="0"/>
    <x v="7"/>
    <m/>
    <m/>
    <m/>
    <n v="1"/>
    <x v="1"/>
    <n v="1"/>
    <n v="3"/>
    <n v="1"/>
    <x v="0"/>
    <x v="0"/>
    <x v="0"/>
    <x v="0"/>
    <x v="0"/>
    <x v="0"/>
    <x v="0"/>
    <m/>
    <m/>
    <m/>
    <x v="0"/>
    <m/>
    <n v="1"/>
    <m/>
    <m/>
    <m/>
    <m/>
    <x v="0"/>
    <m/>
    <n v="1"/>
    <m/>
    <x v="2"/>
    <x v="0"/>
    <n v="6"/>
    <n v="5.5"/>
    <n v="6.5"/>
    <n v="6"/>
    <s v="Medium Low"/>
    <s v="Medium High"/>
    <s v="Medium High"/>
    <s v="High"/>
    <s v="Medium High"/>
    <x v="7"/>
  </r>
  <r>
    <n v="386"/>
    <d v="2020-09-21T22:51:20"/>
    <x v="385"/>
    <x v="37"/>
    <n v="40"/>
    <n v="2"/>
    <n v="1"/>
    <n v="2"/>
    <n v="0"/>
    <n v="1"/>
    <m/>
    <n v="2"/>
    <n v="18"/>
    <n v="2"/>
    <n v="6"/>
    <n v="1"/>
    <n v="7"/>
    <n v="3"/>
    <n v="7"/>
    <n v="3"/>
    <n v="6"/>
    <n v="1"/>
    <n v="7"/>
    <n v="2"/>
    <x v="5"/>
    <x v="1"/>
    <x v="3"/>
    <m/>
    <m/>
    <m/>
    <n v="2"/>
    <x v="2"/>
    <n v="2"/>
    <n v="2"/>
    <n v="1"/>
    <x v="1"/>
    <x v="1"/>
    <x v="0"/>
    <x v="1"/>
    <x v="0"/>
    <x v="5"/>
    <x v="0"/>
    <m/>
    <m/>
    <m/>
    <x v="0"/>
    <m/>
    <m/>
    <m/>
    <m/>
    <n v="1"/>
    <n v="1"/>
    <x v="1"/>
    <m/>
    <n v="1"/>
    <m/>
    <x v="1"/>
    <x v="11"/>
    <n v="6.5"/>
    <n v="7"/>
    <n v="6"/>
    <n v="6.5"/>
    <s v="Medium High"/>
    <s v="High"/>
    <s v="High"/>
    <s v="Medium High"/>
    <s v="High"/>
    <x v="3"/>
  </r>
  <r>
    <n v="387"/>
    <d v="2020-09-21T22:58:57"/>
    <x v="386"/>
    <x v="24"/>
    <n v="5"/>
    <n v="1"/>
    <n v="1"/>
    <n v="1"/>
    <n v="0"/>
    <n v="1"/>
    <m/>
    <n v="1"/>
    <n v="1"/>
    <n v="1"/>
    <n v="6"/>
    <n v="6"/>
    <n v="6"/>
    <n v="5"/>
    <n v="7"/>
    <n v="4"/>
    <n v="5"/>
    <n v="7"/>
    <n v="6"/>
    <n v="6"/>
    <x v="12"/>
    <x v="0"/>
    <x v="3"/>
    <m/>
    <m/>
    <m/>
    <n v="1"/>
    <x v="0"/>
    <n v="1"/>
    <n v="1"/>
    <n v="1"/>
    <x v="0"/>
    <x v="1"/>
    <x v="0"/>
    <x v="1"/>
    <x v="0"/>
    <x v="3"/>
    <x v="0"/>
    <m/>
    <m/>
    <m/>
    <x v="1"/>
    <m/>
    <m/>
    <m/>
    <m/>
    <m/>
    <m/>
    <x v="0"/>
    <m/>
    <m/>
    <m/>
    <x v="3"/>
    <x v="5"/>
    <n v="3.5"/>
    <n v="3.5"/>
    <n v="4.5"/>
    <n v="4.5"/>
    <s v="Medium High"/>
    <s v="Low"/>
    <s v="Low"/>
    <s v="Medium Low"/>
    <s v="Medium Low"/>
    <x v="0"/>
  </r>
  <r>
    <n v="388"/>
    <d v="2020-09-21T23:07:41"/>
    <x v="387"/>
    <x v="29"/>
    <n v="32"/>
    <n v="1"/>
    <n v="1"/>
    <n v="3"/>
    <n v="0"/>
    <n v="1"/>
    <m/>
    <n v="1"/>
    <n v="11"/>
    <n v="2"/>
    <n v="1"/>
    <n v="1"/>
    <n v="7"/>
    <n v="2"/>
    <n v="6"/>
    <n v="7"/>
    <n v="6"/>
    <n v="1"/>
    <n v="7"/>
    <n v="1"/>
    <x v="24"/>
    <x v="0"/>
    <x v="1"/>
    <m/>
    <m/>
    <s v="Mr. Cooper"/>
    <n v="2"/>
    <x v="0"/>
    <n v="3"/>
    <n v="2"/>
    <n v="1"/>
    <x v="1"/>
    <x v="0"/>
    <x v="1"/>
    <x v="0"/>
    <x v="0"/>
    <x v="1"/>
    <x v="1"/>
    <m/>
    <m/>
    <m/>
    <x v="0"/>
    <m/>
    <m/>
    <n v="1"/>
    <n v="1"/>
    <m/>
    <m/>
    <x v="1"/>
    <m/>
    <n v="1"/>
    <m/>
    <x v="0"/>
    <x v="8"/>
    <n v="6.5"/>
    <n v="7"/>
    <n v="6.5"/>
    <n v="6.5"/>
    <s v="Low"/>
    <s v="High"/>
    <s v="High"/>
    <s v="High"/>
    <s v="High"/>
    <x v="7"/>
  </r>
  <r>
    <n v="389"/>
    <d v="2020-09-21T23:15:39"/>
    <x v="388"/>
    <x v="45"/>
    <n v="38"/>
    <n v="1"/>
    <n v="1"/>
    <n v="1"/>
    <n v="0"/>
    <n v="1"/>
    <m/>
    <n v="2"/>
    <n v="15"/>
    <n v="1"/>
    <n v="7"/>
    <n v="1"/>
    <n v="7"/>
    <n v="1"/>
    <n v="7"/>
    <n v="1"/>
    <n v="7"/>
    <n v="1"/>
    <n v="7"/>
    <n v="1"/>
    <x v="4"/>
    <x v="0"/>
    <x v="0"/>
    <m/>
    <m/>
    <m/>
    <n v="2"/>
    <x v="1"/>
    <n v="1"/>
    <n v="2"/>
    <m/>
    <x v="0"/>
    <x v="1"/>
    <x v="0"/>
    <x v="1"/>
    <x v="1"/>
    <x v="1"/>
    <x v="0"/>
    <m/>
    <m/>
    <m/>
    <x v="0"/>
    <m/>
    <n v="1"/>
    <m/>
    <m/>
    <m/>
    <m/>
    <x v="0"/>
    <m/>
    <m/>
    <m/>
    <x v="0"/>
    <x v="10"/>
    <n v="7"/>
    <n v="7"/>
    <n v="7"/>
    <n v="7"/>
    <s v="High"/>
    <s v="High"/>
    <s v="High"/>
    <s v="High"/>
    <s v="High"/>
    <x v="3"/>
  </r>
  <r>
    <n v="390"/>
    <d v="2020-09-22T01:37:59"/>
    <x v="389"/>
    <x v="24"/>
    <n v="1"/>
    <n v="1"/>
    <n v="1"/>
    <n v="2"/>
    <n v="0"/>
    <n v="2"/>
    <m/>
    <n v="2"/>
    <n v="0"/>
    <n v="2"/>
    <n v="4"/>
    <n v="3"/>
    <n v="4"/>
    <n v="4"/>
    <n v="4"/>
    <n v="5"/>
    <n v="3"/>
    <n v="4"/>
    <n v="6"/>
    <n v="4"/>
    <x v="1"/>
    <x v="1"/>
    <x v="10"/>
    <m/>
    <m/>
    <m/>
    <n v="1"/>
    <x v="0"/>
    <n v="2"/>
    <n v="3"/>
    <m/>
    <x v="0"/>
    <x v="1"/>
    <x v="0"/>
    <x v="0"/>
    <x v="0"/>
    <x v="5"/>
    <x v="1"/>
    <n v="1"/>
    <m/>
    <m/>
    <x v="0"/>
    <n v="1"/>
    <m/>
    <m/>
    <m/>
    <m/>
    <m/>
    <x v="1"/>
    <n v="1"/>
    <m/>
    <m/>
    <x v="1"/>
    <x v="1"/>
    <n v="4"/>
    <n v="4"/>
    <n v="5"/>
    <n v="4"/>
    <s v="Medium Low"/>
    <s v="Low"/>
    <s v="Low"/>
    <s v="Medium High"/>
    <s v="Low"/>
    <x v="0"/>
  </r>
  <r>
    <n v="391"/>
    <d v="2020-09-22T01:50:14"/>
    <x v="390"/>
    <x v="39"/>
    <n v="6"/>
    <n v="2"/>
    <n v="1"/>
    <n v="2"/>
    <n v="2"/>
    <n v="3"/>
    <m/>
    <n v="1"/>
    <n v="0"/>
    <n v="1"/>
    <n v="3"/>
    <n v="3"/>
    <n v="7"/>
    <n v="3"/>
    <n v="3"/>
    <n v="2"/>
    <n v="2"/>
    <n v="5"/>
    <n v="4"/>
    <n v="4"/>
    <x v="7"/>
    <x v="3"/>
    <x v="5"/>
    <m/>
    <m/>
    <m/>
    <n v="1"/>
    <x v="1"/>
    <n v="2"/>
    <n v="1"/>
    <m/>
    <x v="1"/>
    <x v="1"/>
    <x v="0"/>
    <x v="1"/>
    <x v="0"/>
    <x v="0"/>
    <x v="1"/>
    <m/>
    <n v="1"/>
    <m/>
    <x v="1"/>
    <m/>
    <m/>
    <m/>
    <m/>
    <m/>
    <m/>
    <x v="1"/>
    <m/>
    <n v="1"/>
    <m/>
    <x v="3"/>
    <x v="6"/>
    <n v="3.5"/>
    <n v="5"/>
    <n v="4.5"/>
    <n v="3.5"/>
    <s v="Medium High"/>
    <s v="Low"/>
    <s v="Medium Low"/>
    <s v="Medium Low"/>
    <s v="Low"/>
    <x v="0"/>
  </r>
  <r>
    <n v="392"/>
    <d v="2020-09-22T04:25:55"/>
    <x v="391"/>
    <x v="45"/>
    <n v="36"/>
    <n v="1"/>
    <n v="1"/>
    <n v="1"/>
    <n v="1"/>
    <n v="1"/>
    <m/>
    <n v="2"/>
    <n v="11"/>
    <n v="2"/>
    <n v="3"/>
    <n v="1"/>
    <n v="7"/>
    <n v="2"/>
    <n v="6"/>
    <n v="7"/>
    <n v="7"/>
    <n v="1"/>
    <n v="7"/>
    <n v="1"/>
    <x v="24"/>
    <x v="3"/>
    <x v="10"/>
    <m/>
    <m/>
    <m/>
    <n v="3"/>
    <x v="0"/>
    <n v="2"/>
    <n v="3"/>
    <n v="1"/>
    <x v="1"/>
    <x v="1"/>
    <x v="0"/>
    <x v="1"/>
    <x v="0"/>
    <x v="4"/>
    <x v="0"/>
    <m/>
    <m/>
    <m/>
    <x v="1"/>
    <m/>
    <n v="1"/>
    <m/>
    <m/>
    <n v="1"/>
    <n v="1"/>
    <x v="0"/>
    <m/>
    <m/>
    <m/>
    <x v="1"/>
    <x v="3"/>
    <n v="7"/>
    <n v="7"/>
    <n v="6.5"/>
    <n v="6.5"/>
    <s v="Low"/>
    <s v="High"/>
    <s v="High"/>
    <s v="High"/>
    <s v="High"/>
    <x v="7"/>
  </r>
  <r>
    <n v="393"/>
    <d v="2020-09-22T06:01:05"/>
    <x v="392"/>
    <x v="49"/>
    <n v="32"/>
    <n v="1"/>
    <n v="1"/>
    <n v="1"/>
    <n v="2"/>
    <n v="1"/>
    <m/>
    <n v="2"/>
    <n v="4"/>
    <n v="1"/>
    <n v="5"/>
    <n v="1"/>
    <n v="7"/>
    <n v="1"/>
    <n v="7"/>
    <n v="6"/>
    <n v="7"/>
    <n v="1"/>
    <n v="7"/>
    <n v="1"/>
    <x v="7"/>
    <x v="0"/>
    <x v="5"/>
    <m/>
    <m/>
    <m/>
    <n v="1"/>
    <x v="0"/>
    <n v="1"/>
    <n v="1"/>
    <n v="1"/>
    <x v="0"/>
    <x v="1"/>
    <x v="0"/>
    <x v="1"/>
    <x v="0"/>
    <x v="1"/>
    <x v="0"/>
    <m/>
    <n v="1"/>
    <m/>
    <x v="0"/>
    <m/>
    <m/>
    <m/>
    <m/>
    <m/>
    <n v="1"/>
    <x v="1"/>
    <m/>
    <m/>
    <m/>
    <x v="0"/>
    <x v="1"/>
    <n v="7"/>
    <n v="7"/>
    <n v="7"/>
    <n v="7"/>
    <s v="Medium Low"/>
    <s v="High"/>
    <s v="High"/>
    <s v="High"/>
    <s v="High"/>
    <x v="7"/>
  </r>
  <r>
    <n v="394"/>
    <d v="2020-09-22T08:50:02"/>
    <x v="393"/>
    <x v="21"/>
    <n v="38"/>
    <n v="1"/>
    <n v="1"/>
    <n v="1"/>
    <n v="0"/>
    <n v="3"/>
    <m/>
    <n v="2"/>
    <n v="10"/>
    <n v="2"/>
    <n v="4"/>
    <n v="4"/>
    <n v="5"/>
    <n v="4"/>
    <n v="5"/>
    <n v="5"/>
    <n v="6"/>
    <n v="3"/>
    <n v="5"/>
    <n v="4"/>
    <x v="9"/>
    <x v="3"/>
    <x v="1"/>
    <m/>
    <m/>
    <s v="Orrstown Bank"/>
    <n v="3"/>
    <x v="1"/>
    <n v="2"/>
    <n v="3"/>
    <m/>
    <x v="0"/>
    <x v="1"/>
    <x v="0"/>
    <x v="1"/>
    <x v="1"/>
    <x v="5"/>
    <x v="0"/>
    <m/>
    <m/>
    <m/>
    <x v="0"/>
    <m/>
    <m/>
    <m/>
    <n v="1"/>
    <m/>
    <m/>
    <x v="1"/>
    <m/>
    <m/>
    <n v="1"/>
    <x v="0"/>
    <x v="1"/>
    <n v="5"/>
    <n v="5"/>
    <n v="4.5"/>
    <n v="4.5"/>
    <s v="Medium Low"/>
    <s v="Medium Low"/>
    <s v="Medium Low"/>
    <s v="Medium Low"/>
    <s v="Medium Low"/>
    <x v="2"/>
  </r>
  <r>
    <n v="395"/>
    <d v="2020-09-22T10:31:11"/>
    <x v="394"/>
    <x v="56"/>
    <n v="13"/>
    <n v="1"/>
    <n v="1"/>
    <n v="2"/>
    <n v="2"/>
    <n v="1"/>
    <m/>
    <n v="2"/>
    <n v="15"/>
    <n v="2"/>
    <n v="6"/>
    <n v="1"/>
    <n v="7"/>
    <n v="1"/>
    <n v="7"/>
    <n v="6"/>
    <n v="7"/>
    <n v="1"/>
    <n v="7"/>
    <n v="2"/>
    <x v="17"/>
    <x v="3"/>
    <x v="3"/>
    <m/>
    <m/>
    <m/>
    <n v="1"/>
    <x v="0"/>
    <n v="2"/>
    <n v="1"/>
    <m/>
    <x v="1"/>
    <x v="1"/>
    <x v="0"/>
    <x v="1"/>
    <x v="0"/>
    <x v="1"/>
    <x v="0"/>
    <n v="1"/>
    <m/>
    <m/>
    <x v="1"/>
    <m/>
    <n v="1"/>
    <m/>
    <m/>
    <m/>
    <n v="1"/>
    <x v="1"/>
    <m/>
    <m/>
    <m/>
    <x v="2"/>
    <x v="0"/>
    <n v="7"/>
    <n v="7"/>
    <n v="7"/>
    <n v="6.5"/>
    <s v="Medium Low"/>
    <s v="High"/>
    <s v="High"/>
    <s v="High"/>
    <s v="High"/>
    <x v="7"/>
  </r>
  <r>
    <n v="396"/>
    <d v="2020-09-22T10:57:15"/>
    <x v="395"/>
    <x v="28"/>
    <n v="35"/>
    <n v="1"/>
    <n v="1"/>
    <n v="4"/>
    <n v="2"/>
    <n v="3"/>
    <m/>
    <n v="2"/>
    <n v="13"/>
    <n v="2"/>
    <n v="4"/>
    <n v="2"/>
    <n v="7"/>
    <n v="5"/>
    <n v="4"/>
    <n v="6"/>
    <n v="6"/>
    <n v="5"/>
    <n v="2"/>
    <n v="7"/>
    <x v="25"/>
    <x v="3"/>
    <x v="2"/>
    <m/>
    <m/>
    <m/>
    <n v="2"/>
    <x v="2"/>
    <n v="2"/>
    <n v="2"/>
    <n v="1"/>
    <x v="1"/>
    <x v="0"/>
    <x v="0"/>
    <x v="0"/>
    <x v="0"/>
    <x v="1"/>
    <x v="1"/>
    <m/>
    <m/>
    <m/>
    <x v="1"/>
    <n v="1"/>
    <n v="1"/>
    <n v="1"/>
    <m/>
    <m/>
    <m/>
    <x v="0"/>
    <n v="1"/>
    <m/>
    <m/>
    <x v="2"/>
    <x v="2"/>
    <n v="6"/>
    <n v="5"/>
    <n v="2.5"/>
    <n v="2.5"/>
    <s v="Medium Low"/>
    <s v="Medium High"/>
    <s v="Medium Low"/>
    <s v="Low"/>
    <s v="Low"/>
    <x v="4"/>
  </r>
  <r>
    <n v="397"/>
    <d v="2020-09-22T11:38:22"/>
    <x v="396"/>
    <x v="14"/>
    <n v="32"/>
    <n v="1"/>
    <n v="1"/>
    <n v="2"/>
    <n v="1"/>
    <n v="1"/>
    <m/>
    <n v="1"/>
    <n v="1"/>
    <n v="1"/>
    <n v="5"/>
    <n v="1"/>
    <n v="7"/>
    <n v="2"/>
    <n v="5"/>
    <n v="6"/>
    <n v="7"/>
    <n v="1"/>
    <n v="6"/>
    <n v="4"/>
    <x v="7"/>
    <x v="0"/>
    <x v="9"/>
    <s v="Reliant"/>
    <m/>
    <m/>
    <n v="3"/>
    <x v="2"/>
    <n v="3"/>
    <n v="2"/>
    <n v="1"/>
    <x v="1"/>
    <x v="0"/>
    <x v="0"/>
    <x v="0"/>
    <x v="0"/>
    <x v="1"/>
    <x v="1"/>
    <m/>
    <m/>
    <m/>
    <x v="1"/>
    <m/>
    <n v="1"/>
    <n v="1"/>
    <n v="1"/>
    <m/>
    <n v="1"/>
    <x v="0"/>
    <m/>
    <n v="1"/>
    <m/>
    <x v="0"/>
    <x v="1"/>
    <n v="7"/>
    <n v="7"/>
    <n v="6"/>
    <n v="4.5"/>
    <s v="Medium Low"/>
    <s v="High"/>
    <s v="High"/>
    <s v="Medium High"/>
    <s v="Medium Low"/>
    <x v="1"/>
  </r>
  <r>
    <n v="398"/>
    <d v="2020-09-22T11:43:41"/>
    <x v="397"/>
    <x v="38"/>
    <n v="32"/>
    <n v="1"/>
    <n v="1"/>
    <n v="1"/>
    <n v="0"/>
    <n v="5"/>
    <s v="Disabled "/>
    <n v="2"/>
    <n v="4"/>
    <n v="2"/>
    <n v="6"/>
    <n v="4"/>
    <n v="6"/>
    <n v="7"/>
    <n v="5"/>
    <n v="5"/>
    <n v="6"/>
    <n v="3"/>
    <n v="6"/>
    <n v="5"/>
    <x v="3"/>
    <x v="0"/>
    <x v="5"/>
    <m/>
    <m/>
    <m/>
    <n v="3"/>
    <x v="0"/>
    <n v="1"/>
    <n v="3"/>
    <m/>
    <x v="1"/>
    <x v="1"/>
    <x v="0"/>
    <x v="1"/>
    <x v="0"/>
    <x v="3"/>
    <x v="0"/>
    <m/>
    <m/>
    <m/>
    <x v="1"/>
    <m/>
    <m/>
    <m/>
    <m/>
    <m/>
    <n v="1"/>
    <x v="1"/>
    <m/>
    <m/>
    <m/>
    <x v="0"/>
    <x v="6"/>
    <n v="5"/>
    <n v="5.5"/>
    <n v="3.5"/>
    <n v="4"/>
    <s v="Medium High"/>
    <s v="Medium Low"/>
    <s v="Medium High"/>
    <s v="Medium Low"/>
    <s v="Low"/>
    <x v="6"/>
  </r>
  <r>
    <n v="399"/>
    <d v="2020-09-22T11:46:03"/>
    <x v="398"/>
    <x v="3"/>
    <n v="30"/>
    <n v="1"/>
    <n v="1"/>
    <n v="2"/>
    <n v="2"/>
    <n v="1"/>
    <m/>
    <n v="1"/>
    <n v="2"/>
    <n v="1"/>
    <n v="6"/>
    <n v="4"/>
    <n v="6"/>
    <n v="2"/>
    <n v="7"/>
    <n v="7"/>
    <n v="6"/>
    <n v="2"/>
    <n v="6"/>
    <n v="2"/>
    <x v="7"/>
    <x v="0"/>
    <x v="3"/>
    <m/>
    <m/>
    <m/>
    <n v="3"/>
    <x v="0"/>
    <n v="1"/>
    <n v="3"/>
    <n v="1"/>
    <x v="1"/>
    <x v="1"/>
    <x v="0"/>
    <x v="0"/>
    <x v="0"/>
    <x v="5"/>
    <x v="0"/>
    <m/>
    <m/>
    <m/>
    <x v="1"/>
    <m/>
    <n v="1"/>
    <n v="1"/>
    <m/>
    <m/>
    <m/>
    <x v="1"/>
    <n v="1"/>
    <n v="1"/>
    <m/>
    <x v="0"/>
    <x v="1"/>
    <n v="5"/>
    <n v="6"/>
    <n v="6"/>
    <n v="6.5"/>
    <s v="Medium Low"/>
    <s v="Medium Low"/>
    <s v="Medium High"/>
    <s v="Medium High"/>
    <s v="High"/>
    <x v="2"/>
  </r>
  <r>
    <n v="400"/>
    <d v="2020-09-22T11:46:59"/>
    <x v="399"/>
    <x v="7"/>
    <n v="13"/>
    <n v="1"/>
    <n v="1"/>
    <n v="2"/>
    <n v="2"/>
    <n v="1"/>
    <m/>
    <n v="1"/>
    <n v="14"/>
    <n v="2"/>
    <n v="6"/>
    <n v="4"/>
    <n v="6"/>
    <n v="3"/>
    <n v="7"/>
    <n v="5"/>
    <n v="6"/>
    <n v="3"/>
    <n v="6"/>
    <n v="2"/>
    <x v="36"/>
    <x v="0"/>
    <x v="4"/>
    <m/>
    <m/>
    <m/>
    <n v="3"/>
    <x v="1"/>
    <n v="2"/>
    <n v="2"/>
    <n v="1"/>
    <x v="1"/>
    <x v="1"/>
    <x v="1"/>
    <x v="0"/>
    <x v="0"/>
    <x v="1"/>
    <x v="0"/>
    <m/>
    <m/>
    <m/>
    <x v="0"/>
    <n v="1"/>
    <m/>
    <m/>
    <m/>
    <m/>
    <n v="1"/>
    <x v="0"/>
    <n v="1"/>
    <n v="1"/>
    <m/>
    <x v="2"/>
    <x v="6"/>
    <n v="5"/>
    <n v="5.5"/>
    <n v="5.5"/>
    <n v="6.5"/>
    <s v="Medium High"/>
    <s v="Medium Low"/>
    <s v="Medium High"/>
    <s v="Medium High"/>
    <s v="High"/>
    <x v="2"/>
  </r>
  <r>
    <n v="401"/>
    <d v="2020-09-22T11:47:13"/>
    <x v="400"/>
    <x v="13"/>
    <n v="5"/>
    <n v="1"/>
    <n v="1"/>
    <n v="2"/>
    <n v="0"/>
    <n v="1"/>
    <m/>
    <n v="2"/>
    <n v="4"/>
    <n v="2"/>
    <n v="4"/>
    <n v="3"/>
    <n v="6"/>
    <n v="3"/>
    <n v="5"/>
    <n v="5"/>
    <n v="6"/>
    <n v="5"/>
    <n v="4"/>
    <n v="5"/>
    <x v="3"/>
    <x v="3"/>
    <x v="5"/>
    <m/>
    <m/>
    <m/>
    <n v="3"/>
    <x v="2"/>
    <n v="2"/>
    <n v="3"/>
    <n v="1"/>
    <x v="0"/>
    <x v="1"/>
    <x v="0"/>
    <x v="0"/>
    <x v="0"/>
    <x v="3"/>
    <x v="1"/>
    <m/>
    <n v="1"/>
    <m/>
    <x v="0"/>
    <m/>
    <n v="1"/>
    <m/>
    <m/>
    <m/>
    <m/>
    <x v="1"/>
    <m/>
    <n v="1"/>
    <m/>
    <x v="3"/>
    <x v="1"/>
    <n v="5.5"/>
    <n v="4.5"/>
    <n v="4.5"/>
    <n v="4"/>
    <s v="Medium Low"/>
    <s v="Medium High"/>
    <s v="Medium Low"/>
    <s v="Medium Low"/>
    <s v="Low"/>
    <x v="0"/>
  </r>
  <r>
    <n v="402"/>
    <d v="2020-09-22T11:47:16"/>
    <x v="401"/>
    <x v="52"/>
    <n v="30"/>
    <n v="1"/>
    <n v="1"/>
    <n v="1"/>
    <n v="0"/>
    <n v="1"/>
    <m/>
    <n v="2"/>
    <n v="16"/>
    <n v="2"/>
    <n v="3"/>
    <n v="1"/>
    <n v="1"/>
    <n v="4"/>
    <n v="3"/>
    <n v="2"/>
    <n v="6"/>
    <n v="1"/>
    <n v="6"/>
    <n v="2"/>
    <x v="15"/>
    <x v="3"/>
    <x v="7"/>
    <m/>
    <m/>
    <m/>
    <n v="2"/>
    <x v="1"/>
    <n v="2"/>
    <n v="2"/>
    <m/>
    <x v="0"/>
    <x v="1"/>
    <x v="0"/>
    <x v="1"/>
    <x v="1"/>
    <x v="0"/>
    <x v="0"/>
    <m/>
    <m/>
    <m/>
    <x v="0"/>
    <m/>
    <m/>
    <n v="1"/>
    <m/>
    <m/>
    <m/>
    <x v="1"/>
    <n v="1"/>
    <m/>
    <m/>
    <x v="0"/>
    <x v="6"/>
    <n v="6.5"/>
    <n v="4"/>
    <n v="5"/>
    <n v="4.5"/>
    <s v="Medium High"/>
    <s v="High"/>
    <s v="Low"/>
    <s v="Medium High"/>
    <s v="Medium Low"/>
    <x v="5"/>
  </r>
  <r>
    <n v="403"/>
    <d v="2020-09-22T11:47:20"/>
    <x v="402"/>
    <x v="35"/>
    <n v="38"/>
    <n v="1"/>
    <n v="1"/>
    <n v="2"/>
    <n v="0"/>
    <n v="4"/>
    <m/>
    <n v="2"/>
    <n v="28"/>
    <n v="2"/>
    <n v="5"/>
    <n v="1"/>
    <n v="7"/>
    <n v="3"/>
    <n v="4"/>
    <n v="6"/>
    <n v="6"/>
    <n v="2"/>
    <n v="5"/>
    <n v="4"/>
    <x v="7"/>
    <x v="1"/>
    <x v="6"/>
    <m/>
    <s v="Key"/>
    <m/>
    <n v="1"/>
    <x v="1"/>
    <n v="1"/>
    <n v="1"/>
    <m/>
    <x v="0"/>
    <x v="1"/>
    <x v="0"/>
    <x v="1"/>
    <x v="1"/>
    <x v="5"/>
    <x v="0"/>
    <m/>
    <m/>
    <m/>
    <x v="0"/>
    <m/>
    <m/>
    <m/>
    <n v="1"/>
    <m/>
    <m/>
    <x v="1"/>
    <m/>
    <n v="1"/>
    <m/>
    <x v="0"/>
    <x v="1"/>
    <n v="6.5"/>
    <n v="6.5"/>
    <n v="5"/>
    <n v="4"/>
    <s v="Medium Low"/>
    <s v="High"/>
    <s v="Medium High"/>
    <s v="Medium High"/>
    <s v="Low"/>
    <x v="1"/>
  </r>
  <r>
    <n v="404"/>
    <d v="2020-09-22T11:47:32"/>
    <x v="403"/>
    <x v="25"/>
    <n v="14"/>
    <n v="1"/>
    <n v="1"/>
    <n v="2"/>
    <n v="2"/>
    <n v="1"/>
    <m/>
    <n v="2"/>
    <n v="3"/>
    <n v="2"/>
    <n v="4"/>
    <n v="4"/>
    <n v="4"/>
    <n v="4"/>
    <n v="4"/>
    <n v="4"/>
    <n v="4"/>
    <n v="4"/>
    <n v="4"/>
    <n v="4"/>
    <x v="5"/>
    <x v="3"/>
    <x v="7"/>
    <m/>
    <m/>
    <m/>
    <n v="1"/>
    <x v="1"/>
    <n v="2"/>
    <n v="1"/>
    <m/>
    <x v="0"/>
    <x v="1"/>
    <x v="0"/>
    <x v="1"/>
    <x v="1"/>
    <x v="4"/>
    <x v="1"/>
    <m/>
    <m/>
    <m/>
    <x v="1"/>
    <m/>
    <m/>
    <m/>
    <m/>
    <n v="1"/>
    <m/>
    <x v="1"/>
    <m/>
    <m/>
    <n v="1"/>
    <x v="2"/>
    <x v="0"/>
    <n v="4"/>
    <n v="4"/>
    <n v="4"/>
    <n v="4"/>
    <s v="Medium Low"/>
    <s v="Low"/>
    <s v="Low"/>
    <s v="Medium Low"/>
    <s v="Low"/>
    <x v="0"/>
  </r>
  <r>
    <n v="405"/>
    <d v="2020-09-22T11:47:33"/>
    <x v="404"/>
    <x v="55"/>
    <n v="5"/>
    <n v="1"/>
    <n v="1"/>
    <n v="1"/>
    <n v="0"/>
    <n v="4"/>
    <m/>
    <n v="2"/>
    <n v="10"/>
    <n v="2"/>
    <n v="5"/>
    <n v="3"/>
    <n v="5"/>
    <n v="5"/>
    <n v="5"/>
    <n v="4"/>
    <n v="5"/>
    <n v="2"/>
    <n v="5"/>
    <n v="4"/>
    <x v="9"/>
    <x v="3"/>
    <x v="10"/>
    <m/>
    <m/>
    <m/>
    <n v="2"/>
    <x v="1"/>
    <n v="1"/>
    <n v="2"/>
    <n v="1"/>
    <x v="0"/>
    <x v="1"/>
    <x v="0"/>
    <x v="1"/>
    <x v="0"/>
    <x v="1"/>
    <x v="1"/>
    <m/>
    <m/>
    <m/>
    <x v="1"/>
    <m/>
    <n v="1"/>
    <n v="1"/>
    <n v="1"/>
    <m/>
    <m/>
    <x v="1"/>
    <m/>
    <m/>
    <n v="1"/>
    <x v="3"/>
    <x v="6"/>
    <n v="5"/>
    <n v="5.5"/>
    <n v="4"/>
    <n v="4.5"/>
    <s v="Medium High"/>
    <s v="Medium Low"/>
    <s v="Medium High"/>
    <s v="Medium Low"/>
    <s v="Medium Low"/>
    <x v="6"/>
  </r>
  <r>
    <n v="406"/>
    <d v="2020-09-22T11:47:46"/>
    <x v="405"/>
    <x v="30"/>
    <n v="1"/>
    <n v="1"/>
    <n v="1"/>
    <n v="2"/>
    <n v="0"/>
    <n v="1"/>
    <m/>
    <n v="2"/>
    <n v="2"/>
    <n v="2"/>
    <n v="6"/>
    <n v="3"/>
    <n v="5"/>
    <n v="3"/>
    <n v="7"/>
    <n v="6"/>
    <n v="5"/>
    <n v="3"/>
    <n v="6"/>
    <n v="3"/>
    <x v="12"/>
    <x v="1"/>
    <x v="1"/>
    <m/>
    <m/>
    <s v="Flagstar"/>
    <n v="2"/>
    <x v="1"/>
    <n v="2"/>
    <n v="2"/>
    <m/>
    <x v="0"/>
    <x v="1"/>
    <x v="0"/>
    <x v="1"/>
    <x v="1"/>
    <x v="4"/>
    <x v="0"/>
    <m/>
    <m/>
    <m/>
    <x v="1"/>
    <n v="1"/>
    <m/>
    <m/>
    <n v="1"/>
    <m/>
    <m/>
    <x v="1"/>
    <m/>
    <n v="1"/>
    <m/>
    <x v="1"/>
    <x v="0"/>
    <n v="5"/>
    <n v="5"/>
    <n v="5.5"/>
    <n v="6"/>
    <s v="Medium Low"/>
    <s v="Medium Low"/>
    <s v="Medium Low"/>
    <s v="Medium High"/>
    <s v="Medium High"/>
    <x v="2"/>
  </r>
  <r>
    <n v="407"/>
    <d v="2020-09-22T11:48:19"/>
    <x v="406"/>
    <x v="34"/>
    <n v="5"/>
    <n v="1"/>
    <n v="1"/>
    <n v="2"/>
    <n v="0"/>
    <n v="1"/>
    <m/>
    <n v="1"/>
    <n v="10"/>
    <n v="2"/>
    <n v="6"/>
    <n v="6"/>
    <n v="5"/>
    <n v="4"/>
    <n v="3"/>
    <n v="5"/>
    <n v="5"/>
    <n v="4"/>
    <n v="5"/>
    <n v="4"/>
    <x v="9"/>
    <x v="0"/>
    <x v="10"/>
    <m/>
    <m/>
    <m/>
    <n v="2"/>
    <x v="1"/>
    <n v="2"/>
    <n v="2"/>
    <m/>
    <x v="1"/>
    <x v="1"/>
    <x v="0"/>
    <x v="0"/>
    <x v="0"/>
    <x v="1"/>
    <x v="1"/>
    <n v="1"/>
    <m/>
    <m/>
    <x v="0"/>
    <m/>
    <m/>
    <n v="1"/>
    <m/>
    <m/>
    <n v="1"/>
    <x v="1"/>
    <n v="1"/>
    <m/>
    <m/>
    <x v="3"/>
    <x v="6"/>
    <n v="3.5"/>
    <n v="4.5"/>
    <n v="4.5"/>
    <n v="3.5"/>
    <s v="Medium High"/>
    <s v="Low"/>
    <s v="Medium Low"/>
    <s v="Medium Low"/>
    <s v="Low"/>
    <x v="0"/>
  </r>
  <r>
    <n v="408"/>
    <d v="2020-09-22T11:49:02"/>
    <x v="407"/>
    <x v="50"/>
    <n v="10"/>
    <n v="1"/>
    <n v="1"/>
    <n v="2"/>
    <n v="1"/>
    <n v="5"/>
    <s v="None"/>
    <n v="1"/>
    <n v="16"/>
    <n v="1"/>
    <n v="4"/>
    <n v="4"/>
    <n v="4"/>
    <n v="5"/>
    <n v="4"/>
    <n v="3"/>
    <n v="4"/>
    <n v="4"/>
    <n v="4"/>
    <n v="4"/>
    <x v="26"/>
    <x v="0"/>
    <x v="5"/>
    <m/>
    <m/>
    <m/>
    <n v="2"/>
    <x v="1"/>
    <n v="2"/>
    <n v="2"/>
    <n v="1"/>
    <x v="0"/>
    <x v="1"/>
    <x v="0"/>
    <x v="0"/>
    <x v="0"/>
    <x v="1"/>
    <x v="1"/>
    <m/>
    <m/>
    <m/>
    <x v="0"/>
    <n v="1"/>
    <n v="1"/>
    <m/>
    <m/>
    <m/>
    <m/>
    <x v="1"/>
    <m/>
    <m/>
    <n v="1"/>
    <x v="1"/>
    <x v="6"/>
    <n v="4"/>
    <n v="4"/>
    <n v="3.5"/>
    <n v="4"/>
    <s v="Medium High"/>
    <s v="Low"/>
    <s v="Low"/>
    <s v="Medium Low"/>
    <s v="Low"/>
    <x v="0"/>
  </r>
  <r>
    <n v="409"/>
    <d v="2020-09-22T11:49:12"/>
    <x v="408"/>
    <x v="8"/>
    <n v="32"/>
    <n v="1"/>
    <n v="1"/>
    <n v="2"/>
    <n v="2"/>
    <n v="1"/>
    <m/>
    <n v="1"/>
    <n v="5"/>
    <n v="1"/>
    <n v="2"/>
    <n v="6"/>
    <n v="5"/>
    <n v="7"/>
    <n v="7"/>
    <n v="4"/>
    <n v="1"/>
    <n v="6"/>
    <n v="6"/>
    <n v="7"/>
    <x v="19"/>
    <x v="0"/>
    <x v="3"/>
    <m/>
    <m/>
    <m/>
    <n v="1"/>
    <x v="0"/>
    <n v="1"/>
    <n v="1"/>
    <n v="1"/>
    <x v="0"/>
    <x v="1"/>
    <x v="0"/>
    <x v="1"/>
    <x v="0"/>
    <x v="3"/>
    <x v="0"/>
    <m/>
    <m/>
    <m/>
    <x v="1"/>
    <m/>
    <m/>
    <m/>
    <m/>
    <m/>
    <n v="1"/>
    <x v="1"/>
    <m/>
    <m/>
    <m/>
    <x v="0"/>
    <x v="2"/>
    <n v="1.5"/>
    <n v="3.5"/>
    <n v="3.5"/>
    <n v="4"/>
    <s v="Medium Low"/>
    <s v="Low"/>
    <s v="Low"/>
    <s v="Medium Low"/>
    <s v="Low"/>
    <x v="0"/>
  </r>
  <r>
    <n v="410"/>
    <d v="2020-09-22T11:49:19"/>
    <x v="409"/>
    <x v="4"/>
    <n v="5"/>
    <n v="1"/>
    <n v="1"/>
    <n v="2"/>
    <n v="2"/>
    <n v="1"/>
    <m/>
    <n v="1"/>
    <n v="2"/>
    <n v="2"/>
    <n v="3"/>
    <n v="4"/>
    <n v="3"/>
    <n v="2"/>
    <n v="4"/>
    <n v="2"/>
    <n v="4"/>
    <n v="2"/>
    <n v="4"/>
    <n v="1"/>
    <x v="7"/>
    <x v="3"/>
    <x v="3"/>
    <m/>
    <m/>
    <m/>
    <n v="2"/>
    <x v="1"/>
    <n v="1"/>
    <n v="3"/>
    <m/>
    <x v="1"/>
    <x v="1"/>
    <x v="0"/>
    <x v="1"/>
    <x v="0"/>
    <x v="1"/>
    <x v="1"/>
    <n v="1"/>
    <m/>
    <m/>
    <x v="0"/>
    <n v="1"/>
    <m/>
    <m/>
    <m/>
    <m/>
    <n v="1"/>
    <x v="1"/>
    <m/>
    <m/>
    <m/>
    <x v="3"/>
    <x v="6"/>
    <n v="4"/>
    <n v="4.5"/>
    <n v="5"/>
    <n v="5.5"/>
    <s v="Medium High"/>
    <s v="Low"/>
    <s v="Medium Low"/>
    <s v="Medium High"/>
    <s v="Medium High"/>
    <x v="2"/>
  </r>
  <r>
    <n v="411"/>
    <d v="2020-09-22T11:49:43"/>
    <x v="410"/>
    <x v="21"/>
    <n v="3"/>
    <n v="1"/>
    <n v="1"/>
    <n v="1"/>
    <n v="0"/>
    <n v="4"/>
    <m/>
    <n v="2"/>
    <n v="7"/>
    <n v="2"/>
    <n v="2"/>
    <n v="2"/>
    <n v="6"/>
    <n v="3"/>
    <n v="4"/>
    <n v="7"/>
    <n v="5"/>
    <n v="1"/>
    <n v="6"/>
    <n v="2"/>
    <x v="1"/>
    <x v="1"/>
    <x v="2"/>
    <m/>
    <m/>
    <m/>
    <n v="2"/>
    <x v="1"/>
    <n v="2"/>
    <n v="2"/>
    <n v="1"/>
    <x v="0"/>
    <x v="1"/>
    <x v="0"/>
    <x v="0"/>
    <x v="0"/>
    <x v="1"/>
    <x v="0"/>
    <m/>
    <n v="1"/>
    <m/>
    <x v="1"/>
    <m/>
    <n v="1"/>
    <m/>
    <m/>
    <m/>
    <m/>
    <x v="0"/>
    <m/>
    <m/>
    <m/>
    <x v="3"/>
    <x v="7"/>
    <n v="5.5"/>
    <n v="6.5"/>
    <n v="5.5"/>
    <n v="5"/>
    <s v="Low"/>
    <s v="Medium High"/>
    <s v="Medium High"/>
    <s v="Medium High"/>
    <s v="Medium Low"/>
    <x v="1"/>
  </r>
  <r>
    <n v="412"/>
    <d v="2020-09-22T11:50:11"/>
    <x v="411"/>
    <x v="30"/>
    <n v="36"/>
    <n v="2"/>
    <n v="1"/>
    <n v="2"/>
    <n v="0"/>
    <n v="1"/>
    <m/>
    <n v="2"/>
    <n v="32"/>
    <n v="2"/>
    <n v="4"/>
    <n v="5"/>
    <n v="4"/>
    <n v="3"/>
    <n v="5"/>
    <n v="5"/>
    <n v="5"/>
    <n v="3"/>
    <n v="4"/>
    <n v="3"/>
    <x v="21"/>
    <x v="3"/>
    <x v="1"/>
    <m/>
    <m/>
    <s v="Vanderbilt"/>
    <n v="2"/>
    <x v="1"/>
    <n v="2"/>
    <n v="2"/>
    <m/>
    <x v="0"/>
    <x v="1"/>
    <x v="0"/>
    <x v="1"/>
    <x v="1"/>
    <x v="1"/>
    <x v="1"/>
    <m/>
    <n v="1"/>
    <m/>
    <x v="1"/>
    <m/>
    <m/>
    <m/>
    <n v="1"/>
    <n v="1"/>
    <m/>
    <x v="1"/>
    <m/>
    <m/>
    <n v="1"/>
    <x v="1"/>
    <x v="1"/>
    <n v="4"/>
    <n v="4.5"/>
    <n v="4.5"/>
    <n v="5"/>
    <s v="Medium Low"/>
    <s v="Low"/>
    <s v="Medium Low"/>
    <s v="Medium Low"/>
    <s v="Medium Low"/>
    <x v="0"/>
  </r>
  <r>
    <n v="413"/>
    <d v="2020-09-22T11:50:40"/>
    <x v="412"/>
    <x v="35"/>
    <n v="9"/>
    <n v="1"/>
    <n v="1"/>
    <n v="1"/>
    <n v="0"/>
    <n v="4"/>
    <m/>
    <n v="2"/>
    <n v="4"/>
    <n v="2"/>
    <n v="2"/>
    <n v="3"/>
    <n v="6"/>
    <n v="2"/>
    <n v="6"/>
    <n v="7"/>
    <n v="6"/>
    <n v="6"/>
    <n v="4"/>
    <n v="5"/>
    <x v="12"/>
    <x v="3"/>
    <x v="1"/>
    <m/>
    <m/>
    <s v="Sunrise Lakes realty"/>
    <n v="2"/>
    <x v="1"/>
    <n v="2"/>
    <n v="2"/>
    <m/>
    <x v="0"/>
    <x v="1"/>
    <x v="0"/>
    <x v="0"/>
    <x v="0"/>
    <x v="4"/>
    <x v="1"/>
    <m/>
    <n v="1"/>
    <m/>
    <x v="0"/>
    <m/>
    <n v="1"/>
    <m/>
    <m/>
    <m/>
    <m/>
    <x v="0"/>
    <n v="1"/>
    <m/>
    <m/>
    <x v="1"/>
    <x v="7"/>
    <n v="5.5"/>
    <n v="4"/>
    <n v="5"/>
    <n v="4.5"/>
    <s v="Low"/>
    <s v="Medium High"/>
    <s v="Low"/>
    <s v="Medium High"/>
    <s v="Medium Low"/>
    <x v="4"/>
  </r>
  <r>
    <n v="414"/>
    <d v="2020-09-22T11:50:46"/>
    <x v="413"/>
    <x v="23"/>
    <n v="14"/>
    <n v="2"/>
    <n v="1"/>
    <n v="2"/>
    <n v="0"/>
    <n v="1"/>
    <m/>
    <n v="2"/>
    <n v="25"/>
    <n v="2"/>
    <n v="4"/>
    <n v="1"/>
    <n v="7"/>
    <n v="1"/>
    <n v="5"/>
    <n v="2"/>
    <n v="7"/>
    <n v="1"/>
    <n v="6"/>
    <n v="5"/>
    <x v="4"/>
    <x v="1"/>
    <x v="9"/>
    <s v="IMCU "/>
    <m/>
    <m/>
    <n v="2"/>
    <x v="1"/>
    <n v="2"/>
    <n v="2"/>
    <m/>
    <x v="0"/>
    <x v="1"/>
    <x v="0"/>
    <x v="1"/>
    <x v="1"/>
    <x v="5"/>
    <x v="1"/>
    <m/>
    <m/>
    <m/>
    <x v="1"/>
    <m/>
    <n v="1"/>
    <n v="1"/>
    <n v="1"/>
    <m/>
    <n v="1"/>
    <x v="0"/>
    <m/>
    <m/>
    <m/>
    <x v="2"/>
    <x v="5"/>
    <n v="7"/>
    <n v="7"/>
    <n v="6.5"/>
    <n v="4"/>
    <s v="Medium High"/>
    <s v="High"/>
    <s v="High"/>
    <s v="High"/>
    <s v="Low"/>
    <x v="1"/>
  </r>
  <r>
    <n v="415"/>
    <d v="2020-09-22T11:50:47"/>
    <x v="414"/>
    <x v="19"/>
    <n v="9"/>
    <n v="1"/>
    <n v="1"/>
    <n v="2"/>
    <n v="0"/>
    <n v="2"/>
    <m/>
    <n v="2"/>
    <n v="19"/>
    <n v="2"/>
    <n v="4"/>
    <n v="1"/>
    <n v="6"/>
    <n v="4"/>
    <n v="1"/>
    <n v="6"/>
    <n v="6"/>
    <n v="1"/>
    <n v="5"/>
    <n v="1"/>
    <x v="3"/>
    <x v="1"/>
    <x v="1"/>
    <m/>
    <m/>
    <s v="New Rez"/>
    <n v="2"/>
    <x v="1"/>
    <n v="1"/>
    <n v="2"/>
    <m/>
    <x v="0"/>
    <x v="1"/>
    <x v="0"/>
    <x v="0"/>
    <x v="0"/>
    <x v="1"/>
    <x v="0"/>
    <m/>
    <m/>
    <m/>
    <x v="0"/>
    <m/>
    <n v="1"/>
    <m/>
    <m/>
    <m/>
    <m/>
    <x v="1"/>
    <m/>
    <m/>
    <n v="1"/>
    <x v="1"/>
    <x v="2"/>
    <n v="6.5"/>
    <n v="6.5"/>
    <n v="4.5"/>
    <n v="4"/>
    <s v="Medium Low"/>
    <s v="High"/>
    <s v="Medium High"/>
    <s v="Medium Low"/>
    <s v="Low"/>
    <x v="1"/>
  </r>
  <r>
    <n v="416"/>
    <d v="2020-09-22T11:50:59"/>
    <x v="415"/>
    <x v="8"/>
    <n v="49"/>
    <n v="1"/>
    <n v="1"/>
    <n v="1"/>
    <n v="1"/>
    <n v="2"/>
    <m/>
    <n v="1"/>
    <n v="5"/>
    <n v="2"/>
    <n v="5"/>
    <n v="1"/>
    <n v="7"/>
    <n v="2"/>
    <n v="6"/>
    <n v="6"/>
    <n v="6"/>
    <n v="1"/>
    <n v="7"/>
    <n v="3"/>
    <x v="36"/>
    <x v="0"/>
    <x v="5"/>
    <m/>
    <m/>
    <m/>
    <n v="1"/>
    <x v="0"/>
    <n v="1"/>
    <n v="1"/>
    <n v="1"/>
    <x v="1"/>
    <x v="1"/>
    <x v="0"/>
    <x v="0"/>
    <x v="0"/>
    <x v="5"/>
    <x v="0"/>
    <m/>
    <m/>
    <m/>
    <x v="1"/>
    <m/>
    <n v="1"/>
    <m/>
    <n v="1"/>
    <m/>
    <m/>
    <x v="0"/>
    <m/>
    <m/>
    <m/>
    <x v="1"/>
    <x v="1"/>
    <n v="6.5"/>
    <n v="7"/>
    <n v="6.5"/>
    <n v="5.5"/>
    <s v="Medium Low"/>
    <s v="High"/>
    <s v="High"/>
    <s v="High"/>
    <s v="Medium High"/>
    <x v="7"/>
  </r>
  <r>
    <n v="417"/>
    <d v="2020-09-22T11:52:11"/>
    <x v="416"/>
    <x v="14"/>
    <n v="43"/>
    <n v="1"/>
    <n v="1"/>
    <n v="2"/>
    <n v="1"/>
    <n v="1"/>
    <m/>
    <n v="1"/>
    <n v="0"/>
    <n v="2"/>
    <n v="3"/>
    <n v="6"/>
    <n v="4"/>
    <n v="7"/>
    <n v="7"/>
    <n v="4"/>
    <n v="3"/>
    <n v="1"/>
    <n v="2"/>
    <n v="7"/>
    <x v="1"/>
    <x v="0"/>
    <x v="6"/>
    <m/>
    <s v="Commerce "/>
    <m/>
    <n v="2"/>
    <x v="1"/>
    <n v="2"/>
    <n v="2"/>
    <m/>
    <x v="1"/>
    <x v="1"/>
    <x v="0"/>
    <x v="1"/>
    <x v="0"/>
    <x v="4"/>
    <x v="1"/>
    <m/>
    <n v="1"/>
    <m/>
    <x v="1"/>
    <m/>
    <m/>
    <m/>
    <m/>
    <m/>
    <m/>
    <x v="0"/>
    <m/>
    <m/>
    <m/>
    <x v="1"/>
    <x v="1"/>
    <n v="2.5"/>
    <n v="5.5"/>
    <n v="1.5"/>
    <n v="4"/>
    <s v="Medium Low"/>
    <s v="Low"/>
    <s v="Medium High"/>
    <s v="Low"/>
    <s v="Low"/>
    <x v="6"/>
  </r>
  <r>
    <n v="418"/>
    <d v="2020-09-22T11:52:28"/>
    <x v="417"/>
    <x v="27"/>
    <n v="21"/>
    <n v="1"/>
    <n v="1"/>
    <n v="1"/>
    <n v="0"/>
    <n v="1"/>
    <m/>
    <n v="2"/>
    <n v="25"/>
    <n v="2"/>
    <n v="3"/>
    <n v="3"/>
    <n v="6"/>
    <n v="3"/>
    <n v="5"/>
    <n v="5"/>
    <n v="6"/>
    <n v="4"/>
    <n v="5"/>
    <n v="5"/>
    <x v="9"/>
    <x v="3"/>
    <x v="9"/>
    <s v="Credit union"/>
    <m/>
    <m/>
    <n v="2"/>
    <x v="1"/>
    <n v="2"/>
    <n v="2"/>
    <n v="1"/>
    <x v="0"/>
    <x v="1"/>
    <x v="0"/>
    <x v="1"/>
    <x v="0"/>
    <x v="0"/>
    <x v="0"/>
    <m/>
    <m/>
    <m/>
    <x v="1"/>
    <m/>
    <m/>
    <m/>
    <n v="1"/>
    <n v="1"/>
    <m/>
    <x v="1"/>
    <m/>
    <n v="1"/>
    <m/>
    <x v="0"/>
    <x v="2"/>
    <n v="5.5"/>
    <n v="5"/>
    <n v="5"/>
    <n v="4"/>
    <s v="Medium Low"/>
    <s v="Medium High"/>
    <s v="Medium Low"/>
    <s v="Medium High"/>
    <s v="Low"/>
    <x v="1"/>
  </r>
  <r>
    <n v="419"/>
    <d v="2020-09-22T11:52:54"/>
    <x v="418"/>
    <x v="33"/>
    <n v="5"/>
    <n v="1"/>
    <n v="1"/>
    <n v="1"/>
    <n v="0"/>
    <n v="4"/>
    <m/>
    <n v="1"/>
    <n v="20"/>
    <n v="2"/>
    <n v="6"/>
    <n v="3"/>
    <n v="6"/>
    <n v="4"/>
    <n v="3"/>
    <n v="1"/>
    <n v="7"/>
    <n v="3"/>
    <n v="5"/>
    <n v="5"/>
    <x v="23"/>
    <x v="1"/>
    <x v="3"/>
    <m/>
    <m/>
    <m/>
    <n v="3"/>
    <x v="1"/>
    <n v="3"/>
    <n v="3"/>
    <m/>
    <x v="0"/>
    <x v="1"/>
    <x v="0"/>
    <x v="0"/>
    <x v="0"/>
    <x v="0"/>
    <x v="1"/>
    <m/>
    <m/>
    <m/>
    <x v="1"/>
    <m/>
    <m/>
    <m/>
    <m/>
    <n v="1"/>
    <m/>
    <x v="1"/>
    <m/>
    <m/>
    <n v="1"/>
    <x v="3"/>
    <x v="12"/>
    <n v="6"/>
    <n v="5.5"/>
    <n v="4.5"/>
    <n v="3"/>
    <s v="High"/>
    <s v="Medium High"/>
    <s v="Medium High"/>
    <s v="Medium Low"/>
    <s v="Low"/>
    <x v="6"/>
  </r>
  <r>
    <n v="420"/>
    <d v="2020-09-22T11:53:32"/>
    <x v="419"/>
    <x v="45"/>
    <n v="10"/>
    <n v="1"/>
    <n v="1"/>
    <n v="2"/>
    <n v="1"/>
    <n v="1"/>
    <m/>
    <n v="1"/>
    <n v="8"/>
    <n v="2"/>
    <n v="4"/>
    <n v="5"/>
    <n v="7"/>
    <n v="6"/>
    <n v="3"/>
    <n v="5"/>
    <n v="6"/>
    <n v="6"/>
    <n v="6"/>
    <n v="2"/>
    <x v="9"/>
    <x v="0"/>
    <x v="3"/>
    <m/>
    <m/>
    <m/>
    <n v="2"/>
    <x v="0"/>
    <n v="2"/>
    <n v="2"/>
    <m/>
    <x v="1"/>
    <x v="1"/>
    <x v="0"/>
    <x v="1"/>
    <x v="0"/>
    <x v="0"/>
    <x v="1"/>
    <n v="1"/>
    <m/>
    <m/>
    <x v="1"/>
    <m/>
    <m/>
    <n v="1"/>
    <n v="1"/>
    <m/>
    <m/>
    <x v="1"/>
    <n v="1"/>
    <m/>
    <m/>
    <x v="1"/>
    <x v="1"/>
    <n v="4.5"/>
    <n v="4.5"/>
    <n v="4"/>
    <n v="4.5"/>
    <s v="Medium Low"/>
    <s v="Medium Low"/>
    <s v="Medium Low"/>
    <s v="Medium Low"/>
    <s v="Medium Low"/>
    <x v="0"/>
  </r>
  <r>
    <n v="421"/>
    <d v="2020-09-22T11:53:36"/>
    <x v="420"/>
    <x v="23"/>
    <n v="7"/>
    <n v="1"/>
    <n v="1"/>
    <n v="2"/>
    <n v="0"/>
    <n v="1"/>
    <m/>
    <n v="1"/>
    <n v="22"/>
    <n v="2"/>
    <n v="3"/>
    <n v="3"/>
    <n v="5"/>
    <n v="3"/>
    <n v="3"/>
    <n v="7"/>
    <n v="5"/>
    <n v="3"/>
    <n v="6"/>
    <n v="5"/>
    <x v="4"/>
    <x v="0"/>
    <x v="1"/>
    <m/>
    <m/>
    <s v="PNC"/>
    <n v="2"/>
    <x v="1"/>
    <n v="2"/>
    <n v="2"/>
    <m/>
    <x v="0"/>
    <x v="1"/>
    <x v="0"/>
    <x v="0"/>
    <x v="0"/>
    <x v="2"/>
    <x v="1"/>
    <m/>
    <m/>
    <m/>
    <x v="0"/>
    <m/>
    <m/>
    <m/>
    <n v="1"/>
    <n v="1"/>
    <m/>
    <x v="1"/>
    <m/>
    <m/>
    <n v="1"/>
    <x v="0"/>
    <x v="3"/>
    <n v="5"/>
    <n v="5"/>
    <n v="5.5"/>
    <n v="3"/>
    <s v="Low"/>
    <s v="Medium Low"/>
    <s v="Medium Low"/>
    <s v="Medium High"/>
    <s v="Low"/>
    <x v="1"/>
  </r>
  <r>
    <n v="422"/>
    <d v="2020-09-22T11:55:44"/>
    <x v="421"/>
    <x v="57"/>
    <n v="18"/>
    <n v="1"/>
    <n v="1"/>
    <n v="1"/>
    <n v="0"/>
    <n v="1"/>
    <m/>
    <n v="2"/>
    <n v="18"/>
    <n v="2"/>
    <n v="5"/>
    <n v="3"/>
    <n v="5"/>
    <n v="4"/>
    <n v="6"/>
    <n v="4"/>
    <n v="6"/>
    <n v="3"/>
    <n v="5"/>
    <n v="3"/>
    <x v="9"/>
    <x v="1"/>
    <x v="2"/>
    <m/>
    <m/>
    <m/>
    <n v="2"/>
    <x v="2"/>
    <n v="2"/>
    <n v="2"/>
    <m/>
    <x v="0"/>
    <x v="1"/>
    <x v="0"/>
    <x v="1"/>
    <x v="1"/>
    <x v="0"/>
    <x v="1"/>
    <n v="1"/>
    <m/>
    <m/>
    <x v="0"/>
    <m/>
    <m/>
    <n v="1"/>
    <m/>
    <m/>
    <m/>
    <x v="1"/>
    <m/>
    <m/>
    <n v="1"/>
    <x v="1"/>
    <x v="6"/>
    <n v="5.5"/>
    <n v="5"/>
    <n v="4.5"/>
    <n v="5.5"/>
    <s v="Medium High"/>
    <s v="Medium High"/>
    <s v="Medium Low"/>
    <s v="Medium Low"/>
    <s v="Medium High"/>
    <x v="5"/>
  </r>
  <r>
    <n v="423"/>
    <d v="2020-09-22T11:59:00"/>
    <x v="422"/>
    <x v="24"/>
    <n v="32"/>
    <n v="1"/>
    <n v="1"/>
    <n v="2"/>
    <n v="2"/>
    <n v="1"/>
    <m/>
    <n v="1"/>
    <n v="3"/>
    <n v="1"/>
    <n v="7"/>
    <n v="1"/>
    <n v="7"/>
    <n v="1"/>
    <n v="7"/>
    <n v="7"/>
    <n v="7"/>
    <n v="1"/>
    <n v="7"/>
    <n v="1"/>
    <x v="7"/>
    <x v="0"/>
    <x v="10"/>
    <m/>
    <m/>
    <m/>
    <n v="2"/>
    <x v="0"/>
    <n v="1"/>
    <n v="2"/>
    <n v="1"/>
    <x v="1"/>
    <x v="1"/>
    <x v="0"/>
    <x v="0"/>
    <x v="0"/>
    <x v="1"/>
    <x v="0"/>
    <m/>
    <m/>
    <m/>
    <x v="0"/>
    <n v="1"/>
    <m/>
    <m/>
    <m/>
    <m/>
    <n v="1"/>
    <x v="0"/>
    <m/>
    <n v="1"/>
    <m/>
    <x v="0"/>
    <x v="0"/>
    <n v="7"/>
    <n v="7"/>
    <n v="7"/>
    <n v="7"/>
    <s v="Medium Low"/>
    <s v="High"/>
    <s v="High"/>
    <s v="High"/>
    <s v="High"/>
    <x v="7"/>
  </r>
  <r>
    <n v="424"/>
    <d v="2020-09-22T11:59:35"/>
    <x v="423"/>
    <x v="26"/>
    <n v="9"/>
    <n v="1"/>
    <n v="1"/>
    <n v="1"/>
    <n v="1"/>
    <n v="3"/>
    <m/>
    <n v="1"/>
    <n v="0"/>
    <n v="1"/>
    <n v="5"/>
    <n v="6"/>
    <n v="6"/>
    <n v="7"/>
    <n v="6"/>
    <n v="5"/>
    <n v="6"/>
    <n v="7"/>
    <n v="6"/>
    <n v="6"/>
    <x v="38"/>
    <x v="3"/>
    <x v="3"/>
    <m/>
    <m/>
    <m/>
    <n v="1"/>
    <x v="0"/>
    <n v="1"/>
    <n v="1"/>
    <n v="1"/>
    <x v="0"/>
    <x v="1"/>
    <x v="0"/>
    <x v="1"/>
    <x v="0"/>
    <x v="3"/>
    <x v="1"/>
    <n v="1"/>
    <m/>
    <m/>
    <x v="0"/>
    <m/>
    <n v="1"/>
    <m/>
    <m/>
    <m/>
    <m/>
    <x v="0"/>
    <n v="1"/>
    <m/>
    <m/>
    <x v="1"/>
    <x v="0"/>
    <n v="4"/>
    <n v="3.5"/>
    <n v="3.5"/>
    <n v="4"/>
    <s v="Medium Low"/>
    <s v="Low"/>
    <s v="Low"/>
    <s v="Medium Low"/>
    <s v="Low"/>
    <x v="0"/>
  </r>
  <r>
    <n v="425"/>
    <d v="2020-09-22T12:02:04"/>
    <x v="424"/>
    <x v="11"/>
    <n v="5"/>
    <n v="1"/>
    <n v="1"/>
    <n v="2"/>
    <n v="1"/>
    <n v="1"/>
    <m/>
    <n v="1"/>
    <n v="0"/>
    <n v="1"/>
    <n v="6"/>
    <n v="6"/>
    <n v="7"/>
    <n v="6"/>
    <n v="7"/>
    <n v="7"/>
    <n v="6"/>
    <n v="7"/>
    <n v="6"/>
    <n v="7"/>
    <x v="4"/>
    <x v="0"/>
    <x v="3"/>
    <m/>
    <m/>
    <m/>
    <n v="1"/>
    <x v="0"/>
    <n v="1"/>
    <n v="1"/>
    <n v="1"/>
    <x v="1"/>
    <x v="0"/>
    <x v="1"/>
    <x v="0"/>
    <x v="0"/>
    <x v="3"/>
    <x v="0"/>
    <n v="1"/>
    <n v="1"/>
    <m/>
    <x v="1"/>
    <m/>
    <m/>
    <m/>
    <m/>
    <m/>
    <n v="1"/>
    <x v="0"/>
    <n v="1"/>
    <n v="1"/>
    <m/>
    <x v="3"/>
    <x v="1"/>
    <n v="4"/>
    <n v="4"/>
    <n v="4"/>
    <n v="4"/>
    <s v="Medium Low"/>
    <s v="Low"/>
    <s v="Low"/>
    <s v="Medium Low"/>
    <s v="Low"/>
    <x v="0"/>
  </r>
  <r>
    <n v="426"/>
    <d v="2020-09-22T12:04:06"/>
    <x v="425"/>
    <x v="4"/>
    <n v="32"/>
    <n v="1"/>
    <n v="1"/>
    <n v="3"/>
    <n v="2"/>
    <n v="1"/>
    <m/>
    <n v="1"/>
    <n v="5"/>
    <n v="2"/>
    <n v="7"/>
    <n v="1"/>
    <n v="7"/>
    <n v="2"/>
    <n v="6"/>
    <n v="2"/>
    <n v="6"/>
    <n v="1"/>
    <n v="7"/>
    <n v="1"/>
    <x v="2"/>
    <x v="0"/>
    <x v="3"/>
    <m/>
    <m/>
    <m/>
    <n v="2"/>
    <x v="1"/>
    <n v="1"/>
    <n v="2"/>
    <m/>
    <x v="0"/>
    <x v="0"/>
    <x v="1"/>
    <x v="0"/>
    <x v="0"/>
    <x v="1"/>
    <x v="0"/>
    <m/>
    <n v="1"/>
    <m/>
    <x v="1"/>
    <m/>
    <n v="1"/>
    <m/>
    <m/>
    <m/>
    <n v="1"/>
    <x v="0"/>
    <m/>
    <n v="1"/>
    <m/>
    <x v="0"/>
    <x v="12"/>
    <n v="6.5"/>
    <n v="7"/>
    <n v="6.5"/>
    <n v="6.5"/>
    <s v="High"/>
    <s v="High"/>
    <s v="High"/>
    <s v="High"/>
    <s v="High"/>
    <x v="3"/>
  </r>
  <r>
    <n v="427"/>
    <d v="2020-09-22T12:06:47"/>
    <x v="426"/>
    <x v="15"/>
    <n v="13"/>
    <n v="1"/>
    <n v="1"/>
    <n v="2"/>
    <n v="0"/>
    <n v="1"/>
    <m/>
    <n v="1"/>
    <n v="5"/>
    <n v="2"/>
    <n v="7"/>
    <n v="2"/>
    <n v="6"/>
    <n v="4"/>
    <n v="7"/>
    <n v="1"/>
    <n v="6"/>
    <n v="2"/>
    <n v="5"/>
    <n v="3"/>
    <x v="1"/>
    <x v="0"/>
    <x v="1"/>
    <m/>
    <m/>
    <s v="SLS.net"/>
    <n v="3"/>
    <x v="1"/>
    <n v="2"/>
    <n v="2"/>
    <m/>
    <x v="0"/>
    <x v="1"/>
    <x v="0"/>
    <x v="1"/>
    <x v="1"/>
    <x v="4"/>
    <x v="1"/>
    <m/>
    <m/>
    <m/>
    <x v="1"/>
    <n v="1"/>
    <m/>
    <m/>
    <n v="1"/>
    <n v="1"/>
    <m/>
    <x v="0"/>
    <m/>
    <m/>
    <m/>
    <x v="2"/>
    <x v="10"/>
    <n v="6"/>
    <n v="6"/>
    <n v="4.5"/>
    <n v="6"/>
    <s v="High"/>
    <s v="Medium High"/>
    <s v="Medium High"/>
    <s v="Medium Low"/>
    <s v="Medium High"/>
    <x v="3"/>
  </r>
  <r>
    <n v="428"/>
    <d v="2020-09-22T12:07:32"/>
    <x v="427"/>
    <x v="49"/>
    <n v="33"/>
    <n v="2"/>
    <n v="1"/>
    <n v="2"/>
    <n v="0"/>
    <n v="1"/>
    <m/>
    <n v="1"/>
    <n v="1"/>
    <n v="2"/>
    <n v="4"/>
    <n v="3"/>
    <n v="7"/>
    <n v="4"/>
    <n v="6"/>
    <n v="6"/>
    <n v="5"/>
    <n v="2"/>
    <n v="6"/>
    <n v="2"/>
    <x v="12"/>
    <x v="0"/>
    <x v="3"/>
    <m/>
    <m/>
    <m/>
    <n v="2"/>
    <x v="1"/>
    <n v="2"/>
    <n v="2"/>
    <n v="1"/>
    <x v="0"/>
    <x v="1"/>
    <x v="0"/>
    <x v="0"/>
    <x v="0"/>
    <x v="3"/>
    <x v="0"/>
    <m/>
    <m/>
    <m/>
    <x v="0"/>
    <m/>
    <n v="1"/>
    <m/>
    <m/>
    <m/>
    <n v="1"/>
    <x v="1"/>
    <m/>
    <n v="1"/>
    <m/>
    <x v="1"/>
    <x v="2"/>
    <n v="5"/>
    <n v="6.5"/>
    <n v="5"/>
    <n v="6"/>
    <s v="Medium Low"/>
    <s v="Medium Low"/>
    <s v="Medium High"/>
    <s v="Medium High"/>
    <s v="Medium High"/>
    <x v="2"/>
  </r>
  <r>
    <n v="429"/>
    <d v="2020-09-22T12:07:37"/>
    <x v="428"/>
    <x v="26"/>
    <n v="25"/>
    <n v="1"/>
    <n v="1"/>
    <n v="2"/>
    <n v="0"/>
    <n v="1"/>
    <m/>
    <n v="2"/>
    <n v="16"/>
    <n v="2"/>
    <n v="5"/>
    <n v="3"/>
    <n v="6"/>
    <n v="6"/>
    <n v="4"/>
    <n v="2"/>
    <n v="6"/>
    <n v="3"/>
    <n v="4"/>
    <n v="3"/>
    <x v="17"/>
    <x v="3"/>
    <x v="10"/>
    <m/>
    <m/>
    <m/>
    <n v="2"/>
    <x v="2"/>
    <n v="2"/>
    <n v="2"/>
    <m/>
    <x v="0"/>
    <x v="1"/>
    <x v="0"/>
    <x v="1"/>
    <x v="1"/>
    <x v="1"/>
    <x v="1"/>
    <m/>
    <m/>
    <m/>
    <x v="0"/>
    <m/>
    <m/>
    <m/>
    <n v="1"/>
    <n v="1"/>
    <m/>
    <x v="1"/>
    <m/>
    <m/>
    <n v="1"/>
    <x v="2"/>
    <x v="11"/>
    <n v="5.5"/>
    <n v="5.5"/>
    <n v="3"/>
    <n v="4.5"/>
    <s v="Medium High"/>
    <s v="Medium High"/>
    <s v="Medium High"/>
    <s v="Low"/>
    <s v="Medium Low"/>
    <x v="6"/>
  </r>
  <r>
    <n v="430"/>
    <d v="2020-09-22T12:08:32"/>
    <x v="429"/>
    <x v="3"/>
    <n v="5"/>
    <n v="1"/>
    <n v="1"/>
    <n v="1"/>
    <n v="2"/>
    <n v="1"/>
    <m/>
    <n v="1"/>
    <n v="0"/>
    <n v="2"/>
    <n v="5"/>
    <n v="6"/>
    <n v="4"/>
    <n v="3"/>
    <n v="6"/>
    <n v="5"/>
    <n v="4"/>
    <n v="2"/>
    <n v="6"/>
    <n v="2"/>
    <x v="12"/>
    <x v="0"/>
    <x v="3"/>
    <m/>
    <m/>
    <m/>
    <n v="1"/>
    <x v="0"/>
    <n v="1"/>
    <n v="1"/>
    <n v="1"/>
    <x v="0"/>
    <x v="1"/>
    <x v="1"/>
    <x v="1"/>
    <x v="0"/>
    <x v="4"/>
    <x v="1"/>
    <n v="1"/>
    <n v="1"/>
    <n v="1"/>
    <x v="1"/>
    <m/>
    <m/>
    <m/>
    <m/>
    <m/>
    <m/>
    <x v="0"/>
    <n v="1"/>
    <m/>
    <m/>
    <x v="3"/>
    <x v="0"/>
    <n v="3"/>
    <n v="5"/>
    <n v="5.5"/>
    <n v="6"/>
    <s v="Medium Low"/>
    <s v="Low"/>
    <s v="Medium Low"/>
    <s v="Medium High"/>
    <s v="Medium High"/>
    <x v="2"/>
  </r>
  <r>
    <n v="431"/>
    <d v="2020-09-22T12:11:10"/>
    <x v="430"/>
    <x v="46"/>
    <n v="38"/>
    <n v="1"/>
    <n v="1"/>
    <n v="2"/>
    <n v="2"/>
    <n v="1"/>
    <m/>
    <n v="1"/>
    <n v="7"/>
    <n v="2"/>
    <n v="6"/>
    <n v="6"/>
    <n v="6"/>
    <n v="2"/>
    <n v="6"/>
    <n v="6"/>
    <n v="7"/>
    <n v="2"/>
    <n v="6"/>
    <n v="4"/>
    <x v="10"/>
    <x v="0"/>
    <x v="3"/>
    <m/>
    <m/>
    <m/>
    <n v="1"/>
    <x v="1"/>
    <n v="2"/>
    <n v="1"/>
    <n v="1"/>
    <x v="1"/>
    <x v="1"/>
    <x v="0"/>
    <x v="0"/>
    <x v="0"/>
    <x v="1"/>
    <x v="0"/>
    <n v="1"/>
    <n v="1"/>
    <m/>
    <x v="1"/>
    <m/>
    <m/>
    <m/>
    <m/>
    <m/>
    <n v="1"/>
    <x v="1"/>
    <n v="1"/>
    <n v="1"/>
    <m/>
    <x v="0"/>
    <x v="0"/>
    <n v="4.5"/>
    <n v="6"/>
    <n v="6"/>
    <n v="5"/>
    <s v="Medium Low"/>
    <s v="Medium Low"/>
    <s v="Medium High"/>
    <s v="Medium High"/>
    <s v="Medium Low"/>
    <x v="2"/>
  </r>
  <r>
    <n v="432"/>
    <d v="2020-09-22T12:12:02"/>
    <x v="431"/>
    <x v="3"/>
    <n v="32"/>
    <n v="1"/>
    <n v="1"/>
    <n v="2"/>
    <n v="2"/>
    <n v="1"/>
    <m/>
    <n v="1"/>
    <n v="2"/>
    <n v="2"/>
    <n v="3"/>
    <n v="1"/>
    <n v="7"/>
    <n v="1"/>
    <n v="6"/>
    <n v="5"/>
    <n v="3"/>
    <n v="1"/>
    <n v="7"/>
    <n v="6"/>
    <x v="8"/>
    <x v="0"/>
    <x v="12"/>
    <m/>
    <m/>
    <m/>
    <n v="3"/>
    <x v="2"/>
    <n v="1"/>
    <n v="2"/>
    <n v="1"/>
    <x v="0"/>
    <x v="1"/>
    <x v="0"/>
    <x v="1"/>
    <x v="0"/>
    <x v="0"/>
    <x v="0"/>
    <m/>
    <m/>
    <n v="1"/>
    <x v="1"/>
    <m/>
    <m/>
    <n v="1"/>
    <m/>
    <m/>
    <n v="1"/>
    <x v="1"/>
    <m/>
    <n v="1"/>
    <m/>
    <x v="0"/>
    <x v="2"/>
    <n v="5"/>
    <n v="7"/>
    <n v="7"/>
    <n v="4"/>
    <s v="Medium Low"/>
    <s v="Medium Low"/>
    <s v="High"/>
    <s v="High"/>
    <s v="Low"/>
    <x v="1"/>
  </r>
  <r>
    <n v="433"/>
    <d v="2020-09-22T12:12:10"/>
    <x v="432"/>
    <x v="45"/>
    <n v="14"/>
    <n v="2"/>
    <n v="1"/>
    <n v="1"/>
    <n v="0"/>
    <n v="1"/>
    <m/>
    <n v="1"/>
    <n v="50"/>
    <n v="1"/>
    <n v="5"/>
    <n v="5"/>
    <n v="7"/>
    <n v="5"/>
    <n v="6"/>
    <n v="6"/>
    <n v="6"/>
    <n v="6"/>
    <n v="6"/>
    <n v="5"/>
    <x v="39"/>
    <x v="0"/>
    <x v="3"/>
    <m/>
    <m/>
    <m/>
    <n v="1"/>
    <x v="0"/>
    <n v="1"/>
    <n v="1"/>
    <n v="1"/>
    <x v="0"/>
    <x v="1"/>
    <x v="0"/>
    <x v="1"/>
    <x v="0"/>
    <x v="1"/>
    <x v="0"/>
    <m/>
    <n v="1"/>
    <m/>
    <x v="1"/>
    <n v="1"/>
    <m/>
    <m/>
    <m/>
    <m/>
    <n v="1"/>
    <x v="1"/>
    <n v="1"/>
    <m/>
    <m/>
    <x v="2"/>
    <x v="1"/>
    <n v="4.5"/>
    <n v="4.5"/>
    <n v="4.5"/>
    <n v="4.5"/>
    <s v="Medium Low"/>
    <s v="Medium Low"/>
    <s v="Medium Low"/>
    <s v="Medium Low"/>
    <s v="Medium Low"/>
    <x v="0"/>
  </r>
  <r>
    <n v="434"/>
    <d v="2020-09-22T12:12:34"/>
    <x v="433"/>
    <x v="8"/>
    <n v="32"/>
    <n v="1"/>
    <n v="1"/>
    <n v="2"/>
    <n v="2"/>
    <n v="1"/>
    <m/>
    <n v="2"/>
    <n v="5"/>
    <n v="1"/>
    <n v="3"/>
    <n v="6"/>
    <n v="3"/>
    <n v="5"/>
    <n v="5"/>
    <n v="3"/>
    <n v="5"/>
    <n v="2"/>
    <n v="4"/>
    <n v="6"/>
    <x v="10"/>
    <x v="0"/>
    <x v="0"/>
    <m/>
    <m/>
    <m/>
    <n v="1"/>
    <x v="0"/>
    <n v="1"/>
    <n v="1"/>
    <n v="1"/>
    <x v="0"/>
    <x v="0"/>
    <x v="1"/>
    <x v="0"/>
    <x v="0"/>
    <x v="4"/>
    <x v="0"/>
    <n v="1"/>
    <m/>
    <n v="1"/>
    <x v="1"/>
    <m/>
    <m/>
    <m/>
    <m/>
    <m/>
    <n v="1"/>
    <x v="0"/>
    <n v="1"/>
    <n v="1"/>
    <m/>
    <x v="0"/>
    <x v="0"/>
    <n v="3.5"/>
    <n v="4.5"/>
    <n v="3.5"/>
    <n v="3.5"/>
    <s v="Medium Low"/>
    <s v="Low"/>
    <s v="Medium Low"/>
    <s v="Medium Low"/>
    <s v="Low"/>
    <x v="0"/>
  </r>
  <r>
    <n v="435"/>
    <d v="2020-09-22T12:19:54"/>
    <x v="434"/>
    <x v="46"/>
    <n v="5"/>
    <n v="1"/>
    <n v="1"/>
    <n v="2"/>
    <n v="2"/>
    <n v="1"/>
    <m/>
    <n v="1"/>
    <n v="2"/>
    <n v="1"/>
    <n v="4"/>
    <n v="2"/>
    <n v="5"/>
    <n v="1"/>
    <n v="3"/>
    <n v="5"/>
    <n v="3"/>
    <n v="6"/>
    <n v="2"/>
    <n v="2"/>
    <x v="4"/>
    <x v="0"/>
    <x v="3"/>
    <m/>
    <m/>
    <m/>
    <n v="1"/>
    <x v="0"/>
    <n v="1"/>
    <n v="1"/>
    <m/>
    <x v="1"/>
    <x v="1"/>
    <x v="0"/>
    <x v="1"/>
    <x v="0"/>
    <x v="0"/>
    <x v="1"/>
    <m/>
    <n v="1"/>
    <m/>
    <x v="0"/>
    <m/>
    <m/>
    <n v="1"/>
    <m/>
    <m/>
    <m/>
    <x v="0"/>
    <m/>
    <m/>
    <m/>
    <x v="3"/>
    <x v="1"/>
    <n v="4.5"/>
    <n v="3.5"/>
    <n v="4.5"/>
    <n v="4.5"/>
    <s v="Medium Low"/>
    <s v="Medium Low"/>
    <s v="Low"/>
    <s v="Medium Low"/>
    <s v="Medium Low"/>
    <x v="0"/>
  </r>
  <r>
    <n v="436"/>
    <d v="2020-09-22T12:26:37"/>
    <x v="435"/>
    <x v="3"/>
    <n v="32"/>
    <n v="1"/>
    <n v="1"/>
    <n v="2"/>
    <n v="2"/>
    <n v="1"/>
    <m/>
    <n v="1"/>
    <n v="4"/>
    <n v="1"/>
    <n v="5"/>
    <n v="7"/>
    <n v="3"/>
    <n v="6"/>
    <n v="4"/>
    <n v="1"/>
    <n v="4"/>
    <n v="6"/>
    <n v="7"/>
    <n v="5"/>
    <x v="12"/>
    <x v="3"/>
    <x v="3"/>
    <m/>
    <m/>
    <m/>
    <n v="1"/>
    <x v="0"/>
    <n v="1"/>
    <n v="2"/>
    <n v="1"/>
    <x v="0"/>
    <x v="0"/>
    <x v="0"/>
    <x v="1"/>
    <x v="0"/>
    <x v="1"/>
    <x v="0"/>
    <m/>
    <m/>
    <m/>
    <x v="0"/>
    <m/>
    <m/>
    <n v="1"/>
    <m/>
    <m/>
    <n v="1"/>
    <x v="1"/>
    <n v="1"/>
    <m/>
    <m/>
    <x v="0"/>
    <x v="4"/>
    <n v="2.5"/>
    <n v="2.5"/>
    <n v="4.5"/>
    <n v="3.5"/>
    <s v="High"/>
    <s v="Low"/>
    <s v="Low"/>
    <s v="Medium Low"/>
    <s v="Low"/>
    <x v="0"/>
  </r>
  <r>
    <n v="437"/>
    <d v="2020-09-22T12:26:41"/>
    <x v="436"/>
    <x v="30"/>
    <n v="9"/>
    <n v="1"/>
    <n v="1"/>
    <n v="1"/>
    <n v="0"/>
    <n v="1"/>
    <m/>
    <n v="1"/>
    <n v="37"/>
    <n v="2"/>
    <n v="4"/>
    <n v="3"/>
    <n v="5"/>
    <n v="3"/>
    <n v="5"/>
    <n v="5"/>
    <n v="5"/>
    <n v="5"/>
    <n v="5"/>
    <n v="5"/>
    <x v="1"/>
    <x v="2"/>
    <x v="10"/>
    <m/>
    <m/>
    <m/>
    <n v="2"/>
    <x v="1"/>
    <n v="2"/>
    <n v="2"/>
    <m/>
    <x v="0"/>
    <x v="1"/>
    <x v="0"/>
    <x v="1"/>
    <x v="1"/>
    <x v="2"/>
    <x v="1"/>
    <m/>
    <m/>
    <m/>
    <x v="0"/>
    <m/>
    <m/>
    <n v="1"/>
    <m/>
    <n v="1"/>
    <m/>
    <x v="1"/>
    <m/>
    <m/>
    <n v="1"/>
    <x v="1"/>
    <x v="1"/>
    <n v="5"/>
    <n v="4"/>
    <n v="5"/>
    <n v="4"/>
    <s v="Medium Low"/>
    <s v="Medium Low"/>
    <s v="Low"/>
    <s v="Medium High"/>
    <s v="Low"/>
    <x v="0"/>
  </r>
  <r>
    <n v="438"/>
    <d v="2020-09-22T12:27:43"/>
    <x v="437"/>
    <x v="25"/>
    <n v="29"/>
    <n v="2"/>
    <n v="1"/>
    <n v="1"/>
    <n v="0"/>
    <n v="2"/>
    <m/>
    <n v="2"/>
    <n v="0"/>
    <n v="2"/>
    <n v="5"/>
    <n v="7"/>
    <n v="3"/>
    <n v="6"/>
    <n v="2"/>
    <n v="5"/>
    <n v="5"/>
    <n v="7"/>
    <n v="5"/>
    <n v="3"/>
    <x v="3"/>
    <x v="3"/>
    <x v="13"/>
    <m/>
    <m/>
    <m/>
    <n v="2"/>
    <x v="1"/>
    <n v="2"/>
    <n v="2"/>
    <m/>
    <x v="1"/>
    <x v="1"/>
    <x v="0"/>
    <x v="1"/>
    <x v="0"/>
    <x v="5"/>
    <x v="0"/>
    <m/>
    <n v="1"/>
    <n v="1"/>
    <x v="1"/>
    <m/>
    <m/>
    <m/>
    <m/>
    <m/>
    <m/>
    <x v="0"/>
    <n v="1"/>
    <n v="1"/>
    <m/>
    <x v="0"/>
    <x v="0"/>
    <n v="3"/>
    <n v="2"/>
    <n v="3.5"/>
    <n v="3.5"/>
    <s v="Medium Low"/>
    <s v="Low"/>
    <s v="Low"/>
    <s v="Medium Low"/>
    <s v="Low"/>
    <x v="0"/>
  </r>
  <r>
    <n v="439"/>
    <d v="2020-09-22T12:28:55"/>
    <x v="438"/>
    <x v="34"/>
    <n v="33"/>
    <n v="1"/>
    <n v="1"/>
    <n v="1"/>
    <n v="1"/>
    <n v="1"/>
    <m/>
    <n v="2"/>
    <n v="4"/>
    <n v="2"/>
    <n v="2"/>
    <n v="6"/>
    <n v="4"/>
    <n v="6"/>
    <n v="5"/>
    <n v="7"/>
    <n v="4"/>
    <n v="5"/>
    <n v="6"/>
    <n v="7"/>
    <x v="3"/>
    <x v="3"/>
    <x v="9"/>
    <s v="American Airlines"/>
    <m/>
    <m/>
    <n v="2"/>
    <x v="2"/>
    <n v="2"/>
    <n v="2"/>
    <n v="1"/>
    <x v="0"/>
    <x v="1"/>
    <x v="0"/>
    <x v="0"/>
    <x v="0"/>
    <x v="4"/>
    <x v="0"/>
    <m/>
    <m/>
    <m/>
    <x v="1"/>
    <n v="1"/>
    <n v="1"/>
    <m/>
    <m/>
    <m/>
    <m/>
    <x v="1"/>
    <m/>
    <m/>
    <n v="1"/>
    <x v="1"/>
    <x v="7"/>
    <n v="3"/>
    <n v="3.5"/>
    <n v="4"/>
    <n v="3"/>
    <s v="Low"/>
    <s v="Low"/>
    <s v="Low"/>
    <s v="Medium Low"/>
    <s v="Low"/>
    <x v="0"/>
  </r>
  <r>
    <n v="440"/>
    <d v="2020-09-22T12:29:35"/>
    <x v="439"/>
    <x v="10"/>
    <n v="9"/>
    <n v="1"/>
    <n v="1"/>
    <n v="2"/>
    <n v="0"/>
    <n v="1"/>
    <m/>
    <n v="2"/>
    <n v="8"/>
    <n v="1"/>
    <n v="4"/>
    <n v="5"/>
    <n v="6"/>
    <n v="4"/>
    <n v="5"/>
    <n v="3"/>
    <n v="5"/>
    <n v="5"/>
    <n v="4"/>
    <n v="3"/>
    <x v="22"/>
    <x v="3"/>
    <x v="1"/>
    <m/>
    <m/>
    <s v="Owner finance"/>
    <n v="2"/>
    <x v="1"/>
    <n v="2"/>
    <n v="2"/>
    <m/>
    <x v="0"/>
    <x v="1"/>
    <x v="0"/>
    <x v="1"/>
    <x v="1"/>
    <x v="2"/>
    <x v="0"/>
    <m/>
    <m/>
    <m/>
    <x v="1"/>
    <m/>
    <m/>
    <n v="1"/>
    <n v="1"/>
    <m/>
    <m/>
    <x v="1"/>
    <m/>
    <n v="1"/>
    <m/>
    <x v="1"/>
    <x v="6"/>
    <n v="4"/>
    <n v="4.5"/>
    <n v="4"/>
    <n v="5"/>
    <s v="Medium High"/>
    <s v="Low"/>
    <s v="Medium Low"/>
    <s v="Medium Low"/>
    <s v="Medium Low"/>
    <x v="6"/>
  </r>
  <r>
    <n v="441"/>
    <d v="2020-09-22T12:29:48"/>
    <x v="440"/>
    <x v="30"/>
    <n v="21"/>
    <n v="1"/>
    <n v="1"/>
    <n v="1"/>
    <n v="2"/>
    <n v="1"/>
    <m/>
    <n v="1"/>
    <n v="21"/>
    <n v="1"/>
    <n v="6"/>
    <n v="1"/>
    <n v="7"/>
    <n v="1"/>
    <n v="6"/>
    <n v="5"/>
    <n v="7"/>
    <n v="3"/>
    <n v="7"/>
    <n v="2"/>
    <x v="4"/>
    <x v="0"/>
    <x v="4"/>
    <m/>
    <m/>
    <m/>
    <n v="3"/>
    <x v="2"/>
    <n v="2"/>
    <n v="2"/>
    <n v="1"/>
    <x v="1"/>
    <x v="1"/>
    <x v="0"/>
    <x v="1"/>
    <x v="0"/>
    <x v="1"/>
    <x v="0"/>
    <m/>
    <m/>
    <m/>
    <x v="0"/>
    <m/>
    <m/>
    <m/>
    <m/>
    <m/>
    <n v="1"/>
    <x v="1"/>
    <m/>
    <m/>
    <m/>
    <x v="0"/>
    <x v="6"/>
    <n v="7"/>
    <n v="6"/>
    <n v="7"/>
    <n v="6"/>
    <s v="Medium High"/>
    <s v="High"/>
    <s v="Medium High"/>
    <s v="High"/>
    <s v="Medium High"/>
    <x v="7"/>
  </r>
  <r>
    <n v="442"/>
    <d v="2020-09-22T12:30:19"/>
    <x v="441"/>
    <x v="3"/>
    <n v="5"/>
    <n v="1"/>
    <n v="1"/>
    <n v="2"/>
    <n v="3"/>
    <n v="1"/>
    <m/>
    <n v="1"/>
    <n v="12"/>
    <n v="1"/>
    <n v="3"/>
    <n v="1"/>
    <n v="6"/>
    <n v="2"/>
    <n v="4"/>
    <n v="6"/>
    <n v="2"/>
    <n v="6"/>
    <n v="7"/>
    <n v="1"/>
    <x v="18"/>
    <x v="0"/>
    <x v="5"/>
    <m/>
    <m/>
    <m/>
    <n v="1"/>
    <x v="0"/>
    <n v="1"/>
    <n v="2"/>
    <n v="1"/>
    <x v="1"/>
    <x v="1"/>
    <x v="0"/>
    <x v="1"/>
    <x v="0"/>
    <x v="1"/>
    <x v="1"/>
    <n v="1"/>
    <m/>
    <n v="1"/>
    <x v="1"/>
    <n v="1"/>
    <m/>
    <m/>
    <m/>
    <m/>
    <n v="1"/>
    <x v="0"/>
    <m/>
    <m/>
    <m/>
    <x v="3"/>
    <x v="9"/>
    <n v="4.5"/>
    <n v="4"/>
    <n v="6.5"/>
    <n v="5.5"/>
    <s v="Low"/>
    <s v="Medium Low"/>
    <s v="Low"/>
    <s v="High"/>
    <s v="Medium High"/>
    <x v="2"/>
  </r>
  <r>
    <n v="443"/>
    <d v="2020-09-22T12:36:32"/>
    <x v="442"/>
    <x v="44"/>
    <n v="25"/>
    <n v="2"/>
    <n v="1"/>
    <n v="2"/>
    <n v="0"/>
    <n v="1"/>
    <m/>
    <n v="1"/>
    <n v="0"/>
    <n v="2"/>
    <n v="4"/>
    <n v="2"/>
    <n v="7"/>
    <n v="5"/>
    <n v="4"/>
    <n v="5"/>
    <n v="6"/>
    <n v="1"/>
    <n v="6"/>
    <n v="4"/>
    <x v="1"/>
    <x v="0"/>
    <x v="10"/>
    <m/>
    <m/>
    <m/>
    <n v="2"/>
    <x v="1"/>
    <n v="2"/>
    <n v="2"/>
    <m/>
    <x v="0"/>
    <x v="1"/>
    <x v="0"/>
    <x v="1"/>
    <x v="1"/>
    <x v="2"/>
    <x v="0"/>
    <m/>
    <m/>
    <m/>
    <x v="0"/>
    <m/>
    <m/>
    <m/>
    <m/>
    <n v="1"/>
    <m/>
    <x v="1"/>
    <m/>
    <m/>
    <n v="1"/>
    <x v="2"/>
    <x v="1"/>
    <n v="6"/>
    <n v="7"/>
    <n v="4.5"/>
    <n v="4"/>
    <s v="Medium Low"/>
    <s v="Medium High"/>
    <s v="High"/>
    <s v="Medium Low"/>
    <s v="Low"/>
    <x v="1"/>
  </r>
  <r>
    <n v="444"/>
    <d v="2020-09-22T12:38:14"/>
    <x v="443"/>
    <x v="0"/>
    <n v="10"/>
    <n v="2"/>
    <n v="1"/>
    <n v="1"/>
    <n v="2"/>
    <n v="1"/>
    <m/>
    <n v="1"/>
    <n v="36"/>
    <n v="1"/>
    <n v="5"/>
    <n v="7"/>
    <n v="6"/>
    <n v="6"/>
    <n v="6"/>
    <n v="7"/>
    <n v="6"/>
    <n v="6"/>
    <n v="5"/>
    <n v="5"/>
    <x v="4"/>
    <x v="1"/>
    <x v="3"/>
    <m/>
    <m/>
    <m/>
    <n v="1"/>
    <x v="0"/>
    <n v="1"/>
    <n v="1"/>
    <n v="1"/>
    <x v="0"/>
    <x v="1"/>
    <x v="0"/>
    <x v="1"/>
    <x v="0"/>
    <x v="3"/>
    <x v="0"/>
    <n v="1"/>
    <n v="1"/>
    <m/>
    <x v="1"/>
    <m/>
    <m/>
    <m/>
    <m/>
    <m/>
    <n v="1"/>
    <x v="0"/>
    <m/>
    <m/>
    <m/>
    <x v="1"/>
    <x v="2"/>
    <n v="3.5"/>
    <n v="4"/>
    <n v="3.5"/>
    <n v="4.5"/>
    <s v="Medium Low"/>
    <s v="Low"/>
    <s v="Low"/>
    <s v="Medium Low"/>
    <s v="Medium Low"/>
    <x v="0"/>
  </r>
  <r>
    <n v="445"/>
    <d v="2020-09-22T12:38:18"/>
    <x v="444"/>
    <x v="23"/>
    <n v="17"/>
    <n v="1"/>
    <n v="1"/>
    <n v="2"/>
    <n v="0"/>
    <n v="1"/>
    <m/>
    <n v="2"/>
    <n v="3"/>
    <n v="2"/>
    <n v="5"/>
    <n v="4"/>
    <n v="6"/>
    <n v="3"/>
    <n v="6"/>
    <n v="3"/>
    <n v="7"/>
    <n v="2"/>
    <n v="5"/>
    <n v="5"/>
    <x v="5"/>
    <x v="3"/>
    <x v="9"/>
    <s v="KECU "/>
    <m/>
    <m/>
    <n v="3"/>
    <x v="2"/>
    <n v="2"/>
    <n v="3"/>
    <m/>
    <x v="1"/>
    <x v="1"/>
    <x v="0"/>
    <x v="0"/>
    <x v="0"/>
    <x v="1"/>
    <x v="0"/>
    <m/>
    <m/>
    <m/>
    <x v="1"/>
    <n v="1"/>
    <m/>
    <m/>
    <n v="1"/>
    <m/>
    <n v="1"/>
    <x v="0"/>
    <m/>
    <m/>
    <m/>
    <x v="1"/>
    <x v="5"/>
    <n v="5.5"/>
    <n v="6"/>
    <n v="5"/>
    <n v="4.5"/>
    <s v="Medium High"/>
    <s v="Medium High"/>
    <s v="Medium High"/>
    <s v="Medium High"/>
    <s v="Medium Low"/>
    <x v="5"/>
  </r>
  <r>
    <n v="446"/>
    <d v="2020-09-22T12:38:31"/>
    <x v="445"/>
    <x v="44"/>
    <n v="5"/>
    <n v="1"/>
    <n v="1"/>
    <n v="1"/>
    <n v="2"/>
    <n v="1"/>
    <m/>
    <n v="1"/>
    <n v="0"/>
    <n v="1"/>
    <n v="6"/>
    <n v="6"/>
    <n v="5"/>
    <n v="6"/>
    <n v="6"/>
    <n v="7"/>
    <n v="7"/>
    <n v="7"/>
    <n v="6"/>
    <n v="6"/>
    <x v="4"/>
    <x v="0"/>
    <x v="3"/>
    <m/>
    <m/>
    <m/>
    <n v="1"/>
    <x v="0"/>
    <n v="1"/>
    <n v="1"/>
    <m/>
    <x v="1"/>
    <x v="1"/>
    <x v="0"/>
    <x v="1"/>
    <x v="0"/>
    <x v="3"/>
    <x v="1"/>
    <n v="1"/>
    <m/>
    <m/>
    <x v="1"/>
    <m/>
    <m/>
    <m/>
    <m/>
    <m/>
    <n v="1"/>
    <x v="0"/>
    <m/>
    <m/>
    <m/>
    <x v="3"/>
    <x v="1"/>
    <n v="4.5"/>
    <n v="3"/>
    <n v="4"/>
    <n v="4"/>
    <s v="Medium Low"/>
    <s v="Medium Low"/>
    <s v="Low"/>
    <s v="Medium Low"/>
    <s v="Low"/>
    <x v="0"/>
  </r>
  <r>
    <n v="447"/>
    <d v="2020-09-22T12:39:02"/>
    <x v="446"/>
    <x v="28"/>
    <n v="25"/>
    <n v="1"/>
    <n v="1"/>
    <n v="2"/>
    <n v="1"/>
    <n v="1"/>
    <m/>
    <n v="2"/>
    <n v="3"/>
    <n v="2"/>
    <n v="4"/>
    <n v="4"/>
    <n v="4"/>
    <n v="4"/>
    <n v="4"/>
    <n v="6"/>
    <n v="6"/>
    <n v="3"/>
    <n v="5"/>
    <n v="5"/>
    <x v="5"/>
    <x v="3"/>
    <x v="1"/>
    <m/>
    <m/>
    <s v="Flagstar "/>
    <n v="3"/>
    <x v="0"/>
    <n v="2"/>
    <n v="2"/>
    <m/>
    <x v="1"/>
    <x v="1"/>
    <x v="0"/>
    <x v="0"/>
    <x v="0"/>
    <x v="3"/>
    <x v="1"/>
    <m/>
    <m/>
    <n v="1"/>
    <x v="1"/>
    <n v="1"/>
    <m/>
    <m/>
    <m/>
    <n v="1"/>
    <m/>
    <x v="1"/>
    <m/>
    <m/>
    <n v="1"/>
    <x v="2"/>
    <x v="2"/>
    <n v="5"/>
    <n v="4.5"/>
    <n v="4.5"/>
    <n v="3.5"/>
    <s v="Medium Low"/>
    <s v="Medium Low"/>
    <s v="Medium Low"/>
    <s v="Medium Low"/>
    <s v="Low"/>
    <x v="0"/>
  </r>
  <r>
    <n v="448"/>
    <d v="2020-09-22T12:39:18"/>
    <x v="447"/>
    <x v="17"/>
    <n v="5"/>
    <n v="1"/>
    <n v="1"/>
    <n v="3"/>
    <n v="0"/>
    <n v="1"/>
    <m/>
    <n v="1"/>
    <n v="25"/>
    <n v="1"/>
    <n v="6"/>
    <n v="6"/>
    <n v="6"/>
    <n v="6"/>
    <n v="6"/>
    <n v="5"/>
    <n v="7"/>
    <n v="4"/>
    <n v="5"/>
    <n v="6"/>
    <x v="7"/>
    <x v="0"/>
    <x v="11"/>
    <m/>
    <m/>
    <m/>
    <n v="1"/>
    <x v="2"/>
    <n v="2"/>
    <n v="1"/>
    <m/>
    <x v="0"/>
    <x v="0"/>
    <x v="0"/>
    <x v="1"/>
    <x v="0"/>
    <x v="0"/>
    <x v="1"/>
    <m/>
    <n v="1"/>
    <m/>
    <x v="0"/>
    <n v="1"/>
    <m/>
    <m/>
    <m/>
    <m/>
    <m/>
    <x v="0"/>
    <n v="1"/>
    <n v="1"/>
    <m/>
    <x v="3"/>
    <x v="6"/>
    <n v="4.5"/>
    <n v="5"/>
    <n v="3.5"/>
    <n v="4"/>
    <s v="Medium High"/>
    <s v="Medium Low"/>
    <s v="Medium Low"/>
    <s v="Medium Low"/>
    <s v="Low"/>
    <x v="6"/>
  </r>
  <r>
    <n v="449"/>
    <d v="2020-09-22T12:39:52"/>
    <x v="448"/>
    <x v="11"/>
    <n v="33"/>
    <n v="1"/>
    <n v="1"/>
    <n v="2"/>
    <n v="0"/>
    <n v="6"/>
    <m/>
    <n v="1"/>
    <n v="3"/>
    <n v="2"/>
    <n v="2"/>
    <n v="1"/>
    <n v="6"/>
    <n v="3"/>
    <n v="5"/>
    <n v="6"/>
    <n v="7"/>
    <n v="1"/>
    <n v="6"/>
    <n v="3"/>
    <x v="24"/>
    <x v="0"/>
    <x v="5"/>
    <m/>
    <m/>
    <m/>
    <n v="2"/>
    <x v="2"/>
    <n v="2"/>
    <n v="2"/>
    <m/>
    <x v="1"/>
    <x v="1"/>
    <x v="0"/>
    <x v="1"/>
    <x v="0"/>
    <x v="1"/>
    <x v="0"/>
    <m/>
    <m/>
    <m/>
    <x v="1"/>
    <m/>
    <n v="1"/>
    <m/>
    <n v="1"/>
    <m/>
    <n v="1"/>
    <x v="1"/>
    <m/>
    <m/>
    <m/>
    <x v="1"/>
    <x v="3"/>
    <n v="7"/>
    <n v="6.5"/>
    <n v="5.5"/>
    <n v="5"/>
    <s v="Low"/>
    <s v="High"/>
    <s v="Medium High"/>
    <s v="Medium High"/>
    <s v="Medium Low"/>
    <x v="1"/>
  </r>
  <r>
    <n v="450"/>
    <d v="2020-09-22T12:40:15"/>
    <x v="449"/>
    <x v="8"/>
    <n v="30"/>
    <n v="2"/>
    <n v="1"/>
    <n v="1"/>
    <n v="1"/>
    <n v="1"/>
    <m/>
    <n v="1"/>
    <n v="3"/>
    <n v="1"/>
    <n v="7"/>
    <n v="3"/>
    <n v="7"/>
    <n v="6"/>
    <n v="7"/>
    <n v="7"/>
    <n v="7"/>
    <n v="1"/>
    <n v="7"/>
    <n v="3"/>
    <x v="4"/>
    <x v="0"/>
    <x v="5"/>
    <m/>
    <m/>
    <m/>
    <n v="1"/>
    <x v="0"/>
    <n v="1"/>
    <n v="2"/>
    <m/>
    <x v="1"/>
    <x v="1"/>
    <x v="0"/>
    <x v="1"/>
    <x v="0"/>
    <x v="3"/>
    <x v="1"/>
    <m/>
    <n v="1"/>
    <m/>
    <x v="1"/>
    <m/>
    <m/>
    <m/>
    <m/>
    <m/>
    <n v="1"/>
    <x v="1"/>
    <m/>
    <m/>
    <m/>
    <x v="0"/>
    <x v="0"/>
    <n v="6"/>
    <n v="7"/>
    <n v="4.5"/>
    <n v="6"/>
    <s v="Medium Low"/>
    <s v="Medium High"/>
    <s v="High"/>
    <s v="Medium Low"/>
    <s v="Medium High"/>
    <x v="5"/>
  </r>
  <r>
    <n v="451"/>
    <d v="2020-09-22T12:41:29"/>
    <x v="450"/>
    <x v="25"/>
    <n v="1"/>
    <n v="1"/>
    <n v="1"/>
    <n v="2"/>
    <n v="0"/>
    <n v="1"/>
    <m/>
    <n v="1"/>
    <n v="2"/>
    <n v="2"/>
    <n v="5"/>
    <n v="2"/>
    <n v="5"/>
    <n v="6"/>
    <n v="5"/>
    <n v="5"/>
    <n v="6"/>
    <n v="5"/>
    <n v="5"/>
    <n v="5"/>
    <x v="7"/>
    <x v="0"/>
    <x v="10"/>
    <m/>
    <m/>
    <m/>
    <n v="1"/>
    <x v="1"/>
    <n v="3"/>
    <n v="2"/>
    <n v="1"/>
    <x v="1"/>
    <x v="0"/>
    <x v="0"/>
    <x v="0"/>
    <x v="0"/>
    <x v="3"/>
    <x v="1"/>
    <n v="1"/>
    <m/>
    <m/>
    <x v="0"/>
    <m/>
    <n v="1"/>
    <m/>
    <m/>
    <m/>
    <n v="1"/>
    <x v="0"/>
    <n v="1"/>
    <n v="1"/>
    <m/>
    <x v="1"/>
    <x v="0"/>
    <n v="6"/>
    <n v="4"/>
    <n v="3.5"/>
    <n v="4"/>
    <s v="Medium Low"/>
    <s v="Medium High"/>
    <s v="Low"/>
    <s v="Medium Low"/>
    <s v="Low"/>
    <x v="0"/>
  </r>
  <r>
    <n v="452"/>
    <d v="2020-09-22T12:41:36"/>
    <x v="451"/>
    <x v="36"/>
    <n v="30"/>
    <n v="1"/>
    <n v="1"/>
    <n v="3"/>
    <n v="3"/>
    <n v="1"/>
    <m/>
    <n v="1"/>
    <n v="7"/>
    <n v="1"/>
    <n v="4"/>
    <n v="7"/>
    <n v="5"/>
    <n v="6"/>
    <n v="6"/>
    <n v="4"/>
    <n v="7"/>
    <n v="6"/>
    <n v="5"/>
    <n v="7"/>
    <x v="3"/>
    <x v="3"/>
    <x v="3"/>
    <m/>
    <m/>
    <m/>
    <n v="1"/>
    <x v="0"/>
    <n v="1"/>
    <n v="2"/>
    <n v="1"/>
    <x v="0"/>
    <x v="0"/>
    <x v="0"/>
    <x v="0"/>
    <x v="0"/>
    <x v="5"/>
    <x v="0"/>
    <m/>
    <m/>
    <m/>
    <x v="1"/>
    <n v="1"/>
    <m/>
    <n v="1"/>
    <m/>
    <m/>
    <n v="1"/>
    <x v="1"/>
    <n v="1"/>
    <n v="1"/>
    <m/>
    <x v="0"/>
    <x v="0"/>
    <n v="4"/>
    <n v="3.5"/>
    <n v="3.5"/>
    <n v="3.5"/>
    <s v="Medium Low"/>
    <s v="Low"/>
    <s v="Low"/>
    <s v="Medium Low"/>
    <s v="Low"/>
    <x v="0"/>
  </r>
  <r>
    <n v="453"/>
    <d v="2020-09-22T12:42:21"/>
    <x v="452"/>
    <x v="21"/>
    <n v="28"/>
    <n v="2"/>
    <n v="1"/>
    <n v="2"/>
    <n v="0"/>
    <n v="4"/>
    <m/>
    <n v="2"/>
    <n v="17"/>
    <n v="2"/>
    <n v="1"/>
    <n v="1"/>
    <n v="6"/>
    <n v="1"/>
    <n v="4"/>
    <n v="6"/>
    <n v="4"/>
    <n v="1"/>
    <n v="7"/>
    <n v="1"/>
    <x v="1"/>
    <x v="2"/>
    <x v="5"/>
    <m/>
    <m/>
    <m/>
    <n v="2"/>
    <x v="1"/>
    <n v="2"/>
    <n v="2"/>
    <m/>
    <x v="0"/>
    <x v="1"/>
    <x v="0"/>
    <x v="1"/>
    <x v="1"/>
    <x v="4"/>
    <x v="0"/>
    <m/>
    <m/>
    <m/>
    <x v="1"/>
    <m/>
    <n v="1"/>
    <n v="1"/>
    <m/>
    <m/>
    <m/>
    <x v="0"/>
    <m/>
    <n v="1"/>
    <m/>
    <x v="3"/>
    <x v="7"/>
    <n v="5.5"/>
    <n v="6.5"/>
    <n v="7"/>
    <n v="5.5"/>
    <s v="Low"/>
    <s v="Medium High"/>
    <s v="Medium High"/>
    <s v="High"/>
    <s v="Medium High"/>
    <x v="1"/>
  </r>
  <r>
    <n v="454"/>
    <d v="2020-09-22T12:42:36"/>
    <x v="453"/>
    <x v="8"/>
    <n v="33"/>
    <n v="1"/>
    <n v="1"/>
    <n v="2"/>
    <n v="3"/>
    <n v="1"/>
    <m/>
    <n v="1"/>
    <n v="1"/>
    <n v="2"/>
    <n v="3"/>
    <n v="4"/>
    <n v="3"/>
    <n v="6"/>
    <n v="5"/>
    <n v="5"/>
    <n v="3"/>
    <n v="6"/>
    <n v="3"/>
    <n v="5"/>
    <x v="12"/>
    <x v="0"/>
    <x v="9"/>
    <s v="State Employees Credit Union"/>
    <m/>
    <m/>
    <n v="2"/>
    <x v="1"/>
    <n v="2"/>
    <n v="3"/>
    <n v="1"/>
    <x v="0"/>
    <x v="1"/>
    <x v="0"/>
    <x v="1"/>
    <x v="0"/>
    <x v="0"/>
    <x v="0"/>
    <m/>
    <m/>
    <m/>
    <x v="1"/>
    <m/>
    <n v="1"/>
    <m/>
    <n v="1"/>
    <m/>
    <m/>
    <x v="0"/>
    <m/>
    <n v="1"/>
    <m/>
    <x v="1"/>
    <x v="2"/>
    <n v="3.5"/>
    <n v="2.5"/>
    <n v="2.5"/>
    <n v="4"/>
    <s v="Medium Low"/>
    <s v="Low"/>
    <s v="Low"/>
    <s v="Low"/>
    <s v="Low"/>
    <x v="0"/>
  </r>
  <r>
    <n v="455"/>
    <d v="2020-09-22T12:42:38"/>
    <x v="454"/>
    <x v="3"/>
    <n v="32"/>
    <n v="2"/>
    <n v="1"/>
    <n v="3"/>
    <n v="2"/>
    <n v="1"/>
    <m/>
    <n v="1"/>
    <n v="3"/>
    <n v="1"/>
    <n v="7"/>
    <n v="5"/>
    <n v="7"/>
    <n v="5"/>
    <n v="3"/>
    <n v="6"/>
    <n v="6"/>
    <n v="5"/>
    <n v="7"/>
    <n v="6"/>
    <x v="22"/>
    <x v="0"/>
    <x v="12"/>
    <m/>
    <m/>
    <m/>
    <n v="1"/>
    <x v="0"/>
    <n v="1"/>
    <n v="1"/>
    <n v="1"/>
    <x v="1"/>
    <x v="1"/>
    <x v="0"/>
    <x v="1"/>
    <x v="0"/>
    <x v="1"/>
    <x v="1"/>
    <m/>
    <n v="1"/>
    <m/>
    <x v="0"/>
    <m/>
    <m/>
    <n v="1"/>
    <m/>
    <m/>
    <m/>
    <x v="0"/>
    <m/>
    <n v="1"/>
    <m/>
    <x v="0"/>
    <x v="6"/>
    <n v="4.5"/>
    <n v="5"/>
    <n v="5"/>
    <n v="2.5"/>
    <s v="Medium High"/>
    <s v="Medium Low"/>
    <s v="Medium Low"/>
    <s v="Medium High"/>
    <s v="Low"/>
    <x v="0"/>
  </r>
  <r>
    <n v="456"/>
    <d v="2020-09-22T12:45:54"/>
    <x v="455"/>
    <x v="13"/>
    <n v="35"/>
    <n v="1"/>
    <n v="1"/>
    <n v="1"/>
    <n v="2"/>
    <n v="1"/>
    <m/>
    <n v="1"/>
    <n v="0"/>
    <n v="1"/>
    <n v="5"/>
    <n v="6"/>
    <n v="6"/>
    <n v="5"/>
    <n v="4"/>
    <n v="7"/>
    <n v="5"/>
    <n v="1"/>
    <n v="1"/>
    <n v="6"/>
    <x v="12"/>
    <x v="0"/>
    <x v="11"/>
    <m/>
    <m/>
    <m/>
    <n v="2"/>
    <x v="0"/>
    <n v="1"/>
    <n v="3"/>
    <m/>
    <x v="0"/>
    <x v="0"/>
    <x v="0"/>
    <x v="1"/>
    <x v="0"/>
    <x v="0"/>
    <x v="1"/>
    <m/>
    <m/>
    <m/>
    <x v="1"/>
    <n v="1"/>
    <n v="1"/>
    <m/>
    <n v="1"/>
    <m/>
    <n v="1"/>
    <x v="1"/>
    <m/>
    <n v="1"/>
    <m/>
    <x v="2"/>
    <x v="2"/>
    <n v="3.5"/>
    <n v="6.5"/>
    <n v="2"/>
    <n v="3"/>
    <s v="Medium Low"/>
    <s v="Low"/>
    <s v="Medium High"/>
    <s v="Low"/>
    <s v="Low"/>
    <x v="4"/>
  </r>
  <r>
    <n v="457"/>
    <d v="2020-09-22T12:46:05"/>
    <x v="456"/>
    <x v="34"/>
    <n v="9"/>
    <n v="1"/>
    <n v="1"/>
    <n v="1"/>
    <n v="0"/>
    <n v="1"/>
    <m/>
    <n v="1"/>
    <n v="9"/>
    <n v="2"/>
    <n v="4"/>
    <n v="3"/>
    <n v="3"/>
    <n v="6"/>
    <n v="5"/>
    <n v="4"/>
    <n v="6"/>
    <n v="3"/>
    <n v="4"/>
    <n v="6"/>
    <x v="11"/>
    <x v="0"/>
    <x v="3"/>
    <m/>
    <m/>
    <m/>
    <n v="2"/>
    <x v="1"/>
    <n v="2"/>
    <n v="2"/>
    <m/>
    <x v="1"/>
    <x v="1"/>
    <x v="0"/>
    <x v="1"/>
    <x v="0"/>
    <x v="0"/>
    <x v="0"/>
    <m/>
    <n v="1"/>
    <m/>
    <x v="0"/>
    <m/>
    <m/>
    <m/>
    <m/>
    <m/>
    <m/>
    <x v="0"/>
    <m/>
    <n v="1"/>
    <m/>
    <x v="1"/>
    <x v="0"/>
    <n v="5.5"/>
    <n v="4"/>
    <n v="3"/>
    <n v="3.5"/>
    <s v="Medium Low"/>
    <s v="Medium High"/>
    <s v="Low"/>
    <s v="Low"/>
    <s v="Low"/>
    <x v="0"/>
  </r>
  <r>
    <n v="458"/>
    <d v="2020-09-22T12:46:07"/>
    <x v="457"/>
    <x v="3"/>
    <n v="32"/>
    <n v="1"/>
    <n v="1"/>
    <n v="2"/>
    <n v="2"/>
    <n v="1"/>
    <m/>
    <n v="1"/>
    <n v="10"/>
    <n v="1"/>
    <n v="6"/>
    <n v="7"/>
    <n v="7"/>
    <n v="6"/>
    <n v="7"/>
    <n v="7"/>
    <n v="6"/>
    <n v="7"/>
    <n v="7"/>
    <n v="6"/>
    <x v="7"/>
    <x v="0"/>
    <x v="3"/>
    <m/>
    <m/>
    <m/>
    <n v="1"/>
    <x v="0"/>
    <n v="1"/>
    <n v="1"/>
    <n v="1"/>
    <x v="1"/>
    <x v="1"/>
    <x v="0"/>
    <x v="1"/>
    <x v="0"/>
    <x v="3"/>
    <x v="0"/>
    <n v="1"/>
    <n v="1"/>
    <m/>
    <x v="1"/>
    <m/>
    <m/>
    <m/>
    <m/>
    <m/>
    <n v="1"/>
    <x v="0"/>
    <m/>
    <m/>
    <m/>
    <x v="0"/>
    <x v="1"/>
    <n v="3.5"/>
    <n v="4"/>
    <n v="4.5"/>
    <n v="4.5"/>
    <s v="Medium Low"/>
    <s v="Low"/>
    <s v="Low"/>
    <s v="Medium Low"/>
    <s v="Medium Low"/>
    <x v="0"/>
  </r>
  <r>
    <n v="459"/>
    <d v="2020-09-22T12:46:11"/>
    <x v="458"/>
    <x v="18"/>
    <n v="1"/>
    <n v="1"/>
    <n v="1"/>
    <n v="2"/>
    <n v="1"/>
    <n v="1"/>
    <m/>
    <n v="1"/>
    <n v="20"/>
    <n v="2"/>
    <n v="7"/>
    <n v="6"/>
    <n v="6"/>
    <n v="2"/>
    <n v="7"/>
    <n v="2"/>
    <n v="6"/>
    <n v="1"/>
    <n v="5"/>
    <n v="5"/>
    <x v="8"/>
    <x v="0"/>
    <x v="4"/>
    <m/>
    <m/>
    <m/>
    <n v="2"/>
    <x v="0"/>
    <n v="2"/>
    <n v="2"/>
    <m/>
    <x v="0"/>
    <x v="0"/>
    <x v="0"/>
    <x v="1"/>
    <x v="0"/>
    <x v="4"/>
    <x v="0"/>
    <m/>
    <m/>
    <m/>
    <x v="1"/>
    <n v="1"/>
    <n v="1"/>
    <m/>
    <m/>
    <m/>
    <m/>
    <x v="1"/>
    <n v="1"/>
    <m/>
    <m/>
    <x v="1"/>
    <x v="12"/>
    <n v="4"/>
    <n v="6.5"/>
    <n v="5.5"/>
    <n v="5"/>
    <s v="High"/>
    <s v="Low"/>
    <s v="Medium High"/>
    <s v="Medium High"/>
    <s v="Medium Low"/>
    <x v="3"/>
  </r>
  <r>
    <n v="460"/>
    <d v="2020-09-22T12:52:13"/>
    <x v="459"/>
    <x v="46"/>
    <n v="32"/>
    <n v="1"/>
    <n v="1"/>
    <n v="2"/>
    <n v="2"/>
    <n v="1"/>
    <m/>
    <n v="2"/>
    <n v="5"/>
    <n v="1"/>
    <n v="3"/>
    <n v="1"/>
    <n v="7"/>
    <n v="1"/>
    <n v="6"/>
    <n v="6"/>
    <n v="7"/>
    <n v="1"/>
    <n v="7"/>
    <n v="2"/>
    <x v="12"/>
    <x v="3"/>
    <x v="3"/>
    <m/>
    <m/>
    <m/>
    <n v="2"/>
    <x v="0"/>
    <n v="1"/>
    <n v="2"/>
    <n v="1"/>
    <x v="1"/>
    <x v="1"/>
    <x v="0"/>
    <x v="0"/>
    <x v="0"/>
    <x v="3"/>
    <x v="0"/>
    <n v="1"/>
    <m/>
    <m/>
    <x v="0"/>
    <m/>
    <m/>
    <m/>
    <m/>
    <m/>
    <m/>
    <x v="0"/>
    <m/>
    <n v="1"/>
    <m/>
    <x v="0"/>
    <x v="9"/>
    <n v="7"/>
    <n v="7"/>
    <n v="7"/>
    <n v="6"/>
    <s v="Low"/>
    <s v="High"/>
    <s v="High"/>
    <s v="High"/>
    <s v="Medium High"/>
    <x v="7"/>
  </r>
  <r>
    <n v="461"/>
    <d v="2020-09-22T12:54:26"/>
    <x v="460"/>
    <x v="38"/>
    <n v="43"/>
    <n v="1"/>
    <n v="1"/>
    <n v="1"/>
    <n v="0"/>
    <n v="1"/>
    <m/>
    <n v="1"/>
    <n v="7"/>
    <n v="2"/>
    <n v="3"/>
    <n v="4"/>
    <n v="4"/>
    <n v="5"/>
    <n v="6"/>
    <n v="6"/>
    <n v="5"/>
    <n v="6"/>
    <n v="4"/>
    <n v="4"/>
    <x v="2"/>
    <x v="0"/>
    <x v="10"/>
    <m/>
    <m/>
    <m/>
    <n v="2"/>
    <x v="0"/>
    <n v="2"/>
    <n v="2"/>
    <m/>
    <x v="1"/>
    <x v="1"/>
    <x v="0"/>
    <x v="1"/>
    <x v="0"/>
    <x v="5"/>
    <x v="1"/>
    <m/>
    <m/>
    <m/>
    <x v="0"/>
    <m/>
    <m/>
    <m/>
    <m/>
    <m/>
    <n v="1"/>
    <x v="1"/>
    <m/>
    <m/>
    <m/>
    <x v="1"/>
    <x v="9"/>
    <n v="4.5"/>
    <n v="3"/>
    <n v="3.5"/>
    <n v="5"/>
    <s v="Low"/>
    <s v="Medium Low"/>
    <s v="Low"/>
    <s v="Medium Low"/>
    <s v="Medium Low"/>
    <x v="0"/>
  </r>
  <r>
    <n v="462"/>
    <d v="2020-09-22T12:56:24"/>
    <x v="461"/>
    <x v="42"/>
    <n v="30"/>
    <n v="2"/>
    <n v="1"/>
    <n v="4"/>
    <n v="0"/>
    <n v="1"/>
    <m/>
    <n v="1"/>
    <n v="23"/>
    <n v="2"/>
    <n v="5"/>
    <n v="5"/>
    <n v="6"/>
    <n v="5"/>
    <n v="4"/>
    <n v="2"/>
    <n v="6"/>
    <n v="6"/>
    <n v="4"/>
    <n v="5"/>
    <x v="9"/>
    <x v="1"/>
    <x v="3"/>
    <m/>
    <m/>
    <m/>
    <n v="2"/>
    <x v="2"/>
    <n v="2"/>
    <n v="2"/>
    <m/>
    <x v="0"/>
    <x v="1"/>
    <x v="0"/>
    <x v="1"/>
    <x v="1"/>
    <x v="3"/>
    <x v="0"/>
    <m/>
    <n v="1"/>
    <m/>
    <x v="0"/>
    <m/>
    <m/>
    <m/>
    <m/>
    <m/>
    <m/>
    <x v="1"/>
    <m/>
    <m/>
    <n v="1"/>
    <x v="0"/>
    <x v="11"/>
    <n v="4.5"/>
    <n v="4"/>
    <n v="3.5"/>
    <n v="3.5"/>
    <s v="Medium High"/>
    <s v="Medium Low"/>
    <s v="Low"/>
    <s v="Medium Low"/>
    <s v="Low"/>
    <x v="6"/>
  </r>
  <r>
    <n v="463"/>
    <d v="2020-09-22T12:58:07"/>
    <x v="462"/>
    <x v="5"/>
    <n v="32"/>
    <n v="1"/>
    <n v="1"/>
    <n v="2"/>
    <n v="2"/>
    <n v="1"/>
    <m/>
    <n v="1"/>
    <n v="5"/>
    <n v="1"/>
    <n v="7"/>
    <n v="7"/>
    <n v="5"/>
    <n v="6"/>
    <n v="6"/>
    <n v="6"/>
    <n v="6"/>
    <n v="5"/>
    <n v="4"/>
    <n v="5"/>
    <x v="8"/>
    <x v="0"/>
    <x v="11"/>
    <m/>
    <m/>
    <m/>
    <n v="1"/>
    <x v="0"/>
    <n v="1"/>
    <n v="1"/>
    <n v="1"/>
    <x v="0"/>
    <x v="0"/>
    <x v="1"/>
    <x v="0"/>
    <x v="0"/>
    <x v="0"/>
    <x v="0"/>
    <m/>
    <n v="1"/>
    <m/>
    <x v="0"/>
    <m/>
    <m/>
    <m/>
    <m/>
    <m/>
    <n v="1"/>
    <x v="1"/>
    <n v="1"/>
    <m/>
    <m/>
    <x v="0"/>
    <x v="6"/>
    <n v="3.5"/>
    <n v="4"/>
    <n v="3"/>
    <n v="4.5"/>
    <s v="Medium High"/>
    <s v="Low"/>
    <s v="Low"/>
    <s v="Low"/>
    <s v="Medium Low"/>
    <x v="6"/>
  </r>
  <r>
    <n v="464"/>
    <d v="2020-09-22T13:05:51"/>
    <x v="463"/>
    <x v="34"/>
    <n v="42"/>
    <n v="1"/>
    <n v="1"/>
    <n v="2"/>
    <n v="4"/>
    <n v="1"/>
    <m/>
    <n v="2"/>
    <n v="10"/>
    <n v="2"/>
    <n v="5"/>
    <n v="5"/>
    <n v="6"/>
    <n v="3"/>
    <n v="5"/>
    <n v="3"/>
    <n v="5"/>
    <n v="4"/>
    <n v="5"/>
    <n v="1"/>
    <x v="9"/>
    <x v="3"/>
    <x v="1"/>
    <m/>
    <m/>
    <s v="Vanderbilt"/>
    <n v="2"/>
    <x v="1"/>
    <n v="2"/>
    <n v="2"/>
    <m/>
    <x v="0"/>
    <x v="1"/>
    <x v="0"/>
    <x v="1"/>
    <x v="1"/>
    <x v="4"/>
    <x v="1"/>
    <m/>
    <m/>
    <m/>
    <x v="1"/>
    <m/>
    <n v="1"/>
    <m/>
    <n v="1"/>
    <n v="1"/>
    <m/>
    <x v="1"/>
    <m/>
    <n v="1"/>
    <m/>
    <x v="1"/>
    <x v="5"/>
    <n v="4"/>
    <n v="5"/>
    <n v="5"/>
    <n v="6"/>
    <s v="Medium High"/>
    <s v="Low"/>
    <s v="Medium Low"/>
    <s v="Medium High"/>
    <s v="Medium High"/>
    <x v="2"/>
  </r>
  <r>
    <n v="465"/>
    <d v="2020-09-22T13:09:48"/>
    <x v="464"/>
    <x v="8"/>
    <n v="5"/>
    <n v="1"/>
    <n v="1"/>
    <n v="1"/>
    <n v="2"/>
    <n v="1"/>
    <m/>
    <n v="1"/>
    <n v="0"/>
    <n v="1"/>
    <n v="6"/>
    <n v="4"/>
    <n v="6"/>
    <n v="5"/>
    <n v="6"/>
    <n v="5"/>
    <n v="6"/>
    <n v="5"/>
    <n v="4"/>
    <n v="3"/>
    <x v="1"/>
    <x v="0"/>
    <x v="3"/>
    <m/>
    <m/>
    <m/>
    <n v="3"/>
    <x v="2"/>
    <n v="1"/>
    <n v="1"/>
    <n v="1"/>
    <x v="1"/>
    <x v="0"/>
    <x v="1"/>
    <x v="0"/>
    <x v="0"/>
    <x v="3"/>
    <x v="1"/>
    <n v="1"/>
    <n v="1"/>
    <n v="1"/>
    <x v="1"/>
    <m/>
    <m/>
    <m/>
    <m/>
    <m/>
    <n v="1"/>
    <x v="0"/>
    <n v="1"/>
    <n v="1"/>
    <m/>
    <x v="3"/>
    <x v="6"/>
    <n v="5"/>
    <n v="4.5"/>
    <n v="3.5"/>
    <n v="5.5"/>
    <s v="Medium High"/>
    <s v="Medium Low"/>
    <s v="Medium Low"/>
    <s v="Medium Low"/>
    <s v="Medium High"/>
    <x v="6"/>
  </r>
  <r>
    <n v="466"/>
    <d v="2020-09-22T13:11:36"/>
    <x v="465"/>
    <x v="38"/>
    <n v="9"/>
    <n v="1"/>
    <n v="1"/>
    <n v="2"/>
    <n v="1"/>
    <n v="1"/>
    <m/>
    <n v="1"/>
    <n v="9"/>
    <n v="1"/>
    <n v="6"/>
    <n v="5"/>
    <n v="7"/>
    <n v="4"/>
    <n v="6"/>
    <n v="6"/>
    <n v="6"/>
    <n v="3"/>
    <n v="7"/>
    <n v="2"/>
    <x v="11"/>
    <x v="3"/>
    <x v="4"/>
    <m/>
    <m/>
    <m/>
    <n v="2"/>
    <x v="0"/>
    <n v="2"/>
    <n v="2"/>
    <m/>
    <x v="1"/>
    <x v="1"/>
    <x v="0"/>
    <x v="1"/>
    <x v="0"/>
    <x v="1"/>
    <x v="0"/>
    <m/>
    <m/>
    <m/>
    <x v="0"/>
    <m/>
    <m/>
    <m/>
    <n v="1"/>
    <m/>
    <n v="1"/>
    <x v="0"/>
    <m/>
    <m/>
    <m/>
    <x v="1"/>
    <x v="0"/>
    <n v="4.5"/>
    <n v="6"/>
    <n v="5.5"/>
    <n v="6"/>
    <s v="Medium Low"/>
    <s v="Medium Low"/>
    <s v="Medium High"/>
    <s v="Medium High"/>
    <s v="Medium High"/>
    <x v="2"/>
  </r>
  <r>
    <n v="467"/>
    <d v="2020-09-22T13:11:48"/>
    <x v="466"/>
    <x v="36"/>
    <n v="5"/>
    <n v="1"/>
    <n v="1"/>
    <n v="2"/>
    <n v="2"/>
    <n v="1"/>
    <m/>
    <n v="1"/>
    <n v="7"/>
    <n v="1"/>
    <n v="5"/>
    <n v="5"/>
    <n v="6"/>
    <n v="6"/>
    <n v="6"/>
    <n v="5"/>
    <n v="6"/>
    <n v="5"/>
    <n v="6"/>
    <n v="5"/>
    <x v="12"/>
    <x v="0"/>
    <x v="11"/>
    <m/>
    <m/>
    <m/>
    <n v="1"/>
    <x v="0"/>
    <n v="1"/>
    <n v="1"/>
    <n v="1"/>
    <x v="1"/>
    <x v="1"/>
    <x v="0"/>
    <x v="1"/>
    <x v="0"/>
    <x v="0"/>
    <x v="1"/>
    <m/>
    <m/>
    <n v="1"/>
    <x v="0"/>
    <m/>
    <m/>
    <m/>
    <m/>
    <m/>
    <n v="1"/>
    <x v="0"/>
    <m/>
    <n v="1"/>
    <m/>
    <x v="3"/>
    <x v="0"/>
    <n v="4.5"/>
    <n v="4.5"/>
    <n v="4"/>
    <n v="4.5"/>
    <s v="Medium Low"/>
    <s v="Medium Low"/>
    <s v="Medium Low"/>
    <s v="Medium Low"/>
    <s v="Medium Low"/>
    <x v="0"/>
  </r>
  <r>
    <n v="468"/>
    <d v="2020-09-22T13:12:40"/>
    <x v="467"/>
    <x v="0"/>
    <n v="21"/>
    <n v="1"/>
    <n v="1"/>
    <n v="2"/>
    <n v="1"/>
    <n v="1"/>
    <m/>
    <n v="1"/>
    <n v="10"/>
    <n v="1"/>
    <n v="4"/>
    <n v="4"/>
    <n v="7"/>
    <n v="1"/>
    <n v="7"/>
    <n v="1"/>
    <n v="7"/>
    <n v="1"/>
    <n v="7"/>
    <n v="1"/>
    <x v="9"/>
    <x v="0"/>
    <x v="1"/>
    <m/>
    <m/>
    <s v="Ally Banking"/>
    <n v="2"/>
    <x v="1"/>
    <n v="2"/>
    <n v="2"/>
    <m/>
    <x v="0"/>
    <x v="1"/>
    <x v="0"/>
    <x v="1"/>
    <x v="1"/>
    <x v="4"/>
    <x v="0"/>
    <m/>
    <m/>
    <n v="1"/>
    <x v="1"/>
    <m/>
    <n v="1"/>
    <m/>
    <m/>
    <m/>
    <n v="1"/>
    <x v="1"/>
    <m/>
    <n v="1"/>
    <m/>
    <x v="0"/>
    <x v="11"/>
    <n v="5.5"/>
    <n v="7"/>
    <n v="7"/>
    <n v="7"/>
    <s v="Medium High"/>
    <s v="Medium High"/>
    <s v="High"/>
    <s v="High"/>
    <s v="High"/>
    <x v="3"/>
  </r>
  <r>
    <n v="469"/>
    <d v="2020-09-22T13:14:29"/>
    <x v="468"/>
    <x v="57"/>
    <n v="20"/>
    <n v="1"/>
    <n v="1"/>
    <n v="4"/>
    <n v="2"/>
    <n v="1"/>
    <m/>
    <n v="2"/>
    <n v="9"/>
    <n v="2"/>
    <n v="5"/>
    <n v="1"/>
    <n v="7"/>
    <n v="6"/>
    <n v="7"/>
    <n v="5"/>
    <n v="7"/>
    <n v="1"/>
    <n v="4"/>
    <n v="5"/>
    <x v="22"/>
    <x v="3"/>
    <x v="10"/>
    <m/>
    <m/>
    <m/>
    <n v="2"/>
    <x v="0"/>
    <n v="2"/>
    <n v="2"/>
    <m/>
    <x v="1"/>
    <x v="1"/>
    <x v="0"/>
    <x v="1"/>
    <x v="0"/>
    <x v="1"/>
    <x v="1"/>
    <m/>
    <n v="1"/>
    <m/>
    <x v="1"/>
    <m/>
    <m/>
    <m/>
    <m/>
    <m/>
    <m/>
    <x v="0"/>
    <m/>
    <m/>
    <m/>
    <x v="1"/>
    <x v="0"/>
    <n v="7"/>
    <n v="7"/>
    <n v="3"/>
    <n v="5"/>
    <s v="Medium Low"/>
    <s v="High"/>
    <s v="High"/>
    <s v="Low"/>
    <s v="Medium Low"/>
    <x v="5"/>
  </r>
  <r>
    <n v="470"/>
    <d v="2020-09-22T13:15:49"/>
    <x v="469"/>
    <x v="41"/>
    <n v="9"/>
    <n v="1"/>
    <n v="1"/>
    <n v="2"/>
    <n v="1"/>
    <n v="3"/>
    <m/>
    <n v="1"/>
    <n v="10"/>
    <n v="2"/>
    <n v="7"/>
    <n v="7"/>
    <n v="7"/>
    <n v="7"/>
    <n v="7"/>
    <n v="7"/>
    <n v="7"/>
    <n v="7"/>
    <n v="7"/>
    <n v="7"/>
    <x v="8"/>
    <x v="0"/>
    <x v="3"/>
    <m/>
    <m/>
    <m/>
    <n v="2"/>
    <x v="1"/>
    <n v="2"/>
    <n v="2"/>
    <n v="1"/>
    <x v="0"/>
    <x v="1"/>
    <x v="0"/>
    <x v="1"/>
    <x v="0"/>
    <x v="1"/>
    <x v="0"/>
    <n v="1"/>
    <n v="1"/>
    <m/>
    <x v="1"/>
    <m/>
    <m/>
    <m/>
    <m/>
    <m/>
    <n v="1"/>
    <x v="1"/>
    <n v="1"/>
    <n v="1"/>
    <m/>
    <x v="1"/>
    <x v="0"/>
    <n v="4"/>
    <n v="4"/>
    <n v="4"/>
    <n v="4"/>
    <s v="Medium Low"/>
    <s v="Low"/>
    <s v="Low"/>
    <s v="Medium Low"/>
    <s v="Low"/>
    <x v="0"/>
  </r>
  <r>
    <n v="471"/>
    <d v="2020-09-22T13:16:20"/>
    <x v="470"/>
    <x v="38"/>
    <n v="13"/>
    <n v="2"/>
    <n v="1"/>
    <n v="3"/>
    <n v="0"/>
    <n v="3"/>
    <m/>
    <n v="1"/>
    <n v="0"/>
    <n v="1"/>
    <n v="6"/>
    <n v="7"/>
    <n v="6"/>
    <n v="4"/>
    <n v="5"/>
    <n v="4"/>
    <n v="6"/>
    <n v="7"/>
    <n v="5"/>
    <n v="7"/>
    <x v="4"/>
    <x v="2"/>
    <x v="3"/>
    <m/>
    <m/>
    <m/>
    <n v="1"/>
    <x v="1"/>
    <n v="1"/>
    <n v="2"/>
    <n v="1"/>
    <x v="0"/>
    <x v="0"/>
    <x v="0"/>
    <x v="0"/>
    <x v="0"/>
    <x v="4"/>
    <x v="1"/>
    <m/>
    <n v="1"/>
    <m/>
    <x v="1"/>
    <n v="1"/>
    <m/>
    <n v="1"/>
    <m/>
    <m/>
    <n v="1"/>
    <x v="1"/>
    <n v="1"/>
    <m/>
    <m/>
    <x v="2"/>
    <x v="5"/>
    <n v="3.5"/>
    <n v="3.5"/>
    <n v="4.5"/>
    <n v="3"/>
    <s v="Medium High"/>
    <s v="Low"/>
    <s v="Low"/>
    <s v="Medium Low"/>
    <s v="Low"/>
    <x v="0"/>
  </r>
  <r>
    <n v="472"/>
    <d v="2020-09-22T13:21:14"/>
    <x v="471"/>
    <x v="29"/>
    <n v="44"/>
    <n v="1"/>
    <n v="1"/>
    <n v="2"/>
    <n v="0"/>
    <n v="4"/>
    <m/>
    <n v="1"/>
    <n v="20"/>
    <n v="2"/>
    <n v="4"/>
    <n v="5"/>
    <n v="3"/>
    <n v="6"/>
    <n v="3"/>
    <n v="3"/>
    <n v="5"/>
    <n v="5"/>
    <n v="2"/>
    <n v="3"/>
    <x v="12"/>
    <x v="2"/>
    <x v="4"/>
    <m/>
    <m/>
    <m/>
    <n v="2"/>
    <x v="1"/>
    <n v="2"/>
    <n v="3"/>
    <m/>
    <x v="0"/>
    <x v="1"/>
    <x v="0"/>
    <x v="0"/>
    <x v="0"/>
    <x v="1"/>
    <x v="0"/>
    <m/>
    <m/>
    <m/>
    <x v="0"/>
    <m/>
    <m/>
    <m/>
    <m/>
    <n v="1"/>
    <m/>
    <x v="1"/>
    <m/>
    <m/>
    <n v="1"/>
    <x v="3"/>
    <x v="6"/>
    <n v="4"/>
    <n v="3"/>
    <n v="2"/>
    <n v="4"/>
    <s v="Medium High"/>
    <s v="Low"/>
    <s v="Low"/>
    <s v="Low"/>
    <s v="Low"/>
    <x v="0"/>
  </r>
  <r>
    <n v="473"/>
    <d v="2020-09-22T13:21:25"/>
    <x v="472"/>
    <x v="38"/>
    <n v="23"/>
    <n v="1"/>
    <n v="1"/>
    <n v="3"/>
    <n v="1"/>
    <n v="1"/>
    <m/>
    <n v="1"/>
    <n v="37"/>
    <n v="1"/>
    <n v="6"/>
    <n v="7"/>
    <n v="7"/>
    <n v="7"/>
    <n v="7"/>
    <n v="7"/>
    <n v="6"/>
    <n v="7"/>
    <n v="6"/>
    <n v="7"/>
    <x v="5"/>
    <x v="3"/>
    <x v="3"/>
    <m/>
    <m/>
    <m/>
    <n v="1"/>
    <x v="0"/>
    <n v="1"/>
    <n v="2"/>
    <n v="1"/>
    <x v="1"/>
    <x v="1"/>
    <x v="1"/>
    <x v="1"/>
    <x v="0"/>
    <x v="0"/>
    <x v="1"/>
    <m/>
    <n v="1"/>
    <m/>
    <x v="1"/>
    <n v="1"/>
    <m/>
    <n v="1"/>
    <m/>
    <m/>
    <m/>
    <x v="0"/>
    <n v="1"/>
    <n v="1"/>
    <m/>
    <x v="2"/>
    <x v="1"/>
    <n v="3.5"/>
    <n v="4"/>
    <n v="3.5"/>
    <n v="4"/>
    <s v="Medium Low"/>
    <s v="Low"/>
    <s v="Low"/>
    <s v="Medium Low"/>
    <s v="Low"/>
    <x v="0"/>
  </r>
  <r>
    <n v="474"/>
    <d v="2020-09-22T13:23:04"/>
    <x v="473"/>
    <x v="8"/>
    <n v="10"/>
    <n v="1"/>
    <n v="1"/>
    <n v="1"/>
    <n v="1"/>
    <n v="1"/>
    <m/>
    <n v="1"/>
    <n v="10"/>
    <n v="1"/>
    <n v="1"/>
    <n v="1"/>
    <n v="2"/>
    <n v="1"/>
    <n v="7"/>
    <n v="1"/>
    <n v="1"/>
    <n v="1"/>
    <n v="7"/>
    <n v="5"/>
    <x v="5"/>
    <x v="0"/>
    <x v="3"/>
    <m/>
    <m/>
    <m/>
    <n v="1"/>
    <x v="0"/>
    <n v="1"/>
    <n v="2"/>
    <n v="1"/>
    <x v="1"/>
    <x v="0"/>
    <x v="0"/>
    <x v="0"/>
    <x v="0"/>
    <x v="1"/>
    <x v="0"/>
    <n v="1"/>
    <n v="1"/>
    <m/>
    <x v="1"/>
    <m/>
    <m/>
    <m/>
    <m/>
    <m/>
    <n v="1"/>
    <x v="0"/>
    <m/>
    <n v="1"/>
    <m/>
    <x v="1"/>
    <x v="0"/>
    <n v="4"/>
    <n v="4.5"/>
    <n v="7"/>
    <n v="5"/>
    <s v="Medium Low"/>
    <s v="Low"/>
    <s v="Medium Low"/>
    <s v="High"/>
    <s v="Medium Low"/>
    <x v="2"/>
  </r>
  <r>
    <n v="475"/>
    <d v="2020-09-22T13:24:57"/>
    <x v="474"/>
    <x v="37"/>
    <n v="43"/>
    <n v="1"/>
    <n v="1"/>
    <n v="3"/>
    <n v="0"/>
    <n v="4"/>
    <m/>
    <n v="2"/>
    <n v="16"/>
    <n v="1"/>
    <n v="5"/>
    <n v="4"/>
    <n v="6"/>
    <n v="3"/>
    <n v="6"/>
    <n v="4"/>
    <n v="7"/>
    <n v="3"/>
    <n v="5"/>
    <n v="4"/>
    <x v="7"/>
    <x v="3"/>
    <x v="6"/>
    <m/>
    <s v="Community Bank"/>
    <m/>
    <n v="2"/>
    <x v="1"/>
    <n v="2"/>
    <n v="2"/>
    <m/>
    <x v="0"/>
    <x v="1"/>
    <x v="0"/>
    <x v="1"/>
    <x v="1"/>
    <x v="0"/>
    <x v="0"/>
    <m/>
    <m/>
    <m/>
    <x v="0"/>
    <m/>
    <m/>
    <m/>
    <n v="1"/>
    <m/>
    <m/>
    <x v="1"/>
    <m/>
    <m/>
    <n v="1"/>
    <x v="1"/>
    <x v="6"/>
    <n v="5.5"/>
    <n v="5.5"/>
    <n v="5"/>
    <n v="5"/>
    <s v="Medium High"/>
    <s v="Medium High"/>
    <s v="Medium High"/>
    <s v="Medium High"/>
    <s v="Medium Low"/>
    <x v="5"/>
  </r>
  <r>
    <n v="476"/>
    <d v="2020-09-22T13:25:07"/>
    <x v="475"/>
    <x v="3"/>
    <n v="47"/>
    <n v="2"/>
    <n v="1"/>
    <n v="4"/>
    <n v="0"/>
    <n v="1"/>
    <m/>
    <n v="2"/>
    <n v="10"/>
    <n v="1"/>
    <n v="6"/>
    <n v="4"/>
    <n v="5"/>
    <n v="6"/>
    <n v="6"/>
    <n v="5"/>
    <n v="6"/>
    <n v="5"/>
    <n v="5"/>
    <n v="5"/>
    <x v="8"/>
    <x v="0"/>
    <x v="4"/>
    <m/>
    <m/>
    <m/>
    <n v="1"/>
    <x v="0"/>
    <n v="1"/>
    <n v="2"/>
    <m/>
    <x v="1"/>
    <x v="1"/>
    <x v="0"/>
    <x v="1"/>
    <x v="0"/>
    <x v="0"/>
    <x v="1"/>
    <n v="1"/>
    <m/>
    <m/>
    <x v="0"/>
    <m/>
    <m/>
    <m/>
    <m/>
    <m/>
    <m/>
    <x v="1"/>
    <m/>
    <n v="1"/>
    <m/>
    <x v="3"/>
    <x v="6"/>
    <n v="5"/>
    <n v="4"/>
    <n v="3.5"/>
    <n v="4.5"/>
    <s v="Medium High"/>
    <s v="Medium Low"/>
    <s v="Low"/>
    <s v="Medium Low"/>
    <s v="Medium Low"/>
    <x v="0"/>
  </r>
  <r>
    <n v="477"/>
    <d v="2020-09-22T13:28:20"/>
    <x v="476"/>
    <x v="3"/>
    <n v="15"/>
    <n v="1"/>
    <n v="1"/>
    <n v="2"/>
    <n v="0"/>
    <n v="1"/>
    <m/>
    <n v="1"/>
    <n v="3"/>
    <n v="2"/>
    <n v="5"/>
    <n v="2"/>
    <n v="3"/>
    <n v="6"/>
    <n v="6"/>
    <n v="3"/>
    <n v="7"/>
    <n v="5"/>
    <n v="3"/>
    <n v="1"/>
    <x v="5"/>
    <x v="0"/>
    <x v="0"/>
    <m/>
    <m/>
    <m/>
    <n v="3"/>
    <x v="0"/>
    <n v="2"/>
    <n v="3"/>
    <n v="1"/>
    <x v="1"/>
    <x v="1"/>
    <x v="0"/>
    <x v="1"/>
    <x v="0"/>
    <x v="3"/>
    <x v="0"/>
    <m/>
    <m/>
    <m/>
    <x v="1"/>
    <n v="1"/>
    <n v="1"/>
    <m/>
    <m/>
    <m/>
    <m/>
    <x v="0"/>
    <m/>
    <m/>
    <m/>
    <x v="2"/>
    <x v="5"/>
    <n v="6.5"/>
    <n v="3"/>
    <n v="2.5"/>
    <n v="6.5"/>
    <s v="Medium High"/>
    <s v="High"/>
    <s v="Low"/>
    <s v="Low"/>
    <s v="High"/>
    <x v="6"/>
  </r>
  <r>
    <n v="478"/>
    <d v="2020-09-22T13:28:35"/>
    <x v="477"/>
    <x v="3"/>
    <n v="32"/>
    <n v="1"/>
    <n v="1"/>
    <n v="2"/>
    <n v="2"/>
    <n v="1"/>
    <m/>
    <n v="1"/>
    <n v="30"/>
    <n v="2"/>
    <n v="6"/>
    <n v="6"/>
    <n v="4"/>
    <n v="1"/>
    <n v="7"/>
    <n v="6"/>
    <n v="6"/>
    <n v="1"/>
    <n v="6"/>
    <n v="1"/>
    <x v="12"/>
    <x v="0"/>
    <x v="10"/>
    <m/>
    <m/>
    <m/>
    <n v="1"/>
    <x v="0"/>
    <n v="1"/>
    <n v="3"/>
    <m/>
    <x v="0"/>
    <x v="1"/>
    <x v="0"/>
    <x v="0"/>
    <x v="0"/>
    <x v="4"/>
    <x v="1"/>
    <n v="1"/>
    <n v="1"/>
    <m/>
    <x v="1"/>
    <m/>
    <m/>
    <n v="1"/>
    <m/>
    <m/>
    <m/>
    <x v="0"/>
    <m/>
    <m/>
    <m/>
    <x v="0"/>
    <x v="0"/>
    <n v="4"/>
    <n v="5.5"/>
    <n v="6.5"/>
    <n v="7"/>
    <s v="Medium Low"/>
    <s v="Low"/>
    <s v="Medium High"/>
    <s v="High"/>
    <s v="High"/>
    <x v="2"/>
  </r>
  <r>
    <n v="479"/>
    <d v="2020-09-22T13:29:20"/>
    <x v="478"/>
    <x v="3"/>
    <n v="32"/>
    <n v="2"/>
    <n v="1"/>
    <n v="1"/>
    <n v="1"/>
    <n v="1"/>
    <m/>
    <n v="1"/>
    <n v="20"/>
    <n v="1"/>
    <n v="6"/>
    <n v="6"/>
    <n v="6"/>
    <n v="5"/>
    <n v="6"/>
    <n v="6"/>
    <n v="6"/>
    <n v="5"/>
    <n v="5"/>
    <n v="6"/>
    <x v="4"/>
    <x v="0"/>
    <x v="3"/>
    <m/>
    <m/>
    <m/>
    <n v="1"/>
    <x v="0"/>
    <n v="1"/>
    <n v="1"/>
    <m/>
    <x v="1"/>
    <x v="1"/>
    <x v="0"/>
    <x v="1"/>
    <x v="0"/>
    <x v="3"/>
    <x v="1"/>
    <n v="1"/>
    <m/>
    <m/>
    <x v="0"/>
    <m/>
    <m/>
    <m/>
    <n v="1"/>
    <m/>
    <n v="1"/>
    <x v="0"/>
    <m/>
    <m/>
    <m/>
    <x v="0"/>
    <x v="0"/>
    <n v="4"/>
    <n v="4.5"/>
    <n v="4"/>
    <n v="4"/>
    <s v="Medium Low"/>
    <s v="Low"/>
    <s v="Medium Low"/>
    <s v="Medium Low"/>
    <s v="Low"/>
    <x v="0"/>
  </r>
  <r>
    <n v="480"/>
    <d v="2020-09-22T13:32:01"/>
    <x v="479"/>
    <x v="50"/>
    <n v="32"/>
    <n v="1"/>
    <n v="1"/>
    <n v="2"/>
    <n v="2"/>
    <n v="1"/>
    <m/>
    <n v="2"/>
    <n v="8"/>
    <n v="2"/>
    <n v="7"/>
    <n v="2"/>
    <n v="6"/>
    <n v="2"/>
    <n v="7"/>
    <n v="7"/>
    <n v="6"/>
    <n v="2"/>
    <n v="6"/>
    <n v="2"/>
    <x v="7"/>
    <x v="0"/>
    <x v="3"/>
    <m/>
    <m/>
    <m/>
    <n v="3"/>
    <x v="0"/>
    <n v="1"/>
    <n v="3"/>
    <n v="1"/>
    <x v="1"/>
    <x v="1"/>
    <x v="0"/>
    <x v="1"/>
    <x v="0"/>
    <x v="4"/>
    <x v="0"/>
    <m/>
    <n v="1"/>
    <n v="1"/>
    <x v="1"/>
    <m/>
    <m/>
    <m/>
    <m/>
    <m/>
    <n v="1"/>
    <x v="0"/>
    <n v="1"/>
    <m/>
    <m/>
    <x v="0"/>
    <x v="0"/>
    <n v="6"/>
    <n v="6"/>
    <n v="6"/>
    <n v="6.5"/>
    <s v="Medium Low"/>
    <s v="Medium High"/>
    <s v="Medium High"/>
    <s v="Medium High"/>
    <s v="High"/>
    <x v="7"/>
  </r>
  <r>
    <n v="481"/>
    <d v="2020-09-22T13:33:48"/>
    <x v="480"/>
    <x v="4"/>
    <n v="10"/>
    <n v="1"/>
    <n v="1"/>
    <n v="1"/>
    <n v="0"/>
    <n v="2"/>
    <m/>
    <n v="1"/>
    <n v="0"/>
    <n v="1"/>
    <n v="6"/>
    <n v="6"/>
    <n v="7"/>
    <n v="6"/>
    <n v="6"/>
    <n v="6"/>
    <n v="7"/>
    <n v="6"/>
    <n v="6"/>
    <n v="6"/>
    <x v="7"/>
    <x v="0"/>
    <x v="3"/>
    <m/>
    <m/>
    <m/>
    <n v="1"/>
    <x v="0"/>
    <n v="1"/>
    <n v="1"/>
    <m/>
    <x v="1"/>
    <x v="1"/>
    <x v="0"/>
    <x v="1"/>
    <x v="0"/>
    <x v="1"/>
    <x v="1"/>
    <n v="1"/>
    <m/>
    <n v="1"/>
    <x v="0"/>
    <m/>
    <m/>
    <m/>
    <m/>
    <m/>
    <m/>
    <x v="0"/>
    <m/>
    <m/>
    <m/>
    <x v="1"/>
    <x v="0"/>
    <n v="4.5"/>
    <n v="4.5"/>
    <n v="4"/>
    <n v="4"/>
    <s v="Medium Low"/>
    <s v="Medium Low"/>
    <s v="Medium Low"/>
    <s v="Medium Low"/>
    <s v="Low"/>
    <x v="0"/>
  </r>
  <r>
    <n v="482"/>
    <d v="2020-09-22T13:34:30"/>
    <x v="481"/>
    <x v="3"/>
    <n v="5"/>
    <n v="1"/>
    <n v="1"/>
    <n v="2"/>
    <n v="2"/>
    <n v="1"/>
    <m/>
    <n v="1"/>
    <n v="10"/>
    <n v="1"/>
    <n v="7"/>
    <n v="7"/>
    <n v="7"/>
    <n v="6"/>
    <n v="6"/>
    <n v="7"/>
    <n v="7"/>
    <n v="7"/>
    <n v="6"/>
    <n v="6"/>
    <x v="27"/>
    <x v="0"/>
    <x v="3"/>
    <m/>
    <m/>
    <m/>
    <n v="1"/>
    <x v="0"/>
    <n v="1"/>
    <n v="2"/>
    <n v="1"/>
    <x v="0"/>
    <x v="0"/>
    <x v="0"/>
    <x v="1"/>
    <x v="0"/>
    <x v="1"/>
    <x v="0"/>
    <n v="1"/>
    <m/>
    <m/>
    <x v="1"/>
    <m/>
    <n v="1"/>
    <m/>
    <m/>
    <m/>
    <n v="1"/>
    <x v="1"/>
    <m/>
    <n v="1"/>
    <m/>
    <x v="3"/>
    <x v="0"/>
    <n v="4"/>
    <n v="4"/>
    <n v="4"/>
    <n v="4"/>
    <s v="Medium Low"/>
    <s v="Low"/>
    <s v="Low"/>
    <s v="Medium Low"/>
    <s v="Low"/>
    <x v="0"/>
  </r>
  <r>
    <n v="483"/>
    <d v="2020-09-22T13:36:22"/>
    <x v="482"/>
    <x v="18"/>
    <n v="9"/>
    <n v="1"/>
    <n v="1"/>
    <n v="2"/>
    <n v="1"/>
    <n v="2"/>
    <m/>
    <n v="1"/>
    <n v="10"/>
    <n v="1"/>
    <n v="5"/>
    <n v="5"/>
    <n v="4"/>
    <n v="5"/>
    <n v="4"/>
    <n v="6"/>
    <n v="4"/>
    <n v="5"/>
    <n v="6"/>
    <n v="5"/>
    <x v="9"/>
    <x v="3"/>
    <x v="5"/>
    <m/>
    <m/>
    <m/>
    <n v="1"/>
    <x v="0"/>
    <n v="2"/>
    <n v="2"/>
    <m/>
    <x v="1"/>
    <x v="1"/>
    <x v="1"/>
    <x v="1"/>
    <x v="0"/>
    <x v="5"/>
    <x v="1"/>
    <n v="1"/>
    <m/>
    <m/>
    <x v="0"/>
    <m/>
    <m/>
    <m/>
    <m/>
    <m/>
    <m/>
    <x v="0"/>
    <m/>
    <n v="1"/>
    <m/>
    <x v="1"/>
    <x v="1"/>
    <n v="3.5"/>
    <n v="3.5"/>
    <n v="4.5"/>
    <n v="3.5"/>
    <s v="Medium Low"/>
    <s v="Low"/>
    <s v="Low"/>
    <s v="Medium Low"/>
    <s v="Low"/>
    <x v="0"/>
  </r>
  <r>
    <n v="484"/>
    <d v="2020-09-22T13:36:29"/>
    <x v="483"/>
    <x v="36"/>
    <n v="5"/>
    <n v="1"/>
    <n v="1"/>
    <n v="4"/>
    <n v="2"/>
    <n v="1"/>
    <m/>
    <n v="1"/>
    <n v="4"/>
    <n v="1"/>
    <n v="6"/>
    <n v="7"/>
    <n v="6"/>
    <n v="7"/>
    <n v="7"/>
    <n v="7"/>
    <n v="7"/>
    <n v="7"/>
    <n v="6"/>
    <n v="6"/>
    <x v="7"/>
    <x v="3"/>
    <x v="3"/>
    <m/>
    <m/>
    <m/>
    <n v="1"/>
    <x v="0"/>
    <n v="1"/>
    <n v="1"/>
    <n v="1"/>
    <x v="1"/>
    <x v="1"/>
    <x v="1"/>
    <x v="0"/>
    <x v="0"/>
    <x v="3"/>
    <x v="0"/>
    <m/>
    <m/>
    <m/>
    <x v="1"/>
    <n v="1"/>
    <m/>
    <n v="1"/>
    <m/>
    <m/>
    <n v="1"/>
    <x v="0"/>
    <n v="1"/>
    <m/>
    <m/>
    <x v="3"/>
    <x v="1"/>
    <n v="4"/>
    <n v="3.5"/>
    <n v="3.5"/>
    <n v="4.5"/>
    <s v="Medium Low"/>
    <s v="Low"/>
    <s v="Low"/>
    <s v="Medium Low"/>
    <s v="Medium Low"/>
    <x v="0"/>
  </r>
  <r>
    <n v="485"/>
    <d v="2020-09-22T13:36:53"/>
    <x v="484"/>
    <x v="27"/>
    <n v="41"/>
    <n v="1"/>
    <n v="1"/>
    <n v="2"/>
    <n v="0"/>
    <n v="1"/>
    <m/>
    <n v="1"/>
    <n v="23"/>
    <n v="2"/>
    <n v="5"/>
    <n v="5"/>
    <n v="6"/>
    <n v="5"/>
    <n v="4"/>
    <n v="3"/>
    <n v="4"/>
    <n v="3"/>
    <n v="6"/>
    <n v="4"/>
    <x v="3"/>
    <x v="1"/>
    <x v="6"/>
    <m/>
    <s v="First Interstate Bank"/>
    <m/>
    <n v="2"/>
    <x v="2"/>
    <n v="2"/>
    <n v="2"/>
    <m/>
    <x v="0"/>
    <x v="1"/>
    <x v="0"/>
    <x v="1"/>
    <x v="1"/>
    <x v="1"/>
    <x v="0"/>
    <m/>
    <m/>
    <m/>
    <x v="1"/>
    <m/>
    <m/>
    <m/>
    <n v="1"/>
    <n v="1"/>
    <m/>
    <x v="1"/>
    <m/>
    <m/>
    <n v="1"/>
    <x v="2"/>
    <x v="5"/>
    <n v="3.5"/>
    <n v="5.5"/>
    <n v="4.5"/>
    <n v="4"/>
    <s v="Medium High"/>
    <s v="Low"/>
    <s v="Medium High"/>
    <s v="Medium Low"/>
    <s v="Low"/>
    <x v="6"/>
  </r>
  <r>
    <n v="486"/>
    <d v="2020-09-22T13:38:01"/>
    <x v="485"/>
    <x v="3"/>
    <n v="1"/>
    <n v="1"/>
    <n v="1"/>
    <n v="1"/>
    <n v="1"/>
    <n v="1"/>
    <m/>
    <n v="1"/>
    <n v="0"/>
    <n v="1"/>
    <n v="6"/>
    <n v="5"/>
    <n v="7"/>
    <n v="6"/>
    <n v="6"/>
    <n v="6"/>
    <n v="7"/>
    <n v="6"/>
    <n v="5"/>
    <n v="7"/>
    <x v="22"/>
    <x v="0"/>
    <x v="3"/>
    <m/>
    <m/>
    <m/>
    <n v="1"/>
    <x v="0"/>
    <n v="1"/>
    <n v="1"/>
    <n v="1"/>
    <x v="1"/>
    <x v="1"/>
    <x v="0"/>
    <x v="1"/>
    <x v="0"/>
    <x v="3"/>
    <x v="0"/>
    <m/>
    <n v="1"/>
    <n v="1"/>
    <x v="1"/>
    <m/>
    <m/>
    <m/>
    <m/>
    <m/>
    <n v="1"/>
    <x v="0"/>
    <m/>
    <m/>
    <m/>
    <x v="1"/>
    <x v="0"/>
    <n v="5"/>
    <n v="4.5"/>
    <n v="3.5"/>
    <n v="3.5"/>
    <s v="Medium Low"/>
    <s v="Medium Low"/>
    <s v="Medium Low"/>
    <s v="Medium Low"/>
    <s v="Low"/>
    <x v="0"/>
  </r>
  <r>
    <n v="487"/>
    <d v="2020-09-22T13:39:38"/>
    <x v="486"/>
    <x v="4"/>
    <n v="32"/>
    <n v="1"/>
    <n v="1"/>
    <n v="2"/>
    <n v="1"/>
    <n v="1"/>
    <m/>
    <n v="1"/>
    <n v="5"/>
    <n v="1"/>
    <n v="7"/>
    <n v="6"/>
    <n v="6"/>
    <n v="6"/>
    <n v="7"/>
    <n v="7"/>
    <n v="6"/>
    <n v="7"/>
    <n v="6"/>
    <n v="5"/>
    <x v="7"/>
    <x v="0"/>
    <x v="3"/>
    <m/>
    <m/>
    <m/>
    <n v="1"/>
    <x v="0"/>
    <n v="1"/>
    <n v="1"/>
    <n v="1"/>
    <x v="1"/>
    <x v="1"/>
    <x v="0"/>
    <x v="1"/>
    <x v="0"/>
    <x v="0"/>
    <x v="0"/>
    <n v="1"/>
    <m/>
    <n v="1"/>
    <x v="1"/>
    <m/>
    <m/>
    <m/>
    <m/>
    <m/>
    <n v="1"/>
    <x v="1"/>
    <n v="1"/>
    <n v="1"/>
    <m/>
    <x v="0"/>
    <x v="0"/>
    <n v="4"/>
    <n v="3.5"/>
    <n v="4"/>
    <n v="5"/>
    <s v="Medium Low"/>
    <s v="Low"/>
    <s v="Low"/>
    <s v="Medium Low"/>
    <s v="Medium Low"/>
    <x v="0"/>
  </r>
  <r>
    <n v="488"/>
    <d v="2020-09-22T13:42:15"/>
    <x v="487"/>
    <x v="53"/>
    <n v="13"/>
    <n v="1"/>
    <n v="1"/>
    <n v="3"/>
    <n v="0"/>
    <n v="1"/>
    <m/>
    <n v="1"/>
    <n v="0"/>
    <n v="2"/>
    <n v="6"/>
    <n v="6"/>
    <n v="7"/>
    <n v="7"/>
    <n v="7"/>
    <n v="7"/>
    <n v="4"/>
    <n v="7"/>
    <n v="7"/>
    <n v="7"/>
    <x v="1"/>
    <x v="0"/>
    <x v="4"/>
    <m/>
    <m/>
    <m/>
    <n v="2"/>
    <x v="1"/>
    <n v="2"/>
    <n v="2"/>
    <n v="1"/>
    <x v="0"/>
    <x v="1"/>
    <x v="0"/>
    <x v="0"/>
    <x v="0"/>
    <x v="0"/>
    <x v="0"/>
    <m/>
    <m/>
    <n v="1"/>
    <x v="1"/>
    <n v="1"/>
    <m/>
    <m/>
    <m/>
    <m/>
    <n v="1"/>
    <x v="1"/>
    <n v="1"/>
    <m/>
    <m/>
    <x v="2"/>
    <x v="1"/>
    <n v="3"/>
    <n v="4"/>
    <n v="4"/>
    <n v="4"/>
    <s v="Medium Low"/>
    <s v="Low"/>
    <s v="Low"/>
    <s v="Medium Low"/>
    <s v="Low"/>
    <x v="0"/>
  </r>
  <r>
    <n v="489"/>
    <d v="2020-09-22T13:46:02"/>
    <x v="488"/>
    <x v="3"/>
    <n v="5"/>
    <n v="1"/>
    <n v="1"/>
    <n v="2"/>
    <n v="2"/>
    <n v="1"/>
    <m/>
    <n v="1"/>
    <n v="7"/>
    <n v="1"/>
    <n v="5"/>
    <n v="7"/>
    <n v="5"/>
    <n v="5"/>
    <n v="6"/>
    <n v="5"/>
    <n v="6"/>
    <n v="3"/>
    <n v="5"/>
    <n v="3"/>
    <x v="8"/>
    <x v="0"/>
    <x v="3"/>
    <m/>
    <m/>
    <m/>
    <n v="1"/>
    <x v="0"/>
    <n v="2"/>
    <n v="1"/>
    <n v="1"/>
    <x v="0"/>
    <x v="1"/>
    <x v="0"/>
    <x v="1"/>
    <x v="0"/>
    <x v="3"/>
    <x v="1"/>
    <n v="1"/>
    <m/>
    <m/>
    <x v="0"/>
    <m/>
    <n v="1"/>
    <m/>
    <m/>
    <m/>
    <n v="1"/>
    <x v="1"/>
    <n v="1"/>
    <m/>
    <m/>
    <x v="3"/>
    <x v="0"/>
    <n v="3.5"/>
    <n v="5"/>
    <n v="4"/>
    <n v="5.5"/>
    <s v="Medium Low"/>
    <s v="Low"/>
    <s v="Medium Low"/>
    <s v="Medium Low"/>
    <s v="Medium High"/>
    <x v="6"/>
  </r>
  <r>
    <n v="490"/>
    <d v="2020-09-22T13:48:26"/>
    <x v="489"/>
    <x v="22"/>
    <n v="10"/>
    <n v="1"/>
    <n v="1"/>
    <n v="2"/>
    <n v="0"/>
    <n v="1"/>
    <m/>
    <n v="1"/>
    <n v="5"/>
    <n v="1"/>
    <n v="3"/>
    <n v="4"/>
    <n v="1"/>
    <n v="4"/>
    <n v="5"/>
    <n v="2"/>
    <n v="3"/>
    <n v="3"/>
    <n v="5"/>
    <n v="5"/>
    <x v="12"/>
    <x v="0"/>
    <x v="3"/>
    <m/>
    <m/>
    <m/>
    <n v="1"/>
    <x v="0"/>
    <n v="1"/>
    <n v="1"/>
    <m/>
    <x v="1"/>
    <x v="1"/>
    <x v="0"/>
    <x v="1"/>
    <x v="0"/>
    <x v="3"/>
    <x v="0"/>
    <m/>
    <m/>
    <n v="1"/>
    <x v="1"/>
    <m/>
    <m/>
    <n v="1"/>
    <m/>
    <m/>
    <n v="1"/>
    <x v="1"/>
    <n v="1"/>
    <m/>
    <m/>
    <x v="1"/>
    <x v="6"/>
    <n v="3.5"/>
    <n v="3"/>
    <n v="4.5"/>
    <n v="4"/>
    <s v="Medium High"/>
    <s v="Low"/>
    <s v="Low"/>
    <s v="Medium Low"/>
    <s v="Low"/>
    <x v="0"/>
  </r>
  <r>
    <n v="491"/>
    <d v="2020-09-22T13:49:49"/>
    <x v="490"/>
    <x v="17"/>
    <n v="38"/>
    <n v="1"/>
    <n v="1"/>
    <n v="1"/>
    <n v="1"/>
    <n v="1"/>
    <m/>
    <n v="1"/>
    <n v="1"/>
    <n v="1"/>
    <n v="6"/>
    <n v="5"/>
    <n v="5"/>
    <n v="3"/>
    <n v="2"/>
    <n v="4"/>
    <n v="5"/>
    <n v="2"/>
    <n v="3"/>
    <n v="2"/>
    <x v="19"/>
    <x v="0"/>
    <x v="5"/>
    <m/>
    <m/>
    <m/>
    <n v="1"/>
    <x v="0"/>
    <n v="1"/>
    <n v="2"/>
    <n v="1"/>
    <x v="0"/>
    <x v="1"/>
    <x v="0"/>
    <x v="1"/>
    <x v="0"/>
    <x v="1"/>
    <x v="1"/>
    <n v="1"/>
    <m/>
    <m/>
    <x v="1"/>
    <n v="1"/>
    <m/>
    <n v="1"/>
    <m/>
    <m/>
    <m/>
    <x v="0"/>
    <m/>
    <m/>
    <m/>
    <x v="0"/>
    <x v="5"/>
    <n v="4"/>
    <n v="5.5"/>
    <n v="4"/>
    <n v="4"/>
    <s v="Medium High"/>
    <s v="Low"/>
    <s v="Medium High"/>
    <s v="Medium Low"/>
    <s v="Low"/>
    <x v="6"/>
  </r>
  <r>
    <n v="492"/>
    <d v="2020-09-22T13:52:29"/>
    <x v="491"/>
    <x v="52"/>
    <n v="9"/>
    <n v="1"/>
    <n v="1"/>
    <n v="2"/>
    <n v="0"/>
    <n v="4"/>
    <m/>
    <n v="2"/>
    <n v="19"/>
    <n v="2"/>
    <n v="5"/>
    <n v="2"/>
    <n v="7"/>
    <n v="2"/>
    <n v="5"/>
    <n v="5"/>
    <n v="3"/>
    <n v="2"/>
    <n v="7"/>
    <n v="3"/>
    <x v="18"/>
    <x v="1"/>
    <x v="1"/>
    <m/>
    <m/>
    <s v="SunTrust Mortgage"/>
    <n v="2"/>
    <x v="2"/>
    <n v="3"/>
    <n v="2"/>
    <n v="1"/>
    <x v="1"/>
    <x v="0"/>
    <x v="0"/>
    <x v="0"/>
    <x v="0"/>
    <x v="1"/>
    <x v="0"/>
    <m/>
    <m/>
    <n v="1"/>
    <x v="1"/>
    <m/>
    <n v="1"/>
    <m/>
    <m/>
    <m/>
    <n v="1"/>
    <x v="0"/>
    <m/>
    <n v="1"/>
    <m/>
    <x v="1"/>
    <x v="0"/>
    <n v="4.5"/>
    <n v="6.5"/>
    <n v="6.5"/>
    <n v="5"/>
    <s v="Medium Low"/>
    <s v="Medium Low"/>
    <s v="Medium High"/>
    <s v="High"/>
    <s v="Medium Low"/>
    <x v="2"/>
  </r>
  <r>
    <n v="493"/>
    <d v="2020-09-22T13:54:18"/>
    <x v="492"/>
    <x v="13"/>
    <n v="32"/>
    <n v="1"/>
    <n v="1"/>
    <n v="2"/>
    <n v="3"/>
    <n v="1"/>
    <m/>
    <n v="1"/>
    <n v="9"/>
    <n v="1"/>
    <n v="7"/>
    <n v="6"/>
    <n v="4"/>
    <n v="6"/>
    <n v="6"/>
    <n v="7"/>
    <n v="6"/>
    <n v="6"/>
    <n v="6"/>
    <n v="5"/>
    <x v="8"/>
    <x v="0"/>
    <x v="3"/>
    <m/>
    <m/>
    <m/>
    <n v="1"/>
    <x v="0"/>
    <n v="2"/>
    <n v="1"/>
    <n v="1"/>
    <x v="0"/>
    <x v="0"/>
    <x v="0"/>
    <x v="0"/>
    <x v="0"/>
    <x v="0"/>
    <x v="1"/>
    <n v="1"/>
    <m/>
    <m/>
    <x v="0"/>
    <m/>
    <n v="1"/>
    <m/>
    <m/>
    <m/>
    <n v="1"/>
    <x v="1"/>
    <n v="1"/>
    <n v="1"/>
    <m/>
    <x v="0"/>
    <x v="0"/>
    <n v="4"/>
    <n v="3"/>
    <n v="4"/>
    <n v="4.5"/>
    <s v="Medium Low"/>
    <s v="Low"/>
    <s v="Low"/>
    <s v="Medium Low"/>
    <s v="Medium Low"/>
    <x v="0"/>
  </r>
  <r>
    <n v="494"/>
    <d v="2020-09-22T13:54:23"/>
    <x v="493"/>
    <x v="18"/>
    <n v="6"/>
    <n v="1"/>
    <n v="1"/>
    <n v="3"/>
    <n v="1"/>
    <n v="1"/>
    <m/>
    <n v="1"/>
    <n v="8"/>
    <n v="1"/>
    <n v="7"/>
    <n v="7"/>
    <n v="7"/>
    <n v="7"/>
    <n v="7"/>
    <n v="7"/>
    <n v="7"/>
    <n v="7"/>
    <n v="7"/>
    <n v="7"/>
    <x v="22"/>
    <x v="0"/>
    <x v="12"/>
    <m/>
    <m/>
    <m/>
    <n v="1"/>
    <x v="0"/>
    <n v="1"/>
    <n v="1"/>
    <n v="1"/>
    <x v="0"/>
    <x v="1"/>
    <x v="0"/>
    <x v="1"/>
    <x v="0"/>
    <x v="4"/>
    <x v="0"/>
    <n v="1"/>
    <m/>
    <m/>
    <x v="1"/>
    <m/>
    <m/>
    <m/>
    <m/>
    <m/>
    <n v="1"/>
    <x v="0"/>
    <m/>
    <m/>
    <m/>
    <x v="3"/>
    <x v="0"/>
    <n v="4"/>
    <n v="4"/>
    <n v="4"/>
    <n v="4"/>
    <s v="Medium Low"/>
    <s v="Low"/>
    <s v="Low"/>
    <s v="Medium Low"/>
    <s v="Low"/>
    <x v="0"/>
  </r>
  <r>
    <n v="495"/>
    <d v="2020-09-22T13:55:45"/>
    <x v="494"/>
    <x v="40"/>
    <n v="8"/>
    <n v="1"/>
    <n v="1"/>
    <n v="1"/>
    <n v="1"/>
    <n v="1"/>
    <m/>
    <n v="1"/>
    <n v="20"/>
    <n v="2"/>
    <n v="2"/>
    <n v="1"/>
    <n v="3"/>
    <n v="6"/>
    <n v="7"/>
    <n v="7"/>
    <n v="5"/>
    <n v="1"/>
    <n v="7"/>
    <n v="1"/>
    <x v="3"/>
    <x v="0"/>
    <x v="3"/>
    <m/>
    <m/>
    <m/>
    <n v="1"/>
    <x v="1"/>
    <n v="1"/>
    <n v="1"/>
    <n v="1"/>
    <x v="1"/>
    <x v="1"/>
    <x v="0"/>
    <x v="1"/>
    <x v="0"/>
    <x v="4"/>
    <x v="1"/>
    <m/>
    <n v="1"/>
    <m/>
    <x v="0"/>
    <m/>
    <m/>
    <n v="1"/>
    <m/>
    <m/>
    <n v="1"/>
    <x v="1"/>
    <m/>
    <n v="1"/>
    <m/>
    <x v="1"/>
    <x v="7"/>
    <n v="6"/>
    <n v="5"/>
    <n v="4.5"/>
    <n v="7"/>
    <s v="Low"/>
    <s v="Medium High"/>
    <s v="Medium Low"/>
    <s v="Medium Low"/>
    <s v="High"/>
    <x v="2"/>
  </r>
  <r>
    <n v="496"/>
    <d v="2020-09-22T13:56:39"/>
    <x v="495"/>
    <x v="57"/>
    <n v="13"/>
    <n v="1"/>
    <n v="1"/>
    <n v="3"/>
    <n v="0"/>
    <n v="4"/>
    <m/>
    <n v="2"/>
    <n v="25"/>
    <n v="1"/>
    <n v="7"/>
    <n v="1"/>
    <n v="6"/>
    <n v="1"/>
    <n v="5"/>
    <n v="4"/>
    <n v="7"/>
    <n v="1"/>
    <n v="7"/>
    <n v="1"/>
    <x v="24"/>
    <x v="1"/>
    <x v="10"/>
    <m/>
    <m/>
    <m/>
    <n v="3"/>
    <x v="1"/>
    <n v="2"/>
    <n v="3"/>
    <n v="1"/>
    <x v="1"/>
    <x v="1"/>
    <x v="0"/>
    <x v="1"/>
    <x v="0"/>
    <x v="1"/>
    <x v="1"/>
    <m/>
    <m/>
    <m/>
    <x v="0"/>
    <m/>
    <m/>
    <m/>
    <n v="1"/>
    <n v="1"/>
    <m/>
    <x v="0"/>
    <m/>
    <m/>
    <m/>
    <x v="2"/>
    <x v="11"/>
    <n v="7"/>
    <n v="6.5"/>
    <n v="7"/>
    <n v="6"/>
    <s v="Medium High"/>
    <s v="High"/>
    <s v="Medium High"/>
    <s v="High"/>
    <s v="Medium High"/>
    <x v="3"/>
  </r>
  <r>
    <n v="497"/>
    <d v="2020-09-22T13:57:35"/>
    <x v="496"/>
    <x v="13"/>
    <n v="33"/>
    <n v="1"/>
    <n v="1"/>
    <n v="2"/>
    <n v="1"/>
    <n v="1"/>
    <m/>
    <n v="1"/>
    <n v="0"/>
    <n v="2"/>
    <n v="5"/>
    <n v="7"/>
    <n v="6"/>
    <n v="6"/>
    <n v="7"/>
    <n v="5"/>
    <n v="3"/>
    <n v="1"/>
    <n v="4"/>
    <n v="3"/>
    <x v="1"/>
    <x v="0"/>
    <x v="1"/>
    <m/>
    <m/>
    <s v="BB&amp;T"/>
    <n v="2"/>
    <x v="1"/>
    <n v="2"/>
    <n v="2"/>
    <m/>
    <x v="0"/>
    <x v="1"/>
    <x v="0"/>
    <x v="0"/>
    <x v="0"/>
    <x v="3"/>
    <x v="0"/>
    <m/>
    <m/>
    <m/>
    <x v="1"/>
    <m/>
    <m/>
    <m/>
    <m/>
    <m/>
    <m/>
    <x v="0"/>
    <m/>
    <n v="1"/>
    <m/>
    <x v="1"/>
    <x v="0"/>
    <n v="2"/>
    <n v="6.5"/>
    <n v="3"/>
    <n v="6"/>
    <s v="Medium Low"/>
    <s v="Low"/>
    <s v="Medium High"/>
    <s v="Low"/>
    <s v="Medium High"/>
    <x v="6"/>
  </r>
  <r>
    <n v="498"/>
    <d v="2020-09-22T14:05:23"/>
    <x v="497"/>
    <x v="4"/>
    <n v="5"/>
    <n v="1"/>
    <n v="1"/>
    <n v="2"/>
    <n v="2"/>
    <n v="1"/>
    <m/>
    <n v="1"/>
    <n v="2"/>
    <n v="1"/>
    <n v="6"/>
    <n v="2"/>
    <n v="7"/>
    <n v="2"/>
    <n v="6"/>
    <n v="6"/>
    <n v="6"/>
    <n v="1"/>
    <n v="7"/>
    <n v="1"/>
    <x v="12"/>
    <x v="1"/>
    <x v="3"/>
    <m/>
    <m/>
    <m/>
    <n v="2"/>
    <x v="0"/>
    <n v="2"/>
    <n v="2"/>
    <n v="1"/>
    <x v="1"/>
    <x v="0"/>
    <x v="0"/>
    <x v="1"/>
    <x v="0"/>
    <x v="4"/>
    <x v="1"/>
    <m/>
    <m/>
    <m/>
    <x v="0"/>
    <m/>
    <n v="1"/>
    <n v="1"/>
    <m/>
    <m/>
    <m/>
    <x v="1"/>
    <n v="1"/>
    <n v="1"/>
    <m/>
    <x v="3"/>
    <x v="0"/>
    <n v="6"/>
    <n v="7"/>
    <n v="6.5"/>
    <n v="6.5"/>
    <s v="Medium Low"/>
    <s v="Medium High"/>
    <s v="High"/>
    <s v="High"/>
    <s v="High"/>
    <x v="7"/>
  </r>
  <r>
    <n v="499"/>
    <d v="2020-09-22T14:08:51"/>
    <x v="498"/>
    <x v="7"/>
    <n v="21"/>
    <n v="1"/>
    <n v="1"/>
    <n v="3"/>
    <n v="1"/>
    <n v="1"/>
    <m/>
    <n v="1"/>
    <n v="20"/>
    <n v="1"/>
    <n v="7"/>
    <n v="1"/>
    <n v="7"/>
    <n v="1"/>
    <n v="7"/>
    <n v="7"/>
    <n v="7"/>
    <n v="1"/>
    <n v="6"/>
    <n v="1"/>
    <x v="4"/>
    <x v="0"/>
    <x v="2"/>
    <m/>
    <m/>
    <m/>
    <n v="1"/>
    <x v="0"/>
    <n v="3"/>
    <n v="1"/>
    <m/>
    <x v="1"/>
    <x v="1"/>
    <x v="0"/>
    <x v="1"/>
    <x v="0"/>
    <x v="1"/>
    <x v="1"/>
    <m/>
    <n v="1"/>
    <m/>
    <x v="1"/>
    <m/>
    <m/>
    <m/>
    <m/>
    <m/>
    <n v="1"/>
    <x v="1"/>
    <m/>
    <m/>
    <m/>
    <x v="0"/>
    <x v="0"/>
    <n v="7"/>
    <n v="7"/>
    <n v="6.5"/>
    <n v="7"/>
    <s v="Medium Low"/>
    <s v="High"/>
    <s v="High"/>
    <s v="High"/>
    <s v="High"/>
    <x v="7"/>
  </r>
  <r>
    <n v="500"/>
    <d v="2020-09-22T14:10:49"/>
    <x v="499"/>
    <x v="4"/>
    <n v="5"/>
    <n v="1"/>
    <n v="1"/>
    <n v="3"/>
    <n v="1"/>
    <n v="1"/>
    <m/>
    <n v="1"/>
    <n v="4"/>
    <n v="1"/>
    <n v="6"/>
    <n v="5"/>
    <n v="7"/>
    <n v="5"/>
    <n v="7"/>
    <n v="6"/>
    <n v="7"/>
    <n v="6"/>
    <n v="6"/>
    <n v="7"/>
    <x v="5"/>
    <x v="0"/>
    <x v="3"/>
    <m/>
    <m/>
    <m/>
    <n v="2"/>
    <x v="1"/>
    <n v="2"/>
    <n v="2"/>
    <n v="1"/>
    <x v="0"/>
    <x v="1"/>
    <x v="0"/>
    <x v="0"/>
    <x v="0"/>
    <x v="0"/>
    <x v="1"/>
    <m/>
    <m/>
    <m/>
    <x v="0"/>
    <m/>
    <n v="1"/>
    <m/>
    <n v="1"/>
    <m/>
    <n v="1"/>
    <x v="1"/>
    <n v="1"/>
    <m/>
    <m/>
    <x v="3"/>
    <x v="0"/>
    <n v="5"/>
    <n v="4.5"/>
    <n v="4.5"/>
    <n v="4"/>
    <s v="Medium Low"/>
    <s v="Medium Low"/>
    <s v="Medium Low"/>
    <s v="Medium Low"/>
    <s v="Low"/>
    <x v="0"/>
  </r>
  <r>
    <n v="501"/>
    <d v="2020-09-22T14:19:51"/>
    <x v="500"/>
    <x v="3"/>
    <n v="30"/>
    <n v="1"/>
    <n v="1"/>
    <n v="2"/>
    <n v="2"/>
    <n v="1"/>
    <m/>
    <n v="1"/>
    <n v="3"/>
    <n v="1"/>
    <n v="7"/>
    <n v="6"/>
    <n v="7"/>
    <n v="6"/>
    <n v="6"/>
    <n v="7"/>
    <n v="7"/>
    <n v="1"/>
    <n v="7"/>
    <n v="1"/>
    <x v="5"/>
    <x v="0"/>
    <x v="3"/>
    <m/>
    <m/>
    <m/>
    <n v="1"/>
    <x v="0"/>
    <n v="1"/>
    <n v="1"/>
    <m/>
    <x v="1"/>
    <x v="1"/>
    <x v="0"/>
    <x v="1"/>
    <x v="0"/>
    <x v="5"/>
    <x v="1"/>
    <m/>
    <n v="1"/>
    <n v="1"/>
    <x v="0"/>
    <m/>
    <m/>
    <m/>
    <m/>
    <m/>
    <m/>
    <x v="0"/>
    <n v="1"/>
    <n v="1"/>
    <m/>
    <x v="0"/>
    <x v="0"/>
    <n v="4.5"/>
    <n v="7"/>
    <n v="4.5"/>
    <n v="6.5"/>
    <s v="Medium Low"/>
    <s v="Medium Low"/>
    <s v="High"/>
    <s v="Medium Low"/>
    <s v="High"/>
    <x v="5"/>
  </r>
  <r>
    <n v="502"/>
    <d v="2020-09-22T14:23:33"/>
    <x v="501"/>
    <x v="8"/>
    <n v="5"/>
    <n v="1"/>
    <n v="1"/>
    <n v="3"/>
    <n v="3"/>
    <n v="1"/>
    <m/>
    <n v="1"/>
    <n v="5"/>
    <n v="1"/>
    <n v="7"/>
    <n v="7"/>
    <n v="7"/>
    <n v="1"/>
    <n v="7"/>
    <n v="4"/>
    <n v="7"/>
    <n v="1"/>
    <n v="7"/>
    <n v="6"/>
    <x v="3"/>
    <x v="0"/>
    <x v="3"/>
    <m/>
    <m/>
    <m/>
    <n v="1"/>
    <x v="0"/>
    <n v="1"/>
    <n v="2"/>
    <n v="1"/>
    <x v="1"/>
    <x v="0"/>
    <x v="1"/>
    <x v="0"/>
    <x v="0"/>
    <x v="5"/>
    <x v="0"/>
    <m/>
    <m/>
    <n v="1"/>
    <x v="1"/>
    <m/>
    <m/>
    <n v="1"/>
    <m/>
    <m/>
    <n v="1"/>
    <x v="0"/>
    <n v="1"/>
    <n v="1"/>
    <m/>
    <x v="3"/>
    <x v="11"/>
    <n v="4"/>
    <n v="7"/>
    <n v="7"/>
    <n v="4.5"/>
    <s v="Medium High"/>
    <s v="Low"/>
    <s v="High"/>
    <s v="High"/>
    <s v="Medium Low"/>
    <x v="3"/>
  </r>
  <r>
    <n v="503"/>
    <d v="2020-09-22T14:24:03"/>
    <x v="502"/>
    <x v="18"/>
    <n v="15"/>
    <n v="1"/>
    <n v="1"/>
    <n v="2"/>
    <n v="0"/>
    <n v="1"/>
    <m/>
    <n v="1"/>
    <n v="2"/>
    <n v="1"/>
    <n v="6"/>
    <n v="6"/>
    <n v="6"/>
    <n v="5"/>
    <n v="6"/>
    <n v="7"/>
    <n v="6"/>
    <n v="6"/>
    <n v="5"/>
    <n v="4"/>
    <x v="5"/>
    <x v="0"/>
    <x v="3"/>
    <m/>
    <m/>
    <m/>
    <n v="2"/>
    <x v="1"/>
    <n v="2"/>
    <n v="2"/>
    <n v="1"/>
    <x v="1"/>
    <x v="1"/>
    <x v="0"/>
    <x v="1"/>
    <x v="0"/>
    <x v="3"/>
    <x v="0"/>
    <m/>
    <m/>
    <m/>
    <x v="1"/>
    <m/>
    <m/>
    <m/>
    <m/>
    <m/>
    <n v="1"/>
    <x v="1"/>
    <m/>
    <m/>
    <m/>
    <x v="2"/>
    <x v="1"/>
    <n v="4"/>
    <n v="4"/>
    <n v="4"/>
    <n v="5"/>
    <s v="Medium Low"/>
    <s v="Low"/>
    <s v="Low"/>
    <s v="Medium Low"/>
    <s v="Medium Low"/>
    <x v="0"/>
  </r>
  <r>
    <n v="504"/>
    <d v="2020-09-22T14:25:34"/>
    <x v="503"/>
    <x v="7"/>
    <n v="47"/>
    <n v="1"/>
    <n v="1"/>
    <n v="2"/>
    <n v="1"/>
    <n v="1"/>
    <m/>
    <n v="2"/>
    <n v="1"/>
    <n v="2"/>
    <n v="4"/>
    <n v="4"/>
    <n v="7"/>
    <n v="2"/>
    <n v="7"/>
    <n v="7"/>
    <n v="7"/>
    <n v="1"/>
    <n v="5"/>
    <n v="1"/>
    <x v="12"/>
    <x v="3"/>
    <x v="10"/>
    <m/>
    <m/>
    <m/>
    <n v="2"/>
    <x v="0"/>
    <n v="1"/>
    <n v="2"/>
    <n v="1"/>
    <x v="1"/>
    <x v="1"/>
    <x v="1"/>
    <x v="0"/>
    <x v="0"/>
    <x v="3"/>
    <x v="0"/>
    <n v="1"/>
    <m/>
    <m/>
    <x v="1"/>
    <m/>
    <n v="1"/>
    <m/>
    <m/>
    <m/>
    <n v="1"/>
    <x v="0"/>
    <m/>
    <n v="1"/>
    <m/>
    <x v="3"/>
    <x v="9"/>
    <n v="5.5"/>
    <n v="7"/>
    <n v="5.5"/>
    <n v="7"/>
    <s v="Low"/>
    <s v="Medium High"/>
    <s v="High"/>
    <s v="Medium High"/>
    <s v="High"/>
    <x v="7"/>
  </r>
  <r>
    <n v="505"/>
    <d v="2020-09-22T14:27:20"/>
    <x v="504"/>
    <x v="1"/>
    <n v="6"/>
    <n v="1"/>
    <n v="1"/>
    <n v="2"/>
    <n v="0"/>
    <n v="1"/>
    <m/>
    <n v="1"/>
    <n v="8"/>
    <n v="1"/>
    <n v="6"/>
    <n v="7"/>
    <n v="6"/>
    <n v="6"/>
    <n v="7"/>
    <n v="7"/>
    <n v="5"/>
    <n v="6"/>
    <n v="6"/>
    <n v="7"/>
    <x v="19"/>
    <x v="0"/>
    <x v="3"/>
    <m/>
    <m/>
    <m/>
    <n v="1"/>
    <x v="0"/>
    <n v="1"/>
    <n v="1"/>
    <n v="1"/>
    <x v="0"/>
    <x v="1"/>
    <x v="0"/>
    <x v="1"/>
    <x v="0"/>
    <x v="3"/>
    <x v="0"/>
    <m/>
    <n v="1"/>
    <m/>
    <x v="1"/>
    <m/>
    <m/>
    <n v="1"/>
    <m/>
    <m/>
    <n v="1"/>
    <x v="1"/>
    <m/>
    <m/>
    <m/>
    <x v="3"/>
    <x v="1"/>
    <n v="3"/>
    <n v="4"/>
    <n v="4"/>
    <n v="4"/>
    <s v="Medium Low"/>
    <s v="Low"/>
    <s v="Low"/>
    <s v="Medium Low"/>
    <s v="Low"/>
    <x v="0"/>
  </r>
  <r>
    <n v="506"/>
    <d v="2020-09-22T14:28:08"/>
    <x v="505"/>
    <x v="45"/>
    <n v="46"/>
    <n v="1"/>
    <n v="1"/>
    <n v="1"/>
    <n v="0"/>
    <n v="3"/>
    <m/>
    <n v="1"/>
    <n v="18"/>
    <n v="2"/>
    <n v="4"/>
    <n v="5"/>
    <n v="3"/>
    <n v="5"/>
    <n v="5"/>
    <n v="4"/>
    <n v="6"/>
    <n v="5"/>
    <n v="6"/>
    <n v="2"/>
    <x v="8"/>
    <x v="2"/>
    <x v="1"/>
    <m/>
    <m/>
    <s v="TD"/>
    <n v="2"/>
    <x v="0"/>
    <n v="2"/>
    <n v="2"/>
    <m/>
    <x v="1"/>
    <x v="1"/>
    <x v="0"/>
    <x v="1"/>
    <x v="0"/>
    <x v="5"/>
    <x v="1"/>
    <m/>
    <m/>
    <m/>
    <x v="0"/>
    <m/>
    <n v="1"/>
    <m/>
    <n v="1"/>
    <m/>
    <m/>
    <x v="1"/>
    <m/>
    <m/>
    <n v="1"/>
    <x v="1"/>
    <x v="0"/>
    <n v="4.5"/>
    <n v="3"/>
    <n v="4.5"/>
    <n v="5.5"/>
    <s v="Medium Low"/>
    <s v="Medium Low"/>
    <s v="Low"/>
    <s v="Medium Low"/>
    <s v="Medium High"/>
    <x v="0"/>
  </r>
  <r>
    <n v="507"/>
    <d v="2020-09-22T14:28:19"/>
    <x v="506"/>
    <x v="23"/>
    <n v="9"/>
    <n v="1"/>
    <n v="1"/>
    <n v="2"/>
    <n v="1"/>
    <n v="1"/>
    <m/>
    <n v="2"/>
    <n v="3"/>
    <n v="2"/>
    <n v="6"/>
    <n v="2"/>
    <n v="5"/>
    <n v="3"/>
    <n v="5"/>
    <n v="6"/>
    <n v="7"/>
    <n v="1"/>
    <n v="6"/>
    <n v="4"/>
    <x v="5"/>
    <x v="3"/>
    <x v="1"/>
    <m/>
    <m/>
    <s v="New Rez"/>
    <n v="2"/>
    <x v="1"/>
    <n v="2"/>
    <n v="2"/>
    <m/>
    <x v="1"/>
    <x v="1"/>
    <x v="0"/>
    <x v="1"/>
    <x v="0"/>
    <x v="1"/>
    <x v="0"/>
    <m/>
    <m/>
    <m/>
    <x v="0"/>
    <m/>
    <m/>
    <n v="1"/>
    <m/>
    <m/>
    <m/>
    <x v="1"/>
    <m/>
    <n v="1"/>
    <m/>
    <x v="1"/>
    <x v="0"/>
    <n v="6.5"/>
    <n v="6"/>
    <n v="5.5"/>
    <n v="4.5"/>
    <s v="Medium Low"/>
    <s v="High"/>
    <s v="Medium High"/>
    <s v="Medium High"/>
    <s v="Medium Low"/>
    <x v="1"/>
  </r>
  <r>
    <n v="508"/>
    <d v="2020-09-22T14:29:30"/>
    <x v="507"/>
    <x v="0"/>
    <n v="5"/>
    <n v="1"/>
    <n v="1"/>
    <n v="3"/>
    <n v="2"/>
    <n v="1"/>
    <m/>
    <n v="1"/>
    <n v="6"/>
    <n v="1"/>
    <n v="7"/>
    <n v="1"/>
    <n v="1"/>
    <n v="1"/>
    <n v="7"/>
    <n v="1"/>
    <n v="1"/>
    <n v="1"/>
    <n v="7"/>
    <n v="1"/>
    <x v="12"/>
    <x v="3"/>
    <x v="12"/>
    <m/>
    <m/>
    <m/>
    <n v="1"/>
    <x v="0"/>
    <n v="1"/>
    <n v="1"/>
    <n v="1"/>
    <x v="1"/>
    <x v="0"/>
    <x v="1"/>
    <x v="0"/>
    <x v="0"/>
    <x v="3"/>
    <x v="0"/>
    <n v="1"/>
    <m/>
    <n v="1"/>
    <x v="1"/>
    <m/>
    <m/>
    <m/>
    <m/>
    <m/>
    <n v="1"/>
    <x v="0"/>
    <n v="1"/>
    <n v="1"/>
    <m/>
    <x v="3"/>
    <x v="10"/>
    <n v="4"/>
    <n v="4"/>
    <n v="7"/>
    <n v="7"/>
    <s v="High"/>
    <s v="Low"/>
    <s v="Low"/>
    <s v="High"/>
    <s v="High"/>
    <x v="3"/>
  </r>
  <r>
    <n v="509"/>
    <d v="2020-09-22T14:30:45"/>
    <x v="508"/>
    <x v="2"/>
    <n v="44"/>
    <n v="2"/>
    <n v="1"/>
    <n v="2"/>
    <n v="0"/>
    <n v="1"/>
    <m/>
    <n v="2"/>
    <n v="7"/>
    <n v="2"/>
    <n v="5"/>
    <n v="5"/>
    <n v="7"/>
    <n v="2"/>
    <n v="5"/>
    <n v="4"/>
    <n v="5"/>
    <n v="2"/>
    <n v="6"/>
    <n v="4"/>
    <x v="10"/>
    <x v="3"/>
    <x v="10"/>
    <m/>
    <m/>
    <m/>
    <n v="2"/>
    <x v="1"/>
    <n v="2"/>
    <n v="2"/>
    <m/>
    <x v="0"/>
    <x v="1"/>
    <x v="0"/>
    <x v="1"/>
    <x v="1"/>
    <x v="0"/>
    <x v="1"/>
    <m/>
    <m/>
    <m/>
    <x v="0"/>
    <m/>
    <m/>
    <m/>
    <n v="1"/>
    <n v="1"/>
    <m/>
    <x v="0"/>
    <m/>
    <m/>
    <m/>
    <x v="3"/>
    <x v="6"/>
    <n v="4"/>
    <n v="6.5"/>
    <n v="6"/>
    <n v="4.5"/>
    <s v="Medium High"/>
    <s v="Low"/>
    <s v="Medium High"/>
    <s v="Medium High"/>
    <s v="Medium Low"/>
    <x v="2"/>
  </r>
  <r>
    <n v="510"/>
    <d v="2020-09-22T14:39:23"/>
    <x v="509"/>
    <x v="3"/>
    <n v="5"/>
    <n v="1"/>
    <n v="1"/>
    <n v="2"/>
    <n v="0"/>
    <n v="1"/>
    <m/>
    <n v="1"/>
    <n v="1"/>
    <n v="2"/>
    <n v="4"/>
    <n v="4"/>
    <n v="4"/>
    <n v="3"/>
    <n v="3"/>
    <n v="6"/>
    <n v="4"/>
    <n v="3"/>
    <n v="4"/>
    <n v="4"/>
    <x v="7"/>
    <x v="0"/>
    <x v="5"/>
    <m/>
    <m/>
    <m/>
    <n v="2"/>
    <x v="0"/>
    <n v="2"/>
    <n v="2"/>
    <m/>
    <x v="1"/>
    <x v="1"/>
    <x v="1"/>
    <x v="1"/>
    <x v="0"/>
    <x v="3"/>
    <x v="0"/>
    <m/>
    <m/>
    <m/>
    <x v="1"/>
    <m/>
    <m/>
    <m/>
    <m/>
    <m/>
    <n v="1"/>
    <x v="1"/>
    <m/>
    <m/>
    <m/>
    <x v="3"/>
    <x v="2"/>
    <n v="4"/>
    <n v="4.5"/>
    <n v="4.5"/>
    <n v="3.5"/>
    <s v="Medium Low"/>
    <s v="Low"/>
    <s v="Medium Low"/>
    <s v="Medium Low"/>
    <s v="Low"/>
    <x v="0"/>
  </r>
  <r>
    <n v="511"/>
    <d v="2020-09-22T14:40:07"/>
    <x v="510"/>
    <x v="18"/>
    <n v="32"/>
    <n v="1"/>
    <n v="1"/>
    <n v="2"/>
    <n v="2"/>
    <n v="1"/>
    <m/>
    <n v="1"/>
    <n v="6"/>
    <n v="2"/>
    <n v="5"/>
    <n v="2"/>
    <n v="7"/>
    <n v="4"/>
    <n v="5"/>
    <n v="5"/>
    <n v="6"/>
    <n v="1"/>
    <n v="6"/>
    <n v="4"/>
    <x v="7"/>
    <x v="0"/>
    <x v="3"/>
    <m/>
    <m/>
    <m/>
    <n v="2"/>
    <x v="1"/>
    <n v="1"/>
    <n v="2"/>
    <n v="1"/>
    <x v="1"/>
    <x v="1"/>
    <x v="0"/>
    <x v="0"/>
    <x v="0"/>
    <x v="4"/>
    <x v="1"/>
    <m/>
    <m/>
    <n v="1"/>
    <x v="1"/>
    <n v="1"/>
    <n v="1"/>
    <m/>
    <m/>
    <m/>
    <n v="1"/>
    <x v="1"/>
    <n v="1"/>
    <m/>
    <m/>
    <x v="0"/>
    <x v="0"/>
    <n v="6"/>
    <n v="7"/>
    <n v="5"/>
    <n v="4.5"/>
    <s v="Medium Low"/>
    <s v="Medium High"/>
    <s v="High"/>
    <s v="Medium High"/>
    <s v="Medium Low"/>
    <x v="1"/>
  </r>
  <r>
    <n v="512"/>
    <d v="2020-09-22T14:46:50"/>
    <x v="511"/>
    <x v="50"/>
    <n v="40"/>
    <n v="1"/>
    <n v="1"/>
    <n v="2"/>
    <n v="1"/>
    <n v="1"/>
    <m/>
    <n v="1"/>
    <n v="6"/>
    <n v="2"/>
    <n v="5"/>
    <n v="3"/>
    <n v="5"/>
    <n v="3"/>
    <n v="7"/>
    <n v="4"/>
    <n v="5"/>
    <n v="2"/>
    <n v="5"/>
    <n v="4"/>
    <x v="8"/>
    <x v="0"/>
    <x v="3"/>
    <m/>
    <m/>
    <m/>
    <n v="2"/>
    <x v="2"/>
    <n v="3"/>
    <n v="3"/>
    <m/>
    <x v="0"/>
    <x v="1"/>
    <x v="0"/>
    <x v="0"/>
    <x v="0"/>
    <x v="1"/>
    <x v="1"/>
    <m/>
    <m/>
    <m/>
    <x v="0"/>
    <m/>
    <n v="1"/>
    <n v="1"/>
    <m/>
    <m/>
    <m/>
    <x v="1"/>
    <m/>
    <m/>
    <n v="1"/>
    <x v="1"/>
    <x v="6"/>
    <n v="5"/>
    <n v="5.5"/>
    <n v="5"/>
    <n v="5.5"/>
    <s v="Medium High"/>
    <s v="Medium Low"/>
    <s v="Medium High"/>
    <s v="Medium High"/>
    <s v="Medium High"/>
    <x v="2"/>
  </r>
  <r>
    <n v="513"/>
    <d v="2020-09-22T14:47:25"/>
    <x v="512"/>
    <x v="0"/>
    <n v="13"/>
    <n v="1"/>
    <n v="1"/>
    <n v="2"/>
    <n v="1"/>
    <n v="2"/>
    <m/>
    <n v="1"/>
    <n v="3"/>
    <n v="2"/>
    <n v="5"/>
    <n v="1"/>
    <n v="7"/>
    <n v="1"/>
    <n v="7"/>
    <n v="6"/>
    <n v="7"/>
    <n v="1"/>
    <n v="7"/>
    <n v="1"/>
    <x v="1"/>
    <x v="0"/>
    <x v="11"/>
    <m/>
    <m/>
    <m/>
    <n v="2"/>
    <x v="0"/>
    <n v="2"/>
    <n v="2"/>
    <m/>
    <x v="1"/>
    <x v="1"/>
    <x v="0"/>
    <x v="1"/>
    <x v="0"/>
    <x v="1"/>
    <x v="1"/>
    <m/>
    <m/>
    <m/>
    <x v="0"/>
    <n v="1"/>
    <n v="1"/>
    <m/>
    <m/>
    <m/>
    <m/>
    <x v="0"/>
    <m/>
    <m/>
    <m/>
    <x v="2"/>
    <x v="1"/>
    <n v="7"/>
    <n v="7"/>
    <n v="7"/>
    <n v="7"/>
    <s v="Medium Low"/>
    <s v="High"/>
    <s v="High"/>
    <s v="High"/>
    <s v="High"/>
    <x v="7"/>
  </r>
  <r>
    <n v="514"/>
    <d v="2020-09-22T14:48:05"/>
    <x v="513"/>
    <x v="5"/>
    <n v="23"/>
    <n v="1"/>
    <n v="1"/>
    <n v="2"/>
    <n v="1"/>
    <n v="1"/>
    <m/>
    <n v="1"/>
    <n v="0"/>
    <n v="1"/>
    <n v="6"/>
    <n v="6"/>
    <n v="7"/>
    <n v="6"/>
    <n v="7"/>
    <n v="6"/>
    <n v="7"/>
    <n v="7"/>
    <n v="7"/>
    <n v="7"/>
    <x v="7"/>
    <x v="0"/>
    <x v="3"/>
    <m/>
    <m/>
    <m/>
    <n v="1"/>
    <x v="0"/>
    <n v="1"/>
    <n v="1"/>
    <n v="1"/>
    <x v="1"/>
    <x v="1"/>
    <x v="0"/>
    <x v="1"/>
    <x v="0"/>
    <x v="1"/>
    <x v="0"/>
    <n v="1"/>
    <n v="1"/>
    <m/>
    <x v="1"/>
    <m/>
    <m/>
    <m/>
    <m/>
    <m/>
    <n v="1"/>
    <x v="0"/>
    <n v="1"/>
    <m/>
    <m/>
    <x v="2"/>
    <x v="0"/>
    <n v="4.5"/>
    <n v="4"/>
    <n v="4.5"/>
    <n v="4"/>
    <s v="Medium Low"/>
    <s v="Medium Low"/>
    <s v="Low"/>
    <s v="Medium Low"/>
    <s v="Low"/>
    <x v="0"/>
  </r>
  <r>
    <n v="515"/>
    <d v="2020-09-22T14:55:56"/>
    <x v="514"/>
    <x v="3"/>
    <n v="32"/>
    <n v="1"/>
    <n v="1"/>
    <n v="2"/>
    <n v="2"/>
    <n v="1"/>
    <m/>
    <n v="1"/>
    <n v="5"/>
    <n v="1"/>
    <n v="6"/>
    <n v="6"/>
    <n v="5"/>
    <n v="5"/>
    <n v="6"/>
    <n v="6"/>
    <n v="6"/>
    <n v="5"/>
    <n v="5"/>
    <n v="5"/>
    <x v="27"/>
    <x v="0"/>
    <x v="3"/>
    <m/>
    <m/>
    <m/>
    <n v="1"/>
    <x v="0"/>
    <n v="1"/>
    <n v="1"/>
    <n v="1"/>
    <x v="0"/>
    <x v="0"/>
    <x v="1"/>
    <x v="1"/>
    <x v="0"/>
    <x v="1"/>
    <x v="0"/>
    <m/>
    <n v="1"/>
    <n v="1"/>
    <x v="1"/>
    <m/>
    <m/>
    <m/>
    <m/>
    <m/>
    <n v="1"/>
    <x v="1"/>
    <n v="1"/>
    <m/>
    <m/>
    <x v="0"/>
    <x v="0"/>
    <n v="4"/>
    <n v="4"/>
    <n v="4"/>
    <n v="4.5"/>
    <s v="Medium Low"/>
    <s v="Low"/>
    <s v="Low"/>
    <s v="Medium Low"/>
    <s v="Medium Low"/>
    <x v="0"/>
  </r>
  <r>
    <n v="516"/>
    <d v="2020-09-22T14:57:20"/>
    <x v="515"/>
    <x v="3"/>
    <n v="14"/>
    <n v="1"/>
    <n v="1"/>
    <n v="2"/>
    <n v="4"/>
    <n v="1"/>
    <m/>
    <n v="1"/>
    <n v="14"/>
    <n v="2"/>
    <n v="4"/>
    <n v="2"/>
    <n v="4"/>
    <n v="5"/>
    <n v="7"/>
    <n v="7"/>
    <n v="6"/>
    <n v="6"/>
    <n v="6"/>
    <n v="5"/>
    <x v="3"/>
    <x v="0"/>
    <x v="3"/>
    <m/>
    <m/>
    <m/>
    <n v="2"/>
    <x v="0"/>
    <n v="1"/>
    <n v="2"/>
    <m/>
    <x v="1"/>
    <x v="0"/>
    <x v="0"/>
    <x v="0"/>
    <x v="0"/>
    <x v="3"/>
    <x v="1"/>
    <n v="1"/>
    <m/>
    <n v="1"/>
    <x v="1"/>
    <n v="1"/>
    <m/>
    <m/>
    <m/>
    <m/>
    <m/>
    <x v="0"/>
    <n v="1"/>
    <m/>
    <m/>
    <x v="2"/>
    <x v="9"/>
    <n v="6"/>
    <n v="3"/>
    <n v="4.5"/>
    <n v="5"/>
    <s v="Low"/>
    <s v="Medium High"/>
    <s v="Low"/>
    <s v="Medium Low"/>
    <s v="Medium Low"/>
    <x v="0"/>
  </r>
  <r>
    <n v="517"/>
    <d v="2020-09-22T14:59:07"/>
    <x v="516"/>
    <x v="43"/>
    <n v="43"/>
    <n v="1"/>
    <n v="1"/>
    <n v="2"/>
    <n v="0"/>
    <n v="1"/>
    <m/>
    <n v="1"/>
    <n v="5"/>
    <n v="2"/>
    <n v="6"/>
    <n v="3"/>
    <n v="6"/>
    <n v="3"/>
    <n v="6"/>
    <n v="4"/>
    <n v="6"/>
    <n v="3"/>
    <n v="4"/>
    <n v="6"/>
    <x v="8"/>
    <x v="0"/>
    <x v="5"/>
    <m/>
    <m/>
    <m/>
    <n v="2"/>
    <x v="1"/>
    <n v="2"/>
    <n v="2"/>
    <n v="1"/>
    <x v="0"/>
    <x v="1"/>
    <x v="0"/>
    <x v="1"/>
    <x v="0"/>
    <x v="5"/>
    <x v="1"/>
    <m/>
    <m/>
    <m/>
    <x v="0"/>
    <n v="1"/>
    <n v="1"/>
    <m/>
    <m/>
    <m/>
    <n v="1"/>
    <x v="1"/>
    <n v="1"/>
    <n v="1"/>
    <m/>
    <x v="1"/>
    <x v="5"/>
    <n v="5.5"/>
    <n v="5.5"/>
    <n v="4.5"/>
    <n v="4"/>
    <s v="Medium High"/>
    <s v="Medium High"/>
    <s v="Medium High"/>
    <s v="Medium Low"/>
    <s v="Low"/>
    <x v="5"/>
  </r>
  <r>
    <n v="518"/>
    <d v="2020-09-22T15:00:38"/>
    <x v="517"/>
    <x v="0"/>
    <n v="8"/>
    <n v="1"/>
    <n v="1"/>
    <n v="2"/>
    <n v="3"/>
    <n v="1"/>
    <m/>
    <n v="1"/>
    <n v="5"/>
    <n v="2"/>
    <n v="5"/>
    <n v="3"/>
    <n v="7"/>
    <n v="5"/>
    <n v="5"/>
    <n v="5"/>
    <n v="7"/>
    <n v="3"/>
    <n v="4"/>
    <n v="5"/>
    <x v="12"/>
    <x v="0"/>
    <x v="10"/>
    <m/>
    <m/>
    <m/>
    <n v="3"/>
    <x v="2"/>
    <n v="3"/>
    <n v="3"/>
    <n v="1"/>
    <x v="1"/>
    <x v="1"/>
    <x v="0"/>
    <x v="1"/>
    <x v="0"/>
    <x v="5"/>
    <x v="0"/>
    <m/>
    <m/>
    <m/>
    <x v="1"/>
    <m/>
    <m/>
    <m/>
    <n v="1"/>
    <n v="1"/>
    <m/>
    <x v="1"/>
    <m/>
    <n v="1"/>
    <m/>
    <x v="1"/>
    <x v="0"/>
    <n v="6"/>
    <n v="6"/>
    <n v="3.5"/>
    <n v="4"/>
    <s v="Medium Low"/>
    <s v="Medium High"/>
    <s v="Medium High"/>
    <s v="Medium Low"/>
    <s v="Low"/>
    <x v="5"/>
  </r>
  <r>
    <n v="519"/>
    <d v="2020-09-22T15:05:08"/>
    <x v="518"/>
    <x v="8"/>
    <n v="32"/>
    <n v="1"/>
    <n v="1"/>
    <n v="2"/>
    <n v="2"/>
    <n v="1"/>
    <m/>
    <n v="1"/>
    <n v="4"/>
    <n v="1"/>
    <n v="6"/>
    <n v="6"/>
    <n v="3"/>
    <n v="7"/>
    <n v="5"/>
    <n v="6"/>
    <n v="7"/>
    <n v="4"/>
    <n v="5"/>
    <n v="5"/>
    <x v="7"/>
    <x v="1"/>
    <x v="10"/>
    <m/>
    <m/>
    <m/>
    <n v="1"/>
    <x v="0"/>
    <n v="1"/>
    <n v="3"/>
    <n v="1"/>
    <x v="1"/>
    <x v="0"/>
    <x v="0"/>
    <x v="1"/>
    <x v="0"/>
    <x v="1"/>
    <x v="0"/>
    <n v="1"/>
    <n v="1"/>
    <m/>
    <x v="1"/>
    <m/>
    <m/>
    <m/>
    <m/>
    <m/>
    <n v="1"/>
    <x v="0"/>
    <m/>
    <n v="1"/>
    <m/>
    <x v="0"/>
    <x v="0"/>
    <n v="4.5"/>
    <n v="3.5"/>
    <n v="3"/>
    <n v="4"/>
    <s v="Medium Low"/>
    <s v="Medium Low"/>
    <s v="Low"/>
    <s v="Low"/>
    <s v="Low"/>
    <x v="0"/>
  </r>
  <r>
    <n v="520"/>
    <d v="2020-09-22T15:05:22"/>
    <x v="519"/>
    <x v="3"/>
    <n v="9"/>
    <n v="1"/>
    <n v="1"/>
    <n v="2"/>
    <n v="2"/>
    <n v="1"/>
    <m/>
    <n v="1"/>
    <n v="5"/>
    <n v="1"/>
    <n v="7"/>
    <n v="7"/>
    <n v="7"/>
    <n v="7"/>
    <n v="7"/>
    <n v="7"/>
    <n v="7"/>
    <n v="6"/>
    <n v="6"/>
    <n v="7"/>
    <x v="27"/>
    <x v="0"/>
    <x v="3"/>
    <m/>
    <m/>
    <m/>
    <n v="1"/>
    <x v="0"/>
    <n v="1"/>
    <n v="1"/>
    <n v="1"/>
    <x v="0"/>
    <x v="0"/>
    <x v="1"/>
    <x v="1"/>
    <x v="0"/>
    <x v="3"/>
    <x v="0"/>
    <m/>
    <n v="1"/>
    <m/>
    <x v="0"/>
    <m/>
    <m/>
    <m/>
    <m/>
    <m/>
    <n v="1"/>
    <x v="0"/>
    <n v="1"/>
    <m/>
    <m/>
    <x v="1"/>
    <x v="0"/>
    <n v="4"/>
    <n v="4.5"/>
    <n v="3.5"/>
    <n v="4"/>
    <s v="Medium Low"/>
    <s v="Low"/>
    <s v="Medium Low"/>
    <s v="Medium Low"/>
    <s v="Low"/>
    <x v="0"/>
  </r>
  <r>
    <n v="521"/>
    <d v="2020-09-22T15:05:35"/>
    <x v="520"/>
    <x v="39"/>
    <n v="43"/>
    <n v="1"/>
    <n v="1"/>
    <n v="2"/>
    <n v="0"/>
    <n v="5"/>
    <s v="Student"/>
    <n v="1"/>
    <n v="0"/>
    <n v="1"/>
    <n v="7"/>
    <n v="5"/>
    <n v="3"/>
    <n v="2"/>
    <n v="7"/>
    <n v="5"/>
    <n v="6"/>
    <n v="1"/>
    <n v="6"/>
    <n v="1"/>
    <x v="1"/>
    <x v="0"/>
    <x v="5"/>
    <m/>
    <m/>
    <m/>
    <n v="1"/>
    <x v="0"/>
    <n v="3"/>
    <n v="2"/>
    <n v="1"/>
    <x v="1"/>
    <x v="1"/>
    <x v="0"/>
    <x v="0"/>
    <x v="0"/>
    <x v="0"/>
    <x v="0"/>
    <m/>
    <m/>
    <m/>
    <x v="0"/>
    <n v="1"/>
    <m/>
    <m/>
    <m/>
    <m/>
    <m/>
    <x v="0"/>
    <m/>
    <n v="1"/>
    <m/>
    <x v="1"/>
    <x v="5"/>
    <n v="4.5"/>
    <n v="5"/>
    <n v="6"/>
    <n v="7"/>
    <s v="Medium High"/>
    <s v="Medium Low"/>
    <s v="Medium Low"/>
    <s v="Medium High"/>
    <s v="High"/>
    <x v="2"/>
  </r>
  <r>
    <n v="522"/>
    <d v="2020-09-22T15:09:33"/>
    <x v="521"/>
    <x v="26"/>
    <n v="13"/>
    <n v="1"/>
    <n v="1"/>
    <n v="2"/>
    <n v="1"/>
    <n v="1"/>
    <m/>
    <n v="2"/>
    <n v="14"/>
    <n v="2"/>
    <n v="3"/>
    <n v="3"/>
    <n v="6"/>
    <n v="5"/>
    <n v="5"/>
    <n v="7"/>
    <n v="6"/>
    <n v="5"/>
    <n v="6"/>
    <n v="3"/>
    <x v="36"/>
    <x v="3"/>
    <x v="1"/>
    <m/>
    <m/>
    <s v="PNC"/>
    <n v="2"/>
    <x v="1"/>
    <n v="2"/>
    <n v="2"/>
    <n v="1"/>
    <x v="0"/>
    <x v="1"/>
    <x v="0"/>
    <x v="0"/>
    <x v="0"/>
    <x v="1"/>
    <x v="1"/>
    <m/>
    <m/>
    <m/>
    <x v="0"/>
    <m/>
    <n v="1"/>
    <m/>
    <n v="1"/>
    <m/>
    <m/>
    <x v="0"/>
    <m/>
    <m/>
    <m/>
    <x v="2"/>
    <x v="3"/>
    <n v="5.5"/>
    <n v="4.5"/>
    <n v="4.5"/>
    <n v="5"/>
    <s v="Low"/>
    <s v="Medium High"/>
    <s v="Medium Low"/>
    <s v="Medium Low"/>
    <s v="Medium Low"/>
    <x v="4"/>
  </r>
  <r>
    <n v="523"/>
    <d v="2020-09-22T15:12:11"/>
    <x v="522"/>
    <x v="3"/>
    <n v="42"/>
    <n v="2"/>
    <n v="1"/>
    <n v="3"/>
    <n v="3"/>
    <n v="5"/>
    <s v="Disability"/>
    <n v="2"/>
    <n v="4"/>
    <n v="2"/>
    <n v="5"/>
    <n v="4"/>
    <n v="6"/>
    <n v="5"/>
    <n v="5"/>
    <n v="3"/>
    <n v="6"/>
    <n v="3"/>
    <n v="3"/>
    <n v="5"/>
    <x v="3"/>
    <x v="3"/>
    <x v="1"/>
    <m/>
    <m/>
    <s v="Vanderbilt"/>
    <n v="2"/>
    <x v="1"/>
    <n v="2"/>
    <n v="2"/>
    <m/>
    <x v="0"/>
    <x v="1"/>
    <x v="0"/>
    <x v="1"/>
    <x v="1"/>
    <x v="0"/>
    <x v="1"/>
    <m/>
    <m/>
    <m/>
    <x v="1"/>
    <n v="1"/>
    <m/>
    <m/>
    <n v="1"/>
    <n v="1"/>
    <m/>
    <x v="1"/>
    <m/>
    <m/>
    <n v="1"/>
    <x v="1"/>
    <x v="5"/>
    <n v="5"/>
    <n v="5.5"/>
    <n v="3"/>
    <n v="4"/>
    <s v="Medium High"/>
    <s v="Medium Low"/>
    <s v="Medium High"/>
    <s v="Low"/>
    <s v="Low"/>
    <x v="6"/>
  </r>
  <r>
    <n v="524"/>
    <d v="2020-09-22T15:12:33"/>
    <x v="523"/>
    <x v="17"/>
    <n v="5"/>
    <n v="1"/>
    <n v="1"/>
    <n v="6"/>
    <n v="0"/>
    <n v="6"/>
    <m/>
    <n v="1"/>
    <n v="10"/>
    <n v="1"/>
    <n v="5"/>
    <n v="6"/>
    <n v="7"/>
    <n v="6"/>
    <n v="5"/>
    <n v="7"/>
    <n v="4"/>
    <n v="3"/>
    <n v="4"/>
    <n v="6"/>
    <x v="7"/>
    <x v="3"/>
    <x v="4"/>
    <m/>
    <m/>
    <m/>
    <n v="1"/>
    <x v="0"/>
    <n v="1"/>
    <n v="2"/>
    <m/>
    <x v="0"/>
    <x v="0"/>
    <x v="0"/>
    <x v="0"/>
    <x v="0"/>
    <x v="4"/>
    <x v="1"/>
    <n v="1"/>
    <m/>
    <m/>
    <x v="1"/>
    <n v="1"/>
    <m/>
    <m/>
    <n v="1"/>
    <m/>
    <m/>
    <x v="0"/>
    <m/>
    <m/>
    <m/>
    <x v="3"/>
    <x v="2"/>
    <n v="3"/>
    <n v="6"/>
    <n v="3"/>
    <n v="3.5"/>
    <s v="Medium Low"/>
    <s v="Low"/>
    <s v="Medium High"/>
    <s v="Low"/>
    <s v="Low"/>
    <x v="4"/>
  </r>
  <r>
    <n v="525"/>
    <d v="2020-09-22T15:13:52"/>
    <x v="524"/>
    <x v="32"/>
    <n v="32"/>
    <n v="1"/>
    <n v="1"/>
    <n v="3"/>
    <n v="0"/>
    <n v="1"/>
    <m/>
    <n v="2"/>
    <n v="14"/>
    <n v="2"/>
    <n v="5"/>
    <n v="1"/>
    <n v="7"/>
    <n v="3"/>
    <n v="6"/>
    <n v="3"/>
    <n v="7"/>
    <n v="3"/>
    <n v="6"/>
    <n v="4"/>
    <x v="14"/>
    <x v="3"/>
    <x v="1"/>
    <m/>
    <m/>
    <s v="PHH"/>
    <n v="2"/>
    <x v="1"/>
    <n v="2"/>
    <n v="2"/>
    <m/>
    <x v="0"/>
    <x v="1"/>
    <x v="0"/>
    <x v="1"/>
    <x v="1"/>
    <x v="2"/>
    <x v="0"/>
    <m/>
    <m/>
    <m/>
    <x v="0"/>
    <m/>
    <m/>
    <m/>
    <n v="1"/>
    <m/>
    <m/>
    <x v="1"/>
    <m/>
    <m/>
    <n v="1"/>
    <x v="0"/>
    <x v="5"/>
    <n v="7"/>
    <n v="6"/>
    <n v="5.5"/>
    <n v="5"/>
    <s v="Medium High"/>
    <s v="High"/>
    <s v="Medium High"/>
    <s v="Medium High"/>
    <s v="Medium Low"/>
    <x v="3"/>
  </r>
  <r>
    <n v="526"/>
    <d v="2020-09-22T15:14:54"/>
    <x v="525"/>
    <x v="43"/>
    <n v="33"/>
    <n v="1"/>
    <n v="1"/>
    <n v="1"/>
    <n v="0"/>
    <n v="1"/>
    <m/>
    <n v="1"/>
    <n v="27"/>
    <n v="1"/>
    <n v="6"/>
    <n v="6"/>
    <n v="6"/>
    <n v="6"/>
    <n v="6"/>
    <n v="6"/>
    <n v="6"/>
    <n v="6"/>
    <n v="6"/>
    <n v="6"/>
    <x v="40"/>
    <x v="0"/>
    <x v="10"/>
    <m/>
    <m/>
    <m/>
    <n v="1"/>
    <x v="0"/>
    <n v="1"/>
    <n v="1"/>
    <n v="1"/>
    <x v="1"/>
    <x v="0"/>
    <x v="0"/>
    <x v="1"/>
    <x v="0"/>
    <x v="1"/>
    <x v="1"/>
    <n v="1"/>
    <m/>
    <m/>
    <x v="1"/>
    <m/>
    <m/>
    <m/>
    <m/>
    <m/>
    <n v="1"/>
    <x v="0"/>
    <n v="1"/>
    <m/>
    <m/>
    <x v="1"/>
    <x v="0"/>
    <n v="4"/>
    <n v="4"/>
    <n v="4"/>
    <n v="4"/>
    <s v="Medium Low"/>
    <s v="Low"/>
    <s v="Low"/>
    <s v="Medium Low"/>
    <s v="Low"/>
    <x v="0"/>
  </r>
  <r>
    <n v="527"/>
    <d v="2020-09-22T15:15:08"/>
    <x v="526"/>
    <x v="13"/>
    <n v="3"/>
    <n v="1"/>
    <n v="1"/>
    <n v="2"/>
    <n v="1"/>
    <n v="1"/>
    <m/>
    <n v="1"/>
    <n v="2"/>
    <n v="1"/>
    <n v="3"/>
    <n v="5"/>
    <n v="3"/>
    <n v="5"/>
    <n v="3"/>
    <n v="1"/>
    <n v="5"/>
    <n v="5"/>
    <n v="4"/>
    <n v="5"/>
    <x v="19"/>
    <x v="0"/>
    <x v="3"/>
    <m/>
    <m/>
    <m/>
    <n v="1"/>
    <x v="0"/>
    <n v="1"/>
    <n v="1"/>
    <n v="1"/>
    <x v="0"/>
    <x v="1"/>
    <x v="0"/>
    <x v="1"/>
    <x v="0"/>
    <x v="3"/>
    <x v="1"/>
    <n v="1"/>
    <m/>
    <m/>
    <x v="0"/>
    <m/>
    <n v="1"/>
    <m/>
    <m/>
    <m/>
    <n v="1"/>
    <x v="1"/>
    <m/>
    <m/>
    <m/>
    <x v="3"/>
    <x v="5"/>
    <n v="4"/>
    <n v="3"/>
    <n v="3.5"/>
    <n v="3"/>
    <s v="Medium High"/>
    <s v="Low"/>
    <s v="Low"/>
    <s v="Medium Low"/>
    <s v="Low"/>
    <x v="0"/>
  </r>
  <r>
    <n v="528"/>
    <d v="2020-09-22T15:15:31"/>
    <x v="527"/>
    <x v="3"/>
    <n v="17"/>
    <n v="1"/>
    <n v="1"/>
    <n v="2"/>
    <n v="1"/>
    <n v="1"/>
    <m/>
    <n v="1"/>
    <n v="35"/>
    <n v="1"/>
    <n v="6"/>
    <n v="6"/>
    <n v="7"/>
    <n v="7"/>
    <n v="7"/>
    <n v="6"/>
    <n v="6"/>
    <n v="7"/>
    <n v="6"/>
    <n v="6"/>
    <x v="4"/>
    <x v="1"/>
    <x v="3"/>
    <m/>
    <m/>
    <m/>
    <n v="1"/>
    <x v="0"/>
    <n v="1"/>
    <n v="2"/>
    <n v="1"/>
    <x v="0"/>
    <x v="1"/>
    <x v="0"/>
    <x v="1"/>
    <x v="0"/>
    <x v="1"/>
    <x v="1"/>
    <n v="1"/>
    <m/>
    <n v="1"/>
    <x v="1"/>
    <n v="1"/>
    <m/>
    <m/>
    <m/>
    <m/>
    <n v="1"/>
    <x v="1"/>
    <n v="1"/>
    <m/>
    <m/>
    <x v="1"/>
    <x v="0"/>
    <n v="4"/>
    <n v="4"/>
    <n v="3.5"/>
    <n v="4.5"/>
    <s v="Medium Low"/>
    <s v="Low"/>
    <s v="Low"/>
    <s v="Medium Low"/>
    <s v="Medium Low"/>
    <x v="0"/>
  </r>
  <r>
    <n v="529"/>
    <d v="2020-09-22T15:16:02"/>
    <x v="528"/>
    <x v="21"/>
    <n v="7"/>
    <n v="1"/>
    <n v="1"/>
    <n v="1"/>
    <n v="0"/>
    <n v="4"/>
    <m/>
    <n v="2"/>
    <n v="14"/>
    <n v="2"/>
    <n v="3"/>
    <n v="1"/>
    <n v="6"/>
    <n v="3"/>
    <n v="6"/>
    <n v="2"/>
    <n v="7"/>
    <n v="1"/>
    <n v="6"/>
    <n v="2"/>
    <x v="18"/>
    <x v="1"/>
    <x v="10"/>
    <m/>
    <m/>
    <m/>
    <n v="2"/>
    <x v="1"/>
    <n v="2"/>
    <n v="2"/>
    <n v="1"/>
    <x v="0"/>
    <x v="1"/>
    <x v="0"/>
    <x v="0"/>
    <x v="0"/>
    <x v="4"/>
    <x v="0"/>
    <m/>
    <m/>
    <m/>
    <x v="0"/>
    <m/>
    <m/>
    <n v="1"/>
    <m/>
    <m/>
    <m/>
    <x v="1"/>
    <m/>
    <n v="1"/>
    <m/>
    <x v="0"/>
    <x v="6"/>
    <n v="7"/>
    <n v="6.5"/>
    <n v="5.5"/>
    <n v="6"/>
    <s v="Medium High"/>
    <s v="High"/>
    <s v="Medium High"/>
    <s v="Medium High"/>
    <s v="Medium High"/>
    <x v="7"/>
  </r>
  <r>
    <n v="530"/>
    <d v="2020-09-22T15:18:34"/>
    <x v="529"/>
    <x v="2"/>
    <n v="9"/>
    <n v="1"/>
    <n v="1"/>
    <n v="3"/>
    <n v="1"/>
    <n v="1"/>
    <m/>
    <n v="1"/>
    <n v="24"/>
    <n v="2"/>
    <n v="6"/>
    <n v="1"/>
    <n v="5"/>
    <n v="1"/>
    <n v="6"/>
    <n v="6"/>
    <n v="6"/>
    <n v="1"/>
    <n v="6"/>
    <n v="5"/>
    <x v="41"/>
    <x v="0"/>
    <x v="4"/>
    <m/>
    <m/>
    <m/>
    <n v="2"/>
    <x v="1"/>
    <n v="2"/>
    <n v="2"/>
    <m/>
    <x v="0"/>
    <x v="1"/>
    <x v="0"/>
    <x v="0"/>
    <x v="0"/>
    <x v="1"/>
    <x v="1"/>
    <m/>
    <n v="1"/>
    <m/>
    <x v="1"/>
    <m/>
    <m/>
    <m/>
    <m/>
    <m/>
    <m/>
    <x v="0"/>
    <m/>
    <m/>
    <m/>
    <x v="1"/>
    <x v="0"/>
    <n v="6.5"/>
    <n v="6"/>
    <n v="6.5"/>
    <n v="4.5"/>
    <s v="Medium Low"/>
    <s v="High"/>
    <s v="Medium High"/>
    <s v="High"/>
    <s v="Medium Low"/>
    <x v="1"/>
  </r>
  <r>
    <n v="531"/>
    <d v="2020-09-22T15:25:39"/>
    <x v="530"/>
    <x v="60"/>
    <n v="43"/>
    <n v="2"/>
    <n v="1"/>
    <n v="3"/>
    <n v="0"/>
    <n v="2"/>
    <m/>
    <n v="2"/>
    <n v="22"/>
    <n v="1"/>
    <n v="5"/>
    <n v="4"/>
    <n v="6"/>
    <n v="4"/>
    <n v="4"/>
    <n v="3"/>
    <n v="5"/>
    <n v="1"/>
    <n v="5"/>
    <n v="2"/>
    <x v="34"/>
    <x v="3"/>
    <x v="7"/>
    <m/>
    <m/>
    <m/>
    <n v="2"/>
    <x v="1"/>
    <n v="3"/>
    <n v="2"/>
    <m/>
    <x v="0"/>
    <x v="1"/>
    <x v="0"/>
    <x v="0"/>
    <x v="0"/>
    <x v="0"/>
    <x v="0"/>
    <m/>
    <m/>
    <m/>
    <x v="1"/>
    <m/>
    <n v="1"/>
    <m/>
    <n v="1"/>
    <m/>
    <m/>
    <x v="1"/>
    <m/>
    <m/>
    <n v="1"/>
    <x v="1"/>
    <x v="5"/>
    <n v="4.5"/>
    <n v="6.5"/>
    <n v="4.5"/>
    <n v="5"/>
    <s v="Medium High"/>
    <s v="Medium Low"/>
    <s v="Medium High"/>
    <s v="Medium Low"/>
    <s v="Medium Low"/>
    <x v="5"/>
  </r>
  <r>
    <n v="532"/>
    <d v="2020-09-22T15:26:09"/>
    <x v="531"/>
    <x v="34"/>
    <n v="9"/>
    <n v="2"/>
    <n v="1"/>
    <n v="2"/>
    <n v="2"/>
    <n v="1"/>
    <m/>
    <n v="1"/>
    <n v="5"/>
    <n v="2"/>
    <n v="6"/>
    <n v="4"/>
    <n v="6"/>
    <n v="4"/>
    <n v="6"/>
    <n v="4"/>
    <n v="6"/>
    <n v="3"/>
    <n v="6"/>
    <n v="3"/>
    <x v="2"/>
    <x v="0"/>
    <x v="5"/>
    <m/>
    <m/>
    <m/>
    <n v="2"/>
    <x v="1"/>
    <n v="2"/>
    <n v="2"/>
    <m/>
    <x v="1"/>
    <x v="1"/>
    <x v="0"/>
    <x v="0"/>
    <x v="0"/>
    <x v="1"/>
    <x v="1"/>
    <n v="1"/>
    <m/>
    <n v="1"/>
    <x v="1"/>
    <n v="1"/>
    <m/>
    <m/>
    <m/>
    <m/>
    <n v="1"/>
    <x v="1"/>
    <m/>
    <m/>
    <m/>
    <x v="1"/>
    <x v="5"/>
    <n v="5"/>
    <n v="5.5"/>
    <n v="5"/>
    <n v="5.5"/>
    <s v="Medium High"/>
    <s v="Medium Low"/>
    <s v="Medium High"/>
    <s v="Medium High"/>
    <s v="Medium High"/>
    <x v="5"/>
  </r>
  <r>
    <n v="533"/>
    <d v="2020-09-22T15:28:07"/>
    <x v="532"/>
    <x v="4"/>
    <n v="9"/>
    <n v="2"/>
    <n v="1"/>
    <n v="2"/>
    <n v="5"/>
    <n v="1"/>
    <m/>
    <n v="2"/>
    <n v="0"/>
    <n v="1"/>
    <n v="7"/>
    <n v="7"/>
    <n v="6"/>
    <n v="5"/>
    <n v="7"/>
    <n v="1"/>
    <n v="1"/>
    <n v="3"/>
    <n v="5"/>
    <n v="1"/>
    <x v="1"/>
    <x v="3"/>
    <x v="10"/>
    <m/>
    <m/>
    <m/>
    <n v="2"/>
    <x v="0"/>
    <n v="2"/>
    <n v="2"/>
    <m/>
    <x v="0"/>
    <x v="1"/>
    <x v="0"/>
    <x v="1"/>
    <x v="1"/>
    <x v="4"/>
    <x v="0"/>
    <m/>
    <m/>
    <m/>
    <x v="0"/>
    <m/>
    <m/>
    <m/>
    <m/>
    <n v="1"/>
    <n v="1"/>
    <x v="0"/>
    <m/>
    <m/>
    <m/>
    <x v="1"/>
    <x v="10"/>
    <n v="1"/>
    <n v="5.5"/>
    <n v="4"/>
    <n v="7"/>
    <s v="High"/>
    <s v="Low"/>
    <s v="Medium High"/>
    <s v="Medium Low"/>
    <s v="High"/>
    <x v="6"/>
  </r>
  <r>
    <n v="534"/>
    <d v="2020-09-22T15:30:14"/>
    <x v="533"/>
    <x v="51"/>
    <n v="1"/>
    <n v="1"/>
    <n v="1"/>
    <n v="1"/>
    <n v="1"/>
    <n v="1"/>
    <m/>
    <n v="1"/>
    <n v="1"/>
    <n v="2"/>
    <n v="2"/>
    <n v="6"/>
    <n v="6"/>
    <n v="3"/>
    <n v="6"/>
    <n v="6"/>
    <n v="7"/>
    <n v="7"/>
    <n v="7"/>
    <n v="4"/>
    <x v="7"/>
    <x v="0"/>
    <x v="10"/>
    <m/>
    <m/>
    <m/>
    <n v="2"/>
    <x v="1"/>
    <n v="1"/>
    <n v="2"/>
    <n v="1"/>
    <x v="0"/>
    <x v="1"/>
    <x v="0"/>
    <x v="0"/>
    <x v="0"/>
    <x v="1"/>
    <x v="1"/>
    <m/>
    <n v="1"/>
    <n v="1"/>
    <x v="1"/>
    <m/>
    <m/>
    <m/>
    <m/>
    <m/>
    <n v="1"/>
    <x v="1"/>
    <m/>
    <m/>
    <m/>
    <x v="1"/>
    <x v="3"/>
    <n v="4.5"/>
    <n v="3.5"/>
    <n v="6"/>
    <n v="5"/>
    <s v="Low"/>
    <s v="Medium Low"/>
    <s v="Low"/>
    <s v="Medium High"/>
    <s v="Medium Low"/>
    <x v="2"/>
  </r>
  <r>
    <n v="535"/>
    <d v="2020-09-22T15:36:17"/>
    <x v="534"/>
    <x v="8"/>
    <n v="5"/>
    <n v="1"/>
    <n v="1"/>
    <n v="3"/>
    <n v="0"/>
    <n v="1"/>
    <m/>
    <n v="1"/>
    <n v="20"/>
    <n v="2"/>
    <n v="5"/>
    <n v="5"/>
    <n v="5"/>
    <n v="3"/>
    <n v="5"/>
    <n v="5"/>
    <n v="5"/>
    <n v="1"/>
    <n v="4"/>
    <n v="5"/>
    <x v="4"/>
    <x v="0"/>
    <x v="5"/>
    <m/>
    <m/>
    <m/>
    <n v="2"/>
    <x v="1"/>
    <n v="2"/>
    <n v="2"/>
    <n v="1"/>
    <x v="0"/>
    <x v="1"/>
    <x v="0"/>
    <x v="1"/>
    <x v="0"/>
    <x v="3"/>
    <x v="1"/>
    <n v="1"/>
    <n v="1"/>
    <n v="1"/>
    <x v="1"/>
    <m/>
    <m/>
    <m/>
    <m/>
    <m/>
    <n v="1"/>
    <x v="0"/>
    <m/>
    <m/>
    <m/>
    <x v="3"/>
    <x v="0"/>
    <n v="4"/>
    <n v="6"/>
    <n v="4.5"/>
    <n v="4"/>
    <s v="Medium Low"/>
    <s v="Low"/>
    <s v="Medium High"/>
    <s v="Medium Low"/>
    <s v="Low"/>
    <x v="2"/>
  </r>
  <r>
    <n v="536"/>
    <d v="2020-09-22T15:41:53"/>
    <x v="535"/>
    <x v="23"/>
    <n v="9"/>
    <n v="1"/>
    <n v="1"/>
    <n v="2"/>
    <n v="0"/>
    <n v="1"/>
    <m/>
    <n v="2"/>
    <n v="0"/>
    <n v="2"/>
    <n v="3"/>
    <n v="1"/>
    <n v="6"/>
    <n v="2"/>
    <n v="5"/>
    <n v="6"/>
    <n v="6"/>
    <n v="1"/>
    <n v="7"/>
    <n v="3"/>
    <x v="1"/>
    <x v="3"/>
    <x v="1"/>
    <m/>
    <m/>
    <s v="home point financial"/>
    <n v="2"/>
    <x v="1"/>
    <n v="2"/>
    <n v="2"/>
    <m/>
    <x v="0"/>
    <x v="1"/>
    <x v="0"/>
    <x v="1"/>
    <x v="1"/>
    <x v="0"/>
    <x v="0"/>
    <m/>
    <m/>
    <m/>
    <x v="0"/>
    <m/>
    <m/>
    <m/>
    <n v="1"/>
    <m/>
    <m/>
    <x v="1"/>
    <m/>
    <m/>
    <n v="1"/>
    <x v="1"/>
    <x v="9"/>
    <n v="6.5"/>
    <n v="6.5"/>
    <n v="6.5"/>
    <n v="5"/>
    <s v="Low"/>
    <s v="High"/>
    <s v="Medium High"/>
    <s v="High"/>
    <s v="Medium Low"/>
    <x v="1"/>
  </r>
  <r>
    <n v="537"/>
    <d v="2020-09-22T15:42:03"/>
    <x v="536"/>
    <x v="40"/>
    <n v="46"/>
    <n v="2"/>
    <n v="1"/>
    <n v="2"/>
    <n v="3"/>
    <n v="3"/>
    <m/>
    <n v="1"/>
    <n v="2"/>
    <n v="2"/>
    <n v="2"/>
    <n v="5"/>
    <n v="6"/>
    <n v="7"/>
    <n v="5"/>
    <n v="6"/>
    <n v="7"/>
    <n v="3"/>
    <n v="6"/>
    <n v="2"/>
    <x v="7"/>
    <x v="0"/>
    <x v="9"/>
    <s v="Eastman"/>
    <m/>
    <m/>
    <n v="3"/>
    <x v="0"/>
    <n v="2"/>
    <n v="2"/>
    <m/>
    <x v="1"/>
    <x v="1"/>
    <x v="0"/>
    <x v="0"/>
    <x v="0"/>
    <x v="5"/>
    <x v="1"/>
    <m/>
    <m/>
    <m/>
    <x v="0"/>
    <m/>
    <m/>
    <m/>
    <n v="1"/>
    <n v="1"/>
    <m/>
    <x v="0"/>
    <m/>
    <m/>
    <m/>
    <x v="1"/>
    <x v="3"/>
    <n v="5"/>
    <n v="5.5"/>
    <n v="3.5"/>
    <n v="5.5"/>
    <s v="Low"/>
    <s v="Medium Low"/>
    <s v="Medium High"/>
    <s v="Medium Low"/>
    <s v="Medium High"/>
    <x v="4"/>
  </r>
  <r>
    <n v="538"/>
    <d v="2020-09-22T15:42:11"/>
    <x v="537"/>
    <x v="31"/>
    <n v="3"/>
    <n v="1"/>
    <n v="1"/>
    <n v="1"/>
    <n v="0"/>
    <n v="4"/>
    <m/>
    <n v="2"/>
    <n v="42"/>
    <n v="1"/>
    <n v="3"/>
    <n v="1"/>
    <n v="6"/>
    <n v="2"/>
    <n v="4"/>
    <n v="6"/>
    <n v="4"/>
    <n v="2"/>
    <n v="6"/>
    <n v="4"/>
    <x v="11"/>
    <x v="1"/>
    <x v="5"/>
    <m/>
    <m/>
    <m/>
    <n v="2"/>
    <x v="1"/>
    <n v="2"/>
    <n v="2"/>
    <m/>
    <x v="0"/>
    <x v="1"/>
    <x v="0"/>
    <x v="1"/>
    <x v="1"/>
    <x v="1"/>
    <x v="0"/>
    <m/>
    <m/>
    <m/>
    <x v="0"/>
    <m/>
    <n v="1"/>
    <m/>
    <m/>
    <m/>
    <m/>
    <x v="1"/>
    <m/>
    <n v="1"/>
    <m/>
    <x v="3"/>
    <x v="9"/>
    <n v="5.5"/>
    <n v="6"/>
    <n v="6"/>
    <n v="4"/>
    <s v="Low"/>
    <s v="Medium High"/>
    <s v="Medium High"/>
    <s v="Medium High"/>
    <s v="Low"/>
    <x v="1"/>
  </r>
  <r>
    <n v="539"/>
    <d v="2020-09-22T15:45:37"/>
    <x v="538"/>
    <x v="25"/>
    <n v="10"/>
    <n v="1"/>
    <n v="1"/>
    <n v="2"/>
    <n v="2"/>
    <n v="1"/>
    <m/>
    <n v="1"/>
    <n v="5"/>
    <n v="1"/>
    <n v="7"/>
    <n v="6"/>
    <n v="7"/>
    <n v="5"/>
    <n v="6"/>
    <n v="7"/>
    <n v="6"/>
    <n v="7"/>
    <n v="7"/>
    <n v="6"/>
    <x v="5"/>
    <x v="0"/>
    <x v="3"/>
    <m/>
    <m/>
    <m/>
    <n v="1"/>
    <x v="0"/>
    <n v="1"/>
    <n v="1"/>
    <n v="1"/>
    <x v="1"/>
    <x v="0"/>
    <x v="1"/>
    <x v="0"/>
    <x v="0"/>
    <x v="3"/>
    <x v="1"/>
    <n v="1"/>
    <n v="1"/>
    <n v="1"/>
    <x v="1"/>
    <m/>
    <m/>
    <m/>
    <m/>
    <m/>
    <m/>
    <x v="0"/>
    <n v="1"/>
    <n v="1"/>
    <m/>
    <x v="1"/>
    <x v="0"/>
    <n v="4"/>
    <n v="4"/>
    <n v="5"/>
    <n v="4"/>
    <s v="Medium Low"/>
    <s v="Low"/>
    <s v="Low"/>
    <s v="Medium High"/>
    <s v="Low"/>
    <x v="0"/>
  </r>
  <r>
    <n v="540"/>
    <d v="2020-09-22T15:46:28"/>
    <x v="539"/>
    <x v="40"/>
    <n v="28"/>
    <n v="1"/>
    <n v="1"/>
    <n v="4"/>
    <n v="3"/>
    <n v="6"/>
    <m/>
    <n v="2"/>
    <n v="10"/>
    <n v="2"/>
    <n v="7"/>
    <n v="1"/>
    <n v="7"/>
    <n v="1"/>
    <n v="7"/>
    <n v="7"/>
    <n v="7"/>
    <n v="1"/>
    <n v="7"/>
    <n v="7"/>
    <x v="22"/>
    <x v="0"/>
    <x v="3"/>
    <m/>
    <m/>
    <m/>
    <n v="2"/>
    <x v="1"/>
    <n v="1"/>
    <n v="2"/>
    <m/>
    <x v="0"/>
    <x v="1"/>
    <x v="1"/>
    <x v="0"/>
    <x v="0"/>
    <x v="0"/>
    <x v="0"/>
    <n v="1"/>
    <m/>
    <m/>
    <x v="0"/>
    <m/>
    <m/>
    <m/>
    <m/>
    <m/>
    <n v="1"/>
    <x v="1"/>
    <m/>
    <n v="1"/>
    <m/>
    <x v="3"/>
    <x v="0"/>
    <n v="7"/>
    <n v="7"/>
    <n v="7"/>
    <n v="4"/>
    <s v="Medium Low"/>
    <s v="High"/>
    <s v="High"/>
    <s v="High"/>
    <s v="Low"/>
    <x v="1"/>
  </r>
  <r>
    <n v="541"/>
    <d v="2020-09-22T15:47:27"/>
    <x v="540"/>
    <x v="42"/>
    <n v="23"/>
    <n v="1"/>
    <n v="1"/>
    <n v="2"/>
    <n v="0"/>
    <n v="1"/>
    <m/>
    <n v="1"/>
    <n v="12"/>
    <n v="2"/>
    <n v="2"/>
    <n v="1"/>
    <n v="6"/>
    <n v="2"/>
    <n v="5"/>
    <n v="7"/>
    <n v="7"/>
    <n v="1"/>
    <n v="6"/>
    <n v="5"/>
    <x v="18"/>
    <x v="0"/>
    <x v="9"/>
    <s v="AmeriCU"/>
    <m/>
    <m/>
    <n v="2"/>
    <x v="2"/>
    <n v="2"/>
    <n v="2"/>
    <m/>
    <x v="0"/>
    <x v="1"/>
    <x v="0"/>
    <x v="0"/>
    <x v="0"/>
    <x v="1"/>
    <x v="0"/>
    <m/>
    <m/>
    <m/>
    <x v="0"/>
    <m/>
    <n v="1"/>
    <m/>
    <m/>
    <m/>
    <m/>
    <x v="1"/>
    <m/>
    <m/>
    <n v="1"/>
    <x v="2"/>
    <x v="7"/>
    <n v="7"/>
    <n v="6.5"/>
    <n v="6"/>
    <n v="4"/>
    <s v="Low"/>
    <s v="High"/>
    <s v="Medium High"/>
    <s v="Medium High"/>
    <s v="Low"/>
    <x v="1"/>
  </r>
  <r>
    <n v="542"/>
    <d v="2020-09-22T15:54:27"/>
    <x v="541"/>
    <x v="18"/>
    <n v="43"/>
    <n v="1"/>
    <n v="1"/>
    <n v="2"/>
    <n v="2"/>
    <n v="1"/>
    <m/>
    <n v="1"/>
    <n v="2"/>
    <n v="1"/>
    <n v="6"/>
    <n v="5"/>
    <n v="6"/>
    <n v="5"/>
    <n v="6"/>
    <n v="5"/>
    <n v="5"/>
    <n v="6"/>
    <n v="6"/>
    <n v="6"/>
    <x v="1"/>
    <x v="0"/>
    <x v="5"/>
    <m/>
    <m/>
    <m/>
    <n v="1"/>
    <x v="0"/>
    <n v="1"/>
    <n v="1"/>
    <n v="1"/>
    <x v="0"/>
    <x v="1"/>
    <x v="1"/>
    <x v="1"/>
    <x v="0"/>
    <x v="1"/>
    <x v="0"/>
    <m/>
    <m/>
    <m/>
    <x v="1"/>
    <n v="1"/>
    <m/>
    <m/>
    <m/>
    <m/>
    <n v="1"/>
    <x v="1"/>
    <n v="1"/>
    <m/>
    <m/>
    <x v="1"/>
    <x v="6"/>
    <n v="4"/>
    <n v="4"/>
    <n v="4.5"/>
    <n v="4"/>
    <s v="Medium High"/>
    <s v="Low"/>
    <s v="Low"/>
    <s v="Medium Low"/>
    <s v="Low"/>
    <x v="0"/>
  </r>
  <r>
    <n v="543"/>
    <d v="2020-09-22T15:54:36"/>
    <x v="542"/>
    <x v="35"/>
    <n v="31"/>
    <n v="1"/>
    <n v="1"/>
    <n v="2"/>
    <n v="0"/>
    <n v="5"/>
    <s v="Unemployed "/>
    <n v="2"/>
    <n v="15"/>
    <n v="2"/>
    <n v="5"/>
    <n v="6"/>
    <n v="6"/>
    <n v="7"/>
    <n v="2"/>
    <n v="2"/>
    <n v="5"/>
    <n v="5"/>
    <n v="1"/>
    <n v="7"/>
    <x v="17"/>
    <x v="3"/>
    <x v="1"/>
    <m/>
    <m/>
    <s v="Mr. Cooper"/>
    <n v="2"/>
    <x v="1"/>
    <n v="1"/>
    <n v="2"/>
    <m/>
    <x v="0"/>
    <x v="1"/>
    <x v="0"/>
    <x v="1"/>
    <x v="1"/>
    <x v="4"/>
    <x v="0"/>
    <m/>
    <m/>
    <m/>
    <x v="0"/>
    <m/>
    <n v="1"/>
    <m/>
    <m/>
    <m/>
    <m/>
    <x v="1"/>
    <m/>
    <n v="1"/>
    <m/>
    <x v="3"/>
    <x v="11"/>
    <n v="3.5"/>
    <n v="4.5"/>
    <n v="1"/>
    <n v="1.5"/>
    <s v="Medium High"/>
    <s v="Low"/>
    <s v="Medium Low"/>
    <s v="Low"/>
    <s v="Low"/>
    <x v="6"/>
  </r>
  <r>
    <n v="544"/>
    <d v="2020-09-22T15:56:56"/>
    <x v="543"/>
    <x v="25"/>
    <n v="22"/>
    <n v="1"/>
    <n v="1"/>
    <n v="2"/>
    <n v="3"/>
    <n v="1"/>
    <m/>
    <n v="1"/>
    <n v="3"/>
    <n v="2"/>
    <n v="6"/>
    <n v="3"/>
    <n v="6"/>
    <n v="5"/>
    <n v="6"/>
    <n v="5"/>
    <n v="7"/>
    <n v="5"/>
    <n v="6"/>
    <n v="1"/>
    <x v="5"/>
    <x v="0"/>
    <x v="9"/>
    <s v="Michigan First"/>
    <m/>
    <m/>
    <n v="3"/>
    <x v="0"/>
    <n v="2"/>
    <n v="3"/>
    <m/>
    <x v="1"/>
    <x v="1"/>
    <x v="0"/>
    <x v="1"/>
    <x v="0"/>
    <x v="5"/>
    <x v="0"/>
    <m/>
    <m/>
    <m/>
    <x v="1"/>
    <m/>
    <n v="1"/>
    <m/>
    <n v="1"/>
    <m/>
    <n v="1"/>
    <x v="0"/>
    <m/>
    <m/>
    <m/>
    <x v="2"/>
    <x v="6"/>
    <n v="6"/>
    <n v="4.5"/>
    <n v="4.5"/>
    <n v="6.5"/>
    <s v="Medium High"/>
    <s v="Medium High"/>
    <s v="Medium Low"/>
    <s v="Medium Low"/>
    <s v="High"/>
    <x v="5"/>
  </r>
  <r>
    <n v="545"/>
    <d v="2020-09-22T15:57:11"/>
    <x v="544"/>
    <x v="4"/>
    <n v="13"/>
    <n v="1"/>
    <n v="1"/>
    <n v="4"/>
    <n v="0"/>
    <n v="2"/>
    <m/>
    <n v="1"/>
    <n v="15"/>
    <n v="2"/>
    <n v="4"/>
    <n v="4"/>
    <n v="6"/>
    <n v="3"/>
    <n v="4"/>
    <n v="1"/>
    <n v="4"/>
    <n v="1"/>
    <n v="4"/>
    <n v="3"/>
    <x v="17"/>
    <x v="0"/>
    <x v="3"/>
    <m/>
    <m/>
    <m/>
    <n v="2"/>
    <x v="1"/>
    <n v="2"/>
    <n v="2"/>
    <n v="1"/>
    <x v="0"/>
    <x v="1"/>
    <x v="0"/>
    <x v="1"/>
    <x v="0"/>
    <x v="4"/>
    <x v="1"/>
    <m/>
    <m/>
    <m/>
    <x v="0"/>
    <m/>
    <m/>
    <m/>
    <m/>
    <m/>
    <m/>
    <x v="1"/>
    <m/>
    <n v="1"/>
    <m/>
    <x v="2"/>
    <x v="11"/>
    <n v="4"/>
    <n v="6.5"/>
    <n v="4.5"/>
    <n v="4.5"/>
    <s v="Medium High"/>
    <s v="Low"/>
    <s v="Medium High"/>
    <s v="Medium Low"/>
    <s v="Medium Low"/>
    <x v="6"/>
  </r>
  <r>
    <n v="546"/>
    <d v="2020-09-22T15:57:19"/>
    <x v="545"/>
    <x v="51"/>
    <n v="43"/>
    <n v="1"/>
    <n v="1"/>
    <n v="4"/>
    <n v="1"/>
    <n v="2"/>
    <m/>
    <n v="1"/>
    <n v="2"/>
    <n v="1"/>
    <n v="5"/>
    <n v="3"/>
    <n v="6"/>
    <n v="5"/>
    <n v="4"/>
    <n v="7"/>
    <n v="7"/>
    <n v="6"/>
    <n v="5"/>
    <n v="6"/>
    <x v="7"/>
    <x v="0"/>
    <x v="3"/>
    <m/>
    <m/>
    <m/>
    <n v="2"/>
    <x v="1"/>
    <n v="2"/>
    <n v="2"/>
    <m/>
    <x v="0"/>
    <x v="0"/>
    <x v="0"/>
    <x v="1"/>
    <x v="0"/>
    <x v="1"/>
    <x v="0"/>
    <n v="1"/>
    <m/>
    <m/>
    <x v="1"/>
    <m/>
    <n v="1"/>
    <m/>
    <m/>
    <m/>
    <n v="1"/>
    <x v="1"/>
    <m/>
    <m/>
    <m/>
    <x v="1"/>
    <x v="2"/>
    <n v="6"/>
    <n v="4"/>
    <n v="4"/>
    <n v="3"/>
    <s v="Medium Low"/>
    <s v="Medium High"/>
    <s v="Low"/>
    <s v="Medium Low"/>
    <s v="Low"/>
    <x v="4"/>
  </r>
  <r>
    <n v="547"/>
    <d v="2020-09-22T16:01:49"/>
    <x v="546"/>
    <x v="18"/>
    <n v="40"/>
    <n v="1"/>
    <n v="1"/>
    <n v="2"/>
    <n v="1"/>
    <n v="2"/>
    <m/>
    <n v="1"/>
    <n v="6"/>
    <n v="2"/>
    <n v="4"/>
    <n v="4"/>
    <n v="4"/>
    <n v="5"/>
    <n v="4"/>
    <n v="4"/>
    <n v="4"/>
    <n v="4"/>
    <n v="5"/>
    <n v="4"/>
    <x v="2"/>
    <x v="0"/>
    <x v="1"/>
    <m/>
    <m/>
    <s v="Penny Mac"/>
    <n v="3"/>
    <x v="2"/>
    <n v="2"/>
    <n v="3"/>
    <n v="1"/>
    <x v="1"/>
    <x v="1"/>
    <x v="0"/>
    <x v="0"/>
    <x v="0"/>
    <x v="3"/>
    <x v="1"/>
    <m/>
    <m/>
    <m/>
    <x v="0"/>
    <n v="1"/>
    <n v="1"/>
    <m/>
    <m/>
    <m/>
    <m/>
    <x v="0"/>
    <m/>
    <m/>
    <m/>
    <x v="1"/>
    <x v="0"/>
    <n v="4"/>
    <n v="4"/>
    <n v="4"/>
    <n v="4"/>
    <s v="Medium Low"/>
    <s v="Low"/>
    <s v="Low"/>
    <s v="Medium Low"/>
    <s v="Low"/>
    <x v="0"/>
  </r>
  <r>
    <n v="548"/>
    <d v="2020-09-22T16:02:14"/>
    <x v="547"/>
    <x v="46"/>
    <n v="24"/>
    <n v="2"/>
    <n v="1"/>
    <n v="2"/>
    <n v="0"/>
    <n v="3"/>
    <m/>
    <n v="1"/>
    <n v="4"/>
    <n v="2"/>
    <n v="5"/>
    <n v="3"/>
    <n v="5"/>
    <n v="2"/>
    <n v="5"/>
    <n v="3"/>
    <n v="6"/>
    <n v="3"/>
    <n v="6"/>
    <n v="3"/>
    <x v="1"/>
    <x v="1"/>
    <x v="1"/>
    <m/>
    <m/>
    <s v="First bank "/>
    <n v="2"/>
    <x v="1"/>
    <n v="2"/>
    <n v="2"/>
    <n v="1"/>
    <x v="0"/>
    <x v="1"/>
    <x v="1"/>
    <x v="1"/>
    <x v="0"/>
    <x v="1"/>
    <x v="0"/>
    <m/>
    <m/>
    <m/>
    <x v="1"/>
    <m/>
    <n v="1"/>
    <m/>
    <m/>
    <n v="1"/>
    <m/>
    <x v="1"/>
    <m/>
    <n v="1"/>
    <m/>
    <x v="1"/>
    <x v="5"/>
    <n v="5.5"/>
    <n v="5"/>
    <n v="6"/>
    <n v="5"/>
    <s v="Medium High"/>
    <s v="Medium High"/>
    <s v="Medium Low"/>
    <s v="Medium High"/>
    <s v="Medium Low"/>
    <x v="3"/>
  </r>
  <r>
    <n v="549"/>
    <d v="2020-09-22T16:02:15"/>
    <x v="548"/>
    <x v="1"/>
    <n v="35"/>
    <n v="2"/>
    <n v="1"/>
    <n v="2"/>
    <n v="0"/>
    <n v="6"/>
    <m/>
    <n v="1"/>
    <n v="5"/>
    <n v="2"/>
    <n v="2"/>
    <n v="6"/>
    <n v="5"/>
    <n v="5"/>
    <n v="2"/>
    <n v="2"/>
    <n v="2"/>
    <n v="2"/>
    <n v="3"/>
    <n v="3"/>
    <x v="8"/>
    <x v="0"/>
    <x v="7"/>
    <m/>
    <m/>
    <m/>
    <n v="2"/>
    <x v="2"/>
    <n v="2"/>
    <n v="2"/>
    <m/>
    <x v="1"/>
    <x v="1"/>
    <x v="0"/>
    <x v="0"/>
    <x v="0"/>
    <x v="2"/>
    <x v="1"/>
    <m/>
    <m/>
    <m/>
    <x v="0"/>
    <m/>
    <m/>
    <m/>
    <n v="1"/>
    <n v="1"/>
    <m/>
    <x v="1"/>
    <m/>
    <n v="1"/>
    <m/>
    <x v="2"/>
    <x v="0"/>
    <n v="2"/>
    <n v="5.5"/>
    <n v="3"/>
    <n v="3.5"/>
    <s v="Medium Low"/>
    <s v="Low"/>
    <s v="Medium High"/>
    <s v="Low"/>
    <s v="Low"/>
    <x v="6"/>
  </r>
  <r>
    <n v="550"/>
    <d v="2020-09-22T16:07:39"/>
    <x v="549"/>
    <x v="9"/>
    <n v="19"/>
    <n v="1"/>
    <n v="1"/>
    <n v="2"/>
    <n v="0"/>
    <n v="5"/>
    <s v="Care for elderly parent."/>
    <n v="2"/>
    <n v="17"/>
    <n v="2"/>
    <n v="1"/>
    <n v="2"/>
    <n v="7"/>
    <n v="5"/>
    <n v="2"/>
    <n v="7"/>
    <n v="6"/>
    <n v="3"/>
    <n v="6"/>
    <n v="7"/>
    <x v="7"/>
    <x v="1"/>
    <x v="2"/>
    <m/>
    <m/>
    <m/>
    <n v="2"/>
    <x v="2"/>
    <n v="2"/>
    <n v="2"/>
    <m/>
    <x v="0"/>
    <x v="1"/>
    <x v="0"/>
    <x v="1"/>
    <x v="1"/>
    <x v="0"/>
    <x v="1"/>
    <m/>
    <m/>
    <m/>
    <x v="0"/>
    <n v="1"/>
    <m/>
    <m/>
    <n v="1"/>
    <m/>
    <m/>
    <x v="1"/>
    <m/>
    <m/>
    <n v="1"/>
    <x v="0"/>
    <x v="8"/>
    <n v="6"/>
    <n v="6"/>
    <n v="4.5"/>
    <n v="1.5"/>
    <s v="Low"/>
    <s v="Medium High"/>
    <s v="Medium High"/>
    <s v="Medium Low"/>
    <s v="Low"/>
    <x v="4"/>
  </r>
  <r>
    <n v="551"/>
    <d v="2020-09-22T16:10:01"/>
    <x v="550"/>
    <x v="25"/>
    <n v="33"/>
    <n v="1"/>
    <n v="1"/>
    <n v="1"/>
    <n v="0"/>
    <n v="1"/>
    <m/>
    <n v="2"/>
    <n v="1"/>
    <n v="1"/>
    <n v="2"/>
    <n v="3"/>
    <n v="7"/>
    <n v="4"/>
    <n v="6"/>
    <n v="6"/>
    <n v="5"/>
    <n v="4"/>
    <n v="6"/>
    <n v="3"/>
    <x v="12"/>
    <x v="3"/>
    <x v="1"/>
    <m/>
    <m/>
    <s v="Penny Mac"/>
    <n v="2"/>
    <x v="2"/>
    <n v="2"/>
    <n v="2"/>
    <m/>
    <x v="1"/>
    <x v="1"/>
    <x v="0"/>
    <x v="1"/>
    <x v="0"/>
    <x v="4"/>
    <x v="0"/>
    <m/>
    <m/>
    <m/>
    <x v="1"/>
    <n v="1"/>
    <m/>
    <m/>
    <n v="1"/>
    <m/>
    <m/>
    <x v="0"/>
    <m/>
    <n v="1"/>
    <m/>
    <x v="1"/>
    <x v="3"/>
    <n v="5"/>
    <n v="5.5"/>
    <n v="5"/>
    <n v="5.5"/>
    <s v="Low"/>
    <s v="Medium Low"/>
    <s v="Medium High"/>
    <s v="Medium High"/>
    <s v="Medium High"/>
    <x v="2"/>
  </r>
  <r>
    <n v="552"/>
    <d v="2020-09-22T16:14:31"/>
    <x v="551"/>
    <x v="61"/>
    <n v="38"/>
    <n v="1"/>
    <n v="1"/>
    <n v="2"/>
    <n v="2"/>
    <n v="1"/>
    <m/>
    <n v="2"/>
    <n v="10"/>
    <n v="2"/>
    <n v="5"/>
    <n v="3"/>
    <n v="7"/>
    <n v="4"/>
    <n v="7"/>
    <n v="5"/>
    <n v="7"/>
    <n v="2"/>
    <n v="5"/>
    <n v="1"/>
    <x v="12"/>
    <x v="1"/>
    <x v="2"/>
    <m/>
    <m/>
    <m/>
    <n v="2"/>
    <x v="1"/>
    <n v="2"/>
    <n v="2"/>
    <n v="1"/>
    <x v="0"/>
    <x v="1"/>
    <x v="0"/>
    <x v="1"/>
    <x v="0"/>
    <x v="1"/>
    <x v="0"/>
    <m/>
    <m/>
    <m/>
    <x v="1"/>
    <m/>
    <n v="1"/>
    <n v="1"/>
    <m/>
    <m/>
    <n v="1"/>
    <x v="1"/>
    <m/>
    <n v="1"/>
    <m/>
    <x v="0"/>
    <x v="0"/>
    <n v="6"/>
    <n v="6.5"/>
    <n v="4.5"/>
    <n v="7"/>
    <s v="Medium Low"/>
    <s v="Medium High"/>
    <s v="Medium High"/>
    <s v="Medium Low"/>
    <s v="High"/>
    <x v="5"/>
  </r>
  <r>
    <n v="553"/>
    <d v="2020-09-22T16:14:48"/>
    <x v="552"/>
    <x v="50"/>
    <n v="43"/>
    <n v="2"/>
    <n v="1"/>
    <n v="2"/>
    <n v="2"/>
    <n v="1"/>
    <m/>
    <n v="1"/>
    <n v="5"/>
    <n v="2"/>
    <n v="3"/>
    <n v="1"/>
    <n v="6"/>
    <n v="6"/>
    <n v="6"/>
    <n v="7"/>
    <n v="7"/>
    <n v="5"/>
    <n v="6"/>
    <n v="2"/>
    <x v="8"/>
    <x v="0"/>
    <x v="1"/>
    <m/>
    <m/>
    <s v="First Choice"/>
    <n v="2"/>
    <x v="1"/>
    <n v="2"/>
    <n v="2"/>
    <m/>
    <x v="0"/>
    <x v="1"/>
    <x v="0"/>
    <x v="1"/>
    <x v="1"/>
    <x v="0"/>
    <x v="0"/>
    <m/>
    <m/>
    <m/>
    <x v="0"/>
    <m/>
    <m/>
    <m/>
    <n v="1"/>
    <m/>
    <m/>
    <x v="0"/>
    <m/>
    <m/>
    <m/>
    <x v="1"/>
    <x v="3"/>
    <n v="7"/>
    <n v="4.5"/>
    <n v="4"/>
    <n v="6"/>
    <s v="Low"/>
    <s v="High"/>
    <s v="Medium Low"/>
    <s v="Medium Low"/>
    <s v="Medium High"/>
    <x v="4"/>
  </r>
  <r>
    <n v="554"/>
    <d v="2020-09-22T16:19:07"/>
    <x v="553"/>
    <x v="60"/>
    <n v="30"/>
    <n v="1"/>
    <n v="1"/>
    <n v="2"/>
    <n v="1"/>
    <n v="1"/>
    <m/>
    <n v="1"/>
    <n v="29"/>
    <n v="2"/>
    <n v="4"/>
    <n v="1"/>
    <n v="6"/>
    <n v="1"/>
    <n v="6"/>
    <n v="5"/>
    <n v="6"/>
    <n v="1"/>
    <n v="7"/>
    <n v="1"/>
    <x v="22"/>
    <x v="1"/>
    <x v="10"/>
    <m/>
    <m/>
    <m/>
    <n v="2"/>
    <x v="2"/>
    <n v="2"/>
    <n v="2"/>
    <m/>
    <x v="0"/>
    <x v="1"/>
    <x v="0"/>
    <x v="0"/>
    <x v="0"/>
    <x v="2"/>
    <x v="0"/>
    <m/>
    <m/>
    <m/>
    <x v="0"/>
    <m/>
    <m/>
    <m/>
    <m/>
    <n v="1"/>
    <n v="1"/>
    <x v="1"/>
    <m/>
    <m/>
    <m/>
    <x v="0"/>
    <x v="1"/>
    <n v="6.5"/>
    <n v="6.5"/>
    <n v="7"/>
    <n v="6.5"/>
    <s v="Medium Low"/>
    <s v="High"/>
    <s v="Medium High"/>
    <s v="High"/>
    <s v="High"/>
    <x v="7"/>
  </r>
  <r>
    <n v="555"/>
    <d v="2020-09-22T16:20:38"/>
    <x v="554"/>
    <x v="36"/>
    <n v="5"/>
    <n v="1"/>
    <n v="1"/>
    <n v="2"/>
    <n v="3"/>
    <n v="3"/>
    <m/>
    <n v="2"/>
    <n v="12"/>
    <n v="2"/>
    <n v="5"/>
    <n v="2"/>
    <n v="6"/>
    <n v="4"/>
    <n v="7"/>
    <n v="5"/>
    <n v="7"/>
    <n v="1"/>
    <n v="4"/>
    <n v="3"/>
    <x v="18"/>
    <x v="3"/>
    <x v="10"/>
    <m/>
    <m/>
    <m/>
    <n v="2"/>
    <x v="2"/>
    <n v="2"/>
    <n v="2"/>
    <n v="1"/>
    <x v="1"/>
    <x v="1"/>
    <x v="0"/>
    <x v="0"/>
    <x v="0"/>
    <x v="5"/>
    <x v="1"/>
    <m/>
    <n v="1"/>
    <m/>
    <x v="1"/>
    <m/>
    <m/>
    <n v="1"/>
    <n v="1"/>
    <m/>
    <m/>
    <x v="0"/>
    <m/>
    <m/>
    <m/>
    <x v="3"/>
    <x v="0"/>
    <n v="6.5"/>
    <n v="6.5"/>
    <n v="4"/>
    <n v="6"/>
    <s v="Medium Low"/>
    <s v="High"/>
    <s v="Medium High"/>
    <s v="Medium Low"/>
    <s v="Medium High"/>
    <x v="5"/>
  </r>
  <r>
    <n v="556"/>
    <d v="2020-09-22T16:21:45"/>
    <x v="555"/>
    <x v="0"/>
    <n v="14"/>
    <n v="1"/>
    <n v="1"/>
    <n v="1"/>
    <n v="0"/>
    <n v="1"/>
    <m/>
    <n v="1"/>
    <n v="12"/>
    <n v="2"/>
    <n v="7"/>
    <n v="2"/>
    <n v="7"/>
    <n v="3"/>
    <n v="6"/>
    <n v="1"/>
    <n v="5"/>
    <n v="1"/>
    <n v="5"/>
    <n v="5"/>
    <x v="3"/>
    <x v="1"/>
    <x v="1"/>
    <m/>
    <m/>
    <s v="New Rez"/>
    <n v="2"/>
    <x v="1"/>
    <n v="2"/>
    <n v="2"/>
    <m/>
    <x v="0"/>
    <x v="1"/>
    <x v="0"/>
    <x v="1"/>
    <x v="1"/>
    <x v="0"/>
    <x v="1"/>
    <m/>
    <m/>
    <m/>
    <x v="1"/>
    <m/>
    <m/>
    <m/>
    <n v="1"/>
    <n v="1"/>
    <m/>
    <x v="0"/>
    <m/>
    <m/>
    <m/>
    <x v="2"/>
    <x v="10"/>
    <n v="5.5"/>
    <n v="7"/>
    <n v="5"/>
    <n v="4.5"/>
    <s v="High"/>
    <s v="Medium High"/>
    <s v="High"/>
    <s v="Medium High"/>
    <s v="Medium Low"/>
    <x v="3"/>
  </r>
  <r>
    <n v="557"/>
    <d v="2020-09-22T16:24:23"/>
    <x v="556"/>
    <x v="37"/>
    <n v="3"/>
    <n v="1"/>
    <n v="1"/>
    <n v="1"/>
    <n v="0"/>
    <n v="4"/>
    <m/>
    <n v="2"/>
    <n v="1"/>
    <n v="2"/>
    <n v="4"/>
    <n v="4"/>
    <n v="7"/>
    <n v="3"/>
    <n v="5"/>
    <n v="5"/>
    <n v="5"/>
    <n v="2"/>
    <n v="5"/>
    <n v="3"/>
    <x v="12"/>
    <x v="3"/>
    <x v="1"/>
    <m/>
    <m/>
    <s v="Roundpoint Mortgage Serving Corp"/>
    <n v="2"/>
    <x v="2"/>
    <n v="2"/>
    <n v="2"/>
    <n v="1"/>
    <x v="0"/>
    <x v="0"/>
    <x v="0"/>
    <x v="1"/>
    <x v="0"/>
    <x v="0"/>
    <x v="1"/>
    <m/>
    <m/>
    <m/>
    <x v="0"/>
    <m/>
    <n v="1"/>
    <m/>
    <n v="1"/>
    <m/>
    <m/>
    <x v="0"/>
    <m/>
    <n v="1"/>
    <m/>
    <x v="3"/>
    <x v="1"/>
    <n v="4.5"/>
    <n v="6.5"/>
    <n v="5"/>
    <n v="5"/>
    <s v="Medium Low"/>
    <s v="Medium Low"/>
    <s v="Medium High"/>
    <s v="Medium High"/>
    <s v="Medium Low"/>
    <x v="2"/>
  </r>
  <r>
    <n v="558"/>
    <d v="2020-09-22T16:24:48"/>
    <x v="557"/>
    <x v="5"/>
    <n v="43"/>
    <n v="2"/>
    <n v="1"/>
    <n v="2"/>
    <n v="0"/>
    <n v="1"/>
    <m/>
    <n v="1"/>
    <n v="1"/>
    <n v="1"/>
    <n v="4"/>
    <n v="4"/>
    <n v="6"/>
    <n v="6"/>
    <n v="4"/>
    <n v="6"/>
    <n v="6"/>
    <n v="3"/>
    <n v="4"/>
    <n v="5"/>
    <x v="12"/>
    <x v="0"/>
    <x v="5"/>
    <m/>
    <m/>
    <m/>
    <n v="3"/>
    <x v="1"/>
    <n v="2"/>
    <n v="2"/>
    <m/>
    <x v="0"/>
    <x v="1"/>
    <x v="0"/>
    <x v="0"/>
    <x v="0"/>
    <x v="1"/>
    <x v="1"/>
    <m/>
    <m/>
    <m/>
    <x v="0"/>
    <m/>
    <m/>
    <m/>
    <m/>
    <m/>
    <m/>
    <x v="1"/>
    <n v="1"/>
    <m/>
    <m/>
    <x v="1"/>
    <x v="2"/>
    <n v="5"/>
    <n v="5.5"/>
    <n v="3"/>
    <n v="3.5"/>
    <s v="Medium Low"/>
    <s v="Medium Low"/>
    <s v="Medium High"/>
    <s v="Low"/>
    <s v="Low"/>
    <x v="4"/>
  </r>
  <r>
    <n v="559"/>
    <d v="2020-09-22T16:25:41"/>
    <x v="558"/>
    <x v="10"/>
    <n v="32"/>
    <n v="2"/>
    <n v="1"/>
    <n v="2"/>
    <n v="0"/>
    <n v="1"/>
    <m/>
    <n v="2"/>
    <n v="20"/>
    <n v="2"/>
    <n v="3"/>
    <n v="3"/>
    <n v="7"/>
    <n v="2"/>
    <n v="7"/>
    <n v="6"/>
    <n v="6"/>
    <n v="1"/>
    <n v="6"/>
    <n v="5"/>
    <x v="10"/>
    <x v="2"/>
    <x v="1"/>
    <m/>
    <m/>
    <s v="Santander"/>
    <n v="2"/>
    <x v="1"/>
    <n v="2"/>
    <n v="2"/>
    <m/>
    <x v="0"/>
    <x v="1"/>
    <x v="0"/>
    <x v="1"/>
    <x v="1"/>
    <x v="4"/>
    <x v="0"/>
    <m/>
    <m/>
    <m/>
    <x v="0"/>
    <m/>
    <m/>
    <m/>
    <m/>
    <m/>
    <m/>
    <x v="1"/>
    <m/>
    <n v="1"/>
    <m/>
    <x v="0"/>
    <x v="9"/>
    <n v="5.5"/>
    <n v="7"/>
    <n v="6"/>
    <n v="5"/>
    <s v="Low"/>
    <s v="Medium High"/>
    <s v="High"/>
    <s v="Medium High"/>
    <s v="Medium Low"/>
    <x v="1"/>
  </r>
  <r>
    <n v="560"/>
    <d v="2020-09-22T16:27:56"/>
    <x v="559"/>
    <x v="24"/>
    <n v="21"/>
    <n v="2"/>
    <n v="1"/>
    <n v="1"/>
    <n v="1"/>
    <n v="2"/>
    <m/>
    <n v="2"/>
    <n v="0"/>
    <n v="1"/>
    <n v="4"/>
    <n v="3"/>
    <n v="4"/>
    <n v="5"/>
    <n v="4"/>
    <n v="5"/>
    <n v="3"/>
    <n v="3"/>
    <n v="3"/>
    <n v="4"/>
    <x v="4"/>
    <x v="3"/>
    <x v="0"/>
    <m/>
    <m/>
    <m/>
    <n v="1"/>
    <x v="0"/>
    <n v="2"/>
    <n v="1"/>
    <n v="1"/>
    <x v="0"/>
    <x v="1"/>
    <x v="0"/>
    <x v="1"/>
    <x v="0"/>
    <x v="1"/>
    <x v="1"/>
    <m/>
    <m/>
    <n v="1"/>
    <x v="0"/>
    <n v="1"/>
    <m/>
    <m/>
    <m/>
    <m/>
    <m/>
    <x v="0"/>
    <m/>
    <m/>
    <m/>
    <x v="0"/>
    <x v="1"/>
    <n v="4"/>
    <n v="4.5"/>
    <n v="3"/>
    <n v="4"/>
    <s v="Medium Low"/>
    <s v="Low"/>
    <s v="Medium Low"/>
    <s v="Low"/>
    <s v="Low"/>
    <x v="0"/>
  </r>
  <r>
    <n v="561"/>
    <d v="2020-09-22T16:28:48"/>
    <x v="560"/>
    <x v="39"/>
    <n v="5"/>
    <n v="1"/>
    <n v="1"/>
    <n v="2"/>
    <n v="3"/>
    <n v="1"/>
    <m/>
    <n v="1"/>
    <n v="4"/>
    <n v="1"/>
    <n v="2"/>
    <n v="4"/>
    <n v="2"/>
    <n v="3"/>
    <n v="5"/>
    <n v="3"/>
    <n v="5"/>
    <n v="5"/>
    <n v="3"/>
    <n v="4"/>
    <x v="5"/>
    <x v="3"/>
    <x v="11"/>
    <m/>
    <m/>
    <m/>
    <n v="1"/>
    <x v="1"/>
    <n v="1"/>
    <n v="2"/>
    <n v="1"/>
    <x v="1"/>
    <x v="0"/>
    <x v="0"/>
    <x v="1"/>
    <x v="0"/>
    <x v="0"/>
    <x v="0"/>
    <m/>
    <n v="1"/>
    <m/>
    <x v="1"/>
    <n v="1"/>
    <m/>
    <m/>
    <m/>
    <m/>
    <m/>
    <x v="0"/>
    <n v="1"/>
    <m/>
    <m/>
    <x v="3"/>
    <x v="1"/>
    <n v="4.5"/>
    <n v="2.5"/>
    <n v="4"/>
    <n v="4.5"/>
    <s v="Medium Low"/>
    <s v="Medium Low"/>
    <s v="Low"/>
    <s v="Medium Low"/>
    <s v="Medium Low"/>
    <x v="0"/>
  </r>
  <r>
    <n v="562"/>
    <d v="2020-09-22T16:29:36"/>
    <x v="561"/>
    <x v="23"/>
    <n v="6"/>
    <n v="2"/>
    <n v="1"/>
    <n v="3"/>
    <n v="1"/>
    <n v="5"/>
    <s v="Unemployed but looking for work "/>
    <n v="2"/>
    <n v="12"/>
    <n v="2"/>
    <n v="3"/>
    <n v="7"/>
    <n v="2"/>
    <n v="7"/>
    <n v="6"/>
    <n v="1"/>
    <n v="3"/>
    <n v="2"/>
    <n v="1"/>
    <n v="5"/>
    <x v="18"/>
    <x v="3"/>
    <x v="9"/>
    <s v="Lakeview"/>
    <m/>
    <m/>
    <n v="2"/>
    <x v="0"/>
    <n v="2"/>
    <n v="2"/>
    <n v="1"/>
    <x v="1"/>
    <x v="1"/>
    <x v="0"/>
    <x v="0"/>
    <x v="0"/>
    <x v="2"/>
    <x v="1"/>
    <m/>
    <m/>
    <m/>
    <x v="0"/>
    <n v="1"/>
    <n v="1"/>
    <m/>
    <m/>
    <m/>
    <n v="1"/>
    <x v="0"/>
    <n v="1"/>
    <n v="1"/>
    <m/>
    <x v="3"/>
    <x v="5"/>
    <n v="2"/>
    <n v="4"/>
    <n v="1"/>
    <n v="4.5"/>
    <s v="Medium High"/>
    <s v="Low"/>
    <s v="Low"/>
    <s v="Low"/>
    <s v="Medium Low"/>
    <x v="6"/>
  </r>
  <r>
    <n v="563"/>
    <d v="2020-09-22T16:30:30"/>
    <x v="562"/>
    <x v="11"/>
    <n v="22"/>
    <n v="1"/>
    <n v="1"/>
    <n v="1"/>
    <n v="1"/>
    <n v="3"/>
    <m/>
    <n v="2"/>
    <n v="7"/>
    <n v="2"/>
    <n v="2"/>
    <n v="5"/>
    <n v="6"/>
    <n v="2"/>
    <n v="1"/>
    <n v="5"/>
    <n v="5"/>
    <n v="1"/>
    <n v="5"/>
    <n v="3"/>
    <x v="1"/>
    <x v="1"/>
    <x v="2"/>
    <m/>
    <m/>
    <m/>
    <n v="2"/>
    <x v="1"/>
    <n v="2"/>
    <n v="2"/>
    <m/>
    <x v="0"/>
    <x v="1"/>
    <x v="0"/>
    <x v="1"/>
    <x v="1"/>
    <x v="1"/>
    <x v="0"/>
    <m/>
    <m/>
    <m/>
    <x v="1"/>
    <n v="1"/>
    <m/>
    <m/>
    <m/>
    <n v="1"/>
    <m/>
    <x v="1"/>
    <m/>
    <m/>
    <n v="1"/>
    <x v="2"/>
    <x v="9"/>
    <n v="4"/>
    <n v="6.5"/>
    <n v="5.5"/>
    <n v="3"/>
    <s v="Low"/>
    <s v="Low"/>
    <s v="Medium High"/>
    <s v="Medium High"/>
    <s v="Low"/>
    <x v="1"/>
  </r>
  <r>
    <n v="564"/>
    <d v="2020-09-22T16:31:31"/>
    <x v="563"/>
    <x v="33"/>
    <n v="50"/>
    <n v="1"/>
    <n v="1"/>
    <n v="2"/>
    <n v="0"/>
    <n v="4"/>
    <m/>
    <n v="2"/>
    <n v="28"/>
    <n v="2"/>
    <n v="3"/>
    <n v="2"/>
    <n v="7"/>
    <n v="3"/>
    <n v="3"/>
    <n v="6"/>
    <n v="7"/>
    <n v="2"/>
    <n v="7"/>
    <n v="5"/>
    <x v="1"/>
    <x v="1"/>
    <x v="6"/>
    <m/>
    <s v="Associated Bank"/>
    <m/>
    <n v="2"/>
    <x v="1"/>
    <n v="2"/>
    <n v="2"/>
    <m/>
    <x v="0"/>
    <x v="1"/>
    <x v="0"/>
    <x v="1"/>
    <x v="1"/>
    <x v="4"/>
    <x v="1"/>
    <m/>
    <m/>
    <m/>
    <x v="1"/>
    <n v="1"/>
    <m/>
    <n v="1"/>
    <m/>
    <n v="1"/>
    <m/>
    <x v="1"/>
    <m/>
    <m/>
    <n v="1"/>
    <x v="2"/>
    <x v="9"/>
    <n v="6.5"/>
    <n v="6.5"/>
    <n v="6"/>
    <n v="3"/>
    <s v="Low"/>
    <s v="High"/>
    <s v="Medium High"/>
    <s v="Medium High"/>
    <s v="Low"/>
    <x v="1"/>
  </r>
  <r>
    <n v="565"/>
    <d v="2020-09-22T16:34:47"/>
    <x v="564"/>
    <x v="28"/>
    <n v="35"/>
    <n v="1"/>
    <n v="1"/>
    <n v="2"/>
    <n v="1"/>
    <n v="1"/>
    <m/>
    <n v="2"/>
    <n v="3"/>
    <n v="2"/>
    <n v="7"/>
    <n v="5"/>
    <n v="7"/>
    <n v="5"/>
    <n v="6"/>
    <n v="1"/>
    <n v="7"/>
    <n v="2"/>
    <n v="6"/>
    <n v="1"/>
    <x v="5"/>
    <x v="3"/>
    <x v="5"/>
    <m/>
    <m/>
    <m/>
    <n v="2"/>
    <x v="1"/>
    <n v="2"/>
    <n v="2"/>
    <m/>
    <x v="1"/>
    <x v="1"/>
    <x v="0"/>
    <x v="1"/>
    <x v="0"/>
    <x v="1"/>
    <x v="1"/>
    <m/>
    <m/>
    <m/>
    <x v="0"/>
    <n v="1"/>
    <n v="1"/>
    <m/>
    <m/>
    <m/>
    <m/>
    <x v="0"/>
    <m/>
    <m/>
    <m/>
    <x v="2"/>
    <x v="10"/>
    <n v="5"/>
    <n v="6.5"/>
    <n v="4.5"/>
    <n v="6.5"/>
    <s v="High"/>
    <s v="Medium Low"/>
    <s v="Medium High"/>
    <s v="Medium Low"/>
    <s v="High"/>
    <x v="3"/>
  </r>
  <r>
    <n v="566"/>
    <d v="2020-09-22T16:37:34"/>
    <x v="565"/>
    <x v="40"/>
    <n v="38"/>
    <n v="1"/>
    <n v="1"/>
    <n v="2"/>
    <n v="0"/>
    <n v="1"/>
    <m/>
    <n v="1"/>
    <n v="0"/>
    <n v="2"/>
    <n v="5"/>
    <n v="4"/>
    <n v="6"/>
    <n v="4"/>
    <n v="6"/>
    <n v="4"/>
    <n v="5"/>
    <n v="4"/>
    <n v="4"/>
    <n v="6"/>
    <x v="1"/>
    <x v="0"/>
    <x v="1"/>
    <m/>
    <m/>
    <s v="Lower loans"/>
    <n v="2"/>
    <x v="1"/>
    <n v="2"/>
    <n v="2"/>
    <m/>
    <x v="1"/>
    <x v="1"/>
    <x v="0"/>
    <x v="1"/>
    <x v="0"/>
    <x v="0"/>
    <x v="0"/>
    <m/>
    <m/>
    <m/>
    <x v="0"/>
    <n v="1"/>
    <m/>
    <m/>
    <m/>
    <m/>
    <m/>
    <x v="0"/>
    <m/>
    <m/>
    <m/>
    <x v="0"/>
    <x v="6"/>
    <n v="4.5"/>
    <n v="5"/>
    <n v="4"/>
    <n v="4"/>
    <s v="Medium High"/>
    <s v="Medium Low"/>
    <s v="Medium Low"/>
    <s v="Medium Low"/>
    <s v="Low"/>
    <x v="6"/>
  </r>
  <r>
    <n v="567"/>
    <d v="2020-09-22T16:37:55"/>
    <x v="566"/>
    <x v="58"/>
    <n v="32"/>
    <n v="1"/>
    <n v="1"/>
    <n v="3"/>
    <n v="3"/>
    <n v="2"/>
    <m/>
    <n v="2"/>
    <n v="10"/>
    <n v="2"/>
    <n v="6"/>
    <n v="3"/>
    <n v="6"/>
    <n v="4"/>
    <n v="7"/>
    <n v="5"/>
    <n v="6"/>
    <n v="4"/>
    <n v="6"/>
    <n v="1"/>
    <x v="10"/>
    <x v="0"/>
    <x v="3"/>
    <m/>
    <m/>
    <m/>
    <n v="2"/>
    <x v="1"/>
    <n v="2"/>
    <n v="3"/>
    <n v="1"/>
    <x v="0"/>
    <x v="0"/>
    <x v="0"/>
    <x v="0"/>
    <x v="0"/>
    <x v="1"/>
    <x v="0"/>
    <m/>
    <n v="1"/>
    <m/>
    <x v="0"/>
    <m/>
    <m/>
    <m/>
    <m/>
    <m/>
    <m/>
    <x v="1"/>
    <n v="1"/>
    <n v="1"/>
    <m/>
    <x v="0"/>
    <x v="6"/>
    <n v="5.5"/>
    <n v="5"/>
    <n v="5"/>
    <n v="7"/>
    <s v="Medium High"/>
    <s v="Medium High"/>
    <s v="Medium Low"/>
    <s v="Medium High"/>
    <s v="High"/>
    <x v="5"/>
  </r>
  <r>
    <n v="568"/>
    <d v="2020-09-22T16:42:45"/>
    <x v="567"/>
    <x v="17"/>
    <n v="32"/>
    <n v="1"/>
    <n v="1"/>
    <n v="3"/>
    <n v="0"/>
    <n v="1"/>
    <m/>
    <n v="1"/>
    <n v="3"/>
    <n v="1"/>
    <n v="6"/>
    <n v="4"/>
    <n v="5"/>
    <n v="5"/>
    <n v="6"/>
    <n v="6"/>
    <n v="6"/>
    <n v="5"/>
    <n v="7"/>
    <n v="6"/>
    <x v="7"/>
    <x v="0"/>
    <x v="5"/>
    <m/>
    <m/>
    <m/>
    <n v="1"/>
    <x v="0"/>
    <n v="1"/>
    <n v="1"/>
    <m/>
    <x v="0"/>
    <x v="1"/>
    <x v="0"/>
    <x v="0"/>
    <x v="0"/>
    <x v="0"/>
    <x v="0"/>
    <m/>
    <n v="1"/>
    <m/>
    <x v="1"/>
    <m/>
    <n v="1"/>
    <m/>
    <m/>
    <m/>
    <n v="1"/>
    <x v="1"/>
    <m/>
    <m/>
    <m/>
    <x v="0"/>
    <x v="0"/>
    <n v="5"/>
    <n v="4"/>
    <n v="5"/>
    <n v="4"/>
    <s v="Medium Low"/>
    <s v="Medium Low"/>
    <s v="Low"/>
    <s v="Medium High"/>
    <s v="Low"/>
    <x v="0"/>
  </r>
  <r>
    <n v="569"/>
    <d v="2020-09-22T16:45:46"/>
    <x v="568"/>
    <x v="0"/>
    <n v="5"/>
    <n v="1"/>
    <n v="1"/>
    <n v="2"/>
    <n v="3"/>
    <n v="1"/>
    <m/>
    <n v="1"/>
    <n v="4"/>
    <n v="2"/>
    <n v="5"/>
    <n v="2"/>
    <n v="7"/>
    <n v="1"/>
    <n v="5"/>
    <n v="5"/>
    <n v="5"/>
    <n v="3"/>
    <n v="6"/>
    <n v="3"/>
    <x v="3"/>
    <x v="0"/>
    <x v="5"/>
    <m/>
    <m/>
    <m/>
    <n v="2"/>
    <x v="1"/>
    <n v="2"/>
    <n v="2"/>
    <m/>
    <x v="0"/>
    <x v="1"/>
    <x v="0"/>
    <x v="1"/>
    <x v="1"/>
    <x v="4"/>
    <x v="0"/>
    <m/>
    <n v="1"/>
    <m/>
    <x v="0"/>
    <m/>
    <m/>
    <m/>
    <m/>
    <m/>
    <m/>
    <x v="1"/>
    <m/>
    <m/>
    <n v="1"/>
    <x v="3"/>
    <x v="0"/>
    <n v="5.5"/>
    <n v="6"/>
    <n v="6.5"/>
    <n v="5"/>
    <s v="Medium Low"/>
    <s v="Medium High"/>
    <s v="Medium High"/>
    <s v="High"/>
    <s v="Medium Low"/>
    <x v="1"/>
  </r>
  <r>
    <n v="570"/>
    <d v="2020-09-22T16:49:20"/>
    <x v="569"/>
    <x v="27"/>
    <n v="36"/>
    <n v="2"/>
    <n v="1"/>
    <n v="2"/>
    <n v="0"/>
    <n v="1"/>
    <m/>
    <n v="2"/>
    <n v="3"/>
    <n v="2"/>
    <n v="1"/>
    <n v="5"/>
    <n v="6"/>
    <n v="5"/>
    <n v="4"/>
    <n v="6"/>
    <n v="5"/>
    <n v="2"/>
    <n v="4"/>
    <n v="4"/>
    <x v="3"/>
    <x v="3"/>
    <x v="1"/>
    <m/>
    <m/>
    <s v="Penny Mac"/>
    <n v="2"/>
    <x v="1"/>
    <n v="2"/>
    <n v="3"/>
    <m/>
    <x v="0"/>
    <x v="1"/>
    <x v="0"/>
    <x v="1"/>
    <x v="1"/>
    <x v="2"/>
    <x v="1"/>
    <m/>
    <m/>
    <m/>
    <x v="1"/>
    <m/>
    <m/>
    <m/>
    <m/>
    <n v="1"/>
    <m/>
    <x v="1"/>
    <m/>
    <m/>
    <n v="1"/>
    <x v="1"/>
    <x v="7"/>
    <n v="4"/>
    <n v="6"/>
    <n v="3.5"/>
    <n v="4"/>
    <s v="Low"/>
    <s v="Low"/>
    <s v="Medium High"/>
    <s v="Medium Low"/>
    <s v="Low"/>
    <x v="4"/>
  </r>
  <r>
    <n v="571"/>
    <d v="2020-09-22T16:53:36"/>
    <x v="570"/>
    <x v="8"/>
    <n v="42"/>
    <n v="1"/>
    <n v="1"/>
    <n v="3"/>
    <n v="2"/>
    <n v="1"/>
    <m/>
    <n v="2"/>
    <n v="12"/>
    <n v="1"/>
    <n v="7"/>
    <n v="2"/>
    <n v="6"/>
    <n v="1"/>
    <n v="6"/>
    <n v="1"/>
    <n v="6"/>
    <n v="7"/>
    <n v="7"/>
    <n v="1"/>
    <x v="5"/>
    <x v="3"/>
    <x v="4"/>
    <m/>
    <m/>
    <m/>
    <n v="2"/>
    <x v="1"/>
    <n v="2"/>
    <n v="2"/>
    <m/>
    <x v="0"/>
    <x v="1"/>
    <x v="0"/>
    <x v="1"/>
    <x v="1"/>
    <x v="1"/>
    <x v="0"/>
    <m/>
    <m/>
    <m/>
    <x v="0"/>
    <n v="1"/>
    <m/>
    <m/>
    <m/>
    <m/>
    <m/>
    <x v="1"/>
    <m/>
    <m/>
    <n v="1"/>
    <x v="1"/>
    <x v="10"/>
    <n v="6"/>
    <n v="3.5"/>
    <n v="7"/>
    <n v="6.5"/>
    <s v="High"/>
    <s v="Medium High"/>
    <s v="Low"/>
    <s v="High"/>
    <s v="High"/>
    <x v="3"/>
  </r>
  <r>
    <n v="572"/>
    <d v="2020-09-22T16:54:22"/>
    <x v="571"/>
    <x v="11"/>
    <n v="6"/>
    <n v="1"/>
    <n v="1"/>
    <n v="2"/>
    <n v="3"/>
    <n v="1"/>
    <m/>
    <n v="2"/>
    <n v="9"/>
    <n v="2"/>
    <n v="2"/>
    <n v="3"/>
    <n v="6"/>
    <n v="4"/>
    <n v="7"/>
    <n v="5"/>
    <n v="7"/>
    <n v="2"/>
    <n v="7"/>
    <n v="1"/>
    <x v="11"/>
    <x v="0"/>
    <x v="4"/>
    <m/>
    <m/>
    <m/>
    <n v="3"/>
    <x v="2"/>
    <n v="2"/>
    <n v="2"/>
    <m/>
    <x v="0"/>
    <x v="1"/>
    <x v="0"/>
    <x v="0"/>
    <x v="0"/>
    <x v="1"/>
    <x v="0"/>
    <m/>
    <m/>
    <m/>
    <x v="1"/>
    <m/>
    <n v="1"/>
    <m/>
    <n v="1"/>
    <m/>
    <m/>
    <x v="0"/>
    <m/>
    <m/>
    <m/>
    <x v="3"/>
    <x v="9"/>
    <n v="6"/>
    <n v="6"/>
    <n v="5.5"/>
    <n v="7"/>
    <s v="Low"/>
    <s v="Medium High"/>
    <s v="Medium High"/>
    <s v="Medium High"/>
    <s v="High"/>
    <x v="7"/>
  </r>
  <r>
    <n v="573"/>
    <d v="2020-09-22T16:55:15"/>
    <x v="572"/>
    <x v="46"/>
    <n v="33"/>
    <n v="1"/>
    <n v="1"/>
    <n v="2"/>
    <n v="2"/>
    <n v="1"/>
    <m/>
    <n v="1"/>
    <n v="7"/>
    <n v="2"/>
    <n v="4"/>
    <n v="4"/>
    <n v="7"/>
    <n v="3"/>
    <n v="6"/>
    <n v="4"/>
    <n v="7"/>
    <n v="1"/>
    <n v="5"/>
    <n v="4"/>
    <x v="2"/>
    <x v="0"/>
    <x v="10"/>
    <m/>
    <m/>
    <m/>
    <n v="2"/>
    <x v="1"/>
    <n v="2"/>
    <n v="2"/>
    <m/>
    <x v="0"/>
    <x v="1"/>
    <x v="0"/>
    <x v="1"/>
    <x v="1"/>
    <x v="4"/>
    <x v="0"/>
    <m/>
    <m/>
    <m/>
    <x v="0"/>
    <n v="1"/>
    <m/>
    <m/>
    <m/>
    <m/>
    <m/>
    <x v="1"/>
    <m/>
    <m/>
    <n v="1"/>
    <x v="1"/>
    <x v="0"/>
    <n v="5.5"/>
    <n v="7"/>
    <n v="5"/>
    <n v="5"/>
    <s v="Medium Low"/>
    <s v="Medium High"/>
    <s v="High"/>
    <s v="Medium High"/>
    <s v="Medium Low"/>
    <x v="5"/>
  </r>
  <r>
    <n v="574"/>
    <d v="2020-09-22T16:56:18"/>
    <x v="573"/>
    <x v="5"/>
    <n v="43"/>
    <n v="1"/>
    <n v="1"/>
    <n v="1"/>
    <n v="0"/>
    <n v="1"/>
    <m/>
    <n v="1"/>
    <n v="3"/>
    <n v="2"/>
    <n v="5"/>
    <n v="5"/>
    <n v="6"/>
    <n v="5"/>
    <n v="6"/>
    <n v="5"/>
    <n v="5"/>
    <n v="3"/>
    <n v="5"/>
    <n v="4"/>
    <x v="5"/>
    <x v="0"/>
    <x v="5"/>
    <m/>
    <m/>
    <m/>
    <n v="2"/>
    <x v="2"/>
    <n v="2"/>
    <n v="2"/>
    <n v="1"/>
    <x v="1"/>
    <x v="1"/>
    <x v="0"/>
    <x v="1"/>
    <x v="0"/>
    <x v="0"/>
    <x v="1"/>
    <m/>
    <n v="1"/>
    <m/>
    <x v="1"/>
    <m/>
    <m/>
    <m/>
    <m/>
    <m/>
    <n v="1"/>
    <x v="1"/>
    <m/>
    <m/>
    <m/>
    <x v="1"/>
    <x v="0"/>
    <n v="4"/>
    <n v="5.5"/>
    <n v="4"/>
    <n v="5"/>
    <s v="Medium Low"/>
    <s v="Low"/>
    <s v="Medium High"/>
    <s v="Medium Low"/>
    <s v="Medium Low"/>
    <x v="6"/>
  </r>
  <r>
    <n v="575"/>
    <d v="2020-09-22T16:58:52"/>
    <x v="574"/>
    <x v="45"/>
    <n v="6"/>
    <n v="1"/>
    <n v="1"/>
    <n v="1"/>
    <n v="0"/>
    <n v="1"/>
    <m/>
    <n v="2"/>
    <n v="1"/>
    <n v="2"/>
    <n v="6"/>
    <n v="3"/>
    <n v="7"/>
    <n v="2"/>
    <n v="6"/>
    <n v="3"/>
    <n v="6"/>
    <n v="2"/>
    <n v="6"/>
    <n v="5"/>
    <x v="23"/>
    <x v="0"/>
    <x v="4"/>
    <m/>
    <m/>
    <m/>
    <n v="2"/>
    <x v="1"/>
    <n v="1"/>
    <n v="2"/>
    <m/>
    <x v="0"/>
    <x v="1"/>
    <x v="0"/>
    <x v="0"/>
    <x v="0"/>
    <x v="2"/>
    <x v="1"/>
    <m/>
    <m/>
    <m/>
    <x v="1"/>
    <m/>
    <n v="1"/>
    <n v="1"/>
    <n v="1"/>
    <m/>
    <m/>
    <x v="1"/>
    <n v="1"/>
    <n v="1"/>
    <m/>
    <x v="3"/>
    <x v="11"/>
    <n v="5.5"/>
    <n v="6.5"/>
    <n v="6"/>
    <n v="4.5"/>
    <s v="Medium High"/>
    <s v="Medium High"/>
    <s v="Medium High"/>
    <s v="Medium High"/>
    <s v="Medium Low"/>
    <x v="3"/>
  </r>
  <r>
    <n v="576"/>
    <d v="2020-09-22T17:00:19"/>
    <x v="575"/>
    <x v="3"/>
    <n v="5"/>
    <n v="1"/>
    <n v="1"/>
    <n v="2"/>
    <n v="2"/>
    <n v="1"/>
    <m/>
    <n v="1"/>
    <n v="10"/>
    <n v="1"/>
    <n v="6"/>
    <n v="5"/>
    <n v="6"/>
    <n v="7"/>
    <n v="6"/>
    <n v="7"/>
    <n v="6"/>
    <n v="6"/>
    <n v="7"/>
    <n v="6"/>
    <x v="9"/>
    <x v="0"/>
    <x v="4"/>
    <m/>
    <m/>
    <m/>
    <n v="1"/>
    <x v="0"/>
    <n v="1"/>
    <n v="2"/>
    <n v="1"/>
    <x v="0"/>
    <x v="1"/>
    <x v="0"/>
    <x v="1"/>
    <x v="0"/>
    <x v="5"/>
    <x v="1"/>
    <n v="1"/>
    <m/>
    <n v="1"/>
    <x v="1"/>
    <m/>
    <m/>
    <n v="1"/>
    <m/>
    <m/>
    <n v="1"/>
    <x v="1"/>
    <n v="1"/>
    <m/>
    <m/>
    <x v="3"/>
    <x v="1"/>
    <n v="4.5"/>
    <n v="4"/>
    <n v="4"/>
    <n v="4"/>
    <s v="Medium Low"/>
    <s v="Medium Low"/>
    <s v="Low"/>
    <s v="Medium Low"/>
    <s v="Low"/>
    <x v="0"/>
  </r>
  <r>
    <n v="577"/>
    <d v="2020-09-22T17:02:29"/>
    <x v="576"/>
    <x v="16"/>
    <n v="25"/>
    <n v="1"/>
    <n v="1"/>
    <n v="2"/>
    <n v="3"/>
    <n v="1"/>
    <m/>
    <n v="1"/>
    <n v="0"/>
    <n v="2"/>
    <n v="4"/>
    <n v="4"/>
    <n v="4"/>
    <n v="4"/>
    <n v="4"/>
    <n v="5"/>
    <n v="5"/>
    <n v="4"/>
    <n v="5"/>
    <n v="4"/>
    <x v="1"/>
    <x v="0"/>
    <x v="8"/>
    <m/>
    <m/>
    <m/>
    <n v="3"/>
    <x v="1"/>
    <n v="2"/>
    <n v="2"/>
    <m/>
    <x v="0"/>
    <x v="1"/>
    <x v="0"/>
    <x v="0"/>
    <x v="0"/>
    <x v="1"/>
    <x v="1"/>
    <m/>
    <m/>
    <m/>
    <x v="0"/>
    <m/>
    <m/>
    <m/>
    <n v="1"/>
    <n v="1"/>
    <m/>
    <x v="1"/>
    <m/>
    <m/>
    <n v="1"/>
    <x v="2"/>
    <x v="1"/>
    <n v="4.5"/>
    <n v="4"/>
    <n v="4.5"/>
    <n v="4"/>
    <s v="Medium Low"/>
    <s v="Medium Low"/>
    <s v="Low"/>
    <s v="Medium Low"/>
    <s v="Low"/>
    <x v="0"/>
  </r>
  <r>
    <n v="578"/>
    <d v="2020-09-22T17:08:08"/>
    <x v="577"/>
    <x v="56"/>
    <n v="35"/>
    <n v="1"/>
    <n v="1"/>
    <n v="4"/>
    <n v="1"/>
    <n v="3"/>
    <m/>
    <n v="1"/>
    <n v="52"/>
    <n v="2"/>
    <n v="5"/>
    <n v="5"/>
    <n v="5"/>
    <n v="4"/>
    <n v="4"/>
    <n v="5"/>
    <n v="4"/>
    <n v="4"/>
    <n v="5"/>
    <n v="4"/>
    <x v="42"/>
    <x v="0"/>
    <x v="7"/>
    <m/>
    <m/>
    <m/>
    <n v="2"/>
    <x v="1"/>
    <n v="2"/>
    <n v="2"/>
    <m/>
    <x v="0"/>
    <x v="1"/>
    <x v="0"/>
    <x v="1"/>
    <x v="1"/>
    <x v="2"/>
    <x v="1"/>
    <n v="1"/>
    <m/>
    <n v="1"/>
    <x v="1"/>
    <n v="1"/>
    <m/>
    <m/>
    <m/>
    <m/>
    <m/>
    <x v="1"/>
    <m/>
    <m/>
    <n v="1"/>
    <x v="2"/>
    <x v="0"/>
    <n v="3.5"/>
    <n v="4.5"/>
    <n v="4.5"/>
    <n v="4"/>
    <s v="Medium Low"/>
    <s v="Low"/>
    <s v="Medium Low"/>
    <s v="Medium Low"/>
    <s v="Low"/>
    <x v="0"/>
  </r>
  <r>
    <n v="579"/>
    <d v="2020-09-22T17:14:23"/>
    <x v="578"/>
    <x v="17"/>
    <n v="32"/>
    <n v="1"/>
    <n v="1"/>
    <n v="2"/>
    <n v="0"/>
    <n v="2"/>
    <m/>
    <n v="1"/>
    <n v="0"/>
    <n v="1"/>
    <n v="3"/>
    <n v="3"/>
    <n v="4"/>
    <n v="4"/>
    <n v="1"/>
    <n v="4"/>
    <n v="2"/>
    <n v="5"/>
    <n v="4"/>
    <n v="5"/>
    <x v="12"/>
    <x v="0"/>
    <x v="13"/>
    <m/>
    <m/>
    <m/>
    <n v="1"/>
    <x v="0"/>
    <n v="1"/>
    <n v="1"/>
    <n v="1"/>
    <x v="0"/>
    <x v="0"/>
    <x v="0"/>
    <x v="1"/>
    <x v="0"/>
    <x v="5"/>
    <x v="0"/>
    <m/>
    <m/>
    <n v="1"/>
    <x v="1"/>
    <n v="1"/>
    <m/>
    <m/>
    <m/>
    <m/>
    <m/>
    <x v="0"/>
    <m/>
    <n v="1"/>
    <m/>
    <x v="0"/>
    <x v="1"/>
    <n v="3.5"/>
    <n v="3.5"/>
    <n v="4"/>
    <n v="2"/>
    <s v="Medium Low"/>
    <s v="Low"/>
    <s v="Low"/>
    <s v="Medium Low"/>
    <s v="Low"/>
    <x v="0"/>
  </r>
  <r>
    <n v="580"/>
    <d v="2020-09-22T17:21:10"/>
    <x v="579"/>
    <x v="18"/>
    <n v="38"/>
    <n v="1"/>
    <n v="1"/>
    <n v="2"/>
    <n v="1"/>
    <n v="1"/>
    <m/>
    <n v="1"/>
    <n v="3"/>
    <n v="2"/>
    <n v="5"/>
    <n v="5"/>
    <n v="6"/>
    <n v="4"/>
    <n v="5"/>
    <n v="7"/>
    <n v="6"/>
    <n v="1"/>
    <n v="6"/>
    <n v="2"/>
    <x v="5"/>
    <x v="0"/>
    <x v="9"/>
    <s v="Penny Mac "/>
    <m/>
    <m/>
    <n v="2"/>
    <x v="0"/>
    <n v="2"/>
    <n v="2"/>
    <m/>
    <x v="1"/>
    <x v="1"/>
    <x v="0"/>
    <x v="1"/>
    <x v="0"/>
    <x v="1"/>
    <x v="0"/>
    <m/>
    <m/>
    <m/>
    <x v="0"/>
    <m/>
    <m/>
    <n v="1"/>
    <m/>
    <m/>
    <m/>
    <x v="1"/>
    <m/>
    <n v="1"/>
    <m/>
    <x v="0"/>
    <x v="2"/>
    <n v="4.5"/>
    <n v="6.5"/>
    <n v="5"/>
    <n v="5.5"/>
    <s v="Medium Low"/>
    <s v="Medium Low"/>
    <s v="Medium High"/>
    <s v="Medium High"/>
    <s v="Medium High"/>
    <x v="2"/>
  </r>
  <r>
    <n v="581"/>
    <d v="2020-09-22T17:26:22"/>
    <x v="580"/>
    <x v="20"/>
    <n v="14"/>
    <n v="1"/>
    <n v="1"/>
    <n v="2"/>
    <n v="0"/>
    <n v="4"/>
    <m/>
    <n v="1"/>
    <n v="23"/>
    <n v="2"/>
    <n v="5"/>
    <n v="1"/>
    <n v="5"/>
    <n v="3"/>
    <n v="5"/>
    <n v="5"/>
    <n v="6"/>
    <n v="2"/>
    <n v="7"/>
    <n v="6"/>
    <x v="43"/>
    <x v="0"/>
    <x v="1"/>
    <m/>
    <m/>
    <s v="Ditech"/>
    <n v="2"/>
    <x v="1"/>
    <n v="2"/>
    <n v="2"/>
    <m/>
    <x v="0"/>
    <x v="1"/>
    <x v="1"/>
    <x v="0"/>
    <x v="0"/>
    <x v="0"/>
    <x v="1"/>
    <m/>
    <m/>
    <m/>
    <x v="0"/>
    <m/>
    <n v="1"/>
    <m/>
    <n v="1"/>
    <m/>
    <m/>
    <x v="1"/>
    <m/>
    <m/>
    <n v="1"/>
    <x v="2"/>
    <x v="0"/>
    <n v="6.5"/>
    <n v="5.5"/>
    <n v="6"/>
    <n v="3.5"/>
    <s v="Medium Low"/>
    <s v="High"/>
    <s v="Medium High"/>
    <s v="Medium High"/>
    <s v="Low"/>
    <x v="1"/>
  </r>
  <r>
    <n v="582"/>
    <d v="2020-09-22T17:36:53"/>
    <x v="581"/>
    <x v="16"/>
    <n v="43"/>
    <n v="1"/>
    <n v="1"/>
    <n v="2"/>
    <n v="3"/>
    <n v="1"/>
    <m/>
    <n v="1"/>
    <n v="2"/>
    <n v="2"/>
    <n v="4"/>
    <n v="6"/>
    <n v="6"/>
    <n v="6"/>
    <n v="5"/>
    <n v="5"/>
    <n v="5"/>
    <n v="1"/>
    <n v="3"/>
    <n v="1"/>
    <x v="7"/>
    <x v="0"/>
    <x v="5"/>
    <m/>
    <m/>
    <m/>
    <n v="2"/>
    <x v="0"/>
    <n v="2"/>
    <n v="2"/>
    <m/>
    <x v="1"/>
    <x v="1"/>
    <x v="0"/>
    <x v="1"/>
    <x v="0"/>
    <x v="3"/>
    <x v="1"/>
    <m/>
    <m/>
    <m/>
    <x v="1"/>
    <m/>
    <n v="1"/>
    <m/>
    <m/>
    <m/>
    <n v="1"/>
    <x v="1"/>
    <n v="1"/>
    <m/>
    <m/>
    <x v="1"/>
    <x v="1"/>
    <n v="3.5"/>
    <n v="6.5"/>
    <n v="2.5"/>
    <n v="6"/>
    <s v="Medium Low"/>
    <s v="Low"/>
    <s v="Medium High"/>
    <s v="Low"/>
    <s v="Medium High"/>
    <x v="6"/>
  </r>
  <r>
    <n v="583"/>
    <d v="2020-09-22T17:39:37"/>
    <x v="582"/>
    <x v="32"/>
    <n v="18"/>
    <n v="1"/>
    <n v="1"/>
    <n v="1"/>
    <n v="0"/>
    <n v="5"/>
    <s v="Disabled"/>
    <n v="2"/>
    <n v="19"/>
    <n v="2"/>
    <n v="3"/>
    <n v="3"/>
    <n v="6"/>
    <n v="4"/>
    <n v="6"/>
    <n v="5"/>
    <n v="7"/>
    <n v="1"/>
    <n v="4"/>
    <n v="2"/>
    <x v="17"/>
    <x v="3"/>
    <x v="5"/>
    <m/>
    <m/>
    <m/>
    <n v="2"/>
    <x v="1"/>
    <n v="2"/>
    <n v="2"/>
    <m/>
    <x v="0"/>
    <x v="1"/>
    <x v="0"/>
    <x v="1"/>
    <x v="1"/>
    <x v="0"/>
    <x v="1"/>
    <m/>
    <m/>
    <m/>
    <x v="1"/>
    <m/>
    <m/>
    <m/>
    <n v="1"/>
    <n v="1"/>
    <m/>
    <x v="1"/>
    <m/>
    <m/>
    <n v="1"/>
    <x v="1"/>
    <x v="2"/>
    <n v="6"/>
    <n v="6.5"/>
    <n v="4"/>
    <n v="6"/>
    <s v="Medium Low"/>
    <s v="Medium High"/>
    <s v="Medium High"/>
    <s v="Medium Low"/>
    <s v="Medium High"/>
    <x v="5"/>
  </r>
  <r>
    <n v="584"/>
    <d v="2020-09-22T17:41:20"/>
    <x v="583"/>
    <x v="35"/>
    <n v="13"/>
    <n v="2"/>
    <n v="1"/>
    <n v="2"/>
    <n v="0"/>
    <n v="3"/>
    <m/>
    <n v="2"/>
    <n v="10"/>
    <n v="2"/>
    <n v="5"/>
    <n v="1"/>
    <n v="7"/>
    <n v="1"/>
    <n v="7"/>
    <n v="5"/>
    <n v="7"/>
    <n v="1"/>
    <n v="7"/>
    <n v="1"/>
    <x v="9"/>
    <x v="3"/>
    <x v="10"/>
    <m/>
    <m/>
    <m/>
    <n v="2"/>
    <x v="1"/>
    <n v="2"/>
    <n v="2"/>
    <m/>
    <x v="0"/>
    <x v="1"/>
    <x v="0"/>
    <x v="1"/>
    <x v="1"/>
    <x v="1"/>
    <x v="0"/>
    <m/>
    <m/>
    <m/>
    <x v="0"/>
    <m/>
    <n v="1"/>
    <m/>
    <m/>
    <m/>
    <m/>
    <x v="0"/>
    <m/>
    <m/>
    <m/>
    <x v="2"/>
    <x v="0"/>
    <n v="7"/>
    <n v="7"/>
    <n v="7"/>
    <n v="7"/>
    <s v="Medium Low"/>
    <s v="High"/>
    <s v="High"/>
    <s v="High"/>
    <s v="High"/>
    <x v="7"/>
  </r>
  <r>
    <n v="585"/>
    <d v="2020-09-22T17:43:18"/>
    <x v="584"/>
    <x v="46"/>
    <n v="10"/>
    <n v="2"/>
    <n v="1"/>
    <n v="2"/>
    <n v="3"/>
    <n v="1"/>
    <m/>
    <n v="1"/>
    <n v="3"/>
    <n v="2"/>
    <n v="6"/>
    <n v="1"/>
    <n v="7"/>
    <n v="5"/>
    <n v="7"/>
    <n v="1"/>
    <n v="7"/>
    <n v="1"/>
    <n v="4"/>
    <n v="5"/>
    <x v="3"/>
    <x v="0"/>
    <x v="3"/>
    <m/>
    <m/>
    <m/>
    <n v="2"/>
    <x v="1"/>
    <n v="2"/>
    <n v="2"/>
    <n v="1"/>
    <x v="1"/>
    <x v="1"/>
    <x v="0"/>
    <x v="1"/>
    <x v="0"/>
    <x v="4"/>
    <x v="1"/>
    <m/>
    <n v="1"/>
    <m/>
    <x v="1"/>
    <n v="1"/>
    <m/>
    <m/>
    <n v="1"/>
    <m/>
    <n v="1"/>
    <x v="1"/>
    <m/>
    <n v="1"/>
    <m/>
    <x v="1"/>
    <x v="12"/>
    <n v="7"/>
    <n v="7"/>
    <n v="3.5"/>
    <n v="5"/>
    <s v="High"/>
    <s v="High"/>
    <s v="High"/>
    <s v="Medium Low"/>
    <s v="Medium Low"/>
    <x v="5"/>
  </r>
  <r>
    <n v="586"/>
    <d v="2020-09-22T17:48:50"/>
    <x v="585"/>
    <x v="30"/>
    <n v="36"/>
    <n v="1"/>
    <n v="1"/>
    <n v="1"/>
    <n v="0"/>
    <n v="1"/>
    <m/>
    <n v="1"/>
    <n v="24"/>
    <n v="2"/>
    <n v="4"/>
    <n v="5"/>
    <n v="7"/>
    <n v="5"/>
    <n v="2"/>
    <n v="7"/>
    <n v="6"/>
    <n v="4"/>
    <n v="2"/>
    <n v="1"/>
    <x v="12"/>
    <x v="2"/>
    <x v="1"/>
    <m/>
    <m/>
    <s v="Guild Mortgage Co. "/>
    <n v="2"/>
    <x v="1"/>
    <n v="2"/>
    <n v="2"/>
    <m/>
    <x v="0"/>
    <x v="1"/>
    <x v="0"/>
    <x v="1"/>
    <x v="1"/>
    <x v="4"/>
    <x v="1"/>
    <m/>
    <m/>
    <m/>
    <x v="0"/>
    <m/>
    <n v="1"/>
    <m/>
    <m/>
    <n v="1"/>
    <m/>
    <x v="1"/>
    <m/>
    <m/>
    <n v="1"/>
    <x v="1"/>
    <x v="9"/>
    <n v="4.5"/>
    <n v="5.5"/>
    <n v="2.5"/>
    <n v="4.5"/>
    <s v="Low"/>
    <s v="Medium Low"/>
    <s v="Medium High"/>
    <s v="Low"/>
    <s v="Medium Low"/>
    <x v="4"/>
  </r>
  <r>
    <n v="587"/>
    <d v="2020-09-22T17:56:32"/>
    <x v="586"/>
    <x v="23"/>
    <n v="35"/>
    <n v="1"/>
    <n v="1"/>
    <n v="2"/>
    <n v="0"/>
    <n v="1"/>
    <m/>
    <n v="1"/>
    <n v="20"/>
    <n v="2"/>
    <n v="7"/>
    <n v="1"/>
    <n v="7"/>
    <n v="1"/>
    <n v="7"/>
    <n v="1"/>
    <n v="7"/>
    <n v="1"/>
    <n v="7"/>
    <n v="1"/>
    <x v="4"/>
    <x v="0"/>
    <x v="2"/>
    <m/>
    <m/>
    <m/>
    <n v="2"/>
    <x v="1"/>
    <n v="2"/>
    <n v="2"/>
    <m/>
    <x v="0"/>
    <x v="1"/>
    <x v="0"/>
    <x v="1"/>
    <x v="1"/>
    <x v="5"/>
    <x v="0"/>
    <m/>
    <m/>
    <m/>
    <x v="0"/>
    <n v="1"/>
    <m/>
    <m/>
    <m/>
    <m/>
    <n v="1"/>
    <x v="1"/>
    <m/>
    <m/>
    <m/>
    <x v="2"/>
    <x v="10"/>
    <n v="7"/>
    <n v="7"/>
    <n v="7"/>
    <n v="7"/>
    <s v="High"/>
    <s v="High"/>
    <s v="High"/>
    <s v="High"/>
    <s v="High"/>
    <x v="3"/>
  </r>
  <r>
    <n v="588"/>
    <d v="2020-09-22T17:57:50"/>
    <x v="587"/>
    <x v="8"/>
    <n v="5"/>
    <n v="1"/>
    <n v="1"/>
    <n v="1"/>
    <n v="0"/>
    <n v="1"/>
    <m/>
    <n v="1"/>
    <n v="6"/>
    <n v="2"/>
    <n v="2"/>
    <n v="2"/>
    <n v="5"/>
    <n v="2"/>
    <n v="4"/>
    <n v="5"/>
    <n v="6"/>
    <n v="2"/>
    <n v="6"/>
    <n v="5"/>
    <x v="10"/>
    <x v="3"/>
    <x v="7"/>
    <m/>
    <m/>
    <m/>
    <n v="2"/>
    <x v="1"/>
    <n v="2"/>
    <n v="2"/>
    <m/>
    <x v="0"/>
    <x v="1"/>
    <x v="0"/>
    <x v="1"/>
    <x v="1"/>
    <x v="4"/>
    <x v="1"/>
    <n v="1"/>
    <m/>
    <m/>
    <x v="1"/>
    <m/>
    <n v="1"/>
    <m/>
    <n v="1"/>
    <m/>
    <n v="1"/>
    <x v="1"/>
    <m/>
    <n v="1"/>
    <m/>
    <x v="3"/>
    <x v="9"/>
    <n v="6"/>
    <n v="5.5"/>
    <n v="6"/>
    <n v="3.5"/>
    <s v="Low"/>
    <s v="Medium High"/>
    <s v="Medium High"/>
    <s v="Medium High"/>
    <s v="Low"/>
    <x v="1"/>
  </r>
  <r>
    <n v="589"/>
    <d v="2020-09-22T17:58:01"/>
    <x v="588"/>
    <x v="21"/>
    <n v="4"/>
    <n v="2"/>
    <n v="1"/>
    <n v="2"/>
    <n v="0"/>
    <n v="4"/>
    <m/>
    <n v="1"/>
    <n v="22"/>
    <n v="2"/>
    <n v="3"/>
    <n v="4"/>
    <n v="6"/>
    <n v="6"/>
    <n v="5"/>
    <n v="5"/>
    <n v="5"/>
    <n v="5"/>
    <n v="6"/>
    <n v="4"/>
    <x v="43"/>
    <x v="0"/>
    <x v="7"/>
    <m/>
    <m/>
    <m/>
    <n v="2"/>
    <x v="1"/>
    <n v="2"/>
    <n v="2"/>
    <n v="1"/>
    <x v="0"/>
    <x v="1"/>
    <x v="0"/>
    <x v="0"/>
    <x v="0"/>
    <x v="5"/>
    <x v="0"/>
    <m/>
    <m/>
    <m/>
    <x v="1"/>
    <m/>
    <n v="1"/>
    <m/>
    <n v="1"/>
    <m/>
    <m/>
    <x v="1"/>
    <m/>
    <m/>
    <n v="1"/>
    <x v="1"/>
    <x v="2"/>
    <n v="4.5"/>
    <n v="4.5"/>
    <n v="4"/>
    <n v="4.5"/>
    <s v="Medium Low"/>
    <s v="Medium Low"/>
    <s v="Medium Low"/>
    <s v="Medium Low"/>
    <s v="Medium Low"/>
    <x v="0"/>
  </r>
  <r>
    <n v="590"/>
    <d v="2020-09-22T17:58:32"/>
    <x v="589"/>
    <x v="47"/>
    <n v="47"/>
    <n v="1"/>
    <n v="1"/>
    <n v="1"/>
    <n v="0"/>
    <n v="4"/>
    <m/>
    <n v="1"/>
    <n v="42"/>
    <n v="1"/>
    <n v="3"/>
    <n v="2"/>
    <n v="6"/>
    <n v="2"/>
    <n v="4"/>
    <n v="5"/>
    <n v="6"/>
    <n v="4"/>
    <n v="6"/>
    <n v="4"/>
    <x v="1"/>
    <x v="1"/>
    <x v="1"/>
    <m/>
    <m/>
    <s v="Planet Home Lending "/>
    <n v="2"/>
    <x v="1"/>
    <n v="2"/>
    <n v="2"/>
    <n v="1"/>
    <x v="1"/>
    <x v="1"/>
    <x v="0"/>
    <x v="1"/>
    <x v="0"/>
    <x v="0"/>
    <x v="0"/>
    <m/>
    <m/>
    <m/>
    <x v="1"/>
    <m/>
    <m/>
    <m/>
    <n v="1"/>
    <n v="1"/>
    <m/>
    <x v="1"/>
    <m/>
    <m/>
    <n v="1"/>
    <x v="3"/>
    <x v="2"/>
    <n v="6"/>
    <n v="5"/>
    <n v="6"/>
    <n v="4"/>
    <s v="Medium Low"/>
    <s v="Medium High"/>
    <s v="Medium Low"/>
    <s v="Medium High"/>
    <s v="Low"/>
    <x v="1"/>
  </r>
  <r>
    <n v="591"/>
    <d v="2020-09-22T18:03:02"/>
    <x v="590"/>
    <x v="47"/>
    <n v="44"/>
    <n v="1"/>
    <n v="1"/>
    <n v="1"/>
    <n v="0"/>
    <n v="4"/>
    <m/>
    <n v="2"/>
    <n v="16"/>
    <n v="2"/>
    <n v="4"/>
    <n v="1"/>
    <n v="6"/>
    <n v="5"/>
    <n v="4"/>
    <n v="7"/>
    <n v="7"/>
    <n v="1"/>
    <n v="7"/>
    <n v="5"/>
    <x v="26"/>
    <x v="3"/>
    <x v="3"/>
    <m/>
    <m/>
    <m/>
    <n v="2"/>
    <x v="1"/>
    <n v="2"/>
    <n v="2"/>
    <m/>
    <x v="0"/>
    <x v="1"/>
    <x v="0"/>
    <x v="1"/>
    <x v="1"/>
    <x v="2"/>
    <x v="0"/>
    <m/>
    <m/>
    <m/>
    <x v="1"/>
    <m/>
    <m/>
    <m/>
    <n v="1"/>
    <n v="1"/>
    <m/>
    <x v="1"/>
    <m/>
    <m/>
    <n v="1"/>
    <x v="3"/>
    <x v="9"/>
    <n v="7"/>
    <n v="6.5"/>
    <n v="5"/>
    <n v="3.5"/>
    <s v="Low"/>
    <s v="High"/>
    <s v="Medium High"/>
    <s v="Medium High"/>
    <s v="Low"/>
    <x v="1"/>
  </r>
  <r>
    <n v="592"/>
    <d v="2020-09-22T18:09:00"/>
    <x v="591"/>
    <x v="60"/>
    <n v="25"/>
    <n v="1"/>
    <n v="1"/>
    <n v="2"/>
    <n v="0"/>
    <n v="2"/>
    <m/>
    <n v="1"/>
    <n v="18"/>
    <n v="2"/>
    <n v="3"/>
    <n v="3"/>
    <n v="7"/>
    <n v="5"/>
    <n v="5"/>
    <n v="2"/>
    <n v="7"/>
    <n v="1"/>
    <n v="5"/>
    <n v="1"/>
    <x v="18"/>
    <x v="0"/>
    <x v="1"/>
    <m/>
    <m/>
    <s v="Jbnutter"/>
    <n v="2"/>
    <x v="1"/>
    <n v="2"/>
    <n v="2"/>
    <m/>
    <x v="0"/>
    <x v="1"/>
    <x v="0"/>
    <x v="0"/>
    <x v="0"/>
    <x v="2"/>
    <x v="1"/>
    <m/>
    <m/>
    <m/>
    <x v="1"/>
    <m/>
    <m/>
    <m/>
    <n v="1"/>
    <m/>
    <m/>
    <x v="1"/>
    <m/>
    <m/>
    <n v="1"/>
    <x v="2"/>
    <x v="6"/>
    <n v="6"/>
    <n v="7"/>
    <n v="4"/>
    <n v="6"/>
    <s v="Medium High"/>
    <s v="Medium High"/>
    <s v="High"/>
    <s v="Medium Low"/>
    <s v="Medium High"/>
    <x v="5"/>
  </r>
  <r>
    <n v="593"/>
    <d v="2020-09-22T18:10:22"/>
    <x v="592"/>
    <x v="38"/>
    <n v="3"/>
    <n v="1"/>
    <n v="1"/>
    <n v="2"/>
    <n v="2"/>
    <n v="1"/>
    <m/>
    <n v="1"/>
    <n v="5"/>
    <n v="2"/>
    <n v="4"/>
    <n v="1"/>
    <n v="7"/>
    <n v="2"/>
    <n v="7"/>
    <n v="4"/>
    <n v="5"/>
    <n v="1"/>
    <n v="6"/>
    <n v="4"/>
    <x v="12"/>
    <x v="0"/>
    <x v="10"/>
    <m/>
    <m/>
    <m/>
    <n v="3"/>
    <x v="0"/>
    <n v="2"/>
    <n v="2"/>
    <m/>
    <x v="0"/>
    <x v="1"/>
    <x v="0"/>
    <x v="0"/>
    <x v="0"/>
    <x v="0"/>
    <x v="1"/>
    <m/>
    <n v="1"/>
    <m/>
    <x v="1"/>
    <m/>
    <n v="1"/>
    <n v="1"/>
    <m/>
    <m/>
    <n v="1"/>
    <x v="1"/>
    <m/>
    <m/>
    <m/>
    <x v="3"/>
    <x v="0"/>
    <n v="6"/>
    <n v="7"/>
    <n v="6"/>
    <n v="5.5"/>
    <s v="Medium Low"/>
    <s v="Medium High"/>
    <s v="High"/>
    <s v="Medium High"/>
    <s v="Medium High"/>
    <x v="7"/>
  </r>
  <r>
    <n v="594"/>
    <d v="2020-09-22T18:11:15"/>
    <x v="593"/>
    <x v="52"/>
    <n v="32"/>
    <n v="1"/>
    <n v="1"/>
    <n v="2"/>
    <n v="0"/>
    <n v="4"/>
    <m/>
    <n v="2"/>
    <n v="30"/>
    <n v="2"/>
    <n v="4"/>
    <n v="4"/>
    <n v="4"/>
    <n v="4"/>
    <n v="4"/>
    <n v="4"/>
    <n v="4"/>
    <n v="4"/>
    <n v="4"/>
    <n v="4"/>
    <x v="19"/>
    <x v="3"/>
    <x v="5"/>
    <m/>
    <m/>
    <m/>
    <n v="2"/>
    <x v="1"/>
    <n v="2"/>
    <n v="2"/>
    <m/>
    <x v="0"/>
    <x v="1"/>
    <x v="0"/>
    <x v="1"/>
    <x v="1"/>
    <x v="0"/>
    <x v="1"/>
    <m/>
    <m/>
    <m/>
    <x v="1"/>
    <n v="1"/>
    <n v="1"/>
    <m/>
    <n v="1"/>
    <m/>
    <m/>
    <x v="1"/>
    <m/>
    <m/>
    <n v="1"/>
    <x v="0"/>
    <x v="0"/>
    <n v="4"/>
    <n v="4"/>
    <n v="4"/>
    <n v="4"/>
    <s v="Medium Low"/>
    <s v="Low"/>
    <s v="Low"/>
    <s v="Medium Low"/>
    <s v="Low"/>
    <x v="0"/>
  </r>
  <r>
    <n v="595"/>
    <d v="2020-09-22T18:18:27"/>
    <x v="594"/>
    <x v="62"/>
    <n v="5"/>
    <n v="1"/>
    <n v="1"/>
    <n v="1"/>
    <n v="0"/>
    <n v="4"/>
    <m/>
    <n v="2"/>
    <n v="44"/>
    <n v="2"/>
    <n v="1"/>
    <n v="1"/>
    <n v="6"/>
    <n v="5"/>
    <n v="1"/>
    <n v="7"/>
    <n v="6"/>
    <n v="5"/>
    <n v="6"/>
    <n v="7"/>
    <x v="10"/>
    <x v="1"/>
    <x v="1"/>
    <m/>
    <m/>
    <s v="Mr. Cooper"/>
    <n v="2"/>
    <x v="1"/>
    <n v="2"/>
    <n v="2"/>
    <m/>
    <x v="0"/>
    <x v="1"/>
    <x v="0"/>
    <x v="1"/>
    <x v="1"/>
    <x v="0"/>
    <x v="1"/>
    <m/>
    <m/>
    <m/>
    <x v="0"/>
    <m/>
    <m/>
    <n v="1"/>
    <n v="1"/>
    <m/>
    <m/>
    <x v="0"/>
    <m/>
    <m/>
    <m/>
    <x v="3"/>
    <x v="8"/>
    <n v="6.5"/>
    <n v="4.5"/>
    <n v="4.5"/>
    <n v="1"/>
    <s v="Low"/>
    <s v="High"/>
    <s v="Medium Low"/>
    <s v="Medium Low"/>
    <s v="Low"/>
    <x v="4"/>
  </r>
  <r>
    <n v="596"/>
    <d v="2020-09-22T18:19:12"/>
    <x v="595"/>
    <x v="30"/>
    <n v="10"/>
    <n v="1"/>
    <n v="1"/>
    <n v="1"/>
    <n v="0"/>
    <n v="4"/>
    <m/>
    <n v="1"/>
    <n v="32"/>
    <n v="2"/>
    <n v="5"/>
    <n v="2"/>
    <n v="7"/>
    <n v="2"/>
    <n v="5"/>
    <n v="5"/>
    <n v="5"/>
    <n v="2"/>
    <n v="6"/>
    <n v="5"/>
    <x v="18"/>
    <x v="1"/>
    <x v="1"/>
    <m/>
    <m/>
    <s v="Nationstar"/>
    <n v="2"/>
    <x v="1"/>
    <n v="2"/>
    <n v="2"/>
    <n v="1"/>
    <x v="0"/>
    <x v="1"/>
    <x v="0"/>
    <x v="0"/>
    <x v="0"/>
    <x v="0"/>
    <x v="1"/>
    <m/>
    <m/>
    <m/>
    <x v="0"/>
    <m/>
    <n v="1"/>
    <m/>
    <n v="1"/>
    <m/>
    <m/>
    <x v="1"/>
    <m/>
    <m/>
    <n v="1"/>
    <x v="1"/>
    <x v="0"/>
    <n v="5.5"/>
    <n v="6.5"/>
    <n v="6"/>
    <n v="4"/>
    <s v="Medium Low"/>
    <s v="Medium High"/>
    <s v="Medium High"/>
    <s v="Medium High"/>
    <s v="Low"/>
    <x v="1"/>
  </r>
  <r>
    <n v="597"/>
    <d v="2020-09-22T18:21:03"/>
    <x v="596"/>
    <x v="16"/>
    <n v="13"/>
    <n v="2"/>
    <n v="1"/>
    <n v="1"/>
    <n v="1"/>
    <n v="2"/>
    <m/>
    <n v="1"/>
    <n v="0"/>
    <n v="1"/>
    <n v="4"/>
    <n v="3"/>
    <n v="3"/>
    <n v="5"/>
    <n v="4"/>
    <n v="3"/>
    <n v="4"/>
    <n v="4"/>
    <n v="5"/>
    <n v="4"/>
    <x v="12"/>
    <x v="1"/>
    <x v="5"/>
    <m/>
    <m/>
    <m/>
    <n v="1"/>
    <x v="0"/>
    <n v="1"/>
    <n v="1"/>
    <n v="1"/>
    <x v="0"/>
    <x v="1"/>
    <x v="0"/>
    <x v="1"/>
    <x v="0"/>
    <x v="0"/>
    <x v="0"/>
    <m/>
    <m/>
    <m/>
    <x v="0"/>
    <m/>
    <m/>
    <n v="1"/>
    <m/>
    <m/>
    <m/>
    <x v="0"/>
    <m/>
    <m/>
    <m/>
    <x v="2"/>
    <x v="6"/>
    <n v="4.5"/>
    <n v="3.5"/>
    <n v="4"/>
    <n v="4"/>
    <s v="Medium High"/>
    <s v="Medium Low"/>
    <s v="Low"/>
    <s v="Medium Low"/>
    <s v="Low"/>
    <x v="0"/>
  </r>
  <r>
    <n v="598"/>
    <d v="2020-09-22T18:21:25"/>
    <x v="597"/>
    <x v="0"/>
    <n v="33"/>
    <n v="1"/>
    <n v="1"/>
    <n v="1"/>
    <n v="0"/>
    <n v="1"/>
    <m/>
    <n v="2"/>
    <n v="4"/>
    <n v="2"/>
    <n v="4"/>
    <n v="4"/>
    <n v="4"/>
    <n v="4"/>
    <n v="4"/>
    <n v="4"/>
    <n v="4"/>
    <n v="4"/>
    <n v="4"/>
    <n v="4"/>
    <x v="3"/>
    <x v="3"/>
    <x v="1"/>
    <m/>
    <m/>
    <s v="Alabama financing"/>
    <n v="2"/>
    <x v="0"/>
    <n v="2"/>
    <n v="2"/>
    <m/>
    <x v="0"/>
    <x v="1"/>
    <x v="0"/>
    <x v="1"/>
    <x v="1"/>
    <x v="3"/>
    <x v="0"/>
    <m/>
    <m/>
    <m/>
    <x v="1"/>
    <m/>
    <m/>
    <m/>
    <n v="1"/>
    <n v="1"/>
    <m/>
    <x v="1"/>
    <m/>
    <m/>
    <n v="1"/>
    <x v="1"/>
    <x v="0"/>
    <n v="4"/>
    <n v="4"/>
    <n v="4"/>
    <n v="4"/>
    <s v="Medium Low"/>
    <s v="Low"/>
    <s v="Low"/>
    <s v="Medium Low"/>
    <s v="Low"/>
    <x v="0"/>
  </r>
  <r>
    <n v="599"/>
    <d v="2020-09-22T18:23:23"/>
    <x v="598"/>
    <x v="1"/>
    <n v="9"/>
    <n v="1"/>
    <n v="1"/>
    <n v="3"/>
    <n v="1"/>
    <n v="4"/>
    <m/>
    <n v="1"/>
    <n v="30"/>
    <n v="2"/>
    <n v="6"/>
    <n v="2"/>
    <n v="6"/>
    <n v="2"/>
    <n v="6"/>
    <n v="6"/>
    <n v="7"/>
    <n v="1"/>
    <n v="6"/>
    <n v="2"/>
    <x v="12"/>
    <x v="0"/>
    <x v="5"/>
    <m/>
    <m/>
    <m/>
    <n v="2"/>
    <x v="1"/>
    <n v="1"/>
    <n v="2"/>
    <n v="1"/>
    <x v="1"/>
    <x v="1"/>
    <x v="0"/>
    <x v="0"/>
    <x v="0"/>
    <x v="1"/>
    <x v="0"/>
    <m/>
    <n v="1"/>
    <m/>
    <x v="1"/>
    <n v="1"/>
    <m/>
    <m/>
    <m/>
    <m/>
    <n v="1"/>
    <x v="1"/>
    <n v="1"/>
    <m/>
    <m/>
    <x v="1"/>
    <x v="0"/>
    <n v="6.5"/>
    <n v="6.5"/>
    <n v="6"/>
    <n v="6"/>
    <s v="Medium Low"/>
    <s v="High"/>
    <s v="Medium High"/>
    <s v="Medium High"/>
    <s v="Medium High"/>
    <x v="7"/>
  </r>
  <r>
    <n v="600"/>
    <d v="2020-09-22T18:25:33"/>
    <x v="599"/>
    <x v="23"/>
    <n v="16"/>
    <n v="2"/>
    <n v="1"/>
    <n v="2"/>
    <n v="0"/>
    <n v="1"/>
    <m/>
    <n v="2"/>
    <n v="20"/>
    <n v="2"/>
    <n v="1"/>
    <n v="2"/>
    <n v="5"/>
    <n v="5"/>
    <n v="5"/>
    <n v="6"/>
    <n v="7"/>
    <n v="2"/>
    <n v="5"/>
    <n v="6"/>
    <x v="16"/>
    <x v="3"/>
    <x v="5"/>
    <m/>
    <m/>
    <m/>
    <n v="2"/>
    <x v="1"/>
    <n v="2"/>
    <n v="2"/>
    <n v="1"/>
    <x v="0"/>
    <x v="1"/>
    <x v="0"/>
    <x v="1"/>
    <x v="0"/>
    <x v="1"/>
    <x v="0"/>
    <m/>
    <m/>
    <m/>
    <x v="1"/>
    <m/>
    <m/>
    <m/>
    <m/>
    <n v="1"/>
    <m/>
    <x v="1"/>
    <m/>
    <m/>
    <n v="1"/>
    <x v="2"/>
    <x v="7"/>
    <n v="6.5"/>
    <n v="5.5"/>
    <n v="4"/>
    <n v="3.5"/>
    <s v="Low"/>
    <s v="High"/>
    <s v="Medium High"/>
    <s v="Medium Low"/>
    <s v="Low"/>
    <x v="4"/>
  </r>
  <r>
    <n v="601"/>
    <d v="2020-09-22T18:30:11"/>
    <x v="600"/>
    <x v="10"/>
    <n v="38"/>
    <n v="1"/>
    <n v="1"/>
    <n v="4"/>
    <n v="0"/>
    <n v="4"/>
    <m/>
    <n v="1"/>
    <n v="19"/>
    <n v="2"/>
    <n v="5"/>
    <n v="1"/>
    <n v="7"/>
    <n v="1"/>
    <n v="5"/>
    <n v="7"/>
    <n v="7"/>
    <n v="2"/>
    <n v="7"/>
    <n v="5"/>
    <x v="21"/>
    <x v="0"/>
    <x v="1"/>
    <m/>
    <m/>
    <s v="Pennsylvania housing finance agency "/>
    <n v="2"/>
    <x v="2"/>
    <n v="2"/>
    <n v="2"/>
    <n v="1"/>
    <x v="0"/>
    <x v="1"/>
    <x v="0"/>
    <x v="1"/>
    <x v="0"/>
    <x v="0"/>
    <x v="1"/>
    <m/>
    <m/>
    <m/>
    <x v="1"/>
    <m/>
    <n v="1"/>
    <m/>
    <n v="1"/>
    <n v="1"/>
    <m/>
    <x v="1"/>
    <m/>
    <m/>
    <n v="1"/>
    <x v="0"/>
    <x v="2"/>
    <n v="7"/>
    <n v="6.5"/>
    <n v="7"/>
    <n v="4"/>
    <s v="Medium Low"/>
    <s v="High"/>
    <s v="Medium High"/>
    <s v="High"/>
    <s v="Low"/>
    <x v="1"/>
  </r>
  <r>
    <n v="602"/>
    <d v="2020-09-22T18:32:40"/>
    <x v="601"/>
    <x v="10"/>
    <n v="38"/>
    <n v="2"/>
    <n v="1"/>
    <n v="4"/>
    <n v="0"/>
    <n v="1"/>
    <m/>
    <n v="1"/>
    <n v="20"/>
    <n v="2"/>
    <n v="5"/>
    <n v="2"/>
    <n v="6"/>
    <n v="3"/>
    <n v="4"/>
    <n v="2"/>
    <n v="6"/>
    <n v="1"/>
    <n v="6"/>
    <n v="3"/>
    <x v="24"/>
    <x v="0"/>
    <x v="4"/>
    <m/>
    <m/>
    <m/>
    <n v="2"/>
    <x v="1"/>
    <n v="2"/>
    <n v="2"/>
    <n v="1"/>
    <x v="0"/>
    <x v="1"/>
    <x v="0"/>
    <x v="0"/>
    <x v="0"/>
    <x v="1"/>
    <x v="1"/>
    <m/>
    <m/>
    <m/>
    <x v="0"/>
    <m/>
    <n v="1"/>
    <m/>
    <n v="1"/>
    <m/>
    <m/>
    <x v="1"/>
    <m/>
    <m/>
    <n v="1"/>
    <x v="0"/>
    <x v="11"/>
    <n v="6"/>
    <n v="6.5"/>
    <n v="5.5"/>
    <n v="4.5"/>
    <s v="Medium High"/>
    <s v="Medium High"/>
    <s v="Medium High"/>
    <s v="Medium High"/>
    <s v="Medium Low"/>
    <x v="3"/>
  </r>
  <r>
    <n v="603"/>
    <d v="2020-09-22T18:33:34"/>
    <x v="602"/>
    <x v="41"/>
    <n v="43"/>
    <n v="2"/>
    <n v="1"/>
    <n v="3"/>
    <n v="0"/>
    <n v="6"/>
    <m/>
    <n v="2"/>
    <n v="18"/>
    <n v="2"/>
    <n v="4"/>
    <n v="4"/>
    <n v="4"/>
    <n v="4"/>
    <n v="4"/>
    <n v="4"/>
    <n v="4"/>
    <n v="4"/>
    <n v="4"/>
    <n v="4"/>
    <x v="41"/>
    <x v="3"/>
    <x v="7"/>
    <m/>
    <m/>
    <m/>
    <n v="2"/>
    <x v="1"/>
    <n v="2"/>
    <n v="2"/>
    <m/>
    <x v="0"/>
    <x v="1"/>
    <x v="0"/>
    <x v="1"/>
    <x v="1"/>
    <x v="5"/>
    <x v="0"/>
    <m/>
    <m/>
    <m/>
    <x v="0"/>
    <m/>
    <m/>
    <m/>
    <n v="1"/>
    <m/>
    <m/>
    <x v="1"/>
    <m/>
    <m/>
    <n v="1"/>
    <x v="1"/>
    <x v="0"/>
    <n v="4"/>
    <n v="4"/>
    <n v="4"/>
    <n v="4"/>
    <s v="Medium Low"/>
    <s v="Low"/>
    <s v="Low"/>
    <s v="Medium Low"/>
    <s v="Low"/>
    <x v="0"/>
  </r>
  <r>
    <n v="604"/>
    <d v="2020-09-22T18:34:16"/>
    <x v="603"/>
    <x v="0"/>
    <n v="32"/>
    <n v="1"/>
    <n v="1"/>
    <n v="2"/>
    <n v="2"/>
    <n v="1"/>
    <m/>
    <n v="1"/>
    <n v="4"/>
    <n v="1"/>
    <n v="6"/>
    <n v="4"/>
    <n v="6"/>
    <n v="7"/>
    <n v="6"/>
    <n v="6"/>
    <n v="7"/>
    <n v="6"/>
    <n v="6"/>
    <n v="5"/>
    <x v="12"/>
    <x v="0"/>
    <x v="13"/>
    <m/>
    <m/>
    <m/>
    <n v="1"/>
    <x v="0"/>
    <n v="1"/>
    <n v="1"/>
    <n v="1"/>
    <x v="0"/>
    <x v="1"/>
    <x v="1"/>
    <x v="1"/>
    <x v="0"/>
    <x v="1"/>
    <x v="0"/>
    <n v="1"/>
    <m/>
    <m/>
    <x v="1"/>
    <n v="1"/>
    <m/>
    <m/>
    <m/>
    <m/>
    <n v="1"/>
    <x v="0"/>
    <m/>
    <m/>
    <m/>
    <x v="0"/>
    <x v="0"/>
    <n v="5.5"/>
    <n v="4"/>
    <n v="3.5"/>
    <n v="4.5"/>
    <s v="Medium Low"/>
    <s v="Medium High"/>
    <s v="Low"/>
    <s v="Medium Low"/>
    <s v="Medium Low"/>
    <x v="0"/>
  </r>
  <r>
    <n v="605"/>
    <d v="2020-09-22T18:34:19"/>
    <x v="604"/>
    <x v="49"/>
    <n v="46"/>
    <n v="1"/>
    <n v="1"/>
    <n v="2"/>
    <n v="0"/>
    <n v="1"/>
    <m/>
    <n v="1"/>
    <n v="20"/>
    <n v="2"/>
    <n v="5"/>
    <n v="4"/>
    <n v="7"/>
    <n v="2"/>
    <n v="5"/>
    <n v="6"/>
    <n v="6"/>
    <n v="1"/>
    <n v="5"/>
    <n v="3"/>
    <x v="17"/>
    <x v="0"/>
    <x v="3"/>
    <m/>
    <m/>
    <m/>
    <n v="2"/>
    <x v="1"/>
    <n v="2"/>
    <n v="2"/>
    <m/>
    <x v="0"/>
    <x v="1"/>
    <x v="0"/>
    <x v="1"/>
    <x v="1"/>
    <x v="4"/>
    <x v="0"/>
    <m/>
    <m/>
    <m/>
    <x v="1"/>
    <m/>
    <m/>
    <n v="1"/>
    <n v="1"/>
    <m/>
    <m/>
    <x v="1"/>
    <m/>
    <m/>
    <n v="1"/>
    <x v="1"/>
    <x v="1"/>
    <n v="5"/>
    <n v="7"/>
    <n v="5.5"/>
    <n v="5"/>
    <s v="Medium Low"/>
    <s v="Medium Low"/>
    <s v="High"/>
    <s v="Medium High"/>
    <s v="Medium Low"/>
    <x v="2"/>
  </r>
  <r>
    <n v="606"/>
    <d v="2020-09-22T18:34:46"/>
    <x v="605"/>
    <x v="15"/>
    <n v="13"/>
    <n v="1"/>
    <n v="1"/>
    <n v="2"/>
    <n v="1"/>
    <n v="1"/>
    <m/>
    <n v="1"/>
    <n v="4"/>
    <n v="2"/>
    <n v="5"/>
    <n v="3"/>
    <n v="7"/>
    <n v="1"/>
    <n v="5"/>
    <n v="3"/>
    <n v="6"/>
    <n v="3"/>
    <n v="3"/>
    <n v="4"/>
    <x v="3"/>
    <x v="0"/>
    <x v="0"/>
    <m/>
    <m/>
    <m/>
    <n v="3"/>
    <x v="0"/>
    <n v="2"/>
    <n v="2"/>
    <m/>
    <x v="1"/>
    <x v="1"/>
    <x v="0"/>
    <x v="1"/>
    <x v="0"/>
    <x v="5"/>
    <x v="0"/>
    <m/>
    <m/>
    <n v="1"/>
    <x v="1"/>
    <n v="1"/>
    <m/>
    <m/>
    <m/>
    <m/>
    <m/>
    <x v="1"/>
    <m/>
    <n v="1"/>
    <m/>
    <x v="2"/>
    <x v="5"/>
    <n v="5.5"/>
    <n v="6"/>
    <n v="5"/>
    <n v="4.5"/>
    <s v="Medium High"/>
    <s v="Medium High"/>
    <s v="Medium High"/>
    <s v="Medium High"/>
    <s v="Medium Low"/>
    <x v="5"/>
  </r>
  <r>
    <n v="607"/>
    <d v="2020-09-22T18:36:42"/>
    <x v="606"/>
    <x v="29"/>
    <n v="10"/>
    <n v="1"/>
    <n v="1"/>
    <n v="2"/>
    <n v="0"/>
    <n v="4"/>
    <m/>
    <n v="2"/>
    <n v="21"/>
    <n v="2"/>
    <n v="7"/>
    <n v="1"/>
    <n v="5"/>
    <n v="1"/>
    <n v="3"/>
    <n v="1"/>
    <n v="7"/>
    <n v="2"/>
    <n v="6"/>
    <n v="3"/>
    <x v="16"/>
    <x v="3"/>
    <x v="5"/>
    <m/>
    <m/>
    <m/>
    <n v="2"/>
    <x v="1"/>
    <n v="2"/>
    <n v="2"/>
    <m/>
    <x v="0"/>
    <x v="1"/>
    <x v="0"/>
    <x v="1"/>
    <x v="1"/>
    <x v="2"/>
    <x v="1"/>
    <m/>
    <m/>
    <m/>
    <x v="0"/>
    <m/>
    <m/>
    <m/>
    <m/>
    <m/>
    <m/>
    <x v="1"/>
    <m/>
    <m/>
    <n v="1"/>
    <x v="1"/>
    <x v="10"/>
    <n v="7"/>
    <n v="5.5"/>
    <n v="6.5"/>
    <n v="4"/>
    <s v="High"/>
    <s v="High"/>
    <s v="Medium High"/>
    <s v="High"/>
    <s v="Low"/>
    <x v="3"/>
  </r>
  <r>
    <n v="608"/>
    <d v="2020-09-22T18:37:31"/>
    <x v="607"/>
    <x v="38"/>
    <n v="43"/>
    <n v="1"/>
    <n v="1"/>
    <n v="2"/>
    <n v="4"/>
    <n v="1"/>
    <m/>
    <n v="2"/>
    <n v="5"/>
    <n v="2"/>
    <n v="2"/>
    <n v="2"/>
    <n v="6"/>
    <n v="4"/>
    <n v="4"/>
    <n v="6"/>
    <n v="6"/>
    <n v="5"/>
    <n v="6"/>
    <n v="5"/>
    <x v="8"/>
    <x v="3"/>
    <x v="1"/>
    <m/>
    <m/>
    <s v="BB&amp;T"/>
    <n v="3"/>
    <x v="2"/>
    <n v="2"/>
    <n v="2"/>
    <n v="1"/>
    <x v="1"/>
    <x v="1"/>
    <x v="0"/>
    <x v="1"/>
    <x v="0"/>
    <x v="1"/>
    <x v="0"/>
    <m/>
    <n v="1"/>
    <m/>
    <x v="1"/>
    <m/>
    <m/>
    <m/>
    <m/>
    <n v="1"/>
    <m/>
    <x v="1"/>
    <m/>
    <n v="1"/>
    <m/>
    <x v="1"/>
    <x v="3"/>
    <n v="6"/>
    <n v="4.5"/>
    <n v="5"/>
    <n v="3.5"/>
    <s v="Low"/>
    <s v="Medium High"/>
    <s v="Medium Low"/>
    <s v="Medium High"/>
    <s v="Low"/>
    <x v="4"/>
  </r>
  <r>
    <n v="609"/>
    <d v="2020-09-22T18:38:28"/>
    <x v="608"/>
    <x v="41"/>
    <n v="5"/>
    <n v="1"/>
    <n v="1"/>
    <n v="3"/>
    <n v="3"/>
    <n v="1"/>
    <m/>
    <n v="1"/>
    <n v="3"/>
    <n v="1"/>
    <n v="5"/>
    <n v="2"/>
    <n v="2"/>
    <n v="3"/>
    <n v="6"/>
    <n v="3"/>
    <n v="6"/>
    <n v="3"/>
    <n v="6"/>
    <n v="5"/>
    <x v="7"/>
    <x v="0"/>
    <x v="5"/>
    <m/>
    <m/>
    <m/>
    <n v="1"/>
    <x v="0"/>
    <n v="3"/>
    <n v="1"/>
    <n v="1"/>
    <x v="1"/>
    <x v="1"/>
    <x v="0"/>
    <x v="0"/>
    <x v="0"/>
    <x v="1"/>
    <x v="0"/>
    <m/>
    <n v="1"/>
    <m/>
    <x v="1"/>
    <m/>
    <m/>
    <n v="1"/>
    <m/>
    <m/>
    <n v="1"/>
    <x v="0"/>
    <m/>
    <n v="1"/>
    <m/>
    <x v="3"/>
    <x v="5"/>
    <n v="6"/>
    <n v="3.5"/>
    <n v="5.5"/>
    <n v="4.5"/>
    <s v="Medium High"/>
    <s v="Medium High"/>
    <s v="Low"/>
    <s v="Medium High"/>
    <s v="Medium Low"/>
    <x v="0"/>
  </r>
  <r>
    <n v="610"/>
    <d v="2020-09-22T18:39:01"/>
    <x v="609"/>
    <x v="35"/>
    <n v="33"/>
    <n v="1"/>
    <n v="1"/>
    <n v="1"/>
    <n v="0"/>
    <n v="5"/>
    <s v="SSDI"/>
    <n v="2"/>
    <n v="1"/>
    <n v="2"/>
    <n v="5"/>
    <n v="5"/>
    <n v="6"/>
    <n v="5"/>
    <n v="3"/>
    <n v="4"/>
    <n v="6"/>
    <n v="2"/>
    <n v="3"/>
    <n v="2"/>
    <x v="12"/>
    <x v="3"/>
    <x v="1"/>
    <m/>
    <m/>
    <s v="Vanderbilt Mortgage and Finance"/>
    <n v="2"/>
    <x v="1"/>
    <n v="2"/>
    <n v="2"/>
    <n v="1"/>
    <x v="1"/>
    <x v="1"/>
    <x v="1"/>
    <x v="1"/>
    <x v="0"/>
    <x v="0"/>
    <x v="1"/>
    <m/>
    <m/>
    <m/>
    <x v="0"/>
    <m/>
    <m/>
    <m/>
    <n v="1"/>
    <n v="1"/>
    <m/>
    <x v="1"/>
    <m/>
    <m/>
    <n v="1"/>
    <x v="1"/>
    <x v="6"/>
    <n v="4.5"/>
    <n v="6"/>
    <n v="3"/>
    <n v="4.5"/>
    <s v="Medium High"/>
    <s v="Medium Low"/>
    <s v="Medium High"/>
    <s v="Low"/>
    <s v="Medium Low"/>
    <x v="6"/>
  </r>
  <r>
    <n v="611"/>
    <d v="2020-09-22T18:39:04"/>
    <x v="610"/>
    <x v="23"/>
    <n v="23"/>
    <n v="1"/>
    <n v="1"/>
    <n v="3"/>
    <n v="0"/>
    <n v="1"/>
    <m/>
    <n v="2"/>
    <n v="16"/>
    <n v="2"/>
    <n v="4"/>
    <n v="1"/>
    <n v="7"/>
    <n v="1"/>
    <n v="6"/>
    <n v="4"/>
    <n v="5"/>
    <n v="3"/>
    <n v="7"/>
    <n v="1"/>
    <x v="26"/>
    <x v="3"/>
    <x v="1"/>
    <m/>
    <m/>
    <s v="SPS"/>
    <n v="2"/>
    <x v="1"/>
    <n v="2"/>
    <n v="2"/>
    <n v="1"/>
    <x v="0"/>
    <x v="1"/>
    <x v="0"/>
    <x v="0"/>
    <x v="0"/>
    <x v="1"/>
    <x v="1"/>
    <m/>
    <m/>
    <m/>
    <x v="0"/>
    <m/>
    <n v="1"/>
    <m/>
    <n v="1"/>
    <m/>
    <m/>
    <x v="1"/>
    <m/>
    <m/>
    <n v="1"/>
    <x v="2"/>
    <x v="0"/>
    <n v="6"/>
    <n v="6"/>
    <n v="7"/>
    <n v="6.5"/>
    <s v="Medium Low"/>
    <s v="Medium High"/>
    <s v="Medium High"/>
    <s v="High"/>
    <s v="High"/>
    <x v="7"/>
  </r>
  <r>
    <n v="612"/>
    <d v="2020-09-22T18:42:38"/>
    <x v="611"/>
    <x v="10"/>
    <n v="5"/>
    <n v="1"/>
    <n v="1"/>
    <n v="2"/>
    <n v="0"/>
    <n v="1"/>
    <m/>
    <n v="2"/>
    <n v="17"/>
    <n v="2"/>
    <n v="3"/>
    <n v="2"/>
    <n v="6"/>
    <n v="5"/>
    <n v="2"/>
    <n v="7"/>
    <n v="6"/>
    <n v="2"/>
    <n v="6"/>
    <n v="7"/>
    <x v="24"/>
    <x v="0"/>
    <x v="1"/>
    <m/>
    <m/>
    <s v="Mr. Cooper"/>
    <n v="1"/>
    <x v="0"/>
    <n v="2"/>
    <n v="2"/>
    <m/>
    <x v="1"/>
    <x v="1"/>
    <x v="0"/>
    <x v="1"/>
    <x v="0"/>
    <x v="4"/>
    <x v="0"/>
    <m/>
    <m/>
    <m/>
    <x v="0"/>
    <m/>
    <m/>
    <n v="1"/>
    <m/>
    <m/>
    <m/>
    <x v="1"/>
    <m/>
    <m/>
    <n v="1"/>
    <x v="3"/>
    <x v="3"/>
    <n v="6"/>
    <n v="6"/>
    <n v="4.5"/>
    <n v="1.5"/>
    <s v="Low"/>
    <s v="Medium High"/>
    <s v="Medium High"/>
    <s v="Medium Low"/>
    <s v="Low"/>
    <x v="1"/>
  </r>
  <r>
    <n v="613"/>
    <d v="2020-09-22T18:47:24"/>
    <x v="612"/>
    <x v="50"/>
    <n v="43"/>
    <n v="1"/>
    <n v="1"/>
    <n v="1"/>
    <n v="1"/>
    <n v="1"/>
    <m/>
    <n v="1"/>
    <n v="44"/>
    <n v="1"/>
    <n v="3"/>
    <n v="6"/>
    <n v="5"/>
    <n v="4"/>
    <n v="5"/>
    <n v="6"/>
    <n v="6"/>
    <n v="5"/>
    <n v="6"/>
    <n v="3"/>
    <x v="4"/>
    <x v="0"/>
    <x v="3"/>
    <m/>
    <m/>
    <m/>
    <n v="1"/>
    <x v="0"/>
    <n v="1"/>
    <n v="1"/>
    <n v="1"/>
    <x v="0"/>
    <x v="1"/>
    <x v="0"/>
    <x v="1"/>
    <x v="0"/>
    <x v="3"/>
    <x v="0"/>
    <n v="1"/>
    <n v="1"/>
    <m/>
    <x v="1"/>
    <m/>
    <m/>
    <m/>
    <m/>
    <m/>
    <n v="1"/>
    <x v="0"/>
    <n v="1"/>
    <n v="1"/>
    <m/>
    <x v="1"/>
    <x v="9"/>
    <n v="4"/>
    <n v="4"/>
    <n v="5"/>
    <n v="5"/>
    <s v="Low"/>
    <s v="Low"/>
    <s v="Low"/>
    <s v="Medium High"/>
    <s v="Medium Low"/>
    <x v="2"/>
  </r>
  <r>
    <n v="614"/>
    <d v="2020-09-22T18:48:46"/>
    <x v="613"/>
    <x v="7"/>
    <n v="33"/>
    <n v="1"/>
    <n v="1"/>
    <n v="2"/>
    <n v="4"/>
    <n v="1"/>
    <m/>
    <n v="1"/>
    <n v="15"/>
    <n v="2"/>
    <n v="4"/>
    <n v="4"/>
    <n v="7"/>
    <n v="1"/>
    <n v="6"/>
    <n v="1"/>
    <n v="6"/>
    <n v="1"/>
    <n v="7"/>
    <n v="4"/>
    <x v="17"/>
    <x v="0"/>
    <x v="1"/>
    <m/>
    <m/>
    <s v="USAA"/>
    <n v="1"/>
    <x v="1"/>
    <n v="1"/>
    <n v="1"/>
    <m/>
    <x v="0"/>
    <x v="1"/>
    <x v="0"/>
    <x v="1"/>
    <x v="1"/>
    <x v="1"/>
    <x v="0"/>
    <m/>
    <m/>
    <m/>
    <x v="0"/>
    <m/>
    <m/>
    <m/>
    <m/>
    <n v="1"/>
    <m/>
    <x v="0"/>
    <m/>
    <m/>
    <m/>
    <x v="1"/>
    <x v="11"/>
    <n v="5"/>
    <n v="7"/>
    <n v="7"/>
    <n v="5"/>
    <s v="Medium High"/>
    <s v="Medium Low"/>
    <s v="High"/>
    <s v="High"/>
    <s v="Medium Low"/>
    <x v="3"/>
  </r>
  <r>
    <n v="615"/>
    <d v="2020-09-22T18:49:14"/>
    <x v="614"/>
    <x v="4"/>
    <n v="9"/>
    <n v="1"/>
    <n v="1"/>
    <n v="1"/>
    <n v="2"/>
    <n v="3"/>
    <m/>
    <n v="1"/>
    <n v="0"/>
    <n v="1"/>
    <n v="6"/>
    <n v="5"/>
    <n v="7"/>
    <n v="6"/>
    <n v="6"/>
    <n v="5"/>
    <n v="7"/>
    <n v="5"/>
    <n v="6"/>
    <n v="5"/>
    <x v="44"/>
    <x v="0"/>
    <x v="3"/>
    <m/>
    <m/>
    <m/>
    <n v="1"/>
    <x v="0"/>
    <n v="1"/>
    <n v="1"/>
    <n v="1"/>
    <x v="0"/>
    <x v="1"/>
    <x v="0"/>
    <x v="1"/>
    <x v="0"/>
    <x v="3"/>
    <x v="1"/>
    <n v="1"/>
    <n v="1"/>
    <n v="1"/>
    <x v="1"/>
    <m/>
    <m/>
    <m/>
    <m/>
    <m/>
    <n v="1"/>
    <x v="1"/>
    <m/>
    <m/>
    <m/>
    <x v="1"/>
    <x v="6"/>
    <n v="5"/>
    <n v="5"/>
    <n v="4"/>
    <n v="4.5"/>
    <s v="Medium High"/>
    <s v="Medium Low"/>
    <s v="Medium Low"/>
    <s v="Medium Low"/>
    <s v="Medium Low"/>
    <x v="6"/>
  </r>
  <r>
    <n v="616"/>
    <d v="2020-09-22T18:51:39"/>
    <x v="615"/>
    <x v="38"/>
    <n v="9"/>
    <n v="2"/>
    <n v="1"/>
    <n v="2"/>
    <n v="1"/>
    <n v="1"/>
    <m/>
    <n v="1"/>
    <n v="3"/>
    <n v="2"/>
    <n v="2"/>
    <n v="3"/>
    <n v="5"/>
    <n v="4"/>
    <n v="5"/>
    <n v="6"/>
    <n v="6"/>
    <n v="2"/>
    <n v="4"/>
    <n v="4"/>
    <x v="5"/>
    <x v="0"/>
    <x v="10"/>
    <m/>
    <m/>
    <m/>
    <n v="2"/>
    <x v="1"/>
    <n v="2"/>
    <n v="2"/>
    <n v="1"/>
    <x v="0"/>
    <x v="1"/>
    <x v="0"/>
    <x v="1"/>
    <x v="0"/>
    <x v="5"/>
    <x v="0"/>
    <m/>
    <m/>
    <m/>
    <x v="1"/>
    <n v="1"/>
    <n v="1"/>
    <m/>
    <m/>
    <m/>
    <m/>
    <x v="0"/>
    <m/>
    <m/>
    <m/>
    <x v="1"/>
    <x v="3"/>
    <n v="5.5"/>
    <n v="5.5"/>
    <n v="4"/>
    <n v="4.5"/>
    <s v="Low"/>
    <s v="Medium High"/>
    <s v="Medium High"/>
    <s v="Medium Low"/>
    <s v="Medium Low"/>
    <x v="4"/>
  </r>
  <r>
    <n v="617"/>
    <d v="2020-09-22T18:56:05"/>
    <x v="616"/>
    <x v="56"/>
    <n v="17"/>
    <n v="1"/>
    <n v="1"/>
    <n v="3"/>
    <n v="0"/>
    <n v="5"/>
    <s v="Unemployed"/>
    <n v="1"/>
    <n v="0"/>
    <n v="2"/>
    <n v="2"/>
    <n v="4"/>
    <n v="6"/>
    <n v="4"/>
    <n v="4"/>
    <n v="7"/>
    <n v="6"/>
    <n v="2"/>
    <n v="6"/>
    <n v="4"/>
    <x v="1"/>
    <x v="0"/>
    <x v="9"/>
    <s v="Navy Federal"/>
    <m/>
    <m/>
    <n v="2"/>
    <x v="1"/>
    <n v="2"/>
    <n v="2"/>
    <n v="1"/>
    <x v="1"/>
    <x v="1"/>
    <x v="0"/>
    <x v="0"/>
    <x v="0"/>
    <x v="4"/>
    <x v="0"/>
    <m/>
    <m/>
    <m/>
    <x v="1"/>
    <m/>
    <n v="1"/>
    <n v="1"/>
    <m/>
    <m/>
    <m/>
    <x v="1"/>
    <m/>
    <m/>
    <n v="1"/>
    <x v="1"/>
    <x v="7"/>
    <n v="5"/>
    <n v="6"/>
    <n v="5"/>
    <n v="4"/>
    <s v="Low"/>
    <s v="Medium Low"/>
    <s v="Medium High"/>
    <s v="Medium High"/>
    <s v="Low"/>
    <x v="4"/>
  </r>
  <r>
    <n v="618"/>
    <d v="2020-09-22T19:00:57"/>
    <x v="617"/>
    <x v="37"/>
    <n v="10"/>
    <n v="2"/>
    <n v="1"/>
    <n v="2"/>
    <n v="0"/>
    <n v="4"/>
    <m/>
    <n v="2"/>
    <n v="16"/>
    <n v="2"/>
    <n v="6"/>
    <n v="1"/>
    <n v="7"/>
    <n v="5"/>
    <n v="5"/>
    <n v="6"/>
    <n v="7"/>
    <n v="1"/>
    <n v="3"/>
    <n v="7"/>
    <x v="26"/>
    <x v="3"/>
    <x v="10"/>
    <m/>
    <m/>
    <m/>
    <n v="2"/>
    <x v="1"/>
    <n v="2"/>
    <n v="2"/>
    <m/>
    <x v="0"/>
    <x v="1"/>
    <x v="0"/>
    <x v="1"/>
    <x v="1"/>
    <x v="5"/>
    <x v="0"/>
    <m/>
    <m/>
    <m/>
    <x v="1"/>
    <m/>
    <n v="1"/>
    <m/>
    <n v="1"/>
    <m/>
    <m/>
    <x v="1"/>
    <m/>
    <m/>
    <n v="1"/>
    <x v="1"/>
    <x v="0"/>
    <n v="7"/>
    <n v="7"/>
    <n v="3"/>
    <n v="3"/>
    <s v="Medium Low"/>
    <s v="High"/>
    <s v="High"/>
    <s v="Low"/>
    <s v="Low"/>
    <x v="5"/>
  </r>
  <r>
    <n v="619"/>
    <d v="2020-09-22T19:02:56"/>
    <x v="618"/>
    <x v="14"/>
    <n v="31"/>
    <n v="1"/>
    <n v="1"/>
    <n v="2"/>
    <n v="1"/>
    <n v="3"/>
    <m/>
    <n v="1"/>
    <n v="4"/>
    <n v="1"/>
    <n v="7"/>
    <n v="4"/>
    <n v="6"/>
    <n v="7"/>
    <n v="4"/>
    <n v="4"/>
    <n v="7"/>
    <n v="7"/>
    <n v="5"/>
    <n v="7"/>
    <x v="3"/>
    <x v="0"/>
    <x v="2"/>
    <m/>
    <m/>
    <m/>
    <n v="1"/>
    <x v="0"/>
    <n v="1"/>
    <n v="1"/>
    <m/>
    <x v="0"/>
    <x v="1"/>
    <x v="1"/>
    <x v="1"/>
    <x v="0"/>
    <x v="3"/>
    <x v="1"/>
    <m/>
    <m/>
    <n v="1"/>
    <x v="1"/>
    <m/>
    <m/>
    <m/>
    <m/>
    <m/>
    <m/>
    <x v="0"/>
    <m/>
    <m/>
    <m/>
    <x v="3"/>
    <x v="11"/>
    <n v="5.5"/>
    <n v="3.5"/>
    <n v="3"/>
    <n v="2.5"/>
    <s v="Medium High"/>
    <s v="Medium High"/>
    <s v="Low"/>
    <s v="Low"/>
    <s v="Low"/>
    <x v="0"/>
  </r>
  <r>
    <n v="620"/>
    <d v="2020-09-22T19:14:46"/>
    <x v="619"/>
    <x v="41"/>
    <n v="32"/>
    <n v="1"/>
    <n v="1"/>
    <n v="3"/>
    <n v="0"/>
    <n v="1"/>
    <m/>
    <n v="2"/>
    <n v="20"/>
    <n v="1"/>
    <n v="6"/>
    <n v="4"/>
    <n v="7"/>
    <n v="2"/>
    <n v="6"/>
    <n v="7"/>
    <n v="6"/>
    <n v="2"/>
    <n v="5"/>
    <n v="3"/>
    <x v="1"/>
    <x v="1"/>
    <x v="5"/>
    <m/>
    <m/>
    <m/>
    <n v="2"/>
    <x v="1"/>
    <n v="1"/>
    <n v="2"/>
    <m/>
    <x v="0"/>
    <x v="1"/>
    <x v="0"/>
    <x v="0"/>
    <x v="0"/>
    <x v="1"/>
    <x v="0"/>
    <m/>
    <n v="1"/>
    <m/>
    <x v="0"/>
    <m/>
    <m/>
    <m/>
    <m/>
    <m/>
    <n v="1"/>
    <x v="1"/>
    <n v="1"/>
    <m/>
    <m/>
    <x v="0"/>
    <x v="1"/>
    <n v="5"/>
    <n v="6.5"/>
    <n v="5.5"/>
    <n v="5.5"/>
    <s v="Medium Low"/>
    <s v="Medium Low"/>
    <s v="Medium High"/>
    <s v="Medium High"/>
    <s v="Medium High"/>
    <x v="2"/>
  </r>
  <r>
    <n v="621"/>
    <d v="2020-09-22T19:15:06"/>
    <x v="620"/>
    <x v="27"/>
    <n v="5"/>
    <n v="1"/>
    <n v="1"/>
    <n v="1"/>
    <n v="0"/>
    <n v="4"/>
    <m/>
    <n v="2"/>
    <n v="4"/>
    <n v="2"/>
    <n v="1"/>
    <n v="1"/>
    <n v="7"/>
    <n v="1"/>
    <n v="6"/>
    <n v="5"/>
    <n v="5"/>
    <n v="1"/>
    <n v="7"/>
    <n v="2"/>
    <x v="3"/>
    <x v="3"/>
    <x v="10"/>
    <m/>
    <m/>
    <m/>
    <n v="2"/>
    <x v="2"/>
    <n v="2"/>
    <n v="2"/>
    <m/>
    <x v="1"/>
    <x v="1"/>
    <x v="0"/>
    <x v="1"/>
    <x v="0"/>
    <x v="1"/>
    <x v="1"/>
    <m/>
    <m/>
    <m/>
    <x v="1"/>
    <m/>
    <n v="1"/>
    <m/>
    <n v="1"/>
    <m/>
    <n v="1"/>
    <x v="0"/>
    <m/>
    <m/>
    <m/>
    <x v="3"/>
    <x v="3"/>
    <n v="6"/>
    <n v="7"/>
    <n v="7"/>
    <n v="6"/>
    <s v="Low"/>
    <s v="Medium High"/>
    <s v="High"/>
    <s v="High"/>
    <s v="Medium High"/>
    <x v="7"/>
  </r>
  <r>
    <n v="622"/>
    <d v="2020-09-22T19:16:56"/>
    <x v="621"/>
    <x v="3"/>
    <n v="32"/>
    <n v="1"/>
    <n v="1"/>
    <n v="2"/>
    <n v="2"/>
    <n v="1"/>
    <m/>
    <n v="1"/>
    <n v="12"/>
    <n v="1"/>
    <n v="7"/>
    <n v="1"/>
    <n v="7"/>
    <n v="1"/>
    <n v="7"/>
    <n v="7"/>
    <n v="1"/>
    <n v="1"/>
    <n v="7"/>
    <n v="1"/>
    <x v="5"/>
    <x v="0"/>
    <x v="3"/>
    <m/>
    <m/>
    <m/>
    <n v="1"/>
    <x v="0"/>
    <n v="1"/>
    <n v="2"/>
    <n v="1"/>
    <x v="1"/>
    <x v="1"/>
    <x v="0"/>
    <x v="0"/>
    <x v="0"/>
    <x v="4"/>
    <x v="0"/>
    <m/>
    <m/>
    <m/>
    <x v="1"/>
    <m/>
    <n v="1"/>
    <n v="1"/>
    <m/>
    <m/>
    <n v="1"/>
    <x v="0"/>
    <n v="1"/>
    <n v="1"/>
    <m/>
    <x v="0"/>
    <x v="0"/>
    <n v="4"/>
    <n v="7"/>
    <n v="7"/>
    <n v="7"/>
    <s v="Medium Low"/>
    <s v="Low"/>
    <s v="High"/>
    <s v="High"/>
    <s v="High"/>
    <x v="7"/>
  </r>
  <r>
    <n v="623"/>
    <d v="2020-09-22T19:18:56"/>
    <x v="622"/>
    <x v="52"/>
    <n v="29"/>
    <n v="1"/>
    <n v="1"/>
    <n v="1"/>
    <n v="0"/>
    <n v="4"/>
    <m/>
    <n v="2"/>
    <n v="15"/>
    <n v="2"/>
    <n v="1"/>
    <n v="2"/>
    <n v="7"/>
    <n v="2"/>
    <n v="6"/>
    <n v="6"/>
    <n v="6"/>
    <n v="3"/>
    <n v="6"/>
    <n v="7"/>
    <x v="1"/>
    <x v="1"/>
    <x v="6"/>
    <m/>
    <s v="Brattleboro Savings and Loan"/>
    <m/>
    <n v="2"/>
    <x v="0"/>
    <n v="2"/>
    <n v="2"/>
    <m/>
    <x v="0"/>
    <x v="1"/>
    <x v="0"/>
    <x v="1"/>
    <x v="1"/>
    <x v="0"/>
    <x v="1"/>
    <m/>
    <m/>
    <m/>
    <x v="1"/>
    <m/>
    <m/>
    <m/>
    <m/>
    <n v="1"/>
    <m/>
    <x v="1"/>
    <m/>
    <m/>
    <n v="1"/>
    <x v="0"/>
    <x v="7"/>
    <n v="6"/>
    <n v="6"/>
    <n v="6"/>
    <n v="3.5"/>
    <s v="Low"/>
    <s v="Medium High"/>
    <s v="Medium High"/>
    <s v="Medium High"/>
    <s v="Low"/>
    <x v="1"/>
  </r>
  <r>
    <n v="624"/>
    <d v="2020-09-22T19:20:32"/>
    <x v="623"/>
    <x v="28"/>
    <n v="4"/>
    <n v="1"/>
    <n v="1"/>
    <n v="1"/>
    <n v="1"/>
    <n v="3"/>
    <m/>
    <n v="1"/>
    <n v="8"/>
    <n v="2"/>
    <n v="5"/>
    <n v="6"/>
    <n v="7"/>
    <n v="4"/>
    <n v="7"/>
    <n v="6"/>
    <n v="6"/>
    <n v="4"/>
    <n v="6"/>
    <n v="7"/>
    <x v="22"/>
    <x v="0"/>
    <x v="7"/>
    <m/>
    <m/>
    <m/>
    <n v="2"/>
    <x v="0"/>
    <n v="1"/>
    <n v="2"/>
    <m/>
    <x v="0"/>
    <x v="1"/>
    <x v="0"/>
    <x v="1"/>
    <x v="1"/>
    <x v="1"/>
    <x v="1"/>
    <m/>
    <m/>
    <m/>
    <x v="1"/>
    <n v="1"/>
    <n v="1"/>
    <n v="1"/>
    <m/>
    <m/>
    <m/>
    <x v="1"/>
    <m/>
    <m/>
    <n v="1"/>
    <x v="1"/>
    <x v="1"/>
    <n v="4"/>
    <n v="5.5"/>
    <n v="5"/>
    <n v="4"/>
    <s v="Medium Low"/>
    <s v="Low"/>
    <s v="Medium High"/>
    <s v="Medium High"/>
    <s v="Low"/>
    <x v="2"/>
  </r>
  <r>
    <n v="625"/>
    <d v="2020-09-22T19:20:49"/>
    <x v="624"/>
    <x v="2"/>
    <n v="35"/>
    <n v="1"/>
    <n v="1"/>
    <n v="2"/>
    <n v="3"/>
    <n v="1"/>
    <m/>
    <n v="1"/>
    <n v="28"/>
    <n v="1"/>
    <n v="6"/>
    <n v="1"/>
    <n v="7"/>
    <n v="1"/>
    <n v="7"/>
    <n v="2"/>
    <n v="6"/>
    <n v="1"/>
    <n v="7"/>
    <n v="1"/>
    <x v="40"/>
    <x v="0"/>
    <x v="1"/>
    <m/>
    <m/>
    <s v="Hsbc"/>
    <n v="2"/>
    <x v="2"/>
    <n v="2"/>
    <n v="3"/>
    <m/>
    <x v="0"/>
    <x v="1"/>
    <x v="0"/>
    <x v="1"/>
    <x v="1"/>
    <x v="4"/>
    <x v="0"/>
    <m/>
    <m/>
    <m/>
    <x v="0"/>
    <m/>
    <m/>
    <m/>
    <m/>
    <n v="1"/>
    <m/>
    <x v="1"/>
    <m/>
    <m/>
    <n v="1"/>
    <x v="2"/>
    <x v="4"/>
    <n v="6.5"/>
    <n v="7"/>
    <n v="7"/>
    <n v="7"/>
    <s v="High"/>
    <s v="High"/>
    <s v="High"/>
    <s v="High"/>
    <s v="High"/>
    <x v="3"/>
  </r>
  <r>
    <n v="626"/>
    <d v="2020-09-22T19:29:34"/>
    <x v="625"/>
    <x v="11"/>
    <n v="42"/>
    <n v="2"/>
    <n v="1"/>
    <n v="2"/>
    <n v="0"/>
    <n v="1"/>
    <m/>
    <n v="1"/>
    <n v="11"/>
    <n v="2"/>
    <n v="6"/>
    <n v="1"/>
    <n v="7"/>
    <n v="2"/>
    <n v="6"/>
    <n v="6"/>
    <n v="7"/>
    <n v="1"/>
    <n v="6"/>
    <n v="2"/>
    <x v="24"/>
    <x v="0"/>
    <x v="3"/>
    <m/>
    <m/>
    <m/>
    <n v="2"/>
    <x v="1"/>
    <n v="2"/>
    <n v="2"/>
    <n v="1"/>
    <x v="0"/>
    <x v="1"/>
    <x v="0"/>
    <x v="0"/>
    <x v="0"/>
    <x v="0"/>
    <x v="0"/>
    <m/>
    <m/>
    <m/>
    <x v="0"/>
    <m/>
    <m/>
    <n v="1"/>
    <m/>
    <m/>
    <m/>
    <x v="1"/>
    <n v="1"/>
    <m/>
    <m/>
    <x v="1"/>
    <x v="0"/>
    <n v="7"/>
    <n v="7"/>
    <n v="6"/>
    <n v="6"/>
    <s v="Medium Low"/>
    <s v="High"/>
    <s v="High"/>
    <s v="Medium High"/>
    <s v="Medium High"/>
    <x v="7"/>
  </r>
  <r>
    <n v="627"/>
    <d v="2020-09-22T19:29:55"/>
    <x v="626"/>
    <x v="42"/>
    <n v="14"/>
    <n v="1"/>
    <n v="1"/>
    <n v="1"/>
    <n v="2"/>
    <n v="1"/>
    <m/>
    <n v="2"/>
    <n v="9"/>
    <n v="1"/>
    <n v="7"/>
    <n v="1"/>
    <n v="7"/>
    <n v="1"/>
    <n v="7"/>
    <n v="5"/>
    <n v="7"/>
    <n v="1"/>
    <n v="7"/>
    <n v="1"/>
    <x v="11"/>
    <x v="3"/>
    <x v="5"/>
    <m/>
    <m/>
    <m/>
    <n v="2"/>
    <x v="2"/>
    <n v="2"/>
    <n v="3"/>
    <n v="1"/>
    <x v="1"/>
    <x v="0"/>
    <x v="0"/>
    <x v="0"/>
    <x v="0"/>
    <x v="4"/>
    <x v="1"/>
    <m/>
    <n v="1"/>
    <m/>
    <x v="0"/>
    <m/>
    <n v="1"/>
    <m/>
    <m/>
    <m/>
    <n v="1"/>
    <x v="1"/>
    <m/>
    <n v="1"/>
    <m/>
    <x v="2"/>
    <x v="5"/>
    <n v="7"/>
    <n v="7"/>
    <n v="7"/>
    <n v="7"/>
    <s v="Medium High"/>
    <s v="High"/>
    <s v="High"/>
    <s v="High"/>
    <s v="High"/>
    <x v="7"/>
  </r>
  <r>
    <n v="628"/>
    <d v="2020-09-22T19:35:30"/>
    <x v="627"/>
    <x v="61"/>
    <n v="38"/>
    <n v="1"/>
    <n v="1"/>
    <n v="2"/>
    <n v="0"/>
    <n v="4"/>
    <m/>
    <n v="2"/>
    <n v="14"/>
    <n v="2"/>
    <n v="4"/>
    <n v="1"/>
    <n v="7"/>
    <n v="1"/>
    <n v="7"/>
    <n v="5"/>
    <n v="7"/>
    <n v="1"/>
    <n v="7"/>
    <n v="1"/>
    <x v="3"/>
    <x v="1"/>
    <x v="1"/>
    <m/>
    <m/>
    <s v="New Rez"/>
    <n v="1"/>
    <x v="2"/>
    <n v="3"/>
    <n v="3"/>
    <m/>
    <x v="0"/>
    <x v="1"/>
    <x v="0"/>
    <x v="1"/>
    <x v="1"/>
    <x v="1"/>
    <x v="1"/>
    <m/>
    <m/>
    <m/>
    <x v="1"/>
    <m/>
    <m/>
    <m/>
    <m/>
    <n v="1"/>
    <n v="1"/>
    <x v="0"/>
    <m/>
    <n v="1"/>
    <m/>
    <x v="0"/>
    <x v="1"/>
    <n v="7"/>
    <n v="7"/>
    <n v="7"/>
    <n v="7"/>
    <s v="Medium Low"/>
    <s v="High"/>
    <s v="High"/>
    <s v="High"/>
    <s v="High"/>
    <x v="7"/>
  </r>
  <r>
    <n v="629"/>
    <d v="2020-09-22T19:37:52"/>
    <x v="628"/>
    <x v="44"/>
    <n v="5"/>
    <n v="1"/>
    <n v="1"/>
    <n v="2"/>
    <n v="0"/>
    <n v="3"/>
    <m/>
    <n v="2"/>
    <n v="7"/>
    <n v="2"/>
    <n v="5"/>
    <n v="4"/>
    <n v="5"/>
    <n v="5"/>
    <n v="4"/>
    <n v="1"/>
    <n v="7"/>
    <n v="5"/>
    <n v="5"/>
    <n v="4"/>
    <x v="8"/>
    <x v="1"/>
    <x v="5"/>
    <m/>
    <m/>
    <m/>
    <n v="1"/>
    <x v="2"/>
    <n v="2"/>
    <n v="2"/>
    <m/>
    <x v="0"/>
    <x v="1"/>
    <x v="0"/>
    <x v="1"/>
    <x v="1"/>
    <x v="1"/>
    <x v="0"/>
    <m/>
    <m/>
    <m/>
    <x v="1"/>
    <m/>
    <n v="1"/>
    <m/>
    <n v="1"/>
    <m/>
    <m/>
    <x v="1"/>
    <m/>
    <m/>
    <n v="1"/>
    <x v="3"/>
    <x v="4"/>
    <n v="5.5"/>
    <n v="4"/>
    <n v="4"/>
    <n v="4"/>
    <s v="High"/>
    <s v="Medium High"/>
    <s v="Low"/>
    <s v="Medium Low"/>
    <s v="Low"/>
    <x v="6"/>
  </r>
  <r>
    <n v="630"/>
    <d v="2020-09-22T19:41:26"/>
    <x v="629"/>
    <x v="59"/>
    <n v="5"/>
    <n v="1"/>
    <n v="1"/>
    <n v="1"/>
    <n v="0"/>
    <n v="4"/>
    <m/>
    <n v="2"/>
    <n v="22"/>
    <n v="2"/>
    <n v="2"/>
    <n v="1"/>
    <n v="6"/>
    <n v="2"/>
    <n v="3"/>
    <n v="6"/>
    <n v="6"/>
    <n v="2"/>
    <n v="6"/>
    <n v="4"/>
    <x v="14"/>
    <x v="2"/>
    <x v="1"/>
    <m/>
    <m/>
    <s v="Champion Mortgage (Reverse Mtg)"/>
    <n v="2"/>
    <x v="1"/>
    <n v="2"/>
    <n v="2"/>
    <m/>
    <x v="0"/>
    <x v="1"/>
    <x v="0"/>
    <x v="1"/>
    <x v="1"/>
    <x v="2"/>
    <x v="1"/>
    <m/>
    <m/>
    <m/>
    <x v="1"/>
    <m/>
    <m/>
    <m/>
    <m/>
    <n v="1"/>
    <m/>
    <x v="1"/>
    <m/>
    <m/>
    <n v="1"/>
    <x v="3"/>
    <x v="3"/>
    <n v="6.5"/>
    <n v="6"/>
    <n v="6"/>
    <n v="3.5"/>
    <s v="Low"/>
    <s v="High"/>
    <s v="Medium High"/>
    <s v="Medium High"/>
    <s v="Low"/>
    <x v="1"/>
  </r>
  <r>
    <n v="631"/>
    <d v="2020-09-22T19:43:06"/>
    <x v="630"/>
    <x v="25"/>
    <n v="36"/>
    <n v="1"/>
    <n v="1"/>
    <n v="1"/>
    <n v="0"/>
    <n v="1"/>
    <m/>
    <n v="1"/>
    <n v="5"/>
    <n v="1"/>
    <n v="1"/>
    <n v="1"/>
    <n v="7"/>
    <n v="1"/>
    <n v="7"/>
    <n v="7"/>
    <n v="7"/>
    <n v="1"/>
    <n v="7"/>
    <n v="7"/>
    <x v="8"/>
    <x v="0"/>
    <x v="4"/>
    <m/>
    <m/>
    <m/>
    <n v="2"/>
    <x v="0"/>
    <n v="2"/>
    <n v="2"/>
    <m/>
    <x v="1"/>
    <x v="1"/>
    <x v="0"/>
    <x v="1"/>
    <x v="0"/>
    <x v="1"/>
    <x v="1"/>
    <m/>
    <n v="1"/>
    <m/>
    <x v="1"/>
    <m/>
    <m/>
    <m/>
    <m/>
    <m/>
    <m/>
    <x v="1"/>
    <m/>
    <n v="1"/>
    <m/>
    <x v="1"/>
    <x v="8"/>
    <n v="7"/>
    <n v="7"/>
    <n v="7"/>
    <n v="4"/>
    <s v="Low"/>
    <s v="High"/>
    <s v="High"/>
    <s v="High"/>
    <s v="Low"/>
    <x v="1"/>
  </r>
  <r>
    <n v="632"/>
    <d v="2020-09-22T19:44:04"/>
    <x v="631"/>
    <x v="33"/>
    <n v="3"/>
    <n v="1"/>
    <n v="1"/>
    <n v="1"/>
    <n v="1"/>
    <n v="1"/>
    <m/>
    <n v="1"/>
    <n v="25"/>
    <n v="2"/>
    <n v="7"/>
    <n v="1"/>
    <n v="7"/>
    <n v="1"/>
    <n v="7"/>
    <n v="6"/>
    <n v="7"/>
    <n v="1"/>
    <n v="7"/>
    <n v="1"/>
    <x v="28"/>
    <x v="0"/>
    <x v="3"/>
    <m/>
    <m/>
    <m/>
    <n v="2"/>
    <x v="1"/>
    <n v="2"/>
    <n v="2"/>
    <m/>
    <x v="0"/>
    <x v="1"/>
    <x v="0"/>
    <x v="1"/>
    <x v="1"/>
    <x v="3"/>
    <x v="1"/>
    <n v="1"/>
    <m/>
    <m/>
    <x v="1"/>
    <n v="1"/>
    <m/>
    <m/>
    <n v="1"/>
    <m/>
    <n v="1"/>
    <x v="1"/>
    <m/>
    <m/>
    <m/>
    <x v="3"/>
    <x v="6"/>
    <n v="7"/>
    <n v="7"/>
    <n v="7"/>
    <n v="7"/>
    <s v="Medium High"/>
    <s v="High"/>
    <s v="High"/>
    <s v="High"/>
    <s v="High"/>
    <x v="7"/>
  </r>
  <r>
    <n v="633"/>
    <d v="2020-09-22T19:44:23"/>
    <x v="632"/>
    <x v="32"/>
    <n v="1"/>
    <n v="1"/>
    <n v="1"/>
    <n v="1"/>
    <n v="0"/>
    <n v="1"/>
    <m/>
    <n v="2"/>
    <n v="22"/>
    <n v="2"/>
    <n v="1"/>
    <n v="1"/>
    <n v="7"/>
    <n v="1"/>
    <n v="4"/>
    <n v="4"/>
    <n v="7"/>
    <n v="1"/>
    <n v="5"/>
    <n v="1"/>
    <x v="34"/>
    <x v="3"/>
    <x v="1"/>
    <m/>
    <m/>
    <s v="Local"/>
    <n v="2"/>
    <x v="0"/>
    <n v="2"/>
    <n v="2"/>
    <m/>
    <x v="0"/>
    <x v="1"/>
    <x v="0"/>
    <x v="1"/>
    <x v="1"/>
    <x v="0"/>
    <x v="0"/>
    <m/>
    <m/>
    <m/>
    <x v="0"/>
    <m/>
    <m/>
    <m/>
    <m/>
    <n v="1"/>
    <m/>
    <x v="1"/>
    <m/>
    <m/>
    <n v="1"/>
    <x v="1"/>
    <x v="9"/>
    <n v="7"/>
    <n v="7"/>
    <n v="6"/>
    <n v="5.5"/>
    <s v="Low"/>
    <s v="High"/>
    <s v="High"/>
    <s v="Medium High"/>
    <s v="Medium High"/>
    <x v="7"/>
  </r>
  <r>
    <n v="634"/>
    <d v="2020-09-22T19:47:45"/>
    <x v="633"/>
    <x v="6"/>
    <n v="9"/>
    <n v="1"/>
    <n v="1"/>
    <n v="2"/>
    <n v="0"/>
    <n v="4"/>
    <m/>
    <n v="1"/>
    <n v="8"/>
    <n v="2"/>
    <n v="7"/>
    <n v="4"/>
    <n v="7"/>
    <n v="2"/>
    <n v="4"/>
    <n v="1"/>
    <n v="7"/>
    <n v="7"/>
    <n v="6"/>
    <n v="1"/>
    <x v="2"/>
    <x v="0"/>
    <x v="1"/>
    <m/>
    <m/>
    <s v="owner financing"/>
    <n v="2"/>
    <x v="1"/>
    <n v="2"/>
    <n v="3"/>
    <m/>
    <x v="0"/>
    <x v="1"/>
    <x v="0"/>
    <x v="1"/>
    <x v="1"/>
    <x v="0"/>
    <x v="1"/>
    <m/>
    <m/>
    <m/>
    <x v="1"/>
    <m/>
    <m/>
    <m/>
    <n v="1"/>
    <n v="1"/>
    <m/>
    <x v="1"/>
    <m/>
    <m/>
    <n v="1"/>
    <x v="1"/>
    <x v="10"/>
    <n v="5.5"/>
    <n v="4"/>
    <n v="6"/>
    <n v="5.5"/>
    <s v="High"/>
    <s v="Medium High"/>
    <s v="Low"/>
    <s v="Medium High"/>
    <s v="Medium High"/>
    <x v="3"/>
  </r>
  <r>
    <n v="635"/>
    <d v="2020-09-22T19:48:20"/>
    <x v="634"/>
    <x v="7"/>
    <n v="43"/>
    <n v="1"/>
    <n v="1"/>
    <n v="3"/>
    <n v="3"/>
    <n v="1"/>
    <m/>
    <n v="1"/>
    <n v="2"/>
    <n v="2"/>
    <n v="4"/>
    <n v="4"/>
    <n v="7"/>
    <n v="2"/>
    <n v="7"/>
    <n v="4"/>
    <n v="7"/>
    <n v="2"/>
    <n v="7"/>
    <n v="2"/>
    <x v="7"/>
    <x v="0"/>
    <x v="3"/>
    <m/>
    <m/>
    <m/>
    <n v="3"/>
    <x v="0"/>
    <n v="3"/>
    <n v="2"/>
    <n v="1"/>
    <x v="0"/>
    <x v="0"/>
    <x v="1"/>
    <x v="0"/>
    <x v="0"/>
    <x v="0"/>
    <x v="0"/>
    <n v="1"/>
    <m/>
    <m/>
    <x v="0"/>
    <m/>
    <m/>
    <m/>
    <m/>
    <m/>
    <n v="1"/>
    <x v="0"/>
    <m/>
    <m/>
    <m/>
    <x v="1"/>
    <x v="0"/>
    <n v="5.5"/>
    <n v="6.5"/>
    <n v="6.5"/>
    <n v="6.5"/>
    <s v="Medium Low"/>
    <s v="Medium High"/>
    <s v="Medium High"/>
    <s v="High"/>
    <s v="High"/>
    <x v="7"/>
  </r>
  <r>
    <n v="636"/>
    <d v="2020-09-22T19:52:15"/>
    <x v="635"/>
    <x v="0"/>
    <n v="9"/>
    <n v="1"/>
    <n v="1"/>
    <n v="2"/>
    <n v="2"/>
    <n v="1"/>
    <m/>
    <n v="1"/>
    <n v="16"/>
    <n v="2"/>
    <n v="6"/>
    <n v="1"/>
    <n v="6"/>
    <n v="1"/>
    <n v="7"/>
    <n v="3"/>
    <n v="7"/>
    <n v="1"/>
    <n v="7"/>
    <n v="1"/>
    <x v="17"/>
    <x v="0"/>
    <x v="3"/>
    <m/>
    <m/>
    <m/>
    <n v="2"/>
    <x v="2"/>
    <n v="2"/>
    <n v="2"/>
    <n v="1"/>
    <x v="1"/>
    <x v="1"/>
    <x v="0"/>
    <x v="1"/>
    <x v="0"/>
    <x v="0"/>
    <x v="0"/>
    <m/>
    <m/>
    <m/>
    <x v="1"/>
    <n v="1"/>
    <m/>
    <m/>
    <n v="1"/>
    <m/>
    <m/>
    <x v="1"/>
    <m/>
    <n v="1"/>
    <m/>
    <x v="1"/>
    <x v="11"/>
    <n v="7"/>
    <n v="6.5"/>
    <n v="7"/>
    <n v="7"/>
    <s v="Medium High"/>
    <s v="High"/>
    <s v="Medium High"/>
    <s v="High"/>
    <s v="High"/>
    <x v="3"/>
  </r>
  <r>
    <n v="637"/>
    <d v="2020-09-22T19:52:32"/>
    <x v="636"/>
    <x v="29"/>
    <n v="29"/>
    <n v="1"/>
    <n v="1"/>
    <n v="1"/>
    <n v="0"/>
    <n v="4"/>
    <m/>
    <n v="1"/>
    <n v="47"/>
    <n v="1"/>
    <n v="3"/>
    <n v="1"/>
    <n v="6"/>
    <n v="2"/>
    <n v="3"/>
    <n v="7"/>
    <n v="6"/>
    <n v="1"/>
    <n v="6"/>
    <n v="2"/>
    <x v="17"/>
    <x v="2"/>
    <x v="1"/>
    <m/>
    <m/>
    <s v="Carrington"/>
    <n v="2"/>
    <x v="1"/>
    <n v="2"/>
    <n v="2"/>
    <m/>
    <x v="0"/>
    <x v="1"/>
    <x v="0"/>
    <x v="1"/>
    <x v="1"/>
    <x v="1"/>
    <x v="1"/>
    <m/>
    <m/>
    <m/>
    <x v="0"/>
    <m/>
    <n v="1"/>
    <m/>
    <m/>
    <n v="1"/>
    <m/>
    <x v="1"/>
    <m/>
    <m/>
    <n v="1"/>
    <x v="0"/>
    <x v="3"/>
    <n v="6.5"/>
    <n v="6.5"/>
    <n v="6"/>
    <n v="4.5"/>
    <s v="Low"/>
    <s v="High"/>
    <s v="Medium High"/>
    <s v="Medium High"/>
    <s v="Medium Low"/>
    <x v="1"/>
  </r>
  <r>
    <n v="638"/>
    <d v="2020-09-22T19:56:23"/>
    <x v="637"/>
    <x v="26"/>
    <n v="10"/>
    <n v="2"/>
    <n v="1"/>
    <n v="4"/>
    <n v="0"/>
    <n v="1"/>
    <m/>
    <n v="2"/>
    <n v="4"/>
    <n v="2"/>
    <n v="7"/>
    <n v="2"/>
    <n v="6"/>
    <n v="2"/>
    <n v="7"/>
    <n v="2"/>
    <n v="6"/>
    <n v="3"/>
    <n v="6"/>
    <n v="2"/>
    <x v="26"/>
    <x v="2"/>
    <x v="7"/>
    <m/>
    <m/>
    <m/>
    <n v="3"/>
    <x v="1"/>
    <n v="2"/>
    <n v="3"/>
    <m/>
    <x v="0"/>
    <x v="1"/>
    <x v="0"/>
    <x v="1"/>
    <x v="1"/>
    <x v="2"/>
    <x v="0"/>
    <m/>
    <m/>
    <m/>
    <x v="0"/>
    <m/>
    <m/>
    <m/>
    <n v="1"/>
    <m/>
    <m/>
    <x v="1"/>
    <m/>
    <m/>
    <n v="1"/>
    <x v="1"/>
    <x v="12"/>
    <n v="6"/>
    <n v="5.5"/>
    <n v="6"/>
    <n v="6.5"/>
    <s v="High"/>
    <s v="Medium High"/>
    <s v="Medium High"/>
    <s v="Medium High"/>
    <s v="High"/>
    <x v="3"/>
  </r>
  <r>
    <n v="639"/>
    <d v="2020-09-22T20:08:19"/>
    <x v="638"/>
    <x v="32"/>
    <n v="32"/>
    <n v="1"/>
    <n v="1"/>
    <n v="2"/>
    <n v="0"/>
    <n v="4"/>
    <m/>
    <n v="2"/>
    <n v="3"/>
    <n v="2"/>
    <n v="2"/>
    <n v="1"/>
    <n v="7"/>
    <n v="1"/>
    <n v="5"/>
    <n v="6"/>
    <n v="6"/>
    <n v="2"/>
    <n v="7"/>
    <n v="5"/>
    <x v="12"/>
    <x v="1"/>
    <x v="1"/>
    <m/>
    <m/>
    <s v="Home Point Financial"/>
    <n v="2"/>
    <x v="2"/>
    <n v="2"/>
    <n v="2"/>
    <n v="1"/>
    <x v="1"/>
    <x v="0"/>
    <x v="0"/>
    <x v="1"/>
    <x v="0"/>
    <x v="0"/>
    <x v="1"/>
    <m/>
    <m/>
    <m/>
    <x v="0"/>
    <m/>
    <n v="1"/>
    <m/>
    <n v="1"/>
    <m/>
    <m/>
    <x v="1"/>
    <m/>
    <m/>
    <n v="1"/>
    <x v="0"/>
    <x v="3"/>
    <n v="6.5"/>
    <n v="6.5"/>
    <n v="7"/>
    <n v="4"/>
    <s v="Low"/>
    <s v="High"/>
    <s v="Medium High"/>
    <s v="High"/>
    <s v="Low"/>
    <x v="1"/>
  </r>
  <r>
    <n v="640"/>
    <d v="2020-09-22T20:08:49"/>
    <x v="639"/>
    <x v="28"/>
    <n v="3"/>
    <n v="1"/>
    <n v="1"/>
    <n v="2"/>
    <n v="1"/>
    <n v="1"/>
    <m/>
    <n v="1"/>
    <n v="5"/>
    <n v="1"/>
    <n v="6"/>
    <n v="1"/>
    <n v="7"/>
    <n v="2"/>
    <n v="7"/>
    <n v="5"/>
    <n v="7"/>
    <n v="3"/>
    <n v="6"/>
    <n v="6"/>
    <x v="8"/>
    <x v="3"/>
    <x v="3"/>
    <m/>
    <m/>
    <m/>
    <n v="1"/>
    <x v="0"/>
    <n v="1"/>
    <n v="3"/>
    <n v="1"/>
    <x v="0"/>
    <x v="1"/>
    <x v="0"/>
    <x v="1"/>
    <x v="0"/>
    <x v="4"/>
    <x v="1"/>
    <m/>
    <m/>
    <m/>
    <x v="0"/>
    <m/>
    <n v="1"/>
    <n v="1"/>
    <m/>
    <m/>
    <m/>
    <x v="0"/>
    <m/>
    <m/>
    <m/>
    <x v="3"/>
    <x v="6"/>
    <n v="7"/>
    <n v="6"/>
    <n v="6"/>
    <n v="4.5"/>
    <s v="Medium High"/>
    <s v="High"/>
    <s v="Medium High"/>
    <s v="Medium High"/>
    <s v="Medium Low"/>
    <x v="1"/>
  </r>
  <r>
    <n v="641"/>
    <d v="2020-09-22T20:11:02"/>
    <x v="640"/>
    <x v="31"/>
    <n v="9"/>
    <n v="1"/>
    <n v="1"/>
    <n v="2"/>
    <n v="0"/>
    <n v="5"/>
    <s v="Social Security"/>
    <n v="2"/>
    <n v="37"/>
    <n v="2"/>
    <n v="5"/>
    <n v="1"/>
    <n v="7"/>
    <n v="4"/>
    <n v="5"/>
    <n v="1"/>
    <n v="7"/>
    <n v="1"/>
    <n v="5"/>
    <n v="3"/>
    <x v="10"/>
    <x v="2"/>
    <x v="9"/>
    <s v="McCoy Federal Credit Union"/>
    <m/>
    <m/>
    <n v="2"/>
    <x v="1"/>
    <n v="2"/>
    <n v="2"/>
    <n v="1"/>
    <x v="0"/>
    <x v="1"/>
    <x v="0"/>
    <x v="1"/>
    <x v="0"/>
    <x v="0"/>
    <x v="1"/>
    <m/>
    <m/>
    <m/>
    <x v="1"/>
    <m/>
    <n v="1"/>
    <m/>
    <n v="1"/>
    <n v="1"/>
    <m/>
    <x v="1"/>
    <m/>
    <m/>
    <n v="1"/>
    <x v="1"/>
    <x v="4"/>
    <n v="7"/>
    <n v="7"/>
    <n v="4.5"/>
    <n v="5"/>
    <s v="High"/>
    <s v="High"/>
    <s v="High"/>
    <s v="Medium Low"/>
    <s v="Medium Low"/>
    <x v="3"/>
  </r>
  <r>
    <n v="642"/>
    <d v="2020-09-22T20:14:10"/>
    <x v="641"/>
    <x v="60"/>
    <n v="33"/>
    <n v="1"/>
    <n v="1"/>
    <n v="1"/>
    <n v="0"/>
    <n v="4"/>
    <m/>
    <n v="1"/>
    <n v="30"/>
    <n v="2"/>
    <n v="7"/>
    <n v="2"/>
    <n v="7"/>
    <n v="5"/>
    <n v="6"/>
    <n v="5"/>
    <n v="7"/>
    <n v="1"/>
    <n v="5"/>
    <n v="3"/>
    <x v="16"/>
    <x v="0"/>
    <x v="1"/>
    <m/>
    <m/>
    <s v="Vanderbilt "/>
    <n v="2"/>
    <x v="1"/>
    <n v="3"/>
    <n v="3"/>
    <m/>
    <x v="0"/>
    <x v="1"/>
    <x v="0"/>
    <x v="1"/>
    <x v="1"/>
    <x v="1"/>
    <x v="0"/>
    <m/>
    <m/>
    <m/>
    <x v="0"/>
    <m/>
    <m/>
    <m/>
    <n v="1"/>
    <m/>
    <m/>
    <x v="0"/>
    <m/>
    <n v="1"/>
    <m/>
    <x v="1"/>
    <x v="5"/>
    <n v="6.5"/>
    <n v="7"/>
    <n v="4"/>
    <n v="5.5"/>
    <s v="Medium High"/>
    <s v="High"/>
    <s v="High"/>
    <s v="Medium Low"/>
    <s v="Medium High"/>
    <x v="5"/>
  </r>
  <r>
    <n v="643"/>
    <d v="2020-09-22T20:15:19"/>
    <x v="642"/>
    <x v="60"/>
    <n v="8"/>
    <n v="1"/>
    <n v="1"/>
    <n v="3"/>
    <n v="0"/>
    <n v="3"/>
    <m/>
    <n v="2"/>
    <n v="20"/>
    <n v="1"/>
    <n v="6"/>
    <n v="1"/>
    <n v="6"/>
    <n v="1"/>
    <n v="6"/>
    <n v="5"/>
    <n v="6"/>
    <n v="1"/>
    <n v="7"/>
    <n v="1"/>
    <x v="4"/>
    <x v="3"/>
    <x v="10"/>
    <m/>
    <m/>
    <m/>
    <n v="3"/>
    <x v="2"/>
    <n v="3"/>
    <n v="3"/>
    <m/>
    <x v="0"/>
    <x v="0"/>
    <x v="0"/>
    <x v="0"/>
    <x v="0"/>
    <x v="1"/>
    <x v="1"/>
    <m/>
    <m/>
    <m/>
    <x v="1"/>
    <n v="1"/>
    <m/>
    <n v="1"/>
    <n v="1"/>
    <m/>
    <m/>
    <x v="1"/>
    <m/>
    <n v="1"/>
    <m/>
    <x v="1"/>
    <x v="6"/>
    <n v="6.5"/>
    <n v="6.5"/>
    <n v="7"/>
    <n v="6.5"/>
    <s v="Medium High"/>
    <s v="High"/>
    <s v="Medium High"/>
    <s v="High"/>
    <s v="High"/>
    <x v="7"/>
  </r>
  <r>
    <n v="644"/>
    <d v="2020-09-22T20:20:52"/>
    <x v="643"/>
    <x v="2"/>
    <n v="17"/>
    <n v="2"/>
    <n v="1"/>
    <n v="4"/>
    <n v="2"/>
    <n v="1"/>
    <m/>
    <n v="2"/>
    <n v="15"/>
    <n v="2"/>
    <n v="5"/>
    <n v="1"/>
    <n v="7"/>
    <n v="2"/>
    <n v="5"/>
    <n v="6"/>
    <n v="7"/>
    <n v="2"/>
    <n v="4"/>
    <n v="5"/>
    <x v="24"/>
    <x v="2"/>
    <x v="5"/>
    <m/>
    <m/>
    <m/>
    <n v="2"/>
    <x v="1"/>
    <n v="2"/>
    <n v="2"/>
    <m/>
    <x v="0"/>
    <x v="1"/>
    <x v="0"/>
    <x v="0"/>
    <x v="0"/>
    <x v="5"/>
    <x v="0"/>
    <m/>
    <m/>
    <m/>
    <x v="0"/>
    <m/>
    <n v="1"/>
    <m/>
    <m/>
    <m/>
    <m/>
    <x v="1"/>
    <m/>
    <m/>
    <n v="1"/>
    <x v="1"/>
    <x v="1"/>
    <n v="7"/>
    <n v="6.5"/>
    <n v="5"/>
    <n v="4"/>
    <s v="Medium Low"/>
    <s v="High"/>
    <s v="Medium High"/>
    <s v="Medium High"/>
    <s v="Low"/>
    <x v="1"/>
  </r>
  <r>
    <n v="645"/>
    <d v="2020-09-22T20:24:02"/>
    <x v="644"/>
    <x v="53"/>
    <n v="10"/>
    <n v="1"/>
    <n v="1"/>
    <n v="5"/>
    <n v="1"/>
    <n v="1"/>
    <m/>
    <n v="1"/>
    <n v="20"/>
    <n v="1"/>
    <n v="7"/>
    <n v="6"/>
    <n v="5"/>
    <n v="5"/>
    <n v="4"/>
    <n v="4"/>
    <n v="6"/>
    <n v="4"/>
    <n v="4"/>
    <n v="5"/>
    <x v="8"/>
    <x v="3"/>
    <x v="3"/>
    <m/>
    <m/>
    <m/>
    <n v="3"/>
    <x v="2"/>
    <n v="3"/>
    <n v="3"/>
    <m/>
    <x v="1"/>
    <x v="1"/>
    <x v="1"/>
    <x v="0"/>
    <x v="0"/>
    <x v="4"/>
    <x v="0"/>
    <m/>
    <n v="1"/>
    <n v="1"/>
    <x v="1"/>
    <m/>
    <m/>
    <m/>
    <m/>
    <m/>
    <n v="1"/>
    <x v="1"/>
    <n v="1"/>
    <n v="1"/>
    <m/>
    <x v="1"/>
    <x v="11"/>
    <n v="4"/>
    <n v="4.5"/>
    <n v="3.5"/>
    <n v="3.5"/>
    <s v="Medium High"/>
    <s v="Low"/>
    <s v="Medium Low"/>
    <s v="Medium Low"/>
    <s v="Low"/>
    <x v="6"/>
  </r>
  <r>
    <n v="646"/>
    <d v="2020-09-22T20:27:48"/>
    <x v="645"/>
    <x v="52"/>
    <n v="7"/>
    <n v="1"/>
    <n v="1"/>
    <n v="2"/>
    <n v="2"/>
    <n v="4"/>
    <m/>
    <n v="2"/>
    <n v="0"/>
    <n v="2"/>
    <n v="5"/>
    <n v="4"/>
    <n v="7"/>
    <n v="1"/>
    <n v="6"/>
    <n v="7"/>
    <n v="7"/>
    <n v="1"/>
    <n v="7"/>
    <n v="7"/>
    <x v="12"/>
    <x v="3"/>
    <x v="1"/>
    <m/>
    <m/>
    <s v="Pennywise"/>
    <n v="2"/>
    <x v="2"/>
    <n v="2"/>
    <n v="2"/>
    <m/>
    <x v="0"/>
    <x v="1"/>
    <x v="0"/>
    <x v="1"/>
    <x v="1"/>
    <x v="0"/>
    <x v="1"/>
    <m/>
    <m/>
    <m/>
    <x v="1"/>
    <m/>
    <n v="1"/>
    <m/>
    <n v="1"/>
    <n v="1"/>
    <m/>
    <x v="1"/>
    <m/>
    <m/>
    <n v="1"/>
    <x v="0"/>
    <x v="2"/>
    <n v="5.5"/>
    <n v="7"/>
    <n v="7"/>
    <n v="3.5"/>
    <s v="Medium Low"/>
    <s v="Medium High"/>
    <s v="High"/>
    <s v="High"/>
    <s v="Low"/>
    <x v="1"/>
  </r>
  <r>
    <n v="647"/>
    <d v="2020-09-22T20:28:32"/>
    <x v="646"/>
    <x v="38"/>
    <n v="43"/>
    <n v="2"/>
    <n v="1"/>
    <n v="2"/>
    <n v="2"/>
    <n v="1"/>
    <m/>
    <n v="1"/>
    <n v="4"/>
    <n v="1"/>
    <n v="6"/>
    <n v="5"/>
    <n v="5"/>
    <n v="5"/>
    <n v="5"/>
    <n v="5"/>
    <n v="6"/>
    <n v="5"/>
    <n v="5"/>
    <n v="6"/>
    <x v="29"/>
    <x v="3"/>
    <x v="5"/>
    <m/>
    <m/>
    <m/>
    <n v="1"/>
    <x v="0"/>
    <n v="1"/>
    <n v="1"/>
    <n v="1"/>
    <x v="0"/>
    <x v="1"/>
    <x v="0"/>
    <x v="1"/>
    <x v="0"/>
    <x v="3"/>
    <x v="1"/>
    <n v="1"/>
    <m/>
    <m/>
    <x v="1"/>
    <m/>
    <m/>
    <m/>
    <m/>
    <m/>
    <m/>
    <x v="1"/>
    <n v="1"/>
    <m/>
    <m/>
    <x v="1"/>
    <x v="6"/>
    <n v="4.5"/>
    <n v="4"/>
    <n v="4"/>
    <n v="3.5"/>
    <s v="Medium High"/>
    <s v="Medium Low"/>
    <s v="Low"/>
    <s v="Medium Low"/>
    <s v="Low"/>
    <x v="0"/>
  </r>
  <r>
    <n v="648"/>
    <d v="2020-09-22T20:32:46"/>
    <x v="647"/>
    <x v="17"/>
    <n v="1"/>
    <n v="1"/>
    <n v="1"/>
    <n v="1"/>
    <n v="0"/>
    <n v="1"/>
    <m/>
    <n v="1"/>
    <n v="0"/>
    <n v="1"/>
    <n v="7"/>
    <n v="4"/>
    <n v="1"/>
    <n v="1"/>
    <n v="7"/>
    <n v="1"/>
    <n v="7"/>
    <n v="1"/>
    <n v="7"/>
    <n v="2"/>
    <x v="1"/>
    <x v="0"/>
    <x v="3"/>
    <m/>
    <m/>
    <m/>
    <n v="1"/>
    <x v="0"/>
    <n v="1"/>
    <n v="1"/>
    <m/>
    <x v="0"/>
    <x v="0"/>
    <x v="0"/>
    <x v="1"/>
    <x v="0"/>
    <x v="3"/>
    <x v="0"/>
    <m/>
    <m/>
    <m/>
    <x v="1"/>
    <m/>
    <m/>
    <m/>
    <m/>
    <m/>
    <m/>
    <x v="0"/>
    <m/>
    <m/>
    <m/>
    <x v="1"/>
    <x v="10"/>
    <n v="5.5"/>
    <n v="4"/>
    <n v="7"/>
    <n v="6.5"/>
    <s v="High"/>
    <s v="Medium High"/>
    <s v="Low"/>
    <s v="High"/>
    <s v="High"/>
    <x v="3"/>
  </r>
  <r>
    <n v="649"/>
    <d v="2020-09-22T20:33:21"/>
    <x v="648"/>
    <x v="26"/>
    <n v="9"/>
    <n v="1"/>
    <n v="1"/>
    <n v="2"/>
    <n v="1"/>
    <n v="3"/>
    <m/>
    <n v="2"/>
    <n v="10"/>
    <n v="1"/>
    <n v="2"/>
    <n v="3"/>
    <n v="6"/>
    <n v="3"/>
    <n v="5"/>
    <n v="7"/>
    <n v="6"/>
    <n v="2"/>
    <n v="4"/>
    <n v="3"/>
    <x v="9"/>
    <x v="3"/>
    <x v="5"/>
    <m/>
    <m/>
    <m/>
    <n v="2"/>
    <x v="1"/>
    <n v="2"/>
    <n v="2"/>
    <m/>
    <x v="0"/>
    <x v="1"/>
    <x v="0"/>
    <x v="0"/>
    <x v="0"/>
    <x v="1"/>
    <x v="0"/>
    <m/>
    <m/>
    <m/>
    <x v="1"/>
    <m/>
    <n v="1"/>
    <m/>
    <n v="1"/>
    <m/>
    <n v="1"/>
    <x v="0"/>
    <m/>
    <n v="1"/>
    <m/>
    <x v="1"/>
    <x v="7"/>
    <n v="5.5"/>
    <n v="6"/>
    <n v="4.5"/>
    <n v="5"/>
    <s v="Low"/>
    <s v="Medium High"/>
    <s v="Medium High"/>
    <s v="Medium Low"/>
    <s v="Medium Low"/>
    <x v="4"/>
  </r>
  <r>
    <n v="650"/>
    <d v="2020-09-22T20:34:27"/>
    <x v="649"/>
    <x v="60"/>
    <n v="32"/>
    <n v="2"/>
    <n v="1"/>
    <n v="2"/>
    <n v="0"/>
    <n v="4"/>
    <m/>
    <n v="2"/>
    <n v="16"/>
    <n v="2"/>
    <n v="2"/>
    <n v="4"/>
    <n v="5"/>
    <n v="5"/>
    <n v="5"/>
    <n v="5"/>
    <n v="3"/>
    <n v="4"/>
    <n v="1"/>
    <n v="3"/>
    <x v="3"/>
    <x v="1"/>
    <x v="1"/>
    <m/>
    <m/>
    <s v="SPS"/>
    <n v="2"/>
    <x v="1"/>
    <n v="2"/>
    <n v="2"/>
    <m/>
    <x v="0"/>
    <x v="1"/>
    <x v="0"/>
    <x v="1"/>
    <x v="1"/>
    <x v="4"/>
    <x v="1"/>
    <m/>
    <m/>
    <m/>
    <x v="1"/>
    <m/>
    <m/>
    <n v="1"/>
    <m/>
    <n v="1"/>
    <m/>
    <x v="1"/>
    <m/>
    <m/>
    <n v="1"/>
    <x v="0"/>
    <x v="9"/>
    <n v="3.5"/>
    <n v="4.5"/>
    <n v="2"/>
    <n v="5"/>
    <s v="Low"/>
    <s v="Low"/>
    <s v="Medium Low"/>
    <s v="Low"/>
    <s v="Medium Low"/>
    <x v="4"/>
  </r>
  <r>
    <n v="651"/>
    <d v="2020-09-22T20:37:10"/>
    <x v="650"/>
    <x v="41"/>
    <n v="9"/>
    <n v="1"/>
    <n v="1"/>
    <n v="2"/>
    <n v="2"/>
    <n v="1"/>
    <m/>
    <n v="1"/>
    <n v="6"/>
    <n v="1"/>
    <n v="3"/>
    <n v="5"/>
    <n v="6"/>
    <n v="6"/>
    <n v="7"/>
    <n v="5"/>
    <n v="5"/>
    <n v="6"/>
    <n v="6"/>
    <n v="6"/>
    <x v="7"/>
    <x v="3"/>
    <x v="3"/>
    <m/>
    <m/>
    <m/>
    <n v="1"/>
    <x v="0"/>
    <n v="1"/>
    <n v="1"/>
    <n v="1"/>
    <x v="0"/>
    <x v="1"/>
    <x v="0"/>
    <x v="1"/>
    <x v="0"/>
    <x v="4"/>
    <x v="0"/>
    <m/>
    <n v="1"/>
    <m/>
    <x v="0"/>
    <m/>
    <m/>
    <m/>
    <m/>
    <m/>
    <n v="1"/>
    <x v="1"/>
    <m/>
    <m/>
    <m/>
    <x v="1"/>
    <x v="2"/>
    <n v="4"/>
    <n v="4"/>
    <n v="4"/>
    <n v="4.5"/>
    <s v="Medium Low"/>
    <s v="Low"/>
    <s v="Low"/>
    <s v="Medium Low"/>
    <s v="Medium Low"/>
    <x v="0"/>
  </r>
  <r>
    <n v="652"/>
    <d v="2020-09-22T20:46:19"/>
    <x v="651"/>
    <x v="49"/>
    <n v="46"/>
    <n v="1"/>
    <n v="1"/>
    <n v="2"/>
    <n v="2"/>
    <n v="3"/>
    <m/>
    <n v="1"/>
    <n v="4"/>
    <n v="1"/>
    <n v="6"/>
    <n v="1"/>
    <n v="7"/>
    <n v="5"/>
    <n v="5"/>
    <n v="6"/>
    <n v="6"/>
    <n v="1"/>
    <n v="5"/>
    <n v="4"/>
    <x v="3"/>
    <x v="0"/>
    <x v="3"/>
    <m/>
    <m/>
    <m/>
    <n v="2"/>
    <x v="0"/>
    <n v="3"/>
    <n v="2"/>
    <n v="1"/>
    <x v="1"/>
    <x v="1"/>
    <x v="0"/>
    <x v="1"/>
    <x v="0"/>
    <x v="3"/>
    <x v="0"/>
    <m/>
    <m/>
    <n v="1"/>
    <x v="1"/>
    <n v="1"/>
    <m/>
    <m/>
    <m/>
    <m/>
    <m/>
    <x v="0"/>
    <m/>
    <n v="1"/>
    <m/>
    <x v="1"/>
    <x v="0"/>
    <n v="6.5"/>
    <n v="7"/>
    <n v="4"/>
    <n v="4.5"/>
    <s v="Medium Low"/>
    <s v="High"/>
    <s v="High"/>
    <s v="Medium Low"/>
    <s v="Medium Low"/>
    <x v="5"/>
  </r>
  <r>
    <n v="653"/>
    <d v="2020-09-22T20:50:36"/>
    <x v="652"/>
    <x v="17"/>
    <n v="5"/>
    <n v="1"/>
    <n v="1"/>
    <n v="1"/>
    <n v="0"/>
    <n v="2"/>
    <m/>
    <n v="1"/>
    <n v="6"/>
    <n v="1"/>
    <n v="3"/>
    <n v="2"/>
    <n v="7"/>
    <n v="2"/>
    <n v="7"/>
    <n v="6"/>
    <n v="6"/>
    <n v="2"/>
    <n v="7"/>
    <n v="7"/>
    <x v="7"/>
    <x v="0"/>
    <x v="0"/>
    <m/>
    <m/>
    <m/>
    <n v="2"/>
    <x v="0"/>
    <n v="2"/>
    <n v="2"/>
    <m/>
    <x v="1"/>
    <x v="1"/>
    <x v="0"/>
    <x v="1"/>
    <x v="0"/>
    <x v="1"/>
    <x v="1"/>
    <m/>
    <n v="1"/>
    <m/>
    <x v="0"/>
    <m/>
    <m/>
    <m/>
    <n v="1"/>
    <m/>
    <n v="1"/>
    <x v="1"/>
    <m/>
    <m/>
    <m/>
    <x v="3"/>
    <x v="9"/>
    <n v="6"/>
    <n v="6.5"/>
    <n v="6.5"/>
    <n v="4"/>
    <s v="Low"/>
    <s v="Medium High"/>
    <s v="Medium High"/>
    <s v="High"/>
    <s v="Low"/>
    <x v="1"/>
  </r>
  <r>
    <n v="654"/>
    <d v="2020-09-22T20:52:48"/>
    <x v="653"/>
    <x v="38"/>
    <n v="33"/>
    <n v="1"/>
    <n v="1"/>
    <n v="2"/>
    <n v="4"/>
    <n v="1"/>
    <m/>
    <n v="2"/>
    <n v="10"/>
    <n v="2"/>
    <n v="7"/>
    <n v="1"/>
    <n v="7"/>
    <n v="1"/>
    <n v="7"/>
    <n v="1"/>
    <n v="7"/>
    <n v="1"/>
    <n v="7"/>
    <n v="1"/>
    <x v="1"/>
    <x v="1"/>
    <x v="5"/>
    <m/>
    <m/>
    <m/>
    <n v="1"/>
    <x v="0"/>
    <n v="1"/>
    <n v="1"/>
    <n v="1"/>
    <x v="0"/>
    <x v="1"/>
    <x v="0"/>
    <x v="0"/>
    <x v="0"/>
    <x v="4"/>
    <x v="0"/>
    <m/>
    <m/>
    <m/>
    <x v="1"/>
    <m/>
    <m/>
    <n v="1"/>
    <n v="1"/>
    <m/>
    <n v="1"/>
    <x v="1"/>
    <m/>
    <n v="1"/>
    <m/>
    <x v="1"/>
    <x v="10"/>
    <n v="7"/>
    <n v="7"/>
    <n v="7"/>
    <n v="7"/>
    <s v="High"/>
    <s v="High"/>
    <s v="High"/>
    <s v="High"/>
    <s v="High"/>
    <x v="3"/>
  </r>
  <r>
    <n v="655"/>
    <d v="2020-09-22T20:52:49"/>
    <x v="654"/>
    <x v="49"/>
    <n v="47"/>
    <n v="1"/>
    <n v="1"/>
    <n v="1"/>
    <n v="1"/>
    <n v="1"/>
    <m/>
    <n v="1"/>
    <n v="4"/>
    <n v="2"/>
    <n v="4"/>
    <n v="4"/>
    <n v="5"/>
    <n v="5"/>
    <n v="5"/>
    <n v="4"/>
    <n v="5"/>
    <n v="2"/>
    <n v="4"/>
    <n v="2"/>
    <x v="12"/>
    <x v="1"/>
    <x v="1"/>
    <m/>
    <m/>
    <s v="New Rez"/>
    <n v="2"/>
    <x v="1"/>
    <n v="2"/>
    <n v="2"/>
    <n v="1"/>
    <x v="0"/>
    <x v="1"/>
    <x v="0"/>
    <x v="0"/>
    <x v="0"/>
    <x v="1"/>
    <x v="0"/>
    <m/>
    <m/>
    <m/>
    <x v="0"/>
    <m/>
    <n v="1"/>
    <m/>
    <m/>
    <m/>
    <m/>
    <x v="1"/>
    <m/>
    <m/>
    <n v="1"/>
    <x v="3"/>
    <x v="0"/>
    <n v="4.5"/>
    <n v="5.5"/>
    <n v="3.5"/>
    <n v="5.5"/>
    <s v="Medium Low"/>
    <s v="Medium Low"/>
    <s v="Medium High"/>
    <s v="Medium Low"/>
    <s v="Medium High"/>
    <x v="6"/>
  </r>
  <r>
    <n v="656"/>
    <d v="2020-09-22T20:52:51"/>
    <x v="655"/>
    <x v="47"/>
    <n v="24"/>
    <n v="1"/>
    <n v="1"/>
    <n v="1"/>
    <n v="0"/>
    <n v="5"/>
    <s v="SSA"/>
    <n v="2"/>
    <n v="4"/>
    <n v="1"/>
    <n v="7"/>
    <n v="3"/>
    <n v="7"/>
    <n v="5"/>
    <n v="6"/>
    <n v="3"/>
    <n v="6"/>
    <n v="4"/>
    <n v="4"/>
    <n v="1"/>
    <x v="3"/>
    <x v="3"/>
    <x v="9"/>
    <s v="PNC Bank"/>
    <m/>
    <m/>
    <n v="2"/>
    <x v="1"/>
    <n v="2"/>
    <n v="2"/>
    <m/>
    <x v="0"/>
    <x v="1"/>
    <x v="0"/>
    <x v="1"/>
    <x v="1"/>
    <x v="0"/>
    <x v="1"/>
    <m/>
    <m/>
    <m/>
    <x v="0"/>
    <m/>
    <m/>
    <n v="1"/>
    <n v="1"/>
    <m/>
    <m/>
    <x v="1"/>
    <m/>
    <m/>
    <n v="1"/>
    <x v="1"/>
    <x v="4"/>
    <n v="5.5"/>
    <n v="5.5"/>
    <n v="3.5"/>
    <n v="6.5"/>
    <s v="High"/>
    <s v="Medium High"/>
    <s v="Medium High"/>
    <s v="Medium Low"/>
    <s v="High"/>
    <x v="5"/>
  </r>
  <r>
    <n v="657"/>
    <d v="2020-09-22T20:53:03"/>
    <x v="656"/>
    <x v="6"/>
    <n v="43"/>
    <n v="1"/>
    <n v="1"/>
    <n v="1"/>
    <n v="0"/>
    <n v="4"/>
    <m/>
    <n v="1"/>
    <n v="25"/>
    <n v="2"/>
    <n v="4"/>
    <n v="4"/>
    <n v="7"/>
    <n v="3"/>
    <n v="3"/>
    <n v="5"/>
    <n v="5"/>
    <n v="4"/>
    <n v="4"/>
    <n v="4"/>
    <x v="41"/>
    <x v="0"/>
    <x v="1"/>
    <m/>
    <m/>
    <s v="shellpoint"/>
    <n v="2"/>
    <x v="1"/>
    <n v="2"/>
    <n v="2"/>
    <m/>
    <x v="0"/>
    <x v="1"/>
    <x v="0"/>
    <x v="0"/>
    <x v="0"/>
    <x v="1"/>
    <x v="1"/>
    <m/>
    <m/>
    <m/>
    <x v="0"/>
    <m/>
    <n v="1"/>
    <m/>
    <n v="1"/>
    <m/>
    <m/>
    <x v="1"/>
    <m/>
    <m/>
    <n v="1"/>
    <x v="1"/>
    <x v="1"/>
    <n v="4.5"/>
    <n v="5.5"/>
    <n v="4.5"/>
    <n v="3.5"/>
    <s v="Medium Low"/>
    <s v="Medium Low"/>
    <s v="Medium High"/>
    <s v="Medium Low"/>
    <s v="Low"/>
    <x v="0"/>
  </r>
  <r>
    <n v="658"/>
    <d v="2020-09-22T21:05:04"/>
    <x v="657"/>
    <x v="0"/>
    <n v="25"/>
    <n v="1"/>
    <n v="1"/>
    <n v="2"/>
    <n v="1"/>
    <n v="1"/>
    <m/>
    <n v="1"/>
    <n v="10"/>
    <n v="1"/>
    <n v="5"/>
    <n v="6"/>
    <n v="5"/>
    <n v="6"/>
    <n v="7"/>
    <n v="6"/>
    <n v="7"/>
    <n v="6"/>
    <n v="6"/>
    <n v="7"/>
    <x v="7"/>
    <x v="0"/>
    <x v="4"/>
    <m/>
    <m/>
    <m/>
    <n v="1"/>
    <x v="0"/>
    <n v="1"/>
    <n v="1"/>
    <n v="1"/>
    <x v="0"/>
    <x v="0"/>
    <x v="0"/>
    <x v="0"/>
    <x v="0"/>
    <x v="0"/>
    <x v="0"/>
    <m/>
    <n v="1"/>
    <m/>
    <x v="1"/>
    <n v="1"/>
    <m/>
    <m/>
    <m/>
    <m/>
    <n v="1"/>
    <x v="0"/>
    <m/>
    <n v="1"/>
    <m/>
    <x v="2"/>
    <x v="1"/>
    <n v="4.5"/>
    <n v="3.5"/>
    <n v="4"/>
    <n v="4"/>
    <s v="Medium Low"/>
    <s v="Medium Low"/>
    <s v="Low"/>
    <s v="Medium Low"/>
    <s v="Low"/>
    <x v="0"/>
  </r>
  <r>
    <n v="659"/>
    <d v="2020-09-22T21:06:26"/>
    <x v="658"/>
    <x v="35"/>
    <n v="37"/>
    <n v="2"/>
    <n v="1"/>
    <n v="2"/>
    <n v="0"/>
    <n v="3"/>
    <m/>
    <n v="2"/>
    <n v="12"/>
    <n v="2"/>
    <n v="1"/>
    <n v="1"/>
    <n v="7"/>
    <n v="1"/>
    <n v="6"/>
    <n v="7"/>
    <n v="4"/>
    <n v="2"/>
    <n v="6"/>
    <n v="2"/>
    <x v="11"/>
    <x v="1"/>
    <x v="5"/>
    <m/>
    <m/>
    <m/>
    <n v="2"/>
    <x v="1"/>
    <n v="2"/>
    <n v="2"/>
    <m/>
    <x v="0"/>
    <x v="1"/>
    <x v="0"/>
    <x v="1"/>
    <x v="1"/>
    <x v="0"/>
    <x v="1"/>
    <m/>
    <m/>
    <m/>
    <x v="1"/>
    <m/>
    <n v="1"/>
    <m/>
    <n v="1"/>
    <n v="1"/>
    <m/>
    <x v="1"/>
    <m/>
    <m/>
    <n v="1"/>
    <x v="3"/>
    <x v="8"/>
    <n v="5.5"/>
    <n v="6.5"/>
    <n v="6.5"/>
    <n v="6"/>
    <s v="Low"/>
    <s v="Medium High"/>
    <s v="Medium High"/>
    <s v="High"/>
    <s v="Medium High"/>
    <x v="7"/>
  </r>
  <r>
    <n v="660"/>
    <d v="2020-09-22T21:06:33"/>
    <x v="659"/>
    <x v="62"/>
    <n v="9"/>
    <n v="1"/>
    <n v="1"/>
    <n v="1"/>
    <n v="0"/>
    <n v="4"/>
    <m/>
    <n v="2"/>
    <n v="1"/>
    <n v="1"/>
    <n v="5"/>
    <n v="3"/>
    <n v="5"/>
    <n v="3"/>
    <n v="5"/>
    <n v="4"/>
    <n v="5"/>
    <n v="4"/>
    <n v="5"/>
    <n v="5"/>
    <x v="12"/>
    <x v="3"/>
    <x v="9"/>
    <s v="San Antonio Citizens "/>
    <m/>
    <m/>
    <n v="2"/>
    <x v="1"/>
    <n v="2"/>
    <n v="2"/>
    <m/>
    <x v="0"/>
    <x v="1"/>
    <x v="0"/>
    <x v="1"/>
    <x v="1"/>
    <x v="5"/>
    <x v="1"/>
    <m/>
    <m/>
    <m/>
    <x v="0"/>
    <m/>
    <m/>
    <n v="1"/>
    <n v="1"/>
    <m/>
    <m/>
    <x v="1"/>
    <m/>
    <m/>
    <n v="1"/>
    <x v="1"/>
    <x v="6"/>
    <n v="5"/>
    <n v="4.5"/>
    <n v="5"/>
    <n v="4"/>
    <s v="Medium High"/>
    <s v="Medium Low"/>
    <s v="Medium Low"/>
    <s v="Medium High"/>
    <s v="Low"/>
    <x v="0"/>
  </r>
  <r>
    <n v="661"/>
    <d v="2020-09-22T21:09:43"/>
    <x v="660"/>
    <x v="42"/>
    <n v="14"/>
    <n v="1"/>
    <n v="1"/>
    <n v="3"/>
    <n v="2"/>
    <n v="4"/>
    <m/>
    <n v="1"/>
    <n v="20"/>
    <n v="2"/>
    <n v="5"/>
    <n v="1"/>
    <n v="7"/>
    <n v="2"/>
    <n v="7"/>
    <n v="2"/>
    <n v="6"/>
    <n v="1"/>
    <n v="5"/>
    <n v="2"/>
    <x v="4"/>
    <x v="0"/>
    <x v="10"/>
    <m/>
    <m/>
    <m/>
    <n v="2"/>
    <x v="1"/>
    <n v="2"/>
    <n v="2"/>
    <n v="1"/>
    <x v="0"/>
    <x v="1"/>
    <x v="0"/>
    <x v="1"/>
    <x v="0"/>
    <x v="0"/>
    <x v="0"/>
    <n v="1"/>
    <m/>
    <m/>
    <x v="1"/>
    <m/>
    <m/>
    <m/>
    <m/>
    <n v="1"/>
    <m/>
    <x v="1"/>
    <m/>
    <m/>
    <n v="1"/>
    <x v="2"/>
    <x v="11"/>
    <n v="6.5"/>
    <n v="7"/>
    <n v="5.5"/>
    <n v="6.5"/>
    <s v="Medium High"/>
    <s v="High"/>
    <s v="High"/>
    <s v="Medium High"/>
    <s v="High"/>
    <x v="3"/>
  </r>
  <r>
    <n v="662"/>
    <d v="2020-09-22T21:16:59"/>
    <x v="661"/>
    <x v="4"/>
    <n v="5"/>
    <n v="1"/>
    <n v="1"/>
    <n v="2"/>
    <n v="2"/>
    <n v="1"/>
    <m/>
    <n v="1"/>
    <n v="4"/>
    <n v="1"/>
    <n v="6"/>
    <n v="7"/>
    <n v="6"/>
    <n v="7"/>
    <n v="7"/>
    <n v="6"/>
    <n v="6"/>
    <n v="7"/>
    <n v="6"/>
    <n v="6"/>
    <x v="9"/>
    <x v="0"/>
    <x v="10"/>
    <m/>
    <m/>
    <m/>
    <n v="1"/>
    <x v="0"/>
    <n v="1"/>
    <n v="1"/>
    <n v="1"/>
    <x v="0"/>
    <x v="1"/>
    <x v="0"/>
    <x v="1"/>
    <x v="0"/>
    <x v="0"/>
    <x v="1"/>
    <n v="1"/>
    <n v="1"/>
    <n v="1"/>
    <x v="1"/>
    <m/>
    <m/>
    <m/>
    <m/>
    <m/>
    <n v="1"/>
    <x v="1"/>
    <m/>
    <m/>
    <m/>
    <x v="3"/>
    <x v="0"/>
    <n v="3.5"/>
    <n v="3.5"/>
    <n v="3.5"/>
    <n v="4.5"/>
    <s v="Medium Low"/>
    <s v="Low"/>
    <s v="Low"/>
    <s v="Medium Low"/>
    <s v="Medium Low"/>
    <x v="0"/>
  </r>
  <r>
    <n v="663"/>
    <d v="2020-09-22T21:20:40"/>
    <x v="662"/>
    <x v="15"/>
    <n v="47"/>
    <n v="1"/>
    <n v="1"/>
    <n v="4"/>
    <n v="5"/>
    <n v="3"/>
    <m/>
    <n v="2"/>
    <n v="7"/>
    <n v="2"/>
    <n v="6"/>
    <n v="4"/>
    <n v="7"/>
    <n v="4"/>
    <n v="7"/>
    <n v="7"/>
    <n v="7"/>
    <n v="5"/>
    <n v="7"/>
    <n v="4"/>
    <x v="18"/>
    <x v="0"/>
    <x v="3"/>
    <m/>
    <m/>
    <m/>
    <n v="2"/>
    <x v="2"/>
    <n v="3"/>
    <n v="3"/>
    <m/>
    <x v="0"/>
    <x v="1"/>
    <x v="0"/>
    <x v="1"/>
    <x v="1"/>
    <x v="5"/>
    <x v="1"/>
    <m/>
    <m/>
    <m/>
    <x v="0"/>
    <n v="1"/>
    <m/>
    <m/>
    <n v="1"/>
    <m/>
    <n v="1"/>
    <x v="0"/>
    <n v="1"/>
    <n v="1"/>
    <m/>
    <x v="3"/>
    <x v="1"/>
    <n v="5.5"/>
    <n v="5"/>
    <n v="5.5"/>
    <n v="5.5"/>
    <s v="Medium Low"/>
    <s v="Medium High"/>
    <s v="Medium Low"/>
    <s v="Medium High"/>
    <s v="Medium High"/>
    <x v="2"/>
  </r>
  <r>
    <n v="664"/>
    <d v="2020-09-22T21:22:03"/>
    <x v="663"/>
    <x v="36"/>
    <n v="18"/>
    <n v="1"/>
    <n v="1"/>
    <n v="1"/>
    <n v="0"/>
    <n v="3"/>
    <m/>
    <n v="2"/>
    <n v="20"/>
    <n v="1"/>
    <n v="5"/>
    <n v="5"/>
    <n v="4"/>
    <n v="3"/>
    <n v="3"/>
    <n v="2"/>
    <n v="3"/>
    <n v="1"/>
    <n v="5"/>
    <n v="4"/>
    <x v="4"/>
    <x v="3"/>
    <x v="1"/>
    <m/>
    <m/>
    <s v="Sls"/>
    <n v="2"/>
    <x v="1"/>
    <n v="2"/>
    <n v="2"/>
    <m/>
    <x v="0"/>
    <x v="1"/>
    <x v="0"/>
    <x v="1"/>
    <x v="1"/>
    <x v="2"/>
    <x v="0"/>
    <m/>
    <m/>
    <m/>
    <x v="0"/>
    <m/>
    <m/>
    <m/>
    <m/>
    <n v="1"/>
    <m/>
    <x v="1"/>
    <m/>
    <m/>
    <n v="1"/>
    <x v="1"/>
    <x v="11"/>
    <n v="3"/>
    <n v="5.5"/>
    <n v="5"/>
    <n v="3.5"/>
    <s v="Medium High"/>
    <s v="Low"/>
    <s v="Medium High"/>
    <s v="Medium High"/>
    <s v="Low"/>
    <x v="6"/>
  </r>
  <r>
    <n v="665"/>
    <d v="2020-09-22T21:23:35"/>
    <x v="664"/>
    <x v="32"/>
    <n v="10"/>
    <n v="2"/>
    <n v="1"/>
    <n v="2"/>
    <n v="0"/>
    <n v="4"/>
    <m/>
    <n v="2"/>
    <n v="29"/>
    <n v="1"/>
    <n v="5"/>
    <n v="2"/>
    <n v="7"/>
    <n v="3"/>
    <n v="7"/>
    <n v="5"/>
    <n v="7"/>
    <n v="1"/>
    <n v="6"/>
    <n v="1"/>
    <x v="8"/>
    <x v="1"/>
    <x v="1"/>
    <m/>
    <m/>
    <s v="AimLoan"/>
    <n v="2"/>
    <x v="1"/>
    <n v="1"/>
    <n v="2"/>
    <m/>
    <x v="1"/>
    <x v="1"/>
    <x v="0"/>
    <x v="0"/>
    <x v="0"/>
    <x v="1"/>
    <x v="0"/>
    <m/>
    <m/>
    <m/>
    <x v="1"/>
    <m/>
    <n v="1"/>
    <m/>
    <m/>
    <n v="1"/>
    <m/>
    <x v="1"/>
    <m/>
    <m/>
    <n v="1"/>
    <x v="1"/>
    <x v="0"/>
    <n v="6.5"/>
    <n v="7"/>
    <n v="5.5"/>
    <n v="7"/>
    <s v="Medium Low"/>
    <s v="High"/>
    <s v="High"/>
    <s v="Medium High"/>
    <s v="High"/>
    <x v="7"/>
  </r>
  <r>
    <n v="666"/>
    <d v="2020-09-22T21:26:31"/>
    <x v="665"/>
    <x v="45"/>
    <n v="13"/>
    <n v="1"/>
    <n v="1"/>
    <n v="1"/>
    <n v="0"/>
    <n v="1"/>
    <m/>
    <n v="2"/>
    <n v="7"/>
    <n v="2"/>
    <n v="3"/>
    <n v="1"/>
    <n v="6"/>
    <n v="1"/>
    <n v="6"/>
    <n v="2"/>
    <n v="6"/>
    <n v="2"/>
    <n v="6"/>
    <n v="3"/>
    <x v="22"/>
    <x v="3"/>
    <x v="6"/>
    <m/>
    <s v="Hoyne"/>
    <m/>
    <n v="2"/>
    <x v="1"/>
    <n v="2"/>
    <n v="2"/>
    <m/>
    <x v="0"/>
    <x v="1"/>
    <x v="0"/>
    <x v="0"/>
    <x v="0"/>
    <x v="5"/>
    <x v="1"/>
    <m/>
    <m/>
    <m/>
    <x v="1"/>
    <m/>
    <m/>
    <m/>
    <n v="1"/>
    <m/>
    <m/>
    <x v="1"/>
    <m/>
    <m/>
    <n v="1"/>
    <x v="2"/>
    <x v="6"/>
    <n v="6.5"/>
    <n v="6"/>
    <n v="6.5"/>
    <n v="5.5"/>
    <s v="Medium High"/>
    <s v="High"/>
    <s v="Medium High"/>
    <s v="High"/>
    <s v="Medium High"/>
    <x v="7"/>
  </r>
  <r>
    <n v="667"/>
    <d v="2020-09-22T21:26:45"/>
    <x v="666"/>
    <x v="30"/>
    <n v="13"/>
    <n v="1"/>
    <n v="1"/>
    <n v="2"/>
    <n v="0"/>
    <n v="1"/>
    <m/>
    <n v="1"/>
    <n v="7"/>
    <n v="2"/>
    <n v="4"/>
    <n v="5"/>
    <n v="6"/>
    <n v="6"/>
    <n v="6"/>
    <n v="4"/>
    <n v="7"/>
    <n v="4"/>
    <n v="4"/>
    <n v="4"/>
    <x v="10"/>
    <x v="0"/>
    <x v="10"/>
    <m/>
    <m/>
    <m/>
    <n v="2"/>
    <x v="1"/>
    <n v="1"/>
    <n v="2"/>
    <m/>
    <x v="0"/>
    <x v="1"/>
    <x v="0"/>
    <x v="1"/>
    <x v="1"/>
    <x v="2"/>
    <x v="1"/>
    <m/>
    <m/>
    <m/>
    <x v="1"/>
    <m/>
    <m/>
    <m/>
    <m/>
    <n v="1"/>
    <m/>
    <x v="1"/>
    <m/>
    <m/>
    <n v="1"/>
    <x v="2"/>
    <x v="0"/>
    <n v="5"/>
    <n v="5"/>
    <n v="3"/>
    <n v="5"/>
    <s v="Medium Low"/>
    <s v="Medium Low"/>
    <s v="Medium Low"/>
    <s v="Low"/>
    <s v="Medium Low"/>
    <x v="6"/>
  </r>
  <r>
    <n v="668"/>
    <d v="2020-09-22T21:29:15"/>
    <x v="667"/>
    <x v="15"/>
    <n v="9"/>
    <n v="1"/>
    <n v="1"/>
    <n v="1"/>
    <n v="0"/>
    <n v="1"/>
    <m/>
    <n v="1"/>
    <n v="5"/>
    <n v="2"/>
    <n v="3"/>
    <n v="4"/>
    <n v="3"/>
    <n v="6"/>
    <n v="5"/>
    <n v="4"/>
    <n v="5"/>
    <n v="5"/>
    <n v="2"/>
    <n v="2"/>
    <x v="7"/>
    <x v="0"/>
    <x v="1"/>
    <m/>
    <m/>
    <s v="Flagstar "/>
    <n v="2"/>
    <x v="1"/>
    <n v="2"/>
    <n v="2"/>
    <m/>
    <x v="0"/>
    <x v="1"/>
    <x v="0"/>
    <x v="1"/>
    <x v="1"/>
    <x v="1"/>
    <x v="1"/>
    <m/>
    <m/>
    <m/>
    <x v="1"/>
    <m/>
    <n v="1"/>
    <m/>
    <n v="1"/>
    <n v="1"/>
    <m/>
    <x v="0"/>
    <m/>
    <m/>
    <m/>
    <x v="1"/>
    <x v="1"/>
    <n v="4.5"/>
    <n v="3"/>
    <n v="2"/>
    <n v="5.5"/>
    <s v="Medium Low"/>
    <s v="Medium Low"/>
    <s v="Low"/>
    <s v="Low"/>
    <s v="Medium High"/>
    <x v="0"/>
  </r>
  <r>
    <n v="669"/>
    <d v="2020-09-22T21:37:27"/>
    <x v="668"/>
    <x v="53"/>
    <n v="5"/>
    <n v="1"/>
    <n v="1"/>
    <n v="3"/>
    <n v="1"/>
    <n v="2"/>
    <m/>
    <n v="1"/>
    <n v="7"/>
    <n v="2"/>
    <n v="6"/>
    <n v="5"/>
    <n v="6"/>
    <n v="6"/>
    <n v="6"/>
    <n v="7"/>
    <n v="7"/>
    <n v="6"/>
    <n v="6"/>
    <n v="6"/>
    <x v="7"/>
    <x v="0"/>
    <x v="5"/>
    <m/>
    <m/>
    <m/>
    <n v="2"/>
    <x v="0"/>
    <n v="2"/>
    <n v="3"/>
    <m/>
    <x v="1"/>
    <x v="1"/>
    <x v="1"/>
    <x v="0"/>
    <x v="0"/>
    <x v="4"/>
    <x v="1"/>
    <m/>
    <n v="1"/>
    <m/>
    <x v="0"/>
    <m/>
    <n v="1"/>
    <m/>
    <m/>
    <m/>
    <m/>
    <x v="0"/>
    <m/>
    <n v="1"/>
    <m/>
    <x v="3"/>
    <x v="1"/>
    <n v="5"/>
    <n v="4"/>
    <n v="4"/>
    <n v="4"/>
    <s v="Medium Low"/>
    <s v="Medium Low"/>
    <s v="Low"/>
    <s v="Medium Low"/>
    <s v="Low"/>
    <x v="0"/>
  </r>
  <r>
    <n v="670"/>
    <d v="2020-09-22T21:37:30"/>
    <x v="669"/>
    <x v="24"/>
    <n v="13"/>
    <n v="2"/>
    <n v="1"/>
    <n v="2"/>
    <n v="1"/>
    <n v="2"/>
    <m/>
    <n v="2"/>
    <n v="15"/>
    <n v="1"/>
    <n v="7"/>
    <n v="7"/>
    <n v="7"/>
    <n v="1"/>
    <n v="7"/>
    <n v="5"/>
    <n v="7"/>
    <n v="1"/>
    <n v="7"/>
    <n v="5"/>
    <x v="45"/>
    <x v="3"/>
    <x v="10"/>
    <m/>
    <m/>
    <m/>
    <n v="1"/>
    <x v="0"/>
    <n v="1"/>
    <n v="1"/>
    <m/>
    <x v="0"/>
    <x v="0"/>
    <x v="0"/>
    <x v="1"/>
    <x v="0"/>
    <x v="4"/>
    <x v="1"/>
    <m/>
    <n v="1"/>
    <m/>
    <x v="1"/>
    <m/>
    <n v="1"/>
    <n v="1"/>
    <m/>
    <m/>
    <n v="1"/>
    <x v="0"/>
    <n v="1"/>
    <m/>
    <m/>
    <x v="2"/>
    <x v="5"/>
    <n v="4"/>
    <n v="7"/>
    <n v="7"/>
    <n v="5"/>
    <s v="Medium High"/>
    <s v="Low"/>
    <s v="High"/>
    <s v="High"/>
    <s v="Medium Low"/>
    <x v="3"/>
  </r>
  <r>
    <n v="671"/>
    <d v="2020-09-22T21:41:11"/>
    <x v="670"/>
    <x v="0"/>
    <n v="32"/>
    <n v="1"/>
    <n v="1"/>
    <n v="6"/>
    <n v="0"/>
    <n v="6"/>
    <m/>
    <n v="1"/>
    <n v="4"/>
    <n v="2"/>
    <n v="2"/>
    <n v="2"/>
    <n v="5"/>
    <n v="7"/>
    <n v="6"/>
    <n v="6"/>
    <n v="6"/>
    <n v="2"/>
    <n v="3"/>
    <n v="1"/>
    <x v="3"/>
    <x v="0"/>
    <x v="10"/>
    <m/>
    <m/>
    <m/>
    <n v="3"/>
    <x v="0"/>
    <n v="2"/>
    <n v="3"/>
    <n v="1"/>
    <x v="1"/>
    <x v="0"/>
    <x v="0"/>
    <x v="0"/>
    <x v="0"/>
    <x v="3"/>
    <x v="0"/>
    <m/>
    <m/>
    <n v="1"/>
    <x v="1"/>
    <n v="1"/>
    <m/>
    <m/>
    <m/>
    <m/>
    <m/>
    <x v="0"/>
    <n v="1"/>
    <m/>
    <m/>
    <x v="0"/>
    <x v="3"/>
    <n v="6"/>
    <n v="5.5"/>
    <n v="2"/>
    <n v="6.5"/>
    <s v="Low"/>
    <s v="Medium High"/>
    <s v="Medium High"/>
    <s v="Low"/>
    <s v="High"/>
    <x v="4"/>
  </r>
  <r>
    <n v="672"/>
    <d v="2020-09-22T21:42:50"/>
    <x v="671"/>
    <x v="50"/>
    <n v="25"/>
    <n v="1"/>
    <n v="1"/>
    <n v="1"/>
    <n v="0"/>
    <n v="1"/>
    <m/>
    <n v="2"/>
    <n v="1"/>
    <n v="2"/>
    <n v="5"/>
    <n v="2"/>
    <n v="6"/>
    <n v="3"/>
    <n v="6"/>
    <n v="5"/>
    <n v="6"/>
    <n v="5"/>
    <n v="7"/>
    <n v="5"/>
    <x v="12"/>
    <x v="0"/>
    <x v="7"/>
    <m/>
    <m/>
    <m/>
    <n v="2"/>
    <x v="1"/>
    <n v="2"/>
    <n v="2"/>
    <m/>
    <x v="0"/>
    <x v="1"/>
    <x v="0"/>
    <x v="1"/>
    <x v="1"/>
    <x v="4"/>
    <x v="1"/>
    <m/>
    <n v="1"/>
    <m/>
    <x v="0"/>
    <m/>
    <n v="1"/>
    <m/>
    <m/>
    <m/>
    <m/>
    <x v="0"/>
    <n v="1"/>
    <m/>
    <m/>
    <x v="2"/>
    <x v="0"/>
    <n v="6"/>
    <n v="4.5"/>
    <n v="6"/>
    <n v="4.5"/>
    <s v="Medium Low"/>
    <s v="Medium High"/>
    <s v="Medium Low"/>
    <s v="Medium High"/>
    <s v="Medium Low"/>
    <x v="1"/>
  </r>
  <r>
    <n v="673"/>
    <d v="2020-09-22T21:46:27"/>
    <x v="672"/>
    <x v="43"/>
    <n v="17"/>
    <n v="1"/>
    <n v="1"/>
    <n v="2"/>
    <n v="2"/>
    <n v="1"/>
    <m/>
    <n v="1"/>
    <n v="3"/>
    <n v="2"/>
    <n v="7"/>
    <n v="5"/>
    <n v="7"/>
    <n v="5"/>
    <n v="6"/>
    <n v="6"/>
    <n v="5"/>
    <n v="4"/>
    <n v="6"/>
    <n v="3"/>
    <x v="12"/>
    <x v="0"/>
    <x v="10"/>
    <m/>
    <m/>
    <m/>
    <n v="2"/>
    <x v="1"/>
    <n v="2"/>
    <n v="2"/>
    <m/>
    <x v="0"/>
    <x v="1"/>
    <x v="0"/>
    <x v="0"/>
    <x v="0"/>
    <x v="4"/>
    <x v="0"/>
    <m/>
    <m/>
    <m/>
    <x v="0"/>
    <m/>
    <m/>
    <m/>
    <m/>
    <m/>
    <m/>
    <x v="1"/>
    <m/>
    <m/>
    <n v="1"/>
    <x v="1"/>
    <x v="6"/>
    <n v="4"/>
    <n v="5.5"/>
    <n v="4.5"/>
    <n v="5.5"/>
    <s v="Medium High"/>
    <s v="Low"/>
    <s v="Medium High"/>
    <s v="Medium Low"/>
    <s v="Medium High"/>
    <x v="2"/>
  </r>
  <r>
    <n v="674"/>
    <d v="2020-09-22T21:51:23"/>
    <x v="673"/>
    <x v="15"/>
    <n v="5"/>
    <n v="1"/>
    <n v="1"/>
    <n v="1"/>
    <n v="0"/>
    <n v="2"/>
    <m/>
    <n v="1"/>
    <n v="5"/>
    <n v="2"/>
    <n v="3"/>
    <n v="6"/>
    <n v="6"/>
    <n v="6"/>
    <n v="6"/>
    <n v="6"/>
    <n v="4"/>
    <n v="1"/>
    <n v="5"/>
    <n v="3"/>
    <x v="8"/>
    <x v="0"/>
    <x v="10"/>
    <m/>
    <m/>
    <m/>
    <n v="2"/>
    <x v="0"/>
    <n v="2"/>
    <n v="2"/>
    <n v="1"/>
    <x v="1"/>
    <x v="1"/>
    <x v="0"/>
    <x v="1"/>
    <x v="0"/>
    <x v="0"/>
    <x v="1"/>
    <m/>
    <m/>
    <m/>
    <x v="0"/>
    <n v="1"/>
    <n v="1"/>
    <m/>
    <m/>
    <m/>
    <n v="1"/>
    <x v="0"/>
    <n v="1"/>
    <m/>
    <m/>
    <x v="3"/>
    <x v="9"/>
    <n v="3"/>
    <n v="6.5"/>
    <n v="3.5"/>
    <n v="5.5"/>
    <s v="Low"/>
    <s v="Low"/>
    <s v="Medium High"/>
    <s v="Medium Low"/>
    <s v="Medium High"/>
    <x v="2"/>
  </r>
  <r>
    <n v="675"/>
    <d v="2020-09-22T21:51:55"/>
    <x v="674"/>
    <x v="14"/>
    <n v="9"/>
    <n v="1"/>
    <n v="1"/>
    <n v="2"/>
    <n v="4"/>
    <n v="2"/>
    <m/>
    <n v="1"/>
    <n v="6"/>
    <n v="1"/>
    <n v="4"/>
    <n v="4"/>
    <n v="6"/>
    <n v="5"/>
    <n v="6"/>
    <n v="4"/>
    <n v="6"/>
    <n v="3"/>
    <n v="3"/>
    <n v="1"/>
    <x v="5"/>
    <x v="0"/>
    <x v="10"/>
    <m/>
    <m/>
    <m/>
    <n v="3"/>
    <x v="0"/>
    <n v="1"/>
    <n v="2"/>
    <m/>
    <x v="1"/>
    <x v="1"/>
    <x v="0"/>
    <x v="0"/>
    <x v="0"/>
    <x v="0"/>
    <x v="0"/>
    <m/>
    <m/>
    <m/>
    <x v="0"/>
    <m/>
    <m/>
    <m/>
    <m/>
    <n v="1"/>
    <n v="1"/>
    <x v="1"/>
    <m/>
    <m/>
    <m/>
    <x v="1"/>
    <x v="0"/>
    <n v="5"/>
    <n v="5.5"/>
    <n v="3"/>
    <n v="6.5"/>
    <s v="Medium Low"/>
    <s v="Medium Low"/>
    <s v="Medium High"/>
    <s v="Low"/>
    <s v="High"/>
    <x v="5"/>
  </r>
  <r>
    <n v="676"/>
    <d v="2020-09-22T22:08:57"/>
    <x v="675"/>
    <x v="32"/>
    <n v="9"/>
    <n v="1"/>
    <n v="1"/>
    <n v="4"/>
    <n v="0"/>
    <n v="1"/>
    <m/>
    <n v="1"/>
    <n v="0"/>
    <n v="1"/>
    <n v="4"/>
    <n v="6"/>
    <n v="5"/>
    <n v="5"/>
    <n v="6"/>
    <n v="5"/>
    <n v="5"/>
    <n v="4"/>
    <n v="4"/>
    <n v="6"/>
    <x v="12"/>
    <x v="0"/>
    <x v="10"/>
    <m/>
    <m/>
    <m/>
    <n v="2"/>
    <x v="1"/>
    <n v="2"/>
    <n v="2"/>
    <m/>
    <x v="0"/>
    <x v="1"/>
    <x v="0"/>
    <x v="1"/>
    <x v="1"/>
    <x v="5"/>
    <x v="1"/>
    <m/>
    <m/>
    <m/>
    <x v="0"/>
    <m/>
    <m/>
    <m/>
    <m/>
    <m/>
    <m/>
    <x v="0"/>
    <m/>
    <m/>
    <m/>
    <x v="1"/>
    <x v="1"/>
    <n v="3.5"/>
    <n v="4.5"/>
    <n v="3.5"/>
    <n v="4"/>
    <s v="Medium Low"/>
    <s v="Low"/>
    <s v="Medium Low"/>
    <s v="Medium Low"/>
    <s v="Low"/>
    <x v="0"/>
  </r>
  <r>
    <n v="677"/>
    <d v="2020-09-22T22:22:48"/>
    <x v="676"/>
    <x v="34"/>
    <n v="43"/>
    <n v="1"/>
    <n v="1"/>
    <n v="1"/>
    <n v="0"/>
    <n v="3"/>
    <m/>
    <n v="1"/>
    <n v="1"/>
    <n v="2"/>
    <n v="1"/>
    <n v="3"/>
    <n v="6"/>
    <n v="4"/>
    <n v="4"/>
    <n v="7"/>
    <n v="5"/>
    <n v="3"/>
    <n v="4"/>
    <n v="5"/>
    <x v="12"/>
    <x v="0"/>
    <x v="7"/>
    <m/>
    <m/>
    <m/>
    <n v="2"/>
    <x v="1"/>
    <n v="2"/>
    <n v="3"/>
    <m/>
    <x v="0"/>
    <x v="1"/>
    <x v="0"/>
    <x v="1"/>
    <x v="1"/>
    <x v="4"/>
    <x v="0"/>
    <m/>
    <m/>
    <m/>
    <x v="1"/>
    <m/>
    <n v="1"/>
    <m/>
    <m/>
    <n v="1"/>
    <m/>
    <x v="1"/>
    <m/>
    <m/>
    <n v="1"/>
    <x v="1"/>
    <x v="8"/>
    <n v="5"/>
    <n v="5.5"/>
    <n v="4"/>
    <n v="3.5"/>
    <s v="Low"/>
    <s v="Medium Low"/>
    <s v="Medium High"/>
    <s v="Medium Low"/>
    <s v="Low"/>
    <x v="4"/>
  </r>
  <r>
    <n v="678"/>
    <d v="2020-09-22T22:25:23"/>
    <x v="677"/>
    <x v="34"/>
    <n v="18"/>
    <n v="1"/>
    <n v="1"/>
    <n v="2"/>
    <n v="2"/>
    <n v="1"/>
    <m/>
    <n v="2"/>
    <n v="6"/>
    <n v="2"/>
    <n v="4"/>
    <n v="3"/>
    <n v="5"/>
    <n v="3"/>
    <n v="5"/>
    <n v="6"/>
    <n v="7"/>
    <n v="2"/>
    <n v="5"/>
    <n v="3"/>
    <x v="2"/>
    <x v="0"/>
    <x v="5"/>
    <m/>
    <m/>
    <m/>
    <n v="2"/>
    <x v="0"/>
    <n v="2"/>
    <n v="1"/>
    <n v="1"/>
    <x v="0"/>
    <x v="0"/>
    <x v="1"/>
    <x v="1"/>
    <x v="0"/>
    <x v="4"/>
    <x v="0"/>
    <m/>
    <n v="1"/>
    <m/>
    <x v="1"/>
    <n v="1"/>
    <m/>
    <m/>
    <m/>
    <m/>
    <n v="1"/>
    <x v="1"/>
    <m/>
    <m/>
    <m/>
    <x v="1"/>
    <x v="2"/>
    <n v="6"/>
    <n v="5.5"/>
    <n v="5"/>
    <n v="5"/>
    <s v="Medium Low"/>
    <s v="Medium High"/>
    <s v="Medium High"/>
    <s v="Medium High"/>
    <s v="Medium Low"/>
    <x v="1"/>
  </r>
  <r>
    <n v="679"/>
    <d v="2020-09-22T22:29:01"/>
    <x v="678"/>
    <x v="49"/>
    <n v="22"/>
    <n v="1"/>
    <n v="1"/>
    <n v="2"/>
    <n v="1"/>
    <n v="3"/>
    <m/>
    <n v="2"/>
    <n v="6"/>
    <n v="2"/>
    <n v="5"/>
    <n v="2"/>
    <n v="4"/>
    <n v="4"/>
    <n v="5"/>
    <n v="4"/>
    <n v="4"/>
    <n v="3"/>
    <n v="5"/>
    <n v="5"/>
    <x v="22"/>
    <x v="3"/>
    <x v="3"/>
    <m/>
    <m/>
    <m/>
    <n v="2"/>
    <x v="1"/>
    <n v="2"/>
    <n v="2"/>
    <m/>
    <x v="0"/>
    <x v="0"/>
    <x v="0"/>
    <x v="1"/>
    <x v="0"/>
    <x v="0"/>
    <x v="1"/>
    <m/>
    <n v="1"/>
    <m/>
    <x v="1"/>
    <m/>
    <m/>
    <m/>
    <m/>
    <m/>
    <m/>
    <x v="1"/>
    <n v="1"/>
    <m/>
    <m/>
    <x v="2"/>
    <x v="6"/>
    <n v="5"/>
    <n v="4.5"/>
    <n v="4.5"/>
    <n v="4"/>
    <s v="Medium High"/>
    <s v="Medium Low"/>
    <s v="Medium Low"/>
    <s v="Medium Low"/>
    <s v="Low"/>
    <x v="0"/>
  </r>
  <r>
    <n v="680"/>
    <d v="2020-09-22T22:36:01"/>
    <x v="679"/>
    <x v="60"/>
    <n v="22"/>
    <n v="2"/>
    <n v="1"/>
    <n v="3"/>
    <n v="1"/>
    <n v="4"/>
    <m/>
    <n v="2"/>
    <n v="31"/>
    <n v="2"/>
    <n v="2"/>
    <n v="5"/>
    <n v="6"/>
    <n v="1"/>
    <n v="4"/>
    <n v="5"/>
    <n v="5"/>
    <n v="1"/>
    <n v="5"/>
    <n v="1"/>
    <x v="18"/>
    <x v="1"/>
    <x v="6"/>
    <m/>
    <s v="Fifth Third"/>
    <m/>
    <n v="2"/>
    <x v="1"/>
    <n v="2"/>
    <n v="2"/>
    <m/>
    <x v="0"/>
    <x v="1"/>
    <x v="0"/>
    <x v="1"/>
    <x v="1"/>
    <x v="5"/>
    <x v="1"/>
    <m/>
    <m/>
    <m/>
    <x v="0"/>
    <m/>
    <m/>
    <n v="1"/>
    <n v="1"/>
    <m/>
    <m/>
    <x v="1"/>
    <m/>
    <m/>
    <n v="1"/>
    <x v="2"/>
    <x v="9"/>
    <n v="4"/>
    <n v="6.5"/>
    <n v="6"/>
    <n v="5.5"/>
    <s v="Low"/>
    <s v="Low"/>
    <s v="Medium High"/>
    <s v="Medium High"/>
    <s v="Medium High"/>
    <x v="2"/>
  </r>
  <r>
    <n v="681"/>
    <d v="2020-09-22T23:04:36"/>
    <x v="680"/>
    <x v="52"/>
    <n v="35"/>
    <n v="1"/>
    <n v="1"/>
    <n v="2"/>
    <n v="0"/>
    <n v="4"/>
    <m/>
    <n v="2"/>
    <n v="41"/>
    <n v="2"/>
    <n v="2"/>
    <n v="3"/>
    <n v="7"/>
    <n v="4"/>
    <n v="4"/>
    <n v="5"/>
    <n v="7"/>
    <n v="1"/>
    <n v="7"/>
    <n v="2"/>
    <x v="3"/>
    <x v="1"/>
    <x v="2"/>
    <m/>
    <m/>
    <m/>
    <n v="2"/>
    <x v="1"/>
    <n v="2"/>
    <n v="2"/>
    <m/>
    <x v="0"/>
    <x v="1"/>
    <x v="0"/>
    <x v="1"/>
    <x v="1"/>
    <x v="0"/>
    <x v="0"/>
    <m/>
    <m/>
    <m/>
    <x v="0"/>
    <m/>
    <n v="1"/>
    <m/>
    <m/>
    <m/>
    <m/>
    <x v="1"/>
    <m/>
    <m/>
    <n v="1"/>
    <x v="2"/>
    <x v="9"/>
    <n v="6"/>
    <n v="7"/>
    <n v="5.5"/>
    <n v="5"/>
    <s v="Low"/>
    <s v="Medium High"/>
    <s v="High"/>
    <s v="Medium High"/>
    <s v="Medium Low"/>
    <x v="1"/>
  </r>
  <r>
    <n v="682"/>
    <d v="2020-09-22T23:08:46"/>
    <x v="681"/>
    <x v="38"/>
    <n v="49"/>
    <n v="2"/>
    <n v="1"/>
    <n v="2"/>
    <n v="1"/>
    <n v="1"/>
    <m/>
    <n v="1"/>
    <n v="3"/>
    <n v="1"/>
    <n v="7"/>
    <n v="6"/>
    <n v="7"/>
    <n v="6"/>
    <n v="5"/>
    <n v="7"/>
    <n v="5"/>
    <n v="6"/>
    <n v="6"/>
    <n v="6"/>
    <x v="1"/>
    <x v="0"/>
    <x v="4"/>
    <m/>
    <m/>
    <m/>
    <n v="1"/>
    <x v="0"/>
    <n v="1"/>
    <n v="2"/>
    <m/>
    <x v="1"/>
    <x v="1"/>
    <x v="0"/>
    <x v="1"/>
    <x v="0"/>
    <x v="1"/>
    <x v="1"/>
    <n v="1"/>
    <n v="1"/>
    <n v="1"/>
    <x v="1"/>
    <m/>
    <m/>
    <m/>
    <m/>
    <m/>
    <n v="1"/>
    <x v="0"/>
    <m/>
    <n v="1"/>
    <m/>
    <x v="1"/>
    <x v="0"/>
    <n v="3.5"/>
    <n v="4.5"/>
    <n v="4"/>
    <n v="3.5"/>
    <s v="Medium Low"/>
    <s v="Low"/>
    <s v="Medium Low"/>
    <s v="Medium Low"/>
    <s v="Low"/>
    <x v="0"/>
  </r>
  <r>
    <n v="683"/>
    <d v="2020-09-22T23:11:21"/>
    <x v="682"/>
    <x v="57"/>
    <n v="5"/>
    <n v="1"/>
    <n v="1"/>
    <n v="1"/>
    <n v="0"/>
    <n v="2"/>
    <m/>
    <n v="2"/>
    <n v="11"/>
    <n v="2"/>
    <n v="5"/>
    <n v="1"/>
    <n v="7"/>
    <n v="3"/>
    <n v="6"/>
    <n v="5"/>
    <n v="7"/>
    <n v="1"/>
    <n v="7"/>
    <n v="1"/>
    <x v="15"/>
    <x v="3"/>
    <x v="1"/>
    <m/>
    <m/>
    <s v="Specialized Loan"/>
    <n v="2"/>
    <x v="1"/>
    <n v="2"/>
    <n v="2"/>
    <m/>
    <x v="0"/>
    <x v="1"/>
    <x v="0"/>
    <x v="0"/>
    <x v="0"/>
    <x v="2"/>
    <x v="0"/>
    <m/>
    <m/>
    <m/>
    <x v="0"/>
    <m/>
    <m/>
    <n v="1"/>
    <m/>
    <m/>
    <m/>
    <x v="1"/>
    <m/>
    <m/>
    <n v="1"/>
    <x v="3"/>
    <x v="0"/>
    <n v="7"/>
    <n v="7"/>
    <n v="6"/>
    <n v="6.5"/>
    <s v="Medium Low"/>
    <s v="High"/>
    <s v="High"/>
    <s v="Medium High"/>
    <s v="High"/>
    <x v="7"/>
  </r>
  <r>
    <n v="684"/>
    <d v="2020-09-22T23:16:07"/>
    <x v="683"/>
    <x v="28"/>
    <n v="13"/>
    <n v="1"/>
    <n v="1"/>
    <n v="3"/>
    <n v="0"/>
    <n v="1"/>
    <m/>
    <n v="1"/>
    <n v="17"/>
    <n v="2"/>
    <n v="7"/>
    <n v="1"/>
    <n v="7"/>
    <n v="1"/>
    <n v="7"/>
    <n v="1"/>
    <n v="7"/>
    <n v="1"/>
    <n v="7"/>
    <n v="1"/>
    <x v="15"/>
    <x v="0"/>
    <x v="2"/>
    <m/>
    <m/>
    <m/>
    <n v="2"/>
    <x v="1"/>
    <n v="2"/>
    <n v="2"/>
    <m/>
    <x v="0"/>
    <x v="1"/>
    <x v="0"/>
    <x v="1"/>
    <x v="1"/>
    <x v="1"/>
    <x v="0"/>
    <m/>
    <m/>
    <m/>
    <x v="0"/>
    <m/>
    <n v="1"/>
    <m/>
    <m/>
    <m/>
    <m/>
    <x v="1"/>
    <m/>
    <m/>
    <n v="1"/>
    <x v="2"/>
    <x v="10"/>
    <n v="7"/>
    <n v="7"/>
    <n v="7"/>
    <n v="7"/>
    <s v="High"/>
    <s v="High"/>
    <s v="High"/>
    <s v="High"/>
    <s v="High"/>
    <x v="3"/>
  </r>
  <r>
    <n v="685"/>
    <d v="2020-09-22T23:18:42"/>
    <x v="684"/>
    <x v="18"/>
    <n v="5"/>
    <n v="1"/>
    <n v="1"/>
    <n v="1"/>
    <n v="1"/>
    <n v="1"/>
    <m/>
    <n v="1"/>
    <n v="2"/>
    <n v="2"/>
    <n v="7"/>
    <n v="1"/>
    <n v="6"/>
    <n v="4"/>
    <n v="7"/>
    <n v="1"/>
    <n v="6"/>
    <n v="4"/>
    <n v="5"/>
    <n v="6"/>
    <x v="12"/>
    <x v="0"/>
    <x v="10"/>
    <m/>
    <m/>
    <m/>
    <n v="2"/>
    <x v="1"/>
    <n v="2"/>
    <n v="2"/>
    <m/>
    <x v="0"/>
    <x v="1"/>
    <x v="0"/>
    <x v="1"/>
    <x v="1"/>
    <x v="4"/>
    <x v="1"/>
    <m/>
    <m/>
    <m/>
    <x v="0"/>
    <n v="1"/>
    <m/>
    <n v="1"/>
    <m/>
    <m/>
    <m/>
    <x v="1"/>
    <m/>
    <m/>
    <n v="1"/>
    <x v="3"/>
    <x v="10"/>
    <n v="6.5"/>
    <n v="5"/>
    <n v="4.5"/>
    <n v="4.5"/>
    <s v="High"/>
    <s v="High"/>
    <s v="Medium Low"/>
    <s v="Medium Low"/>
    <s v="Medium Low"/>
    <x v="3"/>
  </r>
  <r>
    <n v="686"/>
    <d v="2020-09-22T23:22:55"/>
    <x v="685"/>
    <x v="18"/>
    <n v="13"/>
    <n v="1"/>
    <n v="1"/>
    <n v="2"/>
    <n v="1"/>
    <n v="1"/>
    <m/>
    <n v="1"/>
    <n v="5"/>
    <n v="2"/>
    <n v="5"/>
    <n v="1"/>
    <n v="7"/>
    <n v="1"/>
    <n v="6"/>
    <n v="7"/>
    <n v="6"/>
    <n v="1"/>
    <n v="5"/>
    <n v="1"/>
    <x v="8"/>
    <x v="0"/>
    <x v="4"/>
    <m/>
    <m/>
    <m/>
    <n v="2"/>
    <x v="0"/>
    <n v="2"/>
    <n v="2"/>
    <m/>
    <x v="1"/>
    <x v="1"/>
    <x v="0"/>
    <x v="1"/>
    <x v="0"/>
    <x v="1"/>
    <x v="0"/>
    <m/>
    <m/>
    <m/>
    <x v="0"/>
    <m/>
    <m/>
    <n v="1"/>
    <m/>
    <m/>
    <n v="1"/>
    <x v="0"/>
    <n v="1"/>
    <n v="1"/>
    <m/>
    <x v="2"/>
    <x v="2"/>
    <n v="6.5"/>
    <n v="7"/>
    <n v="6"/>
    <n v="6.5"/>
    <s v="Medium Low"/>
    <s v="High"/>
    <s v="High"/>
    <s v="Medium High"/>
    <s v="High"/>
    <x v="7"/>
  </r>
  <r>
    <n v="687"/>
    <d v="2020-09-22T23:32:56"/>
    <x v="686"/>
    <x v="60"/>
    <n v="42"/>
    <n v="1"/>
    <n v="1"/>
    <n v="1"/>
    <n v="0"/>
    <n v="4"/>
    <m/>
    <n v="1"/>
    <n v="7"/>
    <n v="2"/>
    <n v="6"/>
    <n v="2"/>
    <n v="6"/>
    <n v="1"/>
    <n v="6"/>
    <n v="6"/>
    <n v="7"/>
    <n v="2"/>
    <n v="7"/>
    <n v="1"/>
    <x v="10"/>
    <x v="0"/>
    <x v="10"/>
    <m/>
    <m/>
    <m/>
    <n v="2"/>
    <x v="1"/>
    <n v="2"/>
    <n v="2"/>
    <n v="1"/>
    <x v="0"/>
    <x v="1"/>
    <x v="0"/>
    <x v="1"/>
    <x v="0"/>
    <x v="1"/>
    <x v="1"/>
    <m/>
    <n v="1"/>
    <m/>
    <x v="1"/>
    <m/>
    <n v="1"/>
    <n v="1"/>
    <m/>
    <m/>
    <m/>
    <x v="0"/>
    <m/>
    <m/>
    <m/>
    <x v="1"/>
    <x v="0"/>
    <n v="6.5"/>
    <n v="6"/>
    <n v="7"/>
    <n v="6.5"/>
    <s v="Medium Low"/>
    <s v="High"/>
    <s v="Medium High"/>
    <s v="High"/>
    <s v="High"/>
    <x v="7"/>
  </r>
  <r>
    <n v="688"/>
    <d v="2020-09-22T23:45:00"/>
    <x v="687"/>
    <x v="16"/>
    <n v="10"/>
    <n v="2"/>
    <n v="1"/>
    <n v="2"/>
    <n v="1"/>
    <n v="1"/>
    <m/>
    <n v="2"/>
    <n v="2"/>
    <n v="2"/>
    <n v="5"/>
    <n v="5"/>
    <n v="6"/>
    <n v="2"/>
    <n v="5"/>
    <n v="7"/>
    <n v="2"/>
    <n v="2"/>
    <n v="3"/>
    <n v="6"/>
    <x v="1"/>
    <x v="2"/>
    <x v="2"/>
    <m/>
    <m/>
    <m/>
    <n v="1"/>
    <x v="1"/>
    <n v="2"/>
    <n v="1"/>
    <m/>
    <x v="0"/>
    <x v="1"/>
    <x v="0"/>
    <x v="1"/>
    <x v="1"/>
    <x v="1"/>
    <x v="0"/>
    <m/>
    <m/>
    <m/>
    <x v="0"/>
    <m/>
    <m/>
    <m/>
    <m/>
    <n v="1"/>
    <m/>
    <x v="1"/>
    <m/>
    <m/>
    <n v="1"/>
    <x v="1"/>
    <x v="2"/>
    <n v="2.5"/>
    <n v="6"/>
    <n v="4.5"/>
    <n v="3.5"/>
    <s v="Medium Low"/>
    <s v="Low"/>
    <s v="Medium High"/>
    <s v="Medium Low"/>
    <s v="Low"/>
    <x v="0"/>
  </r>
  <r>
    <n v="689"/>
    <d v="2020-09-22T23:51:41"/>
    <x v="688"/>
    <x v="18"/>
    <n v="25"/>
    <n v="2"/>
    <n v="1"/>
    <n v="2"/>
    <n v="1"/>
    <n v="1"/>
    <m/>
    <n v="1"/>
    <n v="4"/>
    <n v="1"/>
    <n v="7"/>
    <n v="5"/>
    <n v="6"/>
    <n v="5"/>
    <n v="6"/>
    <n v="1"/>
    <n v="7"/>
    <n v="7"/>
    <n v="3"/>
    <n v="2"/>
    <x v="3"/>
    <x v="0"/>
    <x v="10"/>
    <m/>
    <m/>
    <m/>
    <n v="2"/>
    <x v="1"/>
    <n v="2"/>
    <n v="3"/>
    <n v="1"/>
    <x v="1"/>
    <x v="1"/>
    <x v="1"/>
    <x v="0"/>
    <x v="0"/>
    <x v="0"/>
    <x v="0"/>
    <m/>
    <m/>
    <m/>
    <x v="1"/>
    <m/>
    <m/>
    <n v="1"/>
    <m/>
    <n v="1"/>
    <m/>
    <x v="0"/>
    <m/>
    <m/>
    <m/>
    <x v="2"/>
    <x v="10"/>
    <n v="5"/>
    <n v="3.5"/>
    <n v="3"/>
    <n v="6"/>
    <s v="High"/>
    <s v="Medium Low"/>
    <s v="Low"/>
    <s v="Low"/>
    <s v="Medium High"/>
    <x v="6"/>
  </r>
  <r>
    <n v="690"/>
    <d v="2020-09-23T00:26:20"/>
    <x v="689"/>
    <x v="14"/>
    <n v="5"/>
    <n v="1"/>
    <n v="1"/>
    <n v="2"/>
    <n v="0"/>
    <n v="1"/>
    <m/>
    <n v="1"/>
    <n v="1"/>
    <n v="2"/>
    <n v="7"/>
    <n v="5"/>
    <n v="7"/>
    <n v="3"/>
    <n v="7"/>
    <n v="1"/>
    <n v="7"/>
    <n v="1"/>
    <n v="7"/>
    <n v="5"/>
    <x v="12"/>
    <x v="0"/>
    <x v="5"/>
    <m/>
    <m/>
    <m/>
    <n v="3"/>
    <x v="2"/>
    <n v="2"/>
    <n v="2"/>
    <n v="1"/>
    <x v="1"/>
    <x v="0"/>
    <x v="0"/>
    <x v="0"/>
    <x v="0"/>
    <x v="5"/>
    <x v="1"/>
    <m/>
    <m/>
    <m/>
    <x v="1"/>
    <n v="1"/>
    <n v="1"/>
    <m/>
    <n v="1"/>
    <m/>
    <n v="1"/>
    <x v="1"/>
    <n v="1"/>
    <n v="1"/>
    <m/>
    <x v="3"/>
    <x v="10"/>
    <n v="5"/>
    <n v="7"/>
    <n v="6"/>
    <n v="5"/>
    <s v="High"/>
    <s v="Medium Low"/>
    <s v="High"/>
    <s v="Medium High"/>
    <s v="Medium Low"/>
    <x v="3"/>
  </r>
  <r>
    <n v="691"/>
    <d v="2020-09-23T00:51:13"/>
    <x v="690"/>
    <x v="41"/>
    <n v="17"/>
    <n v="1"/>
    <n v="1"/>
    <n v="1"/>
    <n v="1"/>
    <n v="1"/>
    <m/>
    <n v="1"/>
    <n v="5"/>
    <n v="1"/>
    <n v="6"/>
    <n v="3"/>
    <n v="2"/>
    <n v="5"/>
    <n v="5"/>
    <n v="2"/>
    <n v="7"/>
    <n v="4"/>
    <n v="5"/>
    <n v="5"/>
    <x v="8"/>
    <x v="0"/>
    <x v="10"/>
    <m/>
    <m/>
    <m/>
    <n v="1"/>
    <x v="1"/>
    <n v="1"/>
    <n v="2"/>
    <m/>
    <x v="1"/>
    <x v="1"/>
    <x v="1"/>
    <x v="1"/>
    <x v="0"/>
    <x v="1"/>
    <x v="0"/>
    <m/>
    <m/>
    <m/>
    <x v="0"/>
    <m/>
    <m/>
    <m/>
    <n v="1"/>
    <m/>
    <m/>
    <x v="0"/>
    <n v="1"/>
    <m/>
    <m/>
    <x v="1"/>
    <x v="4"/>
    <n v="6"/>
    <n v="3"/>
    <n v="4"/>
    <n v="4"/>
    <s v="High"/>
    <s v="Medium High"/>
    <s v="Low"/>
    <s v="Medium Low"/>
    <s v="Low"/>
    <x v="6"/>
  </r>
  <r>
    <n v="692"/>
    <d v="2020-09-23T00:58:43"/>
    <x v="691"/>
    <x v="60"/>
    <n v="30"/>
    <n v="1"/>
    <n v="1"/>
    <n v="2"/>
    <n v="0"/>
    <n v="3"/>
    <m/>
    <n v="2"/>
    <n v="25"/>
    <n v="2"/>
    <n v="6"/>
    <n v="2"/>
    <n v="6"/>
    <n v="1"/>
    <n v="6"/>
    <n v="1"/>
    <n v="1"/>
    <n v="1"/>
    <n v="6"/>
    <n v="2"/>
    <x v="19"/>
    <x v="3"/>
    <x v="6"/>
    <m/>
    <s v="Interboro Savings"/>
    <m/>
    <n v="2"/>
    <x v="1"/>
    <n v="1"/>
    <n v="3"/>
    <m/>
    <x v="0"/>
    <x v="1"/>
    <x v="0"/>
    <x v="1"/>
    <x v="1"/>
    <x v="2"/>
    <x v="1"/>
    <n v="1"/>
    <n v="1"/>
    <n v="1"/>
    <x v="1"/>
    <m/>
    <m/>
    <m/>
    <m/>
    <m/>
    <m/>
    <x v="1"/>
    <n v="1"/>
    <m/>
    <m/>
    <x v="0"/>
    <x v="12"/>
    <n v="3.5"/>
    <n v="6.5"/>
    <n v="6.5"/>
    <n v="6"/>
    <s v="High"/>
    <s v="Low"/>
    <s v="Medium High"/>
    <s v="High"/>
    <s v="Medium High"/>
    <x v="3"/>
  </r>
  <r>
    <n v="693"/>
    <d v="2020-09-23T02:43:17"/>
    <x v="692"/>
    <x v="5"/>
    <n v="5"/>
    <n v="1"/>
    <n v="1"/>
    <n v="2"/>
    <n v="0"/>
    <n v="2"/>
    <m/>
    <n v="1"/>
    <n v="5"/>
    <n v="1"/>
    <n v="5"/>
    <n v="1"/>
    <n v="6"/>
    <n v="2"/>
    <n v="5"/>
    <n v="1"/>
    <n v="6"/>
    <n v="1"/>
    <n v="6"/>
    <n v="5"/>
    <x v="8"/>
    <x v="0"/>
    <x v="3"/>
    <m/>
    <m/>
    <m/>
    <n v="2"/>
    <x v="1"/>
    <n v="2"/>
    <n v="2"/>
    <m/>
    <x v="0"/>
    <x v="0"/>
    <x v="0"/>
    <x v="1"/>
    <x v="0"/>
    <x v="5"/>
    <x v="1"/>
    <n v="1"/>
    <m/>
    <m/>
    <x v="1"/>
    <n v="1"/>
    <m/>
    <n v="1"/>
    <m/>
    <m/>
    <m/>
    <x v="1"/>
    <n v="1"/>
    <m/>
    <m/>
    <x v="3"/>
    <x v="4"/>
    <n v="6.5"/>
    <n v="6.5"/>
    <n v="6"/>
    <n v="4"/>
    <s v="High"/>
    <s v="High"/>
    <s v="Medium High"/>
    <s v="Medium High"/>
    <s v="Low"/>
    <x v="3"/>
  </r>
  <r>
    <n v="694"/>
    <d v="2020-09-23T02:52:28"/>
    <x v="693"/>
    <x v="38"/>
    <n v="20"/>
    <n v="1"/>
    <n v="1"/>
    <n v="2"/>
    <n v="0"/>
    <n v="1"/>
    <m/>
    <n v="1"/>
    <n v="10"/>
    <n v="2"/>
    <n v="2"/>
    <n v="2"/>
    <n v="7"/>
    <n v="2"/>
    <n v="6"/>
    <n v="6"/>
    <n v="5"/>
    <n v="1"/>
    <n v="6"/>
    <n v="1"/>
    <x v="9"/>
    <x v="0"/>
    <x v="3"/>
    <m/>
    <m/>
    <m/>
    <n v="2"/>
    <x v="2"/>
    <n v="3"/>
    <n v="2"/>
    <m/>
    <x v="1"/>
    <x v="1"/>
    <x v="0"/>
    <x v="1"/>
    <x v="0"/>
    <x v="1"/>
    <x v="0"/>
    <m/>
    <m/>
    <m/>
    <x v="0"/>
    <n v="1"/>
    <m/>
    <m/>
    <m/>
    <m/>
    <n v="1"/>
    <x v="0"/>
    <m/>
    <n v="1"/>
    <m/>
    <x v="1"/>
    <x v="3"/>
    <n v="5.5"/>
    <n v="7"/>
    <n v="6"/>
    <n v="6.5"/>
    <s v="Low"/>
    <s v="Medium High"/>
    <s v="High"/>
    <s v="Medium High"/>
    <s v="High"/>
    <x v="7"/>
  </r>
  <r>
    <n v="695"/>
    <d v="2020-09-23T03:26:55"/>
    <x v="694"/>
    <x v="0"/>
    <n v="5"/>
    <n v="1"/>
    <n v="1"/>
    <n v="3"/>
    <n v="3"/>
    <n v="1"/>
    <m/>
    <n v="1"/>
    <n v="1"/>
    <n v="1"/>
    <n v="7"/>
    <n v="1"/>
    <n v="7"/>
    <n v="1"/>
    <n v="7"/>
    <n v="7"/>
    <n v="7"/>
    <n v="1"/>
    <n v="7"/>
    <n v="1"/>
    <x v="12"/>
    <x v="0"/>
    <x v="3"/>
    <m/>
    <m/>
    <m/>
    <n v="1"/>
    <x v="0"/>
    <n v="1"/>
    <n v="1"/>
    <n v="1"/>
    <x v="1"/>
    <x v="1"/>
    <x v="0"/>
    <x v="0"/>
    <x v="0"/>
    <x v="3"/>
    <x v="0"/>
    <n v="1"/>
    <m/>
    <n v="1"/>
    <x v="1"/>
    <m/>
    <m/>
    <m/>
    <m/>
    <m/>
    <n v="1"/>
    <x v="0"/>
    <n v="1"/>
    <n v="1"/>
    <m/>
    <x v="3"/>
    <x v="0"/>
    <n v="7"/>
    <n v="7"/>
    <n v="7"/>
    <n v="7"/>
    <s v="Medium Low"/>
    <s v="High"/>
    <s v="High"/>
    <s v="High"/>
    <s v="High"/>
    <x v="7"/>
  </r>
  <r>
    <n v="696"/>
    <d v="2020-09-23T03:52:00"/>
    <x v="695"/>
    <x v="51"/>
    <n v="2"/>
    <n v="1"/>
    <n v="1"/>
    <n v="1"/>
    <n v="1"/>
    <n v="3"/>
    <m/>
    <n v="1"/>
    <n v="0"/>
    <n v="1"/>
    <n v="5"/>
    <n v="5"/>
    <n v="5"/>
    <n v="3"/>
    <n v="6"/>
    <n v="3"/>
    <n v="5"/>
    <n v="5"/>
    <n v="5"/>
    <n v="6"/>
    <x v="19"/>
    <x v="3"/>
    <x v="8"/>
    <m/>
    <m/>
    <m/>
    <n v="1"/>
    <x v="0"/>
    <n v="1"/>
    <n v="1"/>
    <m/>
    <x v="0"/>
    <x v="1"/>
    <x v="1"/>
    <x v="1"/>
    <x v="0"/>
    <x v="0"/>
    <x v="1"/>
    <m/>
    <n v="1"/>
    <m/>
    <x v="1"/>
    <m/>
    <m/>
    <m/>
    <m/>
    <m/>
    <m/>
    <x v="1"/>
    <n v="1"/>
    <m/>
    <m/>
    <x v="3"/>
    <x v="5"/>
    <n v="4"/>
    <n v="4"/>
    <n v="5"/>
    <n v="4"/>
    <s v="Medium High"/>
    <s v="Low"/>
    <s v="Low"/>
    <s v="Medium High"/>
    <s v="Low"/>
    <x v="0"/>
  </r>
  <r>
    <n v="697"/>
    <d v="2020-09-23T04:38:21"/>
    <x v="696"/>
    <x v="34"/>
    <n v="5"/>
    <n v="1"/>
    <n v="1"/>
    <n v="2"/>
    <n v="2"/>
    <n v="1"/>
    <m/>
    <n v="1"/>
    <n v="5"/>
    <n v="1"/>
    <n v="6"/>
    <n v="5"/>
    <n v="7"/>
    <n v="6"/>
    <n v="6"/>
    <n v="6"/>
    <n v="7"/>
    <n v="6"/>
    <n v="7"/>
    <n v="7"/>
    <x v="7"/>
    <x v="0"/>
    <x v="3"/>
    <m/>
    <m/>
    <m/>
    <n v="1"/>
    <x v="0"/>
    <n v="1"/>
    <n v="1"/>
    <m/>
    <x v="1"/>
    <x v="1"/>
    <x v="1"/>
    <x v="1"/>
    <x v="0"/>
    <x v="5"/>
    <x v="1"/>
    <n v="1"/>
    <m/>
    <m/>
    <x v="1"/>
    <m/>
    <m/>
    <m/>
    <m/>
    <m/>
    <n v="1"/>
    <x v="1"/>
    <m/>
    <m/>
    <m/>
    <x v="3"/>
    <x v="0"/>
    <n v="5"/>
    <n v="4.5"/>
    <n v="4.5"/>
    <n v="3.5"/>
    <s v="Medium Low"/>
    <s v="Medium Low"/>
    <s v="Medium Low"/>
    <s v="Medium Low"/>
    <s v="Low"/>
    <x v="0"/>
  </r>
  <r>
    <n v="698"/>
    <d v="2020-09-23T05:30:37"/>
    <x v="697"/>
    <x v="15"/>
    <n v="43"/>
    <n v="1"/>
    <n v="1"/>
    <n v="2"/>
    <n v="1"/>
    <n v="1"/>
    <m/>
    <n v="1"/>
    <n v="5"/>
    <n v="1"/>
    <n v="5"/>
    <n v="6"/>
    <n v="5"/>
    <n v="2"/>
    <n v="5"/>
    <n v="3"/>
    <n v="5"/>
    <n v="3"/>
    <n v="7"/>
    <n v="2"/>
    <x v="3"/>
    <x v="0"/>
    <x v="8"/>
    <m/>
    <m/>
    <m/>
    <n v="2"/>
    <x v="1"/>
    <n v="1"/>
    <n v="2"/>
    <m/>
    <x v="1"/>
    <x v="1"/>
    <x v="0"/>
    <x v="1"/>
    <x v="0"/>
    <x v="3"/>
    <x v="0"/>
    <m/>
    <n v="1"/>
    <m/>
    <x v="1"/>
    <m/>
    <m/>
    <n v="1"/>
    <m/>
    <m/>
    <n v="1"/>
    <x v="0"/>
    <n v="1"/>
    <m/>
    <m/>
    <x v="1"/>
    <x v="5"/>
    <n v="3.5"/>
    <n v="5"/>
    <n v="6.5"/>
    <n v="5.5"/>
    <s v="Medium High"/>
    <s v="Low"/>
    <s v="Medium Low"/>
    <s v="High"/>
    <s v="Medium High"/>
    <x v="2"/>
  </r>
  <r>
    <n v="699"/>
    <d v="2020-09-23T05:40:03"/>
    <x v="698"/>
    <x v="22"/>
    <n v="32"/>
    <n v="1"/>
    <n v="1"/>
    <n v="1"/>
    <n v="0"/>
    <n v="2"/>
    <m/>
    <n v="1"/>
    <n v="0"/>
    <n v="2"/>
    <n v="3"/>
    <n v="3"/>
    <n v="7"/>
    <n v="2"/>
    <n v="5"/>
    <n v="3"/>
    <n v="2"/>
    <n v="1"/>
    <n v="2"/>
    <n v="1"/>
    <x v="7"/>
    <x v="0"/>
    <x v="3"/>
    <m/>
    <m/>
    <m/>
    <n v="2"/>
    <x v="0"/>
    <n v="1"/>
    <n v="2"/>
    <m/>
    <x v="1"/>
    <x v="1"/>
    <x v="0"/>
    <x v="1"/>
    <x v="0"/>
    <x v="1"/>
    <x v="1"/>
    <n v="1"/>
    <m/>
    <m/>
    <x v="1"/>
    <m/>
    <m/>
    <m/>
    <m/>
    <m/>
    <n v="1"/>
    <x v="1"/>
    <m/>
    <m/>
    <m/>
    <x v="0"/>
    <x v="0"/>
    <n v="3.5"/>
    <n v="7"/>
    <n v="4"/>
    <n v="6"/>
    <s v="Medium Low"/>
    <s v="Low"/>
    <s v="High"/>
    <s v="Medium Low"/>
    <s v="Medium High"/>
    <x v="2"/>
  </r>
  <r>
    <n v="700"/>
    <d v="2020-09-23T05:40:58"/>
    <x v="699"/>
    <x v="3"/>
    <n v="13"/>
    <n v="1"/>
    <n v="1"/>
    <n v="2"/>
    <n v="2"/>
    <n v="1"/>
    <m/>
    <n v="2"/>
    <n v="2"/>
    <n v="1"/>
    <n v="7"/>
    <n v="2"/>
    <n v="7"/>
    <n v="2"/>
    <n v="6"/>
    <n v="7"/>
    <n v="6"/>
    <n v="1"/>
    <n v="6"/>
    <n v="3"/>
    <x v="5"/>
    <x v="3"/>
    <x v="4"/>
    <m/>
    <m/>
    <m/>
    <n v="1"/>
    <x v="0"/>
    <n v="1"/>
    <n v="2"/>
    <n v="1"/>
    <x v="1"/>
    <x v="1"/>
    <x v="0"/>
    <x v="0"/>
    <x v="0"/>
    <x v="1"/>
    <x v="1"/>
    <m/>
    <n v="1"/>
    <m/>
    <x v="1"/>
    <m/>
    <m/>
    <m/>
    <m/>
    <m/>
    <n v="1"/>
    <x v="0"/>
    <m/>
    <m/>
    <m/>
    <x v="2"/>
    <x v="0"/>
    <n v="6"/>
    <n v="7"/>
    <n v="6"/>
    <n v="5.5"/>
    <s v="Medium Low"/>
    <s v="Medium High"/>
    <s v="High"/>
    <s v="Medium High"/>
    <s v="Medium High"/>
    <x v="7"/>
  </r>
  <r>
    <n v="701"/>
    <d v="2020-09-23T06:00:32"/>
    <x v="700"/>
    <x v="11"/>
    <n v="47"/>
    <n v="1"/>
    <n v="1"/>
    <n v="3"/>
    <n v="1"/>
    <n v="1"/>
    <m/>
    <n v="1"/>
    <n v="5"/>
    <n v="1"/>
    <n v="6"/>
    <n v="7"/>
    <n v="5"/>
    <n v="7"/>
    <n v="6"/>
    <n v="7"/>
    <n v="6"/>
    <n v="7"/>
    <n v="5"/>
    <n v="6"/>
    <x v="17"/>
    <x v="0"/>
    <x v="3"/>
    <m/>
    <m/>
    <m/>
    <n v="1"/>
    <x v="0"/>
    <n v="1"/>
    <n v="1"/>
    <n v="1"/>
    <x v="0"/>
    <x v="1"/>
    <x v="0"/>
    <x v="1"/>
    <x v="0"/>
    <x v="3"/>
    <x v="1"/>
    <m/>
    <m/>
    <m/>
    <x v="0"/>
    <m/>
    <m/>
    <m/>
    <m/>
    <m/>
    <n v="1"/>
    <x v="1"/>
    <m/>
    <m/>
    <m/>
    <x v="3"/>
    <x v="1"/>
    <n v="3.5"/>
    <n v="3"/>
    <n v="3"/>
    <n v="4"/>
    <s v="Medium Low"/>
    <s v="Low"/>
    <s v="Low"/>
    <s v="Low"/>
    <s v="Low"/>
    <x v="0"/>
  </r>
  <r>
    <n v="702"/>
    <d v="2020-09-23T06:22:02"/>
    <x v="701"/>
    <x v="32"/>
    <n v="14"/>
    <n v="2"/>
    <n v="1"/>
    <n v="2"/>
    <n v="0"/>
    <n v="3"/>
    <m/>
    <n v="1"/>
    <n v="4"/>
    <n v="1"/>
    <n v="5"/>
    <n v="5"/>
    <n v="6"/>
    <n v="4"/>
    <n v="6"/>
    <n v="5"/>
    <n v="6"/>
    <n v="4"/>
    <n v="5"/>
    <n v="5"/>
    <x v="4"/>
    <x v="3"/>
    <x v="3"/>
    <m/>
    <m/>
    <m/>
    <n v="1"/>
    <x v="0"/>
    <n v="1"/>
    <n v="1"/>
    <m/>
    <x v="0"/>
    <x v="0"/>
    <x v="0"/>
    <x v="1"/>
    <x v="0"/>
    <x v="2"/>
    <x v="1"/>
    <m/>
    <n v="1"/>
    <n v="1"/>
    <x v="1"/>
    <n v="1"/>
    <m/>
    <m/>
    <m/>
    <m/>
    <m/>
    <x v="0"/>
    <m/>
    <n v="1"/>
    <m/>
    <x v="2"/>
    <x v="0"/>
    <n v="4.5"/>
    <n v="5"/>
    <n v="4.5"/>
    <n v="4.5"/>
    <s v="Medium Low"/>
    <s v="Medium Low"/>
    <s v="Medium Low"/>
    <s v="Medium Low"/>
    <s v="Medium Low"/>
    <x v="0"/>
  </r>
  <r>
    <n v="703"/>
    <d v="2020-09-23T07:08:51"/>
    <x v="702"/>
    <x v="3"/>
    <n v="46"/>
    <n v="1"/>
    <n v="1"/>
    <n v="2"/>
    <n v="2"/>
    <n v="1"/>
    <m/>
    <n v="2"/>
    <n v="8"/>
    <n v="2"/>
    <n v="7"/>
    <n v="6"/>
    <n v="6"/>
    <n v="5"/>
    <n v="7"/>
    <n v="6"/>
    <n v="6"/>
    <n v="6"/>
    <n v="7"/>
    <n v="5"/>
    <x v="8"/>
    <x v="0"/>
    <x v="10"/>
    <m/>
    <m/>
    <m/>
    <n v="1"/>
    <x v="0"/>
    <n v="1"/>
    <n v="2"/>
    <n v="1"/>
    <x v="1"/>
    <x v="1"/>
    <x v="0"/>
    <x v="0"/>
    <x v="0"/>
    <x v="5"/>
    <x v="0"/>
    <m/>
    <m/>
    <m/>
    <x v="0"/>
    <m/>
    <n v="1"/>
    <m/>
    <m/>
    <m/>
    <n v="1"/>
    <x v="1"/>
    <n v="1"/>
    <m/>
    <m/>
    <x v="1"/>
    <x v="6"/>
    <n v="4"/>
    <n v="4"/>
    <n v="5"/>
    <n v="5"/>
    <s v="Medium High"/>
    <s v="Low"/>
    <s v="Low"/>
    <s v="Medium High"/>
    <s v="Medium Low"/>
    <x v="0"/>
  </r>
  <r>
    <n v="704"/>
    <d v="2020-09-23T07:36:04"/>
    <x v="703"/>
    <x v="8"/>
    <n v="5"/>
    <n v="1"/>
    <n v="1"/>
    <n v="1"/>
    <n v="2"/>
    <n v="1"/>
    <m/>
    <n v="1"/>
    <n v="15"/>
    <n v="1"/>
    <n v="7"/>
    <n v="6"/>
    <n v="6"/>
    <n v="7"/>
    <n v="7"/>
    <n v="6"/>
    <n v="6"/>
    <n v="7"/>
    <n v="6"/>
    <n v="6"/>
    <x v="17"/>
    <x v="0"/>
    <x v="3"/>
    <m/>
    <m/>
    <m/>
    <n v="1"/>
    <x v="0"/>
    <n v="1"/>
    <n v="2"/>
    <n v="1"/>
    <x v="1"/>
    <x v="0"/>
    <x v="0"/>
    <x v="1"/>
    <x v="0"/>
    <x v="0"/>
    <x v="0"/>
    <m/>
    <m/>
    <m/>
    <x v="0"/>
    <n v="1"/>
    <m/>
    <m/>
    <m/>
    <m/>
    <n v="1"/>
    <x v="0"/>
    <m/>
    <n v="1"/>
    <m/>
    <x v="3"/>
    <x v="6"/>
    <n v="4"/>
    <n v="3.5"/>
    <n v="3.5"/>
    <n v="4.5"/>
    <s v="Medium High"/>
    <s v="Low"/>
    <s v="Low"/>
    <s v="Medium Low"/>
    <s v="Medium Low"/>
    <x v="0"/>
  </r>
  <r>
    <n v="705"/>
    <d v="2020-09-23T07:40:47"/>
    <x v="704"/>
    <x v="3"/>
    <n v="2"/>
    <n v="1"/>
    <n v="1"/>
    <n v="2"/>
    <n v="2"/>
    <n v="1"/>
    <m/>
    <n v="1"/>
    <n v="2"/>
    <n v="2"/>
    <n v="7"/>
    <n v="1"/>
    <n v="7"/>
    <n v="2"/>
    <n v="7"/>
    <n v="3"/>
    <n v="7"/>
    <n v="1"/>
    <n v="7"/>
    <n v="1"/>
    <x v="12"/>
    <x v="0"/>
    <x v="3"/>
    <m/>
    <m/>
    <m/>
    <n v="1"/>
    <x v="1"/>
    <n v="1"/>
    <n v="1"/>
    <n v="1"/>
    <x v="0"/>
    <x v="1"/>
    <x v="1"/>
    <x v="0"/>
    <x v="0"/>
    <x v="1"/>
    <x v="1"/>
    <n v="1"/>
    <m/>
    <n v="1"/>
    <x v="1"/>
    <n v="1"/>
    <m/>
    <m/>
    <m/>
    <m/>
    <n v="1"/>
    <x v="1"/>
    <n v="1"/>
    <m/>
    <m/>
    <x v="3"/>
    <x v="4"/>
    <n v="7"/>
    <n v="7"/>
    <n v="6.5"/>
    <n v="7"/>
    <s v="High"/>
    <s v="High"/>
    <s v="High"/>
    <s v="High"/>
    <s v="High"/>
    <x v="3"/>
  </r>
  <r>
    <n v="706"/>
    <d v="2020-09-23T07:42:31"/>
    <x v="705"/>
    <x v="18"/>
    <n v="32"/>
    <n v="1"/>
    <n v="1"/>
    <n v="3"/>
    <n v="1"/>
    <n v="1"/>
    <m/>
    <n v="1"/>
    <n v="5"/>
    <n v="1"/>
    <n v="7"/>
    <n v="7"/>
    <n v="7"/>
    <n v="7"/>
    <n v="7"/>
    <n v="7"/>
    <n v="7"/>
    <n v="7"/>
    <n v="7"/>
    <n v="7"/>
    <x v="19"/>
    <x v="0"/>
    <x v="3"/>
    <m/>
    <m/>
    <m/>
    <n v="1"/>
    <x v="0"/>
    <n v="1"/>
    <n v="1"/>
    <n v="1"/>
    <x v="0"/>
    <x v="1"/>
    <x v="0"/>
    <x v="1"/>
    <x v="0"/>
    <x v="3"/>
    <x v="0"/>
    <n v="1"/>
    <n v="1"/>
    <m/>
    <x v="1"/>
    <m/>
    <m/>
    <m/>
    <m/>
    <m/>
    <n v="1"/>
    <x v="1"/>
    <n v="1"/>
    <m/>
    <m/>
    <x v="0"/>
    <x v="0"/>
    <n v="4"/>
    <n v="4"/>
    <n v="4"/>
    <n v="4"/>
    <s v="Medium Low"/>
    <s v="Low"/>
    <s v="Low"/>
    <s v="Medium Low"/>
    <s v="Low"/>
    <x v="0"/>
  </r>
  <r>
    <n v="707"/>
    <d v="2020-09-23T08:15:49"/>
    <x v="706"/>
    <x v="8"/>
    <n v="32"/>
    <n v="1"/>
    <n v="1"/>
    <n v="2"/>
    <n v="2"/>
    <n v="1"/>
    <m/>
    <n v="1"/>
    <n v="20"/>
    <n v="1"/>
    <n v="7"/>
    <n v="7"/>
    <n v="7"/>
    <n v="6"/>
    <n v="5"/>
    <n v="5"/>
    <n v="6"/>
    <n v="6"/>
    <n v="5"/>
    <n v="7"/>
    <x v="5"/>
    <x v="0"/>
    <x v="3"/>
    <m/>
    <m/>
    <m/>
    <n v="1"/>
    <x v="0"/>
    <n v="1"/>
    <n v="1"/>
    <n v="1"/>
    <x v="0"/>
    <x v="1"/>
    <x v="0"/>
    <x v="1"/>
    <x v="0"/>
    <x v="3"/>
    <x v="0"/>
    <m/>
    <m/>
    <m/>
    <x v="1"/>
    <m/>
    <m/>
    <m/>
    <m/>
    <m/>
    <n v="1"/>
    <x v="1"/>
    <m/>
    <m/>
    <m/>
    <x v="0"/>
    <x v="5"/>
    <n v="3.5"/>
    <n v="4.5"/>
    <n v="3.5"/>
    <n v="3"/>
    <s v="Medium High"/>
    <s v="Low"/>
    <s v="Medium Low"/>
    <s v="Medium Low"/>
    <s v="Low"/>
    <x v="0"/>
  </r>
  <r>
    <n v="708"/>
    <d v="2020-09-23T09:12:04"/>
    <x v="707"/>
    <x v="38"/>
    <n v="25"/>
    <n v="2"/>
    <n v="1"/>
    <n v="1"/>
    <n v="1"/>
    <n v="1"/>
    <m/>
    <n v="1"/>
    <n v="0"/>
    <n v="1"/>
    <n v="4"/>
    <n v="6"/>
    <n v="6"/>
    <n v="7"/>
    <n v="6"/>
    <n v="7"/>
    <n v="7"/>
    <n v="5"/>
    <n v="5"/>
    <n v="7"/>
    <x v="1"/>
    <x v="3"/>
    <x v="3"/>
    <m/>
    <m/>
    <m/>
    <n v="1"/>
    <x v="0"/>
    <n v="1"/>
    <n v="1"/>
    <n v="1"/>
    <x v="0"/>
    <x v="1"/>
    <x v="0"/>
    <x v="1"/>
    <x v="0"/>
    <x v="3"/>
    <x v="0"/>
    <m/>
    <n v="1"/>
    <m/>
    <x v="0"/>
    <m/>
    <m/>
    <m/>
    <m/>
    <m/>
    <n v="1"/>
    <x v="1"/>
    <m/>
    <m/>
    <m/>
    <x v="2"/>
    <x v="9"/>
    <n v="4.5"/>
    <n v="4.5"/>
    <n v="3"/>
    <n v="3.5"/>
    <s v="Low"/>
    <s v="Medium Low"/>
    <s v="Medium Low"/>
    <s v="Low"/>
    <s v="Low"/>
    <x v="4"/>
  </r>
  <r>
    <n v="709"/>
    <d v="2020-09-23T09:24:57"/>
    <x v="708"/>
    <x v="12"/>
    <n v="9"/>
    <n v="1"/>
    <n v="1"/>
    <n v="2"/>
    <n v="0"/>
    <n v="4"/>
    <m/>
    <n v="2"/>
    <n v="2"/>
    <n v="2"/>
    <n v="5"/>
    <n v="2"/>
    <n v="7"/>
    <n v="2"/>
    <n v="7"/>
    <n v="6"/>
    <n v="7"/>
    <n v="1"/>
    <n v="7"/>
    <n v="2"/>
    <x v="7"/>
    <x v="3"/>
    <x v="1"/>
    <m/>
    <m/>
    <s v="Cenlar"/>
    <n v="2"/>
    <x v="2"/>
    <n v="2"/>
    <n v="2"/>
    <m/>
    <x v="1"/>
    <x v="1"/>
    <x v="1"/>
    <x v="0"/>
    <x v="0"/>
    <x v="1"/>
    <x v="1"/>
    <m/>
    <m/>
    <m/>
    <x v="0"/>
    <m/>
    <n v="1"/>
    <m/>
    <n v="1"/>
    <m/>
    <n v="1"/>
    <x v="0"/>
    <m/>
    <m/>
    <m/>
    <x v="1"/>
    <x v="1"/>
    <n v="6.5"/>
    <n v="7"/>
    <n v="6.5"/>
    <n v="6.5"/>
    <s v="Medium Low"/>
    <s v="High"/>
    <s v="High"/>
    <s v="High"/>
    <s v="High"/>
    <x v="7"/>
  </r>
  <r>
    <n v="710"/>
    <d v="2020-09-23T09:35:35"/>
    <x v="709"/>
    <x v="3"/>
    <n v="35"/>
    <n v="2"/>
    <n v="1"/>
    <n v="2"/>
    <n v="1"/>
    <n v="1"/>
    <m/>
    <n v="1"/>
    <n v="10"/>
    <n v="2"/>
    <n v="7"/>
    <n v="6"/>
    <n v="7"/>
    <n v="7"/>
    <n v="7"/>
    <n v="5"/>
    <n v="6"/>
    <n v="5"/>
    <n v="7"/>
    <n v="6"/>
    <x v="7"/>
    <x v="0"/>
    <x v="3"/>
    <m/>
    <m/>
    <m/>
    <n v="2"/>
    <x v="0"/>
    <n v="1"/>
    <n v="2"/>
    <m/>
    <x v="1"/>
    <x v="1"/>
    <x v="1"/>
    <x v="1"/>
    <x v="0"/>
    <x v="4"/>
    <x v="1"/>
    <n v="1"/>
    <m/>
    <m/>
    <x v="1"/>
    <n v="1"/>
    <m/>
    <m/>
    <m/>
    <m/>
    <n v="1"/>
    <x v="1"/>
    <m/>
    <m/>
    <m/>
    <x v="2"/>
    <x v="5"/>
    <n v="4"/>
    <n v="5"/>
    <n v="4"/>
    <n v="4.5"/>
    <s v="Medium High"/>
    <s v="Low"/>
    <s v="Medium Low"/>
    <s v="Medium Low"/>
    <s v="Medium Low"/>
    <x v="6"/>
  </r>
  <r>
    <n v="711"/>
    <d v="2020-09-23T09:42:47"/>
    <x v="710"/>
    <x v="41"/>
    <n v="32"/>
    <n v="1"/>
    <n v="1"/>
    <n v="1"/>
    <n v="1"/>
    <n v="1"/>
    <m/>
    <n v="1"/>
    <n v="3"/>
    <n v="1"/>
    <n v="7"/>
    <n v="5"/>
    <n v="6"/>
    <n v="6"/>
    <n v="6"/>
    <n v="3"/>
    <n v="2"/>
    <n v="2"/>
    <n v="1"/>
    <n v="4"/>
    <x v="1"/>
    <x v="0"/>
    <x v="4"/>
    <m/>
    <m/>
    <m/>
    <n v="1"/>
    <x v="1"/>
    <n v="1"/>
    <n v="1"/>
    <n v="1"/>
    <x v="0"/>
    <x v="0"/>
    <x v="0"/>
    <x v="1"/>
    <x v="0"/>
    <x v="2"/>
    <x v="0"/>
    <n v="1"/>
    <n v="1"/>
    <m/>
    <x v="1"/>
    <m/>
    <m/>
    <m/>
    <m/>
    <m/>
    <n v="1"/>
    <x v="0"/>
    <m/>
    <m/>
    <m/>
    <x v="0"/>
    <x v="4"/>
    <n v="2.5"/>
    <n v="6"/>
    <n v="1.5"/>
    <n v="5"/>
    <s v="High"/>
    <s v="Low"/>
    <s v="Medium High"/>
    <s v="Low"/>
    <s v="Medium Low"/>
    <x v="6"/>
  </r>
  <r>
    <n v="712"/>
    <d v="2020-09-23T09:46:37"/>
    <x v="711"/>
    <x v="19"/>
    <n v="22"/>
    <n v="1"/>
    <n v="1"/>
    <n v="3"/>
    <n v="0"/>
    <n v="2"/>
    <m/>
    <n v="2"/>
    <n v="31"/>
    <n v="2"/>
    <n v="6"/>
    <n v="1"/>
    <n v="7"/>
    <n v="2"/>
    <n v="6"/>
    <n v="2"/>
    <n v="7"/>
    <n v="1"/>
    <n v="7"/>
    <n v="1"/>
    <x v="2"/>
    <x v="1"/>
    <x v="1"/>
    <m/>
    <m/>
    <s v="Northstar-Mr Cooper"/>
    <n v="2"/>
    <x v="1"/>
    <n v="2"/>
    <n v="2"/>
    <m/>
    <x v="1"/>
    <x v="1"/>
    <x v="0"/>
    <x v="1"/>
    <x v="0"/>
    <x v="1"/>
    <x v="0"/>
    <m/>
    <n v="1"/>
    <m/>
    <x v="1"/>
    <m/>
    <m/>
    <n v="1"/>
    <m/>
    <m/>
    <m/>
    <x v="0"/>
    <m/>
    <n v="1"/>
    <m/>
    <x v="2"/>
    <x v="4"/>
    <n v="7"/>
    <n v="7"/>
    <n v="6.5"/>
    <n v="6.5"/>
    <s v="High"/>
    <s v="High"/>
    <s v="High"/>
    <s v="High"/>
    <s v="High"/>
    <x v="3"/>
  </r>
  <r>
    <n v="713"/>
    <d v="2020-09-23T10:36:56"/>
    <x v="712"/>
    <x v="8"/>
    <n v="32"/>
    <n v="1"/>
    <n v="1"/>
    <n v="2"/>
    <n v="2"/>
    <n v="1"/>
    <m/>
    <n v="1"/>
    <n v="5"/>
    <n v="2"/>
    <n v="5"/>
    <n v="5"/>
    <n v="6"/>
    <n v="5"/>
    <n v="7"/>
    <n v="6"/>
    <n v="6"/>
    <n v="5"/>
    <n v="6"/>
    <n v="3"/>
    <x v="12"/>
    <x v="3"/>
    <x v="3"/>
    <m/>
    <m/>
    <m/>
    <n v="1"/>
    <x v="0"/>
    <n v="1"/>
    <n v="1"/>
    <m/>
    <x v="1"/>
    <x v="0"/>
    <x v="0"/>
    <x v="0"/>
    <x v="0"/>
    <x v="1"/>
    <x v="1"/>
    <n v="1"/>
    <n v="1"/>
    <m/>
    <x v="1"/>
    <n v="1"/>
    <m/>
    <m/>
    <m/>
    <m/>
    <n v="1"/>
    <x v="0"/>
    <m/>
    <n v="1"/>
    <m/>
    <x v="0"/>
    <x v="1"/>
    <n v="4.5"/>
    <n v="4.5"/>
    <n v="4.5"/>
    <n v="6"/>
    <s v="Medium Low"/>
    <s v="Medium Low"/>
    <s v="Medium Low"/>
    <s v="Medium Low"/>
    <s v="Medium High"/>
    <x v="2"/>
  </r>
  <r>
    <n v="714"/>
    <d v="2020-09-23T11:21:46"/>
    <x v="713"/>
    <x v="8"/>
    <n v="10"/>
    <n v="1"/>
    <n v="1"/>
    <n v="2"/>
    <n v="2"/>
    <n v="1"/>
    <m/>
    <n v="1"/>
    <n v="3"/>
    <n v="2"/>
    <n v="7"/>
    <n v="5"/>
    <n v="5"/>
    <n v="1"/>
    <n v="3"/>
    <n v="6"/>
    <n v="6"/>
    <n v="1"/>
    <n v="6"/>
    <n v="1"/>
    <x v="7"/>
    <x v="0"/>
    <x v="3"/>
    <m/>
    <m/>
    <m/>
    <n v="1"/>
    <x v="0"/>
    <n v="1"/>
    <n v="2"/>
    <n v="1"/>
    <x v="1"/>
    <x v="1"/>
    <x v="0"/>
    <x v="0"/>
    <x v="0"/>
    <x v="1"/>
    <x v="1"/>
    <n v="1"/>
    <m/>
    <m/>
    <x v="0"/>
    <m/>
    <n v="1"/>
    <m/>
    <m/>
    <m/>
    <n v="1"/>
    <x v="1"/>
    <n v="1"/>
    <n v="1"/>
    <m/>
    <x v="1"/>
    <x v="6"/>
    <n v="4.5"/>
    <n v="6"/>
    <n v="6.5"/>
    <n v="5"/>
    <s v="Medium High"/>
    <s v="Medium Low"/>
    <s v="Medium High"/>
    <s v="High"/>
    <s v="Medium Low"/>
    <x v="2"/>
  </r>
  <r>
    <n v="715"/>
    <d v="2020-09-23T11:41:33"/>
    <x v="714"/>
    <x v="25"/>
    <n v="9"/>
    <n v="2"/>
    <n v="1"/>
    <n v="2"/>
    <n v="2"/>
    <n v="1"/>
    <m/>
    <n v="1"/>
    <n v="33"/>
    <n v="1"/>
    <n v="4"/>
    <n v="3"/>
    <n v="4"/>
    <n v="4"/>
    <n v="4"/>
    <n v="4"/>
    <n v="5"/>
    <n v="3"/>
    <n v="5"/>
    <n v="3"/>
    <x v="7"/>
    <x v="0"/>
    <x v="4"/>
    <m/>
    <m/>
    <m/>
    <n v="1"/>
    <x v="0"/>
    <n v="1"/>
    <n v="1"/>
    <m/>
    <x v="0"/>
    <x v="0"/>
    <x v="0"/>
    <x v="1"/>
    <x v="0"/>
    <x v="3"/>
    <x v="0"/>
    <n v="1"/>
    <m/>
    <m/>
    <x v="1"/>
    <m/>
    <n v="1"/>
    <m/>
    <m/>
    <m/>
    <n v="1"/>
    <x v="1"/>
    <m/>
    <m/>
    <m/>
    <x v="1"/>
    <x v="0"/>
    <n v="5"/>
    <n v="4.5"/>
    <n v="4.5"/>
    <n v="4.5"/>
    <s v="Medium Low"/>
    <s v="Medium Low"/>
    <s v="Medium Low"/>
    <s v="Medium Low"/>
    <s v="Medium Low"/>
    <x v="0"/>
  </r>
  <r>
    <n v="716"/>
    <d v="2020-09-23T12:03:12"/>
    <x v="715"/>
    <x v="3"/>
    <n v="9"/>
    <n v="1"/>
    <n v="1"/>
    <n v="2"/>
    <n v="3"/>
    <n v="1"/>
    <m/>
    <n v="2"/>
    <n v="7"/>
    <n v="1"/>
    <n v="6"/>
    <n v="6"/>
    <n v="6"/>
    <n v="7"/>
    <n v="6"/>
    <n v="6"/>
    <n v="7"/>
    <n v="7"/>
    <n v="7"/>
    <n v="5"/>
    <x v="12"/>
    <x v="3"/>
    <x v="3"/>
    <m/>
    <m/>
    <m/>
    <n v="1"/>
    <x v="0"/>
    <n v="1"/>
    <n v="2"/>
    <n v="1"/>
    <x v="1"/>
    <x v="0"/>
    <x v="1"/>
    <x v="0"/>
    <x v="0"/>
    <x v="1"/>
    <x v="1"/>
    <m/>
    <n v="1"/>
    <n v="1"/>
    <x v="1"/>
    <m/>
    <m/>
    <n v="1"/>
    <m/>
    <m/>
    <n v="1"/>
    <x v="0"/>
    <n v="1"/>
    <n v="1"/>
    <m/>
    <x v="1"/>
    <x v="0"/>
    <n v="4.5"/>
    <n v="3.5"/>
    <n v="4"/>
    <n v="4.5"/>
    <s v="Medium Low"/>
    <s v="Medium Low"/>
    <s v="Low"/>
    <s v="Medium Low"/>
    <s v="Medium Low"/>
    <x v="0"/>
  </r>
  <r>
    <n v="717"/>
    <d v="2020-09-23T12:21:27"/>
    <x v="716"/>
    <x v="18"/>
    <n v="32"/>
    <n v="1"/>
    <n v="1"/>
    <n v="1"/>
    <n v="0"/>
    <n v="1"/>
    <m/>
    <n v="1"/>
    <n v="1"/>
    <n v="2"/>
    <n v="6"/>
    <n v="1"/>
    <n v="7"/>
    <n v="1"/>
    <n v="7"/>
    <n v="5"/>
    <n v="7"/>
    <n v="1"/>
    <n v="7"/>
    <n v="5"/>
    <x v="12"/>
    <x v="0"/>
    <x v="5"/>
    <m/>
    <m/>
    <m/>
    <n v="2"/>
    <x v="1"/>
    <n v="2"/>
    <n v="2"/>
    <m/>
    <x v="0"/>
    <x v="1"/>
    <x v="0"/>
    <x v="0"/>
    <x v="0"/>
    <x v="1"/>
    <x v="0"/>
    <m/>
    <m/>
    <m/>
    <x v="1"/>
    <n v="1"/>
    <m/>
    <n v="1"/>
    <m/>
    <m/>
    <m/>
    <x v="0"/>
    <m/>
    <n v="1"/>
    <m/>
    <x v="0"/>
    <x v="6"/>
    <n v="7"/>
    <n v="7"/>
    <n v="7"/>
    <n v="5"/>
    <s v="Medium High"/>
    <s v="High"/>
    <s v="High"/>
    <s v="High"/>
    <s v="Medium Low"/>
    <x v="7"/>
  </r>
  <r>
    <n v="718"/>
    <d v="2020-09-23T12:27:57"/>
    <x v="717"/>
    <x v="13"/>
    <n v="30"/>
    <n v="1"/>
    <n v="1"/>
    <n v="2"/>
    <n v="1"/>
    <n v="1"/>
    <m/>
    <n v="1"/>
    <n v="5"/>
    <n v="2"/>
    <n v="7"/>
    <n v="1"/>
    <n v="7"/>
    <n v="5"/>
    <n v="7"/>
    <n v="1"/>
    <n v="7"/>
    <n v="2"/>
    <n v="7"/>
    <n v="1"/>
    <x v="8"/>
    <x v="0"/>
    <x v="3"/>
    <m/>
    <m/>
    <m/>
    <n v="2"/>
    <x v="1"/>
    <n v="2"/>
    <n v="2"/>
    <n v="1"/>
    <x v="1"/>
    <x v="1"/>
    <x v="1"/>
    <x v="0"/>
    <x v="0"/>
    <x v="3"/>
    <x v="0"/>
    <m/>
    <m/>
    <m/>
    <x v="0"/>
    <m/>
    <n v="1"/>
    <m/>
    <m/>
    <m/>
    <n v="1"/>
    <x v="1"/>
    <m/>
    <m/>
    <m/>
    <x v="0"/>
    <x v="10"/>
    <n v="7"/>
    <n v="6.5"/>
    <n v="5"/>
    <n v="7"/>
    <s v="High"/>
    <s v="High"/>
    <s v="Medium High"/>
    <s v="Medium High"/>
    <s v="High"/>
    <x v="3"/>
  </r>
  <r>
    <n v="719"/>
    <d v="2020-09-23T12:45:18"/>
    <x v="718"/>
    <x v="28"/>
    <n v="29"/>
    <n v="2"/>
    <n v="1"/>
    <n v="4"/>
    <n v="1"/>
    <n v="1"/>
    <m/>
    <n v="1"/>
    <n v="29"/>
    <n v="1"/>
    <n v="4"/>
    <n v="4"/>
    <n v="7"/>
    <n v="2"/>
    <n v="7"/>
    <n v="4"/>
    <n v="6"/>
    <n v="4"/>
    <n v="4"/>
    <n v="4"/>
    <x v="37"/>
    <x v="0"/>
    <x v="10"/>
    <m/>
    <m/>
    <m/>
    <n v="2"/>
    <x v="2"/>
    <n v="2"/>
    <n v="2"/>
    <n v="1"/>
    <x v="0"/>
    <x v="1"/>
    <x v="0"/>
    <x v="0"/>
    <x v="0"/>
    <x v="0"/>
    <x v="1"/>
    <m/>
    <m/>
    <m/>
    <x v="0"/>
    <n v="1"/>
    <m/>
    <m/>
    <n v="1"/>
    <m/>
    <m/>
    <x v="0"/>
    <m/>
    <m/>
    <m/>
    <x v="0"/>
    <x v="0"/>
    <n v="5"/>
    <n v="5.5"/>
    <n v="5"/>
    <n v="5.5"/>
    <s v="Medium Low"/>
    <s v="Medium Low"/>
    <s v="Medium High"/>
    <s v="Medium High"/>
    <s v="Medium High"/>
    <x v="2"/>
  </r>
  <r>
    <n v="720"/>
    <d v="2020-09-23T13:42:45"/>
    <x v="719"/>
    <x v="5"/>
    <n v="5"/>
    <n v="1"/>
    <n v="1"/>
    <n v="2"/>
    <n v="0"/>
    <n v="1"/>
    <m/>
    <n v="1"/>
    <n v="2"/>
    <n v="1"/>
    <n v="5"/>
    <n v="4"/>
    <n v="2"/>
    <n v="5"/>
    <n v="6"/>
    <n v="3"/>
    <n v="5"/>
    <n v="5"/>
    <n v="4"/>
    <n v="5"/>
    <x v="7"/>
    <x v="0"/>
    <x v="3"/>
    <m/>
    <m/>
    <m/>
    <n v="2"/>
    <x v="1"/>
    <n v="2"/>
    <n v="3"/>
    <m/>
    <x v="0"/>
    <x v="1"/>
    <x v="0"/>
    <x v="0"/>
    <x v="0"/>
    <x v="2"/>
    <x v="1"/>
    <n v="1"/>
    <n v="1"/>
    <m/>
    <x v="0"/>
    <m/>
    <m/>
    <m/>
    <m/>
    <m/>
    <m/>
    <x v="1"/>
    <m/>
    <m/>
    <n v="1"/>
    <x v="3"/>
    <x v="5"/>
    <n v="4.5"/>
    <n v="2.5"/>
    <n v="3.5"/>
    <n v="4.5"/>
    <s v="Medium High"/>
    <s v="Medium Low"/>
    <s v="Low"/>
    <s v="Medium Low"/>
    <s v="Medium Low"/>
    <x v="0"/>
  </r>
  <r>
    <n v="721"/>
    <d v="2020-09-23T14:30:50"/>
    <x v="720"/>
    <x v="7"/>
    <n v="5"/>
    <n v="1"/>
    <n v="1"/>
    <n v="3"/>
    <n v="0"/>
    <n v="1"/>
    <m/>
    <n v="1"/>
    <n v="9"/>
    <n v="1"/>
    <n v="2"/>
    <n v="3"/>
    <n v="4"/>
    <n v="3"/>
    <n v="4"/>
    <n v="4"/>
    <n v="4"/>
    <n v="2"/>
    <n v="3"/>
    <n v="3"/>
    <x v="9"/>
    <x v="0"/>
    <x v="3"/>
    <m/>
    <m/>
    <m/>
    <n v="2"/>
    <x v="1"/>
    <n v="2"/>
    <n v="2"/>
    <m/>
    <x v="0"/>
    <x v="1"/>
    <x v="0"/>
    <x v="1"/>
    <x v="1"/>
    <x v="1"/>
    <x v="1"/>
    <m/>
    <m/>
    <n v="1"/>
    <x v="0"/>
    <n v="1"/>
    <m/>
    <m/>
    <m/>
    <m/>
    <n v="1"/>
    <x v="0"/>
    <n v="1"/>
    <m/>
    <m/>
    <x v="3"/>
    <x v="2"/>
    <n v="4.5"/>
    <n v="5"/>
    <n v="4"/>
    <n v="4.5"/>
    <s v="Medium Low"/>
    <s v="Medium Low"/>
    <s v="Medium Low"/>
    <s v="Medium Low"/>
    <s v="Medium Low"/>
    <x v="4"/>
  </r>
  <r>
    <n v="722"/>
    <d v="2020-09-23T16:20:04"/>
    <x v="721"/>
    <x v="50"/>
    <n v="30"/>
    <n v="1"/>
    <n v="1"/>
    <n v="1"/>
    <n v="0"/>
    <n v="5"/>
    <s v="Unemployment benefits"/>
    <n v="1"/>
    <n v="15"/>
    <n v="2"/>
    <n v="1"/>
    <n v="1"/>
    <n v="2"/>
    <n v="1"/>
    <n v="5"/>
    <n v="4"/>
    <n v="3"/>
    <n v="1"/>
    <n v="2"/>
    <n v="4"/>
    <x v="17"/>
    <x v="0"/>
    <x v="3"/>
    <m/>
    <m/>
    <m/>
    <n v="2"/>
    <x v="0"/>
    <n v="2"/>
    <n v="2"/>
    <m/>
    <x v="0"/>
    <x v="1"/>
    <x v="0"/>
    <x v="1"/>
    <x v="1"/>
    <x v="2"/>
    <x v="1"/>
    <m/>
    <m/>
    <m/>
    <x v="1"/>
    <m/>
    <m/>
    <m/>
    <m/>
    <n v="1"/>
    <m/>
    <x v="1"/>
    <m/>
    <m/>
    <n v="1"/>
    <x v="0"/>
    <x v="9"/>
    <n v="5"/>
    <n v="4.5"/>
    <n v="4.5"/>
    <n v="4.5"/>
    <s v="Low"/>
    <s v="Medium Low"/>
    <s v="Medium Low"/>
    <s v="Medium Low"/>
    <s v="Medium Low"/>
    <x v="4"/>
  </r>
  <r>
    <n v="723"/>
    <d v="2020-09-24T14:20:02"/>
    <x v="722"/>
    <x v="56"/>
    <n v="44"/>
    <n v="1"/>
    <n v="1"/>
    <n v="2"/>
    <n v="0"/>
    <n v="1"/>
    <m/>
    <n v="2"/>
    <n v="7"/>
    <n v="2"/>
    <n v="6"/>
    <n v="2"/>
    <n v="6"/>
    <n v="3"/>
    <n v="6"/>
    <n v="3"/>
    <n v="6"/>
    <n v="2"/>
    <n v="6"/>
    <n v="3"/>
    <x v="10"/>
    <x v="3"/>
    <x v="4"/>
    <m/>
    <m/>
    <m/>
    <n v="2"/>
    <x v="1"/>
    <n v="2"/>
    <n v="2"/>
    <m/>
    <x v="0"/>
    <x v="1"/>
    <x v="0"/>
    <x v="1"/>
    <x v="1"/>
    <x v="4"/>
    <x v="0"/>
    <m/>
    <m/>
    <m/>
    <x v="0"/>
    <n v="1"/>
    <m/>
    <m/>
    <m/>
    <m/>
    <n v="1"/>
    <x v="0"/>
    <m/>
    <m/>
    <m/>
    <x v="3"/>
    <x v="11"/>
    <n v="6"/>
    <n v="6"/>
    <n v="5.5"/>
    <n v="5.5"/>
    <s v="Medium High"/>
    <s v="Medium High"/>
    <s v="Medium High"/>
    <s v="Medium High"/>
    <s v="Medium High"/>
    <x v="3"/>
  </r>
  <r>
    <n v="724"/>
    <d v="2020-09-24T14:22:13"/>
    <x v="723"/>
    <x v="26"/>
    <n v="32"/>
    <n v="1"/>
    <n v="1"/>
    <n v="2"/>
    <n v="0"/>
    <n v="1"/>
    <m/>
    <n v="1"/>
    <n v="16"/>
    <n v="1"/>
    <n v="6"/>
    <n v="2"/>
    <n v="6"/>
    <n v="3"/>
    <n v="6"/>
    <n v="6"/>
    <n v="4"/>
    <n v="1"/>
    <n v="3"/>
    <n v="5"/>
    <x v="18"/>
    <x v="0"/>
    <x v="3"/>
    <m/>
    <m/>
    <m/>
    <n v="2"/>
    <x v="1"/>
    <n v="1"/>
    <n v="2"/>
    <n v="1"/>
    <x v="0"/>
    <x v="1"/>
    <x v="0"/>
    <x v="1"/>
    <x v="0"/>
    <x v="1"/>
    <x v="1"/>
    <n v="1"/>
    <m/>
    <m/>
    <x v="1"/>
    <m/>
    <m/>
    <m/>
    <m/>
    <m/>
    <n v="1"/>
    <x v="1"/>
    <m/>
    <m/>
    <m/>
    <x v="0"/>
    <x v="0"/>
    <n v="5"/>
    <n v="6.5"/>
    <n v="4"/>
    <n v="4.5"/>
    <s v="Medium Low"/>
    <s v="Medium Low"/>
    <s v="Medium High"/>
    <s v="Medium Low"/>
    <s v="Medium Low"/>
    <x v="5"/>
  </r>
  <r>
    <n v="725"/>
    <d v="2020-09-24T14:23:58"/>
    <x v="724"/>
    <x v="20"/>
    <n v="49"/>
    <n v="1"/>
    <n v="1"/>
    <n v="2"/>
    <n v="0"/>
    <n v="1"/>
    <m/>
    <n v="2"/>
    <n v="28"/>
    <n v="2"/>
    <n v="5"/>
    <n v="5"/>
    <n v="6"/>
    <n v="6"/>
    <n v="6"/>
    <n v="5"/>
    <n v="6"/>
    <n v="7"/>
    <n v="3"/>
    <n v="2"/>
    <x v="37"/>
    <x v="3"/>
    <x v="6"/>
    <m/>
    <s v="Wesbanco "/>
    <m/>
    <n v="2"/>
    <x v="1"/>
    <n v="2"/>
    <n v="2"/>
    <n v="1"/>
    <x v="0"/>
    <x v="1"/>
    <x v="0"/>
    <x v="1"/>
    <x v="0"/>
    <x v="0"/>
    <x v="1"/>
    <m/>
    <m/>
    <m/>
    <x v="0"/>
    <m/>
    <n v="1"/>
    <m/>
    <n v="1"/>
    <m/>
    <m/>
    <x v="1"/>
    <m/>
    <n v="1"/>
    <m/>
    <x v="1"/>
    <x v="0"/>
    <n v="4.5"/>
    <n v="3.5"/>
    <n v="2.5"/>
    <n v="6"/>
    <s v="Medium Low"/>
    <s v="Medium Low"/>
    <s v="Low"/>
    <s v="Low"/>
    <s v="Medium High"/>
    <x v="6"/>
  </r>
  <r>
    <n v="726"/>
    <d v="2020-09-24T14:24:31"/>
    <x v="725"/>
    <x v="47"/>
    <n v="9"/>
    <n v="1"/>
    <n v="1"/>
    <n v="1"/>
    <n v="0"/>
    <n v="4"/>
    <m/>
    <n v="2"/>
    <n v="4"/>
    <n v="2"/>
    <n v="3"/>
    <n v="2"/>
    <n v="6"/>
    <n v="5"/>
    <n v="5"/>
    <n v="5"/>
    <n v="6"/>
    <n v="3"/>
    <n v="5"/>
    <n v="2"/>
    <x v="1"/>
    <x v="1"/>
    <x v="2"/>
    <m/>
    <m/>
    <m/>
    <n v="2"/>
    <x v="2"/>
    <n v="2"/>
    <n v="3"/>
    <m/>
    <x v="0"/>
    <x v="1"/>
    <x v="0"/>
    <x v="1"/>
    <x v="1"/>
    <x v="0"/>
    <x v="1"/>
    <m/>
    <m/>
    <m/>
    <x v="0"/>
    <m/>
    <n v="1"/>
    <n v="1"/>
    <m/>
    <m/>
    <n v="1"/>
    <x v="1"/>
    <m/>
    <m/>
    <m/>
    <x v="1"/>
    <x v="2"/>
    <n v="6"/>
    <n v="5.5"/>
    <n v="4"/>
    <n v="5.5"/>
    <s v="Medium Low"/>
    <s v="Medium High"/>
    <s v="Medium High"/>
    <s v="Medium Low"/>
    <s v="Medium High"/>
    <x v="5"/>
  </r>
  <r>
    <n v="727"/>
    <d v="2020-09-24T14:25:33"/>
    <x v="726"/>
    <x v="21"/>
    <n v="30"/>
    <n v="1"/>
    <n v="1"/>
    <n v="1"/>
    <n v="0"/>
    <n v="2"/>
    <m/>
    <n v="1"/>
    <n v="30"/>
    <n v="2"/>
    <n v="6"/>
    <n v="4"/>
    <n v="6"/>
    <n v="3"/>
    <n v="6"/>
    <n v="2"/>
    <n v="7"/>
    <n v="2"/>
    <n v="6"/>
    <n v="1"/>
    <x v="21"/>
    <x v="0"/>
    <x v="9"/>
    <s v="PNC"/>
    <m/>
    <m/>
    <n v="3"/>
    <x v="0"/>
    <n v="3"/>
    <n v="3"/>
    <m/>
    <x v="1"/>
    <x v="0"/>
    <x v="0"/>
    <x v="0"/>
    <x v="0"/>
    <x v="5"/>
    <x v="1"/>
    <m/>
    <m/>
    <m/>
    <x v="0"/>
    <m/>
    <m/>
    <m/>
    <n v="1"/>
    <n v="1"/>
    <m/>
    <x v="1"/>
    <m/>
    <m/>
    <n v="1"/>
    <x v="0"/>
    <x v="4"/>
    <n v="5.5"/>
    <n v="6"/>
    <n v="5.5"/>
    <n v="6.5"/>
    <s v="High"/>
    <s v="Medium High"/>
    <s v="Medium High"/>
    <s v="Medium High"/>
    <s v="High"/>
    <x v="3"/>
  </r>
  <r>
    <n v="728"/>
    <d v="2020-09-24T14:25:37"/>
    <x v="727"/>
    <x v="45"/>
    <n v="9"/>
    <n v="1"/>
    <n v="1"/>
    <n v="2"/>
    <n v="1"/>
    <n v="1"/>
    <m/>
    <n v="1"/>
    <n v="5"/>
    <n v="2"/>
    <n v="3"/>
    <n v="1"/>
    <n v="4"/>
    <n v="5"/>
    <n v="5"/>
    <n v="5"/>
    <n v="2"/>
    <n v="4"/>
    <n v="2"/>
    <n v="5"/>
    <x v="3"/>
    <x v="0"/>
    <x v="3"/>
    <m/>
    <m/>
    <m/>
    <n v="3"/>
    <x v="0"/>
    <n v="1"/>
    <n v="2"/>
    <n v="1"/>
    <x v="1"/>
    <x v="1"/>
    <x v="1"/>
    <x v="1"/>
    <x v="0"/>
    <x v="5"/>
    <x v="0"/>
    <m/>
    <m/>
    <m/>
    <x v="0"/>
    <m/>
    <n v="1"/>
    <m/>
    <m/>
    <m/>
    <n v="1"/>
    <x v="0"/>
    <m/>
    <n v="1"/>
    <m/>
    <x v="1"/>
    <x v="2"/>
    <n v="4.5"/>
    <n v="4"/>
    <n v="2.5"/>
    <n v="4"/>
    <s v="Medium Low"/>
    <s v="Medium Low"/>
    <s v="Low"/>
    <s v="Low"/>
    <s v="Low"/>
    <x v="0"/>
  </r>
  <r>
    <n v="729"/>
    <d v="2020-09-24T14:26:00"/>
    <x v="728"/>
    <x v="60"/>
    <n v="22"/>
    <n v="1"/>
    <n v="1"/>
    <n v="1"/>
    <n v="0"/>
    <n v="4"/>
    <m/>
    <n v="2"/>
    <n v="6"/>
    <n v="1"/>
    <n v="5"/>
    <n v="2"/>
    <n v="4"/>
    <n v="5"/>
    <n v="4"/>
    <n v="6"/>
    <n v="5"/>
    <n v="2"/>
    <n v="4"/>
    <n v="5"/>
    <x v="2"/>
    <x v="3"/>
    <x v="1"/>
    <m/>
    <m/>
    <s v="Raymond James"/>
    <n v="2"/>
    <x v="1"/>
    <n v="2"/>
    <n v="2"/>
    <m/>
    <x v="0"/>
    <x v="1"/>
    <x v="0"/>
    <x v="1"/>
    <x v="1"/>
    <x v="4"/>
    <x v="0"/>
    <m/>
    <m/>
    <m/>
    <x v="0"/>
    <m/>
    <m/>
    <m/>
    <m/>
    <m/>
    <m/>
    <x v="1"/>
    <m/>
    <m/>
    <n v="1"/>
    <x v="2"/>
    <x v="1"/>
    <n v="5.5"/>
    <n v="5"/>
    <n v="3.5"/>
    <n v="3.5"/>
    <s v="Medium Low"/>
    <s v="Medium High"/>
    <s v="Medium Low"/>
    <s v="Medium Low"/>
    <s v="Low"/>
    <x v="4"/>
  </r>
  <r>
    <n v="730"/>
    <d v="2020-09-24T14:26:06"/>
    <x v="729"/>
    <x v="32"/>
    <n v="5"/>
    <n v="1"/>
    <n v="1"/>
    <n v="2"/>
    <n v="0"/>
    <n v="4"/>
    <m/>
    <n v="1"/>
    <n v="41"/>
    <n v="2"/>
    <n v="5"/>
    <n v="5"/>
    <n v="6"/>
    <n v="2"/>
    <n v="6"/>
    <n v="5"/>
    <n v="5"/>
    <n v="2"/>
    <n v="6"/>
    <n v="2"/>
    <x v="8"/>
    <x v="1"/>
    <x v="1"/>
    <m/>
    <m/>
    <s v="SPS"/>
    <n v="2"/>
    <x v="0"/>
    <n v="2"/>
    <n v="2"/>
    <m/>
    <x v="1"/>
    <x v="1"/>
    <x v="0"/>
    <x v="1"/>
    <x v="0"/>
    <x v="1"/>
    <x v="1"/>
    <m/>
    <m/>
    <m/>
    <x v="1"/>
    <m/>
    <m/>
    <m/>
    <m/>
    <n v="1"/>
    <m/>
    <x v="1"/>
    <m/>
    <m/>
    <n v="1"/>
    <x v="3"/>
    <x v="0"/>
    <n v="4"/>
    <n v="6"/>
    <n v="6"/>
    <n v="6"/>
    <s v="Medium Low"/>
    <s v="Low"/>
    <s v="Medium High"/>
    <s v="Medium High"/>
    <s v="Medium High"/>
    <x v="2"/>
  </r>
  <r>
    <n v="731"/>
    <d v="2020-09-24T14:28:19"/>
    <x v="730"/>
    <x v="7"/>
    <n v="10"/>
    <n v="1"/>
    <n v="1"/>
    <n v="2"/>
    <n v="1"/>
    <n v="1"/>
    <m/>
    <n v="1"/>
    <n v="5"/>
    <n v="1"/>
    <n v="6"/>
    <n v="7"/>
    <n v="7"/>
    <n v="6"/>
    <n v="7"/>
    <n v="6"/>
    <n v="7"/>
    <n v="7"/>
    <n v="7"/>
    <n v="7"/>
    <x v="8"/>
    <x v="0"/>
    <x v="4"/>
    <m/>
    <m/>
    <m/>
    <n v="2"/>
    <x v="0"/>
    <n v="1"/>
    <n v="1"/>
    <n v="1"/>
    <x v="1"/>
    <x v="0"/>
    <x v="1"/>
    <x v="1"/>
    <x v="0"/>
    <x v="0"/>
    <x v="0"/>
    <n v="1"/>
    <n v="1"/>
    <m/>
    <x v="1"/>
    <m/>
    <m/>
    <m/>
    <m/>
    <m/>
    <n v="1"/>
    <x v="0"/>
    <n v="1"/>
    <n v="1"/>
    <m/>
    <x v="1"/>
    <x v="0"/>
    <n v="4"/>
    <n v="4"/>
    <n v="4.5"/>
    <n v="4"/>
    <s v="Medium Low"/>
    <s v="Low"/>
    <s v="Low"/>
    <s v="Medium Low"/>
    <s v="Low"/>
    <x v="0"/>
  </r>
  <r>
    <n v="732"/>
    <d v="2020-09-24T14:28:28"/>
    <x v="731"/>
    <x v="19"/>
    <n v="25"/>
    <n v="1"/>
    <n v="1"/>
    <n v="1"/>
    <n v="1"/>
    <n v="4"/>
    <m/>
    <n v="1"/>
    <n v="24"/>
    <n v="2"/>
    <n v="6"/>
    <n v="1"/>
    <n v="6"/>
    <n v="4"/>
    <n v="6"/>
    <n v="1"/>
    <n v="6"/>
    <n v="1"/>
    <n v="4"/>
    <n v="1"/>
    <x v="28"/>
    <x v="0"/>
    <x v="9"/>
    <s v="Vantage"/>
    <m/>
    <m/>
    <n v="2"/>
    <x v="1"/>
    <n v="3"/>
    <n v="2"/>
    <n v="1"/>
    <x v="0"/>
    <x v="1"/>
    <x v="0"/>
    <x v="0"/>
    <x v="0"/>
    <x v="0"/>
    <x v="1"/>
    <n v="1"/>
    <m/>
    <m/>
    <x v="0"/>
    <m/>
    <m/>
    <m/>
    <n v="1"/>
    <m/>
    <m/>
    <x v="0"/>
    <m/>
    <n v="1"/>
    <m/>
    <x v="2"/>
    <x v="12"/>
    <n v="6.5"/>
    <n v="6.5"/>
    <n v="4"/>
    <n v="6.5"/>
    <s v="High"/>
    <s v="High"/>
    <s v="Medium High"/>
    <s v="Medium Low"/>
    <s v="High"/>
    <x v="3"/>
  </r>
  <r>
    <n v="733"/>
    <d v="2020-09-24T14:28:32"/>
    <x v="732"/>
    <x v="3"/>
    <n v="29"/>
    <n v="1"/>
    <n v="1"/>
    <n v="2"/>
    <n v="1"/>
    <n v="2"/>
    <m/>
    <n v="1"/>
    <n v="5"/>
    <n v="1"/>
    <n v="5"/>
    <n v="5"/>
    <n v="6"/>
    <n v="5"/>
    <n v="5"/>
    <n v="3"/>
    <n v="5"/>
    <n v="3"/>
    <n v="4"/>
    <n v="3"/>
    <x v="4"/>
    <x v="0"/>
    <x v="3"/>
    <m/>
    <m/>
    <m/>
    <n v="1"/>
    <x v="0"/>
    <n v="1"/>
    <n v="1"/>
    <n v="1"/>
    <x v="0"/>
    <x v="1"/>
    <x v="1"/>
    <x v="1"/>
    <x v="0"/>
    <x v="3"/>
    <x v="1"/>
    <n v="1"/>
    <m/>
    <m/>
    <x v="0"/>
    <m/>
    <m/>
    <m/>
    <m/>
    <m/>
    <n v="1"/>
    <x v="1"/>
    <m/>
    <m/>
    <m/>
    <x v="0"/>
    <x v="5"/>
    <n v="4"/>
    <n v="5.5"/>
    <n v="3.5"/>
    <n v="5"/>
    <s v="Medium High"/>
    <s v="Low"/>
    <s v="Medium High"/>
    <s v="Medium Low"/>
    <s v="Medium Low"/>
    <x v="6"/>
  </r>
  <r>
    <n v="734"/>
    <d v="2020-09-24T14:28:38"/>
    <x v="733"/>
    <x v="4"/>
    <n v="38"/>
    <n v="1"/>
    <n v="1"/>
    <n v="2"/>
    <n v="2"/>
    <n v="1"/>
    <m/>
    <n v="1"/>
    <n v="3"/>
    <n v="1"/>
    <n v="7"/>
    <n v="7"/>
    <n v="7"/>
    <n v="6"/>
    <n v="6"/>
    <n v="7"/>
    <n v="6"/>
    <n v="7"/>
    <n v="7"/>
    <n v="6"/>
    <x v="12"/>
    <x v="1"/>
    <x v="3"/>
    <m/>
    <m/>
    <m/>
    <n v="1"/>
    <x v="0"/>
    <n v="1"/>
    <n v="1"/>
    <n v="1"/>
    <x v="1"/>
    <x v="1"/>
    <x v="1"/>
    <x v="0"/>
    <x v="0"/>
    <x v="2"/>
    <x v="1"/>
    <n v="1"/>
    <n v="1"/>
    <m/>
    <x v="0"/>
    <m/>
    <m/>
    <m/>
    <m/>
    <m/>
    <n v="1"/>
    <x v="0"/>
    <n v="1"/>
    <m/>
    <m/>
    <x v="0"/>
    <x v="0"/>
    <n v="3.5"/>
    <n v="4"/>
    <n v="4.5"/>
    <n v="4"/>
    <s v="Medium Low"/>
    <s v="Low"/>
    <s v="Low"/>
    <s v="Medium Low"/>
    <s v="Low"/>
    <x v="0"/>
  </r>
  <r>
    <n v="735"/>
    <d v="2020-09-24T14:29:09"/>
    <x v="734"/>
    <x v="9"/>
    <n v="4"/>
    <n v="1"/>
    <n v="1"/>
    <n v="4"/>
    <n v="1"/>
    <n v="1"/>
    <m/>
    <n v="2"/>
    <n v="4"/>
    <n v="1"/>
    <n v="6"/>
    <n v="2"/>
    <n v="6"/>
    <n v="4"/>
    <n v="7"/>
    <n v="2"/>
    <n v="7"/>
    <n v="2"/>
    <n v="6"/>
    <n v="1"/>
    <x v="3"/>
    <x v="3"/>
    <x v="1"/>
    <m/>
    <m/>
    <s v="USAA"/>
    <n v="2"/>
    <x v="0"/>
    <n v="1"/>
    <n v="2"/>
    <n v="1"/>
    <x v="1"/>
    <x v="1"/>
    <x v="1"/>
    <x v="1"/>
    <x v="0"/>
    <x v="0"/>
    <x v="0"/>
    <m/>
    <m/>
    <n v="1"/>
    <x v="1"/>
    <m/>
    <n v="1"/>
    <m/>
    <m/>
    <m/>
    <n v="1"/>
    <x v="0"/>
    <n v="1"/>
    <n v="1"/>
    <m/>
    <x v="1"/>
    <x v="4"/>
    <n v="6.5"/>
    <n v="6"/>
    <n v="5"/>
    <n v="7"/>
    <s v="High"/>
    <s v="High"/>
    <s v="Medium High"/>
    <s v="Medium High"/>
    <s v="High"/>
    <x v="3"/>
  </r>
  <r>
    <n v="736"/>
    <d v="2020-09-24T14:29:25"/>
    <x v="735"/>
    <x v="8"/>
    <n v="9"/>
    <n v="1"/>
    <n v="1"/>
    <n v="2"/>
    <n v="1"/>
    <n v="1"/>
    <m/>
    <n v="1"/>
    <n v="4"/>
    <n v="1"/>
    <n v="1"/>
    <n v="1"/>
    <n v="5"/>
    <n v="1"/>
    <n v="7"/>
    <n v="6"/>
    <n v="1"/>
    <n v="4"/>
    <n v="1"/>
    <n v="1"/>
    <x v="7"/>
    <x v="0"/>
    <x v="3"/>
    <m/>
    <m/>
    <m/>
    <n v="3"/>
    <x v="2"/>
    <n v="2"/>
    <n v="3"/>
    <m/>
    <x v="1"/>
    <x v="1"/>
    <x v="0"/>
    <x v="0"/>
    <x v="0"/>
    <x v="0"/>
    <x v="1"/>
    <n v="1"/>
    <m/>
    <n v="1"/>
    <x v="1"/>
    <n v="1"/>
    <m/>
    <m/>
    <m/>
    <m/>
    <m/>
    <x v="0"/>
    <n v="1"/>
    <m/>
    <m/>
    <x v="1"/>
    <x v="7"/>
    <n v="4"/>
    <n v="4.5"/>
    <n v="4"/>
    <n v="7"/>
    <s v="Low"/>
    <s v="Low"/>
    <s v="Medium Low"/>
    <s v="Medium Low"/>
    <s v="High"/>
    <x v="2"/>
  </r>
  <r>
    <n v="737"/>
    <d v="2020-09-24T14:31:11"/>
    <x v="736"/>
    <x v="25"/>
    <n v="14"/>
    <n v="2"/>
    <n v="1"/>
    <n v="2"/>
    <n v="0"/>
    <n v="1"/>
    <m/>
    <n v="2"/>
    <n v="3"/>
    <n v="2"/>
    <n v="2"/>
    <n v="5"/>
    <n v="7"/>
    <n v="5"/>
    <n v="5"/>
    <n v="6"/>
    <n v="6"/>
    <n v="3"/>
    <n v="6"/>
    <n v="5"/>
    <x v="5"/>
    <x v="3"/>
    <x v="6"/>
    <m/>
    <s v="Union Savings Bank"/>
    <m/>
    <n v="2"/>
    <x v="1"/>
    <n v="2"/>
    <n v="2"/>
    <n v="1"/>
    <x v="0"/>
    <x v="1"/>
    <x v="1"/>
    <x v="1"/>
    <x v="0"/>
    <x v="0"/>
    <x v="0"/>
    <m/>
    <m/>
    <m/>
    <x v="0"/>
    <m/>
    <m/>
    <n v="1"/>
    <m/>
    <m/>
    <m/>
    <x v="1"/>
    <m/>
    <m/>
    <n v="1"/>
    <x v="2"/>
    <x v="3"/>
    <n v="4.5"/>
    <n v="6"/>
    <n v="4.5"/>
    <n v="4"/>
    <s v="Low"/>
    <s v="Medium Low"/>
    <s v="Medium High"/>
    <s v="Medium Low"/>
    <s v="Low"/>
    <x v="4"/>
  </r>
  <r>
    <n v="738"/>
    <d v="2020-09-24T14:33:20"/>
    <x v="737"/>
    <x v="19"/>
    <n v="43"/>
    <n v="1"/>
    <n v="1"/>
    <n v="2"/>
    <n v="0"/>
    <n v="4"/>
    <m/>
    <n v="2"/>
    <n v="11"/>
    <n v="2"/>
    <n v="1"/>
    <n v="5"/>
    <n v="3"/>
    <n v="6"/>
    <n v="2"/>
    <n v="7"/>
    <n v="4"/>
    <n v="4"/>
    <n v="1"/>
    <n v="5"/>
    <x v="12"/>
    <x v="1"/>
    <x v="2"/>
    <m/>
    <m/>
    <m/>
    <n v="2"/>
    <x v="1"/>
    <n v="2"/>
    <n v="2"/>
    <n v="1"/>
    <x v="1"/>
    <x v="0"/>
    <x v="0"/>
    <x v="0"/>
    <x v="0"/>
    <x v="1"/>
    <x v="0"/>
    <m/>
    <n v="1"/>
    <m/>
    <x v="1"/>
    <m/>
    <m/>
    <m/>
    <m/>
    <n v="1"/>
    <m/>
    <x v="1"/>
    <m/>
    <m/>
    <n v="1"/>
    <x v="1"/>
    <x v="8"/>
    <n v="3.5"/>
    <n v="3.5"/>
    <n v="1.5"/>
    <n v="2.5"/>
    <s v="Low"/>
    <s v="Low"/>
    <s v="Low"/>
    <s v="Low"/>
    <s v="Low"/>
    <x v="4"/>
  </r>
  <r>
    <n v="739"/>
    <d v="2020-09-24T14:33:32"/>
    <x v="738"/>
    <x v="8"/>
    <n v="5"/>
    <n v="1"/>
    <n v="1"/>
    <n v="2"/>
    <n v="2"/>
    <n v="1"/>
    <m/>
    <n v="1"/>
    <n v="5"/>
    <n v="2"/>
    <n v="4"/>
    <n v="4"/>
    <n v="4"/>
    <n v="4"/>
    <n v="4"/>
    <n v="4"/>
    <n v="4"/>
    <n v="4"/>
    <n v="6"/>
    <n v="4"/>
    <x v="12"/>
    <x v="0"/>
    <x v="3"/>
    <m/>
    <m/>
    <m/>
    <n v="2"/>
    <x v="0"/>
    <n v="1"/>
    <n v="2"/>
    <m/>
    <x v="1"/>
    <x v="1"/>
    <x v="0"/>
    <x v="1"/>
    <x v="0"/>
    <x v="1"/>
    <x v="0"/>
    <n v="1"/>
    <m/>
    <m/>
    <x v="0"/>
    <m/>
    <m/>
    <m/>
    <m/>
    <m/>
    <n v="1"/>
    <x v="0"/>
    <n v="1"/>
    <m/>
    <m/>
    <x v="3"/>
    <x v="0"/>
    <n v="4"/>
    <n v="4"/>
    <n v="5"/>
    <n v="4"/>
    <s v="Medium Low"/>
    <s v="Low"/>
    <s v="Low"/>
    <s v="Medium High"/>
    <s v="Low"/>
    <x v="0"/>
  </r>
  <r>
    <n v="740"/>
    <d v="2020-09-24T14:35:54"/>
    <x v="739"/>
    <x v="12"/>
    <n v="5"/>
    <n v="1"/>
    <n v="1"/>
    <n v="2"/>
    <n v="0"/>
    <n v="1"/>
    <m/>
    <n v="2"/>
    <n v="27"/>
    <n v="1"/>
    <n v="4"/>
    <n v="1"/>
    <n v="6"/>
    <n v="2"/>
    <n v="4"/>
    <n v="5"/>
    <n v="7"/>
    <n v="2"/>
    <n v="6"/>
    <n v="6"/>
    <x v="11"/>
    <x v="3"/>
    <x v="3"/>
    <m/>
    <m/>
    <m/>
    <n v="2"/>
    <x v="1"/>
    <n v="2"/>
    <n v="2"/>
    <m/>
    <x v="0"/>
    <x v="1"/>
    <x v="0"/>
    <x v="1"/>
    <x v="1"/>
    <x v="4"/>
    <x v="1"/>
    <m/>
    <m/>
    <m/>
    <x v="0"/>
    <m/>
    <m/>
    <m/>
    <m/>
    <m/>
    <m/>
    <x v="1"/>
    <m/>
    <m/>
    <n v="1"/>
    <x v="3"/>
    <x v="1"/>
    <n v="7"/>
    <n v="6"/>
    <n v="6"/>
    <n v="3"/>
    <s v="Medium Low"/>
    <s v="High"/>
    <s v="Medium High"/>
    <s v="Medium High"/>
    <s v="Low"/>
    <x v="1"/>
  </r>
  <r>
    <n v="741"/>
    <d v="2020-09-24T14:37:35"/>
    <x v="740"/>
    <x v="11"/>
    <n v="10"/>
    <n v="1"/>
    <n v="1"/>
    <n v="2"/>
    <n v="0"/>
    <n v="2"/>
    <m/>
    <n v="1"/>
    <n v="2"/>
    <n v="2"/>
    <n v="5"/>
    <n v="3"/>
    <n v="7"/>
    <n v="5"/>
    <n v="7"/>
    <n v="7"/>
    <n v="6"/>
    <n v="2"/>
    <n v="7"/>
    <n v="3"/>
    <x v="5"/>
    <x v="0"/>
    <x v="3"/>
    <m/>
    <m/>
    <m/>
    <n v="2"/>
    <x v="1"/>
    <n v="2"/>
    <n v="2"/>
    <n v="1"/>
    <x v="0"/>
    <x v="1"/>
    <x v="0"/>
    <x v="0"/>
    <x v="0"/>
    <x v="1"/>
    <x v="1"/>
    <m/>
    <n v="1"/>
    <n v="1"/>
    <x v="1"/>
    <m/>
    <m/>
    <m/>
    <n v="1"/>
    <m/>
    <n v="1"/>
    <x v="0"/>
    <n v="1"/>
    <n v="1"/>
    <m/>
    <x v="1"/>
    <x v="2"/>
    <n v="5.5"/>
    <n v="6.5"/>
    <n v="5"/>
    <n v="6"/>
    <s v="Medium Low"/>
    <s v="Medium High"/>
    <s v="Medium High"/>
    <s v="Medium High"/>
    <s v="Medium High"/>
    <x v="5"/>
  </r>
  <r>
    <n v="742"/>
    <d v="2020-09-24T14:38:38"/>
    <x v="741"/>
    <x v="27"/>
    <n v="10"/>
    <n v="1"/>
    <n v="1"/>
    <n v="2"/>
    <n v="2"/>
    <n v="4"/>
    <m/>
    <n v="1"/>
    <n v="15"/>
    <n v="2"/>
    <n v="3"/>
    <n v="1"/>
    <n v="7"/>
    <n v="3"/>
    <n v="5"/>
    <n v="6"/>
    <n v="7"/>
    <n v="1"/>
    <n v="7"/>
    <n v="2"/>
    <x v="17"/>
    <x v="0"/>
    <x v="1"/>
    <m/>
    <m/>
    <s v="SunTrust"/>
    <n v="2"/>
    <x v="1"/>
    <n v="2"/>
    <n v="2"/>
    <m/>
    <x v="0"/>
    <x v="1"/>
    <x v="0"/>
    <x v="0"/>
    <x v="0"/>
    <x v="4"/>
    <x v="0"/>
    <m/>
    <m/>
    <m/>
    <x v="0"/>
    <m/>
    <m/>
    <m/>
    <n v="1"/>
    <m/>
    <n v="1"/>
    <x v="1"/>
    <m/>
    <m/>
    <m/>
    <x v="1"/>
    <x v="9"/>
    <n v="7"/>
    <n v="7"/>
    <n v="6"/>
    <n v="5.5"/>
    <s v="Low"/>
    <s v="High"/>
    <s v="High"/>
    <s v="Medium High"/>
    <s v="Medium High"/>
    <x v="7"/>
  </r>
  <r>
    <n v="743"/>
    <d v="2020-09-24T14:38:43"/>
    <x v="742"/>
    <x v="8"/>
    <n v="10"/>
    <n v="1"/>
    <n v="1"/>
    <n v="2"/>
    <n v="2"/>
    <n v="1"/>
    <m/>
    <n v="1"/>
    <n v="0"/>
    <n v="1"/>
    <n v="7"/>
    <n v="7"/>
    <n v="7"/>
    <n v="7"/>
    <n v="7"/>
    <n v="7"/>
    <n v="7"/>
    <n v="7"/>
    <n v="7"/>
    <n v="7"/>
    <x v="4"/>
    <x v="0"/>
    <x v="7"/>
    <m/>
    <m/>
    <m/>
    <n v="1"/>
    <x v="0"/>
    <n v="1"/>
    <n v="1"/>
    <n v="1"/>
    <x v="1"/>
    <x v="0"/>
    <x v="1"/>
    <x v="1"/>
    <x v="0"/>
    <x v="2"/>
    <x v="1"/>
    <m/>
    <m/>
    <m/>
    <x v="0"/>
    <n v="1"/>
    <m/>
    <n v="1"/>
    <m/>
    <m/>
    <n v="1"/>
    <x v="0"/>
    <n v="1"/>
    <m/>
    <m/>
    <x v="1"/>
    <x v="0"/>
    <n v="4"/>
    <n v="4"/>
    <n v="4"/>
    <n v="4"/>
    <s v="Medium Low"/>
    <s v="Low"/>
    <s v="Low"/>
    <s v="Medium Low"/>
    <s v="Low"/>
    <x v="0"/>
  </r>
  <r>
    <n v="744"/>
    <d v="2020-09-24T14:43:13"/>
    <x v="743"/>
    <x v="20"/>
    <n v="35"/>
    <n v="1"/>
    <n v="1"/>
    <n v="2"/>
    <n v="0"/>
    <n v="1"/>
    <m/>
    <n v="2"/>
    <n v="8"/>
    <n v="2"/>
    <n v="3"/>
    <n v="2"/>
    <n v="6"/>
    <n v="4"/>
    <n v="5"/>
    <n v="6"/>
    <n v="5"/>
    <n v="3"/>
    <n v="5"/>
    <n v="6"/>
    <x v="22"/>
    <x v="3"/>
    <x v="1"/>
    <m/>
    <m/>
    <s v="Huntington "/>
    <n v="2"/>
    <x v="2"/>
    <n v="2"/>
    <n v="2"/>
    <m/>
    <x v="0"/>
    <x v="1"/>
    <x v="0"/>
    <x v="1"/>
    <x v="1"/>
    <x v="1"/>
    <x v="1"/>
    <m/>
    <m/>
    <m/>
    <x v="0"/>
    <m/>
    <m/>
    <m/>
    <n v="1"/>
    <n v="1"/>
    <m/>
    <x v="1"/>
    <m/>
    <n v="1"/>
    <m/>
    <x v="2"/>
    <x v="9"/>
    <n v="5.5"/>
    <n v="5.5"/>
    <n v="4.5"/>
    <n v="3.5"/>
    <s v="Low"/>
    <s v="Medium High"/>
    <s v="Medium High"/>
    <s v="Medium Low"/>
    <s v="Low"/>
    <x v="4"/>
  </r>
  <r>
    <n v="745"/>
    <d v="2020-09-24T14:45:04"/>
    <x v="744"/>
    <x v="1"/>
    <n v="32"/>
    <n v="1"/>
    <n v="1"/>
    <n v="1"/>
    <n v="0"/>
    <n v="1"/>
    <m/>
    <n v="1"/>
    <n v="9"/>
    <n v="1"/>
    <n v="4"/>
    <n v="2"/>
    <n v="7"/>
    <n v="2"/>
    <n v="4"/>
    <n v="4"/>
    <n v="5"/>
    <n v="1"/>
    <n v="5"/>
    <n v="4"/>
    <x v="3"/>
    <x v="1"/>
    <x v="7"/>
    <m/>
    <m/>
    <m/>
    <n v="2"/>
    <x v="2"/>
    <n v="2"/>
    <n v="2"/>
    <m/>
    <x v="1"/>
    <x v="1"/>
    <x v="0"/>
    <x v="1"/>
    <x v="0"/>
    <x v="1"/>
    <x v="0"/>
    <m/>
    <m/>
    <m/>
    <x v="1"/>
    <m/>
    <m/>
    <m/>
    <m/>
    <m/>
    <n v="1"/>
    <x v="1"/>
    <m/>
    <m/>
    <m/>
    <x v="0"/>
    <x v="0"/>
    <n v="5.5"/>
    <n v="7"/>
    <n v="5.5"/>
    <n v="4"/>
    <s v="Medium Low"/>
    <s v="Medium High"/>
    <s v="High"/>
    <s v="Medium High"/>
    <s v="Low"/>
    <x v="1"/>
  </r>
  <r>
    <n v="746"/>
    <d v="2020-09-24T14:52:51"/>
    <x v="745"/>
    <x v="0"/>
    <n v="43"/>
    <n v="1"/>
    <n v="1"/>
    <n v="2"/>
    <n v="1"/>
    <n v="3"/>
    <m/>
    <n v="1"/>
    <n v="10"/>
    <n v="1"/>
    <n v="7"/>
    <n v="7"/>
    <n v="6"/>
    <n v="7"/>
    <n v="6"/>
    <n v="6"/>
    <n v="5"/>
    <n v="7"/>
    <n v="6"/>
    <n v="6"/>
    <x v="9"/>
    <x v="0"/>
    <x v="3"/>
    <m/>
    <m/>
    <m/>
    <n v="1"/>
    <x v="0"/>
    <n v="1"/>
    <n v="1"/>
    <n v="1"/>
    <x v="0"/>
    <x v="1"/>
    <x v="0"/>
    <x v="1"/>
    <x v="0"/>
    <x v="3"/>
    <x v="0"/>
    <n v="1"/>
    <n v="1"/>
    <m/>
    <x v="1"/>
    <m/>
    <m/>
    <m/>
    <m/>
    <m/>
    <n v="1"/>
    <x v="1"/>
    <m/>
    <m/>
    <m/>
    <x v="1"/>
    <x v="6"/>
    <n v="3"/>
    <n v="3.5"/>
    <n v="3.5"/>
    <n v="4"/>
    <s v="Medium High"/>
    <s v="Low"/>
    <s v="Low"/>
    <s v="Medium Low"/>
    <s v="Low"/>
    <x v="0"/>
  </r>
  <r>
    <n v="747"/>
    <d v="2020-09-24T14:55:34"/>
    <x v="746"/>
    <x v="7"/>
    <n v="20"/>
    <n v="1"/>
    <n v="1"/>
    <n v="1"/>
    <n v="0"/>
    <n v="1"/>
    <m/>
    <n v="1"/>
    <n v="9"/>
    <n v="2"/>
    <n v="1"/>
    <n v="2"/>
    <n v="7"/>
    <n v="4"/>
    <n v="5"/>
    <n v="6"/>
    <n v="7"/>
    <n v="2"/>
    <n v="4"/>
    <n v="4"/>
    <x v="11"/>
    <x v="0"/>
    <x v="3"/>
    <m/>
    <m/>
    <m/>
    <n v="2"/>
    <x v="1"/>
    <n v="2"/>
    <n v="2"/>
    <m/>
    <x v="0"/>
    <x v="1"/>
    <x v="0"/>
    <x v="0"/>
    <x v="0"/>
    <x v="5"/>
    <x v="0"/>
    <m/>
    <m/>
    <m/>
    <x v="0"/>
    <m/>
    <m/>
    <m/>
    <n v="1"/>
    <m/>
    <m/>
    <x v="1"/>
    <m/>
    <m/>
    <n v="1"/>
    <x v="1"/>
    <x v="7"/>
    <n v="6.5"/>
    <n v="6.5"/>
    <n v="4"/>
    <n v="4.5"/>
    <s v="Low"/>
    <s v="High"/>
    <s v="Medium High"/>
    <s v="Medium Low"/>
    <s v="Medium Low"/>
    <x v="4"/>
  </r>
  <r>
    <n v="748"/>
    <d v="2020-09-24T14:56:00"/>
    <x v="747"/>
    <x v="56"/>
    <n v="5"/>
    <n v="1"/>
    <n v="1"/>
    <n v="2"/>
    <n v="2"/>
    <n v="1"/>
    <m/>
    <n v="1"/>
    <n v="7"/>
    <n v="2"/>
    <n v="5"/>
    <n v="1"/>
    <n v="5"/>
    <n v="3"/>
    <n v="6"/>
    <n v="4"/>
    <n v="7"/>
    <n v="1"/>
    <n v="5"/>
    <n v="3"/>
    <x v="2"/>
    <x v="0"/>
    <x v="10"/>
    <m/>
    <m/>
    <m/>
    <n v="2"/>
    <x v="0"/>
    <n v="2"/>
    <n v="2"/>
    <n v="1"/>
    <x v="1"/>
    <x v="0"/>
    <x v="0"/>
    <x v="1"/>
    <x v="0"/>
    <x v="1"/>
    <x v="0"/>
    <m/>
    <m/>
    <m/>
    <x v="0"/>
    <m/>
    <m/>
    <n v="1"/>
    <m/>
    <m/>
    <n v="1"/>
    <x v="0"/>
    <m/>
    <m/>
    <m/>
    <x v="3"/>
    <x v="6"/>
    <n v="7"/>
    <n v="6"/>
    <n v="5"/>
    <n v="5.5"/>
    <s v="Medium High"/>
    <s v="High"/>
    <s v="Medium High"/>
    <s v="Medium High"/>
    <s v="Medium High"/>
    <x v="5"/>
  </r>
  <r>
    <n v="749"/>
    <d v="2020-09-24T15:00:38"/>
    <x v="748"/>
    <x v="16"/>
    <n v="21"/>
    <n v="1"/>
    <n v="1"/>
    <n v="3"/>
    <n v="0"/>
    <n v="1"/>
    <m/>
    <n v="1"/>
    <n v="15"/>
    <n v="2"/>
    <n v="6"/>
    <n v="5"/>
    <n v="6"/>
    <n v="3"/>
    <n v="7"/>
    <n v="4"/>
    <n v="7"/>
    <n v="4"/>
    <n v="5"/>
    <n v="6"/>
    <x v="16"/>
    <x v="0"/>
    <x v="3"/>
    <m/>
    <m/>
    <m/>
    <n v="2"/>
    <x v="1"/>
    <n v="2"/>
    <n v="2"/>
    <m/>
    <x v="0"/>
    <x v="0"/>
    <x v="0"/>
    <x v="1"/>
    <x v="0"/>
    <x v="3"/>
    <x v="0"/>
    <m/>
    <m/>
    <m/>
    <x v="0"/>
    <m/>
    <n v="1"/>
    <m/>
    <m/>
    <m/>
    <n v="1"/>
    <x v="0"/>
    <m/>
    <n v="1"/>
    <m/>
    <x v="0"/>
    <x v="5"/>
    <n v="5"/>
    <n v="5"/>
    <n v="5"/>
    <n v="4.5"/>
    <s v="Medium High"/>
    <s v="Medium Low"/>
    <s v="Medium Low"/>
    <s v="Medium High"/>
    <s v="Medium Low"/>
    <x v="6"/>
  </r>
  <r>
    <n v="750"/>
    <d v="2020-09-24T15:01:51"/>
    <x v="749"/>
    <x v="3"/>
    <n v="15"/>
    <n v="1"/>
    <n v="1"/>
    <n v="1"/>
    <n v="1"/>
    <n v="1"/>
    <m/>
    <n v="2"/>
    <n v="2"/>
    <n v="1"/>
    <n v="5"/>
    <n v="6"/>
    <n v="5"/>
    <n v="6"/>
    <n v="6"/>
    <n v="6"/>
    <n v="6"/>
    <n v="7"/>
    <n v="5"/>
    <n v="5"/>
    <x v="1"/>
    <x v="0"/>
    <x v="3"/>
    <m/>
    <m/>
    <m/>
    <n v="1"/>
    <x v="0"/>
    <n v="1"/>
    <n v="1"/>
    <m/>
    <x v="1"/>
    <x v="1"/>
    <x v="0"/>
    <x v="1"/>
    <x v="0"/>
    <x v="0"/>
    <x v="0"/>
    <m/>
    <m/>
    <n v="1"/>
    <x v="1"/>
    <m/>
    <m/>
    <n v="1"/>
    <m/>
    <m/>
    <m/>
    <x v="0"/>
    <m/>
    <m/>
    <m/>
    <x v="2"/>
    <x v="1"/>
    <n v="4"/>
    <n v="3"/>
    <n v="3.5"/>
    <n v="4.5"/>
    <s v="Medium Low"/>
    <s v="Low"/>
    <s v="Low"/>
    <s v="Medium Low"/>
    <s v="Medium Low"/>
    <x v="0"/>
  </r>
  <r>
    <n v="751"/>
    <d v="2020-09-24T15:03:29"/>
    <x v="750"/>
    <x v="55"/>
    <n v="43"/>
    <n v="1"/>
    <n v="1"/>
    <n v="2"/>
    <n v="0"/>
    <n v="1"/>
    <m/>
    <n v="2"/>
    <n v="0"/>
    <n v="2"/>
    <n v="7"/>
    <n v="2"/>
    <n v="6"/>
    <n v="1"/>
    <n v="6"/>
    <n v="2"/>
    <n v="6"/>
    <n v="1"/>
    <n v="7"/>
    <n v="1"/>
    <x v="1"/>
    <x v="3"/>
    <x v="1"/>
    <m/>
    <m/>
    <s v="USAA"/>
    <n v="2"/>
    <x v="1"/>
    <n v="2"/>
    <n v="2"/>
    <n v="1"/>
    <x v="0"/>
    <x v="0"/>
    <x v="0"/>
    <x v="0"/>
    <x v="0"/>
    <x v="0"/>
    <x v="0"/>
    <m/>
    <m/>
    <m/>
    <x v="1"/>
    <n v="1"/>
    <m/>
    <m/>
    <n v="1"/>
    <m/>
    <m/>
    <x v="1"/>
    <m/>
    <m/>
    <n v="1"/>
    <x v="1"/>
    <x v="12"/>
    <n v="6"/>
    <n v="6.5"/>
    <n v="7"/>
    <n v="6.5"/>
    <s v="High"/>
    <s v="Medium High"/>
    <s v="Medium High"/>
    <s v="High"/>
    <s v="High"/>
    <x v="3"/>
  </r>
  <r>
    <n v="752"/>
    <d v="2020-09-24T15:06:49"/>
    <x v="751"/>
    <x v="55"/>
    <n v="30"/>
    <n v="1"/>
    <n v="1"/>
    <n v="2"/>
    <n v="1"/>
    <n v="5"/>
    <s v="Social Security"/>
    <n v="1"/>
    <n v="21"/>
    <n v="2"/>
    <n v="6"/>
    <n v="1"/>
    <n v="6"/>
    <n v="1"/>
    <n v="7"/>
    <n v="5"/>
    <n v="7"/>
    <n v="1"/>
    <n v="6"/>
    <n v="1"/>
    <x v="16"/>
    <x v="0"/>
    <x v="5"/>
    <m/>
    <m/>
    <m/>
    <n v="2"/>
    <x v="1"/>
    <n v="2"/>
    <n v="2"/>
    <n v="1"/>
    <x v="0"/>
    <x v="1"/>
    <x v="0"/>
    <x v="1"/>
    <x v="0"/>
    <x v="5"/>
    <x v="1"/>
    <m/>
    <m/>
    <m/>
    <x v="0"/>
    <m/>
    <m/>
    <n v="1"/>
    <n v="1"/>
    <m/>
    <m/>
    <x v="1"/>
    <m/>
    <m/>
    <n v="1"/>
    <x v="0"/>
    <x v="6"/>
    <n v="7"/>
    <n v="6.5"/>
    <n v="6.5"/>
    <n v="7"/>
    <s v="Medium High"/>
    <s v="High"/>
    <s v="Medium High"/>
    <s v="High"/>
    <s v="High"/>
    <x v="7"/>
  </r>
  <r>
    <n v="753"/>
    <d v="2020-09-24T15:09:20"/>
    <x v="752"/>
    <x v="36"/>
    <n v="32"/>
    <n v="1"/>
    <n v="1"/>
    <n v="2"/>
    <n v="2"/>
    <n v="1"/>
    <m/>
    <n v="1"/>
    <n v="10"/>
    <n v="1"/>
    <n v="7"/>
    <n v="5"/>
    <n v="7"/>
    <n v="1"/>
    <n v="6"/>
    <n v="4"/>
    <n v="7"/>
    <n v="1"/>
    <n v="7"/>
    <n v="1"/>
    <x v="7"/>
    <x v="0"/>
    <x v="3"/>
    <m/>
    <m/>
    <m/>
    <n v="2"/>
    <x v="0"/>
    <n v="1"/>
    <n v="1"/>
    <n v="1"/>
    <x v="1"/>
    <x v="1"/>
    <x v="1"/>
    <x v="1"/>
    <x v="0"/>
    <x v="1"/>
    <x v="1"/>
    <n v="1"/>
    <n v="1"/>
    <m/>
    <x v="1"/>
    <m/>
    <m/>
    <n v="1"/>
    <m/>
    <m/>
    <n v="1"/>
    <x v="1"/>
    <m/>
    <n v="1"/>
    <m/>
    <x v="0"/>
    <x v="11"/>
    <n v="5"/>
    <n v="7"/>
    <n v="7"/>
    <n v="6.5"/>
    <s v="Medium High"/>
    <s v="Medium Low"/>
    <s v="High"/>
    <s v="High"/>
    <s v="High"/>
    <x v="3"/>
  </r>
  <r>
    <n v="754"/>
    <d v="2020-09-24T15:09:31"/>
    <x v="753"/>
    <x v="8"/>
    <n v="5"/>
    <n v="1"/>
    <n v="1"/>
    <n v="3"/>
    <n v="0"/>
    <n v="3"/>
    <m/>
    <n v="2"/>
    <n v="11"/>
    <n v="2"/>
    <n v="7"/>
    <n v="7"/>
    <n v="7"/>
    <n v="7"/>
    <n v="7"/>
    <n v="7"/>
    <n v="7"/>
    <n v="7"/>
    <n v="7"/>
    <n v="7"/>
    <x v="18"/>
    <x v="0"/>
    <x v="10"/>
    <m/>
    <m/>
    <m/>
    <n v="2"/>
    <x v="1"/>
    <n v="2"/>
    <n v="2"/>
    <m/>
    <x v="1"/>
    <x v="1"/>
    <x v="0"/>
    <x v="1"/>
    <x v="0"/>
    <x v="4"/>
    <x v="0"/>
    <n v="1"/>
    <n v="1"/>
    <m/>
    <x v="1"/>
    <m/>
    <m/>
    <m/>
    <m/>
    <m/>
    <n v="1"/>
    <x v="1"/>
    <m/>
    <m/>
    <m/>
    <x v="3"/>
    <x v="0"/>
    <n v="4"/>
    <n v="4"/>
    <n v="4"/>
    <n v="4"/>
    <s v="Medium Low"/>
    <s v="Low"/>
    <s v="Low"/>
    <s v="Medium Low"/>
    <s v="Low"/>
    <x v="0"/>
  </r>
  <r>
    <n v="755"/>
    <d v="2020-09-24T15:09:43"/>
    <x v="754"/>
    <x v="3"/>
    <n v="50"/>
    <n v="1"/>
    <n v="1"/>
    <n v="2"/>
    <n v="2"/>
    <n v="2"/>
    <m/>
    <n v="1"/>
    <n v="4"/>
    <n v="1"/>
    <n v="6"/>
    <n v="7"/>
    <n v="6"/>
    <n v="5"/>
    <n v="7"/>
    <n v="1"/>
    <n v="7"/>
    <n v="6"/>
    <n v="5"/>
    <n v="6"/>
    <x v="7"/>
    <x v="3"/>
    <x v="5"/>
    <m/>
    <m/>
    <m/>
    <n v="1"/>
    <x v="0"/>
    <n v="1"/>
    <n v="2"/>
    <n v="1"/>
    <x v="1"/>
    <x v="0"/>
    <x v="0"/>
    <x v="1"/>
    <x v="0"/>
    <x v="0"/>
    <x v="0"/>
    <m/>
    <n v="1"/>
    <n v="1"/>
    <x v="1"/>
    <m/>
    <m/>
    <m/>
    <m/>
    <m/>
    <n v="1"/>
    <x v="1"/>
    <n v="1"/>
    <m/>
    <m/>
    <x v="2"/>
    <x v="12"/>
    <n v="4"/>
    <n v="4"/>
    <n v="4"/>
    <n v="4.5"/>
    <s v="High"/>
    <s v="Low"/>
    <s v="Low"/>
    <s v="Medium Low"/>
    <s v="Medium Low"/>
    <x v="6"/>
  </r>
  <r>
    <n v="756"/>
    <d v="2020-09-24T15:13:59"/>
    <x v="755"/>
    <x v="16"/>
    <n v="43"/>
    <n v="1"/>
    <n v="1"/>
    <n v="1"/>
    <n v="2"/>
    <n v="1"/>
    <m/>
    <n v="2"/>
    <n v="2"/>
    <n v="2"/>
    <n v="5"/>
    <n v="5"/>
    <n v="5"/>
    <n v="2"/>
    <n v="5"/>
    <n v="5"/>
    <n v="5"/>
    <n v="1"/>
    <n v="5"/>
    <n v="1"/>
    <x v="5"/>
    <x v="3"/>
    <x v="9"/>
    <s v="Eastman Credit Union"/>
    <m/>
    <m/>
    <n v="1"/>
    <x v="1"/>
    <n v="2"/>
    <n v="1"/>
    <n v="1"/>
    <x v="0"/>
    <x v="1"/>
    <x v="0"/>
    <x v="0"/>
    <x v="0"/>
    <x v="3"/>
    <x v="1"/>
    <m/>
    <m/>
    <n v="1"/>
    <x v="0"/>
    <n v="1"/>
    <m/>
    <m/>
    <m/>
    <m/>
    <m/>
    <x v="1"/>
    <m/>
    <m/>
    <n v="1"/>
    <x v="1"/>
    <x v="0"/>
    <n v="4"/>
    <n v="6"/>
    <n v="5.5"/>
    <n v="6"/>
    <s v="Medium Low"/>
    <s v="Low"/>
    <s v="Medium High"/>
    <s v="Medium High"/>
    <s v="Medium High"/>
    <x v="2"/>
  </r>
  <r>
    <n v="757"/>
    <d v="2020-09-24T15:15:18"/>
    <x v="756"/>
    <x v="13"/>
    <n v="17"/>
    <n v="1"/>
    <n v="1"/>
    <n v="2"/>
    <n v="1"/>
    <n v="2"/>
    <m/>
    <n v="1"/>
    <n v="2"/>
    <n v="2"/>
    <n v="5"/>
    <n v="5"/>
    <n v="6"/>
    <n v="6"/>
    <n v="3"/>
    <n v="6"/>
    <n v="5"/>
    <n v="5"/>
    <n v="6"/>
    <n v="5"/>
    <x v="7"/>
    <x v="0"/>
    <x v="10"/>
    <m/>
    <m/>
    <m/>
    <n v="1"/>
    <x v="1"/>
    <n v="2"/>
    <n v="2"/>
    <m/>
    <x v="0"/>
    <x v="1"/>
    <x v="0"/>
    <x v="0"/>
    <x v="0"/>
    <x v="2"/>
    <x v="1"/>
    <n v="1"/>
    <m/>
    <m/>
    <x v="0"/>
    <m/>
    <m/>
    <n v="1"/>
    <m/>
    <m/>
    <m/>
    <x v="0"/>
    <m/>
    <m/>
    <m/>
    <x v="1"/>
    <x v="1"/>
    <n v="4"/>
    <n v="4.5"/>
    <n v="4"/>
    <n v="3"/>
    <s v="Medium Low"/>
    <s v="Low"/>
    <s v="Medium Low"/>
    <s v="Medium Low"/>
    <s v="Low"/>
    <x v="0"/>
  </r>
  <r>
    <n v="758"/>
    <d v="2020-09-24T15:22:31"/>
    <x v="757"/>
    <x v="8"/>
    <n v="32"/>
    <n v="1"/>
    <n v="1"/>
    <n v="2"/>
    <n v="2"/>
    <n v="1"/>
    <m/>
    <n v="2"/>
    <n v="15"/>
    <n v="1"/>
    <n v="3"/>
    <n v="5"/>
    <n v="7"/>
    <n v="3"/>
    <n v="5"/>
    <n v="4"/>
    <n v="6"/>
    <n v="6"/>
    <n v="5"/>
    <n v="5"/>
    <x v="18"/>
    <x v="0"/>
    <x v="3"/>
    <m/>
    <m/>
    <m/>
    <n v="1"/>
    <x v="0"/>
    <n v="1"/>
    <n v="1"/>
    <n v="1"/>
    <x v="0"/>
    <x v="1"/>
    <x v="0"/>
    <x v="1"/>
    <x v="0"/>
    <x v="0"/>
    <x v="1"/>
    <m/>
    <n v="1"/>
    <m/>
    <x v="1"/>
    <n v="1"/>
    <n v="1"/>
    <m/>
    <m/>
    <m/>
    <m/>
    <x v="0"/>
    <n v="1"/>
    <m/>
    <m/>
    <x v="0"/>
    <x v="1"/>
    <n v="4.5"/>
    <n v="4.5"/>
    <n v="5"/>
    <n v="4"/>
    <s v="Medium Low"/>
    <s v="Medium Low"/>
    <s v="Medium Low"/>
    <s v="Medium High"/>
    <s v="Low"/>
    <x v="0"/>
  </r>
  <r>
    <n v="759"/>
    <d v="2020-09-24T15:31:56"/>
    <x v="758"/>
    <x v="4"/>
    <n v="40"/>
    <n v="2"/>
    <n v="1"/>
    <n v="1"/>
    <n v="0"/>
    <n v="4"/>
    <m/>
    <n v="1"/>
    <n v="15"/>
    <n v="2"/>
    <n v="1"/>
    <n v="5"/>
    <n v="7"/>
    <n v="6"/>
    <n v="6"/>
    <n v="3"/>
    <n v="6"/>
    <n v="3"/>
    <n v="3"/>
    <n v="5"/>
    <x v="26"/>
    <x v="0"/>
    <x v="5"/>
    <m/>
    <m/>
    <m/>
    <n v="2"/>
    <x v="1"/>
    <n v="2"/>
    <n v="2"/>
    <m/>
    <x v="0"/>
    <x v="1"/>
    <x v="1"/>
    <x v="1"/>
    <x v="0"/>
    <x v="0"/>
    <x v="1"/>
    <n v="1"/>
    <m/>
    <m/>
    <x v="1"/>
    <m/>
    <n v="1"/>
    <m/>
    <n v="1"/>
    <m/>
    <m/>
    <x v="1"/>
    <m/>
    <n v="1"/>
    <m/>
    <x v="1"/>
    <x v="2"/>
    <n v="4.5"/>
    <n v="6"/>
    <n v="2.5"/>
    <n v="4.5"/>
    <s v="Medium Low"/>
    <s v="Medium Low"/>
    <s v="Medium High"/>
    <s v="Low"/>
    <s v="Medium Low"/>
    <x v="4"/>
  </r>
  <r>
    <n v="760"/>
    <d v="2020-09-24T15:35:34"/>
    <x v="759"/>
    <x v="51"/>
    <n v="43"/>
    <n v="1"/>
    <n v="1"/>
    <n v="2"/>
    <n v="0"/>
    <n v="1"/>
    <m/>
    <n v="1"/>
    <n v="1"/>
    <n v="1"/>
    <n v="6"/>
    <n v="5"/>
    <n v="5"/>
    <n v="4"/>
    <n v="6"/>
    <n v="7"/>
    <n v="1"/>
    <n v="4"/>
    <n v="7"/>
    <n v="5"/>
    <x v="9"/>
    <x v="0"/>
    <x v="13"/>
    <m/>
    <m/>
    <m/>
    <n v="1"/>
    <x v="0"/>
    <n v="1"/>
    <n v="2"/>
    <n v="1"/>
    <x v="0"/>
    <x v="1"/>
    <x v="0"/>
    <x v="0"/>
    <x v="0"/>
    <x v="5"/>
    <x v="1"/>
    <n v="1"/>
    <m/>
    <m/>
    <x v="1"/>
    <m/>
    <m/>
    <n v="1"/>
    <m/>
    <m/>
    <m/>
    <x v="0"/>
    <m/>
    <m/>
    <m/>
    <x v="1"/>
    <x v="1"/>
    <n v="2"/>
    <n v="4.5"/>
    <n v="5.5"/>
    <n v="4.5"/>
    <s v="Medium Low"/>
    <s v="Low"/>
    <s v="Medium Low"/>
    <s v="Medium High"/>
    <s v="Medium Low"/>
    <x v="0"/>
  </r>
  <r>
    <n v="761"/>
    <d v="2020-09-24T15:53:44"/>
    <x v="760"/>
    <x v="9"/>
    <n v="33"/>
    <n v="1"/>
    <n v="1"/>
    <n v="2"/>
    <n v="1"/>
    <n v="1"/>
    <m/>
    <n v="2"/>
    <n v="3"/>
    <n v="2"/>
    <n v="6"/>
    <n v="1"/>
    <n v="7"/>
    <n v="1"/>
    <n v="7"/>
    <n v="7"/>
    <n v="7"/>
    <n v="1"/>
    <n v="7"/>
    <n v="1"/>
    <x v="3"/>
    <x v="3"/>
    <x v="5"/>
    <m/>
    <m/>
    <m/>
    <n v="2"/>
    <x v="1"/>
    <n v="1"/>
    <n v="2"/>
    <m/>
    <x v="1"/>
    <x v="1"/>
    <x v="0"/>
    <x v="1"/>
    <x v="0"/>
    <x v="0"/>
    <x v="1"/>
    <m/>
    <m/>
    <m/>
    <x v="0"/>
    <m/>
    <n v="1"/>
    <n v="1"/>
    <m/>
    <m/>
    <m/>
    <x v="1"/>
    <m/>
    <m/>
    <n v="1"/>
    <x v="1"/>
    <x v="1"/>
    <n v="7"/>
    <n v="7"/>
    <n v="7"/>
    <n v="7"/>
    <s v="Medium Low"/>
    <s v="High"/>
    <s v="High"/>
    <s v="High"/>
    <s v="High"/>
    <x v="7"/>
  </r>
  <r>
    <n v="762"/>
    <d v="2020-09-24T16:00:29"/>
    <x v="761"/>
    <x v="46"/>
    <n v="32"/>
    <n v="1"/>
    <n v="1"/>
    <n v="2"/>
    <n v="1"/>
    <n v="1"/>
    <m/>
    <n v="1"/>
    <n v="10"/>
    <n v="1"/>
    <n v="7"/>
    <n v="6"/>
    <n v="6"/>
    <n v="7"/>
    <n v="7"/>
    <n v="7"/>
    <n v="6"/>
    <n v="6"/>
    <n v="6"/>
    <n v="7"/>
    <x v="3"/>
    <x v="0"/>
    <x v="4"/>
    <m/>
    <m/>
    <m/>
    <n v="2"/>
    <x v="1"/>
    <n v="2"/>
    <n v="2"/>
    <n v="1"/>
    <x v="0"/>
    <x v="1"/>
    <x v="0"/>
    <x v="0"/>
    <x v="0"/>
    <x v="1"/>
    <x v="1"/>
    <m/>
    <m/>
    <n v="1"/>
    <x v="1"/>
    <n v="1"/>
    <m/>
    <m/>
    <n v="1"/>
    <m/>
    <n v="1"/>
    <x v="0"/>
    <n v="1"/>
    <m/>
    <m/>
    <x v="0"/>
    <x v="0"/>
    <n v="4"/>
    <n v="4"/>
    <n v="3.5"/>
    <n v="4"/>
    <s v="Medium Low"/>
    <s v="Low"/>
    <s v="Low"/>
    <s v="Medium Low"/>
    <s v="Low"/>
    <x v="0"/>
  </r>
  <r>
    <n v="763"/>
    <d v="2020-09-24T16:00:42"/>
    <x v="762"/>
    <x v="4"/>
    <n v="18"/>
    <n v="1"/>
    <n v="1"/>
    <n v="1"/>
    <n v="1"/>
    <n v="1"/>
    <m/>
    <n v="1"/>
    <n v="5"/>
    <n v="1"/>
    <n v="7"/>
    <n v="7"/>
    <n v="7"/>
    <n v="7"/>
    <n v="4"/>
    <n v="6"/>
    <n v="4"/>
    <n v="7"/>
    <n v="6"/>
    <n v="6"/>
    <x v="45"/>
    <x v="0"/>
    <x v="3"/>
    <m/>
    <m/>
    <m/>
    <n v="1"/>
    <x v="0"/>
    <n v="1"/>
    <n v="1"/>
    <n v="1"/>
    <x v="0"/>
    <x v="1"/>
    <x v="0"/>
    <x v="1"/>
    <x v="0"/>
    <x v="1"/>
    <x v="0"/>
    <n v="1"/>
    <n v="1"/>
    <m/>
    <x v="1"/>
    <m/>
    <m/>
    <m/>
    <m/>
    <m/>
    <n v="1"/>
    <x v="0"/>
    <m/>
    <m/>
    <m/>
    <x v="1"/>
    <x v="6"/>
    <n v="2.5"/>
    <n v="4"/>
    <n v="3.5"/>
    <n v="3"/>
    <s v="Medium High"/>
    <s v="Low"/>
    <s v="Low"/>
    <s v="Medium Low"/>
    <s v="Low"/>
    <x v="0"/>
  </r>
  <r>
    <n v="764"/>
    <d v="2020-09-24T16:06:34"/>
    <x v="763"/>
    <x v="5"/>
    <n v="46"/>
    <n v="1"/>
    <n v="1"/>
    <n v="3"/>
    <n v="0"/>
    <n v="1"/>
    <m/>
    <n v="1"/>
    <n v="6"/>
    <n v="1"/>
    <n v="7"/>
    <n v="1"/>
    <n v="7"/>
    <n v="1"/>
    <n v="7"/>
    <n v="7"/>
    <n v="7"/>
    <n v="1"/>
    <n v="7"/>
    <n v="1"/>
    <x v="12"/>
    <x v="3"/>
    <x v="3"/>
    <m/>
    <m/>
    <m/>
    <n v="1"/>
    <x v="0"/>
    <n v="1"/>
    <n v="1"/>
    <n v="1"/>
    <x v="0"/>
    <x v="1"/>
    <x v="0"/>
    <x v="0"/>
    <x v="0"/>
    <x v="4"/>
    <x v="0"/>
    <n v="1"/>
    <n v="1"/>
    <m/>
    <x v="1"/>
    <m/>
    <m/>
    <m/>
    <m/>
    <m/>
    <n v="1"/>
    <x v="1"/>
    <m/>
    <m/>
    <m/>
    <x v="1"/>
    <x v="0"/>
    <n v="7"/>
    <n v="7"/>
    <n v="7"/>
    <n v="7"/>
    <s v="Medium Low"/>
    <s v="High"/>
    <s v="High"/>
    <s v="High"/>
    <s v="High"/>
    <x v="7"/>
  </r>
  <r>
    <n v="765"/>
    <d v="2020-09-24T16:08:31"/>
    <x v="764"/>
    <x v="5"/>
    <n v="9"/>
    <n v="1"/>
    <n v="1"/>
    <n v="2"/>
    <n v="1"/>
    <n v="1"/>
    <m/>
    <n v="1"/>
    <n v="10"/>
    <n v="1"/>
    <n v="3"/>
    <n v="4"/>
    <n v="5"/>
    <n v="3"/>
    <n v="6"/>
    <n v="4"/>
    <n v="5"/>
    <n v="4"/>
    <n v="6"/>
    <n v="2"/>
    <x v="11"/>
    <x v="0"/>
    <x v="3"/>
    <m/>
    <m/>
    <m/>
    <n v="2"/>
    <x v="0"/>
    <n v="1"/>
    <n v="2"/>
    <n v="1"/>
    <x v="1"/>
    <x v="1"/>
    <x v="0"/>
    <x v="1"/>
    <x v="0"/>
    <x v="1"/>
    <x v="1"/>
    <n v="1"/>
    <m/>
    <m/>
    <x v="0"/>
    <m/>
    <n v="1"/>
    <m/>
    <m/>
    <m/>
    <m/>
    <x v="0"/>
    <m/>
    <n v="1"/>
    <m/>
    <x v="1"/>
    <x v="1"/>
    <n v="4.5"/>
    <n v="4.5"/>
    <n v="5.5"/>
    <n v="6"/>
    <s v="Medium Low"/>
    <s v="Medium Low"/>
    <s v="Medium Low"/>
    <s v="Medium High"/>
    <s v="Medium High"/>
    <x v="2"/>
  </r>
  <r>
    <n v="766"/>
    <d v="2020-09-24T16:08:52"/>
    <x v="765"/>
    <x v="3"/>
    <n v="6"/>
    <n v="2"/>
    <n v="1"/>
    <n v="1"/>
    <n v="1"/>
    <n v="1"/>
    <m/>
    <n v="1"/>
    <n v="0"/>
    <n v="1"/>
    <n v="7"/>
    <n v="5"/>
    <n v="5"/>
    <n v="6"/>
    <n v="6"/>
    <n v="7"/>
    <n v="6"/>
    <n v="7"/>
    <n v="6"/>
    <n v="5"/>
    <x v="19"/>
    <x v="0"/>
    <x v="3"/>
    <m/>
    <m/>
    <m/>
    <n v="1"/>
    <x v="0"/>
    <n v="1"/>
    <n v="1"/>
    <n v="1"/>
    <x v="0"/>
    <x v="1"/>
    <x v="0"/>
    <x v="1"/>
    <x v="0"/>
    <x v="0"/>
    <x v="1"/>
    <m/>
    <n v="1"/>
    <m/>
    <x v="1"/>
    <m/>
    <m/>
    <m/>
    <m/>
    <m/>
    <m/>
    <x v="1"/>
    <n v="1"/>
    <n v="1"/>
    <m/>
    <x v="3"/>
    <x v="0"/>
    <n v="4.5"/>
    <n v="3"/>
    <n v="4"/>
    <n v="4.5"/>
    <s v="Medium Low"/>
    <s v="Medium Low"/>
    <s v="Low"/>
    <s v="Medium Low"/>
    <s v="Medium Low"/>
    <x v="0"/>
  </r>
  <r>
    <n v="767"/>
    <d v="2020-09-24T16:19:53"/>
    <x v="766"/>
    <x v="18"/>
    <n v="14"/>
    <n v="1"/>
    <n v="1"/>
    <n v="1"/>
    <n v="0"/>
    <n v="1"/>
    <m/>
    <n v="1"/>
    <n v="5"/>
    <n v="2"/>
    <n v="2"/>
    <n v="5"/>
    <n v="5"/>
    <n v="5"/>
    <n v="4"/>
    <n v="5"/>
    <n v="4"/>
    <n v="3"/>
    <n v="3"/>
    <n v="3"/>
    <x v="8"/>
    <x v="0"/>
    <x v="5"/>
    <m/>
    <m/>
    <m/>
    <n v="2"/>
    <x v="1"/>
    <n v="2"/>
    <n v="2"/>
    <m/>
    <x v="1"/>
    <x v="1"/>
    <x v="0"/>
    <x v="1"/>
    <x v="0"/>
    <x v="0"/>
    <x v="0"/>
    <m/>
    <m/>
    <m/>
    <x v="0"/>
    <n v="1"/>
    <m/>
    <m/>
    <m/>
    <m/>
    <n v="1"/>
    <x v="1"/>
    <m/>
    <m/>
    <m/>
    <x v="2"/>
    <x v="9"/>
    <n v="3.5"/>
    <n v="5"/>
    <n v="3"/>
    <n v="4.5"/>
    <s v="Low"/>
    <s v="Low"/>
    <s v="Medium Low"/>
    <s v="Low"/>
    <s v="Medium Low"/>
    <x v="4"/>
  </r>
  <r>
    <n v="768"/>
    <d v="2020-09-24T16:22:55"/>
    <x v="767"/>
    <x v="7"/>
    <n v="32"/>
    <n v="1"/>
    <n v="1"/>
    <n v="2"/>
    <n v="1"/>
    <n v="1"/>
    <m/>
    <n v="1"/>
    <n v="0"/>
    <n v="2"/>
    <n v="5"/>
    <n v="5"/>
    <n v="5"/>
    <n v="5"/>
    <n v="5"/>
    <n v="5"/>
    <n v="5"/>
    <n v="5"/>
    <n v="5"/>
    <n v="5"/>
    <x v="7"/>
    <x v="0"/>
    <x v="3"/>
    <m/>
    <m/>
    <m/>
    <n v="2"/>
    <x v="1"/>
    <n v="2"/>
    <n v="2"/>
    <n v="1"/>
    <x v="0"/>
    <x v="1"/>
    <x v="0"/>
    <x v="1"/>
    <x v="0"/>
    <x v="5"/>
    <x v="0"/>
    <n v="1"/>
    <m/>
    <m/>
    <x v="1"/>
    <n v="1"/>
    <m/>
    <m/>
    <m/>
    <m/>
    <m/>
    <x v="1"/>
    <n v="1"/>
    <m/>
    <m/>
    <x v="0"/>
    <x v="0"/>
    <n v="4"/>
    <n v="4"/>
    <n v="4"/>
    <n v="4"/>
    <s v="Medium Low"/>
    <s v="Low"/>
    <s v="Low"/>
    <s v="Medium Low"/>
    <s v="Low"/>
    <x v="0"/>
  </r>
  <r>
    <n v="769"/>
    <d v="2020-09-24T16:43:13"/>
    <x v="768"/>
    <x v="14"/>
    <n v="1"/>
    <n v="1"/>
    <n v="1"/>
    <n v="1"/>
    <n v="0"/>
    <n v="2"/>
    <m/>
    <n v="1"/>
    <n v="2"/>
    <n v="2"/>
    <n v="5"/>
    <n v="2"/>
    <n v="7"/>
    <n v="1"/>
    <n v="6"/>
    <n v="7"/>
    <n v="5"/>
    <n v="1"/>
    <n v="7"/>
    <n v="2"/>
    <x v="7"/>
    <x v="0"/>
    <x v="9"/>
    <s v="Family Savings"/>
    <m/>
    <m/>
    <n v="2"/>
    <x v="1"/>
    <n v="2"/>
    <n v="2"/>
    <m/>
    <x v="0"/>
    <x v="1"/>
    <x v="0"/>
    <x v="1"/>
    <x v="1"/>
    <x v="2"/>
    <x v="1"/>
    <m/>
    <m/>
    <m/>
    <x v="0"/>
    <m/>
    <m/>
    <n v="1"/>
    <m/>
    <n v="1"/>
    <m/>
    <x v="1"/>
    <m/>
    <m/>
    <n v="1"/>
    <x v="1"/>
    <x v="2"/>
    <n v="5.5"/>
    <n v="7"/>
    <n v="7"/>
    <n v="6"/>
    <s v="Medium Low"/>
    <s v="Medium High"/>
    <s v="High"/>
    <s v="High"/>
    <s v="Medium High"/>
    <x v="7"/>
  </r>
  <r>
    <n v="770"/>
    <d v="2020-09-24T16:47:48"/>
    <x v="769"/>
    <x v="8"/>
    <n v="14"/>
    <n v="2"/>
    <n v="1"/>
    <n v="2"/>
    <n v="2"/>
    <n v="1"/>
    <m/>
    <n v="1"/>
    <n v="10"/>
    <n v="2"/>
    <n v="3"/>
    <n v="2"/>
    <n v="6"/>
    <n v="5"/>
    <n v="6"/>
    <n v="6"/>
    <n v="6"/>
    <n v="4"/>
    <n v="5"/>
    <n v="5"/>
    <x v="2"/>
    <x v="0"/>
    <x v="1"/>
    <m/>
    <m/>
    <s v="Mr. Cooper"/>
    <n v="2"/>
    <x v="1"/>
    <n v="2"/>
    <n v="2"/>
    <m/>
    <x v="0"/>
    <x v="1"/>
    <x v="0"/>
    <x v="1"/>
    <x v="1"/>
    <x v="3"/>
    <x v="1"/>
    <m/>
    <m/>
    <n v="1"/>
    <x v="0"/>
    <m/>
    <m/>
    <m/>
    <m/>
    <n v="1"/>
    <m/>
    <x v="1"/>
    <m/>
    <m/>
    <n v="1"/>
    <x v="2"/>
    <x v="9"/>
    <n v="6"/>
    <n v="5"/>
    <n v="4"/>
    <n v="4.5"/>
    <s v="Low"/>
    <s v="Medium High"/>
    <s v="Medium Low"/>
    <s v="Medium Low"/>
    <s v="Medium Low"/>
    <x v="4"/>
  </r>
  <r>
    <n v="771"/>
    <d v="2020-09-24T16:51:52"/>
    <x v="770"/>
    <x v="1"/>
    <n v="13"/>
    <n v="1"/>
    <n v="1"/>
    <n v="1"/>
    <n v="3"/>
    <n v="2"/>
    <m/>
    <n v="2"/>
    <n v="0"/>
    <n v="2"/>
    <n v="5"/>
    <n v="2"/>
    <n v="6"/>
    <n v="3"/>
    <n v="5"/>
    <n v="5"/>
    <n v="7"/>
    <n v="1"/>
    <n v="5"/>
    <n v="1"/>
    <x v="1"/>
    <x v="3"/>
    <x v="1"/>
    <m/>
    <m/>
    <s v="Guaranteed Rate"/>
    <n v="2"/>
    <x v="1"/>
    <n v="2"/>
    <n v="2"/>
    <m/>
    <x v="0"/>
    <x v="1"/>
    <x v="0"/>
    <x v="1"/>
    <x v="1"/>
    <x v="1"/>
    <x v="0"/>
    <m/>
    <m/>
    <m/>
    <x v="0"/>
    <m/>
    <n v="1"/>
    <m/>
    <m/>
    <m/>
    <m/>
    <x v="1"/>
    <m/>
    <n v="1"/>
    <m/>
    <x v="2"/>
    <x v="0"/>
    <n v="6.5"/>
    <n v="6.5"/>
    <n v="5"/>
    <n v="6"/>
    <s v="Medium Low"/>
    <s v="High"/>
    <s v="Medium High"/>
    <s v="Medium High"/>
    <s v="Medium High"/>
    <x v="5"/>
  </r>
  <r>
    <n v="772"/>
    <d v="2020-09-24T16:52:26"/>
    <x v="771"/>
    <x v="20"/>
    <n v="5"/>
    <n v="2"/>
    <n v="1"/>
    <n v="2"/>
    <n v="2"/>
    <n v="1"/>
    <m/>
    <n v="2"/>
    <n v="10"/>
    <n v="1"/>
    <n v="6"/>
    <n v="2"/>
    <n v="6"/>
    <n v="2"/>
    <n v="6"/>
    <n v="2"/>
    <n v="7"/>
    <n v="2"/>
    <n v="6"/>
    <n v="1"/>
    <x v="1"/>
    <x v="1"/>
    <x v="11"/>
    <m/>
    <m/>
    <m/>
    <n v="3"/>
    <x v="0"/>
    <n v="2"/>
    <n v="2"/>
    <m/>
    <x v="1"/>
    <x v="0"/>
    <x v="0"/>
    <x v="1"/>
    <x v="0"/>
    <x v="1"/>
    <x v="0"/>
    <m/>
    <m/>
    <m/>
    <x v="0"/>
    <m/>
    <n v="1"/>
    <m/>
    <m/>
    <m/>
    <n v="1"/>
    <x v="0"/>
    <m/>
    <n v="1"/>
    <m/>
    <x v="3"/>
    <x v="4"/>
    <n v="6.5"/>
    <n v="6"/>
    <n v="6"/>
    <n v="6.5"/>
    <s v="High"/>
    <s v="High"/>
    <s v="Medium High"/>
    <s v="Medium High"/>
    <s v="High"/>
    <x v="3"/>
  </r>
  <r>
    <n v="773"/>
    <d v="2020-09-24T17:11:19"/>
    <x v="772"/>
    <x v="14"/>
    <n v="5"/>
    <n v="1"/>
    <n v="1"/>
    <n v="2"/>
    <n v="2"/>
    <n v="3"/>
    <m/>
    <n v="1"/>
    <n v="0"/>
    <n v="1"/>
    <n v="7"/>
    <n v="7"/>
    <n v="7"/>
    <n v="7"/>
    <n v="7"/>
    <n v="7"/>
    <n v="6"/>
    <n v="7"/>
    <n v="7"/>
    <n v="7"/>
    <x v="1"/>
    <x v="3"/>
    <x v="3"/>
    <m/>
    <m/>
    <m/>
    <n v="1"/>
    <x v="0"/>
    <n v="1"/>
    <n v="1"/>
    <n v="1"/>
    <x v="1"/>
    <x v="1"/>
    <x v="0"/>
    <x v="1"/>
    <x v="0"/>
    <x v="0"/>
    <x v="0"/>
    <n v="1"/>
    <n v="1"/>
    <m/>
    <x v="1"/>
    <m/>
    <m/>
    <m/>
    <m/>
    <m/>
    <n v="1"/>
    <x v="0"/>
    <n v="1"/>
    <n v="1"/>
    <m/>
    <x v="3"/>
    <x v="0"/>
    <n v="3.5"/>
    <n v="4"/>
    <n v="4"/>
    <n v="4"/>
    <s v="Medium Low"/>
    <s v="Low"/>
    <s v="Low"/>
    <s v="Medium Low"/>
    <s v="Low"/>
    <x v="0"/>
  </r>
  <r>
    <n v="774"/>
    <d v="2020-09-24T17:12:55"/>
    <x v="773"/>
    <x v="1"/>
    <n v="38"/>
    <n v="2"/>
    <n v="1"/>
    <n v="11"/>
    <n v="10"/>
    <n v="1"/>
    <m/>
    <n v="1"/>
    <n v="0"/>
    <n v="1"/>
    <n v="7"/>
    <n v="6"/>
    <n v="7"/>
    <n v="6"/>
    <n v="6"/>
    <n v="7"/>
    <n v="6"/>
    <n v="7"/>
    <n v="6"/>
    <n v="7"/>
    <x v="6"/>
    <x v="0"/>
    <x v="4"/>
    <m/>
    <m/>
    <m/>
    <n v="1"/>
    <x v="0"/>
    <n v="1"/>
    <n v="2"/>
    <n v="1"/>
    <x v="0"/>
    <x v="1"/>
    <x v="0"/>
    <x v="1"/>
    <x v="0"/>
    <x v="5"/>
    <x v="1"/>
    <m/>
    <n v="1"/>
    <m/>
    <x v="1"/>
    <m/>
    <m/>
    <m/>
    <m/>
    <m/>
    <m/>
    <x v="1"/>
    <m/>
    <n v="1"/>
    <m/>
    <x v="0"/>
    <x v="0"/>
    <n v="4"/>
    <n v="4"/>
    <n v="4"/>
    <n v="3.5"/>
    <s v="Medium Low"/>
    <s v="Low"/>
    <s v="Low"/>
    <s v="Medium Low"/>
    <s v="Low"/>
    <x v="0"/>
  </r>
  <r>
    <n v="775"/>
    <d v="2020-09-24T17:15:53"/>
    <x v="774"/>
    <x v="38"/>
    <n v="50"/>
    <n v="1"/>
    <n v="1"/>
    <n v="2"/>
    <n v="3"/>
    <n v="1"/>
    <m/>
    <n v="2"/>
    <n v="0"/>
    <n v="1"/>
    <n v="5"/>
    <n v="4"/>
    <n v="7"/>
    <n v="3"/>
    <n v="6"/>
    <n v="3"/>
    <n v="5"/>
    <n v="2"/>
    <n v="5"/>
    <n v="4"/>
    <x v="1"/>
    <x v="3"/>
    <x v="9"/>
    <s v="CFCU"/>
    <m/>
    <m/>
    <n v="2"/>
    <x v="1"/>
    <n v="2"/>
    <n v="2"/>
    <n v="1"/>
    <x v="0"/>
    <x v="1"/>
    <x v="0"/>
    <x v="1"/>
    <x v="0"/>
    <x v="0"/>
    <x v="0"/>
    <m/>
    <m/>
    <m/>
    <x v="1"/>
    <n v="1"/>
    <m/>
    <n v="1"/>
    <m/>
    <m/>
    <m/>
    <x v="1"/>
    <m/>
    <m/>
    <n v="1"/>
    <x v="2"/>
    <x v="5"/>
    <n v="4.5"/>
    <n v="6.5"/>
    <n v="5"/>
    <n v="5"/>
    <s v="Medium High"/>
    <s v="Medium Low"/>
    <s v="Medium High"/>
    <s v="Medium High"/>
    <s v="Medium Low"/>
    <x v="2"/>
  </r>
  <r>
    <n v="776"/>
    <d v="2020-09-24T17:17:39"/>
    <x v="775"/>
    <x v="14"/>
    <n v="28"/>
    <n v="2"/>
    <n v="1"/>
    <n v="1"/>
    <n v="1"/>
    <n v="3"/>
    <m/>
    <n v="1"/>
    <n v="0"/>
    <n v="1"/>
    <n v="5"/>
    <n v="5"/>
    <n v="5"/>
    <n v="5"/>
    <n v="5"/>
    <n v="5"/>
    <n v="5"/>
    <n v="5"/>
    <n v="5"/>
    <n v="5"/>
    <x v="7"/>
    <x v="0"/>
    <x v="3"/>
    <m/>
    <m/>
    <m/>
    <n v="1"/>
    <x v="0"/>
    <n v="1"/>
    <n v="1"/>
    <n v="1"/>
    <x v="0"/>
    <x v="0"/>
    <x v="0"/>
    <x v="1"/>
    <x v="0"/>
    <x v="1"/>
    <x v="1"/>
    <n v="1"/>
    <n v="1"/>
    <n v="1"/>
    <x v="1"/>
    <m/>
    <m/>
    <m/>
    <m/>
    <m/>
    <n v="1"/>
    <x v="1"/>
    <n v="1"/>
    <n v="1"/>
    <m/>
    <x v="3"/>
    <x v="0"/>
    <n v="4"/>
    <n v="4"/>
    <n v="4"/>
    <n v="4"/>
    <s v="Medium Low"/>
    <s v="Low"/>
    <s v="Low"/>
    <s v="Medium Low"/>
    <s v="Low"/>
    <x v="0"/>
  </r>
  <r>
    <n v="777"/>
    <d v="2020-09-24T17:18:00"/>
    <x v="776"/>
    <x v="8"/>
    <n v="32"/>
    <n v="1"/>
    <n v="1"/>
    <n v="2"/>
    <n v="2"/>
    <n v="1"/>
    <m/>
    <n v="1"/>
    <n v="4"/>
    <n v="1"/>
    <n v="4"/>
    <n v="5"/>
    <n v="6"/>
    <n v="6"/>
    <n v="6"/>
    <n v="4"/>
    <n v="6"/>
    <n v="6"/>
    <n v="6"/>
    <n v="4"/>
    <x v="5"/>
    <x v="0"/>
    <x v="5"/>
    <m/>
    <m/>
    <m/>
    <n v="1"/>
    <x v="0"/>
    <n v="1"/>
    <n v="1"/>
    <n v="1"/>
    <x v="1"/>
    <x v="0"/>
    <x v="0"/>
    <x v="0"/>
    <x v="0"/>
    <x v="1"/>
    <x v="0"/>
    <m/>
    <m/>
    <m/>
    <x v="1"/>
    <m/>
    <n v="1"/>
    <n v="1"/>
    <m/>
    <m/>
    <n v="1"/>
    <x v="0"/>
    <n v="1"/>
    <m/>
    <m/>
    <x v="0"/>
    <x v="0"/>
    <n v="4.5"/>
    <n v="4"/>
    <n v="4"/>
    <n v="5"/>
    <s v="Medium Low"/>
    <s v="Medium Low"/>
    <s v="Low"/>
    <s v="Medium Low"/>
    <s v="Medium Low"/>
    <x v="0"/>
  </r>
  <r>
    <n v="778"/>
    <d v="2020-09-24T17:18:58"/>
    <x v="777"/>
    <x v="13"/>
    <n v="9"/>
    <n v="1"/>
    <n v="1"/>
    <n v="2"/>
    <n v="2"/>
    <n v="1"/>
    <m/>
    <n v="1"/>
    <n v="1"/>
    <n v="2"/>
    <n v="5"/>
    <n v="3"/>
    <n v="6"/>
    <n v="6"/>
    <n v="3"/>
    <n v="6"/>
    <n v="5"/>
    <n v="5"/>
    <n v="6"/>
    <n v="6"/>
    <x v="12"/>
    <x v="0"/>
    <x v="3"/>
    <m/>
    <m/>
    <m/>
    <n v="2"/>
    <x v="1"/>
    <n v="2"/>
    <n v="2"/>
    <m/>
    <x v="1"/>
    <x v="1"/>
    <x v="1"/>
    <x v="1"/>
    <x v="0"/>
    <x v="0"/>
    <x v="1"/>
    <m/>
    <n v="1"/>
    <m/>
    <x v="0"/>
    <m/>
    <n v="1"/>
    <m/>
    <m/>
    <m/>
    <m/>
    <x v="1"/>
    <n v="1"/>
    <m/>
    <m/>
    <x v="1"/>
    <x v="1"/>
    <n v="5"/>
    <n v="4.5"/>
    <n v="4"/>
    <n v="2.5"/>
    <s v="Medium Low"/>
    <s v="Medium Low"/>
    <s v="Medium Low"/>
    <s v="Medium Low"/>
    <s v="Low"/>
    <x v="0"/>
  </r>
  <r>
    <n v="779"/>
    <d v="2020-09-24T17:20:48"/>
    <x v="778"/>
    <x v="3"/>
    <n v="48"/>
    <n v="1"/>
    <n v="1"/>
    <n v="2"/>
    <n v="2"/>
    <n v="1"/>
    <m/>
    <n v="1"/>
    <n v="4"/>
    <n v="1"/>
    <n v="6"/>
    <n v="7"/>
    <n v="7"/>
    <n v="6"/>
    <n v="6"/>
    <n v="7"/>
    <n v="5"/>
    <n v="6"/>
    <n v="6"/>
    <n v="6"/>
    <x v="8"/>
    <x v="0"/>
    <x v="3"/>
    <m/>
    <m/>
    <m/>
    <n v="1"/>
    <x v="0"/>
    <n v="1"/>
    <n v="1"/>
    <n v="1"/>
    <x v="0"/>
    <x v="0"/>
    <x v="1"/>
    <x v="1"/>
    <x v="0"/>
    <x v="1"/>
    <x v="1"/>
    <m/>
    <n v="1"/>
    <n v="1"/>
    <x v="1"/>
    <n v="1"/>
    <m/>
    <m/>
    <m/>
    <m/>
    <n v="1"/>
    <x v="0"/>
    <n v="1"/>
    <m/>
    <m/>
    <x v="1"/>
    <x v="1"/>
    <n v="3"/>
    <n v="4.5"/>
    <n v="4"/>
    <n v="4"/>
    <s v="Medium Low"/>
    <s v="Low"/>
    <s v="Medium Low"/>
    <s v="Medium Low"/>
    <s v="Low"/>
    <x v="0"/>
  </r>
  <r>
    <n v="780"/>
    <d v="2020-09-24T17:28:46"/>
    <x v="779"/>
    <x v="5"/>
    <n v="14"/>
    <n v="1"/>
    <n v="1"/>
    <n v="2"/>
    <n v="2"/>
    <n v="1"/>
    <m/>
    <n v="1"/>
    <n v="10"/>
    <n v="1"/>
    <n v="3"/>
    <n v="4"/>
    <n v="5"/>
    <n v="6"/>
    <n v="5"/>
    <n v="2"/>
    <n v="4"/>
    <n v="1"/>
    <n v="4"/>
    <n v="3"/>
    <x v="9"/>
    <x v="0"/>
    <x v="4"/>
    <m/>
    <m/>
    <m/>
    <n v="2"/>
    <x v="0"/>
    <n v="2"/>
    <n v="2"/>
    <n v="1"/>
    <x v="0"/>
    <x v="1"/>
    <x v="0"/>
    <x v="1"/>
    <x v="0"/>
    <x v="0"/>
    <x v="0"/>
    <m/>
    <m/>
    <m/>
    <x v="1"/>
    <m/>
    <n v="1"/>
    <n v="1"/>
    <m/>
    <m/>
    <m/>
    <x v="1"/>
    <m/>
    <m/>
    <n v="1"/>
    <x v="2"/>
    <x v="6"/>
    <n v="4"/>
    <n v="6"/>
    <n v="3"/>
    <n v="5"/>
    <s v="Medium High"/>
    <s v="Low"/>
    <s v="Medium High"/>
    <s v="Low"/>
    <s v="Medium Low"/>
    <x v="6"/>
  </r>
  <r>
    <n v="781"/>
    <d v="2020-09-24T17:37:24"/>
    <x v="780"/>
    <x v="20"/>
    <n v="39"/>
    <n v="1"/>
    <n v="1"/>
    <n v="2"/>
    <n v="0"/>
    <n v="4"/>
    <m/>
    <n v="2"/>
    <n v="25"/>
    <n v="1"/>
    <n v="5"/>
    <n v="4"/>
    <n v="4"/>
    <n v="5"/>
    <n v="5"/>
    <n v="4"/>
    <n v="5"/>
    <n v="4"/>
    <n v="5"/>
    <n v="4"/>
    <x v="22"/>
    <x v="3"/>
    <x v="9"/>
    <s v="Navigant"/>
    <m/>
    <m/>
    <n v="2"/>
    <x v="2"/>
    <n v="2"/>
    <n v="2"/>
    <m/>
    <x v="1"/>
    <x v="1"/>
    <x v="0"/>
    <x v="0"/>
    <x v="0"/>
    <x v="0"/>
    <x v="1"/>
    <m/>
    <m/>
    <m/>
    <x v="0"/>
    <n v="1"/>
    <m/>
    <m/>
    <n v="1"/>
    <m/>
    <m/>
    <x v="1"/>
    <m/>
    <m/>
    <n v="1"/>
    <x v="0"/>
    <x v="6"/>
    <n v="4.5"/>
    <n v="4"/>
    <n v="4"/>
    <n v="4.5"/>
    <s v="Medium High"/>
    <s v="Medium Low"/>
    <s v="Low"/>
    <s v="Medium Low"/>
    <s v="Medium Low"/>
    <x v="0"/>
  </r>
  <r>
    <n v="782"/>
    <d v="2020-09-24T17:41:18"/>
    <x v="781"/>
    <x v="10"/>
    <n v="46"/>
    <n v="1"/>
    <n v="1"/>
    <n v="3"/>
    <n v="0"/>
    <n v="1"/>
    <m/>
    <n v="2"/>
    <n v="20"/>
    <n v="2"/>
    <n v="1"/>
    <n v="6"/>
    <n v="5"/>
    <n v="5"/>
    <n v="3"/>
    <n v="7"/>
    <n v="3"/>
    <n v="3"/>
    <n v="5"/>
    <n v="6"/>
    <x v="4"/>
    <x v="3"/>
    <x v="1"/>
    <m/>
    <m/>
    <s v="Truist"/>
    <n v="2"/>
    <x v="1"/>
    <n v="2"/>
    <n v="2"/>
    <m/>
    <x v="0"/>
    <x v="1"/>
    <x v="0"/>
    <x v="1"/>
    <x v="1"/>
    <x v="4"/>
    <x v="0"/>
    <m/>
    <m/>
    <m/>
    <x v="0"/>
    <m/>
    <m/>
    <m/>
    <m/>
    <n v="1"/>
    <m/>
    <x v="1"/>
    <m/>
    <m/>
    <n v="1"/>
    <x v="1"/>
    <x v="8"/>
    <n v="2.5"/>
    <n v="5"/>
    <n v="4"/>
    <n v="2.5"/>
    <s v="Low"/>
    <s v="Low"/>
    <s v="Medium Low"/>
    <s v="Medium Low"/>
    <s v="Low"/>
    <x v="4"/>
  </r>
  <r>
    <n v="783"/>
    <d v="2020-09-24T18:25:45"/>
    <x v="782"/>
    <x v="44"/>
    <n v="9"/>
    <n v="2"/>
    <n v="1"/>
    <n v="2"/>
    <n v="2"/>
    <n v="1"/>
    <m/>
    <n v="1"/>
    <n v="5"/>
    <n v="2"/>
    <n v="5"/>
    <n v="3"/>
    <n v="5"/>
    <n v="4"/>
    <n v="4"/>
    <n v="4"/>
    <n v="6"/>
    <n v="1"/>
    <n v="5"/>
    <n v="2"/>
    <x v="8"/>
    <x v="0"/>
    <x v="3"/>
    <m/>
    <m/>
    <m/>
    <n v="2"/>
    <x v="1"/>
    <n v="2"/>
    <n v="2"/>
    <m/>
    <x v="1"/>
    <x v="0"/>
    <x v="0"/>
    <x v="0"/>
    <x v="0"/>
    <x v="1"/>
    <x v="1"/>
    <m/>
    <m/>
    <n v="1"/>
    <x v="1"/>
    <n v="1"/>
    <n v="1"/>
    <m/>
    <m/>
    <m/>
    <n v="1"/>
    <x v="1"/>
    <n v="1"/>
    <m/>
    <m/>
    <x v="1"/>
    <x v="6"/>
    <n v="5.5"/>
    <n v="6"/>
    <n v="4.5"/>
    <n v="5"/>
    <s v="Medium High"/>
    <s v="Medium High"/>
    <s v="Medium High"/>
    <s v="Medium Low"/>
    <s v="Medium Low"/>
    <x v="5"/>
  </r>
  <r>
    <n v="784"/>
    <d v="2020-09-24T18:47:00"/>
    <x v="783"/>
    <x v="8"/>
    <n v="9"/>
    <n v="1"/>
    <n v="1"/>
    <n v="2"/>
    <n v="3"/>
    <n v="1"/>
    <m/>
    <n v="2"/>
    <n v="2"/>
    <n v="1"/>
    <n v="7"/>
    <n v="1"/>
    <n v="2"/>
    <n v="2"/>
    <n v="7"/>
    <n v="7"/>
    <n v="7"/>
    <n v="1"/>
    <n v="7"/>
    <n v="1"/>
    <x v="5"/>
    <x v="1"/>
    <x v="3"/>
    <m/>
    <m/>
    <m/>
    <n v="1"/>
    <x v="0"/>
    <n v="1"/>
    <n v="1"/>
    <n v="1"/>
    <x v="1"/>
    <x v="1"/>
    <x v="0"/>
    <x v="0"/>
    <x v="0"/>
    <x v="1"/>
    <x v="0"/>
    <m/>
    <m/>
    <m/>
    <x v="0"/>
    <m/>
    <m/>
    <n v="1"/>
    <m/>
    <m/>
    <n v="1"/>
    <x v="0"/>
    <m/>
    <n v="1"/>
    <m/>
    <x v="1"/>
    <x v="0"/>
    <n v="7"/>
    <n v="4.5"/>
    <n v="6.5"/>
    <n v="7"/>
    <s v="Medium Low"/>
    <s v="High"/>
    <s v="Medium Low"/>
    <s v="High"/>
    <s v="High"/>
    <x v="7"/>
  </r>
  <r>
    <n v="785"/>
    <d v="2020-09-24T18:50:28"/>
    <x v="784"/>
    <x v="41"/>
    <n v="6"/>
    <n v="1"/>
    <n v="1"/>
    <n v="1"/>
    <n v="1"/>
    <n v="1"/>
    <m/>
    <n v="1"/>
    <n v="2"/>
    <n v="2"/>
    <n v="1"/>
    <n v="7"/>
    <n v="5"/>
    <n v="5"/>
    <n v="2"/>
    <n v="6"/>
    <n v="4"/>
    <n v="5"/>
    <n v="5"/>
    <n v="3"/>
    <x v="7"/>
    <x v="0"/>
    <x v="1"/>
    <m/>
    <m/>
    <s v="Penny Mac"/>
    <n v="2"/>
    <x v="2"/>
    <n v="2"/>
    <n v="3"/>
    <m/>
    <x v="0"/>
    <x v="1"/>
    <x v="1"/>
    <x v="0"/>
    <x v="0"/>
    <x v="0"/>
    <x v="0"/>
    <m/>
    <m/>
    <m/>
    <x v="1"/>
    <m/>
    <m/>
    <n v="1"/>
    <n v="1"/>
    <m/>
    <m/>
    <x v="1"/>
    <m/>
    <m/>
    <n v="1"/>
    <x v="3"/>
    <x v="7"/>
    <n v="2.5"/>
    <n v="4"/>
    <n v="4"/>
    <n v="3.5"/>
    <s v="Low"/>
    <s v="Low"/>
    <s v="Low"/>
    <s v="Medium Low"/>
    <s v="Low"/>
    <x v="0"/>
  </r>
  <r>
    <n v="786"/>
    <d v="2020-09-24T19:33:54"/>
    <x v="785"/>
    <x v="11"/>
    <n v="9"/>
    <n v="1"/>
    <n v="1"/>
    <n v="2"/>
    <n v="1"/>
    <n v="3"/>
    <m/>
    <n v="1"/>
    <n v="4"/>
    <n v="2"/>
    <n v="5"/>
    <n v="6"/>
    <n v="5"/>
    <n v="7"/>
    <n v="5"/>
    <n v="7"/>
    <n v="5"/>
    <n v="6"/>
    <n v="5"/>
    <n v="6"/>
    <x v="12"/>
    <x v="0"/>
    <x v="10"/>
    <m/>
    <m/>
    <m/>
    <n v="2"/>
    <x v="1"/>
    <n v="2"/>
    <n v="2"/>
    <m/>
    <x v="0"/>
    <x v="0"/>
    <x v="0"/>
    <x v="1"/>
    <x v="0"/>
    <x v="1"/>
    <x v="1"/>
    <n v="1"/>
    <m/>
    <m/>
    <x v="1"/>
    <m/>
    <m/>
    <m/>
    <m/>
    <m/>
    <m/>
    <x v="0"/>
    <m/>
    <m/>
    <m/>
    <x v="1"/>
    <x v="2"/>
    <n v="3.5"/>
    <n v="3.5"/>
    <n v="3"/>
    <n v="3.5"/>
    <s v="Medium Low"/>
    <s v="Low"/>
    <s v="Low"/>
    <s v="Low"/>
    <s v="Low"/>
    <x v="0"/>
  </r>
  <r>
    <n v="787"/>
    <d v="2020-09-24T19:48:26"/>
    <x v="786"/>
    <x v="14"/>
    <n v="13"/>
    <n v="1"/>
    <n v="1"/>
    <n v="1"/>
    <n v="1"/>
    <n v="1"/>
    <m/>
    <n v="1"/>
    <n v="29"/>
    <n v="1"/>
    <n v="2"/>
    <n v="3"/>
    <n v="5"/>
    <n v="3"/>
    <n v="2"/>
    <n v="6"/>
    <n v="2"/>
    <n v="2"/>
    <n v="6"/>
    <n v="3"/>
    <x v="9"/>
    <x v="0"/>
    <x v="5"/>
    <m/>
    <m/>
    <m/>
    <n v="1"/>
    <x v="0"/>
    <n v="1"/>
    <n v="1"/>
    <n v="1"/>
    <x v="0"/>
    <x v="1"/>
    <x v="0"/>
    <x v="1"/>
    <x v="0"/>
    <x v="3"/>
    <x v="1"/>
    <n v="1"/>
    <m/>
    <m/>
    <x v="1"/>
    <m/>
    <m/>
    <m/>
    <m/>
    <m/>
    <m/>
    <x v="1"/>
    <n v="1"/>
    <m/>
    <m/>
    <x v="2"/>
    <x v="3"/>
    <n v="3.5"/>
    <n v="5.5"/>
    <n v="5.5"/>
    <n v="3.5"/>
    <s v="Low"/>
    <s v="Low"/>
    <s v="Medium High"/>
    <s v="Medium High"/>
    <s v="Low"/>
    <x v="2"/>
  </r>
  <r>
    <n v="788"/>
    <d v="2020-09-24T19:49:24"/>
    <x v="787"/>
    <x v="8"/>
    <n v="43"/>
    <n v="1"/>
    <n v="1"/>
    <n v="2"/>
    <n v="2"/>
    <n v="1"/>
    <m/>
    <n v="1"/>
    <n v="7"/>
    <n v="1"/>
    <n v="6"/>
    <n v="3"/>
    <n v="7"/>
    <n v="5"/>
    <n v="5"/>
    <n v="5"/>
    <n v="5"/>
    <n v="3"/>
    <n v="5"/>
    <n v="3"/>
    <x v="10"/>
    <x v="0"/>
    <x v="11"/>
    <m/>
    <m/>
    <m/>
    <n v="1"/>
    <x v="0"/>
    <n v="1"/>
    <n v="1"/>
    <n v="1"/>
    <x v="1"/>
    <x v="1"/>
    <x v="0"/>
    <x v="1"/>
    <x v="0"/>
    <x v="5"/>
    <x v="0"/>
    <n v="1"/>
    <m/>
    <m/>
    <x v="1"/>
    <m/>
    <m/>
    <m/>
    <m/>
    <m/>
    <n v="1"/>
    <x v="0"/>
    <m/>
    <m/>
    <m/>
    <x v="1"/>
    <x v="6"/>
    <n v="5"/>
    <n v="6"/>
    <n v="4"/>
    <n v="5"/>
    <s v="Medium High"/>
    <s v="Medium Low"/>
    <s v="Medium High"/>
    <s v="Medium Low"/>
    <s v="Medium Low"/>
    <x v="5"/>
  </r>
  <r>
    <n v="789"/>
    <d v="2020-09-24T19:59:12"/>
    <x v="788"/>
    <x v="41"/>
    <n v="43"/>
    <n v="1"/>
    <n v="1"/>
    <n v="2"/>
    <n v="2"/>
    <n v="1"/>
    <m/>
    <n v="1"/>
    <n v="10"/>
    <n v="1"/>
    <n v="5"/>
    <n v="1"/>
    <n v="7"/>
    <n v="1"/>
    <n v="7"/>
    <n v="7"/>
    <n v="1"/>
    <n v="2"/>
    <n v="7"/>
    <n v="2"/>
    <x v="8"/>
    <x v="0"/>
    <x v="4"/>
    <m/>
    <m/>
    <m/>
    <n v="1"/>
    <x v="0"/>
    <n v="1"/>
    <n v="1"/>
    <n v="1"/>
    <x v="1"/>
    <x v="1"/>
    <x v="0"/>
    <x v="1"/>
    <x v="0"/>
    <x v="0"/>
    <x v="0"/>
    <n v="1"/>
    <m/>
    <n v="1"/>
    <x v="1"/>
    <m/>
    <m/>
    <m/>
    <m/>
    <m/>
    <n v="1"/>
    <x v="1"/>
    <n v="1"/>
    <m/>
    <m/>
    <x v="1"/>
    <x v="2"/>
    <n v="4"/>
    <n v="6.5"/>
    <n v="7"/>
    <n v="6.5"/>
    <s v="Medium Low"/>
    <s v="Low"/>
    <s v="Medium High"/>
    <s v="High"/>
    <s v="High"/>
    <x v="2"/>
  </r>
  <r>
    <n v="790"/>
    <d v="2020-09-24T20:01:54"/>
    <x v="789"/>
    <x v="8"/>
    <n v="32"/>
    <n v="1"/>
    <n v="1"/>
    <n v="2"/>
    <n v="2"/>
    <n v="1"/>
    <m/>
    <n v="1"/>
    <n v="4"/>
    <n v="1"/>
    <n v="4"/>
    <n v="6"/>
    <n v="3"/>
    <n v="6"/>
    <n v="7"/>
    <n v="6"/>
    <n v="3"/>
    <n v="5"/>
    <n v="6"/>
    <n v="3"/>
    <x v="8"/>
    <x v="0"/>
    <x v="3"/>
    <m/>
    <m/>
    <m/>
    <n v="1"/>
    <x v="0"/>
    <n v="1"/>
    <n v="1"/>
    <n v="1"/>
    <x v="0"/>
    <x v="0"/>
    <x v="0"/>
    <x v="1"/>
    <x v="0"/>
    <x v="4"/>
    <x v="0"/>
    <m/>
    <m/>
    <m/>
    <x v="1"/>
    <m/>
    <n v="1"/>
    <m/>
    <n v="1"/>
    <m/>
    <n v="1"/>
    <x v="1"/>
    <n v="1"/>
    <n v="1"/>
    <m/>
    <x v="0"/>
    <x v="2"/>
    <n v="2.5"/>
    <n v="3"/>
    <n v="4"/>
    <n v="6"/>
    <s v="Medium Low"/>
    <s v="Low"/>
    <s v="Low"/>
    <s v="Medium Low"/>
    <s v="Medium High"/>
    <x v="0"/>
  </r>
  <r>
    <n v="791"/>
    <d v="2020-09-24T20:14:45"/>
    <x v="790"/>
    <x v="17"/>
    <n v="1"/>
    <n v="2"/>
    <n v="1"/>
    <n v="2"/>
    <n v="0"/>
    <n v="1"/>
    <m/>
    <n v="1"/>
    <n v="5"/>
    <n v="2"/>
    <n v="5"/>
    <n v="4"/>
    <n v="4"/>
    <n v="6"/>
    <n v="4"/>
    <n v="4"/>
    <n v="6"/>
    <n v="3"/>
    <n v="5"/>
    <n v="4"/>
    <x v="8"/>
    <x v="0"/>
    <x v="7"/>
    <m/>
    <m/>
    <m/>
    <n v="2"/>
    <x v="1"/>
    <n v="2"/>
    <n v="2"/>
    <m/>
    <x v="0"/>
    <x v="1"/>
    <x v="0"/>
    <x v="1"/>
    <x v="1"/>
    <x v="0"/>
    <x v="0"/>
    <m/>
    <m/>
    <m/>
    <x v="0"/>
    <m/>
    <n v="1"/>
    <m/>
    <m/>
    <m/>
    <m/>
    <x v="1"/>
    <m/>
    <n v="1"/>
    <m/>
    <x v="1"/>
    <x v="6"/>
    <n v="5"/>
    <n v="4.5"/>
    <n v="3.5"/>
    <n v="4"/>
    <s v="Medium High"/>
    <s v="Medium Low"/>
    <s v="Medium Low"/>
    <s v="Medium Low"/>
    <s v="Low"/>
    <x v="6"/>
  </r>
  <r>
    <n v="792"/>
    <d v="2020-09-24T20:31:32"/>
    <x v="791"/>
    <x v="26"/>
    <n v="27"/>
    <n v="1"/>
    <n v="1"/>
    <n v="4"/>
    <n v="2"/>
    <n v="1"/>
    <m/>
    <n v="1"/>
    <n v="10"/>
    <n v="1"/>
    <n v="5"/>
    <n v="4"/>
    <n v="6"/>
    <n v="1"/>
    <n v="7"/>
    <n v="5"/>
    <n v="6"/>
    <n v="1"/>
    <n v="7"/>
    <n v="2"/>
    <x v="8"/>
    <x v="0"/>
    <x v="3"/>
    <m/>
    <m/>
    <m/>
    <n v="1"/>
    <x v="0"/>
    <n v="2"/>
    <n v="2"/>
    <m/>
    <x v="0"/>
    <x v="0"/>
    <x v="0"/>
    <x v="0"/>
    <x v="0"/>
    <x v="5"/>
    <x v="1"/>
    <n v="1"/>
    <m/>
    <m/>
    <x v="1"/>
    <m/>
    <m/>
    <n v="1"/>
    <n v="1"/>
    <m/>
    <m/>
    <x v="0"/>
    <m/>
    <n v="1"/>
    <m/>
    <x v="2"/>
    <x v="0"/>
    <n v="5"/>
    <n v="6.5"/>
    <n v="7"/>
    <n v="6.5"/>
    <s v="Medium Low"/>
    <s v="Medium Low"/>
    <s v="Medium High"/>
    <s v="High"/>
    <s v="High"/>
    <x v="7"/>
  </r>
  <r>
    <n v="793"/>
    <d v="2020-09-24T20:48:21"/>
    <x v="792"/>
    <x v="45"/>
    <n v="21"/>
    <n v="2"/>
    <n v="1"/>
    <n v="3"/>
    <n v="0"/>
    <n v="2"/>
    <m/>
    <n v="1"/>
    <n v="20"/>
    <n v="1"/>
    <n v="4"/>
    <n v="5"/>
    <n v="6"/>
    <n v="5"/>
    <n v="5"/>
    <n v="5"/>
    <n v="5"/>
    <n v="2"/>
    <n v="5"/>
    <n v="5"/>
    <x v="4"/>
    <x v="0"/>
    <x v="1"/>
    <m/>
    <m/>
    <s v="Mr. Cooper"/>
    <n v="2"/>
    <x v="1"/>
    <n v="2"/>
    <n v="2"/>
    <n v="1"/>
    <x v="0"/>
    <x v="1"/>
    <x v="0"/>
    <x v="1"/>
    <x v="0"/>
    <x v="0"/>
    <x v="1"/>
    <m/>
    <m/>
    <m/>
    <x v="0"/>
    <m/>
    <m/>
    <m/>
    <m/>
    <m/>
    <m/>
    <x v="1"/>
    <m/>
    <m/>
    <n v="1"/>
    <x v="0"/>
    <x v="1"/>
    <n v="4"/>
    <n v="6"/>
    <n v="4"/>
    <n v="4"/>
    <s v="Medium Low"/>
    <s v="Low"/>
    <s v="Medium High"/>
    <s v="Medium Low"/>
    <s v="Low"/>
    <x v="4"/>
  </r>
  <r>
    <n v="794"/>
    <d v="2020-09-24T20:54:32"/>
    <x v="793"/>
    <x v="25"/>
    <n v="32"/>
    <n v="1"/>
    <n v="1"/>
    <n v="1"/>
    <n v="1"/>
    <n v="1"/>
    <m/>
    <n v="2"/>
    <n v="7"/>
    <n v="2"/>
    <n v="2"/>
    <n v="2"/>
    <n v="3"/>
    <n v="4"/>
    <n v="2"/>
    <n v="1"/>
    <n v="5"/>
    <n v="2"/>
    <n v="3"/>
    <n v="4"/>
    <x v="16"/>
    <x v="0"/>
    <x v="5"/>
    <m/>
    <m/>
    <m/>
    <n v="3"/>
    <x v="2"/>
    <n v="3"/>
    <n v="3"/>
    <m/>
    <x v="0"/>
    <x v="1"/>
    <x v="0"/>
    <x v="1"/>
    <x v="1"/>
    <x v="2"/>
    <x v="1"/>
    <m/>
    <m/>
    <m/>
    <x v="1"/>
    <m/>
    <m/>
    <m/>
    <m/>
    <n v="1"/>
    <m/>
    <x v="1"/>
    <m/>
    <m/>
    <n v="1"/>
    <x v="0"/>
    <x v="6"/>
    <n v="5.5"/>
    <n v="4.5"/>
    <n v="3.5"/>
    <n v="3"/>
    <s v="Medium High"/>
    <s v="Medium High"/>
    <s v="Medium Low"/>
    <s v="Medium Low"/>
    <s v="Low"/>
    <x v="0"/>
  </r>
  <r>
    <n v="795"/>
    <d v="2020-09-24T20:58:44"/>
    <x v="794"/>
    <x v="0"/>
    <n v="32"/>
    <n v="1"/>
    <n v="1"/>
    <n v="2"/>
    <n v="3"/>
    <n v="1"/>
    <m/>
    <n v="1"/>
    <n v="6"/>
    <n v="1"/>
    <n v="6"/>
    <n v="2"/>
    <n v="7"/>
    <n v="1"/>
    <n v="6"/>
    <n v="7"/>
    <n v="7"/>
    <n v="1"/>
    <n v="7"/>
    <n v="3"/>
    <x v="2"/>
    <x v="0"/>
    <x v="3"/>
    <m/>
    <m/>
    <m/>
    <n v="3"/>
    <x v="1"/>
    <n v="2"/>
    <n v="2"/>
    <n v="1"/>
    <x v="1"/>
    <x v="1"/>
    <x v="0"/>
    <x v="1"/>
    <x v="0"/>
    <x v="4"/>
    <x v="1"/>
    <m/>
    <n v="1"/>
    <m/>
    <x v="1"/>
    <m/>
    <n v="1"/>
    <m/>
    <n v="1"/>
    <m/>
    <m/>
    <x v="0"/>
    <m/>
    <m/>
    <m/>
    <x v="0"/>
    <x v="1"/>
    <n v="6.5"/>
    <n v="7"/>
    <n v="7"/>
    <n v="5.5"/>
    <s v="Medium Low"/>
    <s v="High"/>
    <s v="High"/>
    <s v="High"/>
    <s v="Medium High"/>
    <x v="7"/>
  </r>
  <r>
    <n v="796"/>
    <d v="2020-09-24T21:01:18"/>
    <x v="795"/>
    <x v="46"/>
    <n v="22"/>
    <n v="1"/>
    <n v="1"/>
    <n v="2"/>
    <n v="2"/>
    <n v="1"/>
    <m/>
    <n v="1"/>
    <n v="4"/>
    <n v="2"/>
    <n v="3"/>
    <n v="2"/>
    <n v="4"/>
    <n v="4"/>
    <n v="5"/>
    <n v="4"/>
    <n v="6"/>
    <n v="4"/>
    <n v="4"/>
    <n v="2"/>
    <x v="5"/>
    <x v="0"/>
    <x v="5"/>
    <m/>
    <m/>
    <m/>
    <n v="2"/>
    <x v="2"/>
    <n v="2"/>
    <n v="2"/>
    <n v="1"/>
    <x v="1"/>
    <x v="1"/>
    <x v="0"/>
    <x v="1"/>
    <x v="0"/>
    <x v="0"/>
    <x v="0"/>
    <m/>
    <m/>
    <m/>
    <x v="0"/>
    <n v="1"/>
    <m/>
    <m/>
    <m/>
    <m/>
    <m/>
    <x v="0"/>
    <m/>
    <m/>
    <m/>
    <x v="2"/>
    <x v="1"/>
    <n v="6"/>
    <n v="4"/>
    <n v="4"/>
    <n v="5.5"/>
    <s v="Medium Low"/>
    <s v="Medium High"/>
    <s v="Low"/>
    <s v="Medium Low"/>
    <s v="Medium High"/>
    <x v="5"/>
  </r>
  <r>
    <n v="797"/>
    <d v="2020-09-24T21:08:09"/>
    <x v="796"/>
    <x v="4"/>
    <n v="30"/>
    <n v="1"/>
    <n v="1"/>
    <n v="2"/>
    <n v="2"/>
    <n v="1"/>
    <m/>
    <n v="1"/>
    <n v="11"/>
    <n v="2"/>
    <n v="4"/>
    <n v="4"/>
    <n v="5"/>
    <n v="4"/>
    <n v="4"/>
    <n v="2"/>
    <n v="5"/>
    <n v="2"/>
    <n v="7"/>
    <n v="3"/>
    <x v="22"/>
    <x v="2"/>
    <x v="1"/>
    <m/>
    <m/>
    <s v="Rushmore"/>
    <n v="2"/>
    <x v="0"/>
    <n v="2"/>
    <n v="2"/>
    <m/>
    <x v="1"/>
    <x v="0"/>
    <x v="0"/>
    <x v="1"/>
    <x v="0"/>
    <x v="3"/>
    <x v="0"/>
    <m/>
    <m/>
    <n v="1"/>
    <x v="1"/>
    <m/>
    <n v="1"/>
    <m/>
    <m/>
    <m/>
    <m/>
    <x v="0"/>
    <m/>
    <n v="1"/>
    <m/>
    <x v="0"/>
    <x v="5"/>
    <n v="4.5"/>
    <n v="5.5"/>
    <n v="5.5"/>
    <n v="4.5"/>
    <s v="Medium High"/>
    <s v="Medium Low"/>
    <s v="Medium High"/>
    <s v="Medium High"/>
    <s v="Medium Low"/>
    <x v="2"/>
  </r>
  <r>
    <n v="798"/>
    <d v="2020-09-24T21:20:22"/>
    <x v="797"/>
    <x v="25"/>
    <n v="40"/>
    <n v="1"/>
    <n v="1"/>
    <n v="2"/>
    <n v="1"/>
    <n v="1"/>
    <m/>
    <n v="1"/>
    <n v="5"/>
    <n v="1"/>
    <n v="5"/>
    <n v="4"/>
    <n v="5"/>
    <n v="5"/>
    <n v="6"/>
    <n v="3"/>
    <n v="6"/>
    <n v="5"/>
    <n v="3"/>
    <n v="4"/>
    <x v="3"/>
    <x v="0"/>
    <x v="3"/>
    <m/>
    <m/>
    <m/>
    <n v="1"/>
    <x v="0"/>
    <n v="1"/>
    <n v="1"/>
    <n v="1"/>
    <x v="0"/>
    <x v="0"/>
    <x v="0"/>
    <x v="1"/>
    <x v="0"/>
    <x v="1"/>
    <x v="1"/>
    <n v="1"/>
    <m/>
    <n v="1"/>
    <x v="1"/>
    <m/>
    <n v="1"/>
    <m/>
    <m/>
    <m/>
    <n v="1"/>
    <x v="0"/>
    <m/>
    <n v="1"/>
    <m/>
    <x v="1"/>
    <x v="5"/>
    <n v="5"/>
    <n v="4"/>
    <n v="3"/>
    <n v="5"/>
    <s v="Medium High"/>
    <s v="Medium Low"/>
    <s v="Low"/>
    <s v="Low"/>
    <s v="Medium Low"/>
    <x v="6"/>
  </r>
  <r>
    <n v="799"/>
    <d v="2020-09-24T21:29:44"/>
    <x v="798"/>
    <x v="17"/>
    <n v="35"/>
    <n v="1"/>
    <n v="1"/>
    <n v="2"/>
    <n v="1"/>
    <n v="1"/>
    <m/>
    <n v="1"/>
    <n v="0"/>
    <n v="2"/>
    <n v="3"/>
    <n v="6"/>
    <n v="5"/>
    <n v="7"/>
    <n v="5"/>
    <n v="1"/>
    <n v="5"/>
    <n v="5"/>
    <n v="3"/>
    <n v="3"/>
    <x v="1"/>
    <x v="0"/>
    <x v="10"/>
    <m/>
    <m/>
    <m/>
    <n v="2"/>
    <x v="1"/>
    <n v="2"/>
    <n v="2"/>
    <m/>
    <x v="1"/>
    <x v="1"/>
    <x v="0"/>
    <x v="1"/>
    <x v="0"/>
    <x v="5"/>
    <x v="1"/>
    <n v="1"/>
    <m/>
    <m/>
    <x v="1"/>
    <m/>
    <m/>
    <n v="1"/>
    <n v="1"/>
    <m/>
    <m/>
    <x v="1"/>
    <n v="1"/>
    <m/>
    <m/>
    <x v="2"/>
    <x v="5"/>
    <n v="3.5"/>
    <n v="4"/>
    <n v="2"/>
    <n v="5"/>
    <s v="Medium High"/>
    <s v="Low"/>
    <s v="Low"/>
    <s v="Low"/>
    <s v="Medium Low"/>
    <x v="6"/>
  </r>
  <r>
    <n v="800"/>
    <d v="2020-09-24T21:32:57"/>
    <x v="799"/>
    <x v="8"/>
    <n v="24"/>
    <n v="2"/>
    <n v="1"/>
    <n v="1"/>
    <n v="0"/>
    <n v="1"/>
    <m/>
    <n v="2"/>
    <n v="30"/>
    <n v="2"/>
    <n v="7"/>
    <n v="1"/>
    <n v="7"/>
    <n v="7"/>
    <n v="6"/>
    <n v="3"/>
    <n v="7"/>
    <n v="2"/>
    <n v="5"/>
    <n v="2"/>
    <x v="19"/>
    <x v="3"/>
    <x v="6"/>
    <m/>
    <s v="Citizens "/>
    <m/>
    <n v="1"/>
    <x v="1"/>
    <n v="2"/>
    <n v="2"/>
    <m/>
    <x v="1"/>
    <x v="1"/>
    <x v="0"/>
    <x v="1"/>
    <x v="0"/>
    <x v="4"/>
    <x v="0"/>
    <m/>
    <m/>
    <n v="1"/>
    <x v="1"/>
    <m/>
    <m/>
    <n v="1"/>
    <m/>
    <m/>
    <m/>
    <x v="1"/>
    <m/>
    <m/>
    <n v="1"/>
    <x v="1"/>
    <x v="4"/>
    <n v="7"/>
    <n v="6.5"/>
    <n v="3"/>
    <n v="6"/>
    <s v="High"/>
    <s v="High"/>
    <s v="Medium High"/>
    <s v="Low"/>
    <s v="Medium High"/>
    <x v="5"/>
  </r>
  <r>
    <n v="801"/>
    <d v="2020-09-24T21:33:04"/>
    <x v="800"/>
    <x v="21"/>
    <n v="40"/>
    <n v="2"/>
    <n v="1"/>
    <n v="2"/>
    <n v="0"/>
    <n v="4"/>
    <m/>
    <n v="2"/>
    <n v="8"/>
    <n v="2"/>
    <n v="4"/>
    <n v="2"/>
    <n v="6"/>
    <n v="2"/>
    <n v="6"/>
    <n v="5"/>
    <n v="7"/>
    <n v="2"/>
    <n v="5"/>
    <n v="2"/>
    <x v="22"/>
    <x v="3"/>
    <x v="9"/>
    <s v="Sc fed cu"/>
    <m/>
    <m/>
    <n v="2"/>
    <x v="1"/>
    <n v="2"/>
    <n v="2"/>
    <m/>
    <x v="0"/>
    <x v="1"/>
    <x v="0"/>
    <x v="1"/>
    <x v="1"/>
    <x v="0"/>
    <x v="0"/>
    <m/>
    <m/>
    <m/>
    <x v="0"/>
    <m/>
    <m/>
    <m/>
    <n v="1"/>
    <m/>
    <m/>
    <x v="0"/>
    <m/>
    <m/>
    <m/>
    <x v="1"/>
    <x v="1"/>
    <n v="6.5"/>
    <n v="6"/>
    <n v="5.5"/>
    <n v="6"/>
    <s v="Medium Low"/>
    <s v="High"/>
    <s v="Medium High"/>
    <s v="Medium High"/>
    <s v="Medium High"/>
    <x v="7"/>
  </r>
  <r>
    <n v="802"/>
    <d v="2020-09-24T21:35:03"/>
    <x v="801"/>
    <x v="3"/>
    <n v="10"/>
    <n v="1"/>
    <n v="1"/>
    <n v="2"/>
    <n v="1"/>
    <n v="1"/>
    <m/>
    <n v="1"/>
    <n v="4"/>
    <n v="1"/>
    <n v="6"/>
    <n v="5"/>
    <n v="7"/>
    <n v="4"/>
    <n v="5"/>
    <n v="6"/>
    <n v="7"/>
    <n v="7"/>
    <n v="6"/>
    <n v="6"/>
    <x v="4"/>
    <x v="0"/>
    <x v="3"/>
    <m/>
    <m/>
    <m/>
    <n v="1"/>
    <x v="0"/>
    <n v="1"/>
    <n v="1"/>
    <m/>
    <x v="0"/>
    <x v="1"/>
    <x v="0"/>
    <x v="0"/>
    <x v="0"/>
    <x v="2"/>
    <x v="0"/>
    <m/>
    <m/>
    <m/>
    <x v="1"/>
    <m/>
    <n v="1"/>
    <m/>
    <m/>
    <m/>
    <n v="1"/>
    <x v="1"/>
    <n v="1"/>
    <m/>
    <m/>
    <x v="1"/>
    <x v="0"/>
    <n v="5"/>
    <n v="4"/>
    <n v="5"/>
    <n v="3.5"/>
    <s v="Medium Low"/>
    <s v="Medium Low"/>
    <s v="Low"/>
    <s v="Medium High"/>
    <s v="Low"/>
    <x v="0"/>
  </r>
  <r>
    <n v="803"/>
    <d v="2020-09-24T22:00:37"/>
    <x v="802"/>
    <x v="17"/>
    <n v="6"/>
    <n v="1"/>
    <n v="1"/>
    <n v="2"/>
    <n v="0"/>
    <n v="1"/>
    <m/>
    <n v="2"/>
    <n v="0"/>
    <n v="2"/>
    <n v="4"/>
    <n v="4"/>
    <n v="7"/>
    <n v="7"/>
    <n v="7"/>
    <n v="3"/>
    <n v="7"/>
    <n v="1"/>
    <n v="5"/>
    <n v="1"/>
    <x v="4"/>
    <x v="1"/>
    <x v="4"/>
    <m/>
    <m/>
    <m/>
    <n v="2"/>
    <x v="1"/>
    <n v="2"/>
    <n v="2"/>
    <m/>
    <x v="0"/>
    <x v="1"/>
    <x v="0"/>
    <x v="0"/>
    <x v="0"/>
    <x v="4"/>
    <x v="0"/>
    <m/>
    <m/>
    <m/>
    <x v="0"/>
    <n v="1"/>
    <m/>
    <m/>
    <m/>
    <m/>
    <m/>
    <x v="1"/>
    <n v="1"/>
    <m/>
    <m/>
    <x v="3"/>
    <x v="6"/>
    <n v="5.5"/>
    <n v="7"/>
    <n v="3"/>
    <n v="7"/>
    <s v="Medium High"/>
    <s v="Medium High"/>
    <s v="High"/>
    <s v="Low"/>
    <s v="High"/>
    <x v="5"/>
  </r>
  <r>
    <n v="804"/>
    <d v="2020-09-24T22:10:32"/>
    <x v="803"/>
    <x v="18"/>
    <n v="43"/>
    <n v="1"/>
    <n v="1"/>
    <n v="1"/>
    <n v="0"/>
    <n v="1"/>
    <m/>
    <n v="1"/>
    <n v="0"/>
    <n v="1"/>
    <n v="7"/>
    <n v="7"/>
    <n v="7"/>
    <n v="7"/>
    <n v="7"/>
    <n v="7"/>
    <n v="7"/>
    <n v="7"/>
    <n v="6"/>
    <n v="7"/>
    <x v="12"/>
    <x v="0"/>
    <x v="12"/>
    <m/>
    <m/>
    <m/>
    <n v="1"/>
    <x v="0"/>
    <n v="1"/>
    <n v="1"/>
    <m/>
    <x v="1"/>
    <x v="1"/>
    <x v="0"/>
    <x v="1"/>
    <x v="0"/>
    <x v="4"/>
    <x v="1"/>
    <m/>
    <n v="1"/>
    <m/>
    <x v="1"/>
    <m/>
    <m/>
    <m/>
    <m/>
    <m/>
    <m/>
    <x v="1"/>
    <n v="1"/>
    <m/>
    <m/>
    <x v="1"/>
    <x v="0"/>
    <n v="4"/>
    <n v="4"/>
    <n v="3.5"/>
    <n v="4"/>
    <s v="Medium Low"/>
    <s v="Low"/>
    <s v="Low"/>
    <s v="Medium Low"/>
    <s v="Low"/>
    <x v="0"/>
  </r>
  <r>
    <n v="805"/>
    <d v="2020-09-24T22:11:07"/>
    <x v="804"/>
    <x v="14"/>
    <n v="22"/>
    <n v="2"/>
    <n v="1"/>
    <n v="2"/>
    <n v="0"/>
    <n v="1"/>
    <m/>
    <n v="2"/>
    <n v="1"/>
    <n v="2"/>
    <n v="3"/>
    <n v="1"/>
    <n v="5"/>
    <n v="2"/>
    <n v="6"/>
    <n v="5"/>
    <n v="2"/>
    <n v="1"/>
    <n v="6"/>
    <n v="1"/>
    <x v="12"/>
    <x v="1"/>
    <x v="5"/>
    <m/>
    <m/>
    <m/>
    <n v="2"/>
    <x v="1"/>
    <n v="2"/>
    <n v="2"/>
    <m/>
    <x v="1"/>
    <x v="1"/>
    <x v="0"/>
    <x v="1"/>
    <x v="0"/>
    <x v="0"/>
    <x v="1"/>
    <m/>
    <m/>
    <m/>
    <x v="0"/>
    <m/>
    <m/>
    <m/>
    <m/>
    <m/>
    <m/>
    <x v="0"/>
    <m/>
    <m/>
    <m/>
    <x v="2"/>
    <x v="2"/>
    <n v="4.5"/>
    <n v="6"/>
    <n v="6"/>
    <n v="6.5"/>
    <s v="Medium Low"/>
    <s v="Medium Low"/>
    <s v="Medium High"/>
    <s v="Medium High"/>
    <s v="High"/>
    <x v="2"/>
  </r>
  <r>
    <n v="806"/>
    <d v="2020-09-24T22:25:53"/>
    <x v="805"/>
    <x v="17"/>
    <n v="33"/>
    <n v="1"/>
    <n v="1"/>
    <n v="1"/>
    <n v="1"/>
    <n v="1"/>
    <m/>
    <n v="1"/>
    <n v="3"/>
    <n v="1"/>
    <n v="5"/>
    <n v="6"/>
    <n v="5"/>
    <n v="5"/>
    <n v="7"/>
    <n v="6"/>
    <n v="5"/>
    <n v="5"/>
    <n v="6"/>
    <n v="7"/>
    <x v="12"/>
    <x v="0"/>
    <x v="12"/>
    <m/>
    <m/>
    <m/>
    <n v="1"/>
    <x v="0"/>
    <n v="1"/>
    <n v="1"/>
    <m/>
    <x v="0"/>
    <x v="0"/>
    <x v="0"/>
    <x v="1"/>
    <x v="0"/>
    <x v="1"/>
    <x v="1"/>
    <n v="1"/>
    <m/>
    <m/>
    <x v="1"/>
    <m/>
    <m/>
    <m/>
    <m/>
    <m/>
    <m/>
    <x v="1"/>
    <n v="1"/>
    <m/>
    <m/>
    <x v="1"/>
    <x v="1"/>
    <n v="3.5"/>
    <n v="4"/>
    <n v="4.5"/>
    <n v="4"/>
    <s v="Medium Low"/>
    <s v="Low"/>
    <s v="Low"/>
    <s v="Medium Low"/>
    <s v="Low"/>
    <x v="0"/>
  </r>
  <r>
    <n v="807"/>
    <d v="2020-09-24T22:31:38"/>
    <x v="806"/>
    <x v="58"/>
    <n v="17"/>
    <n v="1"/>
    <n v="1"/>
    <n v="2"/>
    <n v="2"/>
    <n v="1"/>
    <m/>
    <n v="1"/>
    <n v="15"/>
    <n v="2"/>
    <n v="1"/>
    <n v="5"/>
    <n v="7"/>
    <n v="2"/>
    <n v="5"/>
    <n v="6"/>
    <n v="7"/>
    <n v="1"/>
    <n v="7"/>
    <n v="5"/>
    <x v="4"/>
    <x v="0"/>
    <x v="5"/>
    <m/>
    <m/>
    <m/>
    <n v="2"/>
    <x v="1"/>
    <n v="1"/>
    <n v="2"/>
    <m/>
    <x v="1"/>
    <x v="1"/>
    <x v="0"/>
    <x v="1"/>
    <x v="0"/>
    <x v="5"/>
    <x v="0"/>
    <m/>
    <m/>
    <m/>
    <x v="1"/>
    <n v="1"/>
    <m/>
    <m/>
    <n v="1"/>
    <m/>
    <n v="1"/>
    <x v="1"/>
    <m/>
    <m/>
    <m/>
    <x v="1"/>
    <x v="7"/>
    <n v="5"/>
    <n v="7"/>
    <n v="6.5"/>
    <n v="4"/>
    <s v="Low"/>
    <s v="Medium Low"/>
    <s v="High"/>
    <s v="High"/>
    <s v="Low"/>
    <x v="1"/>
  </r>
  <r>
    <n v="808"/>
    <d v="2020-09-24T23:00:35"/>
    <x v="807"/>
    <x v="53"/>
    <n v="25"/>
    <n v="1"/>
    <n v="1"/>
    <n v="1"/>
    <n v="2"/>
    <n v="5"/>
    <s v="Unemployed"/>
    <n v="1"/>
    <n v="2"/>
    <n v="1"/>
    <n v="6"/>
    <n v="6"/>
    <n v="5"/>
    <n v="3"/>
    <n v="5"/>
    <n v="5"/>
    <n v="4"/>
    <n v="3"/>
    <n v="6"/>
    <n v="5"/>
    <x v="12"/>
    <x v="0"/>
    <x v="3"/>
    <m/>
    <m/>
    <m/>
    <n v="2"/>
    <x v="0"/>
    <n v="1"/>
    <n v="2"/>
    <m/>
    <x v="0"/>
    <x v="1"/>
    <x v="0"/>
    <x v="1"/>
    <x v="1"/>
    <x v="0"/>
    <x v="1"/>
    <m/>
    <n v="1"/>
    <m/>
    <x v="1"/>
    <n v="1"/>
    <m/>
    <n v="1"/>
    <m/>
    <m/>
    <n v="1"/>
    <x v="1"/>
    <n v="1"/>
    <m/>
    <m/>
    <x v="2"/>
    <x v="6"/>
    <n v="3"/>
    <n v="5"/>
    <n v="5.5"/>
    <n v="4"/>
    <s v="Medium High"/>
    <s v="Low"/>
    <s v="Medium Low"/>
    <s v="Medium High"/>
    <s v="Low"/>
    <x v="0"/>
  </r>
  <r>
    <n v="809"/>
    <d v="2020-09-24T23:00:57"/>
    <x v="808"/>
    <x v="27"/>
    <n v="5"/>
    <n v="1"/>
    <n v="1"/>
    <n v="2"/>
    <n v="0"/>
    <n v="4"/>
    <m/>
    <n v="2"/>
    <n v="24"/>
    <n v="2"/>
    <n v="7"/>
    <n v="1"/>
    <n v="7"/>
    <n v="1"/>
    <n v="7"/>
    <n v="1"/>
    <n v="7"/>
    <n v="1"/>
    <n v="7"/>
    <n v="1"/>
    <x v="11"/>
    <x v="1"/>
    <x v="1"/>
    <m/>
    <m/>
    <s v="Cap One"/>
    <n v="2"/>
    <x v="2"/>
    <n v="3"/>
    <n v="3"/>
    <m/>
    <x v="0"/>
    <x v="1"/>
    <x v="0"/>
    <x v="1"/>
    <x v="1"/>
    <x v="1"/>
    <x v="1"/>
    <m/>
    <m/>
    <m/>
    <x v="1"/>
    <m/>
    <m/>
    <n v="1"/>
    <n v="1"/>
    <n v="1"/>
    <m/>
    <x v="1"/>
    <m/>
    <m/>
    <n v="1"/>
    <x v="3"/>
    <x v="10"/>
    <n v="7"/>
    <n v="7"/>
    <n v="7"/>
    <n v="7"/>
    <s v="High"/>
    <s v="High"/>
    <s v="High"/>
    <s v="High"/>
    <s v="High"/>
    <x v="3"/>
  </r>
  <r>
    <n v="810"/>
    <d v="2020-09-24T23:03:24"/>
    <x v="809"/>
    <x v="5"/>
    <n v="13"/>
    <n v="1"/>
    <n v="1"/>
    <n v="2"/>
    <n v="3"/>
    <n v="1"/>
    <m/>
    <n v="1"/>
    <n v="10"/>
    <n v="2"/>
    <n v="7"/>
    <n v="3"/>
    <n v="6"/>
    <n v="3"/>
    <n v="6"/>
    <n v="6"/>
    <n v="7"/>
    <n v="2"/>
    <n v="5"/>
    <n v="3"/>
    <x v="8"/>
    <x v="1"/>
    <x v="2"/>
    <m/>
    <m/>
    <m/>
    <n v="3"/>
    <x v="1"/>
    <n v="2"/>
    <n v="3"/>
    <n v="1"/>
    <x v="0"/>
    <x v="1"/>
    <x v="0"/>
    <x v="0"/>
    <x v="0"/>
    <x v="0"/>
    <x v="1"/>
    <m/>
    <m/>
    <m/>
    <x v="1"/>
    <m/>
    <m/>
    <m/>
    <m/>
    <n v="1"/>
    <n v="1"/>
    <x v="0"/>
    <m/>
    <n v="1"/>
    <m/>
    <x v="2"/>
    <x v="6"/>
    <n v="6"/>
    <n v="6"/>
    <n v="5"/>
    <n v="5.5"/>
    <s v="Medium High"/>
    <s v="Medium High"/>
    <s v="Medium High"/>
    <s v="Medium High"/>
    <s v="Medium High"/>
    <x v="5"/>
  </r>
  <r>
    <n v="811"/>
    <d v="2020-09-24T23:09:53"/>
    <x v="810"/>
    <x v="36"/>
    <n v="38"/>
    <n v="1"/>
    <n v="1"/>
    <n v="2"/>
    <n v="2"/>
    <n v="1"/>
    <m/>
    <n v="2"/>
    <n v="10"/>
    <n v="2"/>
    <n v="5"/>
    <n v="5"/>
    <n v="7"/>
    <n v="1"/>
    <n v="7"/>
    <n v="5"/>
    <n v="7"/>
    <n v="1"/>
    <n v="6"/>
    <n v="5"/>
    <x v="9"/>
    <x v="3"/>
    <x v="3"/>
    <m/>
    <m/>
    <m/>
    <n v="2"/>
    <x v="1"/>
    <n v="2"/>
    <n v="2"/>
    <m/>
    <x v="0"/>
    <x v="1"/>
    <x v="0"/>
    <x v="1"/>
    <x v="1"/>
    <x v="4"/>
    <x v="1"/>
    <m/>
    <n v="1"/>
    <m/>
    <x v="1"/>
    <n v="1"/>
    <m/>
    <m/>
    <n v="1"/>
    <m/>
    <m/>
    <x v="0"/>
    <m/>
    <m/>
    <m/>
    <x v="0"/>
    <x v="0"/>
    <n v="5"/>
    <n v="7"/>
    <n v="6.5"/>
    <n v="5"/>
    <s v="Medium Low"/>
    <s v="Medium Low"/>
    <s v="High"/>
    <s v="High"/>
    <s v="Medium Low"/>
    <x v="1"/>
  </r>
  <r>
    <n v="812"/>
    <d v="2020-09-25T00:10:20"/>
    <x v="811"/>
    <x v="17"/>
    <n v="32"/>
    <n v="1"/>
    <n v="1"/>
    <n v="2"/>
    <n v="0"/>
    <n v="1"/>
    <m/>
    <n v="2"/>
    <n v="1"/>
    <n v="2"/>
    <n v="3"/>
    <n v="3"/>
    <n v="6"/>
    <n v="5"/>
    <n v="5"/>
    <n v="7"/>
    <n v="5"/>
    <n v="3"/>
    <n v="5"/>
    <n v="3"/>
    <x v="1"/>
    <x v="3"/>
    <x v="6"/>
    <m/>
    <s v="Five Star Bank"/>
    <m/>
    <n v="2"/>
    <x v="1"/>
    <n v="2"/>
    <n v="2"/>
    <n v="1"/>
    <x v="0"/>
    <x v="1"/>
    <x v="0"/>
    <x v="1"/>
    <x v="0"/>
    <x v="5"/>
    <x v="0"/>
    <m/>
    <m/>
    <m/>
    <x v="1"/>
    <m/>
    <m/>
    <n v="1"/>
    <n v="1"/>
    <m/>
    <m/>
    <x v="1"/>
    <m/>
    <m/>
    <n v="1"/>
    <x v="0"/>
    <x v="3"/>
    <n v="5"/>
    <n v="5.5"/>
    <n v="4"/>
    <n v="5"/>
    <s v="Low"/>
    <s v="Medium Low"/>
    <s v="Medium High"/>
    <s v="Medium Low"/>
    <s v="Medium Low"/>
    <x v="4"/>
  </r>
  <r>
    <n v="813"/>
    <d v="2020-09-25T00:32:59"/>
    <x v="812"/>
    <x v="0"/>
    <n v="38"/>
    <n v="2"/>
    <n v="1"/>
    <n v="2"/>
    <n v="0"/>
    <n v="1"/>
    <m/>
    <n v="1"/>
    <n v="9"/>
    <n v="2"/>
    <n v="3"/>
    <n v="4"/>
    <n v="6"/>
    <n v="5"/>
    <n v="3"/>
    <n v="4"/>
    <n v="5"/>
    <n v="4"/>
    <n v="3"/>
    <n v="5"/>
    <x v="1"/>
    <x v="1"/>
    <x v="12"/>
    <m/>
    <m/>
    <m/>
    <n v="2"/>
    <x v="1"/>
    <n v="2"/>
    <n v="2"/>
    <m/>
    <x v="1"/>
    <x v="1"/>
    <x v="0"/>
    <x v="1"/>
    <x v="0"/>
    <x v="3"/>
    <x v="0"/>
    <m/>
    <m/>
    <n v="1"/>
    <x v="0"/>
    <m/>
    <m/>
    <m/>
    <m/>
    <m/>
    <m/>
    <x v="1"/>
    <m/>
    <m/>
    <n v="1"/>
    <x v="0"/>
    <x v="1"/>
    <n v="4.5"/>
    <n v="5"/>
    <n v="3"/>
    <n v="3"/>
    <s v="Medium Low"/>
    <s v="Medium Low"/>
    <s v="Medium Low"/>
    <s v="Low"/>
    <s v="Low"/>
    <x v="0"/>
  </r>
  <r>
    <n v="814"/>
    <d v="2020-09-25T00:47:06"/>
    <x v="813"/>
    <x v="34"/>
    <n v="28"/>
    <n v="2"/>
    <n v="1"/>
    <n v="6"/>
    <n v="2"/>
    <n v="2"/>
    <m/>
    <n v="1"/>
    <n v="2"/>
    <n v="2"/>
    <n v="5"/>
    <n v="2"/>
    <n v="6"/>
    <n v="1"/>
    <n v="6"/>
    <n v="4"/>
    <n v="6"/>
    <n v="3"/>
    <n v="5"/>
    <n v="3"/>
    <x v="7"/>
    <x v="0"/>
    <x v="5"/>
    <m/>
    <m/>
    <m/>
    <n v="2"/>
    <x v="0"/>
    <n v="2"/>
    <n v="2"/>
    <n v="1"/>
    <x v="1"/>
    <x v="1"/>
    <x v="0"/>
    <x v="0"/>
    <x v="0"/>
    <x v="4"/>
    <x v="0"/>
    <m/>
    <m/>
    <m/>
    <x v="1"/>
    <m/>
    <n v="1"/>
    <m/>
    <n v="1"/>
    <m/>
    <n v="1"/>
    <x v="0"/>
    <m/>
    <n v="1"/>
    <m/>
    <x v="3"/>
    <x v="6"/>
    <n v="6"/>
    <n v="5.5"/>
    <n v="6"/>
    <n v="5.5"/>
    <s v="Medium High"/>
    <s v="Medium High"/>
    <s v="Medium High"/>
    <s v="Medium High"/>
    <s v="Medium High"/>
    <x v="7"/>
  </r>
  <r>
    <n v="815"/>
    <d v="2020-09-25T01:14:49"/>
    <x v="814"/>
    <x v="14"/>
    <n v="5"/>
    <n v="1"/>
    <n v="1"/>
    <n v="4"/>
    <n v="0"/>
    <n v="1"/>
    <m/>
    <n v="1"/>
    <n v="4"/>
    <n v="2"/>
    <n v="5"/>
    <n v="5"/>
    <n v="6"/>
    <n v="4"/>
    <n v="5"/>
    <n v="6"/>
    <n v="6"/>
    <n v="3"/>
    <n v="6"/>
    <n v="3"/>
    <x v="3"/>
    <x v="0"/>
    <x v="3"/>
    <m/>
    <m/>
    <m/>
    <n v="2"/>
    <x v="1"/>
    <n v="2"/>
    <n v="2"/>
    <m/>
    <x v="1"/>
    <x v="1"/>
    <x v="0"/>
    <x v="0"/>
    <x v="0"/>
    <x v="0"/>
    <x v="0"/>
    <m/>
    <n v="1"/>
    <m/>
    <x v="1"/>
    <m/>
    <m/>
    <n v="1"/>
    <m/>
    <m/>
    <m/>
    <x v="0"/>
    <m/>
    <m/>
    <m/>
    <x v="3"/>
    <x v="1"/>
    <n v="4.5"/>
    <n v="5.5"/>
    <n v="5"/>
    <n v="5"/>
    <s v="Medium Low"/>
    <s v="Medium Low"/>
    <s v="Medium High"/>
    <s v="Medium High"/>
    <s v="Medium Low"/>
    <x v="2"/>
  </r>
  <r>
    <n v="816"/>
    <d v="2020-09-25T01:32:45"/>
    <x v="815"/>
    <x v="33"/>
    <n v="50"/>
    <n v="1"/>
    <n v="1"/>
    <n v="1"/>
    <n v="0"/>
    <n v="4"/>
    <m/>
    <n v="2"/>
    <n v="1"/>
    <n v="2"/>
    <n v="2"/>
    <n v="5"/>
    <n v="6"/>
    <n v="5"/>
    <n v="5"/>
    <n v="5"/>
    <n v="4"/>
    <n v="4"/>
    <n v="4"/>
    <n v="3"/>
    <x v="12"/>
    <x v="3"/>
    <x v="9"/>
    <s v="City and County"/>
    <m/>
    <m/>
    <n v="2"/>
    <x v="0"/>
    <n v="2"/>
    <n v="2"/>
    <n v="1"/>
    <x v="1"/>
    <x v="1"/>
    <x v="0"/>
    <x v="1"/>
    <x v="0"/>
    <x v="1"/>
    <x v="0"/>
    <m/>
    <m/>
    <m/>
    <x v="1"/>
    <m/>
    <n v="1"/>
    <m/>
    <m/>
    <n v="1"/>
    <n v="1"/>
    <x v="0"/>
    <m/>
    <n v="1"/>
    <m/>
    <x v="2"/>
    <x v="9"/>
    <n v="3.5"/>
    <n v="5"/>
    <n v="3.5"/>
    <n v="5"/>
    <s v="Low"/>
    <s v="Low"/>
    <s v="Medium Low"/>
    <s v="Medium Low"/>
    <s v="Medium Low"/>
    <x v="4"/>
  </r>
  <r>
    <n v="817"/>
    <d v="2020-09-25T01:40:15"/>
    <x v="816"/>
    <x v="41"/>
    <n v="6"/>
    <n v="1"/>
    <n v="1"/>
    <n v="2"/>
    <n v="2"/>
    <n v="1"/>
    <m/>
    <n v="1"/>
    <n v="15"/>
    <n v="1"/>
    <n v="7"/>
    <n v="6"/>
    <n v="7"/>
    <n v="3"/>
    <n v="5"/>
    <n v="7"/>
    <n v="6"/>
    <n v="6"/>
    <n v="7"/>
    <n v="7"/>
    <x v="8"/>
    <x v="3"/>
    <x v="3"/>
    <m/>
    <m/>
    <m/>
    <n v="1"/>
    <x v="0"/>
    <n v="1"/>
    <n v="2"/>
    <n v="1"/>
    <x v="1"/>
    <x v="1"/>
    <x v="1"/>
    <x v="1"/>
    <x v="0"/>
    <x v="1"/>
    <x v="0"/>
    <m/>
    <m/>
    <m/>
    <x v="1"/>
    <m/>
    <m/>
    <m/>
    <m/>
    <m/>
    <n v="1"/>
    <x v="0"/>
    <m/>
    <m/>
    <m/>
    <x v="3"/>
    <x v="0"/>
    <n v="4"/>
    <n v="4.5"/>
    <n v="6"/>
    <n v="3"/>
    <s v="Medium Low"/>
    <s v="Low"/>
    <s v="Medium Low"/>
    <s v="Medium High"/>
    <s v="Low"/>
    <x v="0"/>
  </r>
  <r>
    <n v="818"/>
    <d v="2020-09-25T01:48:04"/>
    <x v="817"/>
    <x v="18"/>
    <n v="15"/>
    <n v="1"/>
    <n v="1"/>
    <n v="2"/>
    <n v="2"/>
    <n v="1"/>
    <m/>
    <n v="1"/>
    <n v="4"/>
    <n v="1"/>
    <n v="7"/>
    <n v="6"/>
    <n v="7"/>
    <n v="7"/>
    <n v="6"/>
    <n v="6"/>
    <n v="6"/>
    <n v="6"/>
    <n v="7"/>
    <n v="5"/>
    <x v="7"/>
    <x v="0"/>
    <x v="3"/>
    <m/>
    <m/>
    <m/>
    <n v="1"/>
    <x v="0"/>
    <n v="1"/>
    <n v="1"/>
    <n v="1"/>
    <x v="0"/>
    <x v="1"/>
    <x v="0"/>
    <x v="1"/>
    <x v="0"/>
    <x v="0"/>
    <x v="1"/>
    <n v="1"/>
    <m/>
    <m/>
    <x v="1"/>
    <m/>
    <m/>
    <m/>
    <m/>
    <m/>
    <m/>
    <x v="1"/>
    <n v="1"/>
    <m/>
    <m/>
    <x v="2"/>
    <x v="6"/>
    <n v="4"/>
    <n v="4.5"/>
    <n v="4"/>
    <n v="4.5"/>
    <s v="Medium High"/>
    <s v="Low"/>
    <s v="Medium Low"/>
    <s v="Medium Low"/>
    <s v="Medium Low"/>
    <x v="6"/>
  </r>
  <r>
    <n v="819"/>
    <d v="2020-09-25T02:05:50"/>
    <x v="818"/>
    <x v="15"/>
    <n v="45"/>
    <n v="2"/>
    <n v="1"/>
    <n v="2"/>
    <n v="1"/>
    <n v="1"/>
    <m/>
    <n v="1"/>
    <n v="28"/>
    <n v="2"/>
    <n v="5"/>
    <n v="6"/>
    <n v="4"/>
    <n v="6"/>
    <n v="4"/>
    <n v="6"/>
    <n v="6"/>
    <n v="5"/>
    <n v="5"/>
    <n v="6"/>
    <x v="8"/>
    <x v="3"/>
    <x v="11"/>
    <m/>
    <m/>
    <m/>
    <n v="2"/>
    <x v="1"/>
    <n v="2"/>
    <n v="3"/>
    <m/>
    <x v="0"/>
    <x v="0"/>
    <x v="0"/>
    <x v="1"/>
    <x v="0"/>
    <x v="1"/>
    <x v="1"/>
    <n v="1"/>
    <m/>
    <n v="1"/>
    <x v="0"/>
    <m/>
    <m/>
    <m/>
    <m/>
    <m/>
    <m/>
    <x v="0"/>
    <n v="1"/>
    <m/>
    <m/>
    <x v="0"/>
    <x v="1"/>
    <n v="4"/>
    <n v="3.5"/>
    <n v="3.5"/>
    <n v="3"/>
    <s v="Medium Low"/>
    <s v="Low"/>
    <s v="Low"/>
    <s v="Medium Low"/>
    <s v="Low"/>
    <x v="0"/>
  </r>
  <r>
    <n v="820"/>
    <d v="2020-09-25T02:57:36"/>
    <x v="819"/>
    <x v="4"/>
    <n v="37"/>
    <n v="1"/>
    <n v="1"/>
    <n v="2"/>
    <n v="1"/>
    <n v="1"/>
    <m/>
    <n v="1"/>
    <n v="10"/>
    <n v="1"/>
    <n v="5"/>
    <n v="5"/>
    <n v="6"/>
    <n v="5"/>
    <n v="5"/>
    <n v="5"/>
    <n v="6"/>
    <n v="5"/>
    <n v="5"/>
    <n v="5"/>
    <x v="8"/>
    <x v="0"/>
    <x v="3"/>
    <m/>
    <m/>
    <m/>
    <n v="1"/>
    <x v="0"/>
    <n v="1"/>
    <n v="1"/>
    <n v="1"/>
    <x v="1"/>
    <x v="0"/>
    <x v="0"/>
    <x v="1"/>
    <x v="0"/>
    <x v="5"/>
    <x v="1"/>
    <n v="1"/>
    <n v="1"/>
    <n v="1"/>
    <x v="1"/>
    <m/>
    <m/>
    <m/>
    <m/>
    <m/>
    <n v="1"/>
    <x v="0"/>
    <n v="1"/>
    <m/>
    <m/>
    <x v="3"/>
    <x v="0"/>
    <n v="4.5"/>
    <n v="4.5"/>
    <n v="4"/>
    <n v="4"/>
    <s v="Medium Low"/>
    <s v="Medium Low"/>
    <s v="Medium Low"/>
    <s v="Medium Low"/>
    <s v="Low"/>
    <x v="0"/>
  </r>
  <r>
    <n v="821"/>
    <d v="2020-09-25T03:51:49"/>
    <x v="820"/>
    <x v="0"/>
    <n v="5"/>
    <n v="2"/>
    <n v="1"/>
    <n v="2"/>
    <n v="2"/>
    <n v="1"/>
    <m/>
    <n v="2"/>
    <n v="2"/>
    <n v="1"/>
    <n v="6"/>
    <n v="6"/>
    <n v="6"/>
    <n v="4"/>
    <n v="7"/>
    <n v="4"/>
    <n v="5"/>
    <n v="1"/>
    <n v="7"/>
    <n v="1"/>
    <x v="7"/>
    <x v="3"/>
    <x v="3"/>
    <m/>
    <m/>
    <m/>
    <n v="2"/>
    <x v="0"/>
    <n v="1"/>
    <n v="2"/>
    <n v="1"/>
    <x v="1"/>
    <x v="1"/>
    <x v="1"/>
    <x v="0"/>
    <x v="0"/>
    <x v="5"/>
    <x v="1"/>
    <n v="1"/>
    <m/>
    <m/>
    <x v="0"/>
    <m/>
    <m/>
    <m/>
    <n v="1"/>
    <m/>
    <n v="1"/>
    <x v="0"/>
    <m/>
    <n v="1"/>
    <m/>
    <x v="3"/>
    <x v="5"/>
    <n v="3.5"/>
    <n v="6.5"/>
    <n v="5.5"/>
    <n v="7"/>
    <s v="Medium High"/>
    <s v="Low"/>
    <s v="Medium High"/>
    <s v="Medium High"/>
    <s v="High"/>
    <x v="2"/>
  </r>
  <r>
    <n v="822"/>
    <d v="2020-09-25T04:07:28"/>
    <x v="821"/>
    <x v="42"/>
    <n v="32"/>
    <n v="1"/>
    <n v="1"/>
    <n v="1"/>
    <n v="1"/>
    <n v="1"/>
    <m/>
    <n v="1"/>
    <n v="0"/>
    <n v="1"/>
    <n v="7"/>
    <n v="6"/>
    <n v="6"/>
    <n v="7"/>
    <n v="7"/>
    <n v="6"/>
    <n v="5"/>
    <n v="7"/>
    <n v="7"/>
    <n v="4"/>
    <x v="12"/>
    <x v="0"/>
    <x v="4"/>
    <m/>
    <m/>
    <m/>
    <n v="1"/>
    <x v="0"/>
    <n v="2"/>
    <n v="2"/>
    <m/>
    <x v="1"/>
    <x v="1"/>
    <x v="0"/>
    <x v="1"/>
    <x v="0"/>
    <x v="3"/>
    <x v="0"/>
    <m/>
    <m/>
    <m/>
    <x v="1"/>
    <m/>
    <m/>
    <m/>
    <m/>
    <m/>
    <n v="1"/>
    <x v="1"/>
    <m/>
    <m/>
    <m/>
    <x v="0"/>
    <x v="6"/>
    <n v="3.5"/>
    <n v="3.5"/>
    <n v="4"/>
    <n v="5.5"/>
    <s v="Medium High"/>
    <s v="Low"/>
    <s v="Low"/>
    <s v="Medium Low"/>
    <s v="Medium High"/>
    <x v="0"/>
  </r>
  <r>
    <n v="823"/>
    <d v="2020-09-25T04:14:00"/>
    <x v="822"/>
    <x v="45"/>
    <n v="47"/>
    <n v="1"/>
    <n v="1"/>
    <n v="3"/>
    <n v="2"/>
    <n v="1"/>
    <m/>
    <n v="1"/>
    <n v="0"/>
    <n v="1"/>
    <n v="7"/>
    <n v="6"/>
    <n v="5"/>
    <n v="7"/>
    <n v="6"/>
    <n v="7"/>
    <n v="6"/>
    <n v="6"/>
    <n v="6"/>
    <n v="6"/>
    <x v="7"/>
    <x v="0"/>
    <x v="3"/>
    <m/>
    <m/>
    <m/>
    <n v="1"/>
    <x v="0"/>
    <n v="1"/>
    <n v="1"/>
    <m/>
    <x v="1"/>
    <x v="1"/>
    <x v="0"/>
    <x v="1"/>
    <x v="0"/>
    <x v="1"/>
    <x v="1"/>
    <n v="1"/>
    <m/>
    <m/>
    <x v="1"/>
    <n v="1"/>
    <m/>
    <n v="1"/>
    <m/>
    <m/>
    <n v="1"/>
    <x v="1"/>
    <m/>
    <m/>
    <m/>
    <x v="3"/>
    <x v="0"/>
    <n v="4"/>
    <n v="3.5"/>
    <n v="3.5"/>
    <n v="4"/>
    <s v="Medium Low"/>
    <s v="Low"/>
    <s v="Low"/>
    <s v="Medium Low"/>
    <s v="Low"/>
    <x v="0"/>
  </r>
  <r>
    <n v="824"/>
    <d v="2020-09-25T04:47:29"/>
    <x v="823"/>
    <x v="3"/>
    <n v="22"/>
    <n v="1"/>
    <n v="1"/>
    <n v="2"/>
    <n v="3"/>
    <n v="1"/>
    <m/>
    <n v="1"/>
    <n v="4"/>
    <n v="1"/>
    <n v="6"/>
    <n v="3"/>
    <n v="6"/>
    <n v="2"/>
    <n v="5"/>
    <n v="5"/>
    <n v="5"/>
    <n v="1"/>
    <n v="6"/>
    <n v="5"/>
    <x v="5"/>
    <x v="0"/>
    <x v="3"/>
    <m/>
    <m/>
    <m/>
    <n v="3"/>
    <x v="0"/>
    <n v="1"/>
    <n v="2"/>
    <n v="1"/>
    <x v="1"/>
    <x v="0"/>
    <x v="0"/>
    <x v="1"/>
    <x v="0"/>
    <x v="3"/>
    <x v="1"/>
    <n v="1"/>
    <n v="1"/>
    <n v="1"/>
    <x v="1"/>
    <m/>
    <m/>
    <m/>
    <m/>
    <m/>
    <n v="1"/>
    <x v="1"/>
    <n v="1"/>
    <n v="1"/>
    <m/>
    <x v="2"/>
    <x v="6"/>
    <n v="5"/>
    <n v="6.5"/>
    <n v="6"/>
    <n v="4"/>
    <s v="Medium High"/>
    <s v="Medium Low"/>
    <s v="Medium High"/>
    <s v="Medium High"/>
    <s v="Low"/>
    <x v="1"/>
  </r>
  <r>
    <n v="825"/>
    <d v="2020-09-25T04:50:55"/>
    <x v="824"/>
    <x v="11"/>
    <n v="3"/>
    <n v="1"/>
    <n v="1"/>
    <n v="3"/>
    <n v="1"/>
    <n v="1"/>
    <m/>
    <n v="1"/>
    <n v="5"/>
    <n v="1"/>
    <n v="5"/>
    <n v="7"/>
    <n v="6"/>
    <n v="7"/>
    <n v="7"/>
    <n v="6"/>
    <n v="5"/>
    <n v="6"/>
    <n v="7"/>
    <n v="6"/>
    <x v="32"/>
    <x v="0"/>
    <x v="3"/>
    <m/>
    <m/>
    <m/>
    <n v="1"/>
    <x v="0"/>
    <n v="1"/>
    <n v="1"/>
    <n v="1"/>
    <x v="0"/>
    <x v="1"/>
    <x v="0"/>
    <x v="1"/>
    <x v="0"/>
    <x v="1"/>
    <x v="0"/>
    <m/>
    <m/>
    <m/>
    <x v="1"/>
    <m/>
    <m/>
    <m/>
    <m/>
    <m/>
    <m/>
    <x v="0"/>
    <m/>
    <m/>
    <m/>
    <x v="3"/>
    <x v="1"/>
    <n v="3"/>
    <n v="4"/>
    <n v="4"/>
    <n v="4.5"/>
    <s v="Medium Low"/>
    <s v="Low"/>
    <s v="Low"/>
    <s v="Medium Low"/>
    <s v="Medium Low"/>
    <x v="0"/>
  </r>
  <r>
    <n v="826"/>
    <d v="2020-09-25T05:20:55"/>
    <x v="825"/>
    <x v="17"/>
    <n v="7"/>
    <n v="2"/>
    <n v="1"/>
    <n v="1"/>
    <n v="1"/>
    <n v="1"/>
    <m/>
    <n v="1"/>
    <n v="5"/>
    <n v="1"/>
    <n v="6"/>
    <n v="6"/>
    <n v="6"/>
    <n v="5"/>
    <n v="5"/>
    <n v="5"/>
    <n v="5"/>
    <n v="6"/>
    <n v="4"/>
    <n v="5"/>
    <x v="9"/>
    <x v="0"/>
    <x v="12"/>
    <m/>
    <m/>
    <m/>
    <n v="1"/>
    <x v="0"/>
    <n v="1"/>
    <n v="1"/>
    <m/>
    <x v="1"/>
    <x v="1"/>
    <x v="0"/>
    <x v="1"/>
    <x v="0"/>
    <x v="1"/>
    <x v="1"/>
    <n v="1"/>
    <m/>
    <n v="1"/>
    <x v="0"/>
    <m/>
    <m/>
    <m/>
    <m/>
    <m/>
    <n v="1"/>
    <x v="1"/>
    <n v="1"/>
    <n v="1"/>
    <m/>
    <x v="0"/>
    <x v="6"/>
    <n v="3.5"/>
    <n v="4"/>
    <n v="3.5"/>
    <n v="4"/>
    <s v="Medium High"/>
    <s v="Low"/>
    <s v="Low"/>
    <s v="Medium Low"/>
    <s v="Low"/>
    <x v="0"/>
  </r>
  <r>
    <n v="827"/>
    <d v="2020-09-25T05:37:45"/>
    <x v="826"/>
    <x v="3"/>
    <n v="25"/>
    <n v="1"/>
    <n v="1"/>
    <n v="2"/>
    <n v="1"/>
    <n v="1"/>
    <m/>
    <n v="1"/>
    <n v="5"/>
    <n v="1"/>
    <n v="6"/>
    <n v="6"/>
    <n v="6"/>
    <n v="7"/>
    <n v="6"/>
    <n v="5"/>
    <n v="7"/>
    <n v="6"/>
    <n v="6"/>
    <n v="6"/>
    <x v="8"/>
    <x v="0"/>
    <x v="3"/>
    <m/>
    <m/>
    <m/>
    <n v="1"/>
    <x v="0"/>
    <n v="1"/>
    <n v="2"/>
    <n v="1"/>
    <x v="1"/>
    <x v="1"/>
    <x v="1"/>
    <x v="0"/>
    <x v="0"/>
    <x v="5"/>
    <x v="1"/>
    <m/>
    <n v="1"/>
    <m/>
    <x v="1"/>
    <n v="1"/>
    <m/>
    <n v="1"/>
    <m/>
    <m/>
    <n v="1"/>
    <x v="1"/>
    <n v="1"/>
    <n v="1"/>
    <m/>
    <x v="2"/>
    <x v="6"/>
    <n v="4.5"/>
    <n v="4"/>
    <n v="3.5"/>
    <n v="4"/>
    <s v="Medium High"/>
    <s v="Medium Low"/>
    <s v="Low"/>
    <s v="Medium Low"/>
    <s v="Low"/>
    <x v="0"/>
  </r>
  <r>
    <n v="828"/>
    <d v="2020-09-25T06:23:55"/>
    <x v="827"/>
    <x v="8"/>
    <n v="32"/>
    <n v="1"/>
    <n v="1"/>
    <n v="2"/>
    <n v="3"/>
    <n v="1"/>
    <m/>
    <n v="1"/>
    <n v="6"/>
    <n v="2"/>
    <n v="5"/>
    <n v="4"/>
    <n v="6"/>
    <n v="1"/>
    <n v="5"/>
    <n v="6"/>
    <n v="6"/>
    <n v="6"/>
    <n v="6"/>
    <n v="5"/>
    <x v="12"/>
    <x v="0"/>
    <x v="3"/>
    <m/>
    <m/>
    <m/>
    <n v="1"/>
    <x v="0"/>
    <n v="1"/>
    <n v="1"/>
    <n v="1"/>
    <x v="0"/>
    <x v="0"/>
    <x v="0"/>
    <x v="0"/>
    <x v="0"/>
    <x v="4"/>
    <x v="0"/>
    <m/>
    <m/>
    <n v="1"/>
    <x v="1"/>
    <n v="1"/>
    <m/>
    <m/>
    <m/>
    <m/>
    <m/>
    <x v="0"/>
    <n v="1"/>
    <m/>
    <m/>
    <x v="0"/>
    <x v="1"/>
    <n v="5"/>
    <n v="4"/>
    <n v="6.5"/>
    <n v="4"/>
    <s v="Medium Low"/>
    <s v="Medium Low"/>
    <s v="Low"/>
    <s v="High"/>
    <s v="Low"/>
    <x v="2"/>
  </r>
  <r>
    <n v="829"/>
    <d v="2020-09-25T06:42:13"/>
    <x v="828"/>
    <x v="18"/>
    <n v="32"/>
    <n v="1"/>
    <n v="1"/>
    <n v="2"/>
    <n v="2"/>
    <n v="1"/>
    <m/>
    <n v="1"/>
    <n v="4"/>
    <n v="1"/>
    <n v="3"/>
    <n v="6"/>
    <n v="3"/>
    <n v="4"/>
    <n v="5"/>
    <n v="5"/>
    <n v="5"/>
    <n v="5"/>
    <n v="5"/>
    <n v="3"/>
    <x v="3"/>
    <x v="0"/>
    <x v="5"/>
    <m/>
    <m/>
    <m/>
    <n v="2"/>
    <x v="1"/>
    <n v="1"/>
    <n v="2"/>
    <n v="1"/>
    <x v="0"/>
    <x v="0"/>
    <x v="1"/>
    <x v="1"/>
    <x v="0"/>
    <x v="1"/>
    <x v="0"/>
    <n v="1"/>
    <m/>
    <m/>
    <x v="0"/>
    <m/>
    <m/>
    <m/>
    <m/>
    <m/>
    <n v="1"/>
    <x v="1"/>
    <n v="1"/>
    <n v="1"/>
    <m/>
    <x v="0"/>
    <x v="2"/>
    <n v="3.5"/>
    <n v="3"/>
    <n v="4.5"/>
    <n v="5"/>
    <s v="Medium Low"/>
    <s v="Low"/>
    <s v="Low"/>
    <s v="Medium Low"/>
    <s v="Medium Low"/>
    <x v="0"/>
  </r>
  <r>
    <n v="830"/>
    <d v="2020-09-25T06:43:13"/>
    <x v="829"/>
    <x v="7"/>
    <n v="7"/>
    <n v="1"/>
    <n v="1"/>
    <n v="3"/>
    <n v="1"/>
    <n v="3"/>
    <m/>
    <n v="1"/>
    <n v="15"/>
    <n v="1"/>
    <n v="6"/>
    <n v="7"/>
    <n v="7"/>
    <n v="6"/>
    <n v="6"/>
    <n v="5"/>
    <n v="6"/>
    <n v="7"/>
    <n v="7"/>
    <n v="6"/>
    <x v="4"/>
    <x v="0"/>
    <x v="3"/>
    <m/>
    <m/>
    <m/>
    <n v="1"/>
    <x v="0"/>
    <n v="1"/>
    <n v="1"/>
    <n v="1"/>
    <x v="1"/>
    <x v="0"/>
    <x v="0"/>
    <x v="1"/>
    <x v="0"/>
    <x v="0"/>
    <x v="0"/>
    <n v="1"/>
    <n v="1"/>
    <m/>
    <x v="1"/>
    <m/>
    <m/>
    <m/>
    <m/>
    <m/>
    <n v="1"/>
    <x v="1"/>
    <m/>
    <m/>
    <m/>
    <x v="0"/>
    <x v="6"/>
    <n v="3.5"/>
    <n v="4"/>
    <n v="4.5"/>
    <n v="4"/>
    <s v="Medium High"/>
    <s v="Low"/>
    <s v="Low"/>
    <s v="Medium Low"/>
    <s v="Low"/>
    <x v="0"/>
  </r>
  <r>
    <n v="831"/>
    <d v="2020-09-25T07:00:49"/>
    <x v="830"/>
    <x v="42"/>
    <n v="35"/>
    <n v="1"/>
    <n v="1"/>
    <n v="2"/>
    <n v="0"/>
    <n v="2"/>
    <m/>
    <n v="1"/>
    <n v="20"/>
    <n v="2"/>
    <n v="3"/>
    <n v="3"/>
    <n v="5"/>
    <n v="2"/>
    <n v="5"/>
    <n v="2"/>
    <n v="3"/>
    <n v="3"/>
    <n v="3"/>
    <n v="5"/>
    <x v="5"/>
    <x v="1"/>
    <x v="6"/>
    <m/>
    <s v="Huntington "/>
    <m/>
    <n v="2"/>
    <x v="1"/>
    <n v="2"/>
    <n v="2"/>
    <m/>
    <x v="0"/>
    <x v="1"/>
    <x v="0"/>
    <x v="1"/>
    <x v="1"/>
    <x v="2"/>
    <x v="0"/>
    <m/>
    <m/>
    <m/>
    <x v="1"/>
    <m/>
    <m/>
    <m/>
    <m/>
    <m/>
    <m/>
    <x v="1"/>
    <m/>
    <m/>
    <n v="1"/>
    <x v="2"/>
    <x v="6"/>
    <n v="4"/>
    <n v="5"/>
    <n v="4.5"/>
    <n v="4"/>
    <s v="Medium High"/>
    <s v="Low"/>
    <s v="Medium Low"/>
    <s v="Medium Low"/>
    <s v="Low"/>
    <x v="0"/>
  </r>
  <r>
    <n v="832"/>
    <d v="2020-09-25T07:22:02"/>
    <x v="831"/>
    <x v="12"/>
    <n v="32"/>
    <n v="1"/>
    <n v="1"/>
    <n v="1"/>
    <n v="0"/>
    <n v="1"/>
    <m/>
    <n v="2"/>
    <n v="10"/>
    <n v="2"/>
    <n v="5"/>
    <n v="2"/>
    <n v="7"/>
    <n v="2"/>
    <n v="6"/>
    <n v="4"/>
    <n v="6"/>
    <n v="2"/>
    <n v="6"/>
    <n v="2"/>
    <x v="5"/>
    <x v="2"/>
    <x v="7"/>
    <m/>
    <m/>
    <m/>
    <n v="2"/>
    <x v="1"/>
    <n v="2"/>
    <n v="2"/>
    <m/>
    <x v="0"/>
    <x v="1"/>
    <x v="0"/>
    <x v="0"/>
    <x v="0"/>
    <x v="4"/>
    <x v="0"/>
    <m/>
    <m/>
    <m/>
    <x v="0"/>
    <m/>
    <n v="1"/>
    <m/>
    <m/>
    <m/>
    <m/>
    <x v="1"/>
    <m/>
    <m/>
    <n v="1"/>
    <x v="0"/>
    <x v="6"/>
    <n v="6"/>
    <n v="6.5"/>
    <n v="6"/>
    <n v="6"/>
    <s v="Medium High"/>
    <s v="Medium High"/>
    <s v="Medium High"/>
    <s v="Medium High"/>
    <s v="Medium High"/>
    <x v="7"/>
  </r>
  <r>
    <n v="833"/>
    <d v="2020-09-25T07:22:09"/>
    <x v="832"/>
    <x v="17"/>
    <n v="7"/>
    <n v="2"/>
    <n v="1"/>
    <n v="1"/>
    <n v="1"/>
    <n v="3"/>
    <m/>
    <n v="1"/>
    <n v="25"/>
    <n v="1"/>
    <n v="6"/>
    <n v="6"/>
    <n v="7"/>
    <n v="7"/>
    <n v="6"/>
    <n v="5"/>
    <n v="5"/>
    <n v="6"/>
    <n v="5"/>
    <n v="6"/>
    <x v="3"/>
    <x v="0"/>
    <x v="12"/>
    <m/>
    <m/>
    <m/>
    <n v="1"/>
    <x v="0"/>
    <n v="1"/>
    <n v="1"/>
    <m/>
    <x v="1"/>
    <x v="1"/>
    <x v="0"/>
    <x v="1"/>
    <x v="0"/>
    <x v="1"/>
    <x v="0"/>
    <m/>
    <m/>
    <n v="1"/>
    <x v="1"/>
    <m/>
    <n v="1"/>
    <m/>
    <m/>
    <m/>
    <m/>
    <x v="1"/>
    <n v="1"/>
    <n v="1"/>
    <m/>
    <x v="0"/>
    <x v="6"/>
    <n v="3.5"/>
    <n v="4.5"/>
    <n v="3"/>
    <n v="4"/>
    <s v="Medium High"/>
    <s v="Low"/>
    <s v="Medium Low"/>
    <s v="Low"/>
    <s v="Low"/>
    <x v="6"/>
  </r>
  <r>
    <n v="834"/>
    <d v="2020-09-25T07:22:16"/>
    <x v="833"/>
    <x v="19"/>
    <n v="38"/>
    <n v="1"/>
    <n v="1"/>
    <n v="2"/>
    <n v="0"/>
    <n v="4"/>
    <m/>
    <n v="2"/>
    <n v="12"/>
    <n v="2"/>
    <n v="4"/>
    <n v="5"/>
    <n v="6"/>
    <n v="4"/>
    <n v="4"/>
    <n v="6"/>
    <n v="6"/>
    <n v="3"/>
    <n v="6"/>
    <n v="4"/>
    <x v="18"/>
    <x v="3"/>
    <x v="5"/>
    <m/>
    <m/>
    <m/>
    <n v="2"/>
    <x v="1"/>
    <n v="2"/>
    <n v="3"/>
    <m/>
    <x v="0"/>
    <x v="1"/>
    <x v="0"/>
    <x v="1"/>
    <x v="1"/>
    <x v="2"/>
    <x v="0"/>
    <m/>
    <m/>
    <m/>
    <x v="0"/>
    <m/>
    <m/>
    <m/>
    <n v="1"/>
    <m/>
    <m/>
    <x v="1"/>
    <m/>
    <m/>
    <n v="1"/>
    <x v="0"/>
    <x v="2"/>
    <n v="4.5"/>
    <n v="5.5"/>
    <n v="5"/>
    <n v="4"/>
    <s v="Medium Low"/>
    <s v="Medium Low"/>
    <s v="Medium High"/>
    <s v="Medium High"/>
    <s v="Low"/>
    <x v="2"/>
  </r>
  <r>
    <n v="835"/>
    <d v="2020-09-25T07:32:17"/>
    <x v="834"/>
    <x v="17"/>
    <n v="32"/>
    <n v="2"/>
    <n v="1"/>
    <n v="4"/>
    <n v="0"/>
    <n v="1"/>
    <m/>
    <n v="1"/>
    <n v="4"/>
    <n v="1"/>
    <n v="6"/>
    <n v="5"/>
    <n v="5"/>
    <n v="6"/>
    <n v="7"/>
    <n v="6"/>
    <n v="5"/>
    <n v="7"/>
    <n v="7"/>
    <n v="6"/>
    <x v="7"/>
    <x v="0"/>
    <x v="8"/>
    <m/>
    <m/>
    <m/>
    <n v="1"/>
    <x v="0"/>
    <n v="1"/>
    <n v="1"/>
    <n v="1"/>
    <x v="0"/>
    <x v="1"/>
    <x v="1"/>
    <x v="1"/>
    <x v="0"/>
    <x v="4"/>
    <x v="1"/>
    <n v="1"/>
    <m/>
    <m/>
    <x v="1"/>
    <n v="1"/>
    <m/>
    <m/>
    <n v="1"/>
    <m/>
    <n v="1"/>
    <x v="1"/>
    <m/>
    <n v="1"/>
    <m/>
    <x v="0"/>
    <x v="0"/>
    <n v="4"/>
    <n v="3"/>
    <n v="4.5"/>
    <n v="4.5"/>
    <s v="Medium Low"/>
    <s v="Low"/>
    <s v="Low"/>
    <s v="Medium Low"/>
    <s v="Medium Low"/>
    <x v="0"/>
  </r>
  <r>
    <n v="836"/>
    <d v="2020-09-25T07:50:50"/>
    <x v="835"/>
    <x v="37"/>
    <n v="25"/>
    <n v="2"/>
    <n v="1"/>
    <n v="1"/>
    <n v="0"/>
    <n v="1"/>
    <m/>
    <n v="1"/>
    <n v="0"/>
    <n v="1"/>
    <n v="6"/>
    <n v="6"/>
    <n v="4"/>
    <n v="7"/>
    <n v="7"/>
    <n v="6"/>
    <n v="7"/>
    <n v="6"/>
    <n v="7"/>
    <n v="6"/>
    <x v="8"/>
    <x v="0"/>
    <x v="3"/>
    <m/>
    <m/>
    <m/>
    <n v="1"/>
    <x v="0"/>
    <n v="2"/>
    <n v="1"/>
    <m/>
    <x v="1"/>
    <x v="1"/>
    <x v="0"/>
    <x v="0"/>
    <x v="0"/>
    <x v="1"/>
    <x v="1"/>
    <n v="1"/>
    <n v="1"/>
    <n v="1"/>
    <x v="1"/>
    <m/>
    <m/>
    <m/>
    <m/>
    <m/>
    <n v="1"/>
    <x v="1"/>
    <n v="1"/>
    <m/>
    <m/>
    <x v="2"/>
    <x v="0"/>
    <n v="4.5"/>
    <n v="3"/>
    <n v="4"/>
    <n v="4.5"/>
    <s v="Medium Low"/>
    <s v="Medium Low"/>
    <s v="Low"/>
    <s v="Medium Low"/>
    <s v="Medium Low"/>
    <x v="0"/>
  </r>
  <r>
    <n v="837"/>
    <d v="2020-09-25T07:51:12"/>
    <x v="836"/>
    <x v="18"/>
    <n v="13"/>
    <n v="1"/>
    <n v="1"/>
    <n v="2"/>
    <n v="1"/>
    <n v="1"/>
    <m/>
    <n v="1"/>
    <n v="5"/>
    <n v="2"/>
    <n v="5"/>
    <n v="4"/>
    <n v="5"/>
    <n v="5"/>
    <n v="5"/>
    <n v="5"/>
    <n v="5"/>
    <n v="6"/>
    <n v="3"/>
    <n v="2"/>
    <x v="5"/>
    <x v="3"/>
    <x v="6"/>
    <m/>
    <s v="Liberty"/>
    <m/>
    <n v="2"/>
    <x v="1"/>
    <n v="2"/>
    <n v="2"/>
    <m/>
    <x v="0"/>
    <x v="1"/>
    <x v="0"/>
    <x v="0"/>
    <x v="0"/>
    <x v="5"/>
    <x v="1"/>
    <m/>
    <m/>
    <m/>
    <x v="1"/>
    <m/>
    <m/>
    <n v="1"/>
    <m/>
    <m/>
    <m/>
    <x v="1"/>
    <m/>
    <n v="1"/>
    <m/>
    <x v="2"/>
    <x v="0"/>
    <n v="4.5"/>
    <n v="3.5"/>
    <n v="3"/>
    <n v="5.5"/>
    <s v="Medium Low"/>
    <s v="Medium Low"/>
    <s v="Low"/>
    <s v="Low"/>
    <s v="Medium High"/>
    <x v="0"/>
  </r>
  <r>
    <n v="838"/>
    <d v="2020-09-25T07:54:05"/>
    <x v="837"/>
    <x v="5"/>
    <n v="7"/>
    <n v="1"/>
    <n v="1"/>
    <n v="2"/>
    <n v="3"/>
    <n v="1"/>
    <m/>
    <n v="1"/>
    <n v="3"/>
    <n v="1"/>
    <n v="1"/>
    <n v="6"/>
    <n v="2"/>
    <n v="4"/>
    <n v="3"/>
    <n v="1"/>
    <n v="3"/>
    <n v="6"/>
    <n v="1"/>
    <n v="7"/>
    <x v="32"/>
    <x v="0"/>
    <x v="11"/>
    <m/>
    <m/>
    <m/>
    <n v="1"/>
    <x v="1"/>
    <n v="1"/>
    <n v="1"/>
    <m/>
    <x v="1"/>
    <x v="0"/>
    <x v="0"/>
    <x v="0"/>
    <x v="0"/>
    <x v="5"/>
    <x v="1"/>
    <m/>
    <n v="1"/>
    <m/>
    <x v="1"/>
    <m/>
    <m/>
    <n v="1"/>
    <m/>
    <m/>
    <m/>
    <x v="0"/>
    <m/>
    <m/>
    <m/>
    <x v="0"/>
    <x v="0"/>
    <n v="2.5"/>
    <n v="2"/>
    <n v="2.5"/>
    <n v="2"/>
    <s v="Medium Low"/>
    <s v="Low"/>
    <s v="Low"/>
    <s v="Low"/>
    <s v="Low"/>
    <x v="0"/>
  </r>
  <r>
    <n v="839"/>
    <d v="2020-09-25T07:58:59"/>
    <x v="838"/>
    <x v="41"/>
    <n v="32"/>
    <n v="1"/>
    <n v="1"/>
    <n v="2"/>
    <n v="2"/>
    <n v="1"/>
    <m/>
    <n v="2"/>
    <n v="3"/>
    <n v="1"/>
    <n v="5"/>
    <n v="3"/>
    <n v="5"/>
    <n v="6"/>
    <n v="4"/>
    <n v="3"/>
    <n v="5"/>
    <n v="3"/>
    <n v="3"/>
    <n v="4"/>
    <x v="5"/>
    <x v="3"/>
    <x v="3"/>
    <m/>
    <m/>
    <m/>
    <n v="1"/>
    <x v="0"/>
    <n v="1"/>
    <n v="1"/>
    <n v="1"/>
    <x v="0"/>
    <x v="1"/>
    <x v="0"/>
    <x v="1"/>
    <x v="0"/>
    <x v="3"/>
    <x v="1"/>
    <m/>
    <n v="1"/>
    <m/>
    <x v="1"/>
    <m/>
    <m/>
    <n v="1"/>
    <m/>
    <m/>
    <m/>
    <x v="0"/>
    <m/>
    <m/>
    <m/>
    <x v="0"/>
    <x v="5"/>
    <n v="5"/>
    <n v="5"/>
    <n v="2.5"/>
    <n v="4"/>
    <s v="Medium High"/>
    <s v="Medium Low"/>
    <s v="Medium Low"/>
    <s v="Low"/>
    <s v="Low"/>
    <x v="6"/>
  </r>
  <r>
    <n v="840"/>
    <d v="2020-09-25T08:10:32"/>
    <x v="839"/>
    <x v="44"/>
    <n v="13"/>
    <n v="1"/>
    <n v="1"/>
    <n v="2"/>
    <n v="1"/>
    <n v="1"/>
    <m/>
    <n v="1"/>
    <n v="0"/>
    <n v="1"/>
    <n v="6"/>
    <n v="6"/>
    <n v="7"/>
    <n v="6"/>
    <n v="7"/>
    <n v="6"/>
    <n v="6"/>
    <n v="6"/>
    <n v="7"/>
    <n v="6"/>
    <x v="4"/>
    <x v="0"/>
    <x v="4"/>
    <m/>
    <m/>
    <m/>
    <n v="1"/>
    <x v="0"/>
    <n v="1"/>
    <n v="1"/>
    <n v="1"/>
    <x v="1"/>
    <x v="0"/>
    <x v="1"/>
    <x v="0"/>
    <x v="0"/>
    <x v="1"/>
    <x v="0"/>
    <m/>
    <n v="1"/>
    <n v="1"/>
    <x v="1"/>
    <m/>
    <m/>
    <m/>
    <m/>
    <m/>
    <n v="1"/>
    <x v="0"/>
    <n v="1"/>
    <n v="1"/>
    <m/>
    <x v="2"/>
    <x v="0"/>
    <n v="4"/>
    <n v="4.5"/>
    <n v="4.5"/>
    <n v="4.5"/>
    <s v="Medium Low"/>
    <s v="Low"/>
    <s v="Medium Low"/>
    <s v="Medium Low"/>
    <s v="Medium Low"/>
    <x v="0"/>
  </r>
  <r>
    <n v="841"/>
    <d v="2020-09-25T08:36:21"/>
    <x v="840"/>
    <x v="16"/>
    <n v="27"/>
    <n v="2"/>
    <n v="1"/>
    <n v="1"/>
    <n v="2"/>
    <n v="1"/>
    <m/>
    <n v="1"/>
    <n v="2"/>
    <n v="1"/>
    <n v="5"/>
    <n v="3"/>
    <n v="2"/>
    <n v="3"/>
    <n v="6"/>
    <n v="6"/>
    <n v="4"/>
    <n v="2"/>
    <n v="5"/>
    <n v="2"/>
    <x v="12"/>
    <x v="0"/>
    <x v="3"/>
    <m/>
    <m/>
    <m/>
    <n v="1"/>
    <x v="0"/>
    <n v="1"/>
    <n v="2"/>
    <n v="1"/>
    <x v="1"/>
    <x v="0"/>
    <x v="1"/>
    <x v="0"/>
    <x v="0"/>
    <x v="5"/>
    <x v="1"/>
    <n v="1"/>
    <m/>
    <n v="1"/>
    <x v="0"/>
    <m/>
    <m/>
    <m/>
    <m/>
    <m/>
    <n v="1"/>
    <x v="0"/>
    <n v="1"/>
    <n v="1"/>
    <m/>
    <x v="2"/>
    <x v="1"/>
    <n v="4.5"/>
    <n v="4"/>
    <n v="5"/>
    <n v="6"/>
    <s v="Medium Low"/>
    <s v="Medium Low"/>
    <s v="Low"/>
    <s v="Medium High"/>
    <s v="Medium High"/>
    <x v="2"/>
  </r>
  <r>
    <n v="842"/>
    <d v="2020-09-25T08:43:34"/>
    <x v="841"/>
    <x v="7"/>
    <n v="22"/>
    <n v="1"/>
    <n v="1"/>
    <n v="2"/>
    <n v="2"/>
    <n v="1"/>
    <m/>
    <n v="1"/>
    <n v="3"/>
    <n v="1"/>
    <n v="7"/>
    <n v="6"/>
    <n v="7"/>
    <n v="7"/>
    <n v="7"/>
    <n v="6"/>
    <n v="7"/>
    <n v="7"/>
    <n v="6"/>
    <n v="7"/>
    <x v="12"/>
    <x v="0"/>
    <x v="3"/>
    <m/>
    <m/>
    <m/>
    <n v="1"/>
    <x v="0"/>
    <n v="1"/>
    <n v="2"/>
    <n v="1"/>
    <x v="1"/>
    <x v="1"/>
    <x v="0"/>
    <x v="1"/>
    <x v="0"/>
    <x v="1"/>
    <x v="0"/>
    <m/>
    <m/>
    <n v="1"/>
    <x v="1"/>
    <m/>
    <n v="1"/>
    <m/>
    <m/>
    <m/>
    <n v="1"/>
    <x v="1"/>
    <n v="1"/>
    <m/>
    <m/>
    <x v="2"/>
    <x v="6"/>
    <n v="4.5"/>
    <n v="4"/>
    <n v="3.5"/>
    <n v="4"/>
    <s v="Medium High"/>
    <s v="Medium Low"/>
    <s v="Low"/>
    <s v="Medium Low"/>
    <s v="Low"/>
    <x v="0"/>
  </r>
  <r>
    <n v="843"/>
    <d v="2020-09-25T08:45:15"/>
    <x v="842"/>
    <x v="57"/>
    <n v="35"/>
    <n v="2"/>
    <n v="1"/>
    <n v="2"/>
    <n v="0"/>
    <n v="4"/>
    <m/>
    <n v="2"/>
    <n v="21"/>
    <n v="2"/>
    <n v="1"/>
    <n v="7"/>
    <n v="1"/>
    <n v="7"/>
    <n v="4"/>
    <n v="5"/>
    <n v="4"/>
    <n v="6"/>
    <n v="4"/>
    <n v="3"/>
    <x v="17"/>
    <x v="2"/>
    <x v="5"/>
    <m/>
    <m/>
    <m/>
    <n v="2"/>
    <x v="2"/>
    <n v="2"/>
    <n v="2"/>
    <m/>
    <x v="1"/>
    <x v="1"/>
    <x v="0"/>
    <x v="1"/>
    <x v="0"/>
    <x v="3"/>
    <x v="1"/>
    <m/>
    <m/>
    <m/>
    <x v="0"/>
    <m/>
    <n v="1"/>
    <n v="1"/>
    <m/>
    <m/>
    <m/>
    <x v="0"/>
    <m/>
    <m/>
    <m/>
    <x v="2"/>
    <x v="3"/>
    <n v="2.5"/>
    <n v="1.5"/>
    <n v="2.5"/>
    <n v="4.5"/>
    <s v="Low"/>
    <s v="Low"/>
    <s v="Low"/>
    <s v="Low"/>
    <s v="Medium Low"/>
    <x v="0"/>
  </r>
  <r>
    <n v="844"/>
    <d v="2020-09-25T08:46:12"/>
    <x v="843"/>
    <x v="8"/>
    <n v="5"/>
    <n v="1"/>
    <n v="1"/>
    <n v="2"/>
    <n v="1"/>
    <n v="1"/>
    <m/>
    <n v="2"/>
    <n v="3"/>
    <n v="1"/>
    <n v="7"/>
    <n v="4"/>
    <n v="7"/>
    <n v="1"/>
    <n v="7"/>
    <n v="7"/>
    <n v="6"/>
    <n v="1"/>
    <n v="7"/>
    <n v="3"/>
    <x v="5"/>
    <x v="0"/>
    <x v="3"/>
    <m/>
    <m/>
    <m/>
    <n v="2"/>
    <x v="0"/>
    <n v="1"/>
    <n v="2"/>
    <n v="1"/>
    <x v="0"/>
    <x v="1"/>
    <x v="1"/>
    <x v="0"/>
    <x v="0"/>
    <x v="5"/>
    <x v="1"/>
    <n v="1"/>
    <m/>
    <m/>
    <x v="0"/>
    <m/>
    <n v="1"/>
    <m/>
    <m/>
    <m/>
    <n v="1"/>
    <x v="1"/>
    <m/>
    <n v="1"/>
    <m/>
    <x v="3"/>
    <x v="0"/>
    <n v="5"/>
    <n v="7"/>
    <n v="7"/>
    <n v="6"/>
    <s v="Medium Low"/>
    <s v="Medium Low"/>
    <s v="High"/>
    <s v="High"/>
    <s v="Medium High"/>
    <x v="7"/>
  </r>
  <r>
    <n v="845"/>
    <d v="2020-09-25T08:49:35"/>
    <x v="844"/>
    <x v="18"/>
    <n v="32"/>
    <n v="1"/>
    <n v="1"/>
    <n v="2"/>
    <n v="2"/>
    <n v="1"/>
    <m/>
    <n v="1"/>
    <n v="8"/>
    <n v="1"/>
    <n v="6"/>
    <n v="5"/>
    <n v="6"/>
    <n v="6"/>
    <n v="7"/>
    <n v="5"/>
    <n v="6"/>
    <n v="5"/>
    <n v="5"/>
    <n v="5"/>
    <x v="7"/>
    <x v="3"/>
    <x v="10"/>
    <m/>
    <m/>
    <m/>
    <n v="1"/>
    <x v="0"/>
    <n v="1"/>
    <n v="1"/>
    <m/>
    <x v="1"/>
    <x v="0"/>
    <x v="1"/>
    <x v="1"/>
    <x v="0"/>
    <x v="5"/>
    <x v="0"/>
    <n v="1"/>
    <m/>
    <m/>
    <x v="0"/>
    <m/>
    <m/>
    <m/>
    <m/>
    <m/>
    <n v="1"/>
    <x v="1"/>
    <n v="1"/>
    <m/>
    <m/>
    <x v="0"/>
    <x v="6"/>
    <n v="4.5"/>
    <n v="4.5"/>
    <n v="3.5"/>
    <n v="5"/>
    <s v="Medium High"/>
    <s v="Medium Low"/>
    <s v="Medium Low"/>
    <s v="Medium Low"/>
    <s v="Medium Low"/>
    <x v="6"/>
  </r>
  <r>
    <n v="846"/>
    <d v="2020-09-25T08:49:36"/>
    <x v="845"/>
    <x v="35"/>
    <n v="7"/>
    <n v="2"/>
    <n v="1"/>
    <n v="3"/>
    <n v="1"/>
    <n v="1"/>
    <m/>
    <n v="2"/>
    <n v="19"/>
    <n v="2"/>
    <n v="3"/>
    <n v="1"/>
    <n v="7"/>
    <n v="5"/>
    <n v="6"/>
    <n v="6"/>
    <n v="7"/>
    <n v="2"/>
    <n v="3"/>
    <n v="4"/>
    <x v="21"/>
    <x v="3"/>
    <x v="6"/>
    <m/>
    <s v="Thomaston Savings "/>
    <m/>
    <n v="2"/>
    <x v="1"/>
    <n v="2"/>
    <n v="2"/>
    <n v="1"/>
    <x v="1"/>
    <x v="0"/>
    <x v="0"/>
    <x v="0"/>
    <x v="0"/>
    <x v="5"/>
    <x v="0"/>
    <m/>
    <m/>
    <m/>
    <x v="0"/>
    <n v="1"/>
    <m/>
    <m/>
    <m/>
    <m/>
    <m/>
    <x v="1"/>
    <m/>
    <m/>
    <n v="1"/>
    <x v="0"/>
    <x v="9"/>
    <n v="7"/>
    <n v="6.5"/>
    <n v="3"/>
    <n v="5"/>
    <s v="Low"/>
    <s v="High"/>
    <s v="Medium High"/>
    <s v="Low"/>
    <s v="Medium Low"/>
    <x v="5"/>
  </r>
  <r>
    <n v="847"/>
    <d v="2020-09-25T08:53:02"/>
    <x v="846"/>
    <x v="17"/>
    <n v="7"/>
    <n v="2"/>
    <n v="1"/>
    <n v="3"/>
    <n v="1"/>
    <n v="1"/>
    <m/>
    <n v="1"/>
    <n v="3"/>
    <n v="1"/>
    <n v="7"/>
    <n v="4"/>
    <n v="5"/>
    <n v="3"/>
    <n v="2"/>
    <n v="6"/>
    <n v="6"/>
    <n v="3"/>
    <n v="2"/>
    <n v="5"/>
    <x v="4"/>
    <x v="0"/>
    <x v="4"/>
    <m/>
    <m/>
    <m/>
    <n v="1"/>
    <x v="0"/>
    <n v="1"/>
    <n v="1"/>
    <n v="1"/>
    <x v="0"/>
    <x v="1"/>
    <x v="0"/>
    <x v="1"/>
    <x v="0"/>
    <x v="0"/>
    <x v="1"/>
    <n v="1"/>
    <m/>
    <m/>
    <x v="0"/>
    <m/>
    <m/>
    <m/>
    <n v="1"/>
    <m/>
    <n v="1"/>
    <x v="1"/>
    <m/>
    <m/>
    <m/>
    <x v="0"/>
    <x v="6"/>
    <n v="5"/>
    <n v="5"/>
    <n v="3.5"/>
    <n v="2.5"/>
    <s v="Medium High"/>
    <s v="Medium Low"/>
    <s v="Medium Low"/>
    <s v="Medium Low"/>
    <s v="Low"/>
    <x v="0"/>
  </r>
  <r>
    <n v="848"/>
    <d v="2020-09-25T08:55:12"/>
    <x v="847"/>
    <x v="56"/>
    <n v="38"/>
    <n v="1"/>
    <n v="1"/>
    <n v="1"/>
    <n v="1"/>
    <n v="1"/>
    <m/>
    <n v="1"/>
    <n v="4"/>
    <n v="1"/>
    <n v="6"/>
    <n v="5"/>
    <n v="6"/>
    <n v="7"/>
    <n v="7"/>
    <n v="5"/>
    <n v="7"/>
    <n v="7"/>
    <n v="7"/>
    <n v="6"/>
    <x v="42"/>
    <x v="0"/>
    <x v="3"/>
    <m/>
    <m/>
    <m/>
    <n v="2"/>
    <x v="1"/>
    <n v="1"/>
    <n v="1"/>
    <n v="1"/>
    <x v="0"/>
    <x v="1"/>
    <x v="0"/>
    <x v="1"/>
    <x v="0"/>
    <x v="3"/>
    <x v="1"/>
    <m/>
    <m/>
    <m/>
    <x v="1"/>
    <m/>
    <m/>
    <m/>
    <m/>
    <n v="1"/>
    <m/>
    <x v="1"/>
    <n v="1"/>
    <m/>
    <m/>
    <x v="0"/>
    <x v="6"/>
    <n v="5"/>
    <n v="3.5"/>
    <n v="4"/>
    <n v="4.5"/>
    <s v="Medium High"/>
    <s v="Medium Low"/>
    <s v="Low"/>
    <s v="Medium Low"/>
    <s v="Medium Low"/>
    <x v="0"/>
  </r>
  <r>
    <n v="849"/>
    <d v="2020-09-25T09:03:07"/>
    <x v="848"/>
    <x v="18"/>
    <n v="32"/>
    <n v="1"/>
    <n v="1"/>
    <n v="2"/>
    <n v="3"/>
    <n v="1"/>
    <m/>
    <n v="1"/>
    <n v="15"/>
    <n v="1"/>
    <n v="7"/>
    <n v="7"/>
    <n v="7"/>
    <n v="7"/>
    <n v="7"/>
    <n v="7"/>
    <n v="7"/>
    <n v="7"/>
    <n v="7"/>
    <n v="7"/>
    <x v="4"/>
    <x v="0"/>
    <x v="3"/>
    <m/>
    <m/>
    <m/>
    <n v="1"/>
    <x v="0"/>
    <n v="1"/>
    <n v="1"/>
    <n v="1"/>
    <x v="0"/>
    <x v="1"/>
    <x v="0"/>
    <x v="1"/>
    <x v="0"/>
    <x v="3"/>
    <x v="0"/>
    <m/>
    <m/>
    <m/>
    <x v="1"/>
    <m/>
    <m/>
    <m/>
    <m/>
    <m/>
    <m/>
    <x v="0"/>
    <m/>
    <m/>
    <m/>
    <x v="0"/>
    <x v="0"/>
    <n v="4"/>
    <n v="4"/>
    <n v="4"/>
    <n v="4"/>
    <s v="Medium Low"/>
    <s v="Low"/>
    <s v="Low"/>
    <s v="Medium Low"/>
    <s v="Low"/>
    <x v="0"/>
  </r>
  <r>
    <n v="850"/>
    <d v="2020-09-25T09:03:46"/>
    <x v="849"/>
    <x v="3"/>
    <n v="32"/>
    <n v="1"/>
    <n v="1"/>
    <n v="2"/>
    <n v="2"/>
    <n v="1"/>
    <m/>
    <n v="1"/>
    <n v="5"/>
    <n v="1"/>
    <n v="6"/>
    <n v="6"/>
    <n v="3"/>
    <n v="4"/>
    <n v="6"/>
    <n v="5"/>
    <n v="5"/>
    <n v="3"/>
    <n v="5"/>
    <n v="1"/>
    <x v="3"/>
    <x v="3"/>
    <x v="12"/>
    <m/>
    <m/>
    <m/>
    <n v="1"/>
    <x v="0"/>
    <n v="1"/>
    <n v="2"/>
    <n v="1"/>
    <x v="0"/>
    <x v="0"/>
    <x v="0"/>
    <x v="0"/>
    <x v="0"/>
    <x v="1"/>
    <x v="1"/>
    <n v="1"/>
    <n v="1"/>
    <m/>
    <x v="1"/>
    <m/>
    <n v="1"/>
    <m/>
    <m/>
    <m/>
    <m/>
    <x v="0"/>
    <m/>
    <m/>
    <m/>
    <x v="0"/>
    <x v="6"/>
    <n v="3.5"/>
    <n v="4"/>
    <n v="4.5"/>
    <n v="6.5"/>
    <s v="Medium High"/>
    <s v="Low"/>
    <s v="Low"/>
    <s v="Medium Low"/>
    <s v="High"/>
    <x v="6"/>
  </r>
  <r>
    <n v="851"/>
    <d v="2020-09-25T09:20:52"/>
    <x v="850"/>
    <x v="46"/>
    <n v="3"/>
    <n v="2"/>
    <n v="1"/>
    <n v="1"/>
    <n v="1"/>
    <n v="2"/>
    <m/>
    <n v="1"/>
    <n v="0"/>
    <n v="1"/>
    <n v="4"/>
    <n v="3"/>
    <n v="4"/>
    <n v="3"/>
    <n v="2"/>
    <n v="3"/>
    <n v="4"/>
    <n v="3"/>
    <n v="3"/>
    <n v="3"/>
    <x v="4"/>
    <x v="3"/>
    <x v="0"/>
    <m/>
    <m/>
    <m/>
    <n v="1"/>
    <x v="1"/>
    <n v="1"/>
    <n v="2"/>
    <m/>
    <x v="1"/>
    <x v="1"/>
    <x v="0"/>
    <x v="1"/>
    <x v="0"/>
    <x v="0"/>
    <x v="1"/>
    <n v="1"/>
    <n v="1"/>
    <n v="1"/>
    <x v="1"/>
    <m/>
    <m/>
    <m/>
    <m/>
    <m/>
    <m/>
    <x v="0"/>
    <m/>
    <m/>
    <m/>
    <x v="3"/>
    <x v="6"/>
    <n v="4.5"/>
    <n v="4.5"/>
    <n v="4"/>
    <n v="3.5"/>
    <s v="Medium High"/>
    <s v="Medium Low"/>
    <s v="Medium Low"/>
    <s v="Medium Low"/>
    <s v="Low"/>
    <x v="0"/>
  </r>
  <r>
    <n v="852"/>
    <d v="2020-09-25T09:23:01"/>
    <x v="851"/>
    <x v="17"/>
    <n v="7"/>
    <n v="1"/>
    <n v="1"/>
    <n v="2"/>
    <n v="0"/>
    <n v="1"/>
    <m/>
    <n v="1"/>
    <n v="5"/>
    <n v="2"/>
    <n v="4"/>
    <n v="6"/>
    <n v="6"/>
    <n v="4"/>
    <n v="4"/>
    <n v="4"/>
    <n v="6"/>
    <n v="4"/>
    <n v="4"/>
    <n v="4"/>
    <x v="7"/>
    <x v="0"/>
    <x v="3"/>
    <m/>
    <m/>
    <m/>
    <n v="3"/>
    <x v="2"/>
    <n v="1"/>
    <n v="2"/>
    <n v="1"/>
    <x v="1"/>
    <x v="0"/>
    <x v="1"/>
    <x v="0"/>
    <x v="0"/>
    <x v="0"/>
    <x v="0"/>
    <n v="1"/>
    <n v="1"/>
    <m/>
    <x v="1"/>
    <m/>
    <m/>
    <m/>
    <m/>
    <m/>
    <m/>
    <x v="0"/>
    <m/>
    <m/>
    <m/>
    <x v="0"/>
    <x v="0"/>
    <n v="4"/>
    <n v="5"/>
    <n v="4"/>
    <n v="4"/>
    <s v="Medium Low"/>
    <s v="Low"/>
    <s v="Medium Low"/>
    <s v="Medium Low"/>
    <s v="Low"/>
    <x v="0"/>
  </r>
  <r>
    <n v="853"/>
    <d v="2020-09-25T09:25:19"/>
    <x v="852"/>
    <x v="43"/>
    <n v="5"/>
    <n v="1"/>
    <n v="1"/>
    <n v="1"/>
    <n v="1"/>
    <n v="1"/>
    <m/>
    <n v="1"/>
    <n v="0"/>
    <n v="1"/>
    <n v="7"/>
    <n v="6"/>
    <n v="5"/>
    <n v="6"/>
    <n v="7"/>
    <n v="7"/>
    <n v="5"/>
    <n v="5"/>
    <n v="6"/>
    <n v="6"/>
    <x v="34"/>
    <x v="0"/>
    <x v="8"/>
    <m/>
    <m/>
    <m/>
    <n v="1"/>
    <x v="0"/>
    <n v="1"/>
    <n v="2"/>
    <n v="1"/>
    <x v="0"/>
    <x v="1"/>
    <x v="1"/>
    <x v="1"/>
    <x v="0"/>
    <x v="5"/>
    <x v="1"/>
    <n v="1"/>
    <n v="1"/>
    <m/>
    <x v="1"/>
    <m/>
    <m/>
    <m/>
    <m/>
    <m/>
    <n v="1"/>
    <x v="0"/>
    <m/>
    <m/>
    <m/>
    <x v="3"/>
    <x v="0"/>
    <n v="3.5"/>
    <n v="4"/>
    <n v="4"/>
    <n v="4.5"/>
    <s v="Medium Low"/>
    <s v="Low"/>
    <s v="Low"/>
    <s v="Medium Low"/>
    <s v="Medium Low"/>
    <x v="0"/>
  </r>
  <r>
    <n v="854"/>
    <d v="2020-09-25T09:32:13"/>
    <x v="853"/>
    <x v="24"/>
    <n v="25"/>
    <n v="1"/>
    <n v="1"/>
    <n v="3"/>
    <n v="0"/>
    <n v="1"/>
    <m/>
    <n v="1"/>
    <n v="3"/>
    <n v="2"/>
    <n v="7"/>
    <n v="4"/>
    <n v="6"/>
    <n v="5"/>
    <n v="6"/>
    <n v="5"/>
    <n v="6"/>
    <n v="1"/>
    <n v="1"/>
    <n v="1"/>
    <x v="5"/>
    <x v="0"/>
    <x v="4"/>
    <m/>
    <m/>
    <m/>
    <n v="3"/>
    <x v="0"/>
    <n v="1"/>
    <n v="2"/>
    <n v="1"/>
    <x v="0"/>
    <x v="1"/>
    <x v="0"/>
    <x v="0"/>
    <x v="0"/>
    <x v="0"/>
    <x v="1"/>
    <n v="1"/>
    <m/>
    <m/>
    <x v="0"/>
    <n v="1"/>
    <m/>
    <m/>
    <m/>
    <m/>
    <n v="1"/>
    <x v="0"/>
    <m/>
    <n v="1"/>
    <m/>
    <x v="2"/>
    <x v="5"/>
    <n v="5"/>
    <n v="6.5"/>
    <n v="2"/>
    <n v="6.5"/>
    <s v="Medium High"/>
    <s v="Medium Low"/>
    <s v="Medium High"/>
    <s v="Low"/>
    <s v="High"/>
    <x v="5"/>
  </r>
  <r>
    <n v="855"/>
    <d v="2020-09-25T09:33:43"/>
    <x v="854"/>
    <x v="18"/>
    <n v="5"/>
    <n v="2"/>
    <n v="1"/>
    <n v="2"/>
    <n v="2"/>
    <n v="1"/>
    <m/>
    <n v="1"/>
    <n v="9"/>
    <n v="2"/>
    <n v="6"/>
    <n v="1"/>
    <n v="7"/>
    <n v="1"/>
    <n v="7"/>
    <n v="7"/>
    <n v="6"/>
    <n v="1"/>
    <n v="7"/>
    <n v="4"/>
    <x v="4"/>
    <x v="0"/>
    <x v="10"/>
    <m/>
    <m/>
    <m/>
    <n v="2"/>
    <x v="2"/>
    <n v="1"/>
    <n v="2"/>
    <m/>
    <x v="1"/>
    <x v="1"/>
    <x v="0"/>
    <x v="1"/>
    <x v="0"/>
    <x v="5"/>
    <x v="0"/>
    <n v="1"/>
    <m/>
    <m/>
    <x v="0"/>
    <m/>
    <m/>
    <m/>
    <m/>
    <m/>
    <m/>
    <x v="0"/>
    <n v="1"/>
    <n v="1"/>
    <m/>
    <x v="3"/>
    <x v="1"/>
    <n v="6.5"/>
    <n v="7"/>
    <n v="7"/>
    <n v="5.5"/>
    <s v="Medium Low"/>
    <s v="High"/>
    <s v="High"/>
    <s v="High"/>
    <s v="Medium High"/>
    <x v="7"/>
  </r>
  <r>
    <n v="856"/>
    <d v="2020-09-25T09:51:06"/>
    <x v="855"/>
    <x v="17"/>
    <n v="7"/>
    <n v="1"/>
    <n v="1"/>
    <n v="1"/>
    <n v="1"/>
    <n v="1"/>
    <m/>
    <n v="1"/>
    <n v="0"/>
    <n v="1"/>
    <n v="6"/>
    <n v="5"/>
    <n v="7"/>
    <n v="6"/>
    <n v="6"/>
    <n v="6"/>
    <n v="3"/>
    <n v="4"/>
    <n v="6"/>
    <n v="5"/>
    <x v="9"/>
    <x v="0"/>
    <x v="5"/>
    <m/>
    <m/>
    <m/>
    <n v="1"/>
    <x v="0"/>
    <n v="1"/>
    <n v="1"/>
    <n v="1"/>
    <x v="0"/>
    <x v="0"/>
    <x v="0"/>
    <x v="0"/>
    <x v="0"/>
    <x v="3"/>
    <x v="1"/>
    <n v="1"/>
    <n v="1"/>
    <n v="1"/>
    <x v="1"/>
    <m/>
    <m/>
    <m/>
    <m/>
    <m/>
    <m/>
    <x v="0"/>
    <m/>
    <n v="1"/>
    <m/>
    <x v="0"/>
    <x v="0"/>
    <n v="3"/>
    <n v="5.5"/>
    <n v="4"/>
    <n v="4.5"/>
    <s v="Medium Low"/>
    <s v="Low"/>
    <s v="Medium High"/>
    <s v="Medium Low"/>
    <s v="Medium Low"/>
    <x v="6"/>
  </r>
  <r>
    <n v="857"/>
    <d v="2020-09-25T09:55:52"/>
    <x v="856"/>
    <x v="46"/>
    <n v="39"/>
    <n v="1"/>
    <n v="1"/>
    <n v="2"/>
    <n v="0"/>
    <n v="1"/>
    <m/>
    <n v="1"/>
    <n v="7"/>
    <n v="2"/>
    <n v="6"/>
    <n v="5"/>
    <n v="7"/>
    <n v="6"/>
    <n v="5"/>
    <n v="5"/>
    <n v="6"/>
    <n v="2"/>
    <n v="3"/>
    <n v="3"/>
    <x v="10"/>
    <x v="0"/>
    <x v="10"/>
    <m/>
    <m/>
    <m/>
    <n v="2"/>
    <x v="1"/>
    <n v="2"/>
    <n v="2"/>
    <n v="1"/>
    <x v="0"/>
    <x v="1"/>
    <x v="0"/>
    <x v="0"/>
    <x v="0"/>
    <x v="1"/>
    <x v="1"/>
    <m/>
    <m/>
    <m/>
    <x v="1"/>
    <m/>
    <n v="1"/>
    <m/>
    <n v="1"/>
    <n v="1"/>
    <m/>
    <x v="1"/>
    <m/>
    <n v="1"/>
    <m/>
    <x v="0"/>
    <x v="6"/>
    <n v="4.5"/>
    <n v="6.5"/>
    <n v="2.5"/>
    <n v="5"/>
    <s v="Medium High"/>
    <s v="Medium Low"/>
    <s v="Medium High"/>
    <s v="Low"/>
    <s v="Medium Low"/>
    <x v="6"/>
  </r>
  <r>
    <n v="858"/>
    <d v="2020-09-25T10:13:36"/>
    <x v="857"/>
    <x v="17"/>
    <n v="32"/>
    <n v="1"/>
    <n v="1"/>
    <n v="1"/>
    <n v="2"/>
    <n v="1"/>
    <m/>
    <n v="1"/>
    <n v="2"/>
    <n v="1"/>
    <n v="6"/>
    <n v="5"/>
    <n v="5"/>
    <n v="6"/>
    <n v="6"/>
    <n v="5"/>
    <n v="5"/>
    <n v="2"/>
    <n v="6"/>
    <n v="5"/>
    <x v="5"/>
    <x v="0"/>
    <x v="3"/>
    <m/>
    <m/>
    <m/>
    <n v="1"/>
    <x v="0"/>
    <n v="2"/>
    <n v="1"/>
    <m/>
    <x v="1"/>
    <x v="0"/>
    <x v="0"/>
    <x v="1"/>
    <x v="0"/>
    <x v="1"/>
    <x v="1"/>
    <m/>
    <n v="1"/>
    <m/>
    <x v="0"/>
    <m/>
    <n v="1"/>
    <m/>
    <m/>
    <m/>
    <m/>
    <x v="0"/>
    <m/>
    <n v="1"/>
    <m/>
    <x v="0"/>
    <x v="6"/>
    <n v="4"/>
    <n v="5.5"/>
    <n v="4"/>
    <n v="4.5"/>
    <s v="Medium High"/>
    <s v="Low"/>
    <s v="Medium High"/>
    <s v="Medium Low"/>
    <s v="Medium Low"/>
    <x v="6"/>
  </r>
  <r>
    <n v="859"/>
    <d v="2020-09-25T10:16:23"/>
    <x v="858"/>
    <x v="0"/>
    <n v="32"/>
    <n v="2"/>
    <n v="1"/>
    <n v="2"/>
    <n v="3"/>
    <n v="1"/>
    <m/>
    <n v="1"/>
    <n v="1"/>
    <n v="2"/>
    <n v="6"/>
    <n v="2"/>
    <n v="6"/>
    <n v="6"/>
    <n v="5"/>
    <n v="4"/>
    <n v="5"/>
    <n v="2"/>
    <n v="5"/>
    <n v="4"/>
    <x v="12"/>
    <x v="0"/>
    <x v="1"/>
    <m/>
    <m/>
    <s v="M&amp;T"/>
    <n v="2"/>
    <x v="1"/>
    <n v="2"/>
    <n v="2"/>
    <n v="1"/>
    <x v="1"/>
    <x v="1"/>
    <x v="1"/>
    <x v="0"/>
    <x v="0"/>
    <x v="1"/>
    <x v="1"/>
    <m/>
    <m/>
    <m/>
    <x v="0"/>
    <m/>
    <n v="1"/>
    <m/>
    <n v="1"/>
    <m/>
    <m/>
    <x v="1"/>
    <m/>
    <m/>
    <n v="1"/>
    <x v="0"/>
    <x v="5"/>
    <n v="5.5"/>
    <n v="6"/>
    <n v="3.5"/>
    <n v="4.5"/>
    <s v="Medium High"/>
    <s v="Medium High"/>
    <s v="Medium High"/>
    <s v="Medium Low"/>
    <s v="Medium Low"/>
    <x v="5"/>
  </r>
  <r>
    <n v="860"/>
    <d v="2020-09-25T10:18:41"/>
    <x v="859"/>
    <x v="12"/>
    <n v="35"/>
    <n v="1"/>
    <n v="1"/>
    <n v="2"/>
    <n v="0"/>
    <n v="1"/>
    <m/>
    <n v="1"/>
    <n v="25"/>
    <n v="2"/>
    <n v="3"/>
    <n v="3"/>
    <n v="6"/>
    <n v="4"/>
    <n v="4"/>
    <n v="5"/>
    <n v="5"/>
    <n v="2"/>
    <n v="5"/>
    <n v="2"/>
    <x v="12"/>
    <x v="2"/>
    <x v="4"/>
    <m/>
    <m/>
    <m/>
    <n v="2"/>
    <x v="1"/>
    <n v="2"/>
    <n v="3"/>
    <n v="1"/>
    <x v="0"/>
    <x v="1"/>
    <x v="0"/>
    <x v="0"/>
    <x v="0"/>
    <x v="1"/>
    <x v="0"/>
    <m/>
    <m/>
    <m/>
    <x v="1"/>
    <m/>
    <m/>
    <m/>
    <n v="1"/>
    <n v="1"/>
    <m/>
    <x v="1"/>
    <m/>
    <m/>
    <n v="1"/>
    <x v="2"/>
    <x v="2"/>
    <n v="5"/>
    <n v="6"/>
    <n v="4.5"/>
    <n v="5"/>
    <s v="Medium Low"/>
    <s v="Medium Low"/>
    <s v="Medium High"/>
    <s v="Medium Low"/>
    <s v="Medium Low"/>
    <x v="2"/>
  </r>
  <r>
    <n v="861"/>
    <d v="2020-09-25T10:30:26"/>
    <x v="860"/>
    <x v="44"/>
    <n v="25"/>
    <n v="1"/>
    <n v="1"/>
    <n v="3"/>
    <n v="0"/>
    <n v="1"/>
    <m/>
    <n v="1"/>
    <n v="0"/>
    <n v="2"/>
    <n v="5"/>
    <n v="2"/>
    <n v="6"/>
    <n v="3"/>
    <n v="5"/>
    <n v="5"/>
    <n v="6"/>
    <n v="2"/>
    <n v="6"/>
    <n v="2"/>
    <x v="1"/>
    <x v="0"/>
    <x v="4"/>
    <m/>
    <m/>
    <m/>
    <n v="2"/>
    <x v="2"/>
    <n v="2"/>
    <n v="2"/>
    <m/>
    <x v="1"/>
    <x v="1"/>
    <x v="0"/>
    <x v="0"/>
    <x v="0"/>
    <x v="1"/>
    <x v="0"/>
    <m/>
    <m/>
    <m/>
    <x v="0"/>
    <n v="1"/>
    <m/>
    <m/>
    <m/>
    <m/>
    <n v="1"/>
    <x v="1"/>
    <m/>
    <m/>
    <m/>
    <x v="2"/>
    <x v="0"/>
    <n v="6"/>
    <n v="6"/>
    <n v="5.5"/>
    <n v="5.5"/>
    <s v="Medium Low"/>
    <s v="Medium High"/>
    <s v="Medium High"/>
    <s v="Medium High"/>
    <s v="Medium High"/>
    <x v="5"/>
  </r>
  <r>
    <n v="862"/>
    <d v="2020-09-25T10:34:50"/>
    <x v="861"/>
    <x v="5"/>
    <n v="51"/>
    <n v="1"/>
    <n v="1"/>
    <n v="2"/>
    <n v="1"/>
    <n v="1"/>
    <m/>
    <n v="1"/>
    <n v="35"/>
    <n v="1"/>
    <n v="6"/>
    <n v="5"/>
    <n v="6"/>
    <n v="7"/>
    <n v="5"/>
    <n v="6"/>
    <n v="7"/>
    <n v="6"/>
    <n v="7"/>
    <n v="7"/>
    <x v="12"/>
    <x v="0"/>
    <x v="3"/>
    <m/>
    <m/>
    <m/>
    <n v="1"/>
    <x v="0"/>
    <n v="1"/>
    <n v="1"/>
    <n v="1"/>
    <x v="0"/>
    <x v="1"/>
    <x v="0"/>
    <x v="1"/>
    <x v="0"/>
    <x v="3"/>
    <x v="0"/>
    <m/>
    <n v="1"/>
    <m/>
    <x v="0"/>
    <m/>
    <m/>
    <m/>
    <m/>
    <m/>
    <m/>
    <x v="0"/>
    <m/>
    <m/>
    <m/>
    <x v="3"/>
    <x v="0"/>
    <n v="5"/>
    <n v="4"/>
    <n v="4"/>
    <n v="3"/>
    <s v="Medium Low"/>
    <s v="Medium Low"/>
    <s v="Low"/>
    <s v="Medium Low"/>
    <s v="Low"/>
    <x v="0"/>
  </r>
  <r>
    <n v="863"/>
    <d v="2020-09-25T12:12:12"/>
    <x v="862"/>
    <x v="26"/>
    <n v="13"/>
    <n v="1"/>
    <n v="1"/>
    <n v="3"/>
    <n v="0"/>
    <n v="1"/>
    <m/>
    <n v="2"/>
    <n v="20"/>
    <n v="2"/>
    <n v="5"/>
    <n v="3"/>
    <n v="7"/>
    <n v="2"/>
    <n v="6"/>
    <n v="3"/>
    <n v="6"/>
    <n v="2"/>
    <n v="7"/>
    <n v="3"/>
    <x v="1"/>
    <x v="1"/>
    <x v="4"/>
    <m/>
    <m/>
    <m/>
    <n v="2"/>
    <x v="0"/>
    <n v="2"/>
    <n v="2"/>
    <m/>
    <x v="1"/>
    <x v="1"/>
    <x v="0"/>
    <x v="1"/>
    <x v="0"/>
    <x v="4"/>
    <x v="0"/>
    <m/>
    <m/>
    <m/>
    <x v="0"/>
    <m/>
    <m/>
    <m/>
    <n v="1"/>
    <m/>
    <n v="1"/>
    <x v="0"/>
    <m/>
    <n v="1"/>
    <m/>
    <x v="2"/>
    <x v="5"/>
    <n v="5.5"/>
    <n v="6.5"/>
    <n v="6.5"/>
    <n v="5.5"/>
    <s v="Medium High"/>
    <s v="Medium High"/>
    <s v="Medium High"/>
    <s v="High"/>
    <s v="Medium High"/>
    <x v="3"/>
  </r>
  <r>
    <n v="864"/>
    <d v="2020-09-25T12:18:05"/>
    <x v="863"/>
    <x v="37"/>
    <n v="5"/>
    <n v="1"/>
    <n v="1"/>
    <n v="2"/>
    <n v="0"/>
    <n v="4"/>
    <m/>
    <n v="1"/>
    <n v="23"/>
    <n v="2"/>
    <n v="5"/>
    <n v="3"/>
    <n v="7"/>
    <n v="2"/>
    <n v="2"/>
    <n v="6"/>
    <n v="6"/>
    <n v="3"/>
    <n v="7"/>
    <n v="3"/>
    <x v="1"/>
    <x v="1"/>
    <x v="2"/>
    <m/>
    <m/>
    <m/>
    <n v="2"/>
    <x v="1"/>
    <n v="2"/>
    <n v="2"/>
    <m/>
    <x v="0"/>
    <x v="1"/>
    <x v="0"/>
    <x v="0"/>
    <x v="0"/>
    <x v="1"/>
    <x v="0"/>
    <m/>
    <m/>
    <m/>
    <x v="0"/>
    <m/>
    <m/>
    <m/>
    <n v="1"/>
    <m/>
    <n v="1"/>
    <x v="0"/>
    <m/>
    <m/>
    <m/>
    <x v="3"/>
    <x v="1"/>
    <n v="5.5"/>
    <n v="6"/>
    <n v="6.5"/>
    <n v="3.5"/>
    <s v="Medium Low"/>
    <s v="Medium High"/>
    <s v="Medium High"/>
    <s v="High"/>
    <s v="Low"/>
    <x v="1"/>
  </r>
  <r>
    <n v="865"/>
    <d v="2020-09-25T12:29:24"/>
    <x v="864"/>
    <x v="53"/>
    <n v="5"/>
    <n v="1"/>
    <n v="1"/>
    <n v="1"/>
    <n v="0"/>
    <n v="6"/>
    <m/>
    <n v="1"/>
    <n v="3"/>
    <n v="1"/>
    <n v="6"/>
    <n v="5"/>
    <n v="4"/>
    <n v="4"/>
    <n v="3"/>
    <n v="6"/>
    <n v="6"/>
    <n v="3"/>
    <n v="5"/>
    <n v="3"/>
    <x v="7"/>
    <x v="0"/>
    <x v="5"/>
    <m/>
    <m/>
    <m/>
    <n v="1"/>
    <x v="0"/>
    <n v="1"/>
    <n v="1"/>
    <n v="1"/>
    <x v="0"/>
    <x v="0"/>
    <x v="0"/>
    <x v="1"/>
    <x v="0"/>
    <x v="1"/>
    <x v="0"/>
    <n v="1"/>
    <m/>
    <n v="1"/>
    <x v="1"/>
    <m/>
    <m/>
    <m/>
    <m/>
    <m/>
    <n v="1"/>
    <x v="1"/>
    <m/>
    <m/>
    <m/>
    <x v="3"/>
    <x v="0"/>
    <n v="4.5"/>
    <n v="4.5"/>
    <n v="4.5"/>
    <n v="4"/>
    <s v="Medium Low"/>
    <s v="Medium Low"/>
    <s v="Medium Low"/>
    <s v="Medium Low"/>
    <s v="Low"/>
    <x v="0"/>
  </r>
  <r>
    <n v="866"/>
    <d v="2020-09-25T12:35:35"/>
    <x v="865"/>
    <x v="43"/>
    <n v="38"/>
    <n v="1"/>
    <n v="1"/>
    <n v="1"/>
    <n v="1"/>
    <n v="5"/>
    <s v="Homemaker "/>
    <n v="1"/>
    <n v="4"/>
    <n v="2"/>
    <n v="3"/>
    <n v="3"/>
    <n v="6"/>
    <n v="4"/>
    <n v="5"/>
    <n v="5"/>
    <n v="5"/>
    <n v="3"/>
    <n v="5"/>
    <n v="3"/>
    <x v="5"/>
    <x v="0"/>
    <x v="7"/>
    <m/>
    <m/>
    <m/>
    <n v="2"/>
    <x v="1"/>
    <n v="2"/>
    <n v="3"/>
    <m/>
    <x v="0"/>
    <x v="1"/>
    <x v="0"/>
    <x v="1"/>
    <x v="1"/>
    <x v="5"/>
    <x v="0"/>
    <m/>
    <m/>
    <m/>
    <x v="1"/>
    <m/>
    <m/>
    <m/>
    <n v="1"/>
    <n v="1"/>
    <m/>
    <x v="1"/>
    <m/>
    <m/>
    <n v="1"/>
    <x v="0"/>
    <x v="2"/>
    <n v="5"/>
    <n v="5.5"/>
    <n v="4.5"/>
    <n v="5"/>
    <s v="Medium Low"/>
    <s v="Medium Low"/>
    <s v="Medium High"/>
    <s v="Medium Low"/>
    <s v="Medium Low"/>
    <x v="2"/>
  </r>
  <r>
    <n v="867"/>
    <d v="2020-09-25T12:47:40"/>
    <x v="866"/>
    <x v="18"/>
    <n v="13"/>
    <n v="1"/>
    <n v="1"/>
    <n v="2"/>
    <n v="0"/>
    <n v="1"/>
    <m/>
    <n v="1"/>
    <n v="0"/>
    <n v="2"/>
    <n v="6"/>
    <n v="5"/>
    <n v="5"/>
    <n v="5"/>
    <n v="7"/>
    <n v="3"/>
    <n v="7"/>
    <n v="2"/>
    <n v="5"/>
    <n v="5"/>
    <x v="1"/>
    <x v="0"/>
    <x v="10"/>
    <m/>
    <m/>
    <m/>
    <n v="2"/>
    <x v="1"/>
    <n v="2"/>
    <n v="2"/>
    <m/>
    <x v="1"/>
    <x v="0"/>
    <x v="0"/>
    <x v="1"/>
    <x v="0"/>
    <x v="4"/>
    <x v="0"/>
    <m/>
    <m/>
    <m/>
    <x v="1"/>
    <n v="1"/>
    <m/>
    <m/>
    <n v="1"/>
    <m/>
    <m/>
    <x v="1"/>
    <m/>
    <m/>
    <n v="1"/>
    <x v="2"/>
    <x v="11"/>
    <n v="5"/>
    <n v="5.5"/>
    <n v="4"/>
    <n v="5"/>
    <s v="Medium High"/>
    <s v="Medium Low"/>
    <s v="Medium High"/>
    <s v="Medium Low"/>
    <s v="Medium Low"/>
    <x v="6"/>
  </r>
  <r>
    <n v="868"/>
    <d v="2020-09-25T12:53:10"/>
    <x v="867"/>
    <x v="46"/>
    <n v="5"/>
    <n v="2"/>
    <n v="1"/>
    <n v="2"/>
    <n v="0"/>
    <n v="1"/>
    <m/>
    <n v="1"/>
    <n v="10"/>
    <n v="1"/>
    <n v="6"/>
    <n v="5"/>
    <n v="6"/>
    <n v="6"/>
    <n v="6"/>
    <n v="5"/>
    <n v="5"/>
    <n v="5"/>
    <n v="7"/>
    <n v="5"/>
    <x v="0"/>
    <x v="0"/>
    <x v="3"/>
    <m/>
    <m/>
    <m/>
    <n v="1"/>
    <x v="0"/>
    <n v="1"/>
    <n v="1"/>
    <n v="1"/>
    <x v="0"/>
    <x v="1"/>
    <x v="0"/>
    <x v="1"/>
    <x v="0"/>
    <x v="1"/>
    <x v="1"/>
    <n v="1"/>
    <m/>
    <m/>
    <x v="1"/>
    <n v="1"/>
    <n v="1"/>
    <m/>
    <m/>
    <m/>
    <m/>
    <x v="0"/>
    <n v="1"/>
    <m/>
    <m/>
    <x v="3"/>
    <x v="6"/>
    <n v="4"/>
    <n v="4.5"/>
    <n v="4.5"/>
    <n v="4.5"/>
    <s v="Medium High"/>
    <s v="Low"/>
    <s v="Medium Low"/>
    <s v="Medium Low"/>
    <s v="Medium Low"/>
    <x v="0"/>
  </r>
  <r>
    <n v="869"/>
    <d v="2020-09-25T12:55:12"/>
    <x v="868"/>
    <x v="26"/>
    <n v="5"/>
    <n v="1"/>
    <n v="1"/>
    <n v="3"/>
    <n v="0"/>
    <n v="1"/>
    <m/>
    <n v="2"/>
    <n v="15"/>
    <n v="2"/>
    <n v="5"/>
    <n v="2"/>
    <n v="6"/>
    <n v="4"/>
    <n v="4"/>
    <n v="4"/>
    <n v="5"/>
    <n v="1"/>
    <n v="4"/>
    <n v="2"/>
    <x v="17"/>
    <x v="3"/>
    <x v="5"/>
    <m/>
    <m/>
    <m/>
    <n v="2"/>
    <x v="1"/>
    <n v="2"/>
    <n v="2"/>
    <m/>
    <x v="0"/>
    <x v="1"/>
    <x v="0"/>
    <x v="1"/>
    <x v="1"/>
    <x v="5"/>
    <x v="0"/>
    <m/>
    <m/>
    <m/>
    <x v="1"/>
    <m/>
    <m/>
    <m/>
    <n v="1"/>
    <n v="1"/>
    <m/>
    <x v="1"/>
    <m/>
    <m/>
    <n v="1"/>
    <x v="3"/>
    <x v="6"/>
    <n v="5.5"/>
    <n v="6.5"/>
    <n v="4"/>
    <n v="5"/>
    <s v="Medium High"/>
    <s v="Medium High"/>
    <s v="Medium High"/>
    <s v="Medium Low"/>
    <s v="Medium Low"/>
    <x v="5"/>
  </r>
  <r>
    <n v="870"/>
    <d v="2020-09-25T12:57:40"/>
    <x v="869"/>
    <x v="0"/>
    <n v="35"/>
    <n v="1"/>
    <n v="1"/>
    <n v="2"/>
    <n v="1"/>
    <n v="1"/>
    <m/>
    <n v="1"/>
    <n v="15"/>
    <n v="1"/>
    <n v="6"/>
    <n v="7"/>
    <n v="7"/>
    <n v="7"/>
    <n v="7"/>
    <n v="7"/>
    <n v="6"/>
    <n v="7"/>
    <n v="5"/>
    <n v="6"/>
    <x v="12"/>
    <x v="3"/>
    <x v="3"/>
    <m/>
    <m/>
    <m/>
    <n v="1"/>
    <x v="0"/>
    <n v="1"/>
    <n v="2"/>
    <n v="1"/>
    <x v="0"/>
    <x v="0"/>
    <x v="0"/>
    <x v="1"/>
    <x v="0"/>
    <x v="5"/>
    <x v="0"/>
    <m/>
    <n v="1"/>
    <m/>
    <x v="0"/>
    <m/>
    <m/>
    <m/>
    <m/>
    <m/>
    <m/>
    <x v="0"/>
    <m/>
    <m/>
    <m/>
    <x v="2"/>
    <x v="1"/>
    <n v="3.5"/>
    <n v="4"/>
    <n v="3"/>
    <n v="4.5"/>
    <s v="Medium Low"/>
    <s v="Low"/>
    <s v="Low"/>
    <s v="Low"/>
    <s v="Medium Low"/>
    <x v="0"/>
  </r>
  <r>
    <n v="871"/>
    <d v="2020-09-25T13:05:38"/>
    <x v="870"/>
    <x v="1"/>
    <n v="5"/>
    <n v="1"/>
    <n v="1"/>
    <n v="3"/>
    <n v="0"/>
    <n v="1"/>
    <m/>
    <n v="2"/>
    <n v="17"/>
    <n v="2"/>
    <n v="6"/>
    <n v="7"/>
    <n v="6"/>
    <n v="2"/>
    <n v="7"/>
    <n v="5"/>
    <n v="5"/>
    <n v="1"/>
    <n v="5"/>
    <n v="6"/>
    <x v="3"/>
    <x v="1"/>
    <x v="1"/>
    <m/>
    <m/>
    <s v="Flagstar"/>
    <n v="2"/>
    <x v="1"/>
    <n v="2"/>
    <n v="2"/>
    <m/>
    <x v="0"/>
    <x v="1"/>
    <x v="0"/>
    <x v="1"/>
    <x v="1"/>
    <x v="1"/>
    <x v="0"/>
    <m/>
    <n v="1"/>
    <m/>
    <x v="0"/>
    <m/>
    <m/>
    <m/>
    <m/>
    <m/>
    <m/>
    <x v="0"/>
    <m/>
    <n v="1"/>
    <m/>
    <x v="3"/>
    <x v="6"/>
    <n v="3"/>
    <n v="6.5"/>
    <n v="5.5"/>
    <n v="4.5"/>
    <s v="Medium High"/>
    <s v="Low"/>
    <s v="Medium High"/>
    <s v="Medium High"/>
    <s v="Medium Low"/>
    <x v="2"/>
  </r>
  <r>
    <n v="872"/>
    <d v="2020-09-25T13:07:00"/>
    <x v="871"/>
    <x v="34"/>
    <n v="38"/>
    <n v="1"/>
    <n v="1"/>
    <n v="3"/>
    <n v="0"/>
    <n v="1"/>
    <m/>
    <n v="1"/>
    <n v="12"/>
    <n v="1"/>
    <n v="5"/>
    <n v="5"/>
    <n v="5"/>
    <n v="5"/>
    <n v="5"/>
    <n v="5"/>
    <n v="5"/>
    <n v="5"/>
    <n v="5"/>
    <n v="5"/>
    <x v="26"/>
    <x v="0"/>
    <x v="4"/>
    <m/>
    <m/>
    <m/>
    <n v="1"/>
    <x v="1"/>
    <n v="2"/>
    <n v="2"/>
    <n v="1"/>
    <x v="0"/>
    <x v="1"/>
    <x v="0"/>
    <x v="1"/>
    <x v="0"/>
    <x v="3"/>
    <x v="1"/>
    <n v="1"/>
    <n v="1"/>
    <n v="1"/>
    <x v="1"/>
    <m/>
    <m/>
    <m/>
    <m/>
    <m/>
    <n v="1"/>
    <x v="1"/>
    <n v="1"/>
    <m/>
    <m/>
    <x v="0"/>
    <x v="0"/>
    <n v="4"/>
    <n v="4"/>
    <n v="4"/>
    <n v="4"/>
    <s v="Medium Low"/>
    <s v="Low"/>
    <s v="Low"/>
    <s v="Medium Low"/>
    <s v="Low"/>
    <x v="0"/>
  </r>
  <r>
    <n v="873"/>
    <d v="2020-09-25T13:07:38"/>
    <x v="872"/>
    <x v="6"/>
    <n v="5"/>
    <n v="1"/>
    <n v="1"/>
    <n v="1"/>
    <n v="0"/>
    <n v="4"/>
    <m/>
    <n v="2"/>
    <n v="30"/>
    <n v="2"/>
    <n v="5"/>
    <n v="1"/>
    <n v="6"/>
    <n v="4"/>
    <n v="5"/>
    <n v="2"/>
    <n v="7"/>
    <n v="2"/>
    <n v="5"/>
    <n v="1"/>
    <x v="3"/>
    <x v="2"/>
    <x v="1"/>
    <m/>
    <m/>
    <s v="Celink"/>
    <n v="2"/>
    <x v="1"/>
    <n v="1"/>
    <n v="2"/>
    <m/>
    <x v="0"/>
    <x v="1"/>
    <x v="0"/>
    <x v="1"/>
    <x v="1"/>
    <x v="0"/>
    <x v="0"/>
    <m/>
    <m/>
    <m/>
    <x v="0"/>
    <m/>
    <m/>
    <m/>
    <m/>
    <n v="1"/>
    <m/>
    <x v="1"/>
    <m/>
    <m/>
    <n v="1"/>
    <x v="3"/>
    <x v="11"/>
    <n v="7"/>
    <n v="6"/>
    <n v="4.5"/>
    <n v="6"/>
    <s v="Medium High"/>
    <s v="High"/>
    <s v="Medium High"/>
    <s v="Medium Low"/>
    <s v="Medium High"/>
    <x v="5"/>
  </r>
  <r>
    <n v="874"/>
    <d v="2020-09-25T13:08:12"/>
    <x v="873"/>
    <x v="21"/>
    <n v="22"/>
    <n v="1"/>
    <n v="1"/>
    <n v="2"/>
    <n v="0"/>
    <n v="4"/>
    <m/>
    <n v="2"/>
    <n v="32"/>
    <n v="2"/>
    <n v="5"/>
    <n v="4"/>
    <n v="6"/>
    <n v="4"/>
    <n v="5"/>
    <n v="3"/>
    <n v="6"/>
    <n v="2"/>
    <n v="6"/>
    <n v="3"/>
    <x v="4"/>
    <x v="2"/>
    <x v="1"/>
    <m/>
    <m/>
    <s v="PPH"/>
    <n v="2"/>
    <x v="2"/>
    <n v="2"/>
    <n v="3"/>
    <m/>
    <x v="0"/>
    <x v="1"/>
    <x v="0"/>
    <x v="1"/>
    <x v="1"/>
    <x v="4"/>
    <x v="0"/>
    <m/>
    <m/>
    <m/>
    <x v="1"/>
    <m/>
    <m/>
    <m/>
    <n v="1"/>
    <n v="1"/>
    <m/>
    <x v="1"/>
    <m/>
    <m/>
    <n v="1"/>
    <x v="2"/>
    <x v="5"/>
    <n v="5"/>
    <n v="6"/>
    <n v="5"/>
    <n v="5"/>
    <s v="Medium High"/>
    <s v="Medium Low"/>
    <s v="Medium High"/>
    <s v="Medium High"/>
    <s v="Medium Low"/>
    <x v="5"/>
  </r>
  <r>
    <n v="875"/>
    <d v="2020-09-25T13:08:28"/>
    <x v="874"/>
    <x v="41"/>
    <n v="5"/>
    <n v="1"/>
    <n v="1"/>
    <n v="2"/>
    <n v="2"/>
    <n v="1"/>
    <m/>
    <n v="1"/>
    <n v="8"/>
    <n v="2"/>
    <n v="3"/>
    <n v="1"/>
    <n v="7"/>
    <n v="3"/>
    <n v="6"/>
    <n v="4"/>
    <n v="5"/>
    <n v="1"/>
    <n v="4"/>
    <n v="2"/>
    <x v="7"/>
    <x v="0"/>
    <x v="3"/>
    <m/>
    <m/>
    <m/>
    <n v="2"/>
    <x v="1"/>
    <n v="2"/>
    <n v="2"/>
    <m/>
    <x v="0"/>
    <x v="0"/>
    <x v="0"/>
    <x v="1"/>
    <x v="0"/>
    <x v="1"/>
    <x v="1"/>
    <m/>
    <n v="1"/>
    <m/>
    <x v="1"/>
    <m/>
    <m/>
    <m/>
    <m/>
    <m/>
    <m/>
    <x v="1"/>
    <m/>
    <n v="1"/>
    <m/>
    <x v="3"/>
    <x v="1"/>
    <n v="6"/>
    <n v="7"/>
    <n v="4.5"/>
    <n v="6"/>
    <s v="Medium Low"/>
    <s v="Medium High"/>
    <s v="High"/>
    <s v="Medium Low"/>
    <s v="Medium High"/>
    <x v="5"/>
  </r>
  <r>
    <n v="876"/>
    <d v="2020-09-25T13:10:47"/>
    <x v="875"/>
    <x v="36"/>
    <n v="35"/>
    <n v="1"/>
    <n v="1"/>
    <n v="2"/>
    <n v="2"/>
    <n v="1"/>
    <m/>
    <n v="1"/>
    <n v="4"/>
    <n v="2"/>
    <n v="4"/>
    <n v="2"/>
    <n v="7"/>
    <n v="3"/>
    <n v="5"/>
    <n v="6"/>
    <n v="5"/>
    <n v="5"/>
    <n v="6"/>
    <n v="4"/>
    <x v="3"/>
    <x v="0"/>
    <x v="3"/>
    <m/>
    <m/>
    <m/>
    <n v="2"/>
    <x v="2"/>
    <n v="2"/>
    <n v="2"/>
    <m/>
    <x v="1"/>
    <x v="0"/>
    <x v="0"/>
    <x v="0"/>
    <x v="0"/>
    <x v="0"/>
    <x v="1"/>
    <m/>
    <m/>
    <m/>
    <x v="0"/>
    <n v="1"/>
    <m/>
    <m/>
    <n v="1"/>
    <m/>
    <n v="1"/>
    <x v="0"/>
    <m/>
    <n v="1"/>
    <m/>
    <x v="2"/>
    <x v="2"/>
    <n v="5.5"/>
    <n v="5"/>
    <n v="5.5"/>
    <n v="4.5"/>
    <s v="Medium Low"/>
    <s v="Medium High"/>
    <s v="Medium Low"/>
    <s v="Medium High"/>
    <s v="Medium Low"/>
    <x v="1"/>
  </r>
  <r>
    <n v="877"/>
    <d v="2020-09-25T13:10:49"/>
    <x v="876"/>
    <x v="44"/>
    <n v="5"/>
    <n v="1"/>
    <n v="1"/>
    <n v="2"/>
    <n v="2"/>
    <n v="2"/>
    <m/>
    <n v="1"/>
    <n v="3"/>
    <n v="2"/>
    <n v="6"/>
    <n v="6"/>
    <n v="6"/>
    <n v="6"/>
    <n v="6"/>
    <n v="7"/>
    <n v="6"/>
    <n v="6"/>
    <n v="6"/>
    <n v="6"/>
    <x v="1"/>
    <x v="0"/>
    <x v="3"/>
    <m/>
    <m/>
    <m/>
    <n v="2"/>
    <x v="1"/>
    <n v="1"/>
    <n v="2"/>
    <m/>
    <x v="0"/>
    <x v="1"/>
    <x v="0"/>
    <x v="1"/>
    <x v="1"/>
    <x v="4"/>
    <x v="0"/>
    <n v="1"/>
    <n v="1"/>
    <m/>
    <x v="1"/>
    <m/>
    <m/>
    <m/>
    <m/>
    <m/>
    <m/>
    <x v="1"/>
    <m/>
    <m/>
    <n v="1"/>
    <x v="3"/>
    <x v="1"/>
    <n v="4"/>
    <n v="4"/>
    <n v="4"/>
    <n v="4"/>
    <s v="Medium Low"/>
    <s v="Low"/>
    <s v="Low"/>
    <s v="Medium Low"/>
    <s v="Low"/>
    <x v="0"/>
  </r>
  <r>
    <n v="878"/>
    <d v="2020-09-25T13:12:16"/>
    <x v="877"/>
    <x v="16"/>
    <n v="22"/>
    <n v="1"/>
    <n v="1"/>
    <n v="2"/>
    <n v="2"/>
    <n v="1"/>
    <m/>
    <n v="1"/>
    <n v="3"/>
    <n v="2"/>
    <n v="4"/>
    <n v="5"/>
    <n v="5"/>
    <n v="6"/>
    <n v="5"/>
    <n v="6"/>
    <n v="3"/>
    <n v="6"/>
    <n v="3"/>
    <n v="2"/>
    <x v="5"/>
    <x v="0"/>
    <x v="5"/>
    <m/>
    <m/>
    <m/>
    <n v="2"/>
    <x v="2"/>
    <n v="2"/>
    <n v="3"/>
    <n v="1"/>
    <x v="0"/>
    <x v="1"/>
    <x v="0"/>
    <x v="0"/>
    <x v="0"/>
    <x v="1"/>
    <x v="0"/>
    <m/>
    <m/>
    <m/>
    <x v="0"/>
    <m/>
    <n v="1"/>
    <m/>
    <m/>
    <m/>
    <n v="1"/>
    <x v="1"/>
    <n v="1"/>
    <n v="1"/>
    <m/>
    <x v="2"/>
    <x v="2"/>
    <n v="3"/>
    <n v="3.5"/>
    <n v="2.5"/>
    <n v="5.5"/>
    <s v="Medium Low"/>
    <s v="Low"/>
    <s v="Low"/>
    <s v="Low"/>
    <s v="Medium High"/>
    <x v="0"/>
  </r>
  <r>
    <n v="879"/>
    <d v="2020-09-25T13:12:25"/>
    <x v="878"/>
    <x v="13"/>
    <n v="32"/>
    <n v="2"/>
    <n v="1"/>
    <n v="2"/>
    <n v="2"/>
    <n v="5"/>
    <s v="Homemaker "/>
    <n v="1"/>
    <n v="4"/>
    <n v="2"/>
    <n v="7"/>
    <n v="4"/>
    <n v="7"/>
    <n v="7"/>
    <n v="4"/>
    <n v="6"/>
    <n v="7"/>
    <n v="1"/>
    <n v="7"/>
    <n v="1"/>
    <x v="3"/>
    <x v="0"/>
    <x v="7"/>
    <m/>
    <m/>
    <m/>
    <n v="2"/>
    <x v="0"/>
    <n v="2"/>
    <n v="2"/>
    <m/>
    <x v="1"/>
    <x v="1"/>
    <x v="0"/>
    <x v="1"/>
    <x v="0"/>
    <x v="5"/>
    <x v="1"/>
    <m/>
    <m/>
    <m/>
    <x v="0"/>
    <m/>
    <m/>
    <n v="1"/>
    <n v="1"/>
    <m/>
    <n v="1"/>
    <x v="1"/>
    <m/>
    <m/>
    <m/>
    <x v="0"/>
    <x v="6"/>
    <n v="5.5"/>
    <n v="7"/>
    <n v="4"/>
    <n v="5.5"/>
    <s v="Medium High"/>
    <s v="Medium High"/>
    <s v="High"/>
    <s v="Medium Low"/>
    <s v="Medium High"/>
    <x v="5"/>
  </r>
  <r>
    <n v="880"/>
    <d v="2020-09-25T13:12:42"/>
    <x v="879"/>
    <x v="14"/>
    <n v="30"/>
    <n v="2"/>
    <n v="1"/>
    <n v="3"/>
    <n v="0"/>
    <n v="1"/>
    <m/>
    <n v="1"/>
    <n v="5"/>
    <n v="2"/>
    <n v="1"/>
    <n v="6"/>
    <n v="6"/>
    <n v="5"/>
    <n v="4"/>
    <n v="6"/>
    <n v="7"/>
    <n v="1"/>
    <n v="4"/>
    <n v="4"/>
    <x v="3"/>
    <x v="0"/>
    <x v="3"/>
    <m/>
    <m/>
    <m/>
    <n v="3"/>
    <x v="1"/>
    <n v="2"/>
    <n v="2"/>
    <n v="1"/>
    <x v="0"/>
    <x v="1"/>
    <x v="0"/>
    <x v="1"/>
    <x v="0"/>
    <x v="5"/>
    <x v="0"/>
    <n v="1"/>
    <m/>
    <m/>
    <x v="1"/>
    <n v="1"/>
    <m/>
    <m/>
    <m/>
    <m/>
    <n v="1"/>
    <x v="0"/>
    <n v="1"/>
    <n v="1"/>
    <m/>
    <x v="0"/>
    <x v="7"/>
    <n v="4.5"/>
    <n v="6.5"/>
    <n v="3.5"/>
    <n v="4"/>
    <s v="Low"/>
    <s v="Medium Low"/>
    <s v="Medium High"/>
    <s v="Medium Low"/>
    <s v="Low"/>
    <x v="4"/>
  </r>
  <r>
    <n v="881"/>
    <d v="2020-09-25T13:13:07"/>
    <x v="880"/>
    <x v="24"/>
    <n v="5"/>
    <n v="2"/>
    <n v="1"/>
    <n v="1"/>
    <n v="0"/>
    <n v="2"/>
    <m/>
    <n v="2"/>
    <n v="5"/>
    <n v="1"/>
    <n v="4"/>
    <n v="4"/>
    <n v="3"/>
    <n v="2"/>
    <n v="5"/>
    <n v="5"/>
    <n v="4"/>
    <n v="4"/>
    <n v="6"/>
    <n v="6"/>
    <x v="12"/>
    <x v="3"/>
    <x v="3"/>
    <m/>
    <m/>
    <m/>
    <n v="1"/>
    <x v="0"/>
    <n v="1"/>
    <n v="1"/>
    <m/>
    <x v="1"/>
    <x v="1"/>
    <x v="0"/>
    <x v="1"/>
    <x v="0"/>
    <x v="1"/>
    <x v="1"/>
    <n v="1"/>
    <m/>
    <n v="1"/>
    <x v="1"/>
    <n v="1"/>
    <m/>
    <m/>
    <m/>
    <m/>
    <m/>
    <x v="1"/>
    <m/>
    <n v="1"/>
    <m/>
    <x v="3"/>
    <x v="1"/>
    <n v="4"/>
    <n v="3.5"/>
    <n v="6"/>
    <n v="3.5"/>
    <s v="Medium Low"/>
    <s v="Low"/>
    <s v="Low"/>
    <s v="Medium High"/>
    <s v="Low"/>
    <x v="0"/>
  </r>
  <r>
    <n v="882"/>
    <d v="2020-09-25T13:14:14"/>
    <x v="881"/>
    <x v="1"/>
    <n v="35"/>
    <n v="1"/>
    <n v="1"/>
    <n v="2"/>
    <n v="0"/>
    <n v="1"/>
    <m/>
    <n v="2"/>
    <n v="1"/>
    <n v="2"/>
    <n v="5"/>
    <n v="4"/>
    <n v="7"/>
    <n v="4"/>
    <n v="5"/>
    <n v="5"/>
    <n v="7"/>
    <n v="1"/>
    <n v="4"/>
    <n v="3"/>
    <x v="12"/>
    <x v="3"/>
    <x v="6"/>
    <m/>
    <s v="First Federal"/>
    <m/>
    <n v="2"/>
    <x v="1"/>
    <n v="2"/>
    <n v="2"/>
    <m/>
    <x v="0"/>
    <x v="1"/>
    <x v="0"/>
    <x v="0"/>
    <x v="0"/>
    <x v="4"/>
    <x v="1"/>
    <m/>
    <m/>
    <m/>
    <x v="0"/>
    <m/>
    <n v="1"/>
    <n v="1"/>
    <m/>
    <m/>
    <m/>
    <x v="1"/>
    <m/>
    <m/>
    <n v="1"/>
    <x v="2"/>
    <x v="0"/>
    <n v="5.5"/>
    <n v="7"/>
    <n v="4"/>
    <n v="5"/>
    <s v="Medium Low"/>
    <s v="Medium High"/>
    <s v="High"/>
    <s v="Medium Low"/>
    <s v="Medium Low"/>
    <x v="5"/>
  </r>
  <r>
    <n v="883"/>
    <d v="2020-09-25T13:14:59"/>
    <x v="882"/>
    <x v="7"/>
    <n v="14"/>
    <n v="1"/>
    <n v="1"/>
    <n v="2"/>
    <n v="2"/>
    <n v="1"/>
    <m/>
    <n v="1"/>
    <n v="11"/>
    <n v="2"/>
    <n v="5"/>
    <n v="3"/>
    <n v="7"/>
    <n v="4"/>
    <n v="6"/>
    <n v="4"/>
    <n v="7"/>
    <n v="1"/>
    <n v="4"/>
    <n v="2"/>
    <x v="24"/>
    <x v="3"/>
    <x v="1"/>
    <m/>
    <m/>
    <s v="Mr. Cooper"/>
    <n v="1"/>
    <x v="1"/>
    <n v="3"/>
    <n v="1"/>
    <n v="1"/>
    <x v="1"/>
    <x v="1"/>
    <x v="0"/>
    <x v="1"/>
    <x v="0"/>
    <x v="4"/>
    <x v="0"/>
    <m/>
    <m/>
    <m/>
    <x v="0"/>
    <m/>
    <n v="1"/>
    <m/>
    <m/>
    <m/>
    <n v="1"/>
    <x v="0"/>
    <m/>
    <n v="1"/>
    <m/>
    <x v="2"/>
    <x v="6"/>
    <n v="6"/>
    <n v="7"/>
    <n v="4"/>
    <n v="6"/>
    <s v="Medium High"/>
    <s v="Medium High"/>
    <s v="High"/>
    <s v="Medium Low"/>
    <s v="Medium High"/>
    <x v="5"/>
  </r>
  <r>
    <n v="884"/>
    <d v="2020-09-25T13:16:26"/>
    <x v="883"/>
    <x v="8"/>
    <n v="30"/>
    <n v="1"/>
    <n v="1"/>
    <n v="2"/>
    <n v="2"/>
    <n v="2"/>
    <m/>
    <n v="1"/>
    <n v="20"/>
    <n v="1"/>
    <n v="4"/>
    <n v="5"/>
    <n v="5"/>
    <n v="4"/>
    <n v="5"/>
    <n v="4"/>
    <n v="5"/>
    <n v="4"/>
    <n v="4"/>
    <n v="4"/>
    <x v="21"/>
    <x v="0"/>
    <x v="7"/>
    <m/>
    <m/>
    <m/>
    <n v="3"/>
    <x v="2"/>
    <n v="3"/>
    <n v="3"/>
    <m/>
    <x v="0"/>
    <x v="1"/>
    <x v="0"/>
    <x v="1"/>
    <x v="1"/>
    <x v="2"/>
    <x v="1"/>
    <m/>
    <m/>
    <m/>
    <x v="1"/>
    <m/>
    <m/>
    <m/>
    <m/>
    <n v="1"/>
    <m/>
    <x v="1"/>
    <m/>
    <m/>
    <n v="1"/>
    <x v="0"/>
    <x v="0"/>
    <n v="4"/>
    <n v="4.5"/>
    <n v="4"/>
    <n v="4.5"/>
    <s v="Medium Low"/>
    <s v="Low"/>
    <s v="Medium Low"/>
    <s v="Medium Low"/>
    <s v="Medium Low"/>
    <x v="0"/>
  </r>
  <r>
    <n v="885"/>
    <d v="2020-09-25T13:17:15"/>
    <x v="884"/>
    <x v="17"/>
    <n v="7"/>
    <n v="1"/>
    <n v="1"/>
    <n v="2"/>
    <n v="0"/>
    <n v="1"/>
    <m/>
    <n v="1"/>
    <n v="0"/>
    <n v="1"/>
    <n v="4"/>
    <n v="6"/>
    <n v="6"/>
    <n v="4"/>
    <n v="5"/>
    <n v="5"/>
    <n v="5"/>
    <n v="7"/>
    <n v="4"/>
    <n v="7"/>
    <x v="28"/>
    <x v="0"/>
    <x v="3"/>
    <m/>
    <m/>
    <m/>
    <n v="1"/>
    <x v="1"/>
    <n v="1"/>
    <n v="2"/>
    <n v="1"/>
    <x v="0"/>
    <x v="0"/>
    <x v="0"/>
    <x v="1"/>
    <x v="0"/>
    <x v="0"/>
    <x v="1"/>
    <n v="1"/>
    <m/>
    <m/>
    <x v="0"/>
    <n v="1"/>
    <m/>
    <m/>
    <m/>
    <m/>
    <n v="1"/>
    <x v="1"/>
    <m/>
    <n v="1"/>
    <m/>
    <x v="0"/>
    <x v="1"/>
    <n v="3.5"/>
    <n v="3.5"/>
    <n v="4"/>
    <n v="3"/>
    <s v="Medium Low"/>
    <s v="Low"/>
    <s v="Low"/>
    <s v="Medium Low"/>
    <s v="Low"/>
    <x v="0"/>
  </r>
  <r>
    <n v="886"/>
    <d v="2020-09-25T13:17:44"/>
    <x v="885"/>
    <x v="14"/>
    <n v="22"/>
    <n v="1"/>
    <n v="1"/>
    <n v="1"/>
    <n v="1"/>
    <n v="1"/>
    <m/>
    <n v="1"/>
    <n v="18"/>
    <n v="1"/>
    <n v="2"/>
    <n v="6"/>
    <n v="6"/>
    <n v="5"/>
    <n v="6"/>
    <n v="3"/>
    <n v="6"/>
    <n v="5"/>
    <n v="6"/>
    <n v="2"/>
    <x v="5"/>
    <x v="0"/>
    <x v="3"/>
    <m/>
    <m/>
    <m/>
    <n v="1"/>
    <x v="0"/>
    <n v="1"/>
    <n v="1"/>
    <m/>
    <x v="1"/>
    <x v="1"/>
    <x v="0"/>
    <x v="0"/>
    <x v="0"/>
    <x v="3"/>
    <x v="1"/>
    <m/>
    <n v="1"/>
    <n v="1"/>
    <x v="1"/>
    <m/>
    <m/>
    <n v="1"/>
    <m/>
    <m/>
    <m/>
    <x v="1"/>
    <m/>
    <n v="1"/>
    <m/>
    <x v="2"/>
    <x v="1"/>
    <n v="4"/>
    <n v="4.5"/>
    <n v="4.5"/>
    <n v="6"/>
    <s v="Medium Low"/>
    <s v="Low"/>
    <s v="Medium Low"/>
    <s v="Medium Low"/>
    <s v="Medium High"/>
    <x v="2"/>
  </r>
  <r>
    <n v="887"/>
    <d v="2020-09-25T13:18:34"/>
    <x v="886"/>
    <x v="2"/>
    <n v="22"/>
    <n v="2"/>
    <n v="1"/>
    <n v="2"/>
    <n v="0"/>
    <n v="1"/>
    <m/>
    <n v="2"/>
    <n v="20"/>
    <n v="2"/>
    <n v="2"/>
    <n v="4"/>
    <n v="6"/>
    <n v="3"/>
    <n v="5"/>
    <n v="6"/>
    <n v="6"/>
    <n v="2"/>
    <n v="6"/>
    <n v="3"/>
    <x v="26"/>
    <x v="1"/>
    <x v="10"/>
    <m/>
    <m/>
    <m/>
    <n v="3"/>
    <x v="1"/>
    <n v="3"/>
    <n v="3"/>
    <n v="1"/>
    <x v="1"/>
    <x v="1"/>
    <x v="0"/>
    <x v="0"/>
    <x v="0"/>
    <x v="0"/>
    <x v="0"/>
    <m/>
    <m/>
    <m/>
    <x v="1"/>
    <n v="1"/>
    <m/>
    <m/>
    <n v="1"/>
    <m/>
    <n v="1"/>
    <x v="0"/>
    <m/>
    <m/>
    <m/>
    <x v="2"/>
    <x v="3"/>
    <n v="5"/>
    <n v="6"/>
    <n v="5.5"/>
    <n v="5"/>
    <s v="Low"/>
    <s v="Medium Low"/>
    <s v="Medium High"/>
    <s v="Medium High"/>
    <s v="Medium Low"/>
    <x v="2"/>
  </r>
  <r>
    <n v="888"/>
    <d v="2020-09-25T13:19:30"/>
    <x v="887"/>
    <x v="12"/>
    <n v="16"/>
    <n v="1"/>
    <n v="1"/>
    <n v="2"/>
    <n v="0"/>
    <n v="1"/>
    <m/>
    <n v="2"/>
    <n v="29"/>
    <n v="2"/>
    <n v="2"/>
    <n v="4"/>
    <n v="7"/>
    <n v="2"/>
    <n v="3"/>
    <n v="7"/>
    <n v="3"/>
    <n v="2"/>
    <n v="6"/>
    <n v="6"/>
    <x v="11"/>
    <x v="1"/>
    <x v="12"/>
    <m/>
    <m/>
    <m/>
    <n v="2"/>
    <x v="1"/>
    <n v="2"/>
    <n v="2"/>
    <m/>
    <x v="0"/>
    <x v="1"/>
    <x v="0"/>
    <x v="1"/>
    <x v="1"/>
    <x v="2"/>
    <x v="1"/>
    <m/>
    <m/>
    <m/>
    <x v="0"/>
    <m/>
    <n v="1"/>
    <m/>
    <m/>
    <n v="1"/>
    <m/>
    <x v="1"/>
    <m/>
    <m/>
    <n v="1"/>
    <x v="2"/>
    <x v="7"/>
    <n v="3.5"/>
    <n v="6.5"/>
    <n v="6"/>
    <n v="2.5"/>
    <s v="Low"/>
    <s v="Low"/>
    <s v="Medium High"/>
    <s v="Medium High"/>
    <s v="Low"/>
    <x v="1"/>
  </r>
  <r>
    <n v="889"/>
    <d v="2020-09-25T13:20:21"/>
    <x v="888"/>
    <x v="37"/>
    <n v="23"/>
    <n v="1"/>
    <n v="1"/>
    <n v="2"/>
    <n v="1"/>
    <n v="1"/>
    <m/>
    <n v="2"/>
    <n v="22"/>
    <n v="2"/>
    <n v="6"/>
    <n v="3"/>
    <n v="6"/>
    <n v="1"/>
    <n v="5"/>
    <n v="5"/>
    <n v="6"/>
    <n v="1"/>
    <n v="6"/>
    <n v="5"/>
    <x v="43"/>
    <x v="3"/>
    <x v="1"/>
    <m/>
    <m/>
    <s v="Iowa Bankers"/>
    <n v="2"/>
    <x v="1"/>
    <n v="2"/>
    <n v="2"/>
    <m/>
    <x v="0"/>
    <x v="1"/>
    <x v="0"/>
    <x v="1"/>
    <x v="1"/>
    <x v="4"/>
    <x v="0"/>
    <m/>
    <n v="1"/>
    <m/>
    <x v="0"/>
    <m/>
    <m/>
    <m/>
    <m/>
    <m/>
    <m/>
    <x v="1"/>
    <m/>
    <n v="1"/>
    <m/>
    <x v="2"/>
    <x v="6"/>
    <n v="5.5"/>
    <n v="6.5"/>
    <n v="6.5"/>
    <n v="4"/>
    <s v="Medium High"/>
    <s v="Medium High"/>
    <s v="Medium High"/>
    <s v="High"/>
    <s v="Low"/>
    <x v="1"/>
  </r>
  <r>
    <n v="890"/>
    <d v="2020-09-25T13:20:22"/>
    <x v="889"/>
    <x v="18"/>
    <n v="5"/>
    <n v="1"/>
    <n v="1"/>
    <n v="2"/>
    <n v="2"/>
    <n v="1"/>
    <m/>
    <n v="1"/>
    <n v="10"/>
    <n v="2"/>
    <n v="7"/>
    <n v="7"/>
    <n v="7"/>
    <n v="7"/>
    <n v="7"/>
    <n v="7"/>
    <n v="7"/>
    <n v="7"/>
    <n v="7"/>
    <n v="7"/>
    <x v="8"/>
    <x v="0"/>
    <x v="3"/>
    <m/>
    <m/>
    <m/>
    <n v="1"/>
    <x v="0"/>
    <n v="2"/>
    <n v="2"/>
    <m/>
    <x v="1"/>
    <x v="1"/>
    <x v="0"/>
    <x v="1"/>
    <x v="0"/>
    <x v="5"/>
    <x v="1"/>
    <m/>
    <m/>
    <m/>
    <x v="0"/>
    <m/>
    <n v="1"/>
    <m/>
    <m/>
    <m/>
    <m/>
    <x v="1"/>
    <n v="1"/>
    <m/>
    <m/>
    <x v="3"/>
    <x v="0"/>
    <n v="4"/>
    <n v="4"/>
    <n v="4"/>
    <n v="4"/>
    <s v="Medium Low"/>
    <s v="Low"/>
    <s v="Low"/>
    <s v="Medium Low"/>
    <s v="Low"/>
    <x v="0"/>
  </r>
  <r>
    <n v="891"/>
    <d v="2020-09-25T13:20:36"/>
    <x v="890"/>
    <x v="39"/>
    <n v="14"/>
    <n v="1"/>
    <n v="1"/>
    <n v="2"/>
    <n v="0"/>
    <n v="1"/>
    <m/>
    <n v="1"/>
    <n v="2"/>
    <n v="2"/>
    <n v="5"/>
    <n v="4"/>
    <n v="5"/>
    <n v="5"/>
    <n v="6"/>
    <n v="4"/>
    <n v="7"/>
    <n v="1"/>
    <n v="5"/>
    <n v="2"/>
    <x v="3"/>
    <x v="0"/>
    <x v="7"/>
    <m/>
    <m/>
    <m/>
    <n v="2"/>
    <x v="2"/>
    <n v="2"/>
    <n v="2"/>
    <m/>
    <x v="0"/>
    <x v="1"/>
    <x v="0"/>
    <x v="1"/>
    <x v="1"/>
    <x v="4"/>
    <x v="1"/>
    <n v="1"/>
    <n v="1"/>
    <m/>
    <x v="1"/>
    <m/>
    <n v="1"/>
    <m/>
    <m/>
    <m/>
    <m/>
    <x v="0"/>
    <m/>
    <m/>
    <m/>
    <x v="2"/>
    <x v="6"/>
    <n v="5.5"/>
    <n v="6"/>
    <n v="4"/>
    <n v="6"/>
    <s v="Medium High"/>
    <s v="Medium High"/>
    <s v="Medium High"/>
    <s v="Medium Low"/>
    <s v="Medium High"/>
    <x v="5"/>
  </r>
  <r>
    <n v="892"/>
    <d v="2020-09-25T13:22:03"/>
    <x v="891"/>
    <x v="36"/>
    <n v="34"/>
    <n v="2"/>
    <n v="1"/>
    <n v="3"/>
    <n v="1"/>
    <n v="1"/>
    <m/>
    <n v="1"/>
    <n v="23"/>
    <n v="2"/>
    <n v="2"/>
    <n v="6"/>
    <n v="3"/>
    <n v="6"/>
    <n v="3"/>
    <n v="5"/>
    <n v="5"/>
    <n v="3"/>
    <n v="1"/>
    <n v="2"/>
    <x v="3"/>
    <x v="0"/>
    <x v="7"/>
    <m/>
    <m/>
    <m/>
    <n v="2"/>
    <x v="1"/>
    <n v="2"/>
    <n v="2"/>
    <n v="1"/>
    <x v="0"/>
    <x v="1"/>
    <x v="0"/>
    <x v="1"/>
    <x v="0"/>
    <x v="1"/>
    <x v="1"/>
    <m/>
    <n v="1"/>
    <m/>
    <x v="1"/>
    <m/>
    <n v="1"/>
    <m/>
    <n v="1"/>
    <m/>
    <m/>
    <x v="1"/>
    <m/>
    <m/>
    <n v="1"/>
    <x v="2"/>
    <x v="9"/>
    <n v="3.5"/>
    <n v="4"/>
    <n v="1.5"/>
    <n v="4.5"/>
    <s v="Low"/>
    <s v="Low"/>
    <s v="Low"/>
    <s v="Low"/>
    <s v="Medium Low"/>
    <x v="4"/>
  </r>
  <r>
    <n v="893"/>
    <d v="2020-09-25T13:23:35"/>
    <x v="892"/>
    <x v="4"/>
    <n v="12"/>
    <n v="1"/>
    <n v="1"/>
    <n v="1"/>
    <n v="0"/>
    <n v="1"/>
    <m/>
    <n v="1"/>
    <n v="4"/>
    <n v="2"/>
    <n v="4"/>
    <n v="4"/>
    <n v="7"/>
    <n v="4"/>
    <n v="6"/>
    <n v="4"/>
    <n v="3"/>
    <n v="4"/>
    <n v="4"/>
    <n v="4"/>
    <x v="5"/>
    <x v="0"/>
    <x v="7"/>
    <m/>
    <m/>
    <m/>
    <n v="2"/>
    <x v="1"/>
    <n v="2"/>
    <n v="2"/>
    <n v="1"/>
    <x v="0"/>
    <x v="1"/>
    <x v="0"/>
    <x v="1"/>
    <x v="0"/>
    <x v="0"/>
    <x v="1"/>
    <m/>
    <n v="1"/>
    <n v="1"/>
    <x v="0"/>
    <m/>
    <m/>
    <m/>
    <m/>
    <m/>
    <m/>
    <x v="0"/>
    <m/>
    <n v="1"/>
    <m/>
    <x v="3"/>
    <x v="0"/>
    <n v="3.5"/>
    <n v="5.5"/>
    <n v="4"/>
    <n v="5"/>
    <s v="Medium Low"/>
    <s v="Low"/>
    <s v="Medium High"/>
    <s v="Medium Low"/>
    <s v="Medium Low"/>
    <x v="6"/>
  </r>
  <r>
    <n v="894"/>
    <d v="2020-09-25T13:23:59"/>
    <x v="893"/>
    <x v="41"/>
    <n v="6"/>
    <n v="1"/>
    <n v="1"/>
    <n v="2"/>
    <n v="1"/>
    <n v="1"/>
    <m/>
    <n v="1"/>
    <n v="6"/>
    <n v="2"/>
    <n v="2"/>
    <n v="2"/>
    <n v="7"/>
    <n v="2"/>
    <n v="7"/>
    <n v="6"/>
    <n v="7"/>
    <n v="1"/>
    <n v="5"/>
    <n v="1"/>
    <x v="2"/>
    <x v="0"/>
    <x v="3"/>
    <m/>
    <m/>
    <m/>
    <n v="2"/>
    <x v="1"/>
    <n v="2"/>
    <n v="2"/>
    <n v="1"/>
    <x v="1"/>
    <x v="1"/>
    <x v="1"/>
    <x v="0"/>
    <x v="0"/>
    <x v="3"/>
    <x v="0"/>
    <m/>
    <m/>
    <m/>
    <x v="0"/>
    <m/>
    <m/>
    <m/>
    <m/>
    <m/>
    <m/>
    <x v="0"/>
    <m/>
    <n v="1"/>
    <m/>
    <x v="3"/>
    <x v="3"/>
    <n v="6.5"/>
    <n v="7"/>
    <n v="5.5"/>
    <n v="7"/>
    <s v="Low"/>
    <s v="High"/>
    <s v="High"/>
    <s v="Medium High"/>
    <s v="High"/>
    <x v="7"/>
  </r>
  <r>
    <n v="895"/>
    <d v="2020-09-25T13:24:10"/>
    <x v="894"/>
    <x v="8"/>
    <n v="32"/>
    <n v="1"/>
    <n v="1"/>
    <n v="2"/>
    <n v="2"/>
    <n v="1"/>
    <m/>
    <n v="1"/>
    <n v="8"/>
    <n v="1"/>
    <n v="7"/>
    <n v="6"/>
    <n v="7"/>
    <n v="6"/>
    <n v="6"/>
    <n v="6"/>
    <n v="7"/>
    <n v="6"/>
    <n v="7"/>
    <n v="6"/>
    <x v="8"/>
    <x v="0"/>
    <x v="3"/>
    <m/>
    <m/>
    <m/>
    <n v="1"/>
    <x v="0"/>
    <n v="1"/>
    <n v="1"/>
    <m/>
    <x v="1"/>
    <x v="1"/>
    <x v="1"/>
    <x v="1"/>
    <x v="0"/>
    <x v="1"/>
    <x v="1"/>
    <n v="1"/>
    <n v="1"/>
    <n v="1"/>
    <x v="1"/>
    <m/>
    <m/>
    <m/>
    <m/>
    <m/>
    <m/>
    <x v="0"/>
    <m/>
    <n v="1"/>
    <m/>
    <x v="0"/>
    <x v="6"/>
    <n v="4.5"/>
    <n v="4.5"/>
    <n v="4.5"/>
    <n v="4"/>
    <s v="Medium High"/>
    <s v="Medium Low"/>
    <s v="Medium Low"/>
    <s v="Medium Low"/>
    <s v="Low"/>
    <x v="0"/>
  </r>
  <r>
    <n v="896"/>
    <d v="2020-09-25T13:25:03"/>
    <x v="895"/>
    <x v="7"/>
    <n v="3"/>
    <n v="2"/>
    <n v="1"/>
    <n v="2"/>
    <n v="1"/>
    <n v="1"/>
    <m/>
    <n v="2"/>
    <n v="0"/>
    <n v="2"/>
    <n v="5"/>
    <n v="4"/>
    <n v="6"/>
    <n v="6"/>
    <n v="5"/>
    <n v="2"/>
    <n v="2"/>
    <n v="2"/>
    <n v="4"/>
    <n v="1"/>
    <x v="1"/>
    <x v="3"/>
    <x v="7"/>
    <m/>
    <m/>
    <m/>
    <n v="2"/>
    <x v="1"/>
    <n v="2"/>
    <n v="2"/>
    <m/>
    <x v="0"/>
    <x v="1"/>
    <x v="0"/>
    <x v="0"/>
    <x v="0"/>
    <x v="4"/>
    <x v="0"/>
    <m/>
    <m/>
    <m/>
    <x v="1"/>
    <n v="1"/>
    <m/>
    <m/>
    <n v="1"/>
    <m/>
    <m/>
    <x v="0"/>
    <m/>
    <m/>
    <m/>
    <x v="3"/>
    <x v="11"/>
    <n v="3"/>
    <n v="6"/>
    <n v="3"/>
    <n v="6"/>
    <s v="Medium High"/>
    <s v="Low"/>
    <s v="Medium High"/>
    <s v="Low"/>
    <s v="Medium High"/>
    <x v="6"/>
  </r>
  <r>
    <n v="897"/>
    <d v="2020-09-25T13:26:18"/>
    <x v="896"/>
    <x v="51"/>
    <n v="25"/>
    <n v="2"/>
    <n v="1"/>
    <n v="2"/>
    <n v="1"/>
    <n v="1"/>
    <m/>
    <n v="1"/>
    <n v="3"/>
    <n v="2"/>
    <n v="5"/>
    <n v="5"/>
    <n v="6"/>
    <n v="5"/>
    <n v="5"/>
    <n v="7"/>
    <n v="5"/>
    <n v="3"/>
    <n v="5"/>
    <n v="3"/>
    <x v="5"/>
    <x v="0"/>
    <x v="1"/>
    <m/>
    <m/>
    <s v="Farmers Bank"/>
    <n v="2"/>
    <x v="1"/>
    <n v="2"/>
    <n v="2"/>
    <m/>
    <x v="0"/>
    <x v="1"/>
    <x v="0"/>
    <x v="1"/>
    <x v="1"/>
    <x v="5"/>
    <x v="1"/>
    <m/>
    <m/>
    <m/>
    <x v="0"/>
    <n v="1"/>
    <m/>
    <m/>
    <n v="1"/>
    <m/>
    <m/>
    <x v="1"/>
    <m/>
    <m/>
    <n v="1"/>
    <x v="2"/>
    <x v="2"/>
    <n v="4"/>
    <n v="5.5"/>
    <n v="4"/>
    <n v="5"/>
    <s v="Medium Low"/>
    <s v="Low"/>
    <s v="Medium High"/>
    <s v="Medium Low"/>
    <s v="Medium Low"/>
    <x v="2"/>
  </r>
  <r>
    <n v="898"/>
    <d v="2020-09-25T13:26:52"/>
    <x v="897"/>
    <x v="18"/>
    <n v="13"/>
    <n v="2"/>
    <n v="1"/>
    <n v="2"/>
    <n v="3"/>
    <n v="2"/>
    <m/>
    <n v="2"/>
    <n v="5"/>
    <n v="2"/>
    <n v="3"/>
    <n v="3"/>
    <n v="7"/>
    <n v="5"/>
    <n v="5"/>
    <n v="6"/>
    <n v="4"/>
    <n v="2"/>
    <n v="6"/>
    <n v="4"/>
    <x v="2"/>
    <x v="0"/>
    <x v="7"/>
    <m/>
    <m/>
    <m/>
    <n v="2"/>
    <x v="0"/>
    <n v="2"/>
    <n v="2"/>
    <m/>
    <x v="1"/>
    <x v="1"/>
    <x v="1"/>
    <x v="1"/>
    <x v="0"/>
    <x v="4"/>
    <x v="0"/>
    <m/>
    <m/>
    <m/>
    <x v="0"/>
    <m/>
    <n v="1"/>
    <m/>
    <m/>
    <m/>
    <m/>
    <x v="1"/>
    <m/>
    <m/>
    <n v="1"/>
    <x v="2"/>
    <x v="9"/>
    <n v="4.5"/>
    <n v="6.5"/>
    <n v="4.5"/>
    <n v="4.5"/>
    <s v="Low"/>
    <s v="Medium Low"/>
    <s v="Medium High"/>
    <s v="Medium Low"/>
    <s v="Medium Low"/>
    <x v="4"/>
  </r>
  <r>
    <n v="899"/>
    <d v="2020-09-25T13:27:03"/>
    <x v="898"/>
    <x v="8"/>
    <n v="32"/>
    <n v="1"/>
    <n v="1"/>
    <n v="2"/>
    <n v="1"/>
    <n v="1"/>
    <m/>
    <n v="1"/>
    <n v="0"/>
    <n v="1"/>
    <n v="7"/>
    <n v="6"/>
    <n v="7"/>
    <n v="3"/>
    <n v="7"/>
    <n v="7"/>
    <n v="7"/>
    <n v="1"/>
    <n v="7"/>
    <n v="3"/>
    <x v="1"/>
    <x v="3"/>
    <x v="4"/>
    <m/>
    <m/>
    <m/>
    <n v="1"/>
    <x v="0"/>
    <n v="1"/>
    <n v="2"/>
    <n v="1"/>
    <x v="1"/>
    <x v="0"/>
    <x v="1"/>
    <x v="0"/>
    <x v="0"/>
    <x v="3"/>
    <x v="0"/>
    <m/>
    <m/>
    <n v="1"/>
    <x v="1"/>
    <m/>
    <n v="1"/>
    <m/>
    <m/>
    <m/>
    <n v="1"/>
    <x v="0"/>
    <n v="1"/>
    <n v="1"/>
    <m/>
    <x v="0"/>
    <x v="0"/>
    <n v="4.5"/>
    <n v="7"/>
    <n v="6"/>
    <n v="6"/>
    <s v="Medium Low"/>
    <s v="Medium Low"/>
    <s v="High"/>
    <s v="Medium High"/>
    <s v="Medium High"/>
    <x v="2"/>
  </r>
  <r>
    <n v="900"/>
    <d v="2020-09-25T13:27:35"/>
    <x v="899"/>
    <x v="8"/>
    <n v="32"/>
    <n v="1"/>
    <n v="1"/>
    <n v="2"/>
    <n v="2"/>
    <n v="1"/>
    <m/>
    <n v="1"/>
    <n v="30"/>
    <n v="1"/>
    <n v="6"/>
    <n v="6"/>
    <n v="6"/>
    <n v="6"/>
    <n v="7"/>
    <n v="6"/>
    <n v="6"/>
    <n v="6"/>
    <n v="7"/>
    <n v="6"/>
    <x v="7"/>
    <x v="0"/>
    <x v="3"/>
    <m/>
    <m/>
    <m/>
    <n v="1"/>
    <x v="0"/>
    <n v="1"/>
    <n v="1"/>
    <n v="1"/>
    <x v="0"/>
    <x v="1"/>
    <x v="1"/>
    <x v="0"/>
    <x v="0"/>
    <x v="4"/>
    <x v="0"/>
    <n v="1"/>
    <n v="1"/>
    <m/>
    <x v="1"/>
    <m/>
    <m/>
    <m/>
    <m/>
    <m/>
    <n v="1"/>
    <x v="0"/>
    <n v="1"/>
    <m/>
    <m/>
    <x v="0"/>
    <x v="0"/>
    <n v="4"/>
    <n v="4"/>
    <n v="4.5"/>
    <n v="4.5"/>
    <s v="Medium Low"/>
    <s v="Low"/>
    <s v="Low"/>
    <s v="Medium Low"/>
    <s v="Medium Low"/>
    <x v="0"/>
  </r>
  <r>
    <n v="901"/>
    <d v="2020-09-25T13:27:44"/>
    <x v="900"/>
    <x v="22"/>
    <n v="38"/>
    <n v="1"/>
    <n v="1"/>
    <n v="1"/>
    <n v="1"/>
    <n v="1"/>
    <m/>
    <n v="1"/>
    <n v="2"/>
    <n v="2"/>
    <n v="4"/>
    <n v="1"/>
    <n v="7"/>
    <n v="1"/>
    <n v="6"/>
    <n v="5"/>
    <n v="7"/>
    <n v="1"/>
    <n v="7"/>
    <n v="3"/>
    <x v="7"/>
    <x v="0"/>
    <x v="10"/>
    <m/>
    <m/>
    <m/>
    <n v="3"/>
    <x v="2"/>
    <n v="2"/>
    <n v="3"/>
    <n v="1"/>
    <x v="1"/>
    <x v="1"/>
    <x v="0"/>
    <x v="0"/>
    <x v="0"/>
    <x v="1"/>
    <x v="0"/>
    <m/>
    <n v="1"/>
    <m/>
    <x v="1"/>
    <m/>
    <n v="1"/>
    <m/>
    <m/>
    <m/>
    <n v="1"/>
    <x v="1"/>
    <m/>
    <m/>
    <m/>
    <x v="0"/>
    <x v="1"/>
    <n v="7"/>
    <n v="7"/>
    <n v="7"/>
    <n v="5.5"/>
    <s v="Medium Low"/>
    <s v="High"/>
    <s v="High"/>
    <s v="High"/>
    <s v="Medium High"/>
    <x v="7"/>
  </r>
  <r>
    <n v="902"/>
    <d v="2020-09-25T13:27:46"/>
    <x v="901"/>
    <x v="46"/>
    <n v="16"/>
    <n v="1"/>
    <n v="1"/>
    <n v="2"/>
    <n v="2"/>
    <n v="1"/>
    <m/>
    <n v="1"/>
    <n v="1"/>
    <n v="1"/>
    <n v="6"/>
    <n v="4"/>
    <n v="6"/>
    <n v="4"/>
    <n v="4"/>
    <n v="7"/>
    <n v="7"/>
    <n v="5"/>
    <n v="4"/>
    <n v="5"/>
    <x v="7"/>
    <x v="0"/>
    <x v="3"/>
    <m/>
    <m/>
    <m/>
    <n v="2"/>
    <x v="0"/>
    <n v="1"/>
    <n v="1"/>
    <n v="1"/>
    <x v="1"/>
    <x v="1"/>
    <x v="0"/>
    <x v="1"/>
    <x v="0"/>
    <x v="1"/>
    <x v="1"/>
    <n v="1"/>
    <n v="1"/>
    <m/>
    <x v="0"/>
    <m/>
    <m/>
    <m/>
    <m/>
    <m/>
    <n v="1"/>
    <x v="0"/>
    <m/>
    <m/>
    <m/>
    <x v="2"/>
    <x v="1"/>
    <n v="5.5"/>
    <n v="4.5"/>
    <n v="4"/>
    <n v="3.5"/>
    <s v="Medium Low"/>
    <s v="Medium High"/>
    <s v="Medium Low"/>
    <s v="Medium Low"/>
    <s v="Low"/>
    <x v="0"/>
  </r>
  <r>
    <n v="903"/>
    <d v="2020-09-25T13:28:45"/>
    <x v="902"/>
    <x v="8"/>
    <n v="21"/>
    <n v="1"/>
    <n v="1"/>
    <n v="2"/>
    <n v="3"/>
    <n v="1"/>
    <m/>
    <n v="1"/>
    <n v="6"/>
    <n v="2"/>
    <n v="2"/>
    <n v="5"/>
    <n v="5"/>
    <n v="1"/>
    <n v="5"/>
    <n v="3"/>
    <n v="3"/>
    <n v="3"/>
    <n v="7"/>
    <n v="4"/>
    <x v="2"/>
    <x v="0"/>
    <x v="10"/>
    <m/>
    <m/>
    <m/>
    <n v="3"/>
    <x v="2"/>
    <n v="2"/>
    <n v="2"/>
    <n v="1"/>
    <x v="1"/>
    <x v="1"/>
    <x v="0"/>
    <x v="1"/>
    <x v="0"/>
    <x v="0"/>
    <x v="0"/>
    <m/>
    <m/>
    <m/>
    <x v="0"/>
    <n v="1"/>
    <m/>
    <m/>
    <m/>
    <m/>
    <n v="1"/>
    <x v="1"/>
    <m/>
    <m/>
    <m/>
    <x v="0"/>
    <x v="1"/>
    <n v="3"/>
    <n v="5"/>
    <n v="7"/>
    <n v="4.5"/>
    <s v="Medium Low"/>
    <s v="Low"/>
    <s v="Medium Low"/>
    <s v="High"/>
    <s v="Medium Low"/>
    <x v="2"/>
  </r>
  <r>
    <n v="904"/>
    <d v="2020-09-25T13:29:51"/>
    <x v="903"/>
    <x v="8"/>
    <n v="21"/>
    <n v="2"/>
    <n v="1"/>
    <n v="2"/>
    <n v="2"/>
    <n v="1"/>
    <m/>
    <n v="1"/>
    <n v="12"/>
    <n v="1"/>
    <n v="4"/>
    <n v="4"/>
    <n v="7"/>
    <n v="7"/>
    <n v="4"/>
    <n v="7"/>
    <n v="4"/>
    <n v="1"/>
    <n v="3"/>
    <n v="6"/>
    <x v="18"/>
    <x v="0"/>
    <x v="10"/>
    <m/>
    <m/>
    <m/>
    <n v="2"/>
    <x v="1"/>
    <n v="2"/>
    <n v="2"/>
    <m/>
    <x v="0"/>
    <x v="1"/>
    <x v="0"/>
    <x v="1"/>
    <x v="1"/>
    <x v="1"/>
    <x v="0"/>
    <m/>
    <n v="1"/>
    <n v="1"/>
    <x v="1"/>
    <m/>
    <m/>
    <m/>
    <m/>
    <m/>
    <m/>
    <x v="0"/>
    <m/>
    <n v="1"/>
    <m/>
    <x v="0"/>
    <x v="9"/>
    <n v="4"/>
    <n v="7"/>
    <n v="2"/>
    <n v="3"/>
    <s v="Low"/>
    <s v="Low"/>
    <s v="High"/>
    <s v="Low"/>
    <s v="Low"/>
    <x v="4"/>
  </r>
  <r>
    <n v="905"/>
    <d v="2020-09-25T13:31:29"/>
    <x v="904"/>
    <x v="3"/>
    <n v="13"/>
    <n v="2"/>
    <n v="1"/>
    <n v="2"/>
    <n v="2"/>
    <n v="6"/>
    <m/>
    <n v="1"/>
    <n v="10"/>
    <n v="2"/>
    <n v="5"/>
    <n v="3"/>
    <n v="6"/>
    <n v="5"/>
    <n v="5"/>
    <n v="3"/>
    <n v="7"/>
    <n v="4"/>
    <n v="5"/>
    <n v="4"/>
    <x v="9"/>
    <x v="0"/>
    <x v="7"/>
    <m/>
    <m/>
    <m/>
    <n v="1"/>
    <x v="1"/>
    <n v="2"/>
    <n v="1"/>
    <m/>
    <x v="0"/>
    <x v="1"/>
    <x v="0"/>
    <x v="1"/>
    <x v="1"/>
    <x v="1"/>
    <x v="0"/>
    <m/>
    <n v="1"/>
    <m/>
    <x v="0"/>
    <m/>
    <m/>
    <m/>
    <m/>
    <m/>
    <m/>
    <x v="1"/>
    <m/>
    <m/>
    <n v="1"/>
    <x v="2"/>
    <x v="5"/>
    <n v="6"/>
    <n v="5"/>
    <n v="4"/>
    <n v="4.5"/>
    <s v="Medium High"/>
    <s v="Medium High"/>
    <s v="Medium Low"/>
    <s v="Medium Low"/>
    <s v="Medium Low"/>
    <x v="5"/>
  </r>
  <r>
    <n v="906"/>
    <d v="2020-09-25T13:32:19"/>
    <x v="905"/>
    <x v="3"/>
    <n v="32"/>
    <n v="1"/>
    <n v="1"/>
    <n v="2"/>
    <n v="1"/>
    <n v="1"/>
    <m/>
    <n v="1"/>
    <n v="15"/>
    <n v="1"/>
    <n v="7"/>
    <n v="7"/>
    <n v="7"/>
    <n v="6"/>
    <n v="7"/>
    <n v="7"/>
    <n v="7"/>
    <n v="7"/>
    <n v="7"/>
    <n v="7"/>
    <x v="12"/>
    <x v="0"/>
    <x v="3"/>
    <m/>
    <m/>
    <m/>
    <n v="1"/>
    <x v="0"/>
    <n v="1"/>
    <n v="1"/>
    <n v="1"/>
    <x v="1"/>
    <x v="0"/>
    <x v="0"/>
    <x v="0"/>
    <x v="0"/>
    <x v="3"/>
    <x v="0"/>
    <n v="1"/>
    <m/>
    <n v="1"/>
    <x v="1"/>
    <m/>
    <m/>
    <m/>
    <m/>
    <m/>
    <n v="1"/>
    <x v="1"/>
    <n v="1"/>
    <n v="1"/>
    <m/>
    <x v="0"/>
    <x v="0"/>
    <n v="4"/>
    <n v="4"/>
    <n v="4.5"/>
    <n v="4"/>
    <s v="Medium Low"/>
    <s v="Low"/>
    <s v="Low"/>
    <s v="Medium Low"/>
    <s v="Low"/>
    <x v="0"/>
  </r>
  <r>
    <n v="907"/>
    <d v="2020-09-25T13:32:45"/>
    <x v="906"/>
    <x v="3"/>
    <n v="5"/>
    <n v="1"/>
    <n v="1"/>
    <n v="2"/>
    <n v="2"/>
    <n v="1"/>
    <m/>
    <n v="1"/>
    <n v="3"/>
    <n v="2"/>
    <n v="5"/>
    <n v="4"/>
    <n v="4"/>
    <n v="4"/>
    <n v="5"/>
    <n v="4"/>
    <n v="7"/>
    <n v="7"/>
    <n v="6"/>
    <n v="6"/>
    <x v="3"/>
    <x v="0"/>
    <x v="3"/>
    <m/>
    <m/>
    <m/>
    <n v="2"/>
    <x v="1"/>
    <n v="1"/>
    <n v="2"/>
    <n v="1"/>
    <x v="1"/>
    <x v="1"/>
    <x v="0"/>
    <x v="1"/>
    <x v="0"/>
    <x v="3"/>
    <x v="0"/>
    <n v="1"/>
    <n v="1"/>
    <m/>
    <x v="1"/>
    <m/>
    <m/>
    <m/>
    <m/>
    <m/>
    <n v="1"/>
    <x v="1"/>
    <n v="1"/>
    <m/>
    <m/>
    <x v="3"/>
    <x v="6"/>
    <n v="5.5"/>
    <n v="2.5"/>
    <n v="5"/>
    <n v="3.5"/>
    <s v="Medium High"/>
    <s v="Medium High"/>
    <s v="Low"/>
    <s v="Medium High"/>
    <s v="Low"/>
    <x v="0"/>
  </r>
  <r>
    <n v="908"/>
    <d v="2020-09-25T13:35:52"/>
    <x v="907"/>
    <x v="25"/>
    <n v="14"/>
    <n v="1"/>
    <n v="1"/>
    <n v="2"/>
    <n v="2"/>
    <n v="1"/>
    <m/>
    <n v="1"/>
    <n v="0"/>
    <n v="2"/>
    <n v="5"/>
    <n v="2"/>
    <n v="6"/>
    <n v="4"/>
    <n v="5"/>
    <n v="5"/>
    <n v="6"/>
    <n v="3"/>
    <n v="6"/>
    <n v="5"/>
    <x v="1"/>
    <x v="0"/>
    <x v="5"/>
    <m/>
    <m/>
    <m/>
    <n v="2"/>
    <x v="1"/>
    <n v="2"/>
    <n v="2"/>
    <n v="1"/>
    <x v="0"/>
    <x v="0"/>
    <x v="0"/>
    <x v="0"/>
    <x v="0"/>
    <x v="3"/>
    <x v="0"/>
    <m/>
    <m/>
    <n v="1"/>
    <x v="1"/>
    <n v="1"/>
    <m/>
    <m/>
    <m/>
    <m/>
    <m/>
    <x v="1"/>
    <m/>
    <m/>
    <n v="1"/>
    <x v="2"/>
    <x v="0"/>
    <n v="6"/>
    <n v="5.5"/>
    <n v="5"/>
    <n v="4"/>
    <s v="Medium Low"/>
    <s v="Medium High"/>
    <s v="Medium High"/>
    <s v="Medium High"/>
    <s v="Low"/>
    <x v="1"/>
  </r>
  <r>
    <n v="909"/>
    <d v="2020-09-25T13:37:08"/>
    <x v="908"/>
    <x v="34"/>
    <n v="5"/>
    <n v="1"/>
    <n v="1"/>
    <n v="1"/>
    <n v="3"/>
    <n v="1"/>
    <m/>
    <n v="1"/>
    <n v="10"/>
    <n v="2"/>
    <n v="4"/>
    <n v="3"/>
    <n v="4"/>
    <n v="5"/>
    <n v="4"/>
    <n v="4"/>
    <n v="2"/>
    <n v="3"/>
    <n v="2"/>
    <n v="4"/>
    <x v="18"/>
    <x v="0"/>
    <x v="1"/>
    <m/>
    <m/>
    <s v="Penny Mac"/>
    <n v="2"/>
    <x v="1"/>
    <n v="2"/>
    <n v="2"/>
    <m/>
    <x v="0"/>
    <x v="1"/>
    <x v="0"/>
    <x v="1"/>
    <x v="1"/>
    <x v="4"/>
    <x v="0"/>
    <m/>
    <m/>
    <m/>
    <x v="1"/>
    <n v="1"/>
    <n v="1"/>
    <m/>
    <m/>
    <m/>
    <m/>
    <x v="1"/>
    <m/>
    <m/>
    <n v="1"/>
    <x v="3"/>
    <x v="0"/>
    <n v="3.5"/>
    <n v="4.5"/>
    <n v="2.5"/>
    <n v="4"/>
    <s v="Medium Low"/>
    <s v="Low"/>
    <s v="Medium Low"/>
    <s v="Low"/>
    <s v="Low"/>
    <x v="0"/>
  </r>
  <r>
    <n v="910"/>
    <d v="2020-09-25T13:43:34"/>
    <x v="909"/>
    <x v="14"/>
    <n v="14"/>
    <n v="2"/>
    <n v="1"/>
    <n v="2"/>
    <n v="0"/>
    <n v="1"/>
    <m/>
    <n v="1"/>
    <n v="3"/>
    <n v="2"/>
    <n v="2"/>
    <n v="2"/>
    <n v="3"/>
    <n v="5"/>
    <n v="3"/>
    <n v="4"/>
    <n v="4"/>
    <n v="3"/>
    <n v="4"/>
    <n v="1"/>
    <x v="7"/>
    <x v="0"/>
    <x v="10"/>
    <m/>
    <m/>
    <m/>
    <n v="2"/>
    <x v="1"/>
    <n v="2"/>
    <n v="2"/>
    <n v="1"/>
    <x v="0"/>
    <x v="1"/>
    <x v="0"/>
    <x v="0"/>
    <x v="0"/>
    <x v="0"/>
    <x v="1"/>
    <m/>
    <m/>
    <m/>
    <x v="0"/>
    <n v="1"/>
    <m/>
    <m/>
    <n v="1"/>
    <m/>
    <m/>
    <x v="1"/>
    <m/>
    <m/>
    <n v="1"/>
    <x v="2"/>
    <x v="2"/>
    <n v="5"/>
    <n v="4"/>
    <n v="3.5"/>
    <n v="5"/>
    <s v="Medium Low"/>
    <s v="Medium Low"/>
    <s v="Low"/>
    <s v="Medium Low"/>
    <s v="Medium Low"/>
    <x v="0"/>
  </r>
  <r>
    <n v="911"/>
    <d v="2020-09-25T13:43:37"/>
    <x v="910"/>
    <x v="15"/>
    <n v="37"/>
    <n v="1"/>
    <n v="1"/>
    <n v="1"/>
    <n v="0"/>
    <n v="1"/>
    <m/>
    <n v="1"/>
    <n v="2"/>
    <n v="2"/>
    <n v="5"/>
    <n v="3"/>
    <n v="5"/>
    <n v="3"/>
    <n v="6"/>
    <n v="5"/>
    <n v="5"/>
    <n v="2"/>
    <n v="4"/>
    <n v="2"/>
    <x v="7"/>
    <x v="0"/>
    <x v="5"/>
    <m/>
    <m/>
    <m/>
    <n v="2"/>
    <x v="1"/>
    <n v="2"/>
    <n v="2"/>
    <m/>
    <x v="0"/>
    <x v="1"/>
    <x v="0"/>
    <x v="1"/>
    <x v="1"/>
    <x v="1"/>
    <x v="0"/>
    <m/>
    <m/>
    <m/>
    <x v="0"/>
    <m/>
    <n v="1"/>
    <m/>
    <m/>
    <m/>
    <m/>
    <x v="0"/>
    <m/>
    <m/>
    <m/>
    <x v="3"/>
    <x v="0"/>
    <n v="5"/>
    <n v="5.5"/>
    <n v="4.5"/>
    <n v="6"/>
    <s v="Medium Low"/>
    <s v="Medium Low"/>
    <s v="Medium High"/>
    <s v="Medium Low"/>
    <s v="Medium High"/>
    <x v="5"/>
  </r>
  <r>
    <n v="912"/>
    <d v="2020-09-25T13:44:33"/>
    <x v="911"/>
    <x v="5"/>
    <n v="21"/>
    <n v="1"/>
    <n v="1"/>
    <n v="2"/>
    <n v="2"/>
    <n v="1"/>
    <m/>
    <n v="1"/>
    <n v="0"/>
    <n v="2"/>
    <n v="4"/>
    <n v="1"/>
    <n v="7"/>
    <n v="6"/>
    <n v="7"/>
    <n v="2"/>
    <n v="7"/>
    <n v="1"/>
    <n v="5"/>
    <n v="1"/>
    <x v="1"/>
    <x v="0"/>
    <x v="6"/>
    <m/>
    <s v="Lee Bank"/>
    <m/>
    <n v="2"/>
    <x v="2"/>
    <n v="2"/>
    <n v="2"/>
    <n v="1"/>
    <x v="0"/>
    <x v="1"/>
    <x v="0"/>
    <x v="1"/>
    <x v="0"/>
    <x v="5"/>
    <x v="0"/>
    <m/>
    <m/>
    <m/>
    <x v="1"/>
    <n v="1"/>
    <m/>
    <m/>
    <n v="1"/>
    <m/>
    <m/>
    <x v="1"/>
    <m/>
    <m/>
    <n v="1"/>
    <x v="0"/>
    <x v="5"/>
    <n v="7"/>
    <n v="7"/>
    <n v="3.5"/>
    <n v="7"/>
    <s v="Medium High"/>
    <s v="High"/>
    <s v="High"/>
    <s v="Medium Low"/>
    <s v="High"/>
    <x v="5"/>
  </r>
  <r>
    <n v="913"/>
    <d v="2020-09-25T13:44:35"/>
    <x v="912"/>
    <x v="37"/>
    <n v="5"/>
    <n v="1"/>
    <n v="1"/>
    <n v="2"/>
    <n v="0"/>
    <n v="1"/>
    <m/>
    <n v="1"/>
    <n v="25"/>
    <n v="2"/>
    <n v="5"/>
    <n v="5"/>
    <n v="7"/>
    <n v="5"/>
    <n v="6"/>
    <n v="3"/>
    <n v="6"/>
    <n v="1"/>
    <n v="6"/>
    <n v="3"/>
    <x v="7"/>
    <x v="1"/>
    <x v="3"/>
    <m/>
    <m/>
    <m/>
    <n v="2"/>
    <x v="2"/>
    <n v="2"/>
    <n v="3"/>
    <n v="1"/>
    <x v="1"/>
    <x v="1"/>
    <x v="0"/>
    <x v="0"/>
    <x v="0"/>
    <x v="1"/>
    <x v="0"/>
    <m/>
    <n v="1"/>
    <m/>
    <x v="1"/>
    <m/>
    <n v="1"/>
    <m/>
    <m/>
    <m/>
    <m/>
    <x v="0"/>
    <m/>
    <n v="1"/>
    <m/>
    <x v="3"/>
    <x v="5"/>
    <n v="4.5"/>
    <n v="7"/>
    <n v="4.5"/>
    <n v="5.5"/>
    <s v="Medium High"/>
    <s v="Medium Low"/>
    <s v="High"/>
    <s v="Medium Low"/>
    <s v="Medium High"/>
    <x v="5"/>
  </r>
  <r>
    <n v="914"/>
    <d v="2020-09-25T13:45:54"/>
    <x v="913"/>
    <x v="0"/>
    <n v="35"/>
    <n v="1"/>
    <n v="1"/>
    <n v="2"/>
    <n v="1"/>
    <n v="1"/>
    <m/>
    <n v="1"/>
    <n v="2"/>
    <n v="1"/>
    <n v="7"/>
    <n v="7"/>
    <n v="6"/>
    <n v="7"/>
    <n v="7"/>
    <n v="7"/>
    <n v="7"/>
    <n v="7"/>
    <n v="6"/>
    <n v="7"/>
    <x v="7"/>
    <x v="0"/>
    <x v="3"/>
    <m/>
    <m/>
    <m/>
    <n v="1"/>
    <x v="0"/>
    <n v="1"/>
    <n v="1"/>
    <n v="1"/>
    <x v="1"/>
    <x v="0"/>
    <x v="0"/>
    <x v="1"/>
    <x v="0"/>
    <x v="1"/>
    <x v="0"/>
    <n v="1"/>
    <n v="1"/>
    <m/>
    <x v="1"/>
    <m/>
    <m/>
    <m/>
    <m/>
    <m/>
    <n v="1"/>
    <x v="0"/>
    <n v="1"/>
    <m/>
    <m/>
    <x v="2"/>
    <x v="0"/>
    <n v="4"/>
    <n v="3.5"/>
    <n v="3.5"/>
    <n v="4"/>
    <s v="Medium Low"/>
    <s v="Low"/>
    <s v="Low"/>
    <s v="Medium Low"/>
    <s v="Low"/>
    <x v="0"/>
  </r>
  <r>
    <n v="915"/>
    <d v="2020-09-25T13:46:40"/>
    <x v="914"/>
    <x v="30"/>
    <n v="23"/>
    <n v="1"/>
    <n v="1"/>
    <n v="3"/>
    <n v="1"/>
    <n v="1"/>
    <m/>
    <n v="1"/>
    <n v="26"/>
    <n v="2"/>
    <n v="6"/>
    <n v="1"/>
    <n v="7"/>
    <n v="1"/>
    <n v="6"/>
    <n v="1"/>
    <n v="7"/>
    <n v="1"/>
    <n v="6"/>
    <n v="1"/>
    <x v="25"/>
    <x v="0"/>
    <x v="10"/>
    <m/>
    <m/>
    <m/>
    <n v="2"/>
    <x v="1"/>
    <n v="2"/>
    <n v="2"/>
    <n v="1"/>
    <x v="0"/>
    <x v="1"/>
    <x v="0"/>
    <x v="0"/>
    <x v="0"/>
    <x v="5"/>
    <x v="0"/>
    <m/>
    <m/>
    <m/>
    <x v="0"/>
    <m/>
    <m/>
    <m/>
    <n v="1"/>
    <m/>
    <m/>
    <x v="1"/>
    <n v="1"/>
    <m/>
    <m/>
    <x v="2"/>
    <x v="12"/>
    <n v="7"/>
    <n v="7"/>
    <n v="6.5"/>
    <n v="6.5"/>
    <s v="High"/>
    <s v="High"/>
    <s v="High"/>
    <s v="High"/>
    <s v="High"/>
    <x v="3"/>
  </r>
  <r>
    <n v="916"/>
    <d v="2020-09-25T13:51:02"/>
    <x v="915"/>
    <x v="60"/>
    <n v="22"/>
    <n v="1"/>
    <n v="1"/>
    <n v="1"/>
    <n v="0"/>
    <n v="4"/>
    <m/>
    <n v="2"/>
    <n v="30"/>
    <n v="2"/>
    <n v="5"/>
    <n v="5"/>
    <n v="3"/>
    <n v="5"/>
    <n v="3"/>
    <n v="4"/>
    <n v="5"/>
    <n v="5"/>
    <n v="3"/>
    <n v="5"/>
    <x v="4"/>
    <x v="2"/>
    <x v="1"/>
    <m/>
    <m/>
    <s v="Mr. Cooper"/>
    <n v="2"/>
    <x v="1"/>
    <n v="2"/>
    <n v="2"/>
    <m/>
    <x v="0"/>
    <x v="1"/>
    <x v="0"/>
    <x v="1"/>
    <x v="1"/>
    <x v="0"/>
    <x v="1"/>
    <m/>
    <m/>
    <m/>
    <x v="0"/>
    <m/>
    <m/>
    <n v="1"/>
    <n v="1"/>
    <m/>
    <m/>
    <x v="1"/>
    <m/>
    <m/>
    <n v="1"/>
    <x v="2"/>
    <x v="6"/>
    <n v="4"/>
    <n v="3"/>
    <n v="3"/>
    <n v="3"/>
    <s v="Medium High"/>
    <s v="Low"/>
    <s v="Low"/>
    <s v="Low"/>
    <s v="Low"/>
    <x v="0"/>
  </r>
  <r>
    <n v="917"/>
    <d v="2020-09-25T13:54:15"/>
    <x v="916"/>
    <x v="13"/>
    <n v="5"/>
    <n v="1"/>
    <n v="1"/>
    <n v="2"/>
    <n v="0"/>
    <n v="1"/>
    <m/>
    <n v="1"/>
    <n v="2"/>
    <n v="1"/>
    <n v="6"/>
    <n v="4"/>
    <n v="5"/>
    <n v="3"/>
    <n v="4"/>
    <n v="5"/>
    <n v="6"/>
    <n v="4"/>
    <n v="5"/>
    <n v="5"/>
    <x v="7"/>
    <x v="0"/>
    <x v="10"/>
    <m/>
    <m/>
    <m/>
    <n v="2"/>
    <x v="0"/>
    <n v="1"/>
    <n v="2"/>
    <n v="1"/>
    <x v="1"/>
    <x v="1"/>
    <x v="0"/>
    <x v="1"/>
    <x v="0"/>
    <x v="1"/>
    <x v="0"/>
    <m/>
    <m/>
    <m/>
    <x v="1"/>
    <m/>
    <m/>
    <m/>
    <m/>
    <m/>
    <m/>
    <x v="0"/>
    <m/>
    <m/>
    <m/>
    <x v="3"/>
    <x v="6"/>
    <n v="5"/>
    <n v="4.5"/>
    <n v="5"/>
    <n v="3.5"/>
    <s v="Medium High"/>
    <s v="Medium Low"/>
    <s v="Medium Low"/>
    <s v="Medium High"/>
    <s v="Low"/>
    <x v="0"/>
  </r>
  <r>
    <n v="918"/>
    <d v="2020-09-25T13:54:35"/>
    <x v="917"/>
    <x v="34"/>
    <n v="32"/>
    <n v="1"/>
    <n v="1"/>
    <n v="2"/>
    <n v="2"/>
    <n v="1"/>
    <m/>
    <n v="1"/>
    <n v="20"/>
    <n v="1"/>
    <n v="7"/>
    <n v="2"/>
    <n v="7"/>
    <n v="1"/>
    <n v="5"/>
    <n v="2"/>
    <n v="7"/>
    <n v="1"/>
    <n v="7"/>
    <n v="3"/>
    <x v="7"/>
    <x v="3"/>
    <x v="3"/>
    <m/>
    <m/>
    <m/>
    <n v="1"/>
    <x v="0"/>
    <n v="1"/>
    <n v="2"/>
    <n v="1"/>
    <x v="0"/>
    <x v="1"/>
    <x v="0"/>
    <x v="1"/>
    <x v="0"/>
    <x v="5"/>
    <x v="0"/>
    <m/>
    <m/>
    <m/>
    <x v="0"/>
    <n v="1"/>
    <m/>
    <m/>
    <m/>
    <m/>
    <m/>
    <x v="1"/>
    <n v="1"/>
    <m/>
    <m/>
    <x v="0"/>
    <x v="12"/>
    <n v="6.5"/>
    <n v="7"/>
    <n v="7"/>
    <n v="5"/>
    <s v="High"/>
    <s v="High"/>
    <s v="High"/>
    <s v="High"/>
    <s v="Medium Low"/>
    <x v="3"/>
  </r>
  <r>
    <n v="919"/>
    <d v="2020-09-25T13:55:37"/>
    <x v="918"/>
    <x v="36"/>
    <n v="5"/>
    <n v="2"/>
    <n v="1"/>
    <n v="3"/>
    <n v="0"/>
    <n v="1"/>
    <m/>
    <n v="2"/>
    <n v="2"/>
    <n v="2"/>
    <n v="2"/>
    <n v="2"/>
    <n v="6"/>
    <n v="5"/>
    <n v="5"/>
    <n v="5"/>
    <n v="7"/>
    <n v="2"/>
    <n v="5"/>
    <n v="2"/>
    <x v="12"/>
    <x v="3"/>
    <x v="4"/>
    <m/>
    <m/>
    <m/>
    <n v="2"/>
    <x v="1"/>
    <n v="2"/>
    <n v="2"/>
    <m/>
    <x v="0"/>
    <x v="1"/>
    <x v="0"/>
    <x v="1"/>
    <x v="1"/>
    <x v="4"/>
    <x v="1"/>
    <m/>
    <m/>
    <m/>
    <x v="1"/>
    <m/>
    <n v="1"/>
    <m/>
    <n v="1"/>
    <n v="1"/>
    <n v="1"/>
    <x v="0"/>
    <m/>
    <m/>
    <m/>
    <x v="3"/>
    <x v="9"/>
    <n v="6.5"/>
    <n v="6"/>
    <n v="4"/>
    <n v="5.5"/>
    <s v="Low"/>
    <s v="High"/>
    <s v="Medium High"/>
    <s v="Medium Low"/>
    <s v="Medium High"/>
    <x v="5"/>
  </r>
  <r>
    <n v="920"/>
    <d v="2020-09-25T13:55:58"/>
    <x v="919"/>
    <x v="14"/>
    <n v="14"/>
    <n v="1"/>
    <n v="1"/>
    <n v="1"/>
    <n v="0"/>
    <n v="1"/>
    <m/>
    <n v="1"/>
    <n v="3"/>
    <n v="2"/>
    <n v="4"/>
    <n v="4"/>
    <n v="5"/>
    <n v="5"/>
    <n v="5"/>
    <n v="4"/>
    <n v="6"/>
    <n v="3"/>
    <n v="6"/>
    <n v="4"/>
    <x v="5"/>
    <x v="0"/>
    <x v="5"/>
    <m/>
    <m/>
    <m/>
    <n v="2"/>
    <x v="1"/>
    <n v="2"/>
    <n v="2"/>
    <m/>
    <x v="0"/>
    <x v="1"/>
    <x v="0"/>
    <x v="1"/>
    <x v="1"/>
    <x v="0"/>
    <x v="1"/>
    <m/>
    <m/>
    <n v="1"/>
    <x v="0"/>
    <m/>
    <n v="1"/>
    <m/>
    <m/>
    <m/>
    <m/>
    <x v="1"/>
    <m/>
    <m/>
    <n v="1"/>
    <x v="2"/>
    <x v="0"/>
    <n v="5"/>
    <n v="5"/>
    <n v="4.5"/>
    <n v="4.5"/>
    <s v="Medium Low"/>
    <s v="Medium Low"/>
    <s v="Medium Low"/>
    <s v="Medium Low"/>
    <s v="Medium Low"/>
    <x v="0"/>
  </r>
  <r>
    <n v="921"/>
    <d v="2020-09-25T13:56:52"/>
    <x v="920"/>
    <x v="7"/>
    <n v="13"/>
    <n v="2"/>
    <n v="1"/>
    <n v="2"/>
    <n v="1"/>
    <n v="1"/>
    <m/>
    <n v="1"/>
    <n v="0"/>
    <n v="1"/>
    <n v="6"/>
    <n v="7"/>
    <n v="6"/>
    <n v="7"/>
    <n v="7"/>
    <n v="6"/>
    <n v="6"/>
    <n v="6"/>
    <n v="7"/>
    <n v="6"/>
    <x v="12"/>
    <x v="0"/>
    <x v="3"/>
    <m/>
    <m/>
    <m/>
    <n v="1"/>
    <x v="0"/>
    <n v="1"/>
    <n v="1"/>
    <n v="1"/>
    <x v="0"/>
    <x v="1"/>
    <x v="0"/>
    <x v="1"/>
    <x v="0"/>
    <x v="3"/>
    <x v="1"/>
    <n v="1"/>
    <m/>
    <m/>
    <x v="1"/>
    <m/>
    <m/>
    <m/>
    <m/>
    <m/>
    <n v="1"/>
    <x v="1"/>
    <m/>
    <m/>
    <m/>
    <x v="2"/>
    <x v="0"/>
    <n v="3.5"/>
    <n v="4"/>
    <n v="4"/>
    <n v="4.5"/>
    <s v="Medium Low"/>
    <s v="Low"/>
    <s v="Low"/>
    <s v="Medium Low"/>
    <s v="Medium Low"/>
    <x v="0"/>
  </r>
  <r>
    <n v="922"/>
    <d v="2020-09-25T13:57:57"/>
    <x v="921"/>
    <x v="44"/>
    <n v="38"/>
    <n v="1"/>
    <n v="1"/>
    <n v="2"/>
    <n v="0"/>
    <n v="1"/>
    <m/>
    <n v="1"/>
    <n v="7"/>
    <n v="1"/>
    <n v="5"/>
    <n v="2"/>
    <n v="6"/>
    <n v="2"/>
    <n v="7"/>
    <n v="2"/>
    <n v="6"/>
    <n v="2"/>
    <n v="5"/>
    <n v="3"/>
    <x v="10"/>
    <x v="0"/>
    <x v="6"/>
    <m/>
    <s v="PNC"/>
    <m/>
    <n v="3"/>
    <x v="0"/>
    <n v="3"/>
    <n v="3"/>
    <n v="1"/>
    <x v="0"/>
    <x v="1"/>
    <x v="0"/>
    <x v="0"/>
    <x v="0"/>
    <x v="1"/>
    <x v="1"/>
    <m/>
    <m/>
    <m/>
    <x v="0"/>
    <m/>
    <m/>
    <m/>
    <n v="1"/>
    <m/>
    <m/>
    <x v="0"/>
    <m/>
    <n v="1"/>
    <m/>
    <x v="0"/>
    <x v="11"/>
    <n v="6"/>
    <n v="6"/>
    <n v="5.5"/>
    <n v="6"/>
    <s v="Medium High"/>
    <s v="Medium High"/>
    <s v="Medium High"/>
    <s v="Medium High"/>
    <s v="Medium High"/>
    <x v="3"/>
  </r>
  <r>
    <n v="923"/>
    <d v="2020-09-25T13:58:16"/>
    <x v="922"/>
    <x v="37"/>
    <n v="38"/>
    <n v="2"/>
    <n v="1"/>
    <n v="2"/>
    <n v="0"/>
    <n v="4"/>
    <m/>
    <n v="2"/>
    <n v="7"/>
    <n v="2"/>
    <n v="6"/>
    <n v="7"/>
    <n v="6"/>
    <n v="6"/>
    <n v="6"/>
    <n v="2"/>
    <n v="6"/>
    <n v="2"/>
    <n v="2"/>
    <n v="3"/>
    <x v="10"/>
    <x v="2"/>
    <x v="7"/>
    <m/>
    <m/>
    <m/>
    <n v="3"/>
    <x v="2"/>
    <n v="2"/>
    <n v="2"/>
    <m/>
    <x v="0"/>
    <x v="1"/>
    <x v="0"/>
    <x v="1"/>
    <x v="1"/>
    <x v="0"/>
    <x v="0"/>
    <m/>
    <m/>
    <m/>
    <x v="0"/>
    <n v="1"/>
    <m/>
    <m/>
    <m/>
    <m/>
    <n v="1"/>
    <x v="0"/>
    <m/>
    <n v="1"/>
    <m/>
    <x v="0"/>
    <x v="4"/>
    <n v="3.5"/>
    <n v="6"/>
    <n v="2"/>
    <n v="5.5"/>
    <s v="High"/>
    <s v="Low"/>
    <s v="Medium High"/>
    <s v="Low"/>
    <s v="Medium High"/>
    <x v="6"/>
  </r>
  <r>
    <n v="924"/>
    <d v="2020-09-25T13:58:19"/>
    <x v="923"/>
    <x v="62"/>
    <n v="13"/>
    <n v="1"/>
    <n v="1"/>
    <n v="1"/>
    <n v="0"/>
    <n v="5"/>
    <s v="Social Security"/>
    <n v="1"/>
    <n v="49"/>
    <n v="2"/>
    <n v="2"/>
    <n v="2"/>
    <n v="4"/>
    <n v="6"/>
    <n v="4"/>
    <n v="5"/>
    <n v="5"/>
    <n v="2"/>
    <n v="5"/>
    <n v="4"/>
    <x v="5"/>
    <x v="1"/>
    <x v="6"/>
    <m/>
    <s v="Apple River State Bank"/>
    <m/>
    <n v="2"/>
    <x v="1"/>
    <n v="2"/>
    <n v="2"/>
    <m/>
    <x v="0"/>
    <x v="1"/>
    <x v="0"/>
    <x v="1"/>
    <x v="1"/>
    <x v="1"/>
    <x v="1"/>
    <m/>
    <m/>
    <m/>
    <x v="1"/>
    <m/>
    <m/>
    <n v="1"/>
    <n v="1"/>
    <n v="1"/>
    <m/>
    <x v="1"/>
    <m/>
    <m/>
    <n v="1"/>
    <x v="2"/>
    <x v="9"/>
    <n v="5.5"/>
    <n v="5"/>
    <n v="3.5"/>
    <n v="4"/>
    <s v="Low"/>
    <s v="Medium High"/>
    <s v="Medium Low"/>
    <s v="Medium Low"/>
    <s v="Low"/>
    <x v="4"/>
  </r>
  <r>
    <n v="925"/>
    <d v="2020-09-25T13:58:28"/>
    <x v="924"/>
    <x v="49"/>
    <n v="5"/>
    <n v="1"/>
    <n v="1"/>
    <n v="3"/>
    <n v="1"/>
    <n v="1"/>
    <m/>
    <n v="1"/>
    <n v="46"/>
    <n v="2"/>
    <n v="6"/>
    <n v="1"/>
    <n v="6"/>
    <n v="1"/>
    <n v="7"/>
    <n v="1"/>
    <n v="7"/>
    <n v="2"/>
    <n v="4"/>
    <n v="6"/>
    <x v="24"/>
    <x v="2"/>
    <x v="1"/>
    <m/>
    <m/>
    <s v="Union Bank"/>
    <n v="3"/>
    <x v="1"/>
    <n v="1"/>
    <n v="3"/>
    <m/>
    <x v="0"/>
    <x v="1"/>
    <x v="0"/>
    <x v="1"/>
    <x v="1"/>
    <x v="0"/>
    <x v="0"/>
    <m/>
    <m/>
    <m/>
    <x v="0"/>
    <n v="1"/>
    <m/>
    <m/>
    <m/>
    <m/>
    <m/>
    <x v="1"/>
    <m/>
    <m/>
    <n v="1"/>
    <x v="3"/>
    <x v="12"/>
    <n v="7"/>
    <n v="6"/>
    <n v="5.5"/>
    <n v="4.5"/>
    <s v="High"/>
    <s v="High"/>
    <s v="Medium High"/>
    <s v="Medium High"/>
    <s v="Medium Low"/>
    <x v="3"/>
  </r>
  <r>
    <n v="926"/>
    <d v="2020-09-25T13:59:45"/>
    <x v="925"/>
    <x v="3"/>
    <n v="32"/>
    <n v="1"/>
    <n v="1"/>
    <n v="1"/>
    <n v="2"/>
    <n v="1"/>
    <m/>
    <n v="1"/>
    <n v="0"/>
    <n v="1"/>
    <n v="5"/>
    <n v="7"/>
    <n v="6"/>
    <n v="7"/>
    <n v="6"/>
    <n v="5"/>
    <n v="7"/>
    <n v="4"/>
    <n v="6"/>
    <n v="6"/>
    <x v="9"/>
    <x v="0"/>
    <x v="3"/>
    <m/>
    <m/>
    <m/>
    <n v="1"/>
    <x v="0"/>
    <n v="1"/>
    <n v="2"/>
    <n v="1"/>
    <x v="0"/>
    <x v="0"/>
    <x v="0"/>
    <x v="1"/>
    <x v="0"/>
    <x v="1"/>
    <x v="0"/>
    <n v="1"/>
    <m/>
    <m/>
    <x v="0"/>
    <m/>
    <m/>
    <m/>
    <m/>
    <m/>
    <n v="1"/>
    <x v="1"/>
    <n v="1"/>
    <m/>
    <m/>
    <x v="0"/>
    <x v="0"/>
    <n v="4"/>
    <n v="5"/>
    <n v="3.5"/>
    <n v="4"/>
    <s v="Medium Low"/>
    <s v="Low"/>
    <s v="Medium Low"/>
    <s v="Medium Low"/>
    <s v="Low"/>
    <x v="0"/>
  </r>
  <r>
    <n v="927"/>
    <d v="2020-09-25T14:00:07"/>
    <x v="926"/>
    <x v="28"/>
    <n v="32"/>
    <n v="1"/>
    <n v="1"/>
    <n v="3"/>
    <n v="0"/>
    <n v="1"/>
    <m/>
    <n v="2"/>
    <n v="6"/>
    <n v="2"/>
    <n v="4"/>
    <n v="2"/>
    <n v="7"/>
    <n v="2"/>
    <n v="6"/>
    <n v="5"/>
    <n v="6"/>
    <n v="1"/>
    <n v="6"/>
    <n v="2"/>
    <x v="2"/>
    <x v="3"/>
    <x v="1"/>
    <m/>
    <m/>
    <s v="Mr. Cooper"/>
    <n v="2"/>
    <x v="2"/>
    <n v="2"/>
    <n v="2"/>
    <n v="1"/>
    <x v="1"/>
    <x v="0"/>
    <x v="1"/>
    <x v="1"/>
    <x v="0"/>
    <x v="1"/>
    <x v="0"/>
    <m/>
    <m/>
    <m/>
    <x v="1"/>
    <m/>
    <n v="1"/>
    <m/>
    <n v="1"/>
    <m/>
    <n v="1"/>
    <x v="0"/>
    <m/>
    <m/>
    <m/>
    <x v="0"/>
    <x v="1"/>
    <n v="6"/>
    <n v="7"/>
    <n v="6"/>
    <n v="6"/>
    <s v="Medium Low"/>
    <s v="Medium High"/>
    <s v="High"/>
    <s v="Medium High"/>
    <s v="Medium High"/>
    <x v="7"/>
  </r>
  <r>
    <n v="928"/>
    <d v="2020-09-25T14:00:14"/>
    <x v="927"/>
    <x v="34"/>
    <n v="5"/>
    <n v="1"/>
    <n v="1"/>
    <n v="2"/>
    <n v="1"/>
    <n v="1"/>
    <m/>
    <n v="2"/>
    <n v="6"/>
    <n v="2"/>
    <n v="5"/>
    <n v="3"/>
    <n v="5"/>
    <n v="4"/>
    <n v="6"/>
    <n v="4"/>
    <n v="4"/>
    <n v="3"/>
    <n v="4"/>
    <n v="4"/>
    <x v="8"/>
    <x v="3"/>
    <x v="3"/>
    <m/>
    <m/>
    <m/>
    <n v="3"/>
    <x v="0"/>
    <n v="2"/>
    <n v="3"/>
    <m/>
    <x v="1"/>
    <x v="0"/>
    <x v="0"/>
    <x v="1"/>
    <x v="0"/>
    <x v="4"/>
    <x v="0"/>
    <m/>
    <m/>
    <m/>
    <x v="1"/>
    <n v="1"/>
    <m/>
    <m/>
    <n v="1"/>
    <m/>
    <m/>
    <x v="0"/>
    <m/>
    <m/>
    <m/>
    <x v="3"/>
    <x v="6"/>
    <n v="4.5"/>
    <n v="5"/>
    <n v="4"/>
    <n v="5"/>
    <s v="Medium High"/>
    <s v="Medium Low"/>
    <s v="Medium Low"/>
    <s v="Medium Low"/>
    <s v="Medium Low"/>
    <x v="6"/>
  </r>
  <r>
    <n v="929"/>
    <d v="2020-09-25T14:00:42"/>
    <x v="928"/>
    <x v="4"/>
    <n v="22"/>
    <n v="1"/>
    <n v="1"/>
    <n v="2"/>
    <n v="2"/>
    <n v="1"/>
    <m/>
    <n v="1"/>
    <n v="15"/>
    <n v="2"/>
    <n v="2"/>
    <n v="3"/>
    <n v="5"/>
    <n v="5"/>
    <n v="6"/>
    <n v="6"/>
    <n v="4"/>
    <n v="1"/>
    <n v="5"/>
    <n v="5"/>
    <x v="3"/>
    <x v="2"/>
    <x v="9"/>
    <s v="Advia "/>
    <m/>
    <m/>
    <n v="2"/>
    <x v="1"/>
    <n v="2"/>
    <n v="2"/>
    <m/>
    <x v="1"/>
    <x v="1"/>
    <x v="0"/>
    <x v="0"/>
    <x v="0"/>
    <x v="5"/>
    <x v="0"/>
    <m/>
    <m/>
    <m/>
    <x v="0"/>
    <m/>
    <m/>
    <m/>
    <n v="1"/>
    <m/>
    <m/>
    <x v="0"/>
    <m/>
    <n v="1"/>
    <m/>
    <x v="2"/>
    <x v="3"/>
    <n v="4.5"/>
    <n v="6"/>
    <n v="4"/>
    <n v="4.5"/>
    <s v="Low"/>
    <s v="Medium Low"/>
    <s v="Medium High"/>
    <s v="Medium Low"/>
    <s v="Medium Low"/>
    <x v="4"/>
  </r>
  <r>
    <n v="930"/>
    <d v="2020-09-25T14:01:55"/>
    <x v="929"/>
    <x v="54"/>
    <n v="32"/>
    <n v="1"/>
    <n v="1"/>
    <n v="2"/>
    <n v="0"/>
    <n v="4"/>
    <m/>
    <n v="1"/>
    <n v="5"/>
    <n v="1"/>
    <n v="5"/>
    <n v="2"/>
    <n v="6"/>
    <n v="2"/>
    <n v="5"/>
    <n v="5"/>
    <n v="6"/>
    <n v="2"/>
    <n v="6"/>
    <n v="5"/>
    <x v="8"/>
    <x v="0"/>
    <x v="10"/>
    <m/>
    <m/>
    <m/>
    <n v="2"/>
    <x v="1"/>
    <n v="2"/>
    <n v="2"/>
    <n v="1"/>
    <x v="0"/>
    <x v="1"/>
    <x v="0"/>
    <x v="0"/>
    <x v="0"/>
    <x v="2"/>
    <x v="1"/>
    <m/>
    <m/>
    <m/>
    <x v="0"/>
    <m/>
    <m/>
    <n v="1"/>
    <n v="1"/>
    <m/>
    <m/>
    <x v="1"/>
    <m/>
    <m/>
    <n v="1"/>
    <x v="0"/>
    <x v="0"/>
    <n v="6"/>
    <n v="6"/>
    <n v="6"/>
    <n v="4"/>
    <s v="Medium Low"/>
    <s v="Medium High"/>
    <s v="Medium High"/>
    <s v="Medium High"/>
    <s v="Low"/>
    <x v="1"/>
  </r>
  <r>
    <n v="931"/>
    <d v="2020-09-25T14:02:57"/>
    <x v="930"/>
    <x v="14"/>
    <n v="38"/>
    <n v="2"/>
    <n v="1"/>
    <n v="2"/>
    <n v="1"/>
    <n v="1"/>
    <m/>
    <n v="1"/>
    <n v="4"/>
    <n v="2"/>
    <n v="2"/>
    <n v="3"/>
    <n v="6"/>
    <n v="5"/>
    <n v="5"/>
    <n v="5"/>
    <n v="6"/>
    <n v="2"/>
    <n v="4"/>
    <n v="3"/>
    <x v="1"/>
    <x v="1"/>
    <x v="10"/>
    <m/>
    <m/>
    <m/>
    <n v="2"/>
    <x v="1"/>
    <n v="2"/>
    <n v="2"/>
    <n v="1"/>
    <x v="0"/>
    <x v="1"/>
    <x v="1"/>
    <x v="1"/>
    <x v="0"/>
    <x v="0"/>
    <x v="1"/>
    <m/>
    <m/>
    <m/>
    <x v="0"/>
    <m/>
    <n v="1"/>
    <m/>
    <m/>
    <n v="1"/>
    <m/>
    <x v="0"/>
    <m/>
    <n v="1"/>
    <m/>
    <x v="0"/>
    <x v="9"/>
    <n v="5.5"/>
    <n v="6"/>
    <n v="3.5"/>
    <n v="5"/>
    <s v="Low"/>
    <s v="Medium High"/>
    <s v="Medium High"/>
    <s v="Medium Low"/>
    <s v="Medium Low"/>
    <x v="4"/>
  </r>
  <r>
    <n v="932"/>
    <d v="2020-09-25T14:02:58"/>
    <x v="931"/>
    <x v="36"/>
    <n v="35"/>
    <n v="1"/>
    <n v="1"/>
    <n v="2"/>
    <n v="1"/>
    <n v="1"/>
    <m/>
    <n v="2"/>
    <n v="5"/>
    <n v="2"/>
    <n v="7"/>
    <n v="1"/>
    <n v="6"/>
    <n v="2"/>
    <n v="6"/>
    <n v="5"/>
    <n v="7"/>
    <n v="1"/>
    <n v="7"/>
    <n v="3"/>
    <x v="3"/>
    <x v="3"/>
    <x v="1"/>
    <m/>
    <m/>
    <s v="Mr. Cooper"/>
    <n v="2"/>
    <x v="1"/>
    <n v="2"/>
    <n v="2"/>
    <n v="1"/>
    <x v="0"/>
    <x v="1"/>
    <x v="0"/>
    <x v="0"/>
    <x v="0"/>
    <x v="1"/>
    <x v="1"/>
    <m/>
    <n v="1"/>
    <m/>
    <x v="0"/>
    <n v="1"/>
    <m/>
    <m/>
    <m/>
    <m/>
    <m/>
    <x v="1"/>
    <m/>
    <m/>
    <n v="1"/>
    <x v="2"/>
    <x v="5"/>
    <n v="7"/>
    <n v="6.5"/>
    <n v="6.5"/>
    <n v="5.5"/>
    <s v="Medium High"/>
    <s v="High"/>
    <s v="Medium High"/>
    <s v="High"/>
    <s v="Medium High"/>
    <x v="3"/>
  </r>
  <r>
    <n v="933"/>
    <d v="2020-09-25T14:03:07"/>
    <x v="932"/>
    <x v="35"/>
    <n v="13"/>
    <n v="1"/>
    <n v="1"/>
    <n v="2"/>
    <n v="0"/>
    <n v="4"/>
    <m/>
    <n v="1"/>
    <n v="17"/>
    <n v="2"/>
    <n v="6"/>
    <n v="2"/>
    <n v="6"/>
    <n v="2"/>
    <n v="6"/>
    <n v="1"/>
    <n v="6"/>
    <n v="2"/>
    <n v="4"/>
    <n v="2"/>
    <x v="15"/>
    <x v="0"/>
    <x v="5"/>
    <m/>
    <m/>
    <m/>
    <n v="3"/>
    <x v="1"/>
    <n v="2"/>
    <n v="3"/>
    <n v="1"/>
    <x v="1"/>
    <x v="1"/>
    <x v="0"/>
    <x v="0"/>
    <x v="0"/>
    <x v="0"/>
    <x v="1"/>
    <m/>
    <m/>
    <m/>
    <x v="0"/>
    <m/>
    <n v="1"/>
    <m/>
    <n v="1"/>
    <m/>
    <m/>
    <x v="1"/>
    <m/>
    <m/>
    <n v="1"/>
    <x v="2"/>
    <x v="12"/>
    <n v="6"/>
    <n v="6"/>
    <n v="5"/>
    <n v="6"/>
    <s v="High"/>
    <s v="Medium High"/>
    <s v="Medium High"/>
    <s v="Medium High"/>
    <s v="Medium High"/>
    <x v="3"/>
  </r>
  <r>
    <n v="934"/>
    <d v="2020-09-25T14:03:58"/>
    <x v="933"/>
    <x v="3"/>
    <n v="47"/>
    <n v="1"/>
    <n v="1"/>
    <n v="1"/>
    <n v="0"/>
    <n v="1"/>
    <m/>
    <n v="1"/>
    <n v="2"/>
    <n v="2"/>
    <n v="5"/>
    <n v="2"/>
    <n v="6"/>
    <n v="2"/>
    <n v="5"/>
    <n v="5"/>
    <n v="6"/>
    <n v="2"/>
    <n v="6"/>
    <n v="4"/>
    <x v="7"/>
    <x v="0"/>
    <x v="3"/>
    <m/>
    <m/>
    <m/>
    <n v="2"/>
    <x v="1"/>
    <n v="2"/>
    <n v="2"/>
    <n v="1"/>
    <x v="0"/>
    <x v="1"/>
    <x v="0"/>
    <x v="1"/>
    <x v="0"/>
    <x v="1"/>
    <x v="1"/>
    <n v="1"/>
    <m/>
    <m/>
    <x v="1"/>
    <m/>
    <m/>
    <m/>
    <m/>
    <m/>
    <m/>
    <x v="1"/>
    <n v="1"/>
    <m/>
    <m/>
    <x v="3"/>
    <x v="0"/>
    <n v="6"/>
    <n v="6"/>
    <n v="6"/>
    <n v="4.5"/>
    <s v="Medium Low"/>
    <s v="Medium High"/>
    <s v="Medium High"/>
    <s v="Medium High"/>
    <s v="Medium Low"/>
    <x v="1"/>
  </r>
  <r>
    <n v="935"/>
    <d v="2020-09-25T14:05:18"/>
    <x v="934"/>
    <x v="33"/>
    <n v="32"/>
    <n v="1"/>
    <n v="1"/>
    <n v="2"/>
    <n v="0"/>
    <n v="1"/>
    <m/>
    <n v="1"/>
    <n v="7"/>
    <n v="2"/>
    <n v="6"/>
    <n v="2"/>
    <n v="6"/>
    <n v="2"/>
    <n v="5"/>
    <n v="1"/>
    <n v="6"/>
    <n v="1"/>
    <n v="6"/>
    <n v="6"/>
    <x v="10"/>
    <x v="0"/>
    <x v="1"/>
    <m/>
    <m/>
    <s v="SunTrust mortgage"/>
    <n v="2"/>
    <x v="1"/>
    <n v="2"/>
    <n v="2"/>
    <m/>
    <x v="1"/>
    <x v="1"/>
    <x v="0"/>
    <x v="0"/>
    <x v="0"/>
    <x v="4"/>
    <x v="1"/>
    <n v="1"/>
    <m/>
    <m/>
    <x v="0"/>
    <m/>
    <m/>
    <m/>
    <n v="1"/>
    <m/>
    <n v="1"/>
    <x v="1"/>
    <m/>
    <m/>
    <m/>
    <x v="0"/>
    <x v="12"/>
    <n v="6"/>
    <n v="6.5"/>
    <n v="6"/>
    <n v="3.5"/>
    <s v="High"/>
    <s v="Medium High"/>
    <s v="Medium High"/>
    <s v="Medium High"/>
    <s v="Low"/>
    <x v="3"/>
  </r>
  <r>
    <n v="936"/>
    <d v="2020-09-25T14:05:34"/>
    <x v="935"/>
    <x v="46"/>
    <n v="6"/>
    <n v="1"/>
    <n v="1"/>
    <n v="4"/>
    <n v="2"/>
    <n v="2"/>
    <m/>
    <n v="1"/>
    <n v="5"/>
    <n v="2"/>
    <n v="5"/>
    <n v="6"/>
    <n v="6"/>
    <n v="5"/>
    <n v="5"/>
    <n v="5"/>
    <n v="6"/>
    <n v="4"/>
    <n v="5"/>
    <n v="5"/>
    <x v="2"/>
    <x v="0"/>
    <x v="5"/>
    <m/>
    <m/>
    <m/>
    <n v="1"/>
    <x v="0"/>
    <n v="2"/>
    <n v="1"/>
    <m/>
    <x v="1"/>
    <x v="1"/>
    <x v="0"/>
    <x v="1"/>
    <x v="0"/>
    <x v="3"/>
    <x v="0"/>
    <m/>
    <m/>
    <m/>
    <x v="0"/>
    <m/>
    <n v="1"/>
    <m/>
    <m/>
    <m/>
    <m/>
    <x v="0"/>
    <n v="1"/>
    <m/>
    <m/>
    <x v="3"/>
    <x v="0"/>
    <n v="4"/>
    <n v="5"/>
    <n v="4"/>
    <n v="4"/>
    <s v="Medium Low"/>
    <s v="Low"/>
    <s v="Medium Low"/>
    <s v="Medium Low"/>
    <s v="Low"/>
    <x v="0"/>
  </r>
  <r>
    <n v="937"/>
    <d v="2020-09-25T14:05:46"/>
    <x v="936"/>
    <x v="12"/>
    <n v="15"/>
    <n v="1"/>
    <n v="1"/>
    <n v="2"/>
    <n v="0"/>
    <n v="1"/>
    <m/>
    <n v="2"/>
    <n v="27"/>
    <n v="1"/>
    <n v="5"/>
    <n v="5"/>
    <n v="4"/>
    <n v="4"/>
    <n v="5"/>
    <n v="4"/>
    <n v="6"/>
    <n v="5"/>
    <n v="6"/>
    <n v="3"/>
    <x v="2"/>
    <x v="1"/>
    <x v="2"/>
    <m/>
    <m/>
    <m/>
    <n v="2"/>
    <x v="1"/>
    <n v="2"/>
    <n v="2"/>
    <m/>
    <x v="1"/>
    <x v="1"/>
    <x v="0"/>
    <x v="1"/>
    <x v="0"/>
    <x v="1"/>
    <x v="0"/>
    <m/>
    <m/>
    <m/>
    <x v="1"/>
    <m/>
    <m/>
    <n v="1"/>
    <n v="1"/>
    <m/>
    <n v="1"/>
    <x v="1"/>
    <m/>
    <m/>
    <m/>
    <x v="2"/>
    <x v="6"/>
    <n v="4.5"/>
    <n v="3.5"/>
    <n v="5"/>
    <n v="5"/>
    <s v="Medium High"/>
    <s v="Medium Low"/>
    <s v="Low"/>
    <s v="Medium High"/>
    <s v="Medium Low"/>
    <x v="0"/>
  </r>
  <r>
    <n v="938"/>
    <d v="2020-09-25T14:05:53"/>
    <x v="937"/>
    <x v="25"/>
    <n v="32"/>
    <n v="1"/>
    <n v="1"/>
    <n v="2"/>
    <n v="1"/>
    <n v="1"/>
    <m/>
    <n v="1"/>
    <n v="8"/>
    <n v="2"/>
    <n v="7"/>
    <n v="2"/>
    <n v="7"/>
    <n v="7"/>
    <n v="7"/>
    <n v="6"/>
    <n v="7"/>
    <n v="6"/>
    <n v="6"/>
    <n v="2"/>
    <x v="12"/>
    <x v="0"/>
    <x v="10"/>
    <m/>
    <m/>
    <m/>
    <n v="1"/>
    <x v="0"/>
    <n v="1"/>
    <n v="3"/>
    <m/>
    <x v="1"/>
    <x v="1"/>
    <x v="0"/>
    <x v="0"/>
    <x v="0"/>
    <x v="3"/>
    <x v="1"/>
    <m/>
    <n v="1"/>
    <m/>
    <x v="0"/>
    <m/>
    <n v="1"/>
    <m/>
    <m/>
    <m/>
    <n v="1"/>
    <x v="1"/>
    <m/>
    <n v="1"/>
    <m/>
    <x v="0"/>
    <x v="6"/>
    <n v="6.5"/>
    <n v="4.5"/>
    <n v="3.5"/>
    <n v="6.5"/>
    <s v="Medium High"/>
    <s v="High"/>
    <s v="Medium Low"/>
    <s v="Medium Low"/>
    <s v="High"/>
    <x v="5"/>
  </r>
  <r>
    <n v="939"/>
    <d v="2020-09-25T14:05:54"/>
    <x v="938"/>
    <x v="8"/>
    <n v="32"/>
    <n v="1"/>
    <n v="1"/>
    <n v="2"/>
    <n v="1"/>
    <n v="1"/>
    <m/>
    <n v="1"/>
    <n v="15"/>
    <n v="1"/>
    <n v="6"/>
    <n v="6"/>
    <n v="7"/>
    <n v="7"/>
    <n v="6"/>
    <n v="7"/>
    <n v="7"/>
    <n v="6"/>
    <n v="6"/>
    <n v="7"/>
    <x v="17"/>
    <x v="0"/>
    <x v="3"/>
    <m/>
    <m/>
    <m/>
    <n v="1"/>
    <x v="0"/>
    <n v="1"/>
    <n v="1"/>
    <n v="1"/>
    <x v="0"/>
    <x v="0"/>
    <x v="0"/>
    <x v="1"/>
    <x v="0"/>
    <x v="1"/>
    <x v="0"/>
    <m/>
    <m/>
    <m/>
    <x v="1"/>
    <m/>
    <m/>
    <m/>
    <m/>
    <m/>
    <m/>
    <x v="0"/>
    <m/>
    <m/>
    <m/>
    <x v="0"/>
    <x v="1"/>
    <n v="4.5"/>
    <n v="4.5"/>
    <n v="3.5"/>
    <n v="3.5"/>
    <s v="Medium Low"/>
    <s v="Medium Low"/>
    <s v="Medium Low"/>
    <s v="Medium Low"/>
    <s v="Low"/>
    <x v="0"/>
  </r>
  <r>
    <n v="940"/>
    <d v="2020-09-25T14:06:30"/>
    <x v="939"/>
    <x v="8"/>
    <n v="32"/>
    <n v="1"/>
    <n v="1"/>
    <n v="2"/>
    <n v="2"/>
    <n v="1"/>
    <m/>
    <n v="1"/>
    <n v="0"/>
    <n v="1"/>
    <n v="7"/>
    <n v="7"/>
    <n v="7"/>
    <n v="7"/>
    <n v="7"/>
    <n v="6"/>
    <n v="6"/>
    <n v="7"/>
    <n v="5"/>
    <n v="7"/>
    <x v="10"/>
    <x v="0"/>
    <x v="3"/>
    <m/>
    <m/>
    <m/>
    <n v="1"/>
    <x v="0"/>
    <n v="1"/>
    <n v="1"/>
    <m/>
    <x v="0"/>
    <x v="0"/>
    <x v="0"/>
    <x v="1"/>
    <x v="0"/>
    <x v="4"/>
    <x v="1"/>
    <n v="1"/>
    <m/>
    <n v="1"/>
    <x v="1"/>
    <m/>
    <m/>
    <m/>
    <m/>
    <m/>
    <n v="1"/>
    <x v="1"/>
    <m/>
    <m/>
    <m/>
    <x v="0"/>
    <x v="6"/>
    <n v="3.5"/>
    <n v="4"/>
    <n v="3"/>
    <n v="4"/>
    <s v="Medium High"/>
    <s v="Low"/>
    <s v="Low"/>
    <s v="Low"/>
    <s v="Low"/>
    <x v="0"/>
  </r>
  <r>
    <n v="941"/>
    <d v="2020-09-25T14:07:26"/>
    <x v="940"/>
    <x v="8"/>
    <n v="37"/>
    <n v="1"/>
    <n v="1"/>
    <n v="2"/>
    <n v="2"/>
    <n v="1"/>
    <m/>
    <n v="1"/>
    <n v="5"/>
    <n v="2"/>
    <n v="5"/>
    <n v="5"/>
    <n v="4"/>
    <n v="5"/>
    <n v="6"/>
    <n v="4"/>
    <n v="4"/>
    <n v="4"/>
    <n v="4"/>
    <n v="4"/>
    <x v="1"/>
    <x v="0"/>
    <x v="1"/>
    <m/>
    <m/>
    <s v="Capital One"/>
    <n v="2"/>
    <x v="0"/>
    <n v="1"/>
    <n v="2"/>
    <m/>
    <x v="0"/>
    <x v="1"/>
    <x v="0"/>
    <x v="0"/>
    <x v="0"/>
    <x v="5"/>
    <x v="1"/>
    <m/>
    <n v="1"/>
    <m/>
    <x v="1"/>
    <m/>
    <m/>
    <m/>
    <m/>
    <m/>
    <n v="1"/>
    <x v="0"/>
    <m/>
    <m/>
    <m/>
    <x v="3"/>
    <x v="6"/>
    <n v="3.5"/>
    <n v="4"/>
    <n v="3.5"/>
    <n v="5"/>
    <s v="Medium High"/>
    <s v="Low"/>
    <s v="Low"/>
    <s v="Medium Low"/>
    <s v="Medium Low"/>
    <x v="6"/>
  </r>
  <r>
    <n v="942"/>
    <d v="2020-09-25T14:07:32"/>
    <x v="941"/>
    <x v="44"/>
    <n v="13"/>
    <n v="1"/>
    <n v="1"/>
    <n v="1"/>
    <n v="0"/>
    <n v="1"/>
    <m/>
    <n v="1"/>
    <n v="5"/>
    <n v="2"/>
    <n v="1"/>
    <n v="1"/>
    <n v="5"/>
    <n v="2"/>
    <n v="1"/>
    <n v="5"/>
    <n v="5"/>
    <n v="1"/>
    <n v="5"/>
    <n v="1"/>
    <x v="8"/>
    <x v="0"/>
    <x v="10"/>
    <m/>
    <m/>
    <m/>
    <n v="2"/>
    <x v="1"/>
    <n v="2"/>
    <n v="2"/>
    <m/>
    <x v="0"/>
    <x v="1"/>
    <x v="0"/>
    <x v="0"/>
    <x v="0"/>
    <x v="3"/>
    <x v="0"/>
    <m/>
    <m/>
    <n v="1"/>
    <x v="1"/>
    <m/>
    <m/>
    <m/>
    <n v="1"/>
    <m/>
    <m/>
    <x v="0"/>
    <m/>
    <m/>
    <m/>
    <x v="2"/>
    <x v="3"/>
    <n v="6"/>
    <n v="6"/>
    <n v="5.5"/>
    <n v="4"/>
    <s v="Low"/>
    <s v="Medium High"/>
    <s v="Medium High"/>
    <s v="Medium High"/>
    <s v="Low"/>
    <x v="1"/>
  </r>
  <r>
    <n v="943"/>
    <d v="2020-09-25T14:08:08"/>
    <x v="942"/>
    <x v="8"/>
    <n v="47"/>
    <n v="2"/>
    <n v="1"/>
    <n v="1"/>
    <n v="1"/>
    <n v="1"/>
    <m/>
    <n v="1"/>
    <n v="5"/>
    <n v="2"/>
    <n v="6"/>
    <n v="6"/>
    <n v="7"/>
    <n v="7"/>
    <n v="7"/>
    <n v="6"/>
    <n v="6"/>
    <n v="7"/>
    <n v="6"/>
    <n v="6"/>
    <x v="5"/>
    <x v="0"/>
    <x v="0"/>
    <m/>
    <m/>
    <m/>
    <n v="2"/>
    <x v="1"/>
    <n v="2"/>
    <n v="2"/>
    <n v="1"/>
    <x v="0"/>
    <x v="1"/>
    <x v="0"/>
    <x v="1"/>
    <x v="0"/>
    <x v="3"/>
    <x v="0"/>
    <n v="1"/>
    <m/>
    <m/>
    <x v="1"/>
    <m/>
    <n v="1"/>
    <m/>
    <m/>
    <m/>
    <n v="1"/>
    <x v="1"/>
    <m/>
    <m/>
    <m/>
    <x v="3"/>
    <x v="0"/>
    <n v="4"/>
    <n v="4"/>
    <n v="3.5"/>
    <n v="4.5"/>
    <s v="Medium Low"/>
    <s v="Low"/>
    <s v="Low"/>
    <s v="Medium Low"/>
    <s v="Medium Low"/>
    <x v="0"/>
  </r>
  <r>
    <n v="944"/>
    <d v="2020-09-25T14:08:09"/>
    <x v="943"/>
    <x v="0"/>
    <n v="21"/>
    <n v="1"/>
    <n v="1"/>
    <n v="1"/>
    <n v="0"/>
    <n v="1"/>
    <m/>
    <n v="1"/>
    <n v="3"/>
    <n v="2"/>
    <n v="5"/>
    <n v="1"/>
    <n v="5"/>
    <n v="2"/>
    <n v="6"/>
    <n v="4"/>
    <n v="3"/>
    <n v="3"/>
    <n v="5"/>
    <n v="2"/>
    <x v="5"/>
    <x v="0"/>
    <x v="4"/>
    <m/>
    <m/>
    <m/>
    <n v="2"/>
    <x v="1"/>
    <n v="2"/>
    <n v="2"/>
    <n v="1"/>
    <x v="0"/>
    <x v="1"/>
    <x v="0"/>
    <x v="1"/>
    <x v="0"/>
    <x v="3"/>
    <x v="0"/>
    <m/>
    <m/>
    <m/>
    <x v="0"/>
    <m/>
    <n v="1"/>
    <m/>
    <m/>
    <m/>
    <m/>
    <x v="0"/>
    <m/>
    <n v="1"/>
    <m/>
    <x v="0"/>
    <x v="6"/>
    <n v="5"/>
    <n v="5"/>
    <n v="5.5"/>
    <n v="6"/>
    <s v="Medium High"/>
    <s v="Medium Low"/>
    <s v="Medium Low"/>
    <s v="Medium High"/>
    <s v="Medium High"/>
    <x v="2"/>
  </r>
  <r>
    <n v="945"/>
    <d v="2020-09-25T14:08:21"/>
    <x v="944"/>
    <x v="32"/>
    <n v="35"/>
    <n v="1"/>
    <n v="1"/>
    <n v="2"/>
    <n v="0"/>
    <n v="1"/>
    <m/>
    <n v="2"/>
    <n v="3"/>
    <n v="1"/>
    <n v="4"/>
    <n v="3"/>
    <n v="6"/>
    <n v="3"/>
    <n v="5"/>
    <n v="6"/>
    <n v="7"/>
    <n v="1"/>
    <n v="6"/>
    <n v="3"/>
    <x v="5"/>
    <x v="3"/>
    <x v="6"/>
    <m/>
    <s v="Huntington "/>
    <m/>
    <n v="2"/>
    <x v="0"/>
    <n v="2"/>
    <n v="2"/>
    <m/>
    <x v="1"/>
    <x v="1"/>
    <x v="0"/>
    <x v="1"/>
    <x v="0"/>
    <x v="4"/>
    <x v="0"/>
    <m/>
    <m/>
    <m/>
    <x v="0"/>
    <m/>
    <n v="1"/>
    <m/>
    <m/>
    <m/>
    <n v="1"/>
    <x v="1"/>
    <m/>
    <m/>
    <m/>
    <x v="2"/>
    <x v="2"/>
    <n v="6"/>
    <n v="6.5"/>
    <n v="5.5"/>
    <n v="5"/>
    <s v="Medium Low"/>
    <s v="Medium High"/>
    <s v="Medium High"/>
    <s v="Medium High"/>
    <s v="Medium Low"/>
    <x v="1"/>
  </r>
  <r>
    <n v="946"/>
    <d v="2020-09-25T14:08:37"/>
    <x v="945"/>
    <x v="5"/>
    <n v="41"/>
    <n v="1"/>
    <n v="1"/>
    <n v="2"/>
    <n v="2"/>
    <n v="3"/>
    <m/>
    <n v="2"/>
    <n v="11"/>
    <n v="2"/>
    <n v="5"/>
    <n v="6"/>
    <n v="3"/>
    <n v="6"/>
    <n v="3"/>
    <n v="2"/>
    <n v="7"/>
    <n v="2"/>
    <n v="4"/>
    <n v="2"/>
    <x v="24"/>
    <x v="3"/>
    <x v="9"/>
    <s v="Midland"/>
    <m/>
    <m/>
    <n v="2"/>
    <x v="2"/>
    <n v="2"/>
    <n v="2"/>
    <n v="1"/>
    <x v="0"/>
    <x v="1"/>
    <x v="0"/>
    <x v="1"/>
    <x v="0"/>
    <x v="1"/>
    <x v="0"/>
    <m/>
    <n v="1"/>
    <m/>
    <x v="1"/>
    <m/>
    <n v="1"/>
    <m/>
    <m/>
    <m/>
    <n v="1"/>
    <x v="1"/>
    <m/>
    <m/>
    <m/>
    <x v="2"/>
    <x v="11"/>
    <n v="4.5"/>
    <n v="4.5"/>
    <n v="3"/>
    <n v="4.5"/>
    <s v="Medium High"/>
    <s v="Medium Low"/>
    <s v="Medium Low"/>
    <s v="Low"/>
    <s v="Medium Low"/>
    <x v="6"/>
  </r>
  <r>
    <n v="947"/>
    <d v="2020-09-25T14:09:25"/>
    <x v="946"/>
    <x v="8"/>
    <n v="35"/>
    <n v="1"/>
    <n v="1"/>
    <n v="2"/>
    <n v="2"/>
    <n v="1"/>
    <m/>
    <n v="1"/>
    <n v="0"/>
    <n v="1"/>
    <n v="6"/>
    <n v="1"/>
    <n v="7"/>
    <n v="6"/>
    <n v="7"/>
    <n v="7"/>
    <n v="7"/>
    <n v="5"/>
    <n v="6"/>
    <n v="3"/>
    <x v="9"/>
    <x v="0"/>
    <x v="8"/>
    <m/>
    <m/>
    <m/>
    <n v="1"/>
    <x v="0"/>
    <n v="2"/>
    <n v="1"/>
    <m/>
    <x v="0"/>
    <x v="0"/>
    <x v="1"/>
    <x v="1"/>
    <x v="0"/>
    <x v="1"/>
    <x v="0"/>
    <m/>
    <n v="1"/>
    <n v="1"/>
    <x v="1"/>
    <m/>
    <m/>
    <m/>
    <m/>
    <m/>
    <m/>
    <x v="0"/>
    <m/>
    <m/>
    <m/>
    <x v="2"/>
    <x v="1"/>
    <n v="7"/>
    <n v="5"/>
    <n v="4"/>
    <n v="6"/>
    <s v="Medium Low"/>
    <s v="High"/>
    <s v="Medium Low"/>
    <s v="Medium Low"/>
    <s v="Medium High"/>
    <x v="5"/>
  </r>
  <r>
    <n v="948"/>
    <d v="2020-09-25T14:10:58"/>
    <x v="947"/>
    <x v="4"/>
    <n v="47"/>
    <n v="1"/>
    <n v="1"/>
    <n v="2"/>
    <n v="3"/>
    <n v="1"/>
    <m/>
    <n v="2"/>
    <n v="5"/>
    <n v="2"/>
    <n v="5"/>
    <n v="3"/>
    <n v="6"/>
    <n v="5"/>
    <n v="7"/>
    <n v="1"/>
    <n v="7"/>
    <n v="3"/>
    <n v="5"/>
    <n v="1"/>
    <x v="1"/>
    <x v="2"/>
    <x v="9"/>
    <s v="Oly fed"/>
    <m/>
    <m/>
    <n v="2"/>
    <x v="1"/>
    <n v="2"/>
    <n v="2"/>
    <m/>
    <x v="1"/>
    <x v="1"/>
    <x v="0"/>
    <x v="1"/>
    <x v="0"/>
    <x v="4"/>
    <x v="0"/>
    <m/>
    <n v="1"/>
    <m/>
    <x v="1"/>
    <m/>
    <n v="1"/>
    <m/>
    <m/>
    <m/>
    <m/>
    <x v="1"/>
    <m/>
    <m/>
    <n v="1"/>
    <x v="3"/>
    <x v="4"/>
    <n v="6"/>
    <n v="5.5"/>
    <n v="4"/>
    <n v="7"/>
    <s v="High"/>
    <s v="Medium High"/>
    <s v="Medium High"/>
    <s v="Medium Low"/>
    <s v="High"/>
    <x v="5"/>
  </r>
  <r>
    <n v="949"/>
    <d v="2020-09-25T14:12:35"/>
    <x v="948"/>
    <x v="2"/>
    <n v="35"/>
    <n v="1"/>
    <n v="1"/>
    <n v="3"/>
    <n v="0"/>
    <n v="5"/>
    <s v="Disability"/>
    <n v="2"/>
    <n v="2"/>
    <n v="2"/>
    <n v="1"/>
    <n v="4"/>
    <n v="5"/>
    <n v="7"/>
    <n v="1"/>
    <n v="7"/>
    <n v="6"/>
    <n v="6"/>
    <n v="1"/>
    <n v="7"/>
    <x v="7"/>
    <x v="3"/>
    <x v="2"/>
    <m/>
    <m/>
    <m/>
    <n v="2"/>
    <x v="1"/>
    <n v="2"/>
    <n v="2"/>
    <m/>
    <x v="0"/>
    <x v="1"/>
    <x v="0"/>
    <x v="1"/>
    <x v="1"/>
    <x v="0"/>
    <x v="0"/>
    <m/>
    <n v="1"/>
    <m/>
    <x v="1"/>
    <m/>
    <m/>
    <m/>
    <n v="1"/>
    <m/>
    <m/>
    <x v="1"/>
    <m/>
    <m/>
    <n v="1"/>
    <x v="2"/>
    <x v="8"/>
    <n v="5"/>
    <n v="3.5"/>
    <n v="1"/>
    <n v="1"/>
    <s v="Low"/>
    <s v="Medium Low"/>
    <s v="Low"/>
    <s v="Low"/>
    <s v="Low"/>
    <x v="4"/>
  </r>
  <r>
    <n v="950"/>
    <d v="2020-09-25T14:13:09"/>
    <x v="949"/>
    <x v="8"/>
    <n v="5"/>
    <n v="1"/>
    <n v="1"/>
    <n v="2"/>
    <n v="2"/>
    <n v="1"/>
    <m/>
    <n v="1"/>
    <n v="10"/>
    <n v="1"/>
    <n v="7"/>
    <n v="6"/>
    <n v="6"/>
    <n v="7"/>
    <n v="6"/>
    <n v="7"/>
    <n v="6"/>
    <n v="6"/>
    <n v="6"/>
    <n v="5"/>
    <x v="3"/>
    <x v="0"/>
    <x v="3"/>
    <m/>
    <m/>
    <m/>
    <n v="1"/>
    <x v="0"/>
    <n v="1"/>
    <n v="1"/>
    <m/>
    <x v="1"/>
    <x v="1"/>
    <x v="0"/>
    <x v="0"/>
    <x v="0"/>
    <x v="5"/>
    <x v="1"/>
    <m/>
    <n v="1"/>
    <m/>
    <x v="0"/>
    <m/>
    <m/>
    <m/>
    <m/>
    <m/>
    <m/>
    <x v="0"/>
    <n v="1"/>
    <m/>
    <m/>
    <x v="3"/>
    <x v="0"/>
    <n v="4"/>
    <n v="4"/>
    <n v="3.5"/>
    <n v="4.5"/>
    <s v="Medium Low"/>
    <s v="Low"/>
    <s v="Low"/>
    <s v="Medium Low"/>
    <s v="Medium Low"/>
    <x v="0"/>
  </r>
  <r>
    <n v="951"/>
    <d v="2020-09-25T14:14:17"/>
    <x v="950"/>
    <x v="3"/>
    <n v="29"/>
    <n v="1"/>
    <n v="1"/>
    <n v="2"/>
    <n v="3"/>
    <n v="1"/>
    <m/>
    <n v="1"/>
    <n v="3"/>
    <n v="2"/>
    <n v="7"/>
    <n v="2"/>
    <n v="7"/>
    <n v="6"/>
    <n v="6"/>
    <n v="1"/>
    <n v="5"/>
    <n v="5"/>
    <n v="2"/>
    <n v="1"/>
    <x v="1"/>
    <x v="1"/>
    <x v="1"/>
    <m/>
    <m/>
    <s v="Mr. Cooper"/>
    <n v="2"/>
    <x v="1"/>
    <n v="2"/>
    <n v="2"/>
    <n v="1"/>
    <x v="0"/>
    <x v="1"/>
    <x v="0"/>
    <x v="1"/>
    <x v="0"/>
    <x v="0"/>
    <x v="0"/>
    <m/>
    <m/>
    <m/>
    <x v="1"/>
    <n v="1"/>
    <n v="1"/>
    <m/>
    <m/>
    <m/>
    <m/>
    <x v="0"/>
    <m/>
    <m/>
    <m/>
    <x v="0"/>
    <x v="10"/>
    <n v="5.5"/>
    <n v="5"/>
    <n v="2"/>
    <n v="6.5"/>
    <s v="High"/>
    <s v="Medium High"/>
    <s v="Medium Low"/>
    <s v="Low"/>
    <s v="High"/>
    <x v="6"/>
  </r>
  <r>
    <n v="952"/>
    <d v="2020-09-25T14:15:55"/>
    <x v="951"/>
    <x v="8"/>
    <n v="5"/>
    <n v="2"/>
    <n v="1"/>
    <n v="2"/>
    <n v="1"/>
    <n v="1"/>
    <m/>
    <n v="1"/>
    <n v="0"/>
    <n v="1"/>
    <n v="6"/>
    <n v="5"/>
    <n v="6"/>
    <n v="5"/>
    <n v="7"/>
    <n v="7"/>
    <n v="6"/>
    <n v="6"/>
    <n v="6"/>
    <n v="6"/>
    <x v="8"/>
    <x v="0"/>
    <x v="3"/>
    <m/>
    <m/>
    <m/>
    <n v="1"/>
    <x v="0"/>
    <n v="1"/>
    <n v="1"/>
    <n v="1"/>
    <x v="0"/>
    <x v="1"/>
    <x v="0"/>
    <x v="1"/>
    <x v="0"/>
    <x v="4"/>
    <x v="0"/>
    <m/>
    <n v="1"/>
    <n v="1"/>
    <x v="1"/>
    <m/>
    <m/>
    <m/>
    <m/>
    <m/>
    <n v="1"/>
    <x v="0"/>
    <n v="1"/>
    <m/>
    <m/>
    <x v="3"/>
    <x v="1"/>
    <n v="4.5"/>
    <n v="4"/>
    <n v="4.5"/>
    <n v="4.5"/>
    <s v="Medium Low"/>
    <s v="Medium Low"/>
    <s v="Low"/>
    <s v="Medium Low"/>
    <s v="Medium Low"/>
    <x v="0"/>
  </r>
  <r>
    <n v="953"/>
    <d v="2020-09-25T14:16:34"/>
    <x v="952"/>
    <x v="23"/>
    <n v="30"/>
    <n v="1"/>
    <n v="1"/>
    <n v="4"/>
    <n v="1"/>
    <n v="1"/>
    <m/>
    <n v="1"/>
    <n v="20"/>
    <n v="2"/>
    <n v="1"/>
    <n v="2"/>
    <n v="5"/>
    <n v="5"/>
    <n v="5"/>
    <n v="7"/>
    <n v="7"/>
    <n v="7"/>
    <n v="2"/>
    <n v="2"/>
    <x v="16"/>
    <x v="0"/>
    <x v="1"/>
    <m/>
    <m/>
    <s v="Midland Mortgage"/>
    <n v="2"/>
    <x v="1"/>
    <n v="2"/>
    <n v="2"/>
    <m/>
    <x v="0"/>
    <x v="1"/>
    <x v="0"/>
    <x v="0"/>
    <x v="0"/>
    <x v="1"/>
    <x v="1"/>
    <m/>
    <m/>
    <m/>
    <x v="0"/>
    <m/>
    <n v="1"/>
    <n v="1"/>
    <m/>
    <m/>
    <m/>
    <x v="1"/>
    <m/>
    <m/>
    <n v="1"/>
    <x v="0"/>
    <x v="8"/>
    <n v="6.5"/>
    <n v="3"/>
    <n v="2.5"/>
    <n v="5.5"/>
    <s v="Low"/>
    <s v="High"/>
    <s v="Low"/>
    <s v="Low"/>
    <s v="Medium High"/>
    <x v="4"/>
  </r>
  <r>
    <n v="954"/>
    <d v="2020-09-25T14:17:04"/>
    <x v="953"/>
    <x v="28"/>
    <n v="35"/>
    <n v="2"/>
    <n v="1"/>
    <n v="3"/>
    <n v="1"/>
    <n v="1"/>
    <m/>
    <n v="2"/>
    <n v="14"/>
    <n v="2"/>
    <n v="6"/>
    <n v="1"/>
    <n v="5"/>
    <n v="1"/>
    <n v="5"/>
    <n v="1"/>
    <n v="6"/>
    <n v="1"/>
    <n v="6"/>
    <n v="2"/>
    <x v="9"/>
    <x v="2"/>
    <x v="1"/>
    <m/>
    <m/>
    <s v="Huntington"/>
    <n v="2"/>
    <x v="0"/>
    <n v="1"/>
    <n v="2"/>
    <n v="1"/>
    <x v="0"/>
    <x v="1"/>
    <x v="0"/>
    <x v="1"/>
    <x v="0"/>
    <x v="3"/>
    <x v="0"/>
    <m/>
    <m/>
    <n v="1"/>
    <x v="1"/>
    <m/>
    <n v="1"/>
    <m/>
    <m/>
    <m/>
    <m/>
    <x v="1"/>
    <n v="1"/>
    <m/>
    <m/>
    <x v="2"/>
    <x v="12"/>
    <n v="6.5"/>
    <n v="6"/>
    <n v="6.5"/>
    <n v="5.5"/>
    <s v="High"/>
    <s v="High"/>
    <s v="Medium High"/>
    <s v="High"/>
    <s v="Medium High"/>
    <x v="3"/>
  </r>
  <r>
    <n v="955"/>
    <d v="2020-09-25T14:18:50"/>
    <x v="954"/>
    <x v="36"/>
    <n v="39"/>
    <n v="1"/>
    <n v="1"/>
    <n v="2"/>
    <n v="0"/>
    <n v="1"/>
    <m/>
    <n v="1"/>
    <n v="22"/>
    <n v="2"/>
    <n v="1"/>
    <n v="4"/>
    <n v="6"/>
    <n v="3"/>
    <n v="4"/>
    <n v="6"/>
    <n v="5"/>
    <n v="1"/>
    <n v="5"/>
    <n v="5"/>
    <x v="34"/>
    <x v="0"/>
    <x v="3"/>
    <m/>
    <m/>
    <m/>
    <n v="2"/>
    <x v="1"/>
    <n v="2"/>
    <n v="2"/>
    <m/>
    <x v="0"/>
    <x v="1"/>
    <x v="0"/>
    <x v="1"/>
    <x v="1"/>
    <x v="2"/>
    <x v="0"/>
    <m/>
    <m/>
    <m/>
    <x v="1"/>
    <m/>
    <m/>
    <m/>
    <n v="1"/>
    <n v="1"/>
    <m/>
    <x v="1"/>
    <m/>
    <m/>
    <n v="1"/>
    <x v="0"/>
    <x v="7"/>
    <n v="4.5"/>
    <n v="6.5"/>
    <n v="5"/>
    <n v="3.5"/>
    <s v="Low"/>
    <s v="Medium Low"/>
    <s v="Medium High"/>
    <s v="Medium High"/>
    <s v="Low"/>
    <x v="4"/>
  </r>
  <r>
    <n v="956"/>
    <d v="2020-09-25T14:19:08"/>
    <x v="955"/>
    <x v="16"/>
    <n v="21"/>
    <n v="1"/>
    <n v="1"/>
    <n v="1"/>
    <n v="0"/>
    <n v="1"/>
    <m/>
    <n v="1"/>
    <n v="6"/>
    <n v="2"/>
    <n v="2"/>
    <n v="1"/>
    <n v="7"/>
    <n v="1"/>
    <n v="3"/>
    <n v="7"/>
    <n v="3"/>
    <n v="1"/>
    <n v="7"/>
    <n v="3"/>
    <x v="2"/>
    <x v="0"/>
    <x v="3"/>
    <m/>
    <m/>
    <m/>
    <n v="2"/>
    <x v="1"/>
    <n v="2"/>
    <n v="2"/>
    <m/>
    <x v="0"/>
    <x v="1"/>
    <x v="0"/>
    <x v="0"/>
    <x v="0"/>
    <x v="1"/>
    <x v="1"/>
    <m/>
    <m/>
    <m/>
    <x v="0"/>
    <m/>
    <n v="1"/>
    <m/>
    <m/>
    <m/>
    <m/>
    <x v="1"/>
    <m/>
    <m/>
    <n v="1"/>
    <x v="0"/>
    <x v="7"/>
    <n v="5"/>
    <n v="7"/>
    <n v="7"/>
    <n v="4"/>
    <s v="Low"/>
    <s v="Medium Low"/>
    <s v="High"/>
    <s v="High"/>
    <s v="Low"/>
    <x v="1"/>
  </r>
  <r>
    <n v="957"/>
    <d v="2020-09-25T14:19:16"/>
    <x v="956"/>
    <x v="8"/>
    <n v="6"/>
    <n v="1"/>
    <n v="1"/>
    <n v="1"/>
    <n v="2"/>
    <n v="1"/>
    <m/>
    <n v="1"/>
    <n v="3"/>
    <n v="1"/>
    <n v="5"/>
    <n v="5"/>
    <n v="4"/>
    <n v="5"/>
    <n v="6"/>
    <n v="7"/>
    <n v="6"/>
    <n v="6"/>
    <n v="5"/>
    <n v="5"/>
    <x v="7"/>
    <x v="0"/>
    <x v="3"/>
    <m/>
    <m/>
    <m/>
    <n v="1"/>
    <x v="0"/>
    <n v="2"/>
    <n v="1"/>
    <n v="1"/>
    <x v="0"/>
    <x v="1"/>
    <x v="1"/>
    <x v="1"/>
    <x v="0"/>
    <x v="3"/>
    <x v="0"/>
    <m/>
    <n v="1"/>
    <n v="1"/>
    <x v="1"/>
    <m/>
    <m/>
    <m/>
    <m/>
    <m/>
    <n v="1"/>
    <x v="1"/>
    <n v="1"/>
    <m/>
    <m/>
    <x v="3"/>
    <x v="2"/>
    <n v="4.5"/>
    <n v="3"/>
    <n v="4"/>
    <n v="4.5"/>
    <s v="Medium Low"/>
    <s v="Medium Low"/>
    <s v="Low"/>
    <s v="Medium Low"/>
    <s v="Medium Low"/>
    <x v="0"/>
  </r>
  <r>
    <n v="958"/>
    <d v="2020-09-25T14:20:47"/>
    <x v="957"/>
    <x v="18"/>
    <n v="13"/>
    <n v="1"/>
    <n v="1"/>
    <n v="4"/>
    <n v="1"/>
    <n v="1"/>
    <m/>
    <n v="1"/>
    <n v="0"/>
    <n v="2"/>
    <n v="6"/>
    <n v="4"/>
    <n v="4"/>
    <n v="2"/>
    <n v="5"/>
    <n v="1"/>
    <n v="6"/>
    <n v="2"/>
    <n v="6"/>
    <n v="3"/>
    <x v="1"/>
    <x v="0"/>
    <x v="5"/>
    <m/>
    <m/>
    <m/>
    <n v="3"/>
    <x v="2"/>
    <n v="2"/>
    <n v="2"/>
    <n v="1"/>
    <x v="1"/>
    <x v="0"/>
    <x v="0"/>
    <x v="0"/>
    <x v="0"/>
    <x v="5"/>
    <x v="0"/>
    <m/>
    <m/>
    <m/>
    <x v="1"/>
    <n v="1"/>
    <m/>
    <m/>
    <n v="1"/>
    <m/>
    <m/>
    <x v="0"/>
    <n v="1"/>
    <m/>
    <m/>
    <x v="2"/>
    <x v="12"/>
    <n v="5"/>
    <n v="5"/>
    <n v="6"/>
    <n v="5"/>
    <s v="High"/>
    <s v="Medium Low"/>
    <s v="Medium Low"/>
    <s v="Medium High"/>
    <s v="Medium Low"/>
    <x v="3"/>
  </r>
  <r>
    <n v="959"/>
    <d v="2020-09-25T14:20:54"/>
    <x v="958"/>
    <x v="56"/>
    <n v="37"/>
    <n v="2"/>
    <n v="1"/>
    <n v="4"/>
    <n v="0"/>
    <n v="1"/>
    <m/>
    <n v="2"/>
    <n v="15"/>
    <n v="2"/>
    <n v="3"/>
    <n v="4"/>
    <n v="6"/>
    <n v="5"/>
    <n v="6"/>
    <n v="6"/>
    <n v="7"/>
    <n v="2"/>
    <n v="4"/>
    <n v="1"/>
    <x v="17"/>
    <x v="3"/>
    <x v="3"/>
    <m/>
    <m/>
    <m/>
    <n v="2"/>
    <x v="1"/>
    <n v="1"/>
    <n v="2"/>
    <m/>
    <x v="0"/>
    <x v="1"/>
    <x v="0"/>
    <x v="1"/>
    <x v="1"/>
    <x v="4"/>
    <x v="0"/>
    <m/>
    <m/>
    <m/>
    <x v="1"/>
    <m/>
    <n v="1"/>
    <m/>
    <n v="1"/>
    <m/>
    <m/>
    <x v="0"/>
    <m/>
    <m/>
    <m/>
    <x v="3"/>
    <x v="9"/>
    <n v="5.5"/>
    <n v="6"/>
    <n v="3.5"/>
    <n v="6.5"/>
    <s v="Low"/>
    <s v="Medium High"/>
    <s v="Medium High"/>
    <s v="Medium Low"/>
    <s v="High"/>
    <x v="5"/>
  </r>
  <r>
    <n v="960"/>
    <d v="2020-09-25T14:21:22"/>
    <x v="959"/>
    <x v="14"/>
    <n v="28"/>
    <n v="1"/>
    <n v="1"/>
    <n v="2"/>
    <n v="1"/>
    <n v="1"/>
    <m/>
    <n v="1"/>
    <n v="0"/>
    <n v="1"/>
    <n v="5"/>
    <n v="5"/>
    <n v="2"/>
    <n v="7"/>
    <n v="7"/>
    <n v="7"/>
    <n v="5"/>
    <n v="6"/>
    <n v="3"/>
    <n v="6"/>
    <x v="30"/>
    <x v="0"/>
    <x v="3"/>
    <m/>
    <m/>
    <m/>
    <n v="1"/>
    <x v="0"/>
    <n v="1"/>
    <n v="1"/>
    <n v="1"/>
    <x v="0"/>
    <x v="1"/>
    <x v="0"/>
    <x v="1"/>
    <x v="0"/>
    <x v="3"/>
    <x v="1"/>
    <n v="1"/>
    <n v="1"/>
    <n v="1"/>
    <x v="1"/>
    <m/>
    <m/>
    <m/>
    <m/>
    <m/>
    <m/>
    <x v="0"/>
    <m/>
    <m/>
    <m/>
    <x v="3"/>
    <x v="2"/>
    <n v="4"/>
    <n v="2"/>
    <n v="2"/>
    <n v="4.5"/>
    <s v="Medium Low"/>
    <s v="Low"/>
    <s v="Low"/>
    <s v="Low"/>
    <s v="Medium Low"/>
    <x v="0"/>
  </r>
  <r>
    <n v="961"/>
    <d v="2020-09-25T14:21:46"/>
    <x v="960"/>
    <x v="32"/>
    <n v="37"/>
    <n v="2"/>
    <n v="1"/>
    <n v="2"/>
    <n v="0"/>
    <n v="3"/>
    <m/>
    <n v="1"/>
    <n v="17"/>
    <n v="2"/>
    <n v="5"/>
    <n v="4"/>
    <n v="4"/>
    <n v="4"/>
    <n v="7"/>
    <n v="3"/>
    <n v="6"/>
    <n v="5"/>
    <n v="4"/>
    <n v="1"/>
    <x v="12"/>
    <x v="1"/>
    <x v="4"/>
    <m/>
    <m/>
    <m/>
    <n v="2"/>
    <x v="1"/>
    <n v="2"/>
    <n v="2"/>
    <m/>
    <x v="0"/>
    <x v="1"/>
    <x v="0"/>
    <x v="0"/>
    <x v="0"/>
    <x v="4"/>
    <x v="0"/>
    <m/>
    <m/>
    <m/>
    <x v="1"/>
    <m/>
    <m/>
    <m/>
    <n v="1"/>
    <n v="1"/>
    <m/>
    <x v="1"/>
    <m/>
    <m/>
    <n v="1"/>
    <x v="3"/>
    <x v="5"/>
    <n v="5"/>
    <n v="3.5"/>
    <n v="4"/>
    <n v="7"/>
    <s v="Medium High"/>
    <s v="Medium Low"/>
    <s v="Low"/>
    <s v="Medium Low"/>
    <s v="High"/>
    <x v="6"/>
  </r>
  <r>
    <n v="962"/>
    <d v="2020-09-25T14:23:15"/>
    <x v="961"/>
    <x v="4"/>
    <n v="38"/>
    <n v="1"/>
    <n v="1"/>
    <n v="2"/>
    <n v="2"/>
    <n v="1"/>
    <m/>
    <n v="1"/>
    <n v="18"/>
    <n v="2"/>
    <n v="4"/>
    <n v="1"/>
    <n v="4"/>
    <n v="4"/>
    <n v="6"/>
    <n v="5"/>
    <n v="4"/>
    <n v="3"/>
    <n v="3"/>
    <n v="2"/>
    <x v="8"/>
    <x v="0"/>
    <x v="3"/>
    <m/>
    <m/>
    <m/>
    <n v="2"/>
    <x v="0"/>
    <n v="2"/>
    <n v="2"/>
    <n v="1"/>
    <x v="1"/>
    <x v="0"/>
    <x v="0"/>
    <x v="1"/>
    <x v="0"/>
    <x v="4"/>
    <x v="1"/>
    <n v="1"/>
    <n v="1"/>
    <m/>
    <x v="0"/>
    <m/>
    <m/>
    <m/>
    <m/>
    <m/>
    <n v="1"/>
    <x v="0"/>
    <m/>
    <m/>
    <m/>
    <x v="0"/>
    <x v="1"/>
    <n v="5.5"/>
    <n v="4.5"/>
    <n v="3.5"/>
    <n v="6"/>
    <s v="Medium Low"/>
    <s v="Medium High"/>
    <s v="Medium Low"/>
    <s v="Medium Low"/>
    <s v="Medium High"/>
    <x v="5"/>
  </r>
  <r>
    <n v="963"/>
    <d v="2020-09-25T14:23:46"/>
    <x v="962"/>
    <x v="11"/>
    <n v="6"/>
    <n v="1"/>
    <n v="1"/>
    <n v="2"/>
    <n v="0"/>
    <n v="1"/>
    <m/>
    <n v="2"/>
    <n v="2"/>
    <n v="2"/>
    <n v="1"/>
    <n v="5"/>
    <n v="6"/>
    <n v="2"/>
    <n v="4"/>
    <n v="7"/>
    <n v="7"/>
    <n v="1"/>
    <n v="7"/>
    <n v="6"/>
    <x v="7"/>
    <x v="3"/>
    <x v="6"/>
    <m/>
    <s v="Community Bank "/>
    <m/>
    <n v="2"/>
    <x v="2"/>
    <n v="2"/>
    <n v="2"/>
    <m/>
    <x v="1"/>
    <x v="0"/>
    <x v="0"/>
    <x v="1"/>
    <x v="0"/>
    <x v="4"/>
    <x v="1"/>
    <m/>
    <m/>
    <m/>
    <x v="0"/>
    <m/>
    <m/>
    <n v="1"/>
    <n v="1"/>
    <m/>
    <m/>
    <x v="0"/>
    <m/>
    <m/>
    <m/>
    <x v="3"/>
    <x v="8"/>
    <n v="5"/>
    <n v="6.5"/>
    <n v="6.5"/>
    <n v="3"/>
    <s v="Low"/>
    <s v="Medium Low"/>
    <s v="Medium High"/>
    <s v="High"/>
    <s v="Low"/>
    <x v="1"/>
  </r>
  <r>
    <n v="964"/>
    <d v="2020-09-25T14:23:52"/>
    <x v="963"/>
    <x v="11"/>
    <n v="22"/>
    <n v="2"/>
    <n v="1"/>
    <n v="3"/>
    <n v="1"/>
    <n v="1"/>
    <m/>
    <n v="2"/>
    <n v="15"/>
    <n v="2"/>
    <n v="2"/>
    <n v="2"/>
    <n v="6"/>
    <n v="5"/>
    <n v="5"/>
    <n v="5"/>
    <n v="7"/>
    <n v="1"/>
    <n v="3"/>
    <n v="5"/>
    <x v="22"/>
    <x v="1"/>
    <x v="1"/>
    <m/>
    <m/>
    <s v="PNC bank"/>
    <n v="2"/>
    <x v="0"/>
    <n v="2"/>
    <n v="2"/>
    <m/>
    <x v="1"/>
    <x v="1"/>
    <x v="0"/>
    <x v="1"/>
    <x v="0"/>
    <x v="2"/>
    <x v="0"/>
    <m/>
    <m/>
    <m/>
    <x v="1"/>
    <n v="1"/>
    <n v="1"/>
    <m/>
    <m/>
    <m/>
    <m/>
    <x v="1"/>
    <m/>
    <n v="1"/>
    <m/>
    <x v="2"/>
    <x v="9"/>
    <n v="6.5"/>
    <n v="6.5"/>
    <n v="3"/>
    <n v="4"/>
    <s v="Low"/>
    <s v="High"/>
    <s v="Medium High"/>
    <s v="Low"/>
    <s v="Low"/>
    <x v="4"/>
  </r>
  <r>
    <n v="965"/>
    <d v="2020-09-25T14:24:28"/>
    <x v="964"/>
    <x v="16"/>
    <n v="25"/>
    <n v="1"/>
    <n v="1"/>
    <n v="2"/>
    <n v="1"/>
    <n v="3"/>
    <m/>
    <n v="2"/>
    <n v="0"/>
    <n v="2"/>
    <n v="5"/>
    <n v="6"/>
    <n v="5"/>
    <n v="4"/>
    <n v="2"/>
    <n v="6"/>
    <n v="5"/>
    <n v="2"/>
    <n v="5"/>
    <n v="5"/>
    <x v="12"/>
    <x v="0"/>
    <x v="5"/>
    <m/>
    <m/>
    <m/>
    <n v="2"/>
    <x v="0"/>
    <n v="2"/>
    <n v="2"/>
    <m/>
    <x v="1"/>
    <x v="0"/>
    <x v="0"/>
    <x v="0"/>
    <x v="0"/>
    <x v="5"/>
    <x v="0"/>
    <m/>
    <m/>
    <m/>
    <x v="1"/>
    <m/>
    <m/>
    <m/>
    <m/>
    <m/>
    <m/>
    <x v="0"/>
    <m/>
    <m/>
    <m/>
    <x v="2"/>
    <x v="1"/>
    <n v="3.5"/>
    <n v="5.5"/>
    <n v="4.5"/>
    <n v="2.5"/>
    <s v="Medium Low"/>
    <s v="Low"/>
    <s v="Medium High"/>
    <s v="Medium Low"/>
    <s v="Low"/>
    <x v="0"/>
  </r>
  <r>
    <n v="966"/>
    <d v="2020-09-25T14:24:54"/>
    <x v="965"/>
    <x v="25"/>
    <n v="35"/>
    <n v="1"/>
    <n v="1"/>
    <n v="3"/>
    <n v="3"/>
    <n v="1"/>
    <m/>
    <n v="1"/>
    <n v="8"/>
    <n v="2"/>
    <n v="5"/>
    <n v="2"/>
    <n v="5"/>
    <n v="4"/>
    <n v="6"/>
    <n v="3"/>
    <n v="6"/>
    <n v="3"/>
    <n v="5"/>
    <n v="3"/>
    <x v="10"/>
    <x v="0"/>
    <x v="5"/>
    <m/>
    <m/>
    <m/>
    <n v="2"/>
    <x v="1"/>
    <n v="2"/>
    <n v="2"/>
    <m/>
    <x v="0"/>
    <x v="1"/>
    <x v="0"/>
    <x v="0"/>
    <x v="0"/>
    <x v="1"/>
    <x v="1"/>
    <m/>
    <m/>
    <m/>
    <x v="0"/>
    <m/>
    <m/>
    <n v="1"/>
    <n v="1"/>
    <m/>
    <m/>
    <x v="1"/>
    <m/>
    <m/>
    <n v="1"/>
    <x v="2"/>
    <x v="5"/>
    <n v="6"/>
    <n v="5"/>
    <n v="4.5"/>
    <n v="5.5"/>
    <s v="Medium High"/>
    <s v="Medium High"/>
    <s v="Medium Low"/>
    <s v="Medium Low"/>
    <s v="Medium High"/>
    <x v="5"/>
  </r>
  <r>
    <n v="967"/>
    <d v="2020-09-25T14:26:32"/>
    <x v="966"/>
    <x v="18"/>
    <n v="32"/>
    <n v="1"/>
    <n v="1"/>
    <n v="2"/>
    <n v="2"/>
    <n v="1"/>
    <m/>
    <n v="1"/>
    <n v="0"/>
    <n v="1"/>
    <n v="6"/>
    <n v="7"/>
    <n v="6"/>
    <n v="6"/>
    <n v="7"/>
    <n v="6"/>
    <n v="6"/>
    <n v="7"/>
    <n v="7"/>
    <n v="7"/>
    <x v="8"/>
    <x v="0"/>
    <x v="3"/>
    <m/>
    <m/>
    <m/>
    <n v="2"/>
    <x v="1"/>
    <n v="2"/>
    <n v="2"/>
    <n v="1"/>
    <x v="0"/>
    <x v="0"/>
    <x v="0"/>
    <x v="1"/>
    <x v="0"/>
    <x v="1"/>
    <x v="0"/>
    <m/>
    <n v="1"/>
    <m/>
    <x v="1"/>
    <n v="1"/>
    <m/>
    <m/>
    <m/>
    <m/>
    <n v="1"/>
    <x v="0"/>
    <m/>
    <m/>
    <m/>
    <x v="0"/>
    <x v="0"/>
    <n v="3.5"/>
    <n v="3.5"/>
    <n v="4.5"/>
    <n v="4"/>
    <s v="Medium Low"/>
    <s v="Low"/>
    <s v="Low"/>
    <s v="Medium Low"/>
    <s v="Low"/>
    <x v="0"/>
  </r>
  <r>
    <n v="968"/>
    <d v="2020-09-25T14:26:42"/>
    <x v="967"/>
    <x v="36"/>
    <n v="30"/>
    <n v="1"/>
    <n v="1"/>
    <n v="3"/>
    <n v="2"/>
    <n v="1"/>
    <m/>
    <n v="2"/>
    <n v="4"/>
    <n v="2"/>
    <n v="4"/>
    <n v="5"/>
    <n v="7"/>
    <n v="4"/>
    <n v="6"/>
    <n v="7"/>
    <n v="7"/>
    <n v="2"/>
    <n v="6"/>
    <n v="4"/>
    <x v="3"/>
    <x v="3"/>
    <x v="10"/>
    <m/>
    <m/>
    <m/>
    <n v="2"/>
    <x v="1"/>
    <n v="2"/>
    <n v="2"/>
    <m/>
    <x v="1"/>
    <x v="1"/>
    <x v="0"/>
    <x v="0"/>
    <x v="0"/>
    <x v="1"/>
    <x v="1"/>
    <m/>
    <m/>
    <m/>
    <x v="0"/>
    <m/>
    <m/>
    <n v="1"/>
    <n v="1"/>
    <m/>
    <n v="1"/>
    <x v="1"/>
    <m/>
    <m/>
    <m/>
    <x v="0"/>
    <x v="9"/>
    <n v="5"/>
    <n v="6.5"/>
    <n v="5"/>
    <n v="5"/>
    <s v="Low"/>
    <s v="Medium Low"/>
    <s v="Medium High"/>
    <s v="Medium High"/>
    <s v="Medium Low"/>
    <x v="2"/>
  </r>
  <r>
    <n v="969"/>
    <d v="2020-09-25T14:28:16"/>
    <x v="968"/>
    <x v="41"/>
    <n v="14"/>
    <n v="2"/>
    <n v="1"/>
    <n v="2"/>
    <n v="0"/>
    <n v="1"/>
    <m/>
    <n v="1"/>
    <n v="1"/>
    <n v="2"/>
    <n v="7"/>
    <n v="2"/>
    <n v="5"/>
    <n v="5"/>
    <n v="7"/>
    <n v="5"/>
    <n v="7"/>
    <n v="5"/>
    <n v="5"/>
    <n v="3"/>
    <x v="12"/>
    <x v="0"/>
    <x v="1"/>
    <m/>
    <m/>
    <s v="Union Home "/>
    <n v="1"/>
    <x v="0"/>
    <n v="2"/>
    <n v="2"/>
    <m/>
    <x v="0"/>
    <x v="1"/>
    <x v="0"/>
    <x v="1"/>
    <x v="1"/>
    <x v="4"/>
    <x v="1"/>
    <m/>
    <m/>
    <m/>
    <x v="0"/>
    <m/>
    <m/>
    <m/>
    <n v="1"/>
    <n v="1"/>
    <m/>
    <x v="0"/>
    <m/>
    <m/>
    <m/>
    <x v="2"/>
    <x v="5"/>
    <n v="6.5"/>
    <n v="4"/>
    <n v="4"/>
    <n v="6"/>
    <s v="Medium High"/>
    <s v="High"/>
    <s v="Low"/>
    <s v="Medium Low"/>
    <s v="Medium High"/>
    <x v="5"/>
  </r>
  <r>
    <n v="970"/>
    <d v="2020-09-25T14:29:47"/>
    <x v="969"/>
    <x v="3"/>
    <n v="38"/>
    <n v="1"/>
    <n v="1"/>
    <n v="2"/>
    <n v="1"/>
    <n v="1"/>
    <m/>
    <n v="1"/>
    <n v="7"/>
    <n v="2"/>
    <n v="6"/>
    <n v="3"/>
    <n v="6"/>
    <n v="3"/>
    <n v="5"/>
    <n v="4"/>
    <n v="5"/>
    <n v="3"/>
    <n v="6"/>
    <n v="3"/>
    <x v="10"/>
    <x v="0"/>
    <x v="1"/>
    <m/>
    <m/>
    <s v="SunTrust"/>
    <n v="2"/>
    <x v="2"/>
    <n v="2"/>
    <n v="2"/>
    <m/>
    <x v="0"/>
    <x v="1"/>
    <x v="0"/>
    <x v="1"/>
    <x v="1"/>
    <x v="1"/>
    <x v="1"/>
    <m/>
    <m/>
    <m/>
    <x v="1"/>
    <m/>
    <n v="1"/>
    <n v="1"/>
    <n v="1"/>
    <m/>
    <m/>
    <x v="1"/>
    <m/>
    <m/>
    <n v="1"/>
    <x v="0"/>
    <x v="5"/>
    <n v="5"/>
    <n v="5.5"/>
    <n v="5.5"/>
    <n v="5"/>
    <s v="Medium High"/>
    <s v="Medium Low"/>
    <s v="Medium High"/>
    <s v="Medium High"/>
    <s v="Medium Low"/>
    <x v="2"/>
  </r>
  <r>
    <n v="971"/>
    <d v="2020-09-25T14:30:16"/>
    <x v="970"/>
    <x v="5"/>
    <n v="44"/>
    <n v="1"/>
    <n v="1"/>
    <n v="2"/>
    <n v="2"/>
    <n v="1"/>
    <m/>
    <n v="1"/>
    <n v="10"/>
    <n v="1"/>
    <n v="6"/>
    <n v="1"/>
    <n v="2"/>
    <n v="1"/>
    <n v="7"/>
    <n v="2"/>
    <n v="2"/>
    <n v="1"/>
    <n v="6"/>
    <n v="1"/>
    <x v="1"/>
    <x v="0"/>
    <x v="3"/>
    <m/>
    <m/>
    <m/>
    <n v="1"/>
    <x v="0"/>
    <n v="1"/>
    <n v="2"/>
    <n v="1"/>
    <x v="1"/>
    <x v="0"/>
    <x v="0"/>
    <x v="0"/>
    <x v="0"/>
    <x v="4"/>
    <x v="1"/>
    <n v="1"/>
    <n v="1"/>
    <m/>
    <x v="0"/>
    <m/>
    <m/>
    <m/>
    <m/>
    <m/>
    <n v="1"/>
    <x v="0"/>
    <n v="1"/>
    <n v="1"/>
    <m/>
    <x v="3"/>
    <x v="4"/>
    <n v="4.5"/>
    <n v="4.5"/>
    <n v="6.5"/>
    <n v="7"/>
    <s v="High"/>
    <s v="Medium Low"/>
    <s v="Medium Low"/>
    <s v="High"/>
    <s v="High"/>
    <x v="3"/>
  </r>
  <r>
    <n v="972"/>
    <d v="2020-09-25T14:30:35"/>
    <x v="971"/>
    <x v="47"/>
    <n v="30"/>
    <n v="1"/>
    <n v="1"/>
    <n v="1"/>
    <n v="0"/>
    <n v="4"/>
    <m/>
    <n v="2"/>
    <n v="3"/>
    <n v="2"/>
    <n v="2"/>
    <n v="1"/>
    <n v="6"/>
    <n v="3"/>
    <n v="3"/>
    <n v="6"/>
    <n v="6"/>
    <n v="1"/>
    <n v="6"/>
    <n v="5"/>
    <x v="5"/>
    <x v="3"/>
    <x v="1"/>
    <m/>
    <m/>
    <s v="Roundpoint Mortgage"/>
    <n v="2"/>
    <x v="1"/>
    <n v="2"/>
    <n v="2"/>
    <n v="1"/>
    <x v="0"/>
    <x v="1"/>
    <x v="0"/>
    <x v="0"/>
    <x v="0"/>
    <x v="1"/>
    <x v="0"/>
    <m/>
    <m/>
    <m/>
    <x v="1"/>
    <m/>
    <n v="1"/>
    <n v="1"/>
    <m/>
    <m/>
    <m/>
    <x v="1"/>
    <m/>
    <m/>
    <n v="1"/>
    <x v="0"/>
    <x v="3"/>
    <n v="6.5"/>
    <n v="6.5"/>
    <n v="5.5"/>
    <n v="3"/>
    <s v="Low"/>
    <s v="High"/>
    <s v="Medium High"/>
    <s v="Medium High"/>
    <s v="Low"/>
    <x v="1"/>
  </r>
  <r>
    <n v="973"/>
    <d v="2020-09-25T14:30:43"/>
    <x v="972"/>
    <x v="34"/>
    <n v="13"/>
    <n v="1"/>
    <n v="1"/>
    <n v="2"/>
    <n v="2"/>
    <n v="1"/>
    <m/>
    <n v="1"/>
    <n v="10"/>
    <n v="1"/>
    <n v="6"/>
    <n v="7"/>
    <n v="6"/>
    <n v="7"/>
    <n v="6"/>
    <n v="7"/>
    <n v="7"/>
    <n v="6"/>
    <n v="6"/>
    <n v="7"/>
    <x v="14"/>
    <x v="0"/>
    <x v="3"/>
    <m/>
    <m/>
    <m/>
    <n v="2"/>
    <x v="1"/>
    <n v="2"/>
    <n v="2"/>
    <n v="1"/>
    <x v="0"/>
    <x v="1"/>
    <x v="0"/>
    <x v="1"/>
    <x v="0"/>
    <x v="3"/>
    <x v="0"/>
    <m/>
    <m/>
    <m/>
    <x v="1"/>
    <m/>
    <m/>
    <m/>
    <m/>
    <m/>
    <n v="1"/>
    <x v="1"/>
    <m/>
    <m/>
    <m/>
    <x v="2"/>
    <x v="1"/>
    <n v="4"/>
    <n v="4"/>
    <n v="3.5"/>
    <n v="3.5"/>
    <s v="Medium Low"/>
    <s v="Low"/>
    <s v="Low"/>
    <s v="Medium Low"/>
    <s v="Low"/>
    <x v="0"/>
  </r>
  <r>
    <n v="974"/>
    <d v="2020-09-25T14:31:27"/>
    <x v="973"/>
    <x v="3"/>
    <n v="38"/>
    <n v="1"/>
    <n v="1"/>
    <n v="2"/>
    <n v="2"/>
    <n v="1"/>
    <m/>
    <n v="1"/>
    <n v="0"/>
    <n v="1"/>
    <n v="7"/>
    <n v="6"/>
    <n v="7"/>
    <n v="6"/>
    <n v="6"/>
    <n v="7"/>
    <n v="7"/>
    <n v="6"/>
    <n v="6"/>
    <n v="7"/>
    <x v="12"/>
    <x v="0"/>
    <x v="4"/>
    <m/>
    <m/>
    <m/>
    <n v="1"/>
    <x v="0"/>
    <n v="1"/>
    <n v="2"/>
    <n v="1"/>
    <x v="0"/>
    <x v="1"/>
    <x v="1"/>
    <x v="0"/>
    <x v="0"/>
    <x v="0"/>
    <x v="0"/>
    <m/>
    <n v="1"/>
    <m/>
    <x v="1"/>
    <n v="1"/>
    <m/>
    <m/>
    <m/>
    <m/>
    <n v="1"/>
    <x v="1"/>
    <n v="1"/>
    <n v="1"/>
    <m/>
    <x v="0"/>
    <x v="0"/>
    <n v="4.5"/>
    <n v="4.5"/>
    <n v="4"/>
    <n v="3.5"/>
    <s v="Medium Low"/>
    <s v="Medium Low"/>
    <s v="Medium Low"/>
    <s v="Medium Low"/>
    <s v="Low"/>
    <x v="0"/>
  </r>
  <r>
    <n v="975"/>
    <d v="2020-09-25T14:32:05"/>
    <x v="974"/>
    <x v="56"/>
    <n v="47"/>
    <n v="1"/>
    <n v="1"/>
    <n v="2"/>
    <n v="0"/>
    <n v="1"/>
    <m/>
    <n v="2"/>
    <n v="15"/>
    <n v="2"/>
    <n v="2"/>
    <n v="5"/>
    <n v="5"/>
    <n v="5"/>
    <n v="6"/>
    <n v="6"/>
    <n v="6"/>
    <n v="6"/>
    <n v="5"/>
    <n v="2"/>
    <x v="8"/>
    <x v="1"/>
    <x v="10"/>
    <m/>
    <m/>
    <m/>
    <n v="3"/>
    <x v="1"/>
    <n v="2"/>
    <n v="3"/>
    <n v="1"/>
    <x v="1"/>
    <x v="1"/>
    <x v="0"/>
    <x v="0"/>
    <x v="0"/>
    <x v="1"/>
    <x v="0"/>
    <m/>
    <m/>
    <m/>
    <x v="1"/>
    <n v="1"/>
    <n v="1"/>
    <m/>
    <m/>
    <m/>
    <n v="1"/>
    <x v="0"/>
    <m/>
    <m/>
    <m/>
    <x v="3"/>
    <x v="3"/>
    <n v="4.5"/>
    <n v="3.5"/>
    <n v="4"/>
    <n v="6"/>
    <s v="Low"/>
    <s v="Medium Low"/>
    <s v="Low"/>
    <s v="Medium Low"/>
    <s v="Medium High"/>
    <x v="4"/>
  </r>
  <r>
    <n v="976"/>
    <d v="2020-09-25T14:33:02"/>
    <x v="975"/>
    <x v="38"/>
    <n v="3"/>
    <n v="2"/>
    <n v="1"/>
    <n v="2"/>
    <n v="1"/>
    <n v="5"/>
    <s v="Housewife"/>
    <n v="1"/>
    <n v="2"/>
    <n v="2"/>
    <n v="3"/>
    <n v="1"/>
    <n v="5"/>
    <n v="3"/>
    <n v="5"/>
    <n v="6"/>
    <n v="6"/>
    <n v="2"/>
    <n v="5"/>
    <n v="3"/>
    <x v="1"/>
    <x v="1"/>
    <x v="2"/>
    <m/>
    <m/>
    <m/>
    <n v="2"/>
    <x v="2"/>
    <n v="3"/>
    <n v="2"/>
    <m/>
    <x v="1"/>
    <x v="1"/>
    <x v="0"/>
    <x v="1"/>
    <x v="0"/>
    <x v="0"/>
    <x v="0"/>
    <n v="1"/>
    <m/>
    <m/>
    <x v="1"/>
    <n v="1"/>
    <m/>
    <m/>
    <m/>
    <m/>
    <n v="1"/>
    <x v="0"/>
    <n v="1"/>
    <n v="1"/>
    <m/>
    <x v="3"/>
    <x v="9"/>
    <n v="6.5"/>
    <n v="5.5"/>
    <n v="5"/>
    <n v="5"/>
    <s v="Low"/>
    <s v="High"/>
    <s v="Medium High"/>
    <s v="Medium High"/>
    <s v="Medium Low"/>
    <x v="1"/>
  </r>
  <r>
    <n v="977"/>
    <d v="2020-09-25T14:34:19"/>
    <x v="976"/>
    <x v="5"/>
    <n v="5"/>
    <n v="1"/>
    <n v="1"/>
    <n v="2"/>
    <n v="2"/>
    <n v="1"/>
    <m/>
    <n v="2"/>
    <n v="7"/>
    <n v="2"/>
    <n v="6"/>
    <n v="3"/>
    <n v="7"/>
    <n v="2"/>
    <n v="6"/>
    <n v="4"/>
    <n v="7"/>
    <n v="1"/>
    <n v="6"/>
    <n v="2"/>
    <x v="22"/>
    <x v="3"/>
    <x v="10"/>
    <m/>
    <m/>
    <m/>
    <n v="2"/>
    <x v="2"/>
    <n v="2"/>
    <n v="2"/>
    <m/>
    <x v="0"/>
    <x v="1"/>
    <x v="0"/>
    <x v="1"/>
    <x v="1"/>
    <x v="0"/>
    <x v="0"/>
    <m/>
    <m/>
    <m/>
    <x v="1"/>
    <n v="1"/>
    <m/>
    <n v="1"/>
    <m/>
    <m/>
    <m/>
    <x v="1"/>
    <m/>
    <m/>
    <n v="1"/>
    <x v="3"/>
    <x v="5"/>
    <n v="6"/>
    <n v="7"/>
    <n v="6"/>
    <n v="6"/>
    <s v="Medium High"/>
    <s v="Medium High"/>
    <s v="High"/>
    <s v="Medium High"/>
    <s v="Medium High"/>
    <x v="3"/>
  </r>
  <r>
    <n v="978"/>
    <d v="2020-09-25T14:38:46"/>
    <x v="977"/>
    <x v="43"/>
    <n v="12"/>
    <n v="2"/>
    <n v="1"/>
    <n v="2"/>
    <n v="3"/>
    <n v="1"/>
    <m/>
    <n v="2"/>
    <n v="2"/>
    <n v="2"/>
    <n v="4"/>
    <n v="3"/>
    <n v="7"/>
    <n v="5"/>
    <n v="5"/>
    <n v="4"/>
    <n v="5"/>
    <n v="1"/>
    <n v="4"/>
    <n v="5"/>
    <x v="1"/>
    <x v="2"/>
    <x v="9"/>
    <s v="Idaho Central Credit Union"/>
    <m/>
    <m/>
    <n v="2"/>
    <x v="1"/>
    <n v="2"/>
    <n v="2"/>
    <n v="1"/>
    <x v="1"/>
    <x v="1"/>
    <x v="0"/>
    <x v="1"/>
    <x v="0"/>
    <x v="0"/>
    <x v="0"/>
    <m/>
    <m/>
    <m/>
    <x v="1"/>
    <m/>
    <n v="1"/>
    <m/>
    <n v="1"/>
    <m/>
    <m/>
    <x v="1"/>
    <m/>
    <m/>
    <n v="1"/>
    <x v="3"/>
    <x v="0"/>
    <n v="5"/>
    <n v="7"/>
    <n v="3.5"/>
    <n v="4"/>
    <s v="Medium Low"/>
    <s v="Medium Low"/>
    <s v="High"/>
    <s v="Medium Low"/>
    <s v="Low"/>
    <x v="5"/>
  </r>
  <r>
    <n v="979"/>
    <d v="2020-09-25T14:39:03"/>
    <x v="978"/>
    <x v="27"/>
    <n v="13"/>
    <n v="1"/>
    <n v="1"/>
    <n v="2"/>
    <n v="0"/>
    <n v="1"/>
    <m/>
    <n v="2"/>
    <n v="25"/>
    <n v="2"/>
    <n v="6"/>
    <n v="1"/>
    <n v="6"/>
    <n v="1"/>
    <n v="6"/>
    <n v="1"/>
    <n v="6"/>
    <n v="1"/>
    <n v="7"/>
    <n v="1"/>
    <x v="28"/>
    <x v="3"/>
    <x v="6"/>
    <m/>
    <s v="Local"/>
    <m/>
    <n v="2"/>
    <x v="0"/>
    <n v="2"/>
    <n v="2"/>
    <m/>
    <x v="0"/>
    <x v="1"/>
    <x v="0"/>
    <x v="0"/>
    <x v="0"/>
    <x v="3"/>
    <x v="1"/>
    <m/>
    <m/>
    <m/>
    <x v="1"/>
    <m/>
    <n v="1"/>
    <n v="1"/>
    <n v="1"/>
    <m/>
    <m/>
    <x v="1"/>
    <m/>
    <m/>
    <n v="1"/>
    <x v="2"/>
    <x v="12"/>
    <n v="6.5"/>
    <n v="6.5"/>
    <n v="7"/>
    <n v="6.5"/>
    <s v="High"/>
    <s v="High"/>
    <s v="Medium High"/>
    <s v="High"/>
    <s v="High"/>
    <x v="3"/>
  </r>
  <r>
    <n v="980"/>
    <d v="2020-09-25T14:40:36"/>
    <x v="979"/>
    <x v="11"/>
    <n v="28"/>
    <n v="1"/>
    <n v="1"/>
    <n v="3"/>
    <n v="2"/>
    <n v="1"/>
    <m/>
    <n v="1"/>
    <n v="4"/>
    <n v="2"/>
    <n v="1"/>
    <n v="3"/>
    <n v="7"/>
    <n v="4"/>
    <n v="5"/>
    <n v="5"/>
    <n v="6"/>
    <n v="2"/>
    <n v="4"/>
    <n v="3"/>
    <x v="8"/>
    <x v="0"/>
    <x v="1"/>
    <m/>
    <m/>
    <s v="Lakeview"/>
    <n v="2"/>
    <x v="0"/>
    <n v="2"/>
    <n v="2"/>
    <n v="1"/>
    <x v="0"/>
    <x v="1"/>
    <x v="0"/>
    <x v="1"/>
    <x v="0"/>
    <x v="1"/>
    <x v="0"/>
    <m/>
    <m/>
    <m/>
    <x v="1"/>
    <n v="1"/>
    <m/>
    <m/>
    <n v="1"/>
    <m/>
    <m/>
    <x v="1"/>
    <m/>
    <n v="1"/>
    <m/>
    <x v="3"/>
    <x v="3"/>
    <n v="5.5"/>
    <n v="6.5"/>
    <n v="4"/>
    <n v="5"/>
    <s v="Low"/>
    <s v="Medium High"/>
    <s v="Medium High"/>
    <s v="Medium Low"/>
    <s v="Medium Low"/>
    <x v="4"/>
  </r>
  <r>
    <n v="981"/>
    <d v="2020-09-25T14:40:53"/>
    <x v="980"/>
    <x v="9"/>
    <n v="50"/>
    <n v="1"/>
    <n v="1"/>
    <n v="1"/>
    <n v="0"/>
    <n v="1"/>
    <m/>
    <n v="1"/>
    <n v="20"/>
    <n v="2"/>
    <n v="5"/>
    <n v="4"/>
    <n v="7"/>
    <n v="4"/>
    <n v="5"/>
    <n v="3"/>
    <n v="6"/>
    <n v="1"/>
    <n v="5"/>
    <n v="4"/>
    <x v="4"/>
    <x v="0"/>
    <x v="10"/>
    <m/>
    <m/>
    <m/>
    <n v="2"/>
    <x v="1"/>
    <n v="2"/>
    <n v="2"/>
    <m/>
    <x v="0"/>
    <x v="1"/>
    <x v="0"/>
    <x v="1"/>
    <x v="1"/>
    <x v="0"/>
    <x v="0"/>
    <m/>
    <m/>
    <m/>
    <x v="0"/>
    <n v="1"/>
    <m/>
    <m/>
    <m/>
    <m/>
    <m/>
    <x v="1"/>
    <m/>
    <m/>
    <n v="1"/>
    <x v="2"/>
    <x v="5"/>
    <n v="5"/>
    <n v="7"/>
    <n v="4.5"/>
    <n v="4.5"/>
    <s v="Medium High"/>
    <s v="Medium Low"/>
    <s v="High"/>
    <s v="Medium Low"/>
    <s v="Medium Low"/>
    <x v="5"/>
  </r>
  <r>
    <n v="982"/>
    <d v="2020-09-25T14:41:03"/>
    <x v="981"/>
    <x v="44"/>
    <n v="32"/>
    <n v="1"/>
    <n v="1"/>
    <n v="2"/>
    <n v="3"/>
    <n v="1"/>
    <m/>
    <n v="1"/>
    <n v="3"/>
    <n v="2"/>
    <n v="3"/>
    <n v="6"/>
    <n v="6"/>
    <n v="7"/>
    <n v="6"/>
    <n v="6"/>
    <n v="7"/>
    <n v="6"/>
    <n v="2"/>
    <n v="1"/>
    <x v="5"/>
    <x v="0"/>
    <x v="2"/>
    <m/>
    <m/>
    <m/>
    <n v="2"/>
    <x v="0"/>
    <n v="2"/>
    <n v="2"/>
    <m/>
    <x v="0"/>
    <x v="1"/>
    <x v="1"/>
    <x v="1"/>
    <x v="0"/>
    <x v="0"/>
    <x v="0"/>
    <m/>
    <m/>
    <n v="1"/>
    <x v="1"/>
    <m/>
    <m/>
    <n v="1"/>
    <m/>
    <m/>
    <n v="1"/>
    <x v="1"/>
    <m/>
    <m/>
    <m/>
    <x v="0"/>
    <x v="9"/>
    <n v="4.5"/>
    <n v="4"/>
    <n v="1.5"/>
    <n v="6.5"/>
    <s v="Low"/>
    <s v="Medium Low"/>
    <s v="Low"/>
    <s v="Low"/>
    <s v="High"/>
    <x v="4"/>
  </r>
  <r>
    <n v="983"/>
    <d v="2020-09-25T14:42:00"/>
    <x v="982"/>
    <x v="7"/>
    <n v="32"/>
    <n v="1"/>
    <n v="1"/>
    <n v="2"/>
    <n v="1"/>
    <n v="3"/>
    <m/>
    <n v="1"/>
    <n v="1"/>
    <n v="2"/>
    <n v="4"/>
    <n v="3"/>
    <n v="6"/>
    <n v="3"/>
    <n v="6"/>
    <n v="5"/>
    <n v="6"/>
    <n v="2"/>
    <n v="6"/>
    <n v="4"/>
    <x v="12"/>
    <x v="0"/>
    <x v="3"/>
    <m/>
    <m/>
    <m/>
    <n v="2"/>
    <x v="0"/>
    <n v="1"/>
    <n v="2"/>
    <m/>
    <x v="1"/>
    <x v="1"/>
    <x v="0"/>
    <x v="1"/>
    <x v="0"/>
    <x v="1"/>
    <x v="0"/>
    <m/>
    <m/>
    <m/>
    <x v="0"/>
    <m/>
    <n v="1"/>
    <m/>
    <m/>
    <m/>
    <n v="1"/>
    <x v="0"/>
    <m/>
    <m/>
    <m/>
    <x v="0"/>
    <x v="1"/>
    <n v="5.5"/>
    <n v="6"/>
    <n v="5.5"/>
    <n v="5"/>
    <s v="Medium Low"/>
    <s v="Medium High"/>
    <s v="Medium High"/>
    <s v="Medium High"/>
    <s v="Medium Low"/>
    <x v="1"/>
  </r>
  <r>
    <n v="984"/>
    <d v="2020-09-25T14:43:55"/>
    <x v="983"/>
    <x v="21"/>
    <n v="38"/>
    <n v="1"/>
    <n v="1"/>
    <n v="1"/>
    <n v="0"/>
    <n v="4"/>
    <m/>
    <n v="2"/>
    <n v="14"/>
    <n v="2"/>
    <n v="4"/>
    <n v="1"/>
    <n v="6"/>
    <n v="4"/>
    <n v="5"/>
    <n v="4"/>
    <n v="6"/>
    <n v="2"/>
    <n v="5"/>
    <n v="3"/>
    <x v="36"/>
    <x v="3"/>
    <x v="1"/>
    <m/>
    <m/>
    <s v="USDA"/>
    <n v="2"/>
    <x v="1"/>
    <n v="2"/>
    <n v="2"/>
    <n v="1"/>
    <x v="0"/>
    <x v="1"/>
    <x v="0"/>
    <x v="1"/>
    <x v="0"/>
    <x v="0"/>
    <x v="0"/>
    <m/>
    <m/>
    <m/>
    <x v="1"/>
    <m/>
    <m/>
    <m/>
    <n v="1"/>
    <m/>
    <m/>
    <x v="1"/>
    <m/>
    <m/>
    <n v="1"/>
    <x v="0"/>
    <x v="0"/>
    <n v="6.5"/>
    <n v="6"/>
    <n v="4.5"/>
    <n v="5"/>
    <s v="Medium Low"/>
    <s v="High"/>
    <s v="Medium High"/>
    <s v="Medium Low"/>
    <s v="Medium Low"/>
    <x v="5"/>
  </r>
  <r>
    <n v="985"/>
    <d v="2020-09-25T14:43:56"/>
    <x v="984"/>
    <x v="16"/>
    <n v="38"/>
    <n v="1"/>
    <n v="1"/>
    <n v="2"/>
    <n v="2"/>
    <n v="1"/>
    <m/>
    <n v="1"/>
    <n v="4"/>
    <n v="1"/>
    <n v="5"/>
    <n v="5"/>
    <n v="5"/>
    <n v="5"/>
    <n v="6"/>
    <n v="2"/>
    <n v="5"/>
    <n v="1"/>
    <n v="4"/>
    <n v="6"/>
    <x v="3"/>
    <x v="0"/>
    <x v="2"/>
    <m/>
    <m/>
    <m/>
    <n v="2"/>
    <x v="1"/>
    <n v="2"/>
    <n v="2"/>
    <m/>
    <x v="0"/>
    <x v="1"/>
    <x v="0"/>
    <x v="0"/>
    <x v="0"/>
    <x v="0"/>
    <x v="1"/>
    <n v="1"/>
    <m/>
    <m/>
    <x v="0"/>
    <m/>
    <m/>
    <n v="1"/>
    <m/>
    <m/>
    <n v="1"/>
    <x v="1"/>
    <n v="1"/>
    <n v="1"/>
    <m/>
    <x v="0"/>
    <x v="11"/>
    <n v="4"/>
    <n v="6"/>
    <n v="3.5"/>
    <n v="4"/>
    <s v="Medium High"/>
    <s v="Low"/>
    <s v="Medium High"/>
    <s v="Medium Low"/>
    <s v="Low"/>
    <x v="6"/>
  </r>
  <r>
    <n v="986"/>
    <d v="2020-09-25T14:44:15"/>
    <x v="985"/>
    <x v="19"/>
    <n v="5"/>
    <n v="1"/>
    <n v="1"/>
    <n v="1"/>
    <n v="0"/>
    <n v="4"/>
    <m/>
    <n v="2"/>
    <n v="6"/>
    <n v="2"/>
    <n v="2"/>
    <n v="2"/>
    <n v="7"/>
    <n v="1"/>
    <n v="5"/>
    <n v="6"/>
    <n v="6"/>
    <n v="1"/>
    <n v="6"/>
    <n v="3"/>
    <x v="1"/>
    <x v="1"/>
    <x v="1"/>
    <m/>
    <m/>
    <s v="Cmg Mortgage Inc"/>
    <n v="2"/>
    <x v="0"/>
    <n v="2"/>
    <n v="2"/>
    <m/>
    <x v="0"/>
    <x v="0"/>
    <x v="0"/>
    <x v="1"/>
    <x v="0"/>
    <x v="4"/>
    <x v="0"/>
    <m/>
    <m/>
    <m/>
    <x v="1"/>
    <m/>
    <n v="1"/>
    <m/>
    <n v="1"/>
    <m/>
    <n v="1"/>
    <x v="1"/>
    <m/>
    <m/>
    <m/>
    <x v="3"/>
    <x v="3"/>
    <n v="6"/>
    <n v="7"/>
    <n v="6.5"/>
    <n v="5"/>
    <s v="Low"/>
    <s v="Medium High"/>
    <s v="High"/>
    <s v="High"/>
    <s v="Medium Low"/>
    <x v="1"/>
  </r>
  <r>
    <n v="987"/>
    <d v="2020-09-25T14:46:18"/>
    <x v="986"/>
    <x v="19"/>
    <n v="22"/>
    <n v="1"/>
    <n v="1"/>
    <n v="1"/>
    <n v="0"/>
    <n v="1"/>
    <m/>
    <n v="2"/>
    <n v="30"/>
    <n v="2"/>
    <n v="4"/>
    <n v="1"/>
    <n v="7"/>
    <n v="5"/>
    <n v="5"/>
    <n v="5"/>
    <n v="6"/>
    <n v="3"/>
    <n v="4"/>
    <n v="1"/>
    <x v="28"/>
    <x v="1"/>
    <x v="6"/>
    <m/>
    <s v="Flagstar"/>
    <m/>
    <n v="2"/>
    <x v="2"/>
    <n v="2"/>
    <n v="2"/>
    <m/>
    <x v="0"/>
    <x v="1"/>
    <x v="0"/>
    <x v="1"/>
    <x v="1"/>
    <x v="0"/>
    <x v="1"/>
    <m/>
    <m/>
    <m/>
    <x v="1"/>
    <m/>
    <m/>
    <m/>
    <n v="1"/>
    <n v="1"/>
    <n v="1"/>
    <x v="0"/>
    <m/>
    <m/>
    <m/>
    <x v="2"/>
    <x v="1"/>
    <n v="6.5"/>
    <n v="6"/>
    <n v="3.5"/>
    <n v="6"/>
    <s v="Medium Low"/>
    <s v="High"/>
    <s v="Medium High"/>
    <s v="Medium Low"/>
    <s v="Medium High"/>
    <x v="5"/>
  </r>
  <r>
    <n v="988"/>
    <d v="2020-09-25T14:46:19"/>
    <x v="987"/>
    <x v="18"/>
    <n v="35"/>
    <n v="1"/>
    <n v="1"/>
    <n v="2"/>
    <n v="2"/>
    <n v="1"/>
    <m/>
    <n v="2"/>
    <n v="4"/>
    <n v="1"/>
    <n v="1"/>
    <n v="1"/>
    <n v="2"/>
    <n v="1"/>
    <n v="2"/>
    <n v="1"/>
    <n v="2"/>
    <n v="1"/>
    <n v="1"/>
    <n v="2"/>
    <x v="12"/>
    <x v="0"/>
    <x v="3"/>
    <m/>
    <m/>
    <m/>
    <n v="2"/>
    <x v="0"/>
    <n v="1"/>
    <n v="2"/>
    <m/>
    <x v="1"/>
    <x v="1"/>
    <x v="0"/>
    <x v="0"/>
    <x v="0"/>
    <x v="1"/>
    <x v="0"/>
    <n v="1"/>
    <n v="1"/>
    <m/>
    <x v="1"/>
    <m/>
    <m/>
    <m/>
    <m/>
    <m/>
    <n v="1"/>
    <x v="0"/>
    <n v="1"/>
    <m/>
    <m/>
    <x v="2"/>
    <x v="0"/>
    <n v="4.5"/>
    <n v="4.5"/>
    <n v="4"/>
    <n v="4"/>
    <s v="Medium Low"/>
    <s v="Medium Low"/>
    <s v="Medium Low"/>
    <s v="Medium Low"/>
    <s v="Low"/>
    <x v="0"/>
  </r>
  <r>
    <n v="989"/>
    <d v="2020-09-25T14:47:56"/>
    <x v="988"/>
    <x v="25"/>
    <n v="35"/>
    <n v="1"/>
    <n v="1"/>
    <n v="1"/>
    <n v="2"/>
    <n v="1"/>
    <m/>
    <n v="1"/>
    <n v="5"/>
    <n v="2"/>
    <n v="4"/>
    <n v="2"/>
    <n v="7"/>
    <n v="5"/>
    <n v="6"/>
    <n v="6"/>
    <n v="6"/>
    <n v="4"/>
    <n v="4"/>
    <n v="1"/>
    <x v="8"/>
    <x v="0"/>
    <x v="4"/>
    <m/>
    <m/>
    <m/>
    <n v="2"/>
    <x v="2"/>
    <n v="2"/>
    <n v="2"/>
    <n v="1"/>
    <x v="1"/>
    <x v="1"/>
    <x v="0"/>
    <x v="0"/>
    <x v="0"/>
    <x v="3"/>
    <x v="0"/>
    <m/>
    <m/>
    <m/>
    <x v="1"/>
    <m/>
    <n v="1"/>
    <m/>
    <n v="1"/>
    <m/>
    <n v="1"/>
    <x v="1"/>
    <m/>
    <n v="1"/>
    <m/>
    <x v="2"/>
    <x v="2"/>
    <n v="6"/>
    <n v="5.5"/>
    <n v="3.5"/>
    <n v="6.5"/>
    <s v="Medium Low"/>
    <s v="Medium High"/>
    <s v="Medium High"/>
    <s v="Medium Low"/>
    <s v="High"/>
    <x v="5"/>
  </r>
  <r>
    <n v="990"/>
    <d v="2020-09-25T14:48:18"/>
    <x v="989"/>
    <x v="21"/>
    <n v="26"/>
    <n v="1"/>
    <n v="1"/>
    <n v="2"/>
    <n v="0"/>
    <n v="4"/>
    <m/>
    <n v="2"/>
    <n v="21"/>
    <n v="2"/>
    <n v="5"/>
    <n v="6"/>
    <n v="5"/>
    <n v="5"/>
    <n v="6"/>
    <n v="4"/>
    <n v="4"/>
    <n v="4"/>
    <n v="5"/>
    <n v="5"/>
    <x v="21"/>
    <x v="1"/>
    <x v="1"/>
    <m/>
    <m/>
    <s v="SSP"/>
    <n v="2"/>
    <x v="1"/>
    <n v="2"/>
    <n v="2"/>
    <m/>
    <x v="1"/>
    <x v="1"/>
    <x v="0"/>
    <x v="1"/>
    <x v="0"/>
    <x v="4"/>
    <x v="1"/>
    <m/>
    <n v="1"/>
    <m/>
    <x v="1"/>
    <n v="1"/>
    <m/>
    <m/>
    <m/>
    <n v="1"/>
    <m/>
    <x v="1"/>
    <m/>
    <m/>
    <n v="1"/>
    <x v="3"/>
    <x v="6"/>
    <n v="3"/>
    <n v="4.5"/>
    <n v="4"/>
    <n v="4.5"/>
    <s v="Medium High"/>
    <s v="Low"/>
    <s v="Medium Low"/>
    <s v="Medium Low"/>
    <s v="Medium Low"/>
    <x v="0"/>
  </r>
  <r>
    <n v="991"/>
    <d v="2020-09-25T14:48:21"/>
    <x v="990"/>
    <x v="36"/>
    <n v="5"/>
    <n v="1"/>
    <n v="1"/>
    <n v="2"/>
    <n v="3"/>
    <n v="1"/>
    <m/>
    <n v="1"/>
    <n v="20"/>
    <n v="2"/>
    <n v="5"/>
    <n v="1"/>
    <n v="7"/>
    <n v="5"/>
    <n v="7"/>
    <n v="5"/>
    <n v="7"/>
    <n v="3"/>
    <n v="6"/>
    <n v="2"/>
    <x v="4"/>
    <x v="0"/>
    <x v="10"/>
    <m/>
    <m/>
    <m/>
    <n v="2"/>
    <x v="0"/>
    <n v="2"/>
    <n v="2"/>
    <m/>
    <x v="1"/>
    <x v="1"/>
    <x v="0"/>
    <x v="1"/>
    <x v="0"/>
    <x v="0"/>
    <x v="1"/>
    <m/>
    <m/>
    <m/>
    <x v="0"/>
    <n v="1"/>
    <n v="1"/>
    <m/>
    <m/>
    <m/>
    <m/>
    <x v="1"/>
    <m/>
    <m/>
    <n v="1"/>
    <x v="3"/>
    <x v="0"/>
    <n v="7"/>
    <n v="6"/>
    <n v="4.5"/>
    <n v="6.5"/>
    <s v="Medium Low"/>
    <s v="High"/>
    <s v="Medium High"/>
    <s v="Medium Low"/>
    <s v="High"/>
    <x v="5"/>
  </r>
  <r>
    <n v="992"/>
    <d v="2020-09-25T14:49:06"/>
    <x v="991"/>
    <x v="35"/>
    <n v="28"/>
    <n v="1"/>
    <n v="1"/>
    <n v="1"/>
    <n v="0"/>
    <n v="4"/>
    <m/>
    <n v="2"/>
    <n v="9"/>
    <n v="2"/>
    <n v="1"/>
    <n v="3"/>
    <n v="6"/>
    <n v="3"/>
    <n v="6"/>
    <n v="7"/>
    <n v="4"/>
    <n v="5"/>
    <n v="6"/>
    <n v="3"/>
    <x v="22"/>
    <x v="3"/>
    <x v="5"/>
    <m/>
    <m/>
    <m/>
    <n v="2"/>
    <x v="1"/>
    <n v="2"/>
    <n v="3"/>
    <m/>
    <x v="0"/>
    <x v="1"/>
    <x v="0"/>
    <x v="1"/>
    <x v="1"/>
    <x v="1"/>
    <x v="0"/>
    <m/>
    <m/>
    <m/>
    <x v="0"/>
    <m/>
    <n v="1"/>
    <m/>
    <m/>
    <m/>
    <m/>
    <x v="0"/>
    <m/>
    <m/>
    <m/>
    <x v="3"/>
    <x v="8"/>
    <n v="4.5"/>
    <n v="4.5"/>
    <n v="5.5"/>
    <n v="5.5"/>
    <s v="Low"/>
    <s v="Medium Low"/>
    <s v="Medium Low"/>
    <s v="Medium High"/>
    <s v="Medium High"/>
    <x v="2"/>
  </r>
  <r>
    <n v="993"/>
    <d v="2020-09-25T14:49:17"/>
    <x v="992"/>
    <x v="18"/>
    <n v="13"/>
    <n v="1"/>
    <n v="1"/>
    <n v="2"/>
    <n v="2"/>
    <n v="1"/>
    <m/>
    <n v="1"/>
    <n v="34"/>
    <n v="1"/>
    <n v="5"/>
    <n v="7"/>
    <n v="4"/>
    <n v="3"/>
    <n v="3"/>
    <n v="4"/>
    <n v="4"/>
    <n v="7"/>
    <n v="6"/>
    <n v="6"/>
    <x v="35"/>
    <x v="0"/>
    <x v="4"/>
    <m/>
    <m/>
    <m/>
    <n v="1"/>
    <x v="0"/>
    <n v="1"/>
    <n v="2"/>
    <n v="1"/>
    <x v="0"/>
    <x v="1"/>
    <x v="1"/>
    <x v="1"/>
    <x v="0"/>
    <x v="1"/>
    <x v="1"/>
    <n v="1"/>
    <m/>
    <m/>
    <x v="1"/>
    <m/>
    <n v="1"/>
    <m/>
    <m/>
    <m/>
    <m/>
    <x v="0"/>
    <m/>
    <n v="1"/>
    <m/>
    <x v="2"/>
    <x v="6"/>
    <n v="2.5"/>
    <n v="2.5"/>
    <n v="5.5"/>
    <n v="2.5"/>
    <s v="Medium High"/>
    <s v="Low"/>
    <s v="Low"/>
    <s v="Medium High"/>
    <s v="Low"/>
    <x v="0"/>
  </r>
  <r>
    <n v="994"/>
    <d v="2020-09-25T14:49:37"/>
    <x v="993"/>
    <x v="5"/>
    <n v="5"/>
    <n v="1"/>
    <n v="1"/>
    <n v="2"/>
    <n v="1"/>
    <n v="1"/>
    <m/>
    <n v="1"/>
    <n v="39"/>
    <n v="2"/>
    <n v="6"/>
    <n v="7"/>
    <n v="6"/>
    <n v="6"/>
    <n v="6"/>
    <n v="5"/>
    <n v="5"/>
    <n v="6"/>
    <n v="6"/>
    <n v="5"/>
    <x v="8"/>
    <x v="0"/>
    <x v="3"/>
    <m/>
    <m/>
    <m/>
    <n v="2"/>
    <x v="2"/>
    <n v="3"/>
    <n v="2"/>
    <n v="1"/>
    <x v="0"/>
    <x v="1"/>
    <x v="0"/>
    <x v="1"/>
    <x v="0"/>
    <x v="2"/>
    <x v="1"/>
    <n v="1"/>
    <m/>
    <m/>
    <x v="0"/>
    <n v="1"/>
    <m/>
    <m/>
    <m/>
    <m/>
    <m/>
    <x v="1"/>
    <m/>
    <m/>
    <n v="1"/>
    <x v="3"/>
    <x v="6"/>
    <n v="3"/>
    <n v="4"/>
    <n v="4"/>
    <n v="4.5"/>
    <s v="Medium High"/>
    <s v="Low"/>
    <s v="Low"/>
    <s v="Medium Low"/>
    <s v="Medium Low"/>
    <x v="0"/>
  </r>
  <r>
    <n v="995"/>
    <d v="2020-09-25T14:49:38"/>
    <x v="994"/>
    <x v="44"/>
    <n v="27"/>
    <n v="1"/>
    <n v="1"/>
    <n v="2"/>
    <n v="2"/>
    <n v="1"/>
    <m/>
    <n v="2"/>
    <n v="0"/>
    <n v="2"/>
    <n v="4"/>
    <n v="5"/>
    <n v="6"/>
    <n v="3"/>
    <n v="5"/>
    <n v="3"/>
    <n v="4"/>
    <n v="3"/>
    <n v="5"/>
    <n v="6"/>
    <x v="1"/>
    <x v="3"/>
    <x v="10"/>
    <m/>
    <m/>
    <m/>
    <n v="2"/>
    <x v="0"/>
    <n v="2"/>
    <n v="2"/>
    <n v="1"/>
    <x v="1"/>
    <x v="1"/>
    <x v="0"/>
    <x v="0"/>
    <x v="0"/>
    <x v="0"/>
    <x v="1"/>
    <m/>
    <m/>
    <m/>
    <x v="0"/>
    <n v="1"/>
    <n v="1"/>
    <m/>
    <m/>
    <m/>
    <n v="1"/>
    <x v="0"/>
    <m/>
    <n v="1"/>
    <m/>
    <x v="2"/>
    <x v="6"/>
    <n v="3.5"/>
    <n v="5.5"/>
    <n v="5"/>
    <n v="3.5"/>
    <s v="Medium High"/>
    <s v="Low"/>
    <s v="Medium High"/>
    <s v="Medium High"/>
    <s v="Low"/>
    <x v="0"/>
  </r>
  <r>
    <n v="996"/>
    <d v="2020-09-25T14:50:32"/>
    <x v="995"/>
    <x v="41"/>
    <n v="23"/>
    <n v="1"/>
    <n v="1"/>
    <n v="2"/>
    <n v="1"/>
    <n v="1"/>
    <m/>
    <n v="1"/>
    <n v="10"/>
    <n v="2"/>
    <n v="5"/>
    <n v="3"/>
    <n v="6"/>
    <n v="6"/>
    <n v="4"/>
    <n v="5"/>
    <n v="7"/>
    <n v="6"/>
    <n v="4"/>
    <n v="6"/>
    <x v="8"/>
    <x v="0"/>
    <x v="3"/>
    <m/>
    <m/>
    <m/>
    <n v="2"/>
    <x v="1"/>
    <n v="2"/>
    <n v="2"/>
    <n v="1"/>
    <x v="0"/>
    <x v="1"/>
    <x v="1"/>
    <x v="1"/>
    <x v="0"/>
    <x v="1"/>
    <x v="1"/>
    <n v="1"/>
    <m/>
    <m/>
    <x v="0"/>
    <m/>
    <n v="1"/>
    <m/>
    <m/>
    <m/>
    <n v="1"/>
    <x v="1"/>
    <m/>
    <m/>
    <m/>
    <x v="2"/>
    <x v="0"/>
    <n v="6"/>
    <n v="4"/>
    <n v="3"/>
    <n v="3"/>
    <s v="Medium Low"/>
    <s v="Medium High"/>
    <s v="Low"/>
    <s v="Low"/>
    <s v="Low"/>
    <x v="0"/>
  </r>
  <r>
    <n v="997"/>
    <d v="2020-09-25T14:50:53"/>
    <x v="996"/>
    <x v="8"/>
    <n v="5"/>
    <n v="1"/>
    <n v="1"/>
    <n v="2"/>
    <n v="1"/>
    <n v="1"/>
    <m/>
    <n v="1"/>
    <n v="5"/>
    <n v="1"/>
    <n v="3"/>
    <n v="2"/>
    <n v="7"/>
    <n v="2"/>
    <n v="7"/>
    <n v="6"/>
    <n v="6"/>
    <n v="1"/>
    <n v="6"/>
    <n v="6"/>
    <x v="12"/>
    <x v="0"/>
    <x v="3"/>
    <m/>
    <m/>
    <m/>
    <n v="1"/>
    <x v="0"/>
    <n v="1"/>
    <n v="2"/>
    <n v="1"/>
    <x v="1"/>
    <x v="1"/>
    <x v="0"/>
    <x v="0"/>
    <x v="0"/>
    <x v="2"/>
    <x v="0"/>
    <m/>
    <m/>
    <m/>
    <x v="0"/>
    <m/>
    <n v="1"/>
    <m/>
    <m/>
    <m/>
    <n v="1"/>
    <x v="0"/>
    <m/>
    <n v="1"/>
    <m/>
    <x v="3"/>
    <x v="9"/>
    <n v="6"/>
    <n v="7"/>
    <n v="6"/>
    <n v="4.5"/>
    <s v="Low"/>
    <s v="Medium High"/>
    <s v="High"/>
    <s v="Medium High"/>
    <s v="Medium Low"/>
    <x v="1"/>
  </r>
  <r>
    <n v="998"/>
    <d v="2020-09-25T14:51:55"/>
    <x v="997"/>
    <x v="34"/>
    <n v="22"/>
    <n v="1"/>
    <n v="1"/>
    <n v="2"/>
    <n v="2"/>
    <n v="1"/>
    <m/>
    <n v="1"/>
    <n v="5"/>
    <n v="2"/>
    <n v="5"/>
    <n v="3"/>
    <n v="7"/>
    <n v="3"/>
    <n v="4"/>
    <n v="4"/>
    <n v="7"/>
    <n v="1"/>
    <n v="6"/>
    <n v="1"/>
    <x v="12"/>
    <x v="1"/>
    <x v="3"/>
    <m/>
    <m/>
    <m/>
    <n v="3"/>
    <x v="0"/>
    <n v="3"/>
    <n v="2"/>
    <m/>
    <x v="1"/>
    <x v="1"/>
    <x v="0"/>
    <x v="1"/>
    <x v="0"/>
    <x v="5"/>
    <x v="0"/>
    <m/>
    <m/>
    <m/>
    <x v="0"/>
    <m/>
    <m/>
    <m/>
    <n v="1"/>
    <m/>
    <n v="1"/>
    <x v="0"/>
    <n v="1"/>
    <m/>
    <m/>
    <x v="2"/>
    <x v="6"/>
    <n v="6"/>
    <n v="7"/>
    <n v="5.5"/>
    <n v="5.5"/>
    <s v="Medium High"/>
    <s v="Medium High"/>
    <s v="High"/>
    <s v="Medium High"/>
    <s v="Medium High"/>
    <x v="7"/>
  </r>
  <r>
    <n v="999"/>
    <d v="2020-09-25T14:52:56"/>
    <x v="998"/>
    <x v="25"/>
    <n v="5"/>
    <n v="1"/>
    <n v="1"/>
    <n v="2"/>
    <n v="2"/>
    <n v="1"/>
    <m/>
    <n v="1"/>
    <n v="4"/>
    <n v="2"/>
    <n v="4"/>
    <n v="5"/>
    <n v="4"/>
    <n v="5"/>
    <n v="5"/>
    <n v="4"/>
    <n v="5"/>
    <n v="4"/>
    <n v="2"/>
    <n v="4"/>
    <x v="5"/>
    <x v="0"/>
    <x v="10"/>
    <m/>
    <m/>
    <m/>
    <n v="3"/>
    <x v="1"/>
    <n v="2"/>
    <n v="2"/>
    <n v="1"/>
    <x v="0"/>
    <x v="0"/>
    <x v="1"/>
    <x v="0"/>
    <x v="0"/>
    <x v="1"/>
    <x v="0"/>
    <m/>
    <m/>
    <m/>
    <x v="1"/>
    <m/>
    <n v="1"/>
    <m/>
    <n v="1"/>
    <m/>
    <m/>
    <x v="0"/>
    <m/>
    <n v="1"/>
    <m/>
    <x v="3"/>
    <x v="0"/>
    <n v="4"/>
    <n v="4"/>
    <n v="2.5"/>
    <n v="4.5"/>
    <s v="Medium Low"/>
    <s v="Low"/>
    <s v="Low"/>
    <s v="Low"/>
    <s v="Medium Low"/>
    <x v="0"/>
  </r>
  <r>
    <n v="1000"/>
    <d v="2020-09-25T14:54:00"/>
    <x v="999"/>
    <x v="4"/>
    <n v="29"/>
    <n v="1"/>
    <n v="1"/>
    <n v="2"/>
    <n v="2"/>
    <n v="1"/>
    <m/>
    <n v="1"/>
    <n v="19"/>
    <n v="1"/>
    <n v="5"/>
    <n v="5"/>
    <n v="6"/>
    <n v="5"/>
    <n v="5"/>
    <n v="6"/>
    <n v="5"/>
    <n v="6"/>
    <n v="5"/>
    <n v="5"/>
    <x v="23"/>
    <x v="0"/>
    <x v="3"/>
    <m/>
    <m/>
    <m/>
    <n v="1"/>
    <x v="0"/>
    <n v="1"/>
    <n v="1"/>
    <n v="1"/>
    <x v="1"/>
    <x v="1"/>
    <x v="0"/>
    <x v="1"/>
    <x v="0"/>
    <x v="1"/>
    <x v="0"/>
    <m/>
    <m/>
    <m/>
    <x v="1"/>
    <m/>
    <m/>
    <m/>
    <m/>
    <m/>
    <m/>
    <x v="0"/>
    <m/>
    <m/>
    <m/>
    <x v="0"/>
    <x v="1"/>
    <n v="4"/>
    <n v="4"/>
    <n v="4"/>
    <n v="4"/>
    <s v="Medium Low"/>
    <s v="Low"/>
    <s v="Low"/>
    <s v="Medium Low"/>
    <s v="Low"/>
    <x v="0"/>
  </r>
  <r>
    <n v="1001"/>
    <d v="2020-09-25T14:54:47"/>
    <x v="1000"/>
    <x v="4"/>
    <n v="5"/>
    <n v="1"/>
    <n v="1"/>
    <n v="2"/>
    <n v="2"/>
    <n v="1"/>
    <m/>
    <n v="2"/>
    <n v="6"/>
    <n v="1"/>
    <n v="4"/>
    <n v="3"/>
    <n v="5"/>
    <n v="3"/>
    <n v="6"/>
    <n v="6"/>
    <n v="5"/>
    <n v="3"/>
    <n v="6"/>
    <n v="3"/>
    <x v="3"/>
    <x v="1"/>
    <x v="3"/>
    <m/>
    <m/>
    <m/>
    <n v="1"/>
    <x v="0"/>
    <n v="1"/>
    <n v="1"/>
    <n v="1"/>
    <x v="1"/>
    <x v="1"/>
    <x v="0"/>
    <x v="1"/>
    <x v="0"/>
    <x v="5"/>
    <x v="0"/>
    <m/>
    <m/>
    <m/>
    <x v="0"/>
    <m/>
    <n v="1"/>
    <m/>
    <m/>
    <m/>
    <n v="1"/>
    <x v="0"/>
    <m/>
    <m/>
    <m/>
    <x v="3"/>
    <x v="2"/>
    <n v="5"/>
    <n v="5"/>
    <n v="5.5"/>
    <n v="5.5"/>
    <s v="Medium Low"/>
    <s v="Medium Low"/>
    <s v="Medium Low"/>
    <s v="Medium High"/>
    <s v="Medium High"/>
    <x v="2"/>
  </r>
  <r>
    <n v="1002"/>
    <d v="2020-09-25T14:54:52"/>
    <x v="1001"/>
    <x v="5"/>
    <n v="23"/>
    <n v="1"/>
    <n v="1"/>
    <n v="1"/>
    <n v="0"/>
    <n v="1"/>
    <m/>
    <n v="1"/>
    <n v="4"/>
    <n v="2"/>
    <n v="2"/>
    <n v="6"/>
    <n v="6"/>
    <n v="5"/>
    <n v="5"/>
    <n v="7"/>
    <n v="1"/>
    <n v="1"/>
    <n v="5"/>
    <n v="1"/>
    <x v="3"/>
    <x v="0"/>
    <x v="10"/>
    <m/>
    <m/>
    <m/>
    <n v="2"/>
    <x v="1"/>
    <n v="2"/>
    <n v="2"/>
    <n v="1"/>
    <x v="1"/>
    <x v="1"/>
    <x v="0"/>
    <x v="1"/>
    <x v="0"/>
    <x v="4"/>
    <x v="0"/>
    <m/>
    <m/>
    <m/>
    <x v="1"/>
    <m/>
    <n v="1"/>
    <m/>
    <n v="1"/>
    <m/>
    <m/>
    <x v="0"/>
    <m/>
    <m/>
    <m/>
    <x v="2"/>
    <x v="7"/>
    <n v="1.5"/>
    <n v="6.5"/>
    <n v="4"/>
    <n v="6"/>
    <s v="Low"/>
    <s v="Low"/>
    <s v="Medium High"/>
    <s v="Medium Low"/>
    <s v="Medium High"/>
    <x v="2"/>
  </r>
  <r>
    <n v="1003"/>
    <d v="2020-09-25T14:55:12"/>
    <x v="1002"/>
    <x v="33"/>
    <n v="32"/>
    <n v="1"/>
    <n v="1"/>
    <n v="4"/>
    <n v="0"/>
    <n v="1"/>
    <m/>
    <n v="1"/>
    <n v="29"/>
    <n v="2"/>
    <n v="6"/>
    <n v="1"/>
    <n v="6"/>
    <n v="5"/>
    <n v="6"/>
    <n v="2"/>
    <n v="5"/>
    <n v="3"/>
    <n v="6"/>
    <n v="2"/>
    <x v="22"/>
    <x v="1"/>
    <x v="1"/>
    <m/>
    <m/>
    <s v="Sls"/>
    <n v="3"/>
    <x v="1"/>
    <n v="2"/>
    <n v="3"/>
    <m/>
    <x v="0"/>
    <x v="0"/>
    <x v="0"/>
    <x v="0"/>
    <x v="0"/>
    <x v="1"/>
    <x v="1"/>
    <m/>
    <m/>
    <m/>
    <x v="0"/>
    <m/>
    <n v="1"/>
    <m/>
    <n v="1"/>
    <m/>
    <m/>
    <x v="0"/>
    <m/>
    <m/>
    <m/>
    <x v="0"/>
    <x v="4"/>
    <n v="6"/>
    <n v="5.5"/>
    <n v="4.5"/>
    <n v="6"/>
    <s v="High"/>
    <s v="Medium High"/>
    <s v="Medium High"/>
    <s v="Medium Low"/>
    <s v="Medium High"/>
    <x v="3"/>
  </r>
  <r>
    <n v="1004"/>
    <d v="2020-09-25T14:59:33"/>
    <x v="1003"/>
    <x v="13"/>
    <n v="50"/>
    <n v="1"/>
    <n v="1"/>
    <n v="1"/>
    <n v="0"/>
    <n v="1"/>
    <m/>
    <n v="1"/>
    <n v="2"/>
    <n v="2"/>
    <n v="5"/>
    <n v="6"/>
    <n v="5"/>
    <n v="6"/>
    <n v="5"/>
    <n v="5"/>
    <n v="5"/>
    <n v="2"/>
    <n v="5"/>
    <n v="2"/>
    <x v="7"/>
    <x v="0"/>
    <x v="4"/>
    <m/>
    <m/>
    <m/>
    <n v="2"/>
    <x v="1"/>
    <n v="2"/>
    <n v="2"/>
    <n v="1"/>
    <x v="0"/>
    <x v="0"/>
    <x v="0"/>
    <x v="0"/>
    <x v="0"/>
    <x v="1"/>
    <x v="1"/>
    <n v="1"/>
    <m/>
    <m/>
    <x v="1"/>
    <m/>
    <m/>
    <m/>
    <m/>
    <m/>
    <m/>
    <x v="1"/>
    <n v="1"/>
    <m/>
    <m/>
    <x v="2"/>
    <x v="0"/>
    <n v="3.5"/>
    <n v="5.5"/>
    <n v="3.5"/>
    <n v="5.5"/>
    <s v="Medium Low"/>
    <s v="Low"/>
    <s v="Medium High"/>
    <s v="Medium Low"/>
    <s v="Medium High"/>
    <x v="6"/>
  </r>
  <r>
    <n v="1005"/>
    <d v="2020-09-25T15:00:13"/>
    <x v="1004"/>
    <x v="16"/>
    <n v="21"/>
    <n v="1"/>
    <n v="1"/>
    <n v="1"/>
    <n v="0"/>
    <n v="1"/>
    <m/>
    <n v="1"/>
    <n v="0"/>
    <n v="2"/>
    <n v="5"/>
    <n v="5"/>
    <n v="6"/>
    <n v="1"/>
    <n v="6"/>
    <n v="2"/>
    <n v="6"/>
    <n v="1"/>
    <n v="6"/>
    <n v="3"/>
    <x v="12"/>
    <x v="0"/>
    <x v="5"/>
    <m/>
    <m/>
    <m/>
    <n v="2"/>
    <x v="1"/>
    <n v="2"/>
    <n v="2"/>
    <m/>
    <x v="0"/>
    <x v="1"/>
    <x v="0"/>
    <x v="1"/>
    <x v="1"/>
    <x v="0"/>
    <x v="0"/>
    <m/>
    <m/>
    <n v="1"/>
    <x v="1"/>
    <m/>
    <n v="1"/>
    <m/>
    <m/>
    <m/>
    <m/>
    <x v="1"/>
    <m/>
    <m/>
    <n v="1"/>
    <x v="0"/>
    <x v="11"/>
    <n v="4.5"/>
    <n v="6.5"/>
    <n v="6.5"/>
    <n v="5.5"/>
    <s v="Medium High"/>
    <s v="Medium Low"/>
    <s v="Medium High"/>
    <s v="High"/>
    <s v="Medium High"/>
    <x v="3"/>
  </r>
  <r>
    <n v="1006"/>
    <d v="2020-09-25T15:00:44"/>
    <x v="1005"/>
    <x v="9"/>
    <n v="35"/>
    <n v="1"/>
    <n v="1"/>
    <n v="2"/>
    <n v="0"/>
    <n v="1"/>
    <m/>
    <n v="2"/>
    <n v="17"/>
    <n v="2"/>
    <n v="6"/>
    <n v="2"/>
    <n v="7"/>
    <n v="3"/>
    <n v="6"/>
    <n v="4"/>
    <n v="7"/>
    <n v="1"/>
    <n v="6"/>
    <n v="3"/>
    <x v="2"/>
    <x v="1"/>
    <x v="4"/>
    <m/>
    <m/>
    <m/>
    <n v="2"/>
    <x v="2"/>
    <n v="3"/>
    <n v="3"/>
    <m/>
    <x v="0"/>
    <x v="0"/>
    <x v="0"/>
    <x v="0"/>
    <x v="0"/>
    <x v="1"/>
    <x v="0"/>
    <m/>
    <m/>
    <m/>
    <x v="0"/>
    <m/>
    <n v="1"/>
    <m/>
    <m/>
    <m/>
    <n v="1"/>
    <x v="0"/>
    <m/>
    <m/>
    <m/>
    <x v="2"/>
    <x v="5"/>
    <n v="6.5"/>
    <n v="7"/>
    <n v="5.5"/>
    <n v="5.5"/>
    <s v="Medium High"/>
    <s v="High"/>
    <s v="High"/>
    <s v="Medium High"/>
    <s v="Medium High"/>
    <x v="3"/>
  </r>
  <r>
    <n v="1007"/>
    <d v="2020-09-25T15:01:45"/>
    <x v="1006"/>
    <x v="44"/>
    <n v="41"/>
    <n v="1"/>
    <n v="1"/>
    <n v="2"/>
    <n v="1"/>
    <n v="1"/>
    <m/>
    <n v="1"/>
    <n v="5"/>
    <n v="2"/>
    <n v="4"/>
    <n v="4"/>
    <n v="4"/>
    <n v="5"/>
    <n v="4"/>
    <n v="5"/>
    <n v="4"/>
    <n v="6"/>
    <n v="4"/>
    <n v="3"/>
    <x v="8"/>
    <x v="0"/>
    <x v="4"/>
    <m/>
    <m/>
    <m/>
    <n v="2"/>
    <x v="1"/>
    <n v="2"/>
    <n v="2"/>
    <n v="1"/>
    <x v="0"/>
    <x v="1"/>
    <x v="0"/>
    <x v="1"/>
    <x v="0"/>
    <x v="1"/>
    <x v="0"/>
    <m/>
    <m/>
    <m/>
    <x v="1"/>
    <m/>
    <m/>
    <m/>
    <n v="1"/>
    <n v="1"/>
    <m/>
    <x v="1"/>
    <m/>
    <m/>
    <n v="1"/>
    <x v="2"/>
    <x v="1"/>
    <n v="4"/>
    <n v="3"/>
    <n v="3.5"/>
    <n v="4.5"/>
    <s v="Medium Low"/>
    <s v="Low"/>
    <s v="Low"/>
    <s v="Medium Low"/>
    <s v="Medium Low"/>
    <x v="0"/>
  </r>
  <r>
    <n v="1008"/>
    <d v="2020-09-25T15:02:29"/>
    <x v="1007"/>
    <x v="32"/>
    <n v="47"/>
    <n v="2"/>
    <n v="1"/>
    <n v="2"/>
    <n v="0"/>
    <n v="5"/>
    <s v="Rental housing"/>
    <n v="2"/>
    <n v="20"/>
    <n v="1"/>
    <n v="2"/>
    <n v="1"/>
    <n v="6"/>
    <n v="4"/>
    <n v="5"/>
    <n v="5"/>
    <n v="6"/>
    <n v="5"/>
    <n v="5"/>
    <n v="3"/>
    <x v="1"/>
    <x v="1"/>
    <x v="7"/>
    <m/>
    <m/>
    <m/>
    <n v="1"/>
    <x v="1"/>
    <n v="2"/>
    <n v="2"/>
    <m/>
    <x v="0"/>
    <x v="0"/>
    <x v="0"/>
    <x v="1"/>
    <x v="0"/>
    <x v="4"/>
    <x v="0"/>
    <m/>
    <m/>
    <m/>
    <x v="1"/>
    <m/>
    <m/>
    <m/>
    <n v="1"/>
    <n v="1"/>
    <m/>
    <x v="0"/>
    <m/>
    <m/>
    <m/>
    <x v="3"/>
    <x v="9"/>
    <n v="6.5"/>
    <n v="4.5"/>
    <n v="4.5"/>
    <n v="5"/>
    <s v="Low"/>
    <s v="High"/>
    <s v="Medium Low"/>
    <s v="Medium Low"/>
    <s v="Medium Low"/>
    <x v="4"/>
  </r>
  <r>
    <n v="1009"/>
    <d v="2020-09-25T15:02:36"/>
    <x v="1008"/>
    <x v="4"/>
    <n v="16"/>
    <n v="1"/>
    <n v="1"/>
    <n v="2"/>
    <n v="1"/>
    <n v="1"/>
    <m/>
    <n v="2"/>
    <n v="9"/>
    <n v="2"/>
    <n v="3"/>
    <n v="2"/>
    <n v="6"/>
    <n v="5"/>
    <n v="6"/>
    <n v="4"/>
    <n v="6"/>
    <n v="3"/>
    <n v="5"/>
    <n v="3"/>
    <x v="11"/>
    <x v="3"/>
    <x v="10"/>
    <m/>
    <m/>
    <m/>
    <n v="1"/>
    <x v="1"/>
    <n v="2"/>
    <n v="1"/>
    <n v="1"/>
    <x v="1"/>
    <x v="1"/>
    <x v="0"/>
    <x v="1"/>
    <x v="0"/>
    <x v="1"/>
    <x v="0"/>
    <m/>
    <m/>
    <m/>
    <x v="1"/>
    <n v="1"/>
    <n v="1"/>
    <m/>
    <m/>
    <m/>
    <n v="1"/>
    <x v="0"/>
    <m/>
    <m/>
    <m/>
    <x v="2"/>
    <x v="1"/>
    <n v="6"/>
    <n v="5.5"/>
    <n v="4"/>
    <n v="5.5"/>
    <s v="Medium Low"/>
    <s v="Medium High"/>
    <s v="Medium High"/>
    <s v="Medium Low"/>
    <s v="Medium High"/>
    <x v="5"/>
  </r>
  <r>
    <n v="1010"/>
    <d v="2020-09-25T15:02:37"/>
    <x v="1009"/>
    <x v="25"/>
    <n v="30"/>
    <n v="1"/>
    <n v="1"/>
    <n v="2"/>
    <n v="5"/>
    <n v="1"/>
    <m/>
    <n v="1"/>
    <n v="5"/>
    <n v="2"/>
    <n v="5"/>
    <n v="4"/>
    <n v="7"/>
    <n v="5"/>
    <n v="6"/>
    <n v="7"/>
    <n v="7"/>
    <n v="1"/>
    <n v="7"/>
    <n v="6"/>
    <x v="8"/>
    <x v="0"/>
    <x v="3"/>
    <m/>
    <m/>
    <m/>
    <n v="1"/>
    <x v="2"/>
    <n v="2"/>
    <n v="2"/>
    <m/>
    <x v="1"/>
    <x v="1"/>
    <x v="0"/>
    <x v="1"/>
    <x v="0"/>
    <x v="1"/>
    <x v="1"/>
    <n v="1"/>
    <n v="1"/>
    <m/>
    <x v="0"/>
    <m/>
    <m/>
    <m/>
    <m/>
    <m/>
    <m/>
    <x v="1"/>
    <m/>
    <n v="1"/>
    <m/>
    <x v="0"/>
    <x v="2"/>
    <n v="5.5"/>
    <n v="7"/>
    <n v="5"/>
    <n v="4"/>
    <s v="Medium Low"/>
    <s v="Medium High"/>
    <s v="High"/>
    <s v="Medium High"/>
    <s v="Low"/>
    <x v="1"/>
  </r>
  <r>
    <n v="1011"/>
    <d v="2020-09-25T15:03:04"/>
    <x v="1010"/>
    <x v="23"/>
    <n v="30"/>
    <n v="1"/>
    <n v="1"/>
    <n v="3"/>
    <n v="3"/>
    <n v="1"/>
    <m/>
    <n v="2"/>
    <n v="1"/>
    <n v="2"/>
    <n v="4"/>
    <n v="3"/>
    <n v="6"/>
    <n v="3"/>
    <n v="6"/>
    <n v="4"/>
    <n v="7"/>
    <n v="3"/>
    <n v="6"/>
    <n v="5"/>
    <x v="41"/>
    <x v="0"/>
    <x v="10"/>
    <m/>
    <m/>
    <m/>
    <n v="3"/>
    <x v="2"/>
    <n v="3"/>
    <n v="3"/>
    <n v="1"/>
    <x v="0"/>
    <x v="1"/>
    <x v="0"/>
    <x v="0"/>
    <x v="0"/>
    <x v="1"/>
    <x v="0"/>
    <m/>
    <m/>
    <m/>
    <x v="0"/>
    <m/>
    <n v="1"/>
    <m/>
    <m/>
    <m/>
    <m/>
    <x v="1"/>
    <m/>
    <m/>
    <n v="1"/>
    <x v="0"/>
    <x v="0"/>
    <n v="6"/>
    <n v="5.5"/>
    <n v="5.5"/>
    <n v="4.5"/>
    <s v="Medium Low"/>
    <s v="Medium High"/>
    <s v="Medium High"/>
    <s v="Medium High"/>
    <s v="Medium Low"/>
    <x v="1"/>
  </r>
  <r>
    <n v="1012"/>
    <d v="2020-09-25T15:04:21"/>
    <x v="1011"/>
    <x v="8"/>
    <n v="5"/>
    <n v="1"/>
    <n v="1"/>
    <n v="2"/>
    <n v="2"/>
    <n v="1"/>
    <m/>
    <n v="1"/>
    <n v="5"/>
    <n v="2"/>
    <n v="6"/>
    <n v="1"/>
    <n v="5"/>
    <n v="4"/>
    <n v="6"/>
    <n v="6"/>
    <n v="6"/>
    <n v="1"/>
    <n v="6"/>
    <n v="1"/>
    <x v="12"/>
    <x v="0"/>
    <x v="3"/>
    <m/>
    <m/>
    <m/>
    <n v="3"/>
    <x v="2"/>
    <n v="2"/>
    <n v="2"/>
    <n v="1"/>
    <x v="0"/>
    <x v="0"/>
    <x v="1"/>
    <x v="1"/>
    <x v="0"/>
    <x v="0"/>
    <x v="0"/>
    <m/>
    <n v="1"/>
    <m/>
    <x v="0"/>
    <m/>
    <m/>
    <m/>
    <m/>
    <m/>
    <m/>
    <x v="1"/>
    <m/>
    <n v="1"/>
    <m/>
    <x v="3"/>
    <x v="0"/>
    <n v="6.5"/>
    <n v="6"/>
    <n v="5"/>
    <n v="6.5"/>
    <s v="Medium Low"/>
    <s v="High"/>
    <s v="Medium High"/>
    <s v="Medium High"/>
    <s v="High"/>
    <x v="5"/>
  </r>
  <r>
    <n v="1013"/>
    <d v="2020-09-25T15:04:33"/>
    <x v="1012"/>
    <x v="8"/>
    <n v="21"/>
    <n v="1"/>
    <n v="1"/>
    <n v="3"/>
    <n v="2"/>
    <n v="1"/>
    <m/>
    <n v="1"/>
    <n v="12"/>
    <n v="2"/>
    <n v="5"/>
    <n v="4"/>
    <n v="7"/>
    <n v="2"/>
    <n v="7"/>
    <n v="5"/>
    <n v="7"/>
    <n v="1"/>
    <n v="6"/>
    <n v="4"/>
    <x v="8"/>
    <x v="1"/>
    <x v="3"/>
    <m/>
    <m/>
    <m/>
    <n v="2"/>
    <x v="2"/>
    <n v="2"/>
    <n v="2"/>
    <n v="1"/>
    <x v="1"/>
    <x v="1"/>
    <x v="0"/>
    <x v="1"/>
    <x v="0"/>
    <x v="3"/>
    <x v="0"/>
    <m/>
    <m/>
    <n v="1"/>
    <x v="1"/>
    <m/>
    <m/>
    <m/>
    <n v="1"/>
    <m/>
    <m/>
    <x v="0"/>
    <m/>
    <m/>
    <m/>
    <x v="0"/>
    <x v="0"/>
    <n v="5.5"/>
    <n v="7"/>
    <n v="6"/>
    <n v="5.5"/>
    <s v="Medium Low"/>
    <s v="Medium High"/>
    <s v="High"/>
    <s v="Medium High"/>
    <s v="Medium High"/>
    <x v="7"/>
  </r>
  <r>
    <n v="1014"/>
    <d v="2020-09-25T15:04:36"/>
    <x v="1013"/>
    <x v="49"/>
    <n v="30"/>
    <n v="1"/>
    <n v="1"/>
    <n v="2"/>
    <n v="1"/>
    <n v="1"/>
    <m/>
    <n v="1"/>
    <n v="10"/>
    <n v="2"/>
    <n v="4"/>
    <n v="4"/>
    <n v="7"/>
    <n v="1"/>
    <n v="3"/>
    <n v="6"/>
    <n v="7"/>
    <n v="1"/>
    <n v="7"/>
    <n v="6"/>
    <x v="8"/>
    <x v="0"/>
    <x v="3"/>
    <m/>
    <m/>
    <m/>
    <n v="3"/>
    <x v="2"/>
    <n v="1"/>
    <n v="2"/>
    <n v="1"/>
    <x v="0"/>
    <x v="1"/>
    <x v="0"/>
    <x v="1"/>
    <x v="0"/>
    <x v="5"/>
    <x v="1"/>
    <n v="1"/>
    <m/>
    <m/>
    <x v="0"/>
    <m/>
    <n v="1"/>
    <m/>
    <m/>
    <m/>
    <m/>
    <x v="0"/>
    <n v="1"/>
    <n v="1"/>
    <m/>
    <x v="0"/>
    <x v="2"/>
    <n v="5.5"/>
    <n v="7"/>
    <n v="7"/>
    <n v="2.5"/>
    <s v="Medium Low"/>
    <s v="Medium High"/>
    <s v="High"/>
    <s v="High"/>
    <s v="Low"/>
    <x v="1"/>
  </r>
  <r>
    <n v="1015"/>
    <d v="2020-09-25T15:04:48"/>
    <x v="1014"/>
    <x v="31"/>
    <n v="37"/>
    <n v="2"/>
    <n v="1"/>
    <n v="2"/>
    <n v="0"/>
    <n v="4"/>
    <m/>
    <n v="2"/>
    <n v="28"/>
    <n v="1"/>
    <n v="2"/>
    <n v="2"/>
    <n v="5"/>
    <n v="3"/>
    <n v="4"/>
    <n v="6"/>
    <n v="6"/>
    <n v="1"/>
    <n v="6"/>
    <n v="4"/>
    <x v="10"/>
    <x v="1"/>
    <x v="5"/>
    <m/>
    <m/>
    <m/>
    <n v="2"/>
    <x v="1"/>
    <n v="2"/>
    <n v="2"/>
    <m/>
    <x v="0"/>
    <x v="1"/>
    <x v="0"/>
    <x v="1"/>
    <x v="1"/>
    <x v="5"/>
    <x v="0"/>
    <m/>
    <m/>
    <m/>
    <x v="1"/>
    <m/>
    <m/>
    <m/>
    <n v="1"/>
    <n v="1"/>
    <m/>
    <x v="0"/>
    <m/>
    <m/>
    <m/>
    <x v="3"/>
    <x v="3"/>
    <n v="6"/>
    <n v="6"/>
    <n v="5.5"/>
    <n v="4"/>
    <s v="Low"/>
    <s v="Medium High"/>
    <s v="Medium High"/>
    <s v="Medium High"/>
    <s v="Low"/>
    <x v="1"/>
  </r>
  <r>
    <n v="1016"/>
    <d v="2020-09-25T15:05:12"/>
    <x v="1015"/>
    <x v="28"/>
    <n v="5"/>
    <n v="1"/>
    <n v="1"/>
    <n v="2"/>
    <n v="1"/>
    <n v="1"/>
    <m/>
    <n v="2"/>
    <n v="14"/>
    <n v="1"/>
    <n v="6"/>
    <n v="1"/>
    <n v="6"/>
    <n v="4"/>
    <n v="5"/>
    <n v="5"/>
    <n v="6"/>
    <n v="2"/>
    <n v="5"/>
    <n v="3"/>
    <x v="36"/>
    <x v="3"/>
    <x v="1"/>
    <m/>
    <m/>
    <s v="OCWEN"/>
    <n v="2"/>
    <x v="1"/>
    <n v="2"/>
    <n v="2"/>
    <n v="1"/>
    <x v="0"/>
    <x v="1"/>
    <x v="0"/>
    <x v="0"/>
    <x v="0"/>
    <x v="4"/>
    <x v="1"/>
    <m/>
    <n v="1"/>
    <m/>
    <x v="1"/>
    <m/>
    <n v="1"/>
    <m/>
    <n v="1"/>
    <m/>
    <m/>
    <x v="0"/>
    <m/>
    <m/>
    <m/>
    <x v="3"/>
    <x v="6"/>
    <n v="6.5"/>
    <n v="6"/>
    <n v="4.5"/>
    <n v="5"/>
    <s v="Medium High"/>
    <s v="High"/>
    <s v="Medium High"/>
    <s v="Medium Low"/>
    <s v="Medium Low"/>
    <x v="5"/>
  </r>
  <r>
    <n v="1017"/>
    <d v="2020-09-25T15:07:03"/>
    <x v="1016"/>
    <x v="4"/>
    <n v="50"/>
    <n v="1"/>
    <n v="1"/>
    <n v="3"/>
    <n v="0"/>
    <n v="1"/>
    <m/>
    <n v="2"/>
    <n v="13"/>
    <n v="2"/>
    <n v="5"/>
    <n v="2"/>
    <n v="7"/>
    <n v="5"/>
    <n v="5"/>
    <n v="6"/>
    <n v="7"/>
    <n v="1"/>
    <n v="5"/>
    <n v="3"/>
    <x v="9"/>
    <x v="3"/>
    <x v="6"/>
    <m/>
    <s v="National Exchange Bank &amp; Trust"/>
    <m/>
    <n v="3"/>
    <x v="2"/>
    <n v="2"/>
    <n v="3"/>
    <n v="1"/>
    <x v="1"/>
    <x v="1"/>
    <x v="0"/>
    <x v="1"/>
    <x v="0"/>
    <x v="1"/>
    <x v="0"/>
    <m/>
    <m/>
    <m/>
    <x v="0"/>
    <m/>
    <m/>
    <m/>
    <n v="1"/>
    <m/>
    <m/>
    <x v="0"/>
    <m/>
    <m/>
    <m/>
    <x v="2"/>
    <x v="1"/>
    <n v="6.5"/>
    <n v="7"/>
    <n v="4"/>
    <n v="5"/>
    <s v="Medium Low"/>
    <s v="High"/>
    <s v="High"/>
    <s v="Medium Low"/>
    <s v="Medium Low"/>
    <x v="5"/>
  </r>
  <r>
    <n v="1018"/>
    <d v="2020-09-25T15:08:59"/>
    <x v="1017"/>
    <x v="1"/>
    <n v="38"/>
    <n v="1"/>
    <n v="1"/>
    <n v="2"/>
    <n v="3"/>
    <n v="5"/>
    <s v="Stay at home parent"/>
    <n v="2"/>
    <n v="13"/>
    <n v="2"/>
    <n v="3"/>
    <n v="5"/>
    <n v="6"/>
    <n v="4"/>
    <n v="6"/>
    <n v="3"/>
    <n v="4"/>
    <n v="4"/>
    <n v="4"/>
    <n v="3"/>
    <x v="10"/>
    <x v="2"/>
    <x v="9"/>
    <s v="PSECU"/>
    <m/>
    <m/>
    <n v="2"/>
    <x v="0"/>
    <n v="2"/>
    <n v="2"/>
    <m/>
    <x v="1"/>
    <x v="1"/>
    <x v="0"/>
    <x v="1"/>
    <x v="0"/>
    <x v="1"/>
    <x v="0"/>
    <m/>
    <m/>
    <m/>
    <x v="0"/>
    <m/>
    <n v="1"/>
    <m/>
    <m/>
    <m/>
    <m/>
    <x v="1"/>
    <m/>
    <n v="1"/>
    <m/>
    <x v="0"/>
    <x v="0"/>
    <n v="3.5"/>
    <n v="5"/>
    <n v="4"/>
    <n v="5.5"/>
    <s v="Medium Low"/>
    <s v="Low"/>
    <s v="Medium Low"/>
    <s v="Medium Low"/>
    <s v="Medium High"/>
    <x v="6"/>
  </r>
  <r>
    <n v="1019"/>
    <d v="2020-09-25T15:09:03"/>
    <x v="1018"/>
    <x v="0"/>
    <n v="30"/>
    <n v="1"/>
    <n v="1"/>
    <n v="3"/>
    <n v="2"/>
    <n v="1"/>
    <m/>
    <n v="1"/>
    <n v="0"/>
    <n v="1"/>
    <n v="6"/>
    <n v="5"/>
    <n v="6"/>
    <n v="5"/>
    <n v="5"/>
    <n v="4"/>
    <n v="4"/>
    <n v="6"/>
    <n v="7"/>
    <n v="5"/>
    <x v="7"/>
    <x v="0"/>
    <x v="3"/>
    <m/>
    <m/>
    <m/>
    <n v="2"/>
    <x v="0"/>
    <n v="2"/>
    <n v="1"/>
    <m/>
    <x v="1"/>
    <x v="1"/>
    <x v="0"/>
    <x v="1"/>
    <x v="0"/>
    <x v="0"/>
    <x v="1"/>
    <n v="1"/>
    <m/>
    <n v="1"/>
    <x v="1"/>
    <n v="1"/>
    <m/>
    <m/>
    <m/>
    <m/>
    <m/>
    <x v="0"/>
    <m/>
    <n v="1"/>
    <m/>
    <x v="0"/>
    <x v="5"/>
    <n v="3.5"/>
    <n v="4"/>
    <n v="5"/>
    <n v="4"/>
    <s v="Medium High"/>
    <s v="Low"/>
    <s v="Low"/>
    <s v="Medium High"/>
    <s v="Low"/>
    <x v="0"/>
  </r>
  <r>
    <n v="1020"/>
    <d v="2020-09-25T15:10:42"/>
    <x v="1019"/>
    <x v="56"/>
    <n v="47"/>
    <n v="1"/>
    <n v="1"/>
    <n v="1"/>
    <n v="0"/>
    <n v="1"/>
    <m/>
    <n v="1"/>
    <n v="9"/>
    <n v="2"/>
    <n v="1"/>
    <n v="1"/>
    <n v="6"/>
    <n v="3"/>
    <n v="6"/>
    <n v="7"/>
    <n v="2"/>
    <n v="2"/>
    <n v="6"/>
    <n v="5"/>
    <x v="11"/>
    <x v="0"/>
    <x v="10"/>
    <m/>
    <m/>
    <m/>
    <n v="2"/>
    <x v="2"/>
    <n v="2"/>
    <n v="2"/>
    <m/>
    <x v="0"/>
    <x v="1"/>
    <x v="0"/>
    <x v="0"/>
    <x v="0"/>
    <x v="4"/>
    <x v="0"/>
    <m/>
    <m/>
    <m/>
    <x v="1"/>
    <m/>
    <n v="1"/>
    <m/>
    <m/>
    <n v="1"/>
    <m/>
    <x v="0"/>
    <m/>
    <m/>
    <m/>
    <x v="3"/>
    <x v="8"/>
    <n v="4.5"/>
    <n v="6"/>
    <n v="5.5"/>
    <n v="4.5"/>
    <s v="Low"/>
    <s v="Medium Low"/>
    <s v="Medium High"/>
    <s v="Medium High"/>
    <s v="Medium Low"/>
    <x v="4"/>
  </r>
  <r>
    <n v="1021"/>
    <d v="2020-09-25T15:12:03"/>
    <x v="1020"/>
    <x v="8"/>
    <n v="32"/>
    <n v="1"/>
    <n v="1"/>
    <n v="2"/>
    <n v="2"/>
    <n v="1"/>
    <m/>
    <n v="1"/>
    <n v="0"/>
    <n v="1"/>
    <n v="5"/>
    <n v="5"/>
    <n v="7"/>
    <n v="7"/>
    <n v="6"/>
    <n v="6"/>
    <n v="7"/>
    <n v="7"/>
    <n v="7"/>
    <n v="6"/>
    <x v="24"/>
    <x v="0"/>
    <x v="3"/>
    <m/>
    <m/>
    <m/>
    <n v="1"/>
    <x v="0"/>
    <n v="2"/>
    <n v="1"/>
    <m/>
    <x v="1"/>
    <x v="1"/>
    <x v="0"/>
    <x v="1"/>
    <x v="0"/>
    <x v="3"/>
    <x v="0"/>
    <n v="1"/>
    <m/>
    <m/>
    <x v="1"/>
    <n v="1"/>
    <m/>
    <m/>
    <m/>
    <m/>
    <n v="1"/>
    <x v="1"/>
    <n v="1"/>
    <m/>
    <m/>
    <x v="0"/>
    <x v="1"/>
    <n v="5"/>
    <n v="4"/>
    <n v="4"/>
    <n v="4"/>
    <s v="Medium Low"/>
    <s v="Medium Low"/>
    <s v="Low"/>
    <s v="Medium Low"/>
    <s v="Low"/>
    <x v="0"/>
  </r>
  <r>
    <n v="1022"/>
    <d v="2020-09-25T15:14:42"/>
    <x v="1021"/>
    <x v="5"/>
    <n v="30"/>
    <n v="1"/>
    <n v="1"/>
    <n v="2"/>
    <n v="3"/>
    <n v="1"/>
    <m/>
    <n v="1"/>
    <n v="14"/>
    <n v="1"/>
    <n v="6"/>
    <n v="2"/>
    <n v="7"/>
    <n v="1"/>
    <n v="7"/>
    <n v="6"/>
    <n v="6"/>
    <n v="1"/>
    <n v="7"/>
    <n v="1"/>
    <x v="7"/>
    <x v="3"/>
    <x v="4"/>
    <m/>
    <m/>
    <m/>
    <n v="1"/>
    <x v="0"/>
    <n v="1"/>
    <n v="3"/>
    <m/>
    <x v="1"/>
    <x v="1"/>
    <x v="0"/>
    <x v="1"/>
    <x v="0"/>
    <x v="3"/>
    <x v="1"/>
    <m/>
    <m/>
    <m/>
    <x v="1"/>
    <n v="1"/>
    <n v="1"/>
    <n v="1"/>
    <m/>
    <m/>
    <n v="1"/>
    <x v="0"/>
    <m/>
    <m/>
    <m/>
    <x v="0"/>
    <x v="0"/>
    <n v="6"/>
    <n v="7"/>
    <n v="7"/>
    <n v="7"/>
    <s v="Medium Low"/>
    <s v="Medium High"/>
    <s v="High"/>
    <s v="High"/>
    <s v="High"/>
    <x v="7"/>
  </r>
  <r>
    <n v="1023"/>
    <d v="2020-09-25T15:16:34"/>
    <x v="1022"/>
    <x v="2"/>
    <n v="5"/>
    <n v="1"/>
    <n v="1"/>
    <n v="2"/>
    <n v="0"/>
    <n v="1"/>
    <m/>
    <n v="2"/>
    <n v="2"/>
    <n v="2"/>
    <n v="6"/>
    <n v="2"/>
    <n v="6"/>
    <n v="2"/>
    <n v="5"/>
    <n v="3"/>
    <n v="7"/>
    <n v="3"/>
    <n v="7"/>
    <n v="5"/>
    <x v="7"/>
    <x v="3"/>
    <x v="2"/>
    <m/>
    <m/>
    <m/>
    <n v="1"/>
    <x v="0"/>
    <n v="2"/>
    <n v="2"/>
    <m/>
    <x v="1"/>
    <x v="1"/>
    <x v="0"/>
    <x v="0"/>
    <x v="0"/>
    <x v="1"/>
    <x v="0"/>
    <m/>
    <m/>
    <m/>
    <x v="0"/>
    <m/>
    <n v="1"/>
    <m/>
    <m/>
    <m/>
    <m/>
    <x v="0"/>
    <m/>
    <m/>
    <m/>
    <x v="3"/>
    <x v="11"/>
    <n v="6.5"/>
    <n v="5.5"/>
    <n v="6.5"/>
    <n v="4"/>
    <s v="Medium High"/>
    <s v="High"/>
    <s v="Medium High"/>
    <s v="High"/>
    <s v="Low"/>
    <x v="3"/>
  </r>
  <r>
    <n v="1024"/>
    <d v="2020-09-25T15:17:14"/>
    <x v="1023"/>
    <x v="29"/>
    <n v="22"/>
    <n v="1"/>
    <n v="1"/>
    <n v="1"/>
    <n v="0"/>
    <n v="4"/>
    <m/>
    <n v="2"/>
    <n v="2"/>
    <n v="2"/>
    <n v="5"/>
    <n v="2"/>
    <n v="5"/>
    <n v="6"/>
    <n v="6"/>
    <n v="5"/>
    <n v="6"/>
    <n v="2"/>
    <n v="6"/>
    <n v="3"/>
    <x v="12"/>
    <x v="1"/>
    <x v="1"/>
    <m/>
    <m/>
    <s v="Mr. Cooper"/>
    <n v="2"/>
    <x v="0"/>
    <n v="2"/>
    <n v="2"/>
    <m/>
    <x v="1"/>
    <x v="1"/>
    <x v="0"/>
    <x v="1"/>
    <x v="0"/>
    <x v="4"/>
    <x v="1"/>
    <m/>
    <m/>
    <m/>
    <x v="0"/>
    <n v="1"/>
    <m/>
    <n v="1"/>
    <m/>
    <m/>
    <m/>
    <x v="1"/>
    <m/>
    <m/>
    <n v="1"/>
    <x v="2"/>
    <x v="0"/>
    <n v="6"/>
    <n v="5.5"/>
    <n v="4"/>
    <n v="5.5"/>
    <s v="Medium Low"/>
    <s v="Medium High"/>
    <s v="Medium High"/>
    <s v="Medium Low"/>
    <s v="Medium High"/>
    <x v="5"/>
  </r>
  <r>
    <n v="1025"/>
    <d v="2020-09-25T15:17:32"/>
    <x v="1024"/>
    <x v="19"/>
    <n v="16"/>
    <n v="2"/>
    <n v="1"/>
    <n v="2"/>
    <n v="0"/>
    <n v="4"/>
    <m/>
    <n v="1"/>
    <n v="20"/>
    <n v="2"/>
    <n v="5"/>
    <n v="4"/>
    <n v="6"/>
    <n v="5"/>
    <n v="4"/>
    <n v="6"/>
    <n v="6"/>
    <n v="4"/>
    <n v="6"/>
    <n v="4"/>
    <x v="24"/>
    <x v="1"/>
    <x v="7"/>
    <m/>
    <m/>
    <m/>
    <n v="2"/>
    <x v="1"/>
    <n v="2"/>
    <n v="2"/>
    <m/>
    <x v="0"/>
    <x v="1"/>
    <x v="0"/>
    <x v="1"/>
    <x v="1"/>
    <x v="5"/>
    <x v="1"/>
    <m/>
    <m/>
    <m/>
    <x v="0"/>
    <m/>
    <n v="1"/>
    <m/>
    <n v="1"/>
    <m/>
    <m/>
    <x v="1"/>
    <m/>
    <m/>
    <n v="1"/>
    <x v="2"/>
    <x v="1"/>
    <n v="5"/>
    <n v="5"/>
    <n v="4.5"/>
    <n v="4"/>
    <s v="Medium Low"/>
    <s v="Medium Low"/>
    <s v="Medium Low"/>
    <s v="Medium Low"/>
    <s v="Low"/>
    <x v="0"/>
  </r>
  <r>
    <n v="1026"/>
    <d v="2020-09-25T15:17:36"/>
    <x v="1025"/>
    <x v="4"/>
    <n v="27"/>
    <n v="1"/>
    <n v="1"/>
    <n v="2"/>
    <n v="3"/>
    <n v="1"/>
    <m/>
    <n v="2"/>
    <n v="11"/>
    <n v="1"/>
    <n v="4"/>
    <n v="2"/>
    <n v="5"/>
    <n v="4"/>
    <n v="5"/>
    <n v="4"/>
    <n v="6"/>
    <n v="1"/>
    <n v="4"/>
    <n v="2"/>
    <x v="18"/>
    <x v="3"/>
    <x v="6"/>
    <m/>
    <s v="Western National Bank"/>
    <m/>
    <n v="3"/>
    <x v="2"/>
    <n v="1"/>
    <n v="3"/>
    <m/>
    <x v="0"/>
    <x v="1"/>
    <x v="0"/>
    <x v="1"/>
    <x v="1"/>
    <x v="4"/>
    <x v="0"/>
    <m/>
    <m/>
    <m/>
    <x v="1"/>
    <m/>
    <m/>
    <m/>
    <n v="1"/>
    <n v="1"/>
    <m/>
    <x v="0"/>
    <m/>
    <n v="1"/>
    <m/>
    <x v="2"/>
    <x v="0"/>
    <n v="6"/>
    <n v="6"/>
    <n v="4"/>
    <n v="5.5"/>
    <s v="Medium Low"/>
    <s v="Medium High"/>
    <s v="Medium High"/>
    <s v="Medium Low"/>
    <s v="Medium High"/>
    <x v="5"/>
  </r>
  <r>
    <n v="1027"/>
    <d v="2020-09-25T15:18:12"/>
    <x v="1026"/>
    <x v="25"/>
    <n v="19"/>
    <n v="1"/>
    <n v="1"/>
    <n v="2"/>
    <n v="0"/>
    <n v="1"/>
    <m/>
    <n v="1"/>
    <n v="2"/>
    <n v="2"/>
    <n v="2"/>
    <n v="3"/>
    <n v="6"/>
    <n v="2"/>
    <n v="6"/>
    <n v="6"/>
    <n v="5"/>
    <n v="4"/>
    <n v="5"/>
    <n v="4"/>
    <x v="7"/>
    <x v="0"/>
    <x v="2"/>
    <m/>
    <m/>
    <m/>
    <n v="2"/>
    <x v="2"/>
    <n v="2"/>
    <n v="2"/>
    <m/>
    <x v="0"/>
    <x v="1"/>
    <x v="0"/>
    <x v="0"/>
    <x v="0"/>
    <x v="1"/>
    <x v="1"/>
    <m/>
    <n v="1"/>
    <m/>
    <x v="1"/>
    <m/>
    <m/>
    <m/>
    <m/>
    <m/>
    <m/>
    <x v="1"/>
    <m/>
    <m/>
    <n v="1"/>
    <x v="0"/>
    <x v="3"/>
    <n v="5"/>
    <n v="5"/>
    <n v="5.5"/>
    <n v="5"/>
    <s v="Low"/>
    <s v="Medium Low"/>
    <s v="Medium Low"/>
    <s v="Medium High"/>
    <s v="Medium Low"/>
    <x v="2"/>
  </r>
  <r>
    <n v="1028"/>
    <d v="2020-09-25T15:19:01"/>
    <x v="1027"/>
    <x v="33"/>
    <n v="35"/>
    <n v="1"/>
    <n v="1"/>
    <n v="2"/>
    <n v="0"/>
    <n v="1"/>
    <m/>
    <n v="2"/>
    <n v="19"/>
    <n v="2"/>
    <n v="7"/>
    <n v="1"/>
    <n v="7"/>
    <n v="1"/>
    <n v="1"/>
    <n v="2"/>
    <n v="7"/>
    <n v="1"/>
    <n v="7"/>
    <n v="2"/>
    <x v="12"/>
    <x v="1"/>
    <x v="5"/>
    <m/>
    <m/>
    <m/>
    <n v="2"/>
    <x v="1"/>
    <n v="2"/>
    <n v="2"/>
    <m/>
    <x v="1"/>
    <x v="1"/>
    <x v="0"/>
    <x v="0"/>
    <x v="0"/>
    <x v="5"/>
    <x v="0"/>
    <m/>
    <m/>
    <m/>
    <x v="0"/>
    <m/>
    <m/>
    <n v="1"/>
    <m/>
    <m/>
    <m/>
    <x v="0"/>
    <m/>
    <n v="1"/>
    <m/>
    <x v="2"/>
    <x v="12"/>
    <n v="7"/>
    <n v="7"/>
    <n v="7"/>
    <n v="3.5"/>
    <s v="High"/>
    <s v="High"/>
    <s v="High"/>
    <s v="High"/>
    <s v="Low"/>
    <x v="3"/>
  </r>
  <r>
    <n v="1029"/>
    <d v="2020-09-25T15:20:01"/>
    <x v="1028"/>
    <x v="4"/>
    <n v="38"/>
    <n v="1"/>
    <n v="1"/>
    <n v="2"/>
    <n v="2"/>
    <n v="1"/>
    <m/>
    <n v="2"/>
    <n v="5"/>
    <n v="1"/>
    <n v="4"/>
    <n v="1"/>
    <n v="7"/>
    <n v="1"/>
    <n v="7"/>
    <n v="6"/>
    <n v="7"/>
    <n v="1"/>
    <n v="7"/>
    <n v="6"/>
    <x v="8"/>
    <x v="3"/>
    <x v="3"/>
    <m/>
    <m/>
    <m/>
    <n v="2"/>
    <x v="0"/>
    <n v="2"/>
    <n v="2"/>
    <m/>
    <x v="1"/>
    <x v="1"/>
    <x v="0"/>
    <x v="0"/>
    <x v="0"/>
    <x v="1"/>
    <x v="0"/>
    <n v="1"/>
    <m/>
    <m/>
    <x v="0"/>
    <m/>
    <m/>
    <m/>
    <m/>
    <m/>
    <n v="1"/>
    <x v="1"/>
    <n v="1"/>
    <m/>
    <m/>
    <x v="0"/>
    <x v="2"/>
    <n v="7"/>
    <n v="7"/>
    <n v="7"/>
    <n v="4.5"/>
    <s v="Medium Low"/>
    <s v="High"/>
    <s v="High"/>
    <s v="High"/>
    <s v="Medium Low"/>
    <x v="1"/>
  </r>
  <r>
    <n v="1030"/>
    <d v="2020-09-25T15:20:18"/>
    <x v="1029"/>
    <x v="50"/>
    <n v="32"/>
    <n v="1"/>
    <n v="1"/>
    <n v="2"/>
    <n v="1"/>
    <n v="1"/>
    <m/>
    <n v="2"/>
    <n v="1"/>
    <n v="2"/>
    <n v="2"/>
    <n v="6"/>
    <n v="5"/>
    <n v="6"/>
    <n v="5"/>
    <n v="5"/>
    <n v="5"/>
    <n v="2"/>
    <n v="4"/>
    <n v="4"/>
    <x v="12"/>
    <x v="3"/>
    <x v="5"/>
    <m/>
    <m/>
    <m/>
    <n v="2"/>
    <x v="1"/>
    <n v="2"/>
    <n v="2"/>
    <m/>
    <x v="0"/>
    <x v="1"/>
    <x v="0"/>
    <x v="1"/>
    <x v="1"/>
    <x v="4"/>
    <x v="0"/>
    <m/>
    <n v="1"/>
    <m/>
    <x v="1"/>
    <m/>
    <n v="1"/>
    <m/>
    <m/>
    <m/>
    <m/>
    <x v="1"/>
    <m/>
    <n v="1"/>
    <m/>
    <x v="0"/>
    <x v="9"/>
    <n v="3.5"/>
    <n v="5.5"/>
    <n v="3"/>
    <n v="4.5"/>
    <s v="Low"/>
    <s v="Low"/>
    <s v="Medium High"/>
    <s v="Low"/>
    <s v="Medium Low"/>
    <x v="4"/>
  </r>
  <r>
    <n v="1031"/>
    <d v="2020-09-25T15:20:40"/>
    <x v="1030"/>
    <x v="41"/>
    <n v="3"/>
    <n v="1"/>
    <n v="1"/>
    <n v="2"/>
    <n v="2"/>
    <n v="1"/>
    <m/>
    <n v="2"/>
    <n v="3"/>
    <n v="2"/>
    <n v="1"/>
    <n v="3"/>
    <n v="7"/>
    <n v="1"/>
    <n v="7"/>
    <n v="6"/>
    <n v="2"/>
    <n v="1"/>
    <n v="6"/>
    <n v="1"/>
    <x v="5"/>
    <x v="0"/>
    <x v="4"/>
    <m/>
    <m/>
    <m/>
    <n v="2"/>
    <x v="0"/>
    <n v="2"/>
    <n v="2"/>
    <m/>
    <x v="1"/>
    <x v="1"/>
    <x v="0"/>
    <x v="0"/>
    <x v="0"/>
    <x v="1"/>
    <x v="1"/>
    <m/>
    <m/>
    <m/>
    <x v="1"/>
    <n v="1"/>
    <m/>
    <n v="1"/>
    <n v="1"/>
    <m/>
    <n v="1"/>
    <x v="0"/>
    <n v="1"/>
    <m/>
    <m/>
    <x v="3"/>
    <x v="7"/>
    <n v="3.5"/>
    <n v="7"/>
    <n v="6.5"/>
    <n v="7"/>
    <s v="Low"/>
    <s v="Low"/>
    <s v="High"/>
    <s v="High"/>
    <s v="High"/>
    <x v="2"/>
  </r>
  <r>
    <n v="1032"/>
    <d v="2020-09-25T15:21:08"/>
    <x v="1031"/>
    <x v="27"/>
    <n v="5"/>
    <n v="1"/>
    <n v="1"/>
    <n v="2"/>
    <n v="0"/>
    <n v="4"/>
    <m/>
    <n v="2"/>
    <n v="10"/>
    <n v="2"/>
    <n v="3"/>
    <n v="4"/>
    <n v="6"/>
    <n v="5"/>
    <n v="6"/>
    <n v="5"/>
    <n v="3"/>
    <n v="1"/>
    <n v="5"/>
    <n v="3"/>
    <x v="9"/>
    <x v="3"/>
    <x v="10"/>
    <m/>
    <m/>
    <m/>
    <n v="2"/>
    <x v="2"/>
    <n v="2"/>
    <n v="2"/>
    <n v="1"/>
    <x v="0"/>
    <x v="0"/>
    <x v="1"/>
    <x v="1"/>
    <x v="0"/>
    <x v="4"/>
    <x v="0"/>
    <m/>
    <m/>
    <m/>
    <x v="1"/>
    <m/>
    <n v="1"/>
    <m/>
    <m/>
    <n v="1"/>
    <m/>
    <x v="0"/>
    <m/>
    <n v="1"/>
    <m/>
    <x v="3"/>
    <x v="2"/>
    <n v="3.5"/>
    <n v="6.5"/>
    <n v="4"/>
    <n v="5.5"/>
    <s v="Medium Low"/>
    <s v="Low"/>
    <s v="Medium High"/>
    <s v="Medium Low"/>
    <s v="Medium High"/>
    <x v="2"/>
  </r>
  <r>
    <n v="1033"/>
    <d v="2020-09-25T15:21:36"/>
    <x v="1032"/>
    <x v="57"/>
    <n v="37"/>
    <n v="1"/>
    <n v="1"/>
    <n v="1"/>
    <n v="0"/>
    <n v="4"/>
    <m/>
    <n v="1"/>
    <n v="25"/>
    <n v="2"/>
    <n v="5"/>
    <n v="2"/>
    <n v="7"/>
    <n v="2"/>
    <n v="6"/>
    <n v="6"/>
    <n v="7"/>
    <n v="5"/>
    <n v="5"/>
    <n v="4"/>
    <x v="9"/>
    <x v="1"/>
    <x v="5"/>
    <m/>
    <m/>
    <m/>
    <n v="3"/>
    <x v="1"/>
    <n v="3"/>
    <n v="3"/>
    <n v="1"/>
    <x v="0"/>
    <x v="1"/>
    <x v="0"/>
    <x v="1"/>
    <x v="0"/>
    <x v="0"/>
    <x v="1"/>
    <m/>
    <m/>
    <m/>
    <x v="0"/>
    <n v="1"/>
    <m/>
    <m/>
    <n v="1"/>
    <m/>
    <m/>
    <x v="0"/>
    <m/>
    <m/>
    <m/>
    <x v="3"/>
    <x v="1"/>
    <n v="6.5"/>
    <n v="5"/>
    <n v="5.5"/>
    <n v="5"/>
    <s v="Medium Low"/>
    <s v="High"/>
    <s v="Medium Low"/>
    <s v="Medium High"/>
    <s v="Medium Low"/>
    <x v="1"/>
  </r>
  <r>
    <n v="1034"/>
    <d v="2020-09-25T15:22:35"/>
    <x v="1033"/>
    <x v="2"/>
    <n v="5"/>
    <n v="1"/>
    <n v="1"/>
    <n v="4"/>
    <n v="0"/>
    <n v="4"/>
    <m/>
    <n v="1"/>
    <n v="5"/>
    <n v="2"/>
    <n v="6"/>
    <n v="1"/>
    <n v="7"/>
    <n v="1"/>
    <n v="7"/>
    <n v="4"/>
    <n v="7"/>
    <n v="1"/>
    <n v="7"/>
    <n v="1"/>
    <x v="2"/>
    <x v="0"/>
    <x v="3"/>
    <m/>
    <m/>
    <m/>
    <n v="2"/>
    <x v="0"/>
    <n v="2"/>
    <n v="3"/>
    <m/>
    <x v="0"/>
    <x v="1"/>
    <x v="0"/>
    <x v="0"/>
    <x v="0"/>
    <x v="1"/>
    <x v="0"/>
    <m/>
    <m/>
    <m/>
    <x v="0"/>
    <m/>
    <m/>
    <n v="1"/>
    <m/>
    <m/>
    <m/>
    <x v="1"/>
    <m/>
    <n v="1"/>
    <m/>
    <x v="3"/>
    <x v="5"/>
    <n v="7"/>
    <n v="7"/>
    <n v="7"/>
    <n v="7"/>
    <s v="Medium High"/>
    <s v="High"/>
    <s v="High"/>
    <s v="High"/>
    <s v="High"/>
    <x v="7"/>
  </r>
  <r>
    <n v="1035"/>
    <d v="2020-09-25T15:22:42"/>
    <x v="1034"/>
    <x v="41"/>
    <n v="38"/>
    <n v="2"/>
    <n v="1"/>
    <n v="2"/>
    <n v="2"/>
    <n v="3"/>
    <m/>
    <n v="1"/>
    <n v="0"/>
    <n v="1"/>
    <n v="4"/>
    <n v="4"/>
    <n v="4"/>
    <n v="3"/>
    <n v="6"/>
    <n v="4"/>
    <n v="5"/>
    <n v="4"/>
    <n v="6"/>
    <n v="3"/>
    <x v="22"/>
    <x v="0"/>
    <x v="3"/>
    <m/>
    <m/>
    <m/>
    <n v="2"/>
    <x v="0"/>
    <n v="1"/>
    <n v="2"/>
    <n v="1"/>
    <x v="1"/>
    <x v="0"/>
    <x v="0"/>
    <x v="0"/>
    <x v="0"/>
    <x v="1"/>
    <x v="1"/>
    <m/>
    <m/>
    <m/>
    <x v="0"/>
    <n v="1"/>
    <n v="1"/>
    <m/>
    <m/>
    <m/>
    <n v="1"/>
    <x v="1"/>
    <n v="1"/>
    <n v="1"/>
    <m/>
    <x v="0"/>
    <x v="0"/>
    <n v="4.5"/>
    <n v="4"/>
    <n v="5.5"/>
    <n v="5.5"/>
    <s v="Medium Low"/>
    <s v="Medium Low"/>
    <s v="Low"/>
    <s v="Medium High"/>
    <s v="Medium High"/>
    <x v="2"/>
  </r>
  <r>
    <n v="1036"/>
    <d v="2020-09-25T15:24:17"/>
    <x v="1035"/>
    <x v="21"/>
    <n v="23"/>
    <n v="1"/>
    <n v="1"/>
    <n v="2"/>
    <n v="0"/>
    <n v="1"/>
    <m/>
    <n v="1"/>
    <n v="27"/>
    <n v="2"/>
    <n v="3"/>
    <n v="6"/>
    <n v="2"/>
    <n v="6"/>
    <n v="7"/>
    <n v="1"/>
    <n v="4"/>
    <n v="4"/>
    <n v="4"/>
    <n v="4"/>
    <x v="22"/>
    <x v="1"/>
    <x v="4"/>
    <m/>
    <m/>
    <m/>
    <n v="3"/>
    <x v="1"/>
    <n v="3"/>
    <n v="2"/>
    <m/>
    <x v="0"/>
    <x v="1"/>
    <x v="0"/>
    <x v="1"/>
    <x v="1"/>
    <x v="0"/>
    <x v="1"/>
    <m/>
    <m/>
    <m/>
    <x v="1"/>
    <m/>
    <n v="1"/>
    <n v="1"/>
    <n v="1"/>
    <m/>
    <m/>
    <x v="0"/>
    <n v="1"/>
    <m/>
    <m/>
    <x v="2"/>
    <x v="5"/>
    <n v="3"/>
    <n v="3"/>
    <n v="3"/>
    <n v="5.5"/>
    <s v="Medium High"/>
    <s v="Low"/>
    <s v="Low"/>
    <s v="Low"/>
    <s v="Medium High"/>
    <x v="6"/>
  </r>
  <r>
    <n v="1037"/>
    <d v="2020-09-25T15:25:12"/>
    <x v="1036"/>
    <x v="8"/>
    <n v="35"/>
    <n v="1"/>
    <n v="1"/>
    <n v="2"/>
    <n v="2"/>
    <n v="1"/>
    <m/>
    <n v="1"/>
    <n v="0"/>
    <n v="1"/>
    <n v="7"/>
    <n v="7"/>
    <n v="7"/>
    <n v="7"/>
    <n v="7"/>
    <n v="6"/>
    <n v="6"/>
    <n v="6"/>
    <n v="6"/>
    <n v="6"/>
    <x v="12"/>
    <x v="0"/>
    <x v="3"/>
    <m/>
    <m/>
    <m/>
    <n v="1"/>
    <x v="0"/>
    <n v="1"/>
    <n v="1"/>
    <n v="1"/>
    <x v="1"/>
    <x v="1"/>
    <x v="0"/>
    <x v="0"/>
    <x v="0"/>
    <x v="5"/>
    <x v="1"/>
    <n v="1"/>
    <n v="1"/>
    <m/>
    <x v="1"/>
    <n v="1"/>
    <m/>
    <m/>
    <m/>
    <m/>
    <m/>
    <x v="0"/>
    <m/>
    <n v="1"/>
    <m/>
    <x v="2"/>
    <x v="6"/>
    <n v="3.5"/>
    <n v="4.5"/>
    <n v="3.5"/>
    <n v="4.5"/>
    <s v="Medium High"/>
    <s v="Low"/>
    <s v="Medium Low"/>
    <s v="Medium Low"/>
    <s v="Medium Low"/>
    <x v="6"/>
  </r>
  <r>
    <n v="1038"/>
    <d v="2020-09-25T15:26:39"/>
    <x v="1037"/>
    <x v="55"/>
    <n v="15"/>
    <n v="2"/>
    <n v="1"/>
    <n v="4"/>
    <n v="0"/>
    <n v="1"/>
    <m/>
    <n v="2"/>
    <n v="3"/>
    <n v="1"/>
    <n v="7"/>
    <n v="2"/>
    <n v="6"/>
    <n v="2"/>
    <n v="7"/>
    <n v="2"/>
    <n v="7"/>
    <n v="4"/>
    <n v="6"/>
    <n v="2"/>
    <x v="7"/>
    <x v="3"/>
    <x v="1"/>
    <m/>
    <m/>
    <s v="Farm Credit of the Americas"/>
    <n v="2"/>
    <x v="0"/>
    <n v="2"/>
    <n v="2"/>
    <m/>
    <x v="1"/>
    <x v="1"/>
    <x v="0"/>
    <x v="0"/>
    <x v="0"/>
    <x v="0"/>
    <x v="1"/>
    <m/>
    <m/>
    <m/>
    <x v="1"/>
    <m/>
    <m/>
    <n v="1"/>
    <n v="1"/>
    <n v="1"/>
    <m/>
    <x v="1"/>
    <m/>
    <m/>
    <n v="1"/>
    <x v="2"/>
    <x v="12"/>
    <n v="6.5"/>
    <n v="5"/>
    <n v="6"/>
    <n v="6.5"/>
    <s v="High"/>
    <s v="High"/>
    <s v="Medium Low"/>
    <s v="Medium High"/>
    <s v="High"/>
    <x v="3"/>
  </r>
  <r>
    <n v="1039"/>
    <d v="2020-09-25T15:26:50"/>
    <x v="1038"/>
    <x v="0"/>
    <n v="23"/>
    <n v="1"/>
    <n v="1"/>
    <n v="2"/>
    <n v="1"/>
    <n v="1"/>
    <m/>
    <n v="1"/>
    <n v="6"/>
    <n v="2"/>
    <n v="6"/>
    <n v="1"/>
    <n v="7"/>
    <n v="2"/>
    <n v="7"/>
    <n v="4"/>
    <n v="7"/>
    <n v="1"/>
    <n v="6"/>
    <n v="1"/>
    <x v="12"/>
    <x v="2"/>
    <x v="10"/>
    <m/>
    <m/>
    <m/>
    <n v="3"/>
    <x v="2"/>
    <n v="1"/>
    <n v="2"/>
    <m/>
    <x v="0"/>
    <x v="1"/>
    <x v="0"/>
    <x v="1"/>
    <x v="1"/>
    <x v="3"/>
    <x v="0"/>
    <m/>
    <n v="1"/>
    <n v="1"/>
    <x v="1"/>
    <m/>
    <m/>
    <m/>
    <m/>
    <m/>
    <m/>
    <x v="0"/>
    <m/>
    <n v="1"/>
    <m/>
    <x v="2"/>
    <x v="5"/>
    <n v="7"/>
    <n v="7"/>
    <n v="6"/>
    <n v="7"/>
    <s v="Medium High"/>
    <s v="High"/>
    <s v="High"/>
    <s v="Medium High"/>
    <s v="High"/>
    <x v="7"/>
  </r>
  <r>
    <n v="1040"/>
    <d v="2020-09-25T15:27:09"/>
    <x v="1039"/>
    <x v="8"/>
    <n v="32"/>
    <n v="1"/>
    <n v="1"/>
    <n v="2"/>
    <n v="1"/>
    <n v="1"/>
    <m/>
    <n v="1"/>
    <n v="5"/>
    <n v="1"/>
    <n v="6"/>
    <n v="3"/>
    <n v="6"/>
    <n v="3"/>
    <n v="6"/>
    <n v="5"/>
    <n v="7"/>
    <n v="1"/>
    <n v="7"/>
    <n v="5"/>
    <x v="8"/>
    <x v="0"/>
    <x v="3"/>
    <m/>
    <m/>
    <m/>
    <n v="1"/>
    <x v="0"/>
    <n v="1"/>
    <n v="1"/>
    <n v="1"/>
    <x v="0"/>
    <x v="1"/>
    <x v="0"/>
    <x v="1"/>
    <x v="0"/>
    <x v="1"/>
    <x v="1"/>
    <n v="1"/>
    <m/>
    <m/>
    <x v="1"/>
    <m/>
    <m/>
    <m/>
    <m/>
    <m/>
    <m/>
    <x v="0"/>
    <m/>
    <m/>
    <m/>
    <x v="0"/>
    <x v="6"/>
    <n v="6"/>
    <n v="6.5"/>
    <n v="6"/>
    <n v="4.5"/>
    <s v="Medium High"/>
    <s v="Medium High"/>
    <s v="Medium High"/>
    <s v="Medium High"/>
    <s v="Medium Low"/>
    <x v="1"/>
  </r>
  <r>
    <n v="1041"/>
    <d v="2020-09-25T15:27:13"/>
    <x v="1040"/>
    <x v="50"/>
    <n v="14"/>
    <n v="1"/>
    <n v="1"/>
    <n v="2"/>
    <n v="0"/>
    <n v="1"/>
    <m/>
    <n v="1"/>
    <n v="12"/>
    <n v="2"/>
    <n v="6"/>
    <n v="3"/>
    <n v="6"/>
    <n v="3"/>
    <n v="6"/>
    <n v="6"/>
    <n v="6"/>
    <n v="5"/>
    <n v="6"/>
    <n v="3"/>
    <x v="22"/>
    <x v="1"/>
    <x v="10"/>
    <m/>
    <m/>
    <m/>
    <n v="3"/>
    <x v="2"/>
    <n v="2"/>
    <n v="3"/>
    <m/>
    <x v="1"/>
    <x v="0"/>
    <x v="0"/>
    <x v="0"/>
    <x v="0"/>
    <x v="1"/>
    <x v="0"/>
    <m/>
    <m/>
    <m/>
    <x v="0"/>
    <m/>
    <n v="1"/>
    <m/>
    <m/>
    <m/>
    <n v="1"/>
    <x v="0"/>
    <m/>
    <m/>
    <m/>
    <x v="2"/>
    <x v="0"/>
    <n v="5.5"/>
    <n v="4.5"/>
    <n v="5.5"/>
    <n v="5.5"/>
    <s v="Medium Low"/>
    <s v="Medium High"/>
    <s v="Medium Low"/>
    <s v="Medium High"/>
    <s v="Medium High"/>
    <x v="2"/>
  </r>
  <r>
    <n v="1042"/>
    <d v="2020-09-25T15:27:16"/>
    <x v="1041"/>
    <x v="56"/>
    <n v="14"/>
    <n v="1"/>
    <n v="1"/>
    <n v="2"/>
    <n v="0"/>
    <n v="1"/>
    <m/>
    <n v="2"/>
    <n v="3"/>
    <n v="1"/>
    <n v="4"/>
    <n v="7"/>
    <n v="6"/>
    <n v="7"/>
    <n v="5"/>
    <n v="3"/>
    <n v="4"/>
    <n v="4"/>
    <n v="2"/>
    <n v="4"/>
    <x v="12"/>
    <x v="2"/>
    <x v="10"/>
    <m/>
    <m/>
    <m/>
    <n v="2"/>
    <x v="1"/>
    <n v="2"/>
    <n v="2"/>
    <n v="1"/>
    <x v="0"/>
    <x v="1"/>
    <x v="0"/>
    <x v="1"/>
    <x v="0"/>
    <x v="5"/>
    <x v="0"/>
    <m/>
    <m/>
    <m/>
    <x v="0"/>
    <n v="1"/>
    <m/>
    <m/>
    <m/>
    <m/>
    <m/>
    <x v="0"/>
    <m/>
    <n v="1"/>
    <m/>
    <x v="2"/>
    <x v="6"/>
    <n v="2.5"/>
    <n v="5"/>
    <n v="1.5"/>
    <n v="4.5"/>
    <s v="Medium High"/>
    <s v="Low"/>
    <s v="Medium Low"/>
    <s v="Low"/>
    <s v="Medium Low"/>
    <x v="6"/>
  </r>
  <r>
    <n v="1043"/>
    <d v="2020-09-25T15:28:58"/>
    <x v="1042"/>
    <x v="49"/>
    <n v="23"/>
    <n v="2"/>
    <n v="1"/>
    <n v="3"/>
    <n v="1"/>
    <n v="1"/>
    <m/>
    <n v="2"/>
    <n v="5"/>
    <n v="2"/>
    <n v="2"/>
    <n v="1"/>
    <n v="7"/>
    <n v="5"/>
    <n v="3"/>
    <n v="7"/>
    <n v="6"/>
    <n v="1"/>
    <n v="6"/>
    <n v="1"/>
    <x v="2"/>
    <x v="3"/>
    <x v="4"/>
    <m/>
    <m/>
    <m/>
    <n v="2"/>
    <x v="2"/>
    <n v="2"/>
    <n v="2"/>
    <n v="1"/>
    <x v="0"/>
    <x v="1"/>
    <x v="0"/>
    <x v="1"/>
    <x v="0"/>
    <x v="0"/>
    <x v="0"/>
    <m/>
    <m/>
    <m/>
    <x v="1"/>
    <m/>
    <m/>
    <m/>
    <n v="1"/>
    <n v="1"/>
    <m/>
    <x v="1"/>
    <m/>
    <m/>
    <n v="1"/>
    <x v="2"/>
    <x v="7"/>
    <n v="6.5"/>
    <n v="7"/>
    <n v="4.5"/>
    <n v="5"/>
    <s v="Low"/>
    <s v="High"/>
    <s v="High"/>
    <s v="Medium Low"/>
    <s v="Medium Low"/>
    <x v="1"/>
  </r>
  <r>
    <n v="1044"/>
    <d v="2020-09-25T15:30:32"/>
    <x v="1043"/>
    <x v="7"/>
    <n v="47"/>
    <n v="1"/>
    <n v="1"/>
    <n v="2"/>
    <n v="3"/>
    <n v="1"/>
    <m/>
    <n v="1"/>
    <n v="10"/>
    <n v="2"/>
    <n v="5"/>
    <n v="2"/>
    <n v="5"/>
    <n v="3"/>
    <n v="6"/>
    <n v="5"/>
    <n v="6"/>
    <n v="2"/>
    <n v="5"/>
    <n v="4"/>
    <x v="9"/>
    <x v="0"/>
    <x v="2"/>
    <m/>
    <m/>
    <m/>
    <n v="2"/>
    <x v="2"/>
    <n v="2"/>
    <n v="2"/>
    <m/>
    <x v="1"/>
    <x v="1"/>
    <x v="0"/>
    <x v="1"/>
    <x v="0"/>
    <x v="3"/>
    <x v="1"/>
    <m/>
    <n v="1"/>
    <m/>
    <x v="1"/>
    <m/>
    <n v="1"/>
    <n v="1"/>
    <m/>
    <m/>
    <n v="1"/>
    <x v="0"/>
    <m/>
    <m/>
    <m/>
    <x v="3"/>
    <x v="0"/>
    <n v="6"/>
    <n v="5.5"/>
    <n v="5"/>
    <n v="5"/>
    <s v="Medium Low"/>
    <s v="Medium High"/>
    <s v="Medium High"/>
    <s v="Medium High"/>
    <s v="Medium Low"/>
    <x v="5"/>
  </r>
  <r>
    <n v="1045"/>
    <d v="2020-09-25T15:30:32"/>
    <x v="1044"/>
    <x v="34"/>
    <n v="38"/>
    <n v="1"/>
    <n v="1"/>
    <n v="1"/>
    <n v="0"/>
    <n v="1"/>
    <m/>
    <n v="1"/>
    <n v="43"/>
    <n v="2"/>
    <n v="4"/>
    <n v="3"/>
    <n v="6"/>
    <n v="3"/>
    <n v="4"/>
    <n v="4"/>
    <n v="6"/>
    <n v="1"/>
    <n v="5"/>
    <n v="4"/>
    <x v="28"/>
    <x v="0"/>
    <x v="10"/>
    <m/>
    <m/>
    <m/>
    <n v="2"/>
    <x v="1"/>
    <n v="2"/>
    <n v="2"/>
    <m/>
    <x v="0"/>
    <x v="1"/>
    <x v="0"/>
    <x v="0"/>
    <x v="0"/>
    <x v="5"/>
    <x v="0"/>
    <m/>
    <m/>
    <m/>
    <x v="0"/>
    <m/>
    <m/>
    <n v="1"/>
    <m/>
    <m/>
    <m/>
    <x v="1"/>
    <m/>
    <n v="1"/>
    <m/>
    <x v="0"/>
    <x v="0"/>
    <n v="5.5"/>
    <n v="6.5"/>
    <n v="5"/>
    <n v="4"/>
    <s v="Medium Low"/>
    <s v="Medium High"/>
    <s v="Medium High"/>
    <s v="Medium High"/>
    <s v="Low"/>
    <x v="1"/>
  </r>
  <r>
    <n v="1046"/>
    <d v="2020-09-25T15:31:48"/>
    <x v="1045"/>
    <x v="35"/>
    <n v="30"/>
    <n v="1"/>
    <n v="1"/>
    <n v="3"/>
    <n v="0"/>
    <n v="1"/>
    <m/>
    <n v="2"/>
    <n v="6"/>
    <n v="1"/>
    <n v="6"/>
    <n v="5"/>
    <n v="7"/>
    <n v="7"/>
    <n v="3"/>
    <n v="3"/>
    <n v="4"/>
    <n v="1"/>
    <n v="5"/>
    <n v="5"/>
    <x v="10"/>
    <x v="0"/>
    <x v="1"/>
    <m/>
    <m/>
    <s v="PNC"/>
    <n v="3"/>
    <x v="0"/>
    <n v="3"/>
    <n v="3"/>
    <m/>
    <x v="1"/>
    <x v="1"/>
    <x v="0"/>
    <x v="1"/>
    <x v="0"/>
    <x v="5"/>
    <x v="0"/>
    <m/>
    <m/>
    <m/>
    <x v="1"/>
    <n v="1"/>
    <m/>
    <n v="1"/>
    <m/>
    <m/>
    <n v="1"/>
    <x v="0"/>
    <n v="1"/>
    <m/>
    <m/>
    <x v="0"/>
    <x v="11"/>
    <n v="3.5"/>
    <n v="7"/>
    <n v="3"/>
    <n v="3"/>
    <s v="Medium High"/>
    <s v="Low"/>
    <s v="High"/>
    <s v="Low"/>
    <s v="Low"/>
    <x v="6"/>
  </r>
  <r>
    <n v="1047"/>
    <d v="2020-09-25T15:34:10"/>
    <x v="1046"/>
    <x v="11"/>
    <n v="35"/>
    <n v="2"/>
    <n v="1"/>
    <n v="2"/>
    <n v="2"/>
    <n v="1"/>
    <m/>
    <n v="2"/>
    <n v="17"/>
    <n v="2"/>
    <n v="2"/>
    <n v="2"/>
    <n v="4"/>
    <n v="6"/>
    <n v="4"/>
    <n v="6"/>
    <n v="7"/>
    <n v="5"/>
    <n v="3"/>
    <n v="6"/>
    <x v="15"/>
    <x v="3"/>
    <x v="3"/>
    <m/>
    <m/>
    <m/>
    <n v="2"/>
    <x v="2"/>
    <n v="2"/>
    <n v="2"/>
    <m/>
    <x v="1"/>
    <x v="1"/>
    <x v="0"/>
    <x v="1"/>
    <x v="0"/>
    <x v="0"/>
    <x v="1"/>
    <m/>
    <m/>
    <m/>
    <x v="1"/>
    <m/>
    <n v="1"/>
    <n v="1"/>
    <n v="1"/>
    <m/>
    <m/>
    <x v="1"/>
    <n v="1"/>
    <n v="1"/>
    <m/>
    <x v="2"/>
    <x v="3"/>
    <n v="6.5"/>
    <n v="3.5"/>
    <n v="2.5"/>
    <n v="3"/>
    <s v="Low"/>
    <s v="High"/>
    <s v="Low"/>
    <s v="Low"/>
    <s v="Low"/>
    <x v="4"/>
  </r>
  <r>
    <n v="1048"/>
    <d v="2020-09-25T15:34:14"/>
    <x v="1047"/>
    <x v="41"/>
    <n v="5"/>
    <n v="1"/>
    <n v="1"/>
    <n v="1"/>
    <n v="0"/>
    <n v="1"/>
    <m/>
    <n v="1"/>
    <n v="6"/>
    <n v="2"/>
    <n v="4"/>
    <n v="3"/>
    <n v="6"/>
    <n v="4"/>
    <n v="6"/>
    <n v="5"/>
    <n v="5"/>
    <n v="3"/>
    <n v="5"/>
    <n v="3"/>
    <x v="8"/>
    <x v="0"/>
    <x v="5"/>
    <m/>
    <m/>
    <m/>
    <n v="2"/>
    <x v="0"/>
    <n v="2"/>
    <n v="2"/>
    <m/>
    <x v="1"/>
    <x v="1"/>
    <x v="0"/>
    <x v="0"/>
    <x v="0"/>
    <x v="1"/>
    <x v="0"/>
    <m/>
    <m/>
    <m/>
    <x v="0"/>
    <m/>
    <m/>
    <m/>
    <n v="1"/>
    <m/>
    <m/>
    <x v="1"/>
    <m/>
    <m/>
    <n v="1"/>
    <x v="3"/>
    <x v="1"/>
    <n v="5"/>
    <n v="5.5"/>
    <n v="4.5"/>
    <n v="5.5"/>
    <s v="Medium Low"/>
    <s v="Medium Low"/>
    <s v="Medium High"/>
    <s v="Medium Low"/>
    <s v="Medium High"/>
    <x v="2"/>
  </r>
  <r>
    <n v="1049"/>
    <d v="2020-09-25T15:35:27"/>
    <x v="1048"/>
    <x v="16"/>
    <n v="25"/>
    <n v="1"/>
    <n v="1"/>
    <n v="1"/>
    <n v="0"/>
    <n v="1"/>
    <m/>
    <n v="1"/>
    <n v="0"/>
    <n v="2"/>
    <n v="2"/>
    <n v="6"/>
    <n v="5"/>
    <n v="5"/>
    <n v="3"/>
    <n v="5"/>
    <n v="4"/>
    <n v="4"/>
    <n v="4"/>
    <n v="6"/>
    <x v="12"/>
    <x v="0"/>
    <x v="6"/>
    <m/>
    <s v="FCB bank"/>
    <m/>
    <n v="2"/>
    <x v="0"/>
    <n v="2"/>
    <n v="2"/>
    <m/>
    <x v="1"/>
    <x v="1"/>
    <x v="0"/>
    <x v="1"/>
    <x v="0"/>
    <x v="4"/>
    <x v="0"/>
    <m/>
    <m/>
    <m/>
    <x v="0"/>
    <n v="1"/>
    <m/>
    <m/>
    <m/>
    <m/>
    <m/>
    <x v="0"/>
    <m/>
    <m/>
    <m/>
    <x v="2"/>
    <x v="9"/>
    <n v="3"/>
    <n v="4.5"/>
    <n v="3.5"/>
    <n v="2.5"/>
    <s v="Low"/>
    <s v="Low"/>
    <s v="Medium Low"/>
    <s v="Medium Low"/>
    <s v="Low"/>
    <x v="0"/>
  </r>
  <r>
    <n v="1050"/>
    <d v="2020-09-25T15:37:57"/>
    <x v="1049"/>
    <x v="8"/>
    <n v="5"/>
    <n v="1"/>
    <n v="1"/>
    <n v="2"/>
    <n v="2"/>
    <n v="1"/>
    <m/>
    <n v="1"/>
    <n v="2"/>
    <n v="2"/>
    <n v="6"/>
    <n v="3"/>
    <n v="6"/>
    <n v="1"/>
    <n v="5"/>
    <n v="6"/>
    <n v="7"/>
    <n v="1"/>
    <n v="7"/>
    <n v="3"/>
    <x v="12"/>
    <x v="0"/>
    <x v="3"/>
    <m/>
    <m/>
    <m/>
    <n v="2"/>
    <x v="0"/>
    <n v="1"/>
    <n v="2"/>
    <n v="1"/>
    <x v="0"/>
    <x v="1"/>
    <x v="0"/>
    <x v="1"/>
    <x v="0"/>
    <x v="5"/>
    <x v="0"/>
    <m/>
    <m/>
    <m/>
    <x v="0"/>
    <m/>
    <n v="1"/>
    <m/>
    <m/>
    <m/>
    <m/>
    <x v="1"/>
    <n v="1"/>
    <m/>
    <m/>
    <x v="3"/>
    <x v="0"/>
    <n v="6"/>
    <n v="6.5"/>
    <n v="7"/>
    <n v="5"/>
    <s v="Medium Low"/>
    <s v="Medium High"/>
    <s v="Medium High"/>
    <s v="High"/>
    <s v="Medium Low"/>
    <x v="7"/>
  </r>
  <r>
    <n v="1051"/>
    <d v="2020-09-25T15:40:15"/>
    <x v="1050"/>
    <x v="60"/>
    <n v="30"/>
    <n v="1"/>
    <n v="1"/>
    <n v="1"/>
    <n v="0"/>
    <n v="4"/>
    <m/>
    <n v="1"/>
    <n v="30"/>
    <n v="2"/>
    <n v="6"/>
    <n v="1"/>
    <n v="7"/>
    <n v="1"/>
    <n v="5"/>
    <n v="7"/>
    <n v="7"/>
    <n v="1"/>
    <n v="7"/>
    <n v="6"/>
    <x v="24"/>
    <x v="2"/>
    <x v="2"/>
    <m/>
    <m/>
    <m/>
    <n v="2"/>
    <x v="2"/>
    <n v="2"/>
    <n v="2"/>
    <m/>
    <x v="1"/>
    <x v="1"/>
    <x v="0"/>
    <x v="1"/>
    <x v="0"/>
    <x v="0"/>
    <x v="0"/>
    <m/>
    <m/>
    <m/>
    <x v="1"/>
    <m/>
    <m/>
    <m/>
    <n v="1"/>
    <m/>
    <m/>
    <x v="1"/>
    <m/>
    <n v="1"/>
    <m/>
    <x v="0"/>
    <x v="1"/>
    <n v="7"/>
    <n v="7"/>
    <n v="7"/>
    <n v="3.5"/>
    <s v="Medium Low"/>
    <s v="High"/>
    <s v="High"/>
    <s v="High"/>
    <s v="Low"/>
    <x v="1"/>
  </r>
  <r>
    <n v="1052"/>
    <d v="2020-09-25T15:40:39"/>
    <x v="1051"/>
    <x v="33"/>
    <n v="13"/>
    <n v="1"/>
    <n v="1"/>
    <n v="1"/>
    <n v="0"/>
    <n v="1"/>
    <m/>
    <n v="1"/>
    <n v="20"/>
    <n v="2"/>
    <n v="1"/>
    <n v="3"/>
    <n v="7"/>
    <n v="5"/>
    <n v="5"/>
    <n v="5"/>
    <n v="3"/>
    <n v="1"/>
    <n v="5"/>
    <n v="5"/>
    <x v="21"/>
    <x v="0"/>
    <x v="6"/>
    <m/>
    <s v="Security Bank"/>
    <m/>
    <n v="2"/>
    <x v="1"/>
    <n v="2"/>
    <n v="3"/>
    <m/>
    <x v="0"/>
    <x v="1"/>
    <x v="0"/>
    <x v="1"/>
    <x v="1"/>
    <x v="1"/>
    <x v="0"/>
    <m/>
    <m/>
    <m/>
    <x v="1"/>
    <n v="1"/>
    <m/>
    <m/>
    <m/>
    <n v="1"/>
    <n v="1"/>
    <x v="0"/>
    <m/>
    <n v="1"/>
    <m/>
    <x v="2"/>
    <x v="3"/>
    <n v="4"/>
    <n v="7"/>
    <n v="4"/>
    <n v="4"/>
    <s v="Low"/>
    <s v="Low"/>
    <s v="High"/>
    <s v="Medium Low"/>
    <s v="Low"/>
    <x v="4"/>
  </r>
  <r>
    <n v="1053"/>
    <d v="2020-09-25T15:41:17"/>
    <x v="1052"/>
    <x v="18"/>
    <n v="5"/>
    <n v="1"/>
    <n v="1"/>
    <n v="5"/>
    <n v="0"/>
    <n v="1"/>
    <m/>
    <n v="2"/>
    <n v="4"/>
    <n v="2"/>
    <n v="1"/>
    <n v="5"/>
    <n v="6"/>
    <n v="6"/>
    <n v="4"/>
    <n v="7"/>
    <n v="6"/>
    <n v="1"/>
    <n v="5"/>
    <n v="5"/>
    <x v="12"/>
    <x v="3"/>
    <x v="2"/>
    <m/>
    <m/>
    <m/>
    <n v="3"/>
    <x v="1"/>
    <n v="2"/>
    <n v="3"/>
    <n v="1"/>
    <x v="1"/>
    <x v="1"/>
    <x v="0"/>
    <x v="0"/>
    <x v="0"/>
    <x v="3"/>
    <x v="0"/>
    <m/>
    <m/>
    <m/>
    <x v="1"/>
    <m/>
    <m/>
    <m/>
    <n v="1"/>
    <n v="1"/>
    <m/>
    <x v="1"/>
    <m/>
    <n v="1"/>
    <m/>
    <x v="3"/>
    <x v="8"/>
    <n v="4.5"/>
    <n v="6.5"/>
    <n v="3.5"/>
    <n v="3.5"/>
    <s v="Low"/>
    <s v="Medium Low"/>
    <s v="Medium High"/>
    <s v="Medium Low"/>
    <s v="Low"/>
    <x v="4"/>
  </r>
  <r>
    <n v="1054"/>
    <d v="2020-09-25T15:41:51"/>
    <x v="1053"/>
    <x v="14"/>
    <n v="7"/>
    <n v="1"/>
    <n v="1"/>
    <n v="2"/>
    <n v="0"/>
    <n v="1"/>
    <m/>
    <n v="1"/>
    <n v="2"/>
    <n v="1"/>
    <n v="6"/>
    <n v="2"/>
    <n v="6"/>
    <n v="3"/>
    <n v="6"/>
    <n v="3"/>
    <n v="6"/>
    <n v="2"/>
    <n v="6"/>
    <n v="1"/>
    <x v="7"/>
    <x v="0"/>
    <x v="3"/>
    <m/>
    <m/>
    <m/>
    <n v="2"/>
    <x v="1"/>
    <n v="2"/>
    <n v="2"/>
    <n v="1"/>
    <x v="0"/>
    <x v="1"/>
    <x v="0"/>
    <x v="1"/>
    <x v="0"/>
    <x v="3"/>
    <x v="1"/>
    <m/>
    <m/>
    <m/>
    <x v="0"/>
    <m/>
    <m/>
    <n v="1"/>
    <n v="1"/>
    <m/>
    <n v="1"/>
    <x v="1"/>
    <n v="1"/>
    <m/>
    <m/>
    <x v="0"/>
    <x v="11"/>
    <n v="6"/>
    <n v="6"/>
    <n v="5.5"/>
    <n v="6.5"/>
    <s v="Medium High"/>
    <s v="Medium High"/>
    <s v="Medium High"/>
    <s v="Medium High"/>
    <s v="High"/>
    <x v="3"/>
  </r>
  <r>
    <n v="1055"/>
    <d v="2020-09-25T15:43:09"/>
    <x v="1054"/>
    <x v="0"/>
    <n v="5"/>
    <n v="1"/>
    <n v="1"/>
    <n v="2"/>
    <n v="1"/>
    <n v="1"/>
    <m/>
    <n v="2"/>
    <n v="3"/>
    <n v="2"/>
    <n v="3"/>
    <n v="2"/>
    <n v="6"/>
    <n v="6"/>
    <n v="6"/>
    <n v="6"/>
    <n v="6"/>
    <n v="1"/>
    <n v="6"/>
    <n v="2"/>
    <x v="12"/>
    <x v="1"/>
    <x v="1"/>
    <m/>
    <m/>
    <s v="New Rez"/>
    <n v="2"/>
    <x v="1"/>
    <n v="2"/>
    <n v="2"/>
    <m/>
    <x v="0"/>
    <x v="1"/>
    <x v="0"/>
    <x v="1"/>
    <x v="1"/>
    <x v="1"/>
    <x v="0"/>
    <m/>
    <m/>
    <m/>
    <x v="1"/>
    <m/>
    <n v="1"/>
    <m/>
    <m/>
    <n v="1"/>
    <m/>
    <x v="0"/>
    <m/>
    <n v="1"/>
    <m/>
    <x v="3"/>
    <x v="9"/>
    <n v="6"/>
    <n v="6.5"/>
    <n v="4"/>
    <n v="6"/>
    <s v="Low"/>
    <s v="Medium High"/>
    <s v="Medium High"/>
    <s v="Medium Low"/>
    <s v="Medium High"/>
    <x v="5"/>
  </r>
  <r>
    <n v="1056"/>
    <d v="2020-09-25T15:43:32"/>
    <x v="1055"/>
    <x v="3"/>
    <n v="16"/>
    <n v="2"/>
    <n v="1"/>
    <n v="2"/>
    <n v="0"/>
    <n v="1"/>
    <m/>
    <n v="1"/>
    <n v="5"/>
    <n v="2"/>
    <n v="3"/>
    <n v="2"/>
    <n v="5"/>
    <n v="5"/>
    <n v="5"/>
    <n v="6"/>
    <n v="5"/>
    <n v="3"/>
    <n v="5"/>
    <n v="5"/>
    <x v="8"/>
    <x v="0"/>
    <x v="6"/>
    <m/>
    <s v="Central Bank"/>
    <m/>
    <n v="2"/>
    <x v="1"/>
    <n v="2"/>
    <n v="2"/>
    <m/>
    <x v="0"/>
    <x v="1"/>
    <x v="0"/>
    <x v="1"/>
    <x v="1"/>
    <x v="0"/>
    <x v="0"/>
    <m/>
    <m/>
    <m/>
    <x v="0"/>
    <m/>
    <n v="1"/>
    <m/>
    <m/>
    <m/>
    <m/>
    <x v="1"/>
    <m/>
    <m/>
    <n v="1"/>
    <x v="2"/>
    <x v="9"/>
    <n v="5.5"/>
    <n v="5"/>
    <n v="4"/>
    <n v="4"/>
    <s v="Low"/>
    <s v="Medium High"/>
    <s v="Medium Low"/>
    <s v="Medium Low"/>
    <s v="Low"/>
    <x v="4"/>
  </r>
  <r>
    <n v="1057"/>
    <d v="2020-09-25T15:45:02"/>
    <x v="1056"/>
    <x v="41"/>
    <n v="35"/>
    <n v="1"/>
    <n v="1"/>
    <n v="2"/>
    <n v="1"/>
    <n v="1"/>
    <m/>
    <n v="2"/>
    <n v="10"/>
    <n v="2"/>
    <n v="5"/>
    <n v="5"/>
    <n v="6"/>
    <n v="5"/>
    <n v="5"/>
    <n v="3"/>
    <n v="5"/>
    <n v="5"/>
    <n v="5"/>
    <n v="5"/>
    <x v="24"/>
    <x v="3"/>
    <x v="5"/>
    <m/>
    <m/>
    <m/>
    <n v="3"/>
    <x v="0"/>
    <n v="2"/>
    <n v="3"/>
    <m/>
    <x v="1"/>
    <x v="1"/>
    <x v="0"/>
    <x v="0"/>
    <x v="0"/>
    <x v="1"/>
    <x v="0"/>
    <m/>
    <m/>
    <m/>
    <x v="1"/>
    <n v="1"/>
    <n v="1"/>
    <m/>
    <m/>
    <m/>
    <m/>
    <x v="1"/>
    <m/>
    <m/>
    <n v="1"/>
    <x v="2"/>
    <x v="5"/>
    <n v="4"/>
    <n v="4.5"/>
    <n v="4"/>
    <n v="4"/>
    <s v="Medium High"/>
    <s v="Low"/>
    <s v="Medium Low"/>
    <s v="Medium Low"/>
    <s v="Low"/>
    <x v="6"/>
  </r>
  <r>
    <n v="1058"/>
    <d v="2020-09-25T15:47:28"/>
    <x v="1057"/>
    <x v="37"/>
    <n v="38"/>
    <n v="1"/>
    <n v="1"/>
    <n v="3"/>
    <n v="0"/>
    <n v="1"/>
    <m/>
    <n v="2"/>
    <n v="11"/>
    <n v="2"/>
    <n v="2"/>
    <n v="2"/>
    <n v="6"/>
    <n v="2"/>
    <n v="4"/>
    <n v="5"/>
    <n v="4"/>
    <n v="1"/>
    <n v="6"/>
    <n v="5"/>
    <x v="22"/>
    <x v="1"/>
    <x v="5"/>
    <m/>
    <m/>
    <m/>
    <n v="2"/>
    <x v="0"/>
    <n v="2"/>
    <n v="2"/>
    <n v="1"/>
    <x v="1"/>
    <x v="1"/>
    <x v="0"/>
    <x v="1"/>
    <x v="0"/>
    <x v="1"/>
    <x v="1"/>
    <m/>
    <m/>
    <n v="1"/>
    <x v="0"/>
    <m/>
    <m/>
    <n v="1"/>
    <m/>
    <m/>
    <m/>
    <x v="0"/>
    <m/>
    <n v="1"/>
    <m/>
    <x v="0"/>
    <x v="9"/>
    <n v="5"/>
    <n v="6.5"/>
    <n v="6"/>
    <n v="3.5"/>
    <s v="Low"/>
    <s v="Medium Low"/>
    <s v="Medium High"/>
    <s v="Medium High"/>
    <s v="Low"/>
    <x v="1"/>
  </r>
  <r>
    <n v="1059"/>
    <d v="2020-09-25T15:49:05"/>
    <x v="1058"/>
    <x v="50"/>
    <n v="5"/>
    <n v="1"/>
    <n v="1"/>
    <n v="2"/>
    <n v="1"/>
    <n v="1"/>
    <m/>
    <n v="1"/>
    <n v="10"/>
    <n v="1"/>
    <n v="7"/>
    <n v="7"/>
    <n v="5"/>
    <n v="7"/>
    <n v="6"/>
    <n v="7"/>
    <n v="6"/>
    <n v="7"/>
    <n v="7"/>
    <n v="7"/>
    <x v="12"/>
    <x v="0"/>
    <x v="4"/>
    <m/>
    <m/>
    <m/>
    <n v="1"/>
    <x v="0"/>
    <n v="1"/>
    <n v="1"/>
    <n v="1"/>
    <x v="1"/>
    <x v="0"/>
    <x v="0"/>
    <x v="0"/>
    <x v="0"/>
    <x v="0"/>
    <x v="1"/>
    <n v="1"/>
    <n v="1"/>
    <m/>
    <x v="1"/>
    <m/>
    <m/>
    <n v="1"/>
    <m/>
    <m/>
    <n v="1"/>
    <x v="1"/>
    <n v="1"/>
    <n v="1"/>
    <m/>
    <x v="3"/>
    <x v="0"/>
    <n v="3.5"/>
    <n v="3"/>
    <n v="4"/>
    <n v="3.5"/>
    <s v="Medium Low"/>
    <s v="Low"/>
    <s v="Low"/>
    <s v="Medium Low"/>
    <s v="Low"/>
    <x v="0"/>
  </r>
  <r>
    <n v="1060"/>
    <d v="2020-09-25T15:51:12"/>
    <x v="1059"/>
    <x v="11"/>
    <n v="50"/>
    <n v="1"/>
    <n v="1"/>
    <n v="3"/>
    <n v="1"/>
    <n v="1"/>
    <m/>
    <n v="1"/>
    <n v="13"/>
    <n v="2"/>
    <n v="4"/>
    <n v="3"/>
    <n v="3"/>
    <n v="5"/>
    <n v="5"/>
    <n v="2"/>
    <n v="5"/>
    <n v="5"/>
    <n v="3"/>
    <n v="5"/>
    <x v="3"/>
    <x v="0"/>
    <x v="1"/>
    <m/>
    <m/>
    <s v="Gregory Funding"/>
    <n v="2"/>
    <x v="1"/>
    <n v="2"/>
    <n v="2"/>
    <n v="1"/>
    <x v="0"/>
    <x v="1"/>
    <x v="0"/>
    <x v="0"/>
    <x v="0"/>
    <x v="4"/>
    <x v="1"/>
    <m/>
    <m/>
    <m/>
    <x v="0"/>
    <m/>
    <n v="1"/>
    <m/>
    <n v="1"/>
    <m/>
    <m/>
    <x v="0"/>
    <m/>
    <m/>
    <m/>
    <x v="2"/>
    <x v="5"/>
    <n v="5"/>
    <n v="3"/>
    <n v="3"/>
    <n v="4"/>
    <s v="Medium High"/>
    <s v="Medium Low"/>
    <s v="Low"/>
    <s v="Low"/>
    <s v="Low"/>
    <x v="0"/>
  </r>
  <r>
    <n v="1061"/>
    <d v="2020-09-25T15:51:49"/>
    <x v="1060"/>
    <x v="15"/>
    <n v="30"/>
    <n v="1"/>
    <n v="1"/>
    <n v="2"/>
    <n v="2"/>
    <n v="1"/>
    <m/>
    <n v="1"/>
    <n v="2"/>
    <n v="2"/>
    <n v="2"/>
    <n v="3"/>
    <n v="7"/>
    <n v="5"/>
    <n v="5"/>
    <n v="7"/>
    <n v="7"/>
    <n v="3"/>
    <n v="6"/>
    <n v="5"/>
    <x v="7"/>
    <x v="0"/>
    <x v="8"/>
    <m/>
    <m/>
    <m/>
    <n v="2"/>
    <x v="2"/>
    <n v="2"/>
    <n v="2"/>
    <n v="1"/>
    <x v="1"/>
    <x v="1"/>
    <x v="0"/>
    <x v="0"/>
    <x v="0"/>
    <x v="1"/>
    <x v="1"/>
    <m/>
    <m/>
    <m/>
    <x v="0"/>
    <n v="1"/>
    <m/>
    <m/>
    <n v="1"/>
    <m/>
    <m/>
    <x v="0"/>
    <m/>
    <n v="1"/>
    <m/>
    <x v="0"/>
    <x v="7"/>
    <n v="6"/>
    <n v="6"/>
    <n v="4.5"/>
    <n v="4"/>
    <s v="Low"/>
    <s v="Medium High"/>
    <s v="Medium High"/>
    <s v="Medium Low"/>
    <s v="Low"/>
    <x v="4"/>
  </r>
  <r>
    <n v="1062"/>
    <d v="2020-09-25T15:52:23"/>
    <x v="1061"/>
    <x v="7"/>
    <n v="38"/>
    <n v="1"/>
    <n v="1"/>
    <n v="2"/>
    <n v="2"/>
    <n v="1"/>
    <m/>
    <n v="1"/>
    <n v="15"/>
    <n v="2"/>
    <n v="6"/>
    <n v="5"/>
    <n v="7"/>
    <n v="5"/>
    <n v="6"/>
    <n v="7"/>
    <n v="6"/>
    <n v="6"/>
    <n v="6"/>
    <n v="7"/>
    <x v="9"/>
    <x v="0"/>
    <x v="3"/>
    <m/>
    <m/>
    <m/>
    <n v="2"/>
    <x v="1"/>
    <n v="2"/>
    <n v="2"/>
    <m/>
    <x v="1"/>
    <x v="1"/>
    <x v="0"/>
    <x v="1"/>
    <x v="0"/>
    <x v="5"/>
    <x v="1"/>
    <n v="1"/>
    <m/>
    <m/>
    <x v="0"/>
    <n v="1"/>
    <m/>
    <m/>
    <m/>
    <m/>
    <m/>
    <x v="0"/>
    <m/>
    <m/>
    <m/>
    <x v="0"/>
    <x v="1"/>
    <n v="4.5"/>
    <n v="4.5"/>
    <n v="4.5"/>
    <n v="3.5"/>
    <s v="Medium Low"/>
    <s v="Medium Low"/>
    <s v="Medium Low"/>
    <s v="Medium Low"/>
    <s v="Low"/>
    <x v="0"/>
  </r>
  <r>
    <n v="1063"/>
    <d v="2020-09-25T15:54:37"/>
    <x v="1062"/>
    <x v="2"/>
    <n v="32"/>
    <n v="1"/>
    <n v="1"/>
    <n v="4"/>
    <n v="1"/>
    <n v="1"/>
    <m/>
    <n v="1"/>
    <n v="24"/>
    <n v="2"/>
    <n v="2"/>
    <n v="6"/>
    <n v="6"/>
    <n v="5"/>
    <n v="6"/>
    <n v="7"/>
    <n v="4"/>
    <n v="5"/>
    <n v="6"/>
    <n v="3"/>
    <x v="3"/>
    <x v="1"/>
    <x v="1"/>
    <m/>
    <m/>
    <s v="Citibank"/>
    <n v="2"/>
    <x v="2"/>
    <n v="2"/>
    <n v="2"/>
    <m/>
    <x v="1"/>
    <x v="0"/>
    <x v="0"/>
    <x v="0"/>
    <x v="0"/>
    <x v="0"/>
    <x v="0"/>
    <m/>
    <m/>
    <m/>
    <x v="1"/>
    <m/>
    <n v="1"/>
    <m/>
    <n v="1"/>
    <m/>
    <m/>
    <x v="1"/>
    <m/>
    <m/>
    <n v="1"/>
    <x v="0"/>
    <x v="7"/>
    <n v="3"/>
    <n v="4.5"/>
    <n v="4.5"/>
    <n v="5.5"/>
    <s v="Low"/>
    <s v="Low"/>
    <s v="Medium Low"/>
    <s v="Medium Low"/>
    <s v="Medium High"/>
    <x v="2"/>
  </r>
  <r>
    <n v="1064"/>
    <d v="2020-09-25T15:55:04"/>
    <x v="1063"/>
    <x v="1"/>
    <n v="44"/>
    <n v="2"/>
    <n v="1"/>
    <n v="2"/>
    <n v="2"/>
    <n v="1"/>
    <m/>
    <n v="2"/>
    <n v="5"/>
    <n v="2"/>
    <n v="5"/>
    <n v="6"/>
    <n v="6"/>
    <n v="2"/>
    <n v="6"/>
    <n v="4"/>
    <n v="5"/>
    <n v="1"/>
    <n v="5"/>
    <n v="5"/>
    <x v="3"/>
    <x v="3"/>
    <x v="10"/>
    <m/>
    <m/>
    <m/>
    <n v="2"/>
    <x v="2"/>
    <n v="2"/>
    <n v="2"/>
    <m/>
    <x v="1"/>
    <x v="0"/>
    <x v="0"/>
    <x v="1"/>
    <x v="0"/>
    <x v="2"/>
    <x v="0"/>
    <m/>
    <m/>
    <m/>
    <x v="1"/>
    <m/>
    <n v="1"/>
    <m/>
    <n v="1"/>
    <m/>
    <m/>
    <x v="0"/>
    <m/>
    <m/>
    <m/>
    <x v="3"/>
    <x v="6"/>
    <n v="3.5"/>
    <n v="6.5"/>
    <n v="5.5"/>
    <n v="4.5"/>
    <s v="Medium High"/>
    <s v="Low"/>
    <s v="Medium High"/>
    <s v="Medium High"/>
    <s v="Medium Low"/>
    <x v="2"/>
  </r>
  <r>
    <n v="1065"/>
    <d v="2020-09-25T15:55:26"/>
    <x v="1064"/>
    <x v="20"/>
    <n v="22"/>
    <n v="1"/>
    <n v="1"/>
    <n v="2"/>
    <n v="0"/>
    <n v="1"/>
    <m/>
    <n v="2"/>
    <n v="12"/>
    <n v="2"/>
    <n v="7"/>
    <n v="1"/>
    <n v="6"/>
    <n v="3"/>
    <n v="7"/>
    <n v="4"/>
    <n v="7"/>
    <n v="1"/>
    <n v="4"/>
    <n v="1"/>
    <x v="18"/>
    <x v="3"/>
    <x v="5"/>
    <m/>
    <m/>
    <m/>
    <n v="2"/>
    <x v="1"/>
    <n v="2"/>
    <n v="2"/>
    <m/>
    <x v="0"/>
    <x v="1"/>
    <x v="0"/>
    <x v="1"/>
    <x v="1"/>
    <x v="0"/>
    <x v="1"/>
    <m/>
    <m/>
    <m/>
    <x v="1"/>
    <m/>
    <m/>
    <m/>
    <m/>
    <n v="1"/>
    <m/>
    <x v="1"/>
    <m/>
    <m/>
    <n v="1"/>
    <x v="2"/>
    <x v="11"/>
    <n v="7"/>
    <n v="6.5"/>
    <n v="4.5"/>
    <n v="7"/>
    <s v="Medium High"/>
    <s v="High"/>
    <s v="Medium High"/>
    <s v="Medium Low"/>
    <s v="High"/>
    <x v="3"/>
  </r>
  <r>
    <n v="1066"/>
    <d v="2020-09-25T15:56:59"/>
    <x v="1065"/>
    <x v="4"/>
    <n v="38"/>
    <n v="1"/>
    <n v="1"/>
    <n v="2"/>
    <n v="2"/>
    <n v="1"/>
    <m/>
    <n v="1"/>
    <n v="8"/>
    <n v="2"/>
    <n v="4"/>
    <n v="5"/>
    <n v="7"/>
    <n v="4"/>
    <n v="7"/>
    <n v="3"/>
    <n v="6"/>
    <n v="3"/>
    <n v="3"/>
    <n v="2"/>
    <x v="7"/>
    <x v="0"/>
    <x v="3"/>
    <m/>
    <m/>
    <m/>
    <n v="1"/>
    <x v="2"/>
    <n v="1"/>
    <n v="1"/>
    <n v="1"/>
    <x v="0"/>
    <x v="1"/>
    <x v="0"/>
    <x v="0"/>
    <x v="0"/>
    <x v="0"/>
    <x v="1"/>
    <n v="1"/>
    <m/>
    <n v="1"/>
    <x v="1"/>
    <m/>
    <m/>
    <m/>
    <m/>
    <m/>
    <m/>
    <x v="0"/>
    <n v="1"/>
    <m/>
    <m/>
    <x v="0"/>
    <x v="6"/>
    <n v="4.5"/>
    <n v="6"/>
    <n v="3.5"/>
    <n v="6.5"/>
    <s v="Medium High"/>
    <s v="Medium Low"/>
    <s v="Medium High"/>
    <s v="Medium Low"/>
    <s v="High"/>
    <x v="5"/>
  </r>
  <r>
    <n v="1067"/>
    <d v="2020-09-25T15:57:06"/>
    <x v="1066"/>
    <x v="26"/>
    <n v="3"/>
    <n v="1"/>
    <n v="1"/>
    <n v="2"/>
    <n v="0"/>
    <n v="1"/>
    <m/>
    <n v="2"/>
    <n v="0"/>
    <n v="2"/>
    <n v="5"/>
    <n v="3"/>
    <n v="7"/>
    <n v="3"/>
    <n v="7"/>
    <n v="3"/>
    <n v="7"/>
    <n v="3"/>
    <n v="5"/>
    <n v="5"/>
    <x v="5"/>
    <x v="3"/>
    <x v="10"/>
    <m/>
    <m/>
    <m/>
    <n v="2"/>
    <x v="0"/>
    <n v="2"/>
    <n v="2"/>
    <m/>
    <x v="1"/>
    <x v="1"/>
    <x v="0"/>
    <x v="0"/>
    <x v="0"/>
    <x v="5"/>
    <x v="0"/>
    <m/>
    <m/>
    <m/>
    <x v="1"/>
    <m/>
    <n v="1"/>
    <m/>
    <n v="1"/>
    <m/>
    <m/>
    <x v="0"/>
    <m/>
    <m/>
    <m/>
    <x v="3"/>
    <x v="5"/>
    <n v="6"/>
    <n v="6"/>
    <n v="5"/>
    <n v="5"/>
    <s v="Medium High"/>
    <s v="Medium High"/>
    <s v="Medium High"/>
    <s v="Medium High"/>
    <s v="Medium Low"/>
    <x v="5"/>
  </r>
  <r>
    <n v="1068"/>
    <d v="2020-09-25T15:58:15"/>
    <x v="1067"/>
    <x v="8"/>
    <n v="12"/>
    <n v="2"/>
    <n v="1"/>
    <n v="2"/>
    <n v="2"/>
    <n v="1"/>
    <m/>
    <n v="1"/>
    <n v="18"/>
    <n v="2"/>
    <n v="5"/>
    <n v="2"/>
    <n v="7"/>
    <n v="3"/>
    <n v="4"/>
    <n v="3"/>
    <n v="6"/>
    <n v="2"/>
    <n v="5"/>
    <n v="3"/>
    <x v="23"/>
    <x v="0"/>
    <x v="1"/>
    <m/>
    <m/>
    <s v="Mr. Cooper"/>
    <n v="2"/>
    <x v="0"/>
    <n v="2"/>
    <n v="2"/>
    <m/>
    <x v="1"/>
    <x v="1"/>
    <x v="0"/>
    <x v="0"/>
    <x v="0"/>
    <x v="0"/>
    <x v="0"/>
    <m/>
    <m/>
    <m/>
    <x v="1"/>
    <m/>
    <m/>
    <n v="1"/>
    <n v="1"/>
    <m/>
    <m/>
    <x v="1"/>
    <m/>
    <m/>
    <n v="1"/>
    <x v="3"/>
    <x v="5"/>
    <n v="6"/>
    <n v="6.5"/>
    <n v="5"/>
    <n v="4.5"/>
    <s v="Medium High"/>
    <s v="Medium High"/>
    <s v="Medium High"/>
    <s v="Medium High"/>
    <s v="Medium Low"/>
    <x v="5"/>
  </r>
  <r>
    <n v="1069"/>
    <d v="2020-09-25T15:58:52"/>
    <x v="1068"/>
    <x v="5"/>
    <n v="25"/>
    <n v="2"/>
    <n v="1"/>
    <n v="2"/>
    <n v="1"/>
    <n v="1"/>
    <m/>
    <n v="2"/>
    <n v="9"/>
    <n v="2"/>
    <n v="3"/>
    <n v="2"/>
    <n v="5"/>
    <n v="5"/>
    <n v="4"/>
    <n v="6"/>
    <n v="6"/>
    <n v="5"/>
    <n v="6"/>
    <n v="3"/>
    <x v="10"/>
    <x v="1"/>
    <x v="9"/>
    <s v="Pentagon Federal"/>
    <m/>
    <m/>
    <n v="2"/>
    <x v="2"/>
    <n v="2"/>
    <n v="2"/>
    <n v="1"/>
    <x v="0"/>
    <x v="1"/>
    <x v="0"/>
    <x v="0"/>
    <x v="0"/>
    <x v="1"/>
    <x v="0"/>
    <m/>
    <m/>
    <m/>
    <x v="0"/>
    <m/>
    <n v="1"/>
    <m/>
    <m/>
    <m/>
    <m/>
    <x v="0"/>
    <m/>
    <n v="1"/>
    <m/>
    <x v="2"/>
    <x v="9"/>
    <n v="6"/>
    <n v="4"/>
    <n v="4.5"/>
    <n v="4.5"/>
    <s v="Low"/>
    <s v="Medium High"/>
    <s v="Low"/>
    <s v="Medium Low"/>
    <s v="Medium Low"/>
    <x v="4"/>
  </r>
  <r>
    <n v="1070"/>
    <d v="2020-09-25T15:59:02"/>
    <x v="1069"/>
    <x v="0"/>
    <n v="32"/>
    <n v="1"/>
    <n v="1"/>
    <n v="2"/>
    <n v="2"/>
    <n v="1"/>
    <m/>
    <n v="1"/>
    <n v="10"/>
    <n v="1"/>
    <n v="4"/>
    <n v="2"/>
    <n v="5"/>
    <n v="5"/>
    <n v="6"/>
    <n v="5"/>
    <n v="5"/>
    <n v="2"/>
    <n v="5"/>
    <n v="2"/>
    <x v="9"/>
    <x v="0"/>
    <x v="3"/>
    <m/>
    <m/>
    <m/>
    <n v="1"/>
    <x v="0"/>
    <n v="1"/>
    <n v="1"/>
    <m/>
    <x v="1"/>
    <x v="1"/>
    <x v="0"/>
    <x v="1"/>
    <x v="0"/>
    <x v="5"/>
    <x v="1"/>
    <m/>
    <m/>
    <m/>
    <x v="0"/>
    <m/>
    <n v="1"/>
    <m/>
    <n v="1"/>
    <m/>
    <n v="1"/>
    <x v="1"/>
    <m/>
    <m/>
    <m/>
    <x v="0"/>
    <x v="1"/>
    <n v="5.5"/>
    <n v="5.5"/>
    <n v="4"/>
    <n v="6"/>
    <s v="Medium Low"/>
    <s v="Medium High"/>
    <s v="Medium High"/>
    <s v="Medium Low"/>
    <s v="Medium High"/>
    <x v="5"/>
  </r>
  <r>
    <n v="1071"/>
    <d v="2020-09-25T16:00:23"/>
    <x v="1070"/>
    <x v="57"/>
    <n v="35"/>
    <n v="2"/>
    <n v="1"/>
    <n v="3"/>
    <n v="0"/>
    <n v="4"/>
    <m/>
    <n v="1"/>
    <n v="44"/>
    <n v="2"/>
    <n v="1"/>
    <n v="1"/>
    <n v="6"/>
    <n v="1"/>
    <n v="1"/>
    <n v="6"/>
    <n v="5"/>
    <n v="1"/>
    <n v="6"/>
    <n v="4"/>
    <x v="44"/>
    <x v="2"/>
    <x v="5"/>
    <m/>
    <m/>
    <m/>
    <n v="2"/>
    <x v="1"/>
    <n v="2"/>
    <n v="2"/>
    <m/>
    <x v="0"/>
    <x v="1"/>
    <x v="0"/>
    <x v="1"/>
    <x v="1"/>
    <x v="1"/>
    <x v="0"/>
    <m/>
    <m/>
    <m/>
    <x v="1"/>
    <m/>
    <n v="1"/>
    <m/>
    <n v="1"/>
    <m/>
    <m/>
    <x v="1"/>
    <m/>
    <m/>
    <n v="1"/>
    <x v="2"/>
    <x v="7"/>
    <n v="6"/>
    <n v="6.5"/>
    <n v="6.5"/>
    <n v="2.5"/>
    <s v="Low"/>
    <s v="Medium High"/>
    <s v="Medium High"/>
    <s v="High"/>
    <s v="Low"/>
    <x v="1"/>
  </r>
  <r>
    <n v="1072"/>
    <d v="2020-09-25T16:03:59"/>
    <x v="1071"/>
    <x v="56"/>
    <n v="6"/>
    <n v="1"/>
    <n v="1"/>
    <n v="2"/>
    <n v="1"/>
    <n v="1"/>
    <m/>
    <n v="1"/>
    <n v="10"/>
    <n v="1"/>
    <n v="5"/>
    <n v="1"/>
    <n v="7"/>
    <n v="1"/>
    <n v="6"/>
    <n v="7"/>
    <n v="6"/>
    <n v="2"/>
    <n v="7"/>
    <n v="1"/>
    <x v="9"/>
    <x v="0"/>
    <x v="4"/>
    <m/>
    <m/>
    <m/>
    <n v="2"/>
    <x v="1"/>
    <n v="1"/>
    <n v="2"/>
    <m/>
    <x v="0"/>
    <x v="1"/>
    <x v="0"/>
    <x v="0"/>
    <x v="0"/>
    <x v="5"/>
    <x v="1"/>
    <m/>
    <m/>
    <m/>
    <x v="1"/>
    <n v="1"/>
    <m/>
    <m/>
    <n v="1"/>
    <n v="1"/>
    <m/>
    <x v="1"/>
    <m/>
    <m/>
    <n v="1"/>
    <x v="3"/>
    <x v="2"/>
    <n v="6.5"/>
    <n v="6.5"/>
    <n v="7"/>
    <n v="6.5"/>
    <s v="Medium Low"/>
    <s v="High"/>
    <s v="Medium High"/>
    <s v="High"/>
    <s v="High"/>
    <x v="7"/>
  </r>
  <r>
    <n v="1073"/>
    <d v="2020-09-25T16:13:08"/>
    <x v="1072"/>
    <x v="26"/>
    <n v="12"/>
    <n v="1"/>
    <n v="1"/>
    <n v="2"/>
    <n v="1"/>
    <n v="1"/>
    <m/>
    <n v="2"/>
    <n v="4"/>
    <n v="2"/>
    <n v="7"/>
    <n v="1"/>
    <n v="5"/>
    <n v="1"/>
    <n v="7"/>
    <n v="3"/>
    <n v="6"/>
    <n v="4"/>
    <n v="6"/>
    <n v="4"/>
    <x v="24"/>
    <x v="3"/>
    <x v="5"/>
    <m/>
    <m/>
    <m/>
    <n v="2"/>
    <x v="0"/>
    <n v="2"/>
    <n v="2"/>
    <n v="1"/>
    <x v="1"/>
    <x v="0"/>
    <x v="0"/>
    <x v="1"/>
    <x v="0"/>
    <x v="5"/>
    <x v="1"/>
    <n v="1"/>
    <m/>
    <m/>
    <x v="0"/>
    <m/>
    <n v="1"/>
    <m/>
    <m/>
    <m/>
    <m/>
    <x v="0"/>
    <m/>
    <m/>
    <m/>
    <x v="3"/>
    <x v="4"/>
    <n v="6.5"/>
    <n v="4.5"/>
    <n v="6.5"/>
    <n v="5.5"/>
    <s v="High"/>
    <s v="High"/>
    <s v="Medium Low"/>
    <s v="High"/>
    <s v="Medium High"/>
    <x v="3"/>
  </r>
  <r>
    <n v="1074"/>
    <d v="2020-09-25T16:15:18"/>
    <x v="1073"/>
    <x v="8"/>
    <n v="32"/>
    <n v="1"/>
    <n v="1"/>
    <n v="2"/>
    <n v="1"/>
    <n v="1"/>
    <m/>
    <n v="1"/>
    <n v="3"/>
    <n v="1"/>
    <n v="6"/>
    <n v="1"/>
    <n v="7"/>
    <n v="6"/>
    <n v="6"/>
    <n v="7"/>
    <n v="7"/>
    <n v="7"/>
    <n v="7"/>
    <n v="7"/>
    <x v="5"/>
    <x v="0"/>
    <x v="3"/>
    <m/>
    <m/>
    <m/>
    <n v="1"/>
    <x v="1"/>
    <n v="2"/>
    <n v="2"/>
    <n v="1"/>
    <x v="1"/>
    <x v="1"/>
    <x v="1"/>
    <x v="1"/>
    <x v="0"/>
    <x v="1"/>
    <x v="1"/>
    <m/>
    <n v="1"/>
    <n v="1"/>
    <x v="1"/>
    <n v="1"/>
    <m/>
    <m/>
    <m/>
    <m/>
    <m/>
    <x v="0"/>
    <m/>
    <m/>
    <m/>
    <x v="0"/>
    <x v="1"/>
    <n v="7"/>
    <n v="4"/>
    <n v="4.5"/>
    <n v="3.5"/>
    <s v="Medium Low"/>
    <s v="High"/>
    <s v="Low"/>
    <s v="Medium Low"/>
    <s v="Low"/>
    <x v="1"/>
  </r>
  <r>
    <n v="1075"/>
    <d v="2020-09-25T16:16:37"/>
    <x v="1074"/>
    <x v="9"/>
    <n v="32"/>
    <n v="1"/>
    <n v="1"/>
    <n v="2"/>
    <n v="2"/>
    <n v="1"/>
    <m/>
    <n v="1"/>
    <n v="18"/>
    <n v="1"/>
    <n v="2"/>
    <n v="2"/>
    <n v="7"/>
    <n v="2"/>
    <n v="6"/>
    <n v="7"/>
    <n v="6"/>
    <n v="3"/>
    <n v="6"/>
    <n v="5"/>
    <x v="22"/>
    <x v="2"/>
    <x v="3"/>
    <m/>
    <m/>
    <m/>
    <n v="2"/>
    <x v="2"/>
    <n v="3"/>
    <n v="1"/>
    <m/>
    <x v="0"/>
    <x v="1"/>
    <x v="0"/>
    <x v="1"/>
    <x v="1"/>
    <x v="5"/>
    <x v="0"/>
    <m/>
    <m/>
    <m/>
    <x v="1"/>
    <m/>
    <m/>
    <m/>
    <n v="1"/>
    <n v="1"/>
    <m/>
    <x v="1"/>
    <m/>
    <m/>
    <n v="1"/>
    <x v="0"/>
    <x v="7"/>
    <n v="6"/>
    <n v="6"/>
    <n v="6"/>
    <n v="4.5"/>
    <s v="Low"/>
    <s v="Medium High"/>
    <s v="Medium High"/>
    <s v="Medium High"/>
    <s v="Medium Low"/>
    <x v="1"/>
  </r>
  <r>
    <n v="1076"/>
    <d v="2020-09-25T16:17:12"/>
    <x v="1075"/>
    <x v="26"/>
    <n v="25"/>
    <n v="1"/>
    <n v="1"/>
    <n v="2"/>
    <n v="0"/>
    <n v="5"/>
    <s v="Disability"/>
    <n v="1"/>
    <n v="5"/>
    <n v="2"/>
    <n v="4"/>
    <n v="5"/>
    <n v="4"/>
    <n v="5"/>
    <n v="4"/>
    <n v="4"/>
    <n v="5"/>
    <n v="4"/>
    <n v="5"/>
    <n v="1"/>
    <x v="3"/>
    <x v="3"/>
    <x v="4"/>
    <m/>
    <m/>
    <m/>
    <n v="2"/>
    <x v="1"/>
    <n v="2"/>
    <n v="2"/>
    <m/>
    <x v="0"/>
    <x v="1"/>
    <x v="0"/>
    <x v="0"/>
    <x v="0"/>
    <x v="4"/>
    <x v="1"/>
    <n v="1"/>
    <m/>
    <m/>
    <x v="1"/>
    <n v="1"/>
    <m/>
    <m/>
    <n v="1"/>
    <m/>
    <m/>
    <x v="1"/>
    <m/>
    <m/>
    <n v="1"/>
    <x v="2"/>
    <x v="0"/>
    <n v="4"/>
    <n v="4"/>
    <n v="4"/>
    <n v="5.5"/>
    <s v="Medium Low"/>
    <s v="Low"/>
    <s v="Low"/>
    <s v="Medium Low"/>
    <s v="Medium High"/>
    <x v="0"/>
  </r>
  <r>
    <n v="1077"/>
    <d v="2020-09-25T16:18:10"/>
    <x v="1076"/>
    <x v="8"/>
    <n v="28"/>
    <n v="1"/>
    <n v="1"/>
    <n v="2"/>
    <n v="2"/>
    <n v="3"/>
    <m/>
    <n v="2"/>
    <n v="15"/>
    <n v="2"/>
    <n v="2"/>
    <n v="4"/>
    <n v="6"/>
    <n v="4"/>
    <n v="5"/>
    <n v="6"/>
    <n v="5"/>
    <n v="2"/>
    <n v="5"/>
    <n v="4"/>
    <x v="17"/>
    <x v="3"/>
    <x v="1"/>
    <m/>
    <m/>
    <s v="Mr. Cooper"/>
    <n v="2"/>
    <x v="0"/>
    <n v="2"/>
    <n v="2"/>
    <m/>
    <x v="0"/>
    <x v="1"/>
    <x v="0"/>
    <x v="1"/>
    <x v="1"/>
    <x v="0"/>
    <x v="0"/>
    <m/>
    <m/>
    <m/>
    <x v="1"/>
    <m/>
    <m/>
    <m/>
    <n v="1"/>
    <m/>
    <m/>
    <x v="1"/>
    <m/>
    <m/>
    <n v="1"/>
    <x v="3"/>
    <x v="3"/>
    <n v="4.5"/>
    <n v="6"/>
    <n v="4.5"/>
    <n v="4.5"/>
    <s v="Low"/>
    <s v="Medium Low"/>
    <s v="Medium High"/>
    <s v="Medium Low"/>
    <s v="Medium Low"/>
    <x v="4"/>
  </r>
  <r>
    <n v="1078"/>
    <d v="2020-09-25T16:23:48"/>
    <x v="1077"/>
    <x v="5"/>
    <n v="7"/>
    <n v="1"/>
    <n v="1"/>
    <n v="2"/>
    <n v="3"/>
    <n v="1"/>
    <m/>
    <n v="2"/>
    <n v="4"/>
    <n v="2"/>
    <n v="6"/>
    <n v="2"/>
    <n v="7"/>
    <n v="2"/>
    <n v="7"/>
    <n v="5"/>
    <n v="7"/>
    <n v="3"/>
    <n v="7"/>
    <n v="2"/>
    <x v="7"/>
    <x v="3"/>
    <x v="3"/>
    <m/>
    <m/>
    <m/>
    <n v="3"/>
    <x v="2"/>
    <n v="2"/>
    <n v="3"/>
    <n v="1"/>
    <x v="1"/>
    <x v="0"/>
    <x v="1"/>
    <x v="0"/>
    <x v="0"/>
    <x v="3"/>
    <x v="1"/>
    <m/>
    <n v="1"/>
    <n v="1"/>
    <x v="0"/>
    <m/>
    <m/>
    <m/>
    <m/>
    <m/>
    <m/>
    <x v="0"/>
    <m/>
    <n v="1"/>
    <m/>
    <x v="0"/>
    <x v="6"/>
    <n v="6.5"/>
    <n v="6"/>
    <n v="6.5"/>
    <n v="6.5"/>
    <s v="Medium High"/>
    <s v="High"/>
    <s v="Medium High"/>
    <s v="High"/>
    <s v="High"/>
    <x v="7"/>
  </r>
  <r>
    <n v="1079"/>
    <d v="2020-09-25T16:24:01"/>
    <x v="1078"/>
    <x v="63"/>
    <n v="32"/>
    <n v="2"/>
    <n v="1"/>
    <n v="2"/>
    <n v="0"/>
    <n v="4"/>
    <m/>
    <n v="1"/>
    <n v="48"/>
    <n v="2"/>
    <n v="5"/>
    <n v="2"/>
    <n v="6"/>
    <n v="4"/>
    <n v="5"/>
    <n v="5"/>
    <n v="6"/>
    <n v="2"/>
    <n v="6"/>
    <n v="3"/>
    <x v="12"/>
    <x v="1"/>
    <x v="5"/>
    <m/>
    <m/>
    <m/>
    <n v="2"/>
    <x v="1"/>
    <n v="2"/>
    <n v="2"/>
    <m/>
    <x v="1"/>
    <x v="1"/>
    <x v="0"/>
    <x v="1"/>
    <x v="0"/>
    <x v="5"/>
    <x v="0"/>
    <m/>
    <m/>
    <m/>
    <x v="0"/>
    <m/>
    <n v="1"/>
    <m/>
    <m/>
    <m/>
    <n v="1"/>
    <x v="0"/>
    <m/>
    <m/>
    <m/>
    <x v="0"/>
    <x v="0"/>
    <n v="6"/>
    <n v="6"/>
    <n v="5"/>
    <n v="5"/>
    <s v="Medium Low"/>
    <s v="Medium High"/>
    <s v="Medium High"/>
    <s v="Medium High"/>
    <s v="Medium Low"/>
    <x v="5"/>
  </r>
  <r>
    <n v="1080"/>
    <d v="2020-09-25T16:33:41"/>
    <x v="1079"/>
    <x v="55"/>
    <n v="3"/>
    <n v="2"/>
    <n v="1"/>
    <n v="2"/>
    <n v="0"/>
    <n v="3"/>
    <m/>
    <n v="2"/>
    <n v="7"/>
    <n v="2"/>
    <n v="5"/>
    <n v="1"/>
    <n v="7"/>
    <n v="1"/>
    <n v="6"/>
    <n v="7"/>
    <n v="7"/>
    <n v="1"/>
    <n v="7"/>
    <n v="2"/>
    <x v="5"/>
    <x v="1"/>
    <x v="1"/>
    <m/>
    <m/>
    <s v="Cenlar"/>
    <n v="2"/>
    <x v="0"/>
    <n v="2"/>
    <n v="2"/>
    <n v="1"/>
    <x v="1"/>
    <x v="0"/>
    <x v="1"/>
    <x v="0"/>
    <x v="0"/>
    <x v="0"/>
    <x v="0"/>
    <m/>
    <m/>
    <m/>
    <x v="0"/>
    <m/>
    <m/>
    <m/>
    <n v="1"/>
    <m/>
    <m/>
    <x v="0"/>
    <m/>
    <n v="1"/>
    <m/>
    <x v="3"/>
    <x v="2"/>
    <n v="7"/>
    <n v="7"/>
    <n v="7"/>
    <n v="6"/>
    <s v="Medium Low"/>
    <s v="High"/>
    <s v="High"/>
    <s v="High"/>
    <s v="Medium High"/>
    <x v="7"/>
  </r>
  <r>
    <n v="1081"/>
    <d v="2020-09-25T16:46:49"/>
    <x v="1080"/>
    <x v="47"/>
    <n v="32"/>
    <n v="2"/>
    <n v="1"/>
    <n v="2"/>
    <n v="0"/>
    <n v="4"/>
    <m/>
    <n v="2"/>
    <n v="15"/>
    <n v="2"/>
    <n v="3"/>
    <n v="2"/>
    <n v="5"/>
    <n v="5"/>
    <n v="6"/>
    <n v="6"/>
    <n v="5"/>
    <n v="2"/>
    <n v="5"/>
    <n v="4"/>
    <x v="22"/>
    <x v="1"/>
    <x v="9"/>
    <s v="HVFCU"/>
    <m/>
    <m/>
    <n v="2"/>
    <x v="1"/>
    <n v="2"/>
    <n v="2"/>
    <n v="1"/>
    <x v="0"/>
    <x v="1"/>
    <x v="0"/>
    <x v="1"/>
    <x v="0"/>
    <x v="1"/>
    <x v="0"/>
    <m/>
    <m/>
    <m/>
    <x v="0"/>
    <m/>
    <n v="1"/>
    <m/>
    <m/>
    <m/>
    <m/>
    <x v="1"/>
    <m/>
    <m/>
    <n v="1"/>
    <x v="0"/>
    <x v="9"/>
    <n v="5.5"/>
    <n v="5.5"/>
    <n v="4"/>
    <n v="5"/>
    <s v="Low"/>
    <s v="Medium High"/>
    <s v="Medium High"/>
    <s v="Medium Low"/>
    <s v="Medium Low"/>
    <x v="4"/>
  </r>
  <r>
    <n v="1082"/>
    <d v="2020-09-25T17:17:18"/>
    <x v="1081"/>
    <x v="10"/>
    <n v="21"/>
    <n v="1"/>
    <n v="1"/>
    <n v="1"/>
    <n v="0"/>
    <n v="1"/>
    <m/>
    <n v="1"/>
    <n v="21"/>
    <n v="2"/>
    <n v="3"/>
    <n v="4"/>
    <n v="6"/>
    <n v="2"/>
    <n v="4"/>
    <n v="5"/>
    <n v="4"/>
    <n v="5"/>
    <n v="6"/>
    <n v="3"/>
    <x v="9"/>
    <x v="1"/>
    <x v="3"/>
    <m/>
    <m/>
    <m/>
    <n v="3"/>
    <x v="1"/>
    <n v="3"/>
    <n v="3"/>
    <m/>
    <x v="0"/>
    <x v="1"/>
    <x v="0"/>
    <x v="0"/>
    <x v="0"/>
    <x v="1"/>
    <x v="1"/>
    <m/>
    <m/>
    <m/>
    <x v="0"/>
    <m/>
    <n v="1"/>
    <m/>
    <n v="1"/>
    <m/>
    <m/>
    <x v="1"/>
    <m/>
    <m/>
    <n v="1"/>
    <x v="0"/>
    <x v="2"/>
    <n v="4"/>
    <n v="4.5"/>
    <n v="6"/>
    <n v="4.5"/>
    <s v="Medium Low"/>
    <s v="Low"/>
    <s v="Medium Low"/>
    <s v="Medium High"/>
    <s v="Medium Low"/>
    <x v="2"/>
  </r>
  <r>
    <n v="1083"/>
    <d v="2020-09-25T17:20:21"/>
    <x v="1082"/>
    <x v="27"/>
    <n v="32"/>
    <n v="1"/>
    <n v="1"/>
    <n v="4"/>
    <n v="0"/>
    <n v="1"/>
    <m/>
    <n v="1"/>
    <n v="7"/>
    <n v="1"/>
    <n v="5"/>
    <n v="5"/>
    <n v="3"/>
    <n v="1"/>
    <n v="5"/>
    <n v="5"/>
    <n v="7"/>
    <n v="6"/>
    <n v="7"/>
    <n v="6"/>
    <x v="8"/>
    <x v="0"/>
    <x v="7"/>
    <m/>
    <m/>
    <m/>
    <n v="2"/>
    <x v="1"/>
    <n v="2"/>
    <n v="2"/>
    <m/>
    <x v="0"/>
    <x v="1"/>
    <x v="0"/>
    <x v="1"/>
    <x v="1"/>
    <x v="4"/>
    <x v="0"/>
    <m/>
    <m/>
    <m/>
    <x v="0"/>
    <m/>
    <m/>
    <m/>
    <n v="1"/>
    <m/>
    <m/>
    <x v="0"/>
    <m/>
    <m/>
    <m/>
    <x v="0"/>
    <x v="0"/>
    <n v="5"/>
    <n v="2.5"/>
    <n v="7"/>
    <n v="3.5"/>
    <s v="Medium Low"/>
    <s v="Medium Low"/>
    <s v="Low"/>
    <s v="High"/>
    <s v="Low"/>
    <x v="0"/>
  </r>
  <r>
    <n v="1084"/>
    <d v="2020-09-25T17:40:18"/>
    <x v="1083"/>
    <x v="15"/>
    <n v="30"/>
    <n v="1"/>
    <n v="1"/>
    <n v="2"/>
    <n v="1"/>
    <n v="1"/>
    <m/>
    <n v="1"/>
    <n v="5"/>
    <n v="2"/>
    <n v="7"/>
    <n v="7"/>
    <n v="7"/>
    <n v="6"/>
    <n v="6"/>
    <n v="7"/>
    <n v="5"/>
    <n v="5"/>
    <n v="7"/>
    <n v="7"/>
    <x v="3"/>
    <x v="0"/>
    <x v="10"/>
    <m/>
    <m/>
    <m/>
    <n v="1"/>
    <x v="0"/>
    <n v="1"/>
    <n v="1"/>
    <n v="1"/>
    <x v="0"/>
    <x v="1"/>
    <x v="0"/>
    <x v="1"/>
    <x v="0"/>
    <x v="5"/>
    <x v="1"/>
    <n v="1"/>
    <m/>
    <m/>
    <x v="0"/>
    <n v="1"/>
    <m/>
    <m/>
    <m/>
    <m/>
    <n v="1"/>
    <x v="0"/>
    <n v="1"/>
    <n v="1"/>
    <m/>
    <x v="0"/>
    <x v="0"/>
    <n v="3"/>
    <n v="5"/>
    <n v="4.5"/>
    <n v="3.5"/>
    <s v="Medium Low"/>
    <s v="Low"/>
    <s v="Medium Low"/>
    <s v="Medium Low"/>
    <s v="Low"/>
    <x v="0"/>
  </r>
  <r>
    <n v="1085"/>
    <d v="2020-09-25T17:41:12"/>
    <x v="1084"/>
    <x v="11"/>
    <n v="32"/>
    <n v="1"/>
    <n v="1"/>
    <n v="2"/>
    <n v="1"/>
    <n v="1"/>
    <m/>
    <n v="1"/>
    <n v="4"/>
    <n v="1"/>
    <n v="7"/>
    <n v="2"/>
    <n v="6"/>
    <n v="2"/>
    <n v="7"/>
    <n v="2"/>
    <n v="6"/>
    <n v="5"/>
    <n v="6"/>
    <n v="2"/>
    <x v="3"/>
    <x v="0"/>
    <x v="6"/>
    <m/>
    <s v="Community Bank, NA"/>
    <m/>
    <n v="2"/>
    <x v="1"/>
    <n v="2"/>
    <n v="2"/>
    <m/>
    <x v="0"/>
    <x v="1"/>
    <x v="0"/>
    <x v="0"/>
    <x v="0"/>
    <x v="1"/>
    <x v="1"/>
    <m/>
    <m/>
    <m/>
    <x v="0"/>
    <n v="1"/>
    <m/>
    <m/>
    <n v="1"/>
    <m/>
    <m/>
    <x v="1"/>
    <n v="1"/>
    <n v="1"/>
    <m/>
    <x v="0"/>
    <x v="12"/>
    <n v="6"/>
    <n v="4.5"/>
    <n v="6"/>
    <n v="6.5"/>
    <s v="High"/>
    <s v="Medium High"/>
    <s v="Medium Low"/>
    <s v="Medium High"/>
    <s v="High"/>
    <x v="3"/>
  </r>
  <r>
    <n v="1086"/>
    <d v="2020-09-25T17:44:25"/>
    <x v="1085"/>
    <x v="8"/>
    <n v="13"/>
    <n v="1"/>
    <n v="1"/>
    <n v="2"/>
    <n v="2"/>
    <n v="3"/>
    <m/>
    <n v="2"/>
    <n v="3"/>
    <n v="2"/>
    <n v="6"/>
    <n v="1"/>
    <n v="7"/>
    <n v="2"/>
    <n v="7"/>
    <n v="6"/>
    <n v="6"/>
    <n v="1"/>
    <n v="7"/>
    <n v="6"/>
    <x v="5"/>
    <x v="3"/>
    <x v="5"/>
    <m/>
    <m/>
    <m/>
    <n v="2"/>
    <x v="0"/>
    <n v="1"/>
    <n v="1"/>
    <m/>
    <x v="1"/>
    <x v="1"/>
    <x v="0"/>
    <x v="1"/>
    <x v="0"/>
    <x v="1"/>
    <x v="1"/>
    <n v="1"/>
    <n v="1"/>
    <m/>
    <x v="1"/>
    <n v="1"/>
    <m/>
    <m/>
    <m/>
    <m/>
    <n v="1"/>
    <x v="1"/>
    <n v="1"/>
    <m/>
    <m/>
    <x v="2"/>
    <x v="0"/>
    <n v="6.5"/>
    <n v="7"/>
    <n v="6.5"/>
    <n v="4.5"/>
    <s v="Medium Low"/>
    <s v="High"/>
    <s v="High"/>
    <s v="High"/>
    <s v="Medium Low"/>
    <x v="1"/>
  </r>
  <r>
    <n v="1087"/>
    <d v="2020-09-25T17:59:34"/>
    <x v="1086"/>
    <x v="5"/>
    <n v="30"/>
    <n v="2"/>
    <n v="1"/>
    <n v="2"/>
    <n v="2"/>
    <n v="1"/>
    <m/>
    <n v="1"/>
    <n v="9"/>
    <n v="2"/>
    <n v="2"/>
    <n v="2"/>
    <n v="5"/>
    <n v="5"/>
    <n v="3"/>
    <n v="3"/>
    <n v="5"/>
    <n v="1"/>
    <n v="5"/>
    <n v="3"/>
    <x v="11"/>
    <x v="0"/>
    <x v="3"/>
    <m/>
    <m/>
    <m/>
    <n v="2"/>
    <x v="2"/>
    <n v="2"/>
    <n v="2"/>
    <m/>
    <x v="1"/>
    <x v="1"/>
    <x v="0"/>
    <x v="1"/>
    <x v="0"/>
    <x v="1"/>
    <x v="1"/>
    <m/>
    <m/>
    <m/>
    <x v="0"/>
    <m/>
    <n v="1"/>
    <m/>
    <n v="1"/>
    <m/>
    <m/>
    <x v="1"/>
    <m/>
    <n v="1"/>
    <m/>
    <x v="0"/>
    <x v="1"/>
    <n v="5.5"/>
    <n v="6"/>
    <n v="4"/>
    <n v="4"/>
    <s v="Medium Low"/>
    <s v="Medium High"/>
    <s v="Medium High"/>
    <s v="Medium Low"/>
    <s v="Low"/>
    <x v="4"/>
  </r>
  <r>
    <n v="1088"/>
    <d v="2020-09-25T18:04:05"/>
    <x v="1087"/>
    <x v="11"/>
    <n v="5"/>
    <n v="1"/>
    <n v="1"/>
    <n v="3"/>
    <n v="0"/>
    <n v="1"/>
    <m/>
    <n v="2"/>
    <n v="4"/>
    <n v="2"/>
    <n v="4"/>
    <n v="2"/>
    <n v="6"/>
    <n v="2"/>
    <n v="5"/>
    <n v="5"/>
    <n v="6"/>
    <n v="1"/>
    <n v="6"/>
    <n v="5"/>
    <x v="3"/>
    <x v="3"/>
    <x v="5"/>
    <m/>
    <m/>
    <m/>
    <n v="2"/>
    <x v="1"/>
    <n v="2"/>
    <n v="2"/>
    <m/>
    <x v="0"/>
    <x v="1"/>
    <x v="0"/>
    <x v="0"/>
    <x v="0"/>
    <x v="1"/>
    <x v="0"/>
    <m/>
    <m/>
    <m/>
    <x v="0"/>
    <n v="1"/>
    <m/>
    <m/>
    <m/>
    <m/>
    <m/>
    <x v="0"/>
    <m/>
    <m/>
    <m/>
    <x v="3"/>
    <x v="1"/>
    <n v="6"/>
    <n v="6.5"/>
    <n v="6"/>
    <n v="4"/>
    <s v="Medium Low"/>
    <s v="Medium High"/>
    <s v="Medium High"/>
    <s v="Medium High"/>
    <s v="Low"/>
    <x v="1"/>
  </r>
  <r>
    <n v="1089"/>
    <d v="2020-09-25T18:20:52"/>
    <x v="1088"/>
    <x v="28"/>
    <n v="12"/>
    <n v="1"/>
    <n v="1"/>
    <n v="1"/>
    <n v="0"/>
    <n v="1"/>
    <m/>
    <n v="2"/>
    <n v="7"/>
    <n v="2"/>
    <n v="1"/>
    <n v="1"/>
    <n v="5"/>
    <n v="5"/>
    <n v="4"/>
    <n v="7"/>
    <n v="5"/>
    <n v="2"/>
    <n v="6"/>
    <n v="6"/>
    <x v="1"/>
    <x v="1"/>
    <x v="12"/>
    <m/>
    <m/>
    <m/>
    <n v="1"/>
    <x v="1"/>
    <n v="2"/>
    <n v="1"/>
    <m/>
    <x v="0"/>
    <x v="0"/>
    <x v="0"/>
    <x v="0"/>
    <x v="0"/>
    <x v="1"/>
    <x v="0"/>
    <m/>
    <m/>
    <m/>
    <x v="1"/>
    <n v="1"/>
    <m/>
    <m/>
    <n v="1"/>
    <m/>
    <m/>
    <x v="0"/>
    <m/>
    <m/>
    <m/>
    <x v="3"/>
    <x v="8"/>
    <n v="6"/>
    <n v="5.5"/>
    <n v="4.5"/>
    <n v="3"/>
    <s v="Low"/>
    <s v="Medium High"/>
    <s v="Medium High"/>
    <s v="Medium Low"/>
    <s v="Low"/>
    <x v="4"/>
  </r>
  <r>
    <n v="1090"/>
    <d v="2020-09-25T18:25:20"/>
    <x v="1089"/>
    <x v="34"/>
    <n v="38"/>
    <n v="1"/>
    <n v="1"/>
    <n v="1"/>
    <n v="3"/>
    <n v="2"/>
    <m/>
    <n v="2"/>
    <n v="9"/>
    <n v="2"/>
    <n v="5"/>
    <n v="1"/>
    <n v="7"/>
    <n v="2"/>
    <n v="5"/>
    <n v="5"/>
    <n v="7"/>
    <n v="1"/>
    <n v="7"/>
    <n v="5"/>
    <x v="11"/>
    <x v="3"/>
    <x v="7"/>
    <m/>
    <m/>
    <m/>
    <n v="2"/>
    <x v="1"/>
    <n v="2"/>
    <n v="2"/>
    <n v="1"/>
    <x v="0"/>
    <x v="1"/>
    <x v="0"/>
    <x v="0"/>
    <x v="0"/>
    <x v="3"/>
    <x v="0"/>
    <m/>
    <m/>
    <m/>
    <x v="1"/>
    <m/>
    <m/>
    <m/>
    <n v="1"/>
    <n v="1"/>
    <m/>
    <x v="1"/>
    <m/>
    <m/>
    <n v="1"/>
    <x v="0"/>
    <x v="0"/>
    <n v="7"/>
    <n v="7"/>
    <n v="6.5"/>
    <n v="4"/>
    <s v="Medium Low"/>
    <s v="High"/>
    <s v="High"/>
    <s v="High"/>
    <s v="Low"/>
    <x v="1"/>
  </r>
  <r>
    <n v="1091"/>
    <d v="2020-09-25T18:31:12"/>
    <x v="1090"/>
    <x v="43"/>
    <n v="12"/>
    <n v="2"/>
    <n v="1"/>
    <n v="2"/>
    <n v="1"/>
    <n v="1"/>
    <m/>
    <n v="1"/>
    <n v="0"/>
    <n v="2"/>
    <n v="1"/>
    <n v="6"/>
    <n v="5"/>
    <n v="2"/>
    <n v="5"/>
    <n v="7"/>
    <n v="6"/>
    <n v="1"/>
    <n v="6"/>
    <n v="5"/>
    <x v="12"/>
    <x v="0"/>
    <x v="1"/>
    <m/>
    <m/>
    <s v="Round point"/>
    <n v="2"/>
    <x v="1"/>
    <n v="2"/>
    <n v="2"/>
    <n v="1"/>
    <x v="0"/>
    <x v="1"/>
    <x v="0"/>
    <x v="0"/>
    <x v="0"/>
    <x v="0"/>
    <x v="0"/>
    <m/>
    <m/>
    <m/>
    <x v="0"/>
    <m/>
    <m/>
    <m/>
    <n v="1"/>
    <m/>
    <m/>
    <x v="1"/>
    <m/>
    <m/>
    <n v="1"/>
    <x v="3"/>
    <x v="8"/>
    <n v="4"/>
    <n v="6"/>
    <n v="6"/>
    <n v="4"/>
    <s v="Low"/>
    <s v="Low"/>
    <s v="Medium High"/>
    <s v="Medium High"/>
    <s v="Low"/>
    <x v="1"/>
  </r>
  <r>
    <n v="1092"/>
    <d v="2020-09-25T19:29:33"/>
    <x v="1091"/>
    <x v="41"/>
    <n v="32"/>
    <n v="1"/>
    <n v="1"/>
    <n v="2"/>
    <n v="2"/>
    <n v="1"/>
    <m/>
    <n v="1"/>
    <n v="7"/>
    <n v="1"/>
    <n v="6"/>
    <n v="4"/>
    <n v="5"/>
    <n v="7"/>
    <n v="4"/>
    <n v="5"/>
    <n v="6"/>
    <n v="4"/>
    <n v="6"/>
    <n v="4"/>
    <x v="3"/>
    <x v="0"/>
    <x v="3"/>
    <m/>
    <m/>
    <m/>
    <n v="1"/>
    <x v="0"/>
    <n v="1"/>
    <n v="2"/>
    <n v="1"/>
    <x v="0"/>
    <x v="0"/>
    <x v="0"/>
    <x v="0"/>
    <x v="0"/>
    <x v="3"/>
    <x v="0"/>
    <n v="1"/>
    <m/>
    <m/>
    <x v="0"/>
    <m/>
    <m/>
    <m/>
    <m/>
    <m/>
    <n v="1"/>
    <x v="0"/>
    <m/>
    <n v="1"/>
    <m/>
    <x v="0"/>
    <x v="6"/>
    <n v="5"/>
    <n v="4.5"/>
    <n v="3.5"/>
    <n v="4"/>
    <s v="Medium High"/>
    <s v="Medium Low"/>
    <s v="Medium Low"/>
    <s v="Medium Low"/>
    <s v="Low"/>
    <x v="6"/>
  </r>
  <r>
    <n v="1093"/>
    <d v="2020-09-25T19:41:50"/>
    <x v="1092"/>
    <x v="36"/>
    <n v="13"/>
    <n v="1"/>
    <n v="1"/>
    <n v="1"/>
    <n v="1"/>
    <n v="1"/>
    <m/>
    <n v="2"/>
    <n v="11"/>
    <n v="2"/>
    <n v="1"/>
    <n v="5"/>
    <n v="7"/>
    <n v="1"/>
    <n v="6"/>
    <n v="6"/>
    <n v="3"/>
    <n v="1"/>
    <n v="6"/>
    <n v="3"/>
    <x v="24"/>
    <x v="3"/>
    <x v="4"/>
    <m/>
    <m/>
    <m/>
    <n v="2"/>
    <x v="1"/>
    <n v="2"/>
    <n v="2"/>
    <n v="1"/>
    <x v="1"/>
    <x v="1"/>
    <x v="1"/>
    <x v="0"/>
    <x v="0"/>
    <x v="1"/>
    <x v="0"/>
    <m/>
    <n v="1"/>
    <m/>
    <x v="1"/>
    <m/>
    <m/>
    <m/>
    <m/>
    <n v="1"/>
    <m/>
    <x v="1"/>
    <m/>
    <m/>
    <n v="1"/>
    <x v="2"/>
    <x v="7"/>
    <n v="3"/>
    <n v="7"/>
    <n v="6.5"/>
    <n v="5.5"/>
    <s v="Low"/>
    <s v="Low"/>
    <s v="High"/>
    <s v="High"/>
    <s v="Medium High"/>
    <x v="2"/>
  </r>
  <r>
    <n v="1094"/>
    <d v="2020-09-25T19:42:31"/>
    <x v="1093"/>
    <x v="50"/>
    <n v="5"/>
    <n v="1"/>
    <n v="1"/>
    <n v="3"/>
    <n v="1"/>
    <n v="6"/>
    <m/>
    <n v="1"/>
    <n v="14"/>
    <n v="1"/>
    <n v="4"/>
    <n v="2"/>
    <n v="7"/>
    <n v="5"/>
    <n v="7"/>
    <n v="5"/>
    <n v="7"/>
    <n v="1"/>
    <n v="5"/>
    <n v="4"/>
    <x v="36"/>
    <x v="0"/>
    <x v="1"/>
    <m/>
    <m/>
    <s v="Dovenmuele"/>
    <n v="2"/>
    <x v="1"/>
    <n v="3"/>
    <n v="2"/>
    <n v="1"/>
    <x v="0"/>
    <x v="1"/>
    <x v="0"/>
    <x v="1"/>
    <x v="0"/>
    <x v="1"/>
    <x v="1"/>
    <m/>
    <m/>
    <m/>
    <x v="1"/>
    <m/>
    <m/>
    <m/>
    <m/>
    <n v="1"/>
    <m/>
    <x v="1"/>
    <m/>
    <m/>
    <n v="1"/>
    <x v="3"/>
    <x v="1"/>
    <n v="6.5"/>
    <n v="7"/>
    <n v="4"/>
    <n v="5.5"/>
    <s v="Medium Low"/>
    <s v="High"/>
    <s v="High"/>
    <s v="Medium Low"/>
    <s v="Medium High"/>
    <x v="5"/>
  </r>
  <r>
    <n v="1095"/>
    <d v="2020-09-25T20:01:55"/>
    <x v="1094"/>
    <x v="42"/>
    <n v="35"/>
    <n v="2"/>
    <n v="1"/>
    <n v="5"/>
    <n v="1"/>
    <n v="4"/>
    <m/>
    <n v="1"/>
    <n v="24"/>
    <n v="2"/>
    <n v="2"/>
    <n v="4"/>
    <n v="7"/>
    <n v="5"/>
    <n v="4"/>
    <n v="4"/>
    <n v="5"/>
    <n v="2"/>
    <n v="4"/>
    <n v="2"/>
    <x v="26"/>
    <x v="1"/>
    <x v="4"/>
    <m/>
    <m/>
    <m/>
    <n v="3"/>
    <x v="1"/>
    <n v="3"/>
    <n v="2"/>
    <m/>
    <x v="0"/>
    <x v="1"/>
    <x v="0"/>
    <x v="1"/>
    <x v="1"/>
    <x v="2"/>
    <x v="0"/>
    <m/>
    <m/>
    <m/>
    <x v="1"/>
    <m/>
    <n v="1"/>
    <m/>
    <m/>
    <n v="1"/>
    <m/>
    <x v="1"/>
    <m/>
    <m/>
    <n v="1"/>
    <x v="2"/>
    <x v="2"/>
    <n v="4.5"/>
    <n v="6.5"/>
    <n v="3.5"/>
    <n v="5"/>
    <s v="Medium Low"/>
    <s v="Medium Low"/>
    <s v="Medium High"/>
    <s v="Medium Low"/>
    <s v="Medium Low"/>
    <x v="4"/>
  </r>
  <r>
    <n v="1096"/>
    <d v="2020-09-25T20:27:42"/>
    <x v="1095"/>
    <x v="20"/>
    <n v="35"/>
    <n v="1"/>
    <n v="1"/>
    <n v="3"/>
    <n v="0"/>
    <n v="5"/>
    <s v="Disability"/>
    <n v="1"/>
    <n v="45"/>
    <n v="2"/>
    <n v="7"/>
    <n v="1"/>
    <n v="7"/>
    <n v="1"/>
    <n v="6"/>
    <n v="4"/>
    <n v="6"/>
    <n v="1"/>
    <n v="7"/>
    <n v="1"/>
    <x v="36"/>
    <x v="1"/>
    <x v="6"/>
    <m/>
    <s v="Huntington National Bank"/>
    <m/>
    <n v="2"/>
    <x v="1"/>
    <n v="2"/>
    <n v="2"/>
    <m/>
    <x v="0"/>
    <x v="0"/>
    <x v="1"/>
    <x v="1"/>
    <x v="0"/>
    <x v="5"/>
    <x v="0"/>
    <m/>
    <m/>
    <m/>
    <x v="1"/>
    <m/>
    <m/>
    <n v="1"/>
    <n v="1"/>
    <m/>
    <m/>
    <x v="1"/>
    <m/>
    <n v="1"/>
    <m/>
    <x v="2"/>
    <x v="11"/>
    <n v="6.5"/>
    <n v="7"/>
    <n v="7"/>
    <n v="6.5"/>
    <s v="Medium High"/>
    <s v="High"/>
    <s v="High"/>
    <s v="High"/>
    <s v="High"/>
    <x v="3"/>
  </r>
  <r>
    <n v="1097"/>
    <d v="2020-09-25T20:38:19"/>
    <x v="1096"/>
    <x v="3"/>
    <n v="25"/>
    <n v="2"/>
    <n v="1"/>
    <n v="2"/>
    <n v="4"/>
    <n v="1"/>
    <m/>
    <n v="1"/>
    <n v="10"/>
    <n v="2"/>
    <n v="3"/>
    <n v="5"/>
    <n v="5"/>
    <n v="5"/>
    <n v="4"/>
    <n v="5"/>
    <n v="5"/>
    <n v="5"/>
    <n v="3"/>
    <n v="5"/>
    <x v="11"/>
    <x v="0"/>
    <x v="1"/>
    <m/>
    <m/>
    <s v="Mr. Cooper"/>
    <n v="2"/>
    <x v="1"/>
    <n v="2"/>
    <n v="2"/>
    <m/>
    <x v="0"/>
    <x v="1"/>
    <x v="0"/>
    <x v="0"/>
    <x v="0"/>
    <x v="1"/>
    <x v="1"/>
    <m/>
    <m/>
    <m/>
    <x v="0"/>
    <m/>
    <n v="1"/>
    <n v="1"/>
    <m/>
    <m/>
    <m/>
    <x v="1"/>
    <m/>
    <m/>
    <n v="1"/>
    <x v="2"/>
    <x v="2"/>
    <n v="4"/>
    <n v="4"/>
    <n v="3"/>
    <n v="3.5"/>
    <s v="Medium Low"/>
    <s v="Low"/>
    <s v="Low"/>
    <s v="Low"/>
    <s v="Low"/>
    <x v="0"/>
  </r>
  <r>
    <n v="1098"/>
    <d v="2020-09-25T20:47:28"/>
    <x v="1097"/>
    <x v="41"/>
    <n v="25"/>
    <n v="1"/>
    <n v="1"/>
    <n v="2"/>
    <n v="0"/>
    <n v="1"/>
    <m/>
    <n v="2"/>
    <n v="2"/>
    <n v="2"/>
    <n v="6"/>
    <n v="4"/>
    <n v="4"/>
    <n v="5"/>
    <n v="3"/>
    <n v="5"/>
    <n v="6"/>
    <n v="5"/>
    <n v="5"/>
    <n v="6"/>
    <x v="3"/>
    <x v="0"/>
    <x v="5"/>
    <m/>
    <m/>
    <m/>
    <n v="2"/>
    <x v="1"/>
    <n v="2"/>
    <n v="2"/>
    <m/>
    <x v="0"/>
    <x v="0"/>
    <x v="0"/>
    <x v="1"/>
    <x v="0"/>
    <x v="1"/>
    <x v="1"/>
    <m/>
    <n v="1"/>
    <n v="1"/>
    <x v="1"/>
    <m/>
    <n v="1"/>
    <m/>
    <m/>
    <m/>
    <m/>
    <x v="0"/>
    <m/>
    <m/>
    <m/>
    <x v="2"/>
    <x v="6"/>
    <n v="5"/>
    <n v="3.5"/>
    <n v="4"/>
    <n v="2.5"/>
    <s v="Medium High"/>
    <s v="Medium Low"/>
    <s v="Low"/>
    <s v="Medium Low"/>
    <s v="Low"/>
    <x v="0"/>
  </r>
  <r>
    <n v="1099"/>
    <d v="2020-09-25T21:17:47"/>
    <x v="1098"/>
    <x v="41"/>
    <n v="50"/>
    <n v="2"/>
    <n v="1"/>
    <n v="4"/>
    <n v="2"/>
    <n v="1"/>
    <m/>
    <n v="1"/>
    <n v="13"/>
    <n v="2"/>
    <n v="3"/>
    <n v="6"/>
    <n v="6"/>
    <n v="7"/>
    <n v="5"/>
    <n v="6"/>
    <n v="7"/>
    <n v="3"/>
    <n v="3"/>
    <n v="5"/>
    <x v="8"/>
    <x v="0"/>
    <x v="9"/>
    <s v="Summit"/>
    <m/>
    <m/>
    <n v="3"/>
    <x v="2"/>
    <n v="2"/>
    <n v="3"/>
    <m/>
    <x v="1"/>
    <x v="1"/>
    <x v="0"/>
    <x v="1"/>
    <x v="0"/>
    <x v="1"/>
    <x v="0"/>
    <m/>
    <m/>
    <m/>
    <x v="0"/>
    <m/>
    <n v="1"/>
    <m/>
    <m/>
    <m/>
    <m/>
    <x v="0"/>
    <m/>
    <n v="1"/>
    <m/>
    <x v="2"/>
    <x v="9"/>
    <n v="4.5"/>
    <n v="5.5"/>
    <n v="2"/>
    <n v="4"/>
    <s v="Low"/>
    <s v="Medium Low"/>
    <s v="Medium High"/>
    <s v="Low"/>
    <s v="Low"/>
    <x v="4"/>
  </r>
  <r>
    <n v="1100"/>
    <d v="2020-09-25T22:43:35"/>
    <x v="1099"/>
    <x v="35"/>
    <n v="35"/>
    <n v="1"/>
    <n v="1"/>
    <n v="4"/>
    <n v="0"/>
    <n v="4"/>
    <m/>
    <n v="1"/>
    <n v="3"/>
    <n v="2"/>
    <n v="7"/>
    <n v="1"/>
    <n v="7"/>
    <n v="1"/>
    <n v="6"/>
    <n v="5"/>
    <n v="7"/>
    <n v="2"/>
    <n v="7"/>
    <n v="2"/>
    <x v="1"/>
    <x v="1"/>
    <x v="2"/>
    <m/>
    <m/>
    <m/>
    <n v="2"/>
    <x v="2"/>
    <n v="2"/>
    <n v="2"/>
    <n v="1"/>
    <x v="0"/>
    <x v="1"/>
    <x v="0"/>
    <x v="1"/>
    <x v="0"/>
    <x v="0"/>
    <x v="1"/>
    <m/>
    <m/>
    <m/>
    <x v="1"/>
    <m/>
    <n v="1"/>
    <m/>
    <m/>
    <m/>
    <n v="1"/>
    <x v="1"/>
    <m/>
    <m/>
    <m/>
    <x v="2"/>
    <x v="5"/>
    <n v="7"/>
    <n v="6.5"/>
    <n v="7"/>
    <n v="6"/>
    <s v="Medium High"/>
    <s v="High"/>
    <s v="Medium High"/>
    <s v="High"/>
    <s v="Medium High"/>
    <x v="7"/>
  </r>
  <r>
    <n v="1101"/>
    <d v="2020-09-26T00:34:15"/>
    <x v="1100"/>
    <x v="38"/>
    <n v="5"/>
    <n v="1"/>
    <n v="1"/>
    <n v="2"/>
    <n v="3"/>
    <n v="1"/>
    <m/>
    <n v="1"/>
    <n v="1"/>
    <n v="2"/>
    <n v="6"/>
    <n v="6"/>
    <n v="6"/>
    <n v="6"/>
    <n v="6"/>
    <n v="6"/>
    <n v="6"/>
    <n v="6"/>
    <n v="6"/>
    <n v="6"/>
    <x v="7"/>
    <x v="0"/>
    <x v="3"/>
    <m/>
    <m/>
    <m/>
    <n v="1"/>
    <x v="0"/>
    <n v="1"/>
    <n v="1"/>
    <n v="1"/>
    <x v="0"/>
    <x v="1"/>
    <x v="0"/>
    <x v="1"/>
    <x v="0"/>
    <x v="4"/>
    <x v="0"/>
    <n v="1"/>
    <m/>
    <m/>
    <x v="1"/>
    <m/>
    <m/>
    <m/>
    <m/>
    <m/>
    <m/>
    <x v="0"/>
    <n v="1"/>
    <m/>
    <m/>
    <x v="3"/>
    <x v="0"/>
    <n v="4"/>
    <n v="4"/>
    <n v="4"/>
    <n v="4"/>
    <s v="Medium Low"/>
    <s v="Low"/>
    <s v="Low"/>
    <s v="Medium Low"/>
    <s v="Low"/>
    <x v="0"/>
  </r>
  <r>
    <n v="1102"/>
    <d v="2020-09-26T01:51:08"/>
    <x v="1101"/>
    <x v="0"/>
    <n v="25"/>
    <n v="2"/>
    <n v="1"/>
    <n v="2"/>
    <n v="1"/>
    <n v="1"/>
    <m/>
    <n v="2"/>
    <n v="6"/>
    <n v="2"/>
    <n v="7"/>
    <n v="5"/>
    <n v="7"/>
    <n v="2"/>
    <n v="7"/>
    <n v="1"/>
    <n v="7"/>
    <n v="1"/>
    <n v="7"/>
    <n v="2"/>
    <x v="2"/>
    <x v="3"/>
    <x v="4"/>
    <m/>
    <m/>
    <m/>
    <n v="2"/>
    <x v="1"/>
    <n v="2"/>
    <n v="3"/>
    <m/>
    <x v="0"/>
    <x v="1"/>
    <x v="0"/>
    <x v="1"/>
    <x v="1"/>
    <x v="1"/>
    <x v="0"/>
    <m/>
    <m/>
    <m/>
    <x v="0"/>
    <n v="1"/>
    <m/>
    <m/>
    <m/>
    <m/>
    <m/>
    <x v="1"/>
    <m/>
    <m/>
    <n v="1"/>
    <x v="2"/>
    <x v="10"/>
    <n v="5"/>
    <n v="7"/>
    <n v="6.5"/>
    <n v="6.5"/>
    <s v="High"/>
    <s v="Medium Low"/>
    <s v="High"/>
    <s v="High"/>
    <s v="High"/>
    <x v="3"/>
  </r>
  <r>
    <n v="1103"/>
    <d v="2020-09-26T03:43:48"/>
    <x v="1102"/>
    <x v="36"/>
    <n v="47"/>
    <n v="1"/>
    <n v="1"/>
    <n v="3"/>
    <n v="3"/>
    <n v="1"/>
    <m/>
    <n v="1"/>
    <n v="12"/>
    <n v="1"/>
    <n v="7"/>
    <n v="1"/>
    <n v="7"/>
    <n v="3"/>
    <n v="7"/>
    <n v="7"/>
    <n v="7"/>
    <n v="1"/>
    <n v="7"/>
    <n v="2"/>
    <x v="8"/>
    <x v="3"/>
    <x v="5"/>
    <m/>
    <m/>
    <m/>
    <n v="1"/>
    <x v="0"/>
    <n v="1"/>
    <n v="2"/>
    <n v="1"/>
    <x v="1"/>
    <x v="0"/>
    <x v="0"/>
    <x v="1"/>
    <x v="0"/>
    <x v="0"/>
    <x v="0"/>
    <m/>
    <m/>
    <m/>
    <x v="1"/>
    <m/>
    <n v="1"/>
    <n v="1"/>
    <m/>
    <m/>
    <n v="1"/>
    <x v="0"/>
    <n v="1"/>
    <n v="1"/>
    <m/>
    <x v="3"/>
    <x v="0"/>
    <n v="7"/>
    <n v="7"/>
    <n v="6"/>
    <n v="6.5"/>
    <s v="Medium Low"/>
    <s v="High"/>
    <s v="High"/>
    <s v="Medium High"/>
    <s v="High"/>
    <x v="7"/>
  </r>
  <r>
    <n v="1104"/>
    <d v="2020-09-26T05:20:21"/>
    <x v="1103"/>
    <x v="32"/>
    <n v="35"/>
    <n v="1"/>
    <n v="1"/>
    <n v="1"/>
    <n v="0"/>
    <n v="1"/>
    <m/>
    <n v="1"/>
    <n v="22"/>
    <n v="2"/>
    <n v="1"/>
    <n v="1"/>
    <n v="6"/>
    <n v="3"/>
    <n v="4"/>
    <n v="3"/>
    <n v="6"/>
    <n v="1"/>
    <n v="3"/>
    <n v="2"/>
    <x v="5"/>
    <x v="2"/>
    <x v="7"/>
    <m/>
    <m/>
    <m/>
    <n v="2"/>
    <x v="1"/>
    <n v="2"/>
    <n v="2"/>
    <m/>
    <x v="0"/>
    <x v="1"/>
    <x v="0"/>
    <x v="1"/>
    <x v="1"/>
    <x v="1"/>
    <x v="1"/>
    <m/>
    <m/>
    <m/>
    <x v="1"/>
    <m/>
    <n v="1"/>
    <m/>
    <n v="1"/>
    <n v="1"/>
    <m/>
    <x v="1"/>
    <m/>
    <m/>
    <n v="1"/>
    <x v="2"/>
    <x v="2"/>
    <n v="6.5"/>
    <n v="6.5"/>
    <n v="4"/>
    <n v="5"/>
    <s v="Medium Low"/>
    <s v="High"/>
    <s v="Medium High"/>
    <s v="Medium Low"/>
    <s v="Medium Low"/>
    <x v="5"/>
  </r>
  <r>
    <n v="1105"/>
    <d v="2020-09-26T06:02:28"/>
    <x v="1104"/>
    <x v="21"/>
    <n v="13"/>
    <n v="1"/>
    <n v="1"/>
    <n v="2"/>
    <n v="0"/>
    <n v="4"/>
    <m/>
    <n v="2"/>
    <n v="20"/>
    <n v="2"/>
    <n v="5"/>
    <n v="1"/>
    <n v="7"/>
    <n v="1"/>
    <n v="5"/>
    <n v="5"/>
    <n v="6"/>
    <n v="2"/>
    <n v="7"/>
    <n v="1"/>
    <x v="22"/>
    <x v="1"/>
    <x v="1"/>
    <m/>
    <m/>
    <s v="Mr. Cooper"/>
    <n v="2"/>
    <x v="1"/>
    <n v="2"/>
    <n v="2"/>
    <n v="1"/>
    <x v="0"/>
    <x v="1"/>
    <x v="0"/>
    <x v="1"/>
    <x v="0"/>
    <x v="0"/>
    <x v="1"/>
    <m/>
    <m/>
    <m/>
    <x v="1"/>
    <m/>
    <m/>
    <n v="1"/>
    <m/>
    <m/>
    <m/>
    <x v="0"/>
    <m/>
    <m/>
    <m/>
    <x v="2"/>
    <x v="0"/>
    <n v="6.5"/>
    <n v="6.5"/>
    <n v="7"/>
    <n v="6"/>
    <s v="Medium Low"/>
    <s v="High"/>
    <s v="Medium High"/>
    <s v="High"/>
    <s v="Medium High"/>
    <x v="7"/>
  </r>
  <r>
    <n v="1106"/>
    <d v="2020-09-26T06:18:47"/>
    <x v="1105"/>
    <x v="18"/>
    <n v="47"/>
    <n v="2"/>
    <n v="1"/>
    <n v="2"/>
    <n v="2"/>
    <n v="1"/>
    <m/>
    <n v="1"/>
    <n v="0"/>
    <n v="1"/>
    <n v="5"/>
    <n v="6"/>
    <n v="6"/>
    <n v="7"/>
    <n v="3"/>
    <n v="3"/>
    <n v="5"/>
    <n v="3"/>
    <n v="4"/>
    <n v="5"/>
    <x v="8"/>
    <x v="0"/>
    <x v="12"/>
    <m/>
    <m/>
    <m/>
    <n v="1"/>
    <x v="0"/>
    <n v="1"/>
    <n v="1"/>
    <m/>
    <x v="0"/>
    <x v="0"/>
    <x v="0"/>
    <x v="1"/>
    <x v="0"/>
    <x v="3"/>
    <x v="1"/>
    <n v="1"/>
    <m/>
    <m/>
    <x v="1"/>
    <m/>
    <m/>
    <m/>
    <m/>
    <m/>
    <m/>
    <x v="0"/>
    <m/>
    <m/>
    <m/>
    <x v="3"/>
    <x v="5"/>
    <n v="3.5"/>
    <n v="5.5"/>
    <n v="2.5"/>
    <n v="3"/>
    <s v="Medium High"/>
    <s v="Low"/>
    <s v="Medium High"/>
    <s v="Low"/>
    <s v="Low"/>
    <x v="6"/>
  </r>
  <r>
    <n v="1107"/>
    <d v="2020-09-26T08:14:34"/>
    <x v="1106"/>
    <x v="8"/>
    <n v="5"/>
    <n v="1"/>
    <n v="1"/>
    <n v="2"/>
    <n v="2"/>
    <n v="1"/>
    <m/>
    <n v="2"/>
    <n v="4"/>
    <n v="1"/>
    <n v="7"/>
    <n v="6"/>
    <n v="5"/>
    <n v="3"/>
    <n v="7"/>
    <n v="4"/>
    <n v="5"/>
    <n v="2"/>
    <n v="7"/>
    <n v="6"/>
    <x v="5"/>
    <x v="3"/>
    <x v="0"/>
    <m/>
    <m/>
    <m/>
    <n v="1"/>
    <x v="0"/>
    <n v="1"/>
    <n v="1"/>
    <n v="1"/>
    <x v="1"/>
    <x v="0"/>
    <x v="0"/>
    <x v="0"/>
    <x v="0"/>
    <x v="1"/>
    <x v="0"/>
    <m/>
    <n v="1"/>
    <m/>
    <x v="0"/>
    <m/>
    <m/>
    <m/>
    <m/>
    <m/>
    <n v="1"/>
    <x v="1"/>
    <n v="1"/>
    <n v="1"/>
    <m/>
    <x v="3"/>
    <x v="11"/>
    <n v="3.5"/>
    <n v="5.5"/>
    <n v="6"/>
    <n v="4.5"/>
    <s v="Medium High"/>
    <s v="Low"/>
    <s v="Medium High"/>
    <s v="Medium High"/>
    <s v="Medium Low"/>
    <x v="2"/>
  </r>
  <r>
    <n v="1108"/>
    <d v="2020-09-26T15:45:32"/>
    <x v="1107"/>
    <x v="0"/>
    <n v="5"/>
    <n v="1"/>
    <n v="1"/>
    <n v="2"/>
    <n v="3"/>
    <n v="1"/>
    <m/>
    <n v="1"/>
    <n v="1"/>
    <n v="1"/>
    <n v="6"/>
    <n v="1"/>
    <n v="7"/>
    <n v="5"/>
    <n v="6"/>
    <n v="6"/>
    <n v="7"/>
    <n v="1"/>
    <n v="7"/>
    <n v="1"/>
    <x v="1"/>
    <x v="0"/>
    <x v="3"/>
    <m/>
    <m/>
    <m/>
    <n v="2"/>
    <x v="0"/>
    <n v="1"/>
    <n v="2"/>
    <n v="1"/>
    <x v="0"/>
    <x v="1"/>
    <x v="0"/>
    <x v="0"/>
    <x v="0"/>
    <x v="0"/>
    <x v="0"/>
    <m/>
    <m/>
    <m/>
    <x v="1"/>
    <m/>
    <n v="1"/>
    <n v="1"/>
    <m/>
    <m/>
    <m/>
    <x v="0"/>
    <n v="1"/>
    <n v="1"/>
    <m/>
    <x v="3"/>
    <x v="0"/>
    <n v="7"/>
    <n v="7"/>
    <n v="5"/>
    <n v="6.5"/>
    <s v="Medium Low"/>
    <s v="High"/>
    <s v="High"/>
    <s v="Medium High"/>
    <s v="High"/>
    <x v="7"/>
  </r>
  <r>
    <n v="1109"/>
    <d v="2020-09-26T22:40:05"/>
    <x v="1108"/>
    <x v="61"/>
    <n v="12"/>
    <n v="1"/>
    <n v="1"/>
    <n v="3"/>
    <n v="0"/>
    <n v="5"/>
    <s v="SS"/>
    <n v="1"/>
    <n v="14"/>
    <n v="2"/>
    <n v="3"/>
    <n v="1"/>
    <n v="6"/>
    <n v="3"/>
    <n v="3"/>
    <n v="6"/>
    <n v="6"/>
    <n v="6"/>
    <n v="6"/>
    <n v="3"/>
    <x v="12"/>
    <x v="1"/>
    <x v="9"/>
    <s v="Credit Union"/>
    <m/>
    <m/>
    <n v="2"/>
    <x v="1"/>
    <n v="2"/>
    <n v="2"/>
    <m/>
    <x v="0"/>
    <x v="1"/>
    <x v="0"/>
    <x v="1"/>
    <x v="1"/>
    <x v="0"/>
    <x v="0"/>
    <m/>
    <m/>
    <m/>
    <x v="1"/>
    <m/>
    <m/>
    <m/>
    <n v="1"/>
    <n v="1"/>
    <m/>
    <x v="1"/>
    <m/>
    <m/>
    <n v="1"/>
    <x v="3"/>
    <x v="9"/>
    <n v="6.5"/>
    <n v="4"/>
    <n v="5.5"/>
    <n v="4"/>
    <s v="Low"/>
    <s v="High"/>
    <s v="Low"/>
    <s v="Medium High"/>
    <s v="Low"/>
    <x v="1"/>
  </r>
  <r>
    <n v="1110"/>
    <d v="2020-09-27T20:36:26"/>
    <x v="1109"/>
    <x v="17"/>
    <n v="44"/>
    <n v="1"/>
    <n v="1"/>
    <n v="2"/>
    <n v="1"/>
    <n v="1"/>
    <m/>
    <n v="1"/>
    <n v="1"/>
    <n v="1"/>
    <n v="3"/>
    <n v="5"/>
    <n v="4"/>
    <n v="5"/>
    <n v="5"/>
    <n v="3"/>
    <n v="4"/>
    <n v="5"/>
    <n v="4"/>
    <n v="3"/>
    <x v="7"/>
    <x v="0"/>
    <x v="3"/>
    <m/>
    <m/>
    <m/>
    <n v="1"/>
    <x v="0"/>
    <n v="1"/>
    <n v="1"/>
    <n v="1"/>
    <x v="0"/>
    <x v="1"/>
    <x v="1"/>
    <x v="1"/>
    <x v="0"/>
    <x v="0"/>
    <x v="0"/>
    <n v="1"/>
    <m/>
    <m/>
    <x v="1"/>
    <n v="1"/>
    <m/>
    <m/>
    <m/>
    <m/>
    <n v="1"/>
    <x v="1"/>
    <n v="1"/>
    <m/>
    <m/>
    <x v="3"/>
    <x v="0"/>
    <n v="3.5"/>
    <n v="3.5"/>
    <n v="3.5"/>
    <n v="5"/>
    <s v="Medium Low"/>
    <s v="Low"/>
    <s v="Low"/>
    <s v="Medium Low"/>
    <s v="Medium Low"/>
    <x v="0"/>
  </r>
  <r>
    <n v="1111"/>
    <d v="2020-09-28T08:59:09"/>
    <x v="1110"/>
    <x v="36"/>
    <n v="5"/>
    <n v="1"/>
    <n v="1"/>
    <n v="2"/>
    <n v="2"/>
    <n v="1"/>
    <m/>
    <n v="2"/>
    <n v="5"/>
    <n v="1"/>
    <n v="2"/>
    <n v="5"/>
    <n v="3"/>
    <n v="5"/>
    <n v="3"/>
    <n v="3"/>
    <n v="2"/>
    <n v="2"/>
    <n v="3"/>
    <n v="2"/>
    <x v="12"/>
    <x v="3"/>
    <x v="11"/>
    <m/>
    <m/>
    <m/>
    <n v="1"/>
    <x v="0"/>
    <n v="1"/>
    <n v="1"/>
    <n v="1"/>
    <x v="1"/>
    <x v="0"/>
    <x v="1"/>
    <x v="0"/>
    <x v="0"/>
    <x v="1"/>
    <x v="1"/>
    <m/>
    <n v="1"/>
    <n v="1"/>
    <x v="0"/>
    <m/>
    <m/>
    <m/>
    <m/>
    <m/>
    <n v="1"/>
    <x v="0"/>
    <n v="1"/>
    <n v="1"/>
    <m/>
    <x v="3"/>
    <x v="1"/>
    <n v="2.5"/>
    <n v="4.5"/>
    <n v="3"/>
    <n v="4.5"/>
    <s v="Medium Low"/>
    <s v="Low"/>
    <s v="Medium Low"/>
    <s v="Low"/>
    <s v="Medium Low"/>
    <x v="0"/>
  </r>
  <r>
    <n v="1112"/>
    <d v="2020-09-28T18:07:39"/>
    <x v="1111"/>
    <x v="26"/>
    <n v="3"/>
    <n v="1"/>
    <n v="1"/>
    <n v="2"/>
    <n v="0"/>
    <n v="1"/>
    <m/>
    <n v="2"/>
    <n v="3"/>
    <n v="1"/>
    <n v="3"/>
    <n v="5"/>
    <n v="6"/>
    <n v="5"/>
    <n v="6"/>
    <n v="7"/>
    <n v="5"/>
    <n v="2"/>
    <n v="6"/>
    <n v="2"/>
    <x v="7"/>
    <x v="3"/>
    <x v="5"/>
    <m/>
    <m/>
    <m/>
    <n v="1"/>
    <x v="2"/>
    <n v="2"/>
    <n v="1"/>
    <m/>
    <x v="1"/>
    <x v="1"/>
    <x v="0"/>
    <x v="1"/>
    <x v="0"/>
    <x v="0"/>
    <x v="0"/>
    <m/>
    <m/>
    <n v="1"/>
    <x v="0"/>
    <m/>
    <m/>
    <m/>
    <m/>
    <m/>
    <n v="1"/>
    <x v="1"/>
    <m/>
    <m/>
    <m/>
    <x v="3"/>
    <x v="3"/>
    <n v="4"/>
    <n v="6"/>
    <n v="4.5"/>
    <n v="6"/>
    <s v="Low"/>
    <s v="Low"/>
    <s v="Medium High"/>
    <s v="Medium Low"/>
    <s v="Medium High"/>
    <x v="2"/>
  </r>
  <r>
    <n v="1113"/>
    <d v="2020-09-28T18:10:10"/>
    <x v="1112"/>
    <x v="44"/>
    <n v="13"/>
    <n v="1"/>
    <n v="1"/>
    <n v="2"/>
    <n v="2"/>
    <n v="2"/>
    <m/>
    <n v="1"/>
    <n v="5"/>
    <n v="2"/>
    <n v="5"/>
    <n v="6"/>
    <n v="5"/>
    <n v="5"/>
    <n v="5"/>
    <n v="5"/>
    <n v="5"/>
    <n v="3"/>
    <n v="6"/>
    <n v="3"/>
    <x v="5"/>
    <x v="0"/>
    <x v="9"/>
    <s v="Usaa"/>
    <m/>
    <m/>
    <n v="2"/>
    <x v="1"/>
    <n v="2"/>
    <n v="2"/>
    <n v="1"/>
    <x v="1"/>
    <x v="1"/>
    <x v="0"/>
    <x v="1"/>
    <x v="0"/>
    <x v="1"/>
    <x v="1"/>
    <n v="1"/>
    <m/>
    <m/>
    <x v="0"/>
    <m/>
    <m/>
    <n v="1"/>
    <m/>
    <m/>
    <m/>
    <x v="1"/>
    <n v="1"/>
    <m/>
    <m/>
    <x v="2"/>
    <x v="0"/>
    <n v="3.5"/>
    <n v="5"/>
    <n v="4.5"/>
    <n v="5"/>
    <s v="Medium Low"/>
    <s v="Low"/>
    <s v="Medium Low"/>
    <s v="Medium Low"/>
    <s v="Medium Low"/>
    <x v="2"/>
  </r>
  <r>
    <n v="1114"/>
    <d v="2020-09-28T18:11:18"/>
    <x v="1113"/>
    <x v="14"/>
    <n v="13"/>
    <n v="1"/>
    <n v="1"/>
    <n v="2"/>
    <n v="0"/>
    <n v="4"/>
    <m/>
    <n v="1"/>
    <n v="4"/>
    <n v="1"/>
    <n v="4"/>
    <n v="3"/>
    <n v="3"/>
    <n v="3"/>
    <n v="4"/>
    <n v="3"/>
    <n v="5"/>
    <n v="2"/>
    <n v="2"/>
    <n v="3"/>
    <x v="12"/>
    <x v="0"/>
    <x v="5"/>
    <m/>
    <m/>
    <m/>
    <n v="1"/>
    <x v="0"/>
    <n v="2"/>
    <n v="2"/>
    <n v="1"/>
    <x v="0"/>
    <x v="1"/>
    <x v="0"/>
    <x v="1"/>
    <x v="0"/>
    <x v="0"/>
    <x v="0"/>
    <m/>
    <m/>
    <m/>
    <x v="1"/>
    <m/>
    <m/>
    <m/>
    <m/>
    <m/>
    <m/>
    <x v="0"/>
    <m/>
    <m/>
    <m/>
    <x v="2"/>
    <x v="6"/>
    <n v="5"/>
    <n v="4.5"/>
    <n v="3.5"/>
    <n v="4.5"/>
    <s v="Medium High"/>
    <s v="Medium Low"/>
    <s v="Medium Low"/>
    <s v="Medium Low"/>
    <s v="Medium Low"/>
    <x v="6"/>
  </r>
  <r>
    <n v="1115"/>
    <d v="2020-09-28T18:11:25"/>
    <x v="1114"/>
    <x v="17"/>
    <n v="25"/>
    <n v="1"/>
    <n v="1"/>
    <n v="2"/>
    <n v="1"/>
    <n v="2"/>
    <m/>
    <n v="1"/>
    <n v="2"/>
    <n v="2"/>
    <n v="3"/>
    <n v="3"/>
    <n v="6"/>
    <n v="6"/>
    <n v="5"/>
    <n v="6"/>
    <n v="6"/>
    <n v="2"/>
    <n v="3"/>
    <n v="2"/>
    <x v="5"/>
    <x v="0"/>
    <x v="10"/>
    <m/>
    <m/>
    <m/>
    <n v="2"/>
    <x v="1"/>
    <n v="2"/>
    <n v="2"/>
    <m/>
    <x v="1"/>
    <x v="1"/>
    <x v="0"/>
    <x v="1"/>
    <x v="0"/>
    <x v="4"/>
    <x v="1"/>
    <m/>
    <m/>
    <n v="1"/>
    <x v="1"/>
    <n v="1"/>
    <m/>
    <n v="1"/>
    <m/>
    <m/>
    <m/>
    <x v="0"/>
    <m/>
    <m/>
    <m/>
    <x v="2"/>
    <x v="9"/>
    <n v="5.5"/>
    <n v="6"/>
    <n v="2.5"/>
    <n v="5.5"/>
    <s v="Low"/>
    <s v="Medium High"/>
    <s v="Medium High"/>
    <s v="Low"/>
    <s v="Medium High"/>
    <x v="4"/>
  </r>
  <r>
    <n v="1116"/>
    <d v="2020-09-28T18:11:28"/>
    <x v="1115"/>
    <x v="15"/>
    <n v="47"/>
    <n v="1"/>
    <n v="1"/>
    <n v="2"/>
    <n v="1"/>
    <n v="1"/>
    <m/>
    <n v="1"/>
    <n v="5"/>
    <n v="1"/>
    <n v="7"/>
    <n v="6"/>
    <n v="7"/>
    <n v="2"/>
    <n v="7"/>
    <n v="7"/>
    <n v="7"/>
    <n v="3"/>
    <n v="7"/>
    <n v="6"/>
    <x v="37"/>
    <x v="0"/>
    <x v="3"/>
    <m/>
    <m/>
    <m/>
    <n v="1"/>
    <x v="0"/>
    <n v="1"/>
    <n v="1"/>
    <n v="1"/>
    <x v="1"/>
    <x v="0"/>
    <x v="0"/>
    <x v="1"/>
    <x v="0"/>
    <x v="3"/>
    <x v="1"/>
    <m/>
    <m/>
    <m/>
    <x v="0"/>
    <m/>
    <m/>
    <m/>
    <n v="1"/>
    <m/>
    <n v="1"/>
    <x v="0"/>
    <m/>
    <m/>
    <m/>
    <x v="3"/>
    <x v="0"/>
    <n v="4.5"/>
    <n v="6"/>
    <n v="6.5"/>
    <n v="4.5"/>
    <s v="Medium Low"/>
    <s v="Medium Low"/>
    <s v="Medium High"/>
    <s v="High"/>
    <s v="Medium Low"/>
    <x v="2"/>
  </r>
  <r>
    <n v="1117"/>
    <d v="2020-09-28T18:11:58"/>
    <x v="1116"/>
    <x v="18"/>
    <n v="13"/>
    <n v="1"/>
    <n v="1"/>
    <n v="1"/>
    <n v="0"/>
    <n v="1"/>
    <m/>
    <n v="1"/>
    <n v="3"/>
    <n v="2"/>
    <n v="6"/>
    <n v="6"/>
    <n v="7"/>
    <n v="4"/>
    <n v="6"/>
    <n v="7"/>
    <n v="7"/>
    <n v="5"/>
    <n v="7"/>
    <n v="7"/>
    <x v="7"/>
    <x v="0"/>
    <x v="3"/>
    <m/>
    <m/>
    <m/>
    <n v="1"/>
    <x v="0"/>
    <n v="2"/>
    <n v="2"/>
    <n v="1"/>
    <x v="1"/>
    <x v="1"/>
    <x v="0"/>
    <x v="0"/>
    <x v="0"/>
    <x v="4"/>
    <x v="0"/>
    <n v="1"/>
    <m/>
    <n v="1"/>
    <x v="1"/>
    <m/>
    <m/>
    <m/>
    <m/>
    <m/>
    <n v="1"/>
    <x v="1"/>
    <n v="1"/>
    <n v="1"/>
    <m/>
    <x v="2"/>
    <x v="1"/>
    <n v="4.5"/>
    <n v="5"/>
    <n v="5.5"/>
    <n v="3.5"/>
    <s v="Medium Low"/>
    <s v="Medium Low"/>
    <s v="Medium Low"/>
    <s v="Medium High"/>
    <s v="Low"/>
    <x v="0"/>
  </r>
  <r>
    <n v="1118"/>
    <d v="2020-09-28T18:15:13"/>
    <x v="1117"/>
    <x v="7"/>
    <n v="5"/>
    <n v="1"/>
    <n v="1"/>
    <n v="2"/>
    <n v="2"/>
    <n v="1"/>
    <m/>
    <n v="1"/>
    <n v="2"/>
    <n v="2"/>
    <n v="7"/>
    <n v="6"/>
    <n v="7"/>
    <n v="5"/>
    <n v="7"/>
    <n v="3"/>
    <n v="7"/>
    <n v="3"/>
    <n v="6"/>
    <n v="6"/>
    <x v="7"/>
    <x v="0"/>
    <x v="3"/>
    <m/>
    <m/>
    <m/>
    <n v="2"/>
    <x v="0"/>
    <n v="2"/>
    <n v="2"/>
    <m/>
    <x v="1"/>
    <x v="1"/>
    <x v="0"/>
    <x v="1"/>
    <x v="0"/>
    <x v="1"/>
    <x v="0"/>
    <m/>
    <m/>
    <m/>
    <x v="1"/>
    <m/>
    <m/>
    <n v="1"/>
    <n v="1"/>
    <m/>
    <n v="1"/>
    <x v="0"/>
    <m/>
    <m/>
    <m/>
    <x v="3"/>
    <x v="4"/>
    <n v="4.5"/>
    <n v="6"/>
    <n v="4.5"/>
    <n v="4.5"/>
    <s v="High"/>
    <s v="Medium Low"/>
    <s v="Medium High"/>
    <s v="Medium Low"/>
    <s v="Medium Low"/>
    <x v="6"/>
  </r>
  <r>
    <n v="1119"/>
    <d v="2020-09-28T18:15:28"/>
    <x v="1118"/>
    <x v="15"/>
    <n v="5"/>
    <n v="1"/>
    <n v="1"/>
    <n v="3"/>
    <n v="0"/>
    <n v="1"/>
    <m/>
    <n v="1"/>
    <n v="2"/>
    <n v="1"/>
    <n v="5"/>
    <n v="5"/>
    <n v="4"/>
    <n v="4"/>
    <n v="6"/>
    <n v="4"/>
    <n v="7"/>
    <n v="3"/>
    <n v="5"/>
    <n v="7"/>
    <x v="7"/>
    <x v="0"/>
    <x v="10"/>
    <m/>
    <m/>
    <m/>
    <n v="1"/>
    <x v="0"/>
    <n v="1"/>
    <n v="2"/>
    <m/>
    <x v="0"/>
    <x v="1"/>
    <x v="1"/>
    <x v="1"/>
    <x v="0"/>
    <x v="1"/>
    <x v="1"/>
    <m/>
    <n v="1"/>
    <m/>
    <x v="0"/>
    <m/>
    <m/>
    <m/>
    <m/>
    <m/>
    <m/>
    <x v="0"/>
    <m/>
    <n v="1"/>
    <m/>
    <x v="3"/>
    <x v="6"/>
    <n v="5"/>
    <n v="4.5"/>
    <n v="4.5"/>
    <n v="3.5"/>
    <s v="Medium High"/>
    <s v="Medium Low"/>
    <s v="Medium Low"/>
    <s v="Medium Low"/>
    <s v="Low"/>
    <x v="0"/>
  </r>
  <r>
    <n v="1120"/>
    <d v="2020-09-28T18:15:45"/>
    <x v="1119"/>
    <x v="17"/>
    <n v="31"/>
    <n v="1"/>
    <n v="1"/>
    <n v="3"/>
    <n v="1"/>
    <n v="1"/>
    <m/>
    <n v="1"/>
    <n v="5"/>
    <n v="1"/>
    <n v="5"/>
    <n v="6"/>
    <n v="5"/>
    <n v="6"/>
    <n v="6"/>
    <n v="6"/>
    <n v="5"/>
    <n v="6"/>
    <n v="5"/>
    <n v="2"/>
    <x v="10"/>
    <x v="3"/>
    <x v="5"/>
    <m/>
    <m/>
    <m/>
    <n v="3"/>
    <x v="2"/>
    <n v="1"/>
    <n v="1"/>
    <m/>
    <x v="1"/>
    <x v="1"/>
    <x v="1"/>
    <x v="1"/>
    <x v="0"/>
    <x v="1"/>
    <x v="1"/>
    <m/>
    <n v="1"/>
    <m/>
    <x v="0"/>
    <m/>
    <m/>
    <n v="1"/>
    <m/>
    <m/>
    <n v="1"/>
    <x v="1"/>
    <m/>
    <n v="1"/>
    <m/>
    <x v="3"/>
    <x v="1"/>
    <n v="3.5"/>
    <n v="3.5"/>
    <n v="3.5"/>
    <n v="6"/>
    <s v="Medium Low"/>
    <s v="Low"/>
    <s v="Low"/>
    <s v="Medium Low"/>
    <s v="Medium High"/>
    <x v="0"/>
  </r>
  <r>
    <n v="1121"/>
    <d v="2020-09-28T18:16:15"/>
    <x v="1120"/>
    <x v="15"/>
    <n v="13"/>
    <n v="1"/>
    <n v="1"/>
    <n v="2"/>
    <n v="1"/>
    <n v="1"/>
    <m/>
    <n v="1"/>
    <n v="3"/>
    <n v="1"/>
    <n v="7"/>
    <n v="1"/>
    <n v="7"/>
    <n v="1"/>
    <n v="7"/>
    <n v="1"/>
    <n v="6"/>
    <n v="1"/>
    <n v="7"/>
    <n v="4"/>
    <x v="3"/>
    <x v="0"/>
    <x v="3"/>
    <m/>
    <m/>
    <m/>
    <n v="1"/>
    <x v="0"/>
    <n v="1"/>
    <n v="2"/>
    <m/>
    <x v="1"/>
    <x v="1"/>
    <x v="0"/>
    <x v="0"/>
    <x v="0"/>
    <x v="1"/>
    <x v="0"/>
    <n v="1"/>
    <n v="1"/>
    <m/>
    <x v="1"/>
    <m/>
    <m/>
    <m/>
    <m/>
    <m/>
    <n v="1"/>
    <x v="0"/>
    <n v="1"/>
    <m/>
    <m/>
    <x v="2"/>
    <x v="10"/>
    <n v="6.5"/>
    <n v="7"/>
    <n v="7"/>
    <n v="5.5"/>
    <s v="High"/>
    <s v="High"/>
    <s v="High"/>
    <s v="High"/>
    <s v="Medium High"/>
    <x v="3"/>
  </r>
  <r>
    <n v="1122"/>
    <d v="2020-09-28T18:16:25"/>
    <x v="1121"/>
    <x v="36"/>
    <n v="37"/>
    <n v="2"/>
    <n v="1"/>
    <n v="2"/>
    <n v="0"/>
    <n v="1"/>
    <m/>
    <n v="2"/>
    <n v="5"/>
    <n v="2"/>
    <n v="5"/>
    <n v="5"/>
    <n v="3"/>
    <n v="4"/>
    <n v="7"/>
    <n v="3"/>
    <n v="7"/>
    <n v="4"/>
    <n v="5"/>
    <n v="1"/>
    <x v="2"/>
    <x v="1"/>
    <x v="6"/>
    <m/>
    <s v="Key Bank"/>
    <m/>
    <n v="2"/>
    <x v="0"/>
    <n v="2"/>
    <n v="2"/>
    <m/>
    <x v="1"/>
    <x v="1"/>
    <x v="0"/>
    <x v="0"/>
    <x v="0"/>
    <x v="2"/>
    <x v="0"/>
    <m/>
    <m/>
    <m/>
    <x v="0"/>
    <m/>
    <m/>
    <m/>
    <m/>
    <n v="1"/>
    <m/>
    <x v="0"/>
    <m/>
    <m/>
    <m/>
    <x v="3"/>
    <x v="5"/>
    <n v="5"/>
    <n v="3.5"/>
    <n v="4.5"/>
    <n v="7"/>
    <s v="Medium High"/>
    <s v="Medium Low"/>
    <s v="Low"/>
    <s v="Medium Low"/>
    <s v="High"/>
    <x v="6"/>
  </r>
  <r>
    <n v="1123"/>
    <d v="2020-09-28T18:16:28"/>
    <x v="1122"/>
    <x v="6"/>
    <n v="44"/>
    <n v="1"/>
    <n v="1"/>
    <n v="2"/>
    <n v="0"/>
    <n v="4"/>
    <m/>
    <n v="2"/>
    <n v="20"/>
    <n v="2"/>
    <n v="6"/>
    <n v="1"/>
    <n v="7"/>
    <n v="2"/>
    <n v="5"/>
    <n v="3"/>
    <n v="7"/>
    <n v="4"/>
    <n v="7"/>
    <n v="3"/>
    <x v="24"/>
    <x v="1"/>
    <x v="5"/>
    <m/>
    <m/>
    <m/>
    <n v="2"/>
    <x v="2"/>
    <n v="2"/>
    <n v="2"/>
    <n v="1"/>
    <x v="1"/>
    <x v="0"/>
    <x v="0"/>
    <x v="0"/>
    <x v="0"/>
    <x v="0"/>
    <x v="0"/>
    <m/>
    <m/>
    <m/>
    <x v="0"/>
    <m/>
    <n v="1"/>
    <m/>
    <m/>
    <m/>
    <n v="1"/>
    <x v="0"/>
    <m/>
    <n v="1"/>
    <m/>
    <x v="3"/>
    <x v="11"/>
    <n v="7"/>
    <n v="5.5"/>
    <n v="6.5"/>
    <n v="5"/>
    <s v="Medium High"/>
    <s v="High"/>
    <s v="Medium High"/>
    <s v="High"/>
    <s v="Medium Low"/>
    <x v="3"/>
  </r>
  <r>
    <n v="1124"/>
    <d v="2020-09-28T18:16:41"/>
    <x v="1123"/>
    <x v="28"/>
    <n v="35"/>
    <n v="2"/>
    <n v="1"/>
    <n v="4"/>
    <n v="0"/>
    <n v="4"/>
    <m/>
    <n v="2"/>
    <n v="1"/>
    <n v="2"/>
    <n v="4"/>
    <n v="3"/>
    <n v="3"/>
    <n v="5"/>
    <n v="3"/>
    <n v="6"/>
    <n v="4"/>
    <n v="4"/>
    <n v="3"/>
    <n v="5"/>
    <x v="7"/>
    <x v="0"/>
    <x v="5"/>
    <m/>
    <m/>
    <m/>
    <n v="2"/>
    <x v="1"/>
    <n v="2"/>
    <n v="2"/>
    <m/>
    <x v="0"/>
    <x v="1"/>
    <x v="1"/>
    <x v="0"/>
    <x v="0"/>
    <x v="2"/>
    <x v="1"/>
    <m/>
    <n v="1"/>
    <m/>
    <x v="1"/>
    <m/>
    <m/>
    <m/>
    <n v="1"/>
    <m/>
    <m/>
    <x v="0"/>
    <m/>
    <m/>
    <m/>
    <x v="2"/>
    <x v="2"/>
    <n v="4.5"/>
    <n v="3.5"/>
    <n v="3"/>
    <n v="3"/>
    <s v="Medium Low"/>
    <s v="Medium Low"/>
    <s v="Low"/>
    <s v="Low"/>
    <s v="Low"/>
    <x v="0"/>
  </r>
  <r>
    <n v="1125"/>
    <d v="2020-09-28T18:17:06"/>
    <x v="1124"/>
    <x v="5"/>
    <n v="44"/>
    <n v="1"/>
    <n v="1"/>
    <n v="2"/>
    <n v="0"/>
    <n v="1"/>
    <m/>
    <n v="2"/>
    <n v="3"/>
    <n v="2"/>
    <n v="5"/>
    <n v="1"/>
    <n v="5"/>
    <n v="4"/>
    <n v="5"/>
    <n v="3"/>
    <n v="6"/>
    <n v="5"/>
    <n v="2"/>
    <n v="2"/>
    <x v="7"/>
    <x v="3"/>
    <x v="4"/>
    <m/>
    <m/>
    <m/>
    <n v="2"/>
    <x v="0"/>
    <n v="2"/>
    <n v="2"/>
    <m/>
    <x v="1"/>
    <x v="1"/>
    <x v="0"/>
    <x v="0"/>
    <x v="0"/>
    <x v="1"/>
    <x v="0"/>
    <m/>
    <m/>
    <m/>
    <x v="1"/>
    <m/>
    <m/>
    <n v="1"/>
    <n v="1"/>
    <m/>
    <m/>
    <x v="0"/>
    <m/>
    <m/>
    <m/>
    <x v="3"/>
    <x v="5"/>
    <n v="6.5"/>
    <n v="4"/>
    <n v="3"/>
    <n v="5.5"/>
    <s v="Medium High"/>
    <s v="High"/>
    <s v="Low"/>
    <s v="Low"/>
    <s v="Medium High"/>
    <x v="5"/>
  </r>
  <r>
    <n v="1126"/>
    <d v="2020-09-28T18:18:31"/>
    <x v="1125"/>
    <x v="58"/>
    <n v="22"/>
    <n v="1"/>
    <n v="1"/>
    <n v="2"/>
    <n v="0"/>
    <n v="1"/>
    <m/>
    <n v="1"/>
    <n v="1"/>
    <n v="1"/>
    <n v="3"/>
    <n v="2"/>
    <n v="2"/>
    <n v="5"/>
    <n v="3"/>
    <n v="5"/>
    <n v="4"/>
    <n v="4"/>
    <n v="4"/>
    <n v="1"/>
    <x v="21"/>
    <x v="3"/>
    <x v="5"/>
    <m/>
    <m/>
    <m/>
    <n v="1"/>
    <x v="0"/>
    <n v="1"/>
    <n v="1"/>
    <n v="1"/>
    <x v="0"/>
    <x v="1"/>
    <x v="0"/>
    <x v="1"/>
    <x v="0"/>
    <x v="3"/>
    <x v="1"/>
    <n v="1"/>
    <m/>
    <m/>
    <x v="1"/>
    <m/>
    <m/>
    <m/>
    <m/>
    <m/>
    <m/>
    <x v="0"/>
    <m/>
    <m/>
    <m/>
    <x v="2"/>
    <x v="2"/>
    <n v="5"/>
    <n v="3"/>
    <n v="3.5"/>
    <n v="5"/>
    <s v="Medium Low"/>
    <s v="Medium Low"/>
    <s v="Low"/>
    <s v="Medium Low"/>
    <s v="Medium Low"/>
    <x v="0"/>
  </r>
  <r>
    <n v="1127"/>
    <d v="2020-09-28T18:19:21"/>
    <x v="1126"/>
    <x v="44"/>
    <n v="50"/>
    <n v="1"/>
    <n v="1"/>
    <n v="2"/>
    <n v="5"/>
    <n v="1"/>
    <m/>
    <n v="1"/>
    <n v="2"/>
    <n v="2"/>
    <n v="6"/>
    <n v="3"/>
    <n v="7"/>
    <n v="5"/>
    <n v="4"/>
    <n v="3"/>
    <n v="3"/>
    <n v="3"/>
    <n v="3"/>
    <n v="4"/>
    <x v="7"/>
    <x v="0"/>
    <x v="4"/>
    <m/>
    <m/>
    <m/>
    <n v="2"/>
    <x v="1"/>
    <n v="2"/>
    <n v="2"/>
    <m/>
    <x v="0"/>
    <x v="1"/>
    <x v="0"/>
    <x v="0"/>
    <x v="0"/>
    <x v="0"/>
    <x v="0"/>
    <m/>
    <m/>
    <m/>
    <x v="0"/>
    <m/>
    <m/>
    <m/>
    <m/>
    <m/>
    <m/>
    <x v="1"/>
    <n v="1"/>
    <m/>
    <m/>
    <x v="2"/>
    <x v="11"/>
    <n v="4"/>
    <n v="6"/>
    <n v="3"/>
    <n v="4"/>
    <s v="Medium High"/>
    <s v="Low"/>
    <s v="Medium High"/>
    <s v="Low"/>
    <s v="Low"/>
    <x v="6"/>
  </r>
  <r>
    <n v="1128"/>
    <d v="2020-09-28T18:20:01"/>
    <x v="1127"/>
    <x v="46"/>
    <n v="22"/>
    <n v="1"/>
    <n v="1"/>
    <n v="1"/>
    <n v="2"/>
    <n v="1"/>
    <m/>
    <n v="2"/>
    <n v="3"/>
    <n v="2"/>
    <n v="5"/>
    <n v="3"/>
    <n v="6"/>
    <n v="3"/>
    <n v="5"/>
    <n v="3"/>
    <n v="6"/>
    <n v="2"/>
    <n v="5"/>
    <n v="2"/>
    <x v="5"/>
    <x v="3"/>
    <x v="7"/>
    <m/>
    <m/>
    <m/>
    <n v="3"/>
    <x v="0"/>
    <n v="2"/>
    <n v="3"/>
    <m/>
    <x v="0"/>
    <x v="1"/>
    <x v="0"/>
    <x v="0"/>
    <x v="0"/>
    <x v="3"/>
    <x v="0"/>
    <m/>
    <m/>
    <m/>
    <x v="1"/>
    <m/>
    <n v="1"/>
    <m/>
    <m/>
    <n v="1"/>
    <n v="1"/>
    <x v="0"/>
    <m/>
    <m/>
    <m/>
    <x v="2"/>
    <x v="5"/>
    <n v="5.5"/>
    <n v="6"/>
    <n v="5"/>
    <n v="5.5"/>
    <s v="Medium High"/>
    <s v="Medium High"/>
    <s v="Medium High"/>
    <s v="Medium High"/>
    <s v="Medium High"/>
    <x v="5"/>
  </r>
  <r>
    <n v="1129"/>
    <d v="2020-09-28T18:20:02"/>
    <x v="1128"/>
    <x v="4"/>
    <n v="50"/>
    <n v="1"/>
    <n v="1"/>
    <n v="2"/>
    <n v="5"/>
    <n v="1"/>
    <m/>
    <n v="1"/>
    <n v="5"/>
    <n v="2"/>
    <n v="5"/>
    <n v="1"/>
    <n v="5"/>
    <n v="1"/>
    <n v="7"/>
    <n v="5"/>
    <n v="7"/>
    <n v="1"/>
    <n v="6"/>
    <n v="1"/>
    <x v="8"/>
    <x v="0"/>
    <x v="9"/>
    <s v="Covantage credit union"/>
    <m/>
    <m/>
    <n v="2"/>
    <x v="1"/>
    <n v="2"/>
    <n v="2"/>
    <m/>
    <x v="0"/>
    <x v="1"/>
    <x v="0"/>
    <x v="1"/>
    <x v="1"/>
    <x v="5"/>
    <x v="0"/>
    <m/>
    <m/>
    <m/>
    <x v="1"/>
    <m/>
    <m/>
    <n v="1"/>
    <n v="1"/>
    <m/>
    <m/>
    <x v="1"/>
    <n v="1"/>
    <m/>
    <m/>
    <x v="2"/>
    <x v="0"/>
    <n v="7"/>
    <n v="6"/>
    <n v="6.5"/>
    <n v="7"/>
    <s v="Medium Low"/>
    <s v="High"/>
    <s v="Medium High"/>
    <s v="High"/>
    <s v="High"/>
    <x v="7"/>
  </r>
  <r>
    <n v="1130"/>
    <d v="2020-09-28T18:20:23"/>
    <x v="1129"/>
    <x v="57"/>
    <n v="14"/>
    <n v="1"/>
    <n v="1"/>
    <n v="1"/>
    <n v="0"/>
    <n v="4"/>
    <m/>
    <n v="2"/>
    <n v="24"/>
    <n v="2"/>
    <n v="3"/>
    <n v="3"/>
    <n v="7"/>
    <n v="1"/>
    <n v="4"/>
    <n v="5"/>
    <n v="5"/>
    <n v="2"/>
    <n v="7"/>
    <n v="4"/>
    <x v="18"/>
    <x v="2"/>
    <x v="5"/>
    <m/>
    <m/>
    <m/>
    <n v="2"/>
    <x v="1"/>
    <n v="2"/>
    <n v="2"/>
    <m/>
    <x v="0"/>
    <x v="1"/>
    <x v="0"/>
    <x v="0"/>
    <x v="0"/>
    <x v="1"/>
    <x v="0"/>
    <m/>
    <n v="1"/>
    <m/>
    <x v="1"/>
    <m/>
    <m/>
    <m/>
    <m/>
    <n v="1"/>
    <n v="1"/>
    <x v="0"/>
    <m/>
    <m/>
    <m/>
    <x v="2"/>
    <x v="2"/>
    <n v="5"/>
    <n v="6.5"/>
    <n v="7"/>
    <n v="4"/>
    <s v="Medium Low"/>
    <s v="Medium Low"/>
    <s v="Medium High"/>
    <s v="High"/>
    <s v="Low"/>
    <x v="1"/>
  </r>
  <r>
    <n v="1131"/>
    <d v="2020-09-28T18:20:41"/>
    <x v="1130"/>
    <x v="5"/>
    <n v="23"/>
    <n v="1"/>
    <n v="1"/>
    <n v="2"/>
    <n v="1"/>
    <n v="1"/>
    <m/>
    <n v="1"/>
    <n v="2"/>
    <n v="2"/>
    <n v="6"/>
    <n v="5"/>
    <n v="7"/>
    <n v="4"/>
    <n v="5"/>
    <n v="3"/>
    <n v="6"/>
    <n v="1"/>
    <n v="7"/>
    <n v="2"/>
    <x v="7"/>
    <x v="0"/>
    <x v="4"/>
    <m/>
    <m/>
    <m/>
    <n v="2"/>
    <x v="1"/>
    <n v="2"/>
    <n v="2"/>
    <m/>
    <x v="1"/>
    <x v="1"/>
    <x v="0"/>
    <x v="1"/>
    <x v="0"/>
    <x v="4"/>
    <x v="0"/>
    <m/>
    <m/>
    <m/>
    <x v="1"/>
    <n v="1"/>
    <m/>
    <n v="1"/>
    <m/>
    <m/>
    <m/>
    <x v="0"/>
    <m/>
    <m/>
    <m/>
    <x v="2"/>
    <x v="11"/>
    <n v="4.5"/>
    <n v="7"/>
    <n v="5.5"/>
    <n v="5.5"/>
    <s v="Medium High"/>
    <s v="Medium Low"/>
    <s v="High"/>
    <s v="Medium High"/>
    <s v="Medium High"/>
    <x v="3"/>
  </r>
  <r>
    <n v="1132"/>
    <d v="2020-09-28T18:22:17"/>
    <x v="1131"/>
    <x v="22"/>
    <n v="25"/>
    <n v="1"/>
    <n v="1"/>
    <n v="1"/>
    <n v="3"/>
    <n v="5"/>
    <s v="Unemployed"/>
    <n v="1"/>
    <n v="1"/>
    <n v="1"/>
    <n v="5"/>
    <n v="6"/>
    <n v="6"/>
    <n v="7"/>
    <n v="3"/>
    <n v="6"/>
    <n v="3"/>
    <n v="3"/>
    <n v="6"/>
    <n v="5"/>
    <x v="12"/>
    <x v="0"/>
    <x v="3"/>
    <m/>
    <m/>
    <m/>
    <n v="1"/>
    <x v="1"/>
    <n v="1"/>
    <n v="2"/>
    <n v="1"/>
    <x v="0"/>
    <x v="0"/>
    <x v="0"/>
    <x v="0"/>
    <x v="0"/>
    <x v="0"/>
    <x v="0"/>
    <m/>
    <m/>
    <m/>
    <x v="1"/>
    <n v="1"/>
    <n v="1"/>
    <m/>
    <m/>
    <m/>
    <n v="1"/>
    <x v="1"/>
    <n v="1"/>
    <n v="1"/>
    <m/>
    <x v="2"/>
    <x v="1"/>
    <n v="2.5"/>
    <n v="5.5"/>
    <n v="3.5"/>
    <n v="3"/>
    <s v="Medium Low"/>
    <s v="Low"/>
    <s v="Medium High"/>
    <s v="Medium Low"/>
    <s v="Low"/>
    <x v="0"/>
  </r>
  <r>
    <n v="1133"/>
    <d v="2020-09-28T18:22:19"/>
    <x v="1132"/>
    <x v="41"/>
    <n v="13"/>
    <n v="2"/>
    <n v="1"/>
    <n v="4"/>
    <n v="3"/>
    <n v="3"/>
    <m/>
    <n v="2"/>
    <n v="2"/>
    <n v="1"/>
    <n v="3"/>
    <n v="4"/>
    <n v="7"/>
    <n v="6"/>
    <n v="7"/>
    <n v="5"/>
    <n v="5"/>
    <n v="1"/>
    <n v="2"/>
    <n v="5"/>
    <x v="12"/>
    <x v="3"/>
    <x v="7"/>
    <m/>
    <m/>
    <m/>
    <n v="2"/>
    <x v="0"/>
    <n v="3"/>
    <n v="2"/>
    <m/>
    <x v="1"/>
    <x v="1"/>
    <x v="0"/>
    <x v="1"/>
    <x v="0"/>
    <x v="3"/>
    <x v="1"/>
    <m/>
    <m/>
    <m/>
    <x v="1"/>
    <m/>
    <m/>
    <m/>
    <m/>
    <n v="1"/>
    <m/>
    <x v="1"/>
    <m/>
    <m/>
    <n v="1"/>
    <x v="2"/>
    <x v="2"/>
    <n v="4.5"/>
    <n v="7"/>
    <n v="2"/>
    <n v="5"/>
    <s v="Medium Low"/>
    <s v="Medium Low"/>
    <s v="High"/>
    <s v="Low"/>
    <s v="Medium Low"/>
    <x v="4"/>
  </r>
  <r>
    <n v="1134"/>
    <d v="2020-09-28T18:22:26"/>
    <x v="1133"/>
    <x v="15"/>
    <n v="22"/>
    <n v="1"/>
    <n v="1"/>
    <n v="2"/>
    <n v="2"/>
    <n v="1"/>
    <m/>
    <n v="1"/>
    <n v="3"/>
    <n v="2"/>
    <n v="5"/>
    <n v="3"/>
    <n v="6"/>
    <n v="5"/>
    <n v="4"/>
    <n v="6"/>
    <n v="6"/>
    <n v="4"/>
    <n v="5"/>
    <n v="4"/>
    <x v="5"/>
    <x v="0"/>
    <x v="1"/>
    <m/>
    <m/>
    <s v="21st mortgage"/>
    <n v="2"/>
    <x v="1"/>
    <n v="3"/>
    <n v="2"/>
    <m/>
    <x v="0"/>
    <x v="1"/>
    <x v="0"/>
    <x v="1"/>
    <x v="1"/>
    <x v="4"/>
    <x v="0"/>
    <m/>
    <m/>
    <m/>
    <x v="0"/>
    <m/>
    <m/>
    <m/>
    <m/>
    <m/>
    <m/>
    <x v="1"/>
    <m/>
    <m/>
    <n v="1"/>
    <x v="2"/>
    <x v="1"/>
    <n v="5.5"/>
    <n v="5"/>
    <n v="4"/>
    <n v="4"/>
    <s v="Medium Low"/>
    <s v="Medium High"/>
    <s v="Medium Low"/>
    <s v="Medium Low"/>
    <s v="Low"/>
    <x v="4"/>
  </r>
  <r>
    <n v="1135"/>
    <d v="2020-09-28T18:22:36"/>
    <x v="1134"/>
    <x v="8"/>
    <n v="35"/>
    <n v="1"/>
    <n v="1"/>
    <n v="2"/>
    <n v="4"/>
    <n v="4"/>
    <m/>
    <n v="1"/>
    <n v="6"/>
    <n v="2"/>
    <n v="4"/>
    <n v="5"/>
    <n v="5"/>
    <n v="5"/>
    <n v="5"/>
    <n v="5"/>
    <n v="5"/>
    <n v="5"/>
    <n v="4"/>
    <n v="5"/>
    <x v="22"/>
    <x v="0"/>
    <x v="11"/>
    <m/>
    <m/>
    <m/>
    <n v="2"/>
    <x v="1"/>
    <n v="1"/>
    <n v="2"/>
    <m/>
    <x v="0"/>
    <x v="0"/>
    <x v="0"/>
    <x v="1"/>
    <x v="0"/>
    <x v="1"/>
    <x v="1"/>
    <m/>
    <n v="1"/>
    <m/>
    <x v="1"/>
    <m/>
    <m/>
    <m/>
    <m/>
    <m/>
    <m/>
    <x v="0"/>
    <m/>
    <m/>
    <m/>
    <x v="2"/>
    <x v="1"/>
    <n v="4"/>
    <n v="4"/>
    <n v="3.5"/>
    <n v="4"/>
    <s v="Medium Low"/>
    <s v="Low"/>
    <s v="Low"/>
    <s v="Medium Low"/>
    <s v="Low"/>
    <x v="0"/>
  </r>
  <r>
    <n v="1136"/>
    <d v="2020-09-28T18:22:52"/>
    <x v="1135"/>
    <x v="25"/>
    <n v="25"/>
    <n v="2"/>
    <n v="1"/>
    <n v="3"/>
    <n v="4"/>
    <n v="1"/>
    <m/>
    <n v="1"/>
    <n v="2"/>
    <n v="2"/>
    <n v="6"/>
    <n v="1"/>
    <n v="7"/>
    <n v="7"/>
    <n v="7"/>
    <n v="2"/>
    <n v="7"/>
    <n v="1"/>
    <n v="5"/>
    <n v="1"/>
    <x v="5"/>
    <x v="0"/>
    <x v="7"/>
    <m/>
    <m/>
    <m/>
    <n v="2"/>
    <x v="1"/>
    <n v="2"/>
    <n v="3"/>
    <m/>
    <x v="0"/>
    <x v="1"/>
    <x v="0"/>
    <x v="0"/>
    <x v="0"/>
    <x v="0"/>
    <x v="1"/>
    <m/>
    <m/>
    <m/>
    <x v="0"/>
    <m/>
    <n v="1"/>
    <m/>
    <n v="1"/>
    <m/>
    <m/>
    <x v="1"/>
    <m/>
    <m/>
    <n v="1"/>
    <x v="2"/>
    <x v="4"/>
    <n v="7"/>
    <n v="7"/>
    <n v="3"/>
    <n v="7"/>
    <s v="High"/>
    <s v="High"/>
    <s v="High"/>
    <s v="Low"/>
    <s v="High"/>
    <x v="5"/>
  </r>
  <r>
    <n v="1137"/>
    <d v="2020-09-28T18:23:19"/>
    <x v="1136"/>
    <x v="8"/>
    <n v="27"/>
    <n v="2"/>
    <n v="1"/>
    <n v="2"/>
    <n v="2"/>
    <n v="1"/>
    <m/>
    <n v="1"/>
    <n v="9"/>
    <n v="2"/>
    <n v="4"/>
    <n v="1"/>
    <n v="5"/>
    <n v="4"/>
    <n v="6"/>
    <n v="6"/>
    <n v="7"/>
    <n v="2"/>
    <n v="6"/>
    <n v="3"/>
    <x v="11"/>
    <x v="0"/>
    <x v="9"/>
    <s v="Liberty First "/>
    <m/>
    <m/>
    <n v="2"/>
    <x v="1"/>
    <n v="2"/>
    <n v="2"/>
    <n v="1"/>
    <x v="1"/>
    <x v="1"/>
    <x v="0"/>
    <x v="0"/>
    <x v="0"/>
    <x v="5"/>
    <x v="0"/>
    <m/>
    <m/>
    <m/>
    <x v="0"/>
    <m/>
    <m/>
    <m/>
    <n v="1"/>
    <m/>
    <m/>
    <x v="1"/>
    <m/>
    <n v="1"/>
    <m/>
    <x v="2"/>
    <x v="2"/>
    <n v="7"/>
    <n v="5.5"/>
    <n v="5"/>
    <n v="5.5"/>
    <s v="Medium Low"/>
    <s v="High"/>
    <s v="Medium High"/>
    <s v="Medium High"/>
    <s v="Medium High"/>
    <x v="5"/>
  </r>
  <r>
    <n v="1138"/>
    <d v="2020-09-28T18:23:51"/>
    <x v="1137"/>
    <x v="8"/>
    <n v="14"/>
    <n v="1"/>
    <n v="1"/>
    <n v="2"/>
    <n v="1"/>
    <n v="1"/>
    <m/>
    <n v="1"/>
    <n v="2"/>
    <n v="2"/>
    <n v="5"/>
    <n v="5"/>
    <n v="6"/>
    <n v="5"/>
    <n v="5"/>
    <n v="3"/>
    <n v="6"/>
    <n v="1"/>
    <n v="3"/>
    <n v="5"/>
    <x v="12"/>
    <x v="0"/>
    <x v="10"/>
    <m/>
    <m/>
    <m/>
    <n v="2"/>
    <x v="1"/>
    <n v="2"/>
    <n v="2"/>
    <m/>
    <x v="0"/>
    <x v="1"/>
    <x v="0"/>
    <x v="0"/>
    <x v="0"/>
    <x v="1"/>
    <x v="0"/>
    <m/>
    <m/>
    <m/>
    <x v="0"/>
    <n v="1"/>
    <m/>
    <m/>
    <m/>
    <m/>
    <m/>
    <x v="1"/>
    <m/>
    <n v="1"/>
    <m/>
    <x v="2"/>
    <x v="5"/>
    <n v="4.5"/>
    <n v="6.5"/>
    <n v="3"/>
    <n v="4"/>
    <s v="Medium High"/>
    <s v="Medium Low"/>
    <s v="Medium High"/>
    <s v="Low"/>
    <s v="Low"/>
    <x v="6"/>
  </r>
  <r>
    <n v="1139"/>
    <d v="2020-09-28T18:24:02"/>
    <x v="1138"/>
    <x v="16"/>
    <n v="6"/>
    <n v="1"/>
    <n v="1"/>
    <n v="2"/>
    <n v="2"/>
    <n v="1"/>
    <m/>
    <n v="1"/>
    <n v="8"/>
    <n v="1"/>
    <n v="5"/>
    <n v="1"/>
    <n v="5"/>
    <n v="3"/>
    <n v="7"/>
    <n v="5"/>
    <n v="7"/>
    <n v="2"/>
    <n v="7"/>
    <n v="1"/>
    <x v="11"/>
    <x v="0"/>
    <x v="5"/>
    <m/>
    <m/>
    <m/>
    <n v="2"/>
    <x v="1"/>
    <n v="2"/>
    <n v="2"/>
    <m/>
    <x v="1"/>
    <x v="1"/>
    <x v="0"/>
    <x v="0"/>
    <x v="0"/>
    <x v="0"/>
    <x v="1"/>
    <m/>
    <m/>
    <m/>
    <x v="0"/>
    <m/>
    <m/>
    <n v="1"/>
    <n v="1"/>
    <m/>
    <m/>
    <x v="1"/>
    <n v="1"/>
    <m/>
    <m/>
    <x v="3"/>
    <x v="0"/>
    <n v="7"/>
    <n v="5.5"/>
    <n v="6"/>
    <n v="7"/>
    <s v="Medium Low"/>
    <s v="High"/>
    <s v="Medium High"/>
    <s v="Medium High"/>
    <s v="High"/>
    <x v="7"/>
  </r>
  <r>
    <n v="1140"/>
    <d v="2020-09-28T18:24:07"/>
    <x v="1139"/>
    <x v="3"/>
    <n v="31"/>
    <n v="1"/>
    <n v="1"/>
    <n v="2"/>
    <n v="1"/>
    <n v="1"/>
    <m/>
    <n v="1"/>
    <n v="8"/>
    <n v="2"/>
    <n v="7"/>
    <n v="1"/>
    <n v="6"/>
    <n v="1"/>
    <n v="7"/>
    <n v="7"/>
    <n v="5"/>
    <n v="1"/>
    <n v="6"/>
    <n v="1"/>
    <x v="7"/>
    <x v="0"/>
    <x v="3"/>
    <m/>
    <m/>
    <m/>
    <n v="2"/>
    <x v="1"/>
    <n v="2"/>
    <n v="2"/>
    <n v="1"/>
    <x v="0"/>
    <x v="0"/>
    <x v="0"/>
    <x v="1"/>
    <x v="0"/>
    <x v="3"/>
    <x v="1"/>
    <m/>
    <n v="1"/>
    <m/>
    <x v="0"/>
    <m/>
    <n v="1"/>
    <m/>
    <m/>
    <m/>
    <n v="1"/>
    <x v="1"/>
    <n v="1"/>
    <m/>
    <m/>
    <x v="3"/>
    <x v="0"/>
    <n v="6"/>
    <n v="6.5"/>
    <n v="6.5"/>
    <n v="7"/>
    <s v="Medium Low"/>
    <s v="Medium High"/>
    <s v="Medium High"/>
    <s v="High"/>
    <s v="High"/>
    <x v="7"/>
  </r>
  <r>
    <n v="1141"/>
    <d v="2020-09-28T18:24:39"/>
    <x v="1140"/>
    <x v="24"/>
    <n v="37"/>
    <n v="1"/>
    <n v="1"/>
    <n v="2"/>
    <n v="0"/>
    <n v="3"/>
    <m/>
    <n v="1"/>
    <n v="0"/>
    <n v="2"/>
    <n v="6"/>
    <n v="5"/>
    <n v="7"/>
    <n v="6"/>
    <n v="7"/>
    <n v="6"/>
    <n v="7"/>
    <n v="1"/>
    <n v="7"/>
    <n v="2"/>
    <x v="12"/>
    <x v="1"/>
    <x v="9"/>
    <s v="Northwest"/>
    <m/>
    <m/>
    <n v="3"/>
    <x v="0"/>
    <n v="1"/>
    <n v="2"/>
    <m/>
    <x v="0"/>
    <x v="1"/>
    <x v="0"/>
    <x v="0"/>
    <x v="0"/>
    <x v="4"/>
    <x v="1"/>
    <m/>
    <m/>
    <m/>
    <x v="0"/>
    <n v="1"/>
    <m/>
    <n v="1"/>
    <m/>
    <m/>
    <n v="1"/>
    <x v="0"/>
    <n v="1"/>
    <n v="1"/>
    <m/>
    <x v="3"/>
    <x v="0"/>
    <n v="5"/>
    <n v="7"/>
    <n v="4.5"/>
    <n v="6.5"/>
    <s v="Medium Low"/>
    <s v="Medium Low"/>
    <s v="High"/>
    <s v="Medium Low"/>
    <s v="High"/>
    <x v="5"/>
  </r>
  <r>
    <n v="1142"/>
    <d v="2020-09-28T18:25:32"/>
    <x v="1141"/>
    <x v="12"/>
    <n v="6"/>
    <n v="1"/>
    <n v="1"/>
    <n v="1"/>
    <n v="0"/>
    <n v="6"/>
    <m/>
    <n v="2"/>
    <n v="5"/>
    <n v="2"/>
    <n v="3"/>
    <n v="2"/>
    <n v="6"/>
    <n v="2"/>
    <n v="4"/>
    <n v="6"/>
    <n v="6"/>
    <n v="2"/>
    <n v="6"/>
    <n v="4"/>
    <x v="8"/>
    <x v="3"/>
    <x v="9"/>
    <s v="Elevations"/>
    <m/>
    <m/>
    <n v="2"/>
    <x v="1"/>
    <n v="2"/>
    <n v="2"/>
    <m/>
    <x v="0"/>
    <x v="1"/>
    <x v="0"/>
    <x v="1"/>
    <x v="1"/>
    <x v="1"/>
    <x v="0"/>
    <m/>
    <m/>
    <m/>
    <x v="1"/>
    <m/>
    <m/>
    <m/>
    <n v="1"/>
    <m/>
    <m/>
    <x v="1"/>
    <m/>
    <m/>
    <n v="1"/>
    <x v="3"/>
    <x v="9"/>
    <n v="6"/>
    <n v="6"/>
    <n v="6"/>
    <n v="4"/>
    <s v="Low"/>
    <s v="Medium High"/>
    <s v="Medium High"/>
    <s v="Medium High"/>
    <s v="Low"/>
    <x v="1"/>
  </r>
  <r>
    <n v="1143"/>
    <d v="2020-09-28T18:26:03"/>
    <x v="1142"/>
    <x v="3"/>
    <n v="22"/>
    <n v="1"/>
    <n v="1"/>
    <n v="2"/>
    <n v="6"/>
    <n v="1"/>
    <m/>
    <n v="1"/>
    <n v="4"/>
    <n v="2"/>
    <n v="6"/>
    <n v="5"/>
    <n v="5"/>
    <n v="7"/>
    <n v="5"/>
    <n v="2"/>
    <n v="7"/>
    <n v="4"/>
    <n v="3"/>
    <n v="4"/>
    <x v="3"/>
    <x v="0"/>
    <x v="3"/>
    <m/>
    <m/>
    <m/>
    <n v="2"/>
    <x v="1"/>
    <n v="2"/>
    <n v="2"/>
    <n v="1"/>
    <x v="1"/>
    <x v="1"/>
    <x v="0"/>
    <x v="1"/>
    <x v="0"/>
    <x v="1"/>
    <x v="0"/>
    <m/>
    <m/>
    <m/>
    <x v="0"/>
    <n v="1"/>
    <m/>
    <m/>
    <m/>
    <m/>
    <m/>
    <x v="0"/>
    <m/>
    <n v="1"/>
    <m/>
    <x v="2"/>
    <x v="4"/>
    <n v="5"/>
    <n v="4.5"/>
    <n v="2"/>
    <n v="4.5"/>
    <s v="High"/>
    <s v="Medium Low"/>
    <s v="Medium Low"/>
    <s v="Low"/>
    <s v="Medium Low"/>
    <x v="6"/>
  </r>
  <r>
    <n v="1144"/>
    <d v="2020-09-28T18:26:27"/>
    <x v="1143"/>
    <x v="8"/>
    <n v="5"/>
    <n v="1"/>
    <n v="1"/>
    <n v="2"/>
    <n v="3"/>
    <n v="1"/>
    <m/>
    <n v="2"/>
    <n v="4"/>
    <n v="2"/>
    <n v="6"/>
    <n v="4"/>
    <n v="6"/>
    <n v="1"/>
    <n v="5"/>
    <n v="3"/>
    <n v="6"/>
    <n v="1"/>
    <n v="6"/>
    <n v="1"/>
    <x v="7"/>
    <x v="1"/>
    <x v="1"/>
    <m/>
    <m/>
    <s v="Guild"/>
    <n v="2"/>
    <x v="2"/>
    <n v="2"/>
    <n v="2"/>
    <n v="1"/>
    <x v="0"/>
    <x v="1"/>
    <x v="0"/>
    <x v="1"/>
    <x v="0"/>
    <x v="1"/>
    <x v="1"/>
    <m/>
    <m/>
    <m/>
    <x v="0"/>
    <n v="1"/>
    <m/>
    <m/>
    <m/>
    <n v="1"/>
    <n v="1"/>
    <x v="1"/>
    <m/>
    <m/>
    <m/>
    <x v="3"/>
    <x v="11"/>
    <n v="5"/>
    <n v="6.5"/>
    <n v="6.5"/>
    <n v="6"/>
    <s v="Medium High"/>
    <s v="Medium Low"/>
    <s v="Medium High"/>
    <s v="High"/>
    <s v="Medium High"/>
    <x v="3"/>
  </r>
  <r>
    <n v="1145"/>
    <d v="2020-09-28T18:26:30"/>
    <x v="1144"/>
    <x v="41"/>
    <n v="5"/>
    <n v="1"/>
    <n v="1"/>
    <n v="2"/>
    <n v="1"/>
    <n v="3"/>
    <m/>
    <n v="1"/>
    <n v="5"/>
    <n v="1"/>
    <n v="6"/>
    <n v="7"/>
    <n v="7"/>
    <n v="6"/>
    <n v="7"/>
    <n v="6"/>
    <n v="6"/>
    <n v="7"/>
    <n v="7"/>
    <n v="6"/>
    <x v="7"/>
    <x v="0"/>
    <x v="3"/>
    <m/>
    <m/>
    <m/>
    <n v="1"/>
    <x v="0"/>
    <n v="1"/>
    <n v="2"/>
    <n v="1"/>
    <x v="0"/>
    <x v="1"/>
    <x v="0"/>
    <x v="1"/>
    <x v="0"/>
    <x v="4"/>
    <x v="0"/>
    <m/>
    <m/>
    <m/>
    <x v="0"/>
    <m/>
    <m/>
    <m/>
    <m/>
    <m/>
    <n v="1"/>
    <x v="1"/>
    <m/>
    <m/>
    <m/>
    <x v="3"/>
    <x v="0"/>
    <n v="3.5"/>
    <n v="4"/>
    <n v="4.5"/>
    <n v="4.5"/>
    <s v="Medium Low"/>
    <s v="Low"/>
    <s v="Low"/>
    <s v="Medium Low"/>
    <s v="Medium Low"/>
    <x v="0"/>
  </r>
  <r>
    <n v="1146"/>
    <d v="2020-09-28T18:26:32"/>
    <x v="1145"/>
    <x v="26"/>
    <n v="35"/>
    <n v="2"/>
    <n v="1"/>
    <n v="2"/>
    <n v="1"/>
    <n v="1"/>
    <m/>
    <n v="2"/>
    <n v="17"/>
    <n v="2"/>
    <n v="5"/>
    <n v="2"/>
    <n v="7"/>
    <n v="5"/>
    <n v="6"/>
    <n v="4"/>
    <n v="6"/>
    <n v="1"/>
    <n v="6"/>
    <n v="2"/>
    <x v="23"/>
    <x v="3"/>
    <x v="5"/>
    <m/>
    <m/>
    <m/>
    <n v="2"/>
    <x v="2"/>
    <n v="2"/>
    <n v="2"/>
    <m/>
    <x v="1"/>
    <x v="1"/>
    <x v="0"/>
    <x v="1"/>
    <x v="0"/>
    <x v="3"/>
    <x v="0"/>
    <m/>
    <n v="1"/>
    <n v="1"/>
    <x v="1"/>
    <m/>
    <m/>
    <m/>
    <m/>
    <m/>
    <m/>
    <x v="1"/>
    <m/>
    <m/>
    <n v="1"/>
    <x v="2"/>
    <x v="6"/>
    <n v="6"/>
    <n v="7"/>
    <n v="4.5"/>
    <n v="6"/>
    <s v="Medium High"/>
    <s v="Medium High"/>
    <s v="High"/>
    <s v="Medium Low"/>
    <s v="Medium High"/>
    <x v="5"/>
  </r>
  <r>
    <n v="1147"/>
    <d v="2020-09-28T18:26:43"/>
    <x v="1146"/>
    <x v="42"/>
    <n v="5"/>
    <n v="2"/>
    <n v="1"/>
    <n v="2"/>
    <n v="2"/>
    <n v="6"/>
    <m/>
    <n v="2"/>
    <n v="17"/>
    <n v="1"/>
    <n v="4"/>
    <n v="6"/>
    <n v="4"/>
    <n v="3"/>
    <n v="4"/>
    <n v="5"/>
    <n v="6"/>
    <n v="5"/>
    <n v="7"/>
    <n v="3"/>
    <x v="15"/>
    <x v="3"/>
    <x v="7"/>
    <m/>
    <m/>
    <m/>
    <n v="3"/>
    <x v="2"/>
    <n v="3"/>
    <n v="3"/>
    <m/>
    <x v="0"/>
    <x v="1"/>
    <x v="0"/>
    <x v="0"/>
    <x v="0"/>
    <x v="2"/>
    <x v="1"/>
    <m/>
    <n v="1"/>
    <m/>
    <x v="1"/>
    <n v="1"/>
    <m/>
    <m/>
    <n v="1"/>
    <m/>
    <n v="1"/>
    <x v="1"/>
    <n v="1"/>
    <m/>
    <m/>
    <x v="3"/>
    <x v="1"/>
    <n v="4"/>
    <n v="3.5"/>
    <n v="6"/>
    <n v="4.5"/>
    <s v="Medium Low"/>
    <s v="Low"/>
    <s v="Low"/>
    <s v="Medium High"/>
    <s v="Medium Low"/>
    <x v="0"/>
  </r>
  <r>
    <n v="1148"/>
    <d v="2020-09-28T18:26:44"/>
    <x v="1147"/>
    <x v="0"/>
    <n v="35"/>
    <n v="1"/>
    <n v="1"/>
    <n v="2"/>
    <n v="5"/>
    <n v="6"/>
    <m/>
    <n v="1"/>
    <n v="8"/>
    <n v="2"/>
    <n v="6"/>
    <n v="1"/>
    <n v="7"/>
    <n v="1"/>
    <n v="6"/>
    <n v="6"/>
    <n v="6"/>
    <n v="1"/>
    <n v="6"/>
    <n v="1"/>
    <x v="12"/>
    <x v="0"/>
    <x v="7"/>
    <m/>
    <m/>
    <m/>
    <n v="2"/>
    <x v="0"/>
    <n v="2"/>
    <n v="2"/>
    <m/>
    <x v="1"/>
    <x v="1"/>
    <x v="0"/>
    <x v="1"/>
    <x v="0"/>
    <x v="1"/>
    <x v="0"/>
    <m/>
    <m/>
    <m/>
    <x v="1"/>
    <m/>
    <m/>
    <m/>
    <m/>
    <m/>
    <m/>
    <x v="1"/>
    <m/>
    <m/>
    <n v="1"/>
    <x v="2"/>
    <x v="0"/>
    <n v="6.5"/>
    <n v="7"/>
    <n v="6.5"/>
    <n v="6.5"/>
    <s v="Medium Low"/>
    <s v="High"/>
    <s v="High"/>
    <s v="High"/>
    <s v="High"/>
    <x v="7"/>
  </r>
  <r>
    <n v="1149"/>
    <d v="2020-09-28T18:27:02"/>
    <x v="1148"/>
    <x v="3"/>
    <n v="41"/>
    <n v="2"/>
    <n v="1"/>
    <n v="2"/>
    <n v="3"/>
    <n v="1"/>
    <m/>
    <n v="2"/>
    <n v="0"/>
    <n v="2"/>
    <n v="4"/>
    <n v="2"/>
    <n v="7"/>
    <n v="3"/>
    <n v="6"/>
    <n v="4"/>
    <n v="7"/>
    <n v="1"/>
    <n v="6"/>
    <n v="2"/>
    <x v="1"/>
    <x v="3"/>
    <x v="8"/>
    <m/>
    <m/>
    <m/>
    <n v="2"/>
    <x v="1"/>
    <n v="2"/>
    <n v="2"/>
    <n v="1"/>
    <x v="0"/>
    <x v="1"/>
    <x v="0"/>
    <x v="1"/>
    <x v="0"/>
    <x v="1"/>
    <x v="0"/>
    <m/>
    <m/>
    <m/>
    <x v="0"/>
    <m/>
    <m/>
    <m/>
    <n v="1"/>
    <m/>
    <n v="1"/>
    <x v="1"/>
    <m/>
    <m/>
    <m/>
    <x v="2"/>
    <x v="0"/>
    <n v="6.5"/>
    <n v="7"/>
    <n v="5.5"/>
    <n v="6"/>
    <s v="Medium Low"/>
    <s v="High"/>
    <s v="High"/>
    <s v="Medium High"/>
    <s v="Medium High"/>
    <x v="7"/>
  </r>
  <r>
    <n v="1150"/>
    <d v="2020-09-28T18:27:32"/>
    <x v="1149"/>
    <x v="8"/>
    <n v="13"/>
    <n v="1"/>
    <n v="1"/>
    <n v="2"/>
    <n v="2"/>
    <n v="1"/>
    <m/>
    <n v="2"/>
    <n v="19"/>
    <n v="2"/>
    <n v="4"/>
    <n v="3"/>
    <n v="6"/>
    <n v="1"/>
    <n v="6"/>
    <n v="4"/>
    <n v="6"/>
    <n v="3"/>
    <n v="6"/>
    <n v="1"/>
    <x v="36"/>
    <x v="1"/>
    <x v="5"/>
    <m/>
    <m/>
    <m/>
    <n v="2"/>
    <x v="1"/>
    <n v="1"/>
    <n v="2"/>
    <m/>
    <x v="0"/>
    <x v="1"/>
    <x v="0"/>
    <x v="1"/>
    <x v="1"/>
    <x v="0"/>
    <x v="1"/>
    <m/>
    <m/>
    <m/>
    <x v="1"/>
    <m/>
    <m/>
    <m/>
    <m/>
    <n v="1"/>
    <m/>
    <x v="1"/>
    <m/>
    <m/>
    <n v="1"/>
    <x v="2"/>
    <x v="0"/>
    <n v="5.5"/>
    <n v="5.5"/>
    <n v="6.5"/>
    <n v="6.5"/>
    <s v="Medium Low"/>
    <s v="Medium High"/>
    <s v="Medium High"/>
    <s v="High"/>
    <s v="High"/>
    <x v="7"/>
  </r>
  <r>
    <n v="1151"/>
    <d v="2020-09-28T18:27:51"/>
    <x v="1150"/>
    <x v="62"/>
    <n v="35"/>
    <n v="1"/>
    <n v="1"/>
    <n v="1"/>
    <n v="0"/>
    <n v="4"/>
    <m/>
    <n v="1"/>
    <n v="42"/>
    <n v="2"/>
    <n v="4"/>
    <n v="1"/>
    <n v="7"/>
    <n v="4"/>
    <n v="4"/>
    <n v="4"/>
    <n v="4"/>
    <n v="1"/>
    <n v="4"/>
    <n v="4"/>
    <x v="12"/>
    <x v="1"/>
    <x v="7"/>
    <m/>
    <m/>
    <m/>
    <n v="2"/>
    <x v="1"/>
    <n v="2"/>
    <n v="2"/>
    <m/>
    <x v="0"/>
    <x v="1"/>
    <x v="0"/>
    <x v="0"/>
    <x v="0"/>
    <x v="5"/>
    <x v="1"/>
    <m/>
    <m/>
    <m/>
    <x v="0"/>
    <m/>
    <m/>
    <m/>
    <n v="1"/>
    <n v="1"/>
    <m/>
    <x v="1"/>
    <m/>
    <m/>
    <n v="1"/>
    <x v="2"/>
    <x v="0"/>
    <n v="5.5"/>
    <n v="7"/>
    <n v="4"/>
    <n v="4"/>
    <s v="Medium Low"/>
    <s v="Medium High"/>
    <s v="High"/>
    <s v="Medium Low"/>
    <s v="Low"/>
    <x v="5"/>
  </r>
  <r>
    <n v="1152"/>
    <d v="2020-09-28T18:27:59"/>
    <x v="1151"/>
    <x v="8"/>
    <n v="5"/>
    <n v="1"/>
    <n v="1"/>
    <n v="2"/>
    <n v="2"/>
    <n v="1"/>
    <m/>
    <n v="1"/>
    <n v="0"/>
    <n v="1"/>
    <n v="6"/>
    <n v="6"/>
    <n v="6"/>
    <n v="6"/>
    <n v="5"/>
    <n v="6"/>
    <n v="5"/>
    <n v="6"/>
    <n v="5"/>
    <n v="5"/>
    <x v="12"/>
    <x v="0"/>
    <x v="3"/>
    <m/>
    <m/>
    <m/>
    <n v="1"/>
    <x v="0"/>
    <n v="1"/>
    <n v="1"/>
    <m/>
    <x v="0"/>
    <x v="1"/>
    <x v="1"/>
    <x v="1"/>
    <x v="0"/>
    <x v="1"/>
    <x v="1"/>
    <n v="1"/>
    <m/>
    <m/>
    <x v="1"/>
    <m/>
    <m/>
    <m/>
    <m/>
    <m/>
    <n v="1"/>
    <x v="1"/>
    <m/>
    <m/>
    <m/>
    <x v="3"/>
    <x v="0"/>
    <n v="3.5"/>
    <n v="4"/>
    <n v="3.5"/>
    <n v="4"/>
    <s v="Medium Low"/>
    <s v="Low"/>
    <s v="Low"/>
    <s v="Medium Low"/>
    <s v="Low"/>
    <x v="0"/>
  </r>
  <r>
    <n v="1153"/>
    <d v="2020-09-28T18:29:18"/>
    <x v="1152"/>
    <x v="53"/>
    <n v="13"/>
    <n v="1"/>
    <n v="1"/>
    <n v="2"/>
    <n v="0"/>
    <n v="3"/>
    <m/>
    <n v="1"/>
    <n v="2"/>
    <n v="2"/>
    <n v="6"/>
    <n v="7"/>
    <n v="7"/>
    <n v="5"/>
    <n v="7"/>
    <n v="7"/>
    <n v="5"/>
    <n v="1"/>
    <n v="7"/>
    <n v="3"/>
    <x v="7"/>
    <x v="0"/>
    <x v="5"/>
    <m/>
    <m/>
    <m/>
    <n v="2"/>
    <x v="1"/>
    <n v="2"/>
    <n v="2"/>
    <m/>
    <x v="0"/>
    <x v="1"/>
    <x v="0"/>
    <x v="1"/>
    <x v="1"/>
    <x v="1"/>
    <x v="1"/>
    <m/>
    <n v="1"/>
    <n v="1"/>
    <x v="1"/>
    <m/>
    <n v="1"/>
    <m/>
    <m/>
    <m/>
    <m/>
    <x v="1"/>
    <n v="1"/>
    <m/>
    <m/>
    <x v="2"/>
    <x v="1"/>
    <n v="3"/>
    <n v="7"/>
    <n v="5"/>
    <n v="6"/>
    <s v="Medium Low"/>
    <s v="Low"/>
    <s v="High"/>
    <s v="Medium High"/>
    <s v="Medium High"/>
    <x v="2"/>
  </r>
  <r>
    <n v="1154"/>
    <d v="2020-09-28T18:30:08"/>
    <x v="1153"/>
    <x v="46"/>
    <n v="35"/>
    <n v="2"/>
    <n v="1"/>
    <n v="2"/>
    <n v="3"/>
    <n v="1"/>
    <m/>
    <n v="1"/>
    <n v="6"/>
    <n v="1"/>
    <n v="4"/>
    <n v="3"/>
    <n v="5"/>
    <n v="6"/>
    <n v="5"/>
    <n v="4"/>
    <n v="5"/>
    <n v="3"/>
    <n v="4"/>
    <n v="3"/>
    <x v="8"/>
    <x v="0"/>
    <x v="2"/>
    <m/>
    <m/>
    <m/>
    <n v="2"/>
    <x v="1"/>
    <n v="2"/>
    <n v="2"/>
    <m/>
    <x v="0"/>
    <x v="1"/>
    <x v="0"/>
    <x v="1"/>
    <x v="1"/>
    <x v="3"/>
    <x v="0"/>
    <m/>
    <m/>
    <m/>
    <x v="0"/>
    <m/>
    <n v="1"/>
    <m/>
    <m/>
    <m/>
    <m/>
    <x v="1"/>
    <n v="1"/>
    <m/>
    <m/>
    <x v="2"/>
    <x v="0"/>
    <n v="5"/>
    <n v="5"/>
    <n v="3"/>
    <n v="5"/>
    <s v="Medium Low"/>
    <s v="Medium Low"/>
    <s v="Medium Low"/>
    <s v="Low"/>
    <s v="Medium Low"/>
    <x v="6"/>
  </r>
  <r>
    <n v="1155"/>
    <d v="2020-09-28T18:30:49"/>
    <x v="1154"/>
    <x v="19"/>
    <n v="3"/>
    <n v="1"/>
    <n v="1"/>
    <n v="2"/>
    <n v="0"/>
    <n v="4"/>
    <m/>
    <n v="2"/>
    <n v="4"/>
    <n v="2"/>
    <n v="4"/>
    <n v="3"/>
    <n v="5"/>
    <n v="3"/>
    <n v="4"/>
    <n v="5"/>
    <n v="6"/>
    <n v="2"/>
    <n v="7"/>
    <n v="5"/>
    <x v="1"/>
    <x v="2"/>
    <x v="11"/>
    <m/>
    <m/>
    <m/>
    <n v="2"/>
    <x v="1"/>
    <n v="2"/>
    <n v="2"/>
    <m/>
    <x v="0"/>
    <x v="1"/>
    <x v="0"/>
    <x v="1"/>
    <x v="1"/>
    <x v="1"/>
    <x v="1"/>
    <m/>
    <m/>
    <m/>
    <x v="1"/>
    <m/>
    <n v="1"/>
    <m/>
    <m/>
    <m/>
    <m/>
    <x v="0"/>
    <m/>
    <n v="1"/>
    <m/>
    <x v="3"/>
    <x v="1"/>
    <n v="5.5"/>
    <n v="5.5"/>
    <n v="6"/>
    <n v="3.5"/>
    <s v="Medium Low"/>
    <s v="Medium High"/>
    <s v="Medium High"/>
    <s v="Medium High"/>
    <s v="Low"/>
    <x v="1"/>
  </r>
  <r>
    <n v="1156"/>
    <d v="2020-09-28T18:30:49"/>
    <x v="1155"/>
    <x v="16"/>
    <n v="14"/>
    <n v="1"/>
    <n v="1"/>
    <n v="2"/>
    <n v="1"/>
    <n v="2"/>
    <m/>
    <n v="1"/>
    <n v="4"/>
    <n v="2"/>
    <n v="4"/>
    <n v="3"/>
    <n v="6"/>
    <n v="4"/>
    <n v="5"/>
    <n v="3"/>
    <n v="6"/>
    <n v="5"/>
    <n v="4"/>
    <n v="3"/>
    <x v="8"/>
    <x v="0"/>
    <x v="2"/>
    <m/>
    <m/>
    <m/>
    <n v="3"/>
    <x v="2"/>
    <n v="2"/>
    <n v="3"/>
    <n v="1"/>
    <x v="1"/>
    <x v="1"/>
    <x v="0"/>
    <x v="1"/>
    <x v="0"/>
    <x v="4"/>
    <x v="0"/>
    <m/>
    <m/>
    <m/>
    <x v="1"/>
    <m/>
    <n v="1"/>
    <n v="1"/>
    <m/>
    <m/>
    <n v="1"/>
    <x v="1"/>
    <m/>
    <n v="1"/>
    <m/>
    <x v="2"/>
    <x v="6"/>
    <n v="5.5"/>
    <n v="4.5"/>
    <n v="4"/>
    <n v="5"/>
    <s v="Medium High"/>
    <s v="Medium High"/>
    <s v="Medium Low"/>
    <s v="Medium Low"/>
    <s v="Medium Low"/>
    <x v="6"/>
  </r>
  <r>
    <n v="1157"/>
    <d v="2020-09-28T18:31:15"/>
    <x v="1156"/>
    <x v="8"/>
    <n v="13"/>
    <n v="2"/>
    <n v="1"/>
    <n v="1"/>
    <n v="2"/>
    <n v="1"/>
    <m/>
    <n v="1"/>
    <n v="5"/>
    <n v="1"/>
    <n v="4"/>
    <n v="5"/>
    <n v="6"/>
    <n v="4"/>
    <n v="6"/>
    <n v="4"/>
    <n v="5"/>
    <n v="7"/>
    <n v="5"/>
    <n v="5"/>
    <x v="7"/>
    <x v="3"/>
    <x v="4"/>
    <m/>
    <m/>
    <m/>
    <n v="2"/>
    <x v="1"/>
    <n v="2"/>
    <n v="3"/>
    <n v="1"/>
    <x v="0"/>
    <x v="0"/>
    <x v="1"/>
    <x v="1"/>
    <x v="0"/>
    <x v="0"/>
    <x v="1"/>
    <n v="1"/>
    <m/>
    <n v="1"/>
    <x v="1"/>
    <n v="1"/>
    <m/>
    <m/>
    <m/>
    <m/>
    <n v="1"/>
    <x v="0"/>
    <n v="1"/>
    <m/>
    <m/>
    <x v="2"/>
    <x v="0"/>
    <n v="4"/>
    <n v="3.5"/>
    <n v="4.5"/>
    <n v="4.5"/>
    <s v="Medium Low"/>
    <s v="Low"/>
    <s v="Low"/>
    <s v="Medium Low"/>
    <s v="Medium Low"/>
    <x v="0"/>
  </r>
  <r>
    <n v="1158"/>
    <d v="2020-09-28T18:32:13"/>
    <x v="1157"/>
    <x v="37"/>
    <n v="25"/>
    <n v="1"/>
    <n v="1"/>
    <n v="3"/>
    <n v="0"/>
    <n v="1"/>
    <m/>
    <n v="2"/>
    <n v="18"/>
    <n v="2"/>
    <n v="2"/>
    <n v="2"/>
    <n v="6"/>
    <n v="2"/>
    <n v="4"/>
    <n v="5"/>
    <n v="6"/>
    <n v="2"/>
    <n v="6"/>
    <n v="5"/>
    <x v="11"/>
    <x v="1"/>
    <x v="5"/>
    <m/>
    <m/>
    <m/>
    <n v="2"/>
    <x v="2"/>
    <n v="2"/>
    <n v="2"/>
    <m/>
    <x v="1"/>
    <x v="1"/>
    <x v="0"/>
    <x v="1"/>
    <x v="0"/>
    <x v="5"/>
    <x v="0"/>
    <m/>
    <m/>
    <m/>
    <x v="1"/>
    <m/>
    <n v="1"/>
    <n v="1"/>
    <m/>
    <m/>
    <m/>
    <x v="1"/>
    <m/>
    <m/>
    <n v="1"/>
    <x v="2"/>
    <x v="9"/>
    <n v="6"/>
    <n v="6"/>
    <n v="6"/>
    <n v="3.5"/>
    <s v="Low"/>
    <s v="Medium High"/>
    <s v="Medium High"/>
    <s v="Medium High"/>
    <s v="Low"/>
    <x v="1"/>
  </r>
  <r>
    <n v="1159"/>
    <d v="2020-09-28T18:32:36"/>
    <x v="1158"/>
    <x v="30"/>
    <n v="37"/>
    <n v="1"/>
    <n v="1"/>
    <n v="2"/>
    <n v="0"/>
    <n v="4"/>
    <m/>
    <n v="1"/>
    <n v="0"/>
    <n v="2"/>
    <n v="2"/>
    <n v="1"/>
    <n v="7"/>
    <n v="2"/>
    <n v="6"/>
    <n v="7"/>
    <n v="7"/>
    <n v="1"/>
    <n v="7"/>
    <n v="2"/>
    <x v="1"/>
    <x v="0"/>
    <x v="5"/>
    <m/>
    <m/>
    <m/>
    <n v="2"/>
    <x v="1"/>
    <n v="1"/>
    <n v="2"/>
    <m/>
    <x v="0"/>
    <x v="1"/>
    <x v="0"/>
    <x v="1"/>
    <x v="1"/>
    <x v="4"/>
    <x v="0"/>
    <m/>
    <m/>
    <m/>
    <x v="0"/>
    <m/>
    <m/>
    <n v="1"/>
    <m/>
    <m/>
    <m/>
    <x v="0"/>
    <m/>
    <m/>
    <m/>
    <x v="3"/>
    <x v="7"/>
    <n v="7"/>
    <n v="7"/>
    <n v="6.5"/>
    <n v="6"/>
    <s v="Low"/>
    <s v="High"/>
    <s v="High"/>
    <s v="High"/>
    <s v="Medium High"/>
    <x v="7"/>
  </r>
  <r>
    <n v="1160"/>
    <d v="2020-09-28T18:32:38"/>
    <x v="1159"/>
    <x v="1"/>
    <n v="27"/>
    <n v="1"/>
    <n v="1"/>
    <n v="2"/>
    <n v="2"/>
    <n v="1"/>
    <m/>
    <n v="1"/>
    <n v="10"/>
    <n v="2"/>
    <n v="1"/>
    <n v="1"/>
    <n v="7"/>
    <n v="1"/>
    <n v="7"/>
    <n v="1"/>
    <n v="7"/>
    <n v="1"/>
    <n v="7"/>
    <n v="1"/>
    <x v="6"/>
    <x v="0"/>
    <x v="1"/>
    <m/>
    <m/>
    <s v="USAA"/>
    <n v="3"/>
    <x v="2"/>
    <n v="3"/>
    <n v="2"/>
    <m/>
    <x v="0"/>
    <x v="1"/>
    <x v="0"/>
    <x v="0"/>
    <x v="0"/>
    <x v="3"/>
    <x v="1"/>
    <m/>
    <n v="1"/>
    <m/>
    <x v="0"/>
    <n v="1"/>
    <m/>
    <m/>
    <m/>
    <m/>
    <n v="1"/>
    <x v="1"/>
    <m/>
    <m/>
    <m/>
    <x v="2"/>
    <x v="0"/>
    <n v="7"/>
    <n v="7"/>
    <n v="7"/>
    <n v="7"/>
    <s v="Medium Low"/>
    <s v="High"/>
    <s v="High"/>
    <s v="High"/>
    <s v="High"/>
    <x v="7"/>
  </r>
  <r>
    <n v="1161"/>
    <d v="2020-09-28T18:32:39"/>
    <x v="1160"/>
    <x v="29"/>
    <n v="5"/>
    <n v="1"/>
    <n v="1"/>
    <n v="2"/>
    <n v="0"/>
    <n v="4"/>
    <m/>
    <n v="1"/>
    <n v="41"/>
    <n v="2"/>
    <n v="3"/>
    <n v="7"/>
    <n v="6"/>
    <n v="7"/>
    <n v="3"/>
    <n v="5"/>
    <n v="5"/>
    <n v="1"/>
    <n v="1"/>
    <n v="3"/>
    <x v="8"/>
    <x v="2"/>
    <x v="1"/>
    <m/>
    <m/>
    <s v="Loancare"/>
    <n v="2"/>
    <x v="1"/>
    <n v="1"/>
    <n v="2"/>
    <n v="1"/>
    <x v="0"/>
    <x v="1"/>
    <x v="0"/>
    <x v="1"/>
    <x v="0"/>
    <x v="0"/>
    <x v="1"/>
    <m/>
    <m/>
    <m/>
    <x v="0"/>
    <m/>
    <n v="1"/>
    <n v="1"/>
    <m/>
    <m/>
    <m/>
    <x v="0"/>
    <m/>
    <m/>
    <m/>
    <x v="3"/>
    <x v="2"/>
    <n v="3"/>
    <n v="6.5"/>
    <n v="1"/>
    <n v="4"/>
    <s v="Medium Low"/>
    <s v="Low"/>
    <s v="Medium High"/>
    <s v="Low"/>
    <s v="Low"/>
    <x v="4"/>
  </r>
  <r>
    <n v="1162"/>
    <d v="2020-09-28T18:32:47"/>
    <x v="1161"/>
    <x v="16"/>
    <n v="25"/>
    <n v="1"/>
    <n v="1"/>
    <n v="1"/>
    <n v="0"/>
    <n v="3"/>
    <m/>
    <n v="1"/>
    <n v="2"/>
    <n v="2"/>
    <n v="5"/>
    <n v="6"/>
    <n v="5"/>
    <n v="6"/>
    <n v="6"/>
    <n v="3"/>
    <n v="5"/>
    <n v="6"/>
    <n v="5"/>
    <n v="2"/>
    <x v="7"/>
    <x v="0"/>
    <x v="5"/>
    <m/>
    <m/>
    <m/>
    <n v="1"/>
    <x v="0"/>
    <n v="2"/>
    <n v="3"/>
    <m/>
    <x v="1"/>
    <x v="0"/>
    <x v="0"/>
    <x v="0"/>
    <x v="0"/>
    <x v="1"/>
    <x v="1"/>
    <m/>
    <n v="1"/>
    <m/>
    <x v="1"/>
    <n v="1"/>
    <m/>
    <n v="1"/>
    <m/>
    <m/>
    <m/>
    <x v="1"/>
    <n v="1"/>
    <n v="1"/>
    <m/>
    <x v="2"/>
    <x v="5"/>
    <n v="3.5"/>
    <n v="3.5"/>
    <n v="3.5"/>
    <n v="6"/>
    <s v="Medium High"/>
    <s v="Low"/>
    <s v="Low"/>
    <s v="Medium Low"/>
    <s v="Medium High"/>
    <x v="6"/>
  </r>
  <r>
    <n v="1163"/>
    <d v="2020-09-28T18:33:04"/>
    <x v="1162"/>
    <x v="49"/>
    <n v="23"/>
    <n v="1"/>
    <n v="1"/>
    <n v="3"/>
    <n v="2"/>
    <n v="3"/>
    <m/>
    <n v="1"/>
    <n v="20"/>
    <n v="2"/>
    <n v="5"/>
    <n v="2"/>
    <n v="7"/>
    <n v="6"/>
    <n v="6"/>
    <n v="2"/>
    <n v="7"/>
    <n v="5"/>
    <n v="3"/>
    <n v="2"/>
    <x v="2"/>
    <x v="0"/>
    <x v="3"/>
    <m/>
    <m/>
    <m/>
    <n v="2"/>
    <x v="1"/>
    <n v="2"/>
    <n v="2"/>
    <m/>
    <x v="1"/>
    <x v="0"/>
    <x v="0"/>
    <x v="1"/>
    <x v="0"/>
    <x v="3"/>
    <x v="0"/>
    <m/>
    <m/>
    <m/>
    <x v="1"/>
    <m/>
    <n v="1"/>
    <m/>
    <n v="1"/>
    <m/>
    <m/>
    <x v="1"/>
    <m/>
    <m/>
    <n v="1"/>
    <x v="2"/>
    <x v="11"/>
    <n v="6.5"/>
    <n v="5"/>
    <n v="2.5"/>
    <n v="6"/>
    <s v="Medium High"/>
    <s v="High"/>
    <s v="Medium Low"/>
    <s v="Low"/>
    <s v="Medium High"/>
    <x v="5"/>
  </r>
  <r>
    <n v="1164"/>
    <d v="2020-09-28T18:33:26"/>
    <x v="1163"/>
    <x v="25"/>
    <n v="23"/>
    <n v="1"/>
    <n v="1"/>
    <n v="2"/>
    <n v="2"/>
    <n v="1"/>
    <m/>
    <n v="1"/>
    <n v="9"/>
    <n v="1"/>
    <n v="5"/>
    <n v="2"/>
    <n v="5"/>
    <n v="4"/>
    <n v="4"/>
    <n v="4"/>
    <n v="6"/>
    <n v="3"/>
    <n v="6"/>
    <n v="4"/>
    <x v="9"/>
    <x v="0"/>
    <x v="10"/>
    <m/>
    <m/>
    <m/>
    <n v="2"/>
    <x v="1"/>
    <n v="2"/>
    <n v="2"/>
    <n v="1"/>
    <x v="1"/>
    <x v="1"/>
    <x v="0"/>
    <x v="1"/>
    <x v="0"/>
    <x v="3"/>
    <x v="1"/>
    <n v="1"/>
    <n v="1"/>
    <n v="1"/>
    <x v="1"/>
    <m/>
    <m/>
    <m/>
    <m/>
    <m/>
    <m/>
    <x v="1"/>
    <n v="1"/>
    <n v="1"/>
    <m/>
    <x v="2"/>
    <x v="6"/>
    <n v="6"/>
    <n v="5"/>
    <n v="5"/>
    <n v="4"/>
    <s v="Medium High"/>
    <s v="Medium High"/>
    <s v="Medium Low"/>
    <s v="Medium High"/>
    <s v="Low"/>
    <x v="5"/>
  </r>
  <r>
    <n v="1165"/>
    <d v="2020-09-28T18:33:28"/>
    <x v="1164"/>
    <x v="7"/>
    <n v="5"/>
    <n v="1"/>
    <n v="1"/>
    <n v="2"/>
    <n v="0"/>
    <n v="1"/>
    <m/>
    <n v="1"/>
    <n v="3"/>
    <n v="2"/>
    <n v="1"/>
    <n v="3"/>
    <n v="7"/>
    <n v="4"/>
    <n v="6"/>
    <n v="5"/>
    <n v="7"/>
    <n v="1"/>
    <n v="4"/>
    <n v="1"/>
    <x v="5"/>
    <x v="0"/>
    <x v="1"/>
    <m/>
    <m/>
    <s v="Fannie Mae/New Rez"/>
    <n v="2"/>
    <x v="2"/>
    <n v="2"/>
    <n v="2"/>
    <n v="1"/>
    <x v="0"/>
    <x v="1"/>
    <x v="1"/>
    <x v="1"/>
    <x v="0"/>
    <x v="0"/>
    <x v="1"/>
    <m/>
    <m/>
    <m/>
    <x v="0"/>
    <m/>
    <m/>
    <m/>
    <n v="1"/>
    <n v="1"/>
    <m/>
    <x v="0"/>
    <m/>
    <n v="1"/>
    <m/>
    <x v="3"/>
    <x v="3"/>
    <n v="6"/>
    <n v="7"/>
    <n v="4"/>
    <n v="6.5"/>
    <s v="Low"/>
    <s v="Medium High"/>
    <s v="High"/>
    <s v="Medium Low"/>
    <s v="High"/>
    <x v="5"/>
  </r>
  <r>
    <n v="1166"/>
    <d v="2020-09-28T18:33:30"/>
    <x v="1165"/>
    <x v="46"/>
    <n v="5"/>
    <n v="1"/>
    <n v="1"/>
    <n v="1"/>
    <n v="0"/>
    <n v="1"/>
    <m/>
    <n v="1"/>
    <n v="3"/>
    <n v="2"/>
    <n v="6"/>
    <n v="1"/>
    <n v="7"/>
    <n v="1"/>
    <n v="7"/>
    <n v="5"/>
    <n v="5"/>
    <n v="1"/>
    <n v="7"/>
    <n v="1"/>
    <x v="5"/>
    <x v="0"/>
    <x v="3"/>
    <m/>
    <m/>
    <m/>
    <n v="1"/>
    <x v="1"/>
    <n v="2"/>
    <n v="1"/>
    <n v="1"/>
    <x v="1"/>
    <x v="0"/>
    <x v="1"/>
    <x v="0"/>
    <x v="0"/>
    <x v="3"/>
    <x v="1"/>
    <m/>
    <m/>
    <m/>
    <x v="0"/>
    <m/>
    <m/>
    <n v="1"/>
    <n v="1"/>
    <m/>
    <n v="1"/>
    <x v="0"/>
    <n v="1"/>
    <n v="1"/>
    <m/>
    <x v="3"/>
    <x v="6"/>
    <n v="6"/>
    <n v="7"/>
    <n v="7"/>
    <n v="7"/>
    <s v="Medium High"/>
    <s v="Medium High"/>
    <s v="High"/>
    <s v="High"/>
    <s v="High"/>
    <x v="7"/>
  </r>
  <r>
    <n v="1167"/>
    <d v="2020-09-28T18:33:36"/>
    <x v="1166"/>
    <x v="45"/>
    <n v="35"/>
    <n v="1"/>
    <n v="1"/>
    <n v="2"/>
    <n v="3"/>
    <n v="1"/>
    <m/>
    <n v="2"/>
    <n v="1"/>
    <n v="2"/>
    <n v="2"/>
    <n v="2"/>
    <n v="6"/>
    <n v="2"/>
    <n v="5"/>
    <n v="5"/>
    <n v="5"/>
    <n v="2"/>
    <n v="5"/>
    <n v="2"/>
    <x v="12"/>
    <x v="3"/>
    <x v="5"/>
    <m/>
    <m/>
    <m/>
    <n v="2"/>
    <x v="2"/>
    <n v="3"/>
    <n v="2"/>
    <m/>
    <x v="0"/>
    <x v="1"/>
    <x v="0"/>
    <x v="1"/>
    <x v="1"/>
    <x v="1"/>
    <x v="0"/>
    <m/>
    <m/>
    <m/>
    <x v="0"/>
    <m/>
    <n v="1"/>
    <m/>
    <m/>
    <m/>
    <m/>
    <x v="1"/>
    <m/>
    <m/>
    <n v="1"/>
    <x v="2"/>
    <x v="9"/>
    <n v="5.5"/>
    <n v="6"/>
    <n v="5.5"/>
    <n v="5.5"/>
    <s v="Low"/>
    <s v="Medium High"/>
    <s v="Medium High"/>
    <s v="Medium High"/>
    <s v="Medium High"/>
    <x v="2"/>
  </r>
  <r>
    <n v="1168"/>
    <d v="2020-09-28T18:33:37"/>
    <x v="1167"/>
    <x v="52"/>
    <n v="5"/>
    <n v="1"/>
    <n v="1"/>
    <n v="2"/>
    <n v="0"/>
    <n v="4"/>
    <m/>
    <n v="2"/>
    <n v="20"/>
    <n v="2"/>
    <n v="6"/>
    <n v="1"/>
    <n v="6"/>
    <n v="5"/>
    <n v="5"/>
    <n v="4"/>
    <n v="6"/>
    <n v="1"/>
    <n v="5"/>
    <n v="1"/>
    <x v="17"/>
    <x v="2"/>
    <x v="7"/>
    <m/>
    <m/>
    <m/>
    <n v="2"/>
    <x v="1"/>
    <n v="2"/>
    <n v="2"/>
    <m/>
    <x v="0"/>
    <x v="1"/>
    <x v="0"/>
    <x v="1"/>
    <x v="1"/>
    <x v="2"/>
    <x v="1"/>
    <m/>
    <m/>
    <m/>
    <x v="0"/>
    <m/>
    <m/>
    <n v="1"/>
    <m/>
    <n v="1"/>
    <m/>
    <x v="1"/>
    <m/>
    <m/>
    <n v="1"/>
    <x v="3"/>
    <x v="5"/>
    <n v="6.5"/>
    <n v="6.5"/>
    <n v="4"/>
    <n v="6"/>
    <s v="Medium High"/>
    <s v="High"/>
    <s v="Medium High"/>
    <s v="Medium Low"/>
    <s v="Medium High"/>
    <x v="5"/>
  </r>
  <r>
    <n v="1169"/>
    <d v="2020-09-28T18:33:53"/>
    <x v="1168"/>
    <x v="33"/>
    <n v="35"/>
    <n v="2"/>
    <n v="1"/>
    <n v="2"/>
    <n v="0"/>
    <n v="1"/>
    <m/>
    <n v="1"/>
    <n v="29"/>
    <n v="2"/>
    <n v="4"/>
    <n v="1"/>
    <n v="6"/>
    <n v="5"/>
    <n v="1"/>
    <n v="5"/>
    <n v="6"/>
    <n v="4"/>
    <n v="3"/>
    <n v="3"/>
    <x v="10"/>
    <x v="1"/>
    <x v="1"/>
    <m/>
    <m/>
    <s v="Fifth Third"/>
    <n v="2"/>
    <x v="2"/>
    <n v="2"/>
    <n v="2"/>
    <m/>
    <x v="0"/>
    <x v="1"/>
    <x v="0"/>
    <x v="1"/>
    <x v="1"/>
    <x v="5"/>
    <x v="0"/>
    <m/>
    <m/>
    <m/>
    <x v="1"/>
    <m/>
    <m/>
    <m/>
    <n v="1"/>
    <n v="1"/>
    <m/>
    <x v="1"/>
    <m/>
    <m/>
    <n v="1"/>
    <x v="2"/>
    <x v="1"/>
    <n v="6.5"/>
    <n v="5"/>
    <n v="3"/>
    <n v="3"/>
    <s v="Medium Low"/>
    <s v="High"/>
    <s v="Medium Low"/>
    <s v="Low"/>
    <s v="Low"/>
    <x v="4"/>
  </r>
  <r>
    <n v="1170"/>
    <d v="2020-09-28T18:34:17"/>
    <x v="1169"/>
    <x v="16"/>
    <n v="25"/>
    <n v="1"/>
    <n v="1"/>
    <n v="2"/>
    <n v="0"/>
    <n v="1"/>
    <m/>
    <n v="1"/>
    <n v="1"/>
    <n v="2"/>
    <n v="5"/>
    <n v="2"/>
    <n v="7"/>
    <n v="5"/>
    <n v="4"/>
    <n v="6"/>
    <n v="6"/>
    <n v="3"/>
    <n v="7"/>
    <n v="3"/>
    <x v="12"/>
    <x v="0"/>
    <x v="3"/>
    <m/>
    <m/>
    <m/>
    <n v="1"/>
    <x v="1"/>
    <n v="2"/>
    <n v="1"/>
    <n v="1"/>
    <x v="1"/>
    <x v="1"/>
    <x v="0"/>
    <x v="0"/>
    <x v="0"/>
    <x v="5"/>
    <x v="0"/>
    <m/>
    <n v="1"/>
    <n v="1"/>
    <x v="1"/>
    <m/>
    <m/>
    <m/>
    <m/>
    <m/>
    <n v="1"/>
    <x v="1"/>
    <n v="1"/>
    <n v="1"/>
    <m/>
    <x v="2"/>
    <x v="1"/>
    <n v="6"/>
    <n v="6"/>
    <n v="5"/>
    <n v="4.5"/>
    <s v="Medium Low"/>
    <s v="Medium High"/>
    <s v="Medium High"/>
    <s v="Medium High"/>
    <s v="Medium Low"/>
    <x v="1"/>
  </r>
  <r>
    <n v="1171"/>
    <d v="2020-09-28T18:34:40"/>
    <x v="1170"/>
    <x v="11"/>
    <n v="44"/>
    <n v="2"/>
    <n v="1"/>
    <n v="2"/>
    <n v="3"/>
    <n v="1"/>
    <m/>
    <n v="2"/>
    <n v="1"/>
    <n v="2"/>
    <n v="4"/>
    <n v="4"/>
    <n v="6"/>
    <n v="5"/>
    <n v="4"/>
    <n v="6"/>
    <n v="5"/>
    <n v="2"/>
    <n v="3"/>
    <n v="4"/>
    <x v="12"/>
    <x v="3"/>
    <x v="1"/>
    <m/>
    <m/>
    <s v="Guild Mortgage "/>
    <n v="2"/>
    <x v="1"/>
    <n v="2"/>
    <n v="2"/>
    <m/>
    <x v="0"/>
    <x v="1"/>
    <x v="0"/>
    <x v="1"/>
    <x v="1"/>
    <x v="0"/>
    <x v="0"/>
    <m/>
    <m/>
    <m/>
    <x v="0"/>
    <n v="1"/>
    <m/>
    <m/>
    <m/>
    <m/>
    <m/>
    <x v="0"/>
    <m/>
    <m/>
    <m/>
    <x v="3"/>
    <x v="2"/>
    <n v="4.5"/>
    <n v="6"/>
    <n v="3"/>
    <n v="4"/>
    <s v="Medium Low"/>
    <s v="Medium Low"/>
    <s v="Medium High"/>
    <s v="Low"/>
    <s v="Low"/>
    <x v="4"/>
  </r>
  <r>
    <n v="1172"/>
    <d v="2020-09-28T18:34:52"/>
    <x v="1171"/>
    <x v="1"/>
    <n v="15"/>
    <n v="1"/>
    <n v="1"/>
    <n v="2"/>
    <n v="2"/>
    <n v="1"/>
    <m/>
    <n v="2"/>
    <n v="7"/>
    <n v="2"/>
    <n v="6"/>
    <n v="2"/>
    <n v="7"/>
    <n v="4"/>
    <n v="7"/>
    <n v="5"/>
    <n v="7"/>
    <n v="1"/>
    <n v="7"/>
    <n v="1"/>
    <x v="1"/>
    <x v="1"/>
    <x v="4"/>
    <m/>
    <m/>
    <m/>
    <n v="3"/>
    <x v="2"/>
    <n v="2"/>
    <n v="2"/>
    <n v="1"/>
    <x v="1"/>
    <x v="0"/>
    <x v="1"/>
    <x v="0"/>
    <x v="0"/>
    <x v="1"/>
    <x v="0"/>
    <m/>
    <m/>
    <m/>
    <x v="0"/>
    <m/>
    <m/>
    <m/>
    <n v="1"/>
    <m/>
    <n v="1"/>
    <x v="0"/>
    <m/>
    <n v="1"/>
    <m/>
    <x v="2"/>
    <x v="6"/>
    <n v="6.5"/>
    <n v="7"/>
    <n v="5.5"/>
    <n v="7"/>
    <s v="Medium High"/>
    <s v="High"/>
    <s v="High"/>
    <s v="Medium High"/>
    <s v="High"/>
    <x v="7"/>
  </r>
  <r>
    <n v="1173"/>
    <d v="2020-09-28T18:35:23"/>
    <x v="1172"/>
    <x v="18"/>
    <n v="16"/>
    <n v="1"/>
    <n v="1"/>
    <n v="3"/>
    <n v="2"/>
    <n v="1"/>
    <m/>
    <n v="1"/>
    <n v="5"/>
    <n v="2"/>
    <n v="3"/>
    <n v="5"/>
    <n v="7"/>
    <n v="2"/>
    <n v="5"/>
    <n v="3"/>
    <n v="5"/>
    <n v="1"/>
    <n v="7"/>
    <n v="1"/>
    <x v="8"/>
    <x v="0"/>
    <x v="4"/>
    <m/>
    <m/>
    <m/>
    <n v="3"/>
    <x v="2"/>
    <n v="2"/>
    <n v="3"/>
    <n v="1"/>
    <x v="1"/>
    <x v="1"/>
    <x v="1"/>
    <x v="1"/>
    <x v="0"/>
    <x v="3"/>
    <x v="0"/>
    <m/>
    <m/>
    <m/>
    <x v="0"/>
    <m/>
    <n v="1"/>
    <m/>
    <m/>
    <m/>
    <m/>
    <x v="0"/>
    <m/>
    <n v="1"/>
    <m/>
    <x v="2"/>
    <x v="0"/>
    <n v="4"/>
    <n v="7"/>
    <n v="6.5"/>
    <n v="6"/>
    <s v="Medium Low"/>
    <s v="Low"/>
    <s v="High"/>
    <s v="High"/>
    <s v="Medium High"/>
    <x v="2"/>
  </r>
  <r>
    <n v="1174"/>
    <d v="2020-09-28T18:35:58"/>
    <x v="1173"/>
    <x v="14"/>
    <n v="3"/>
    <n v="1"/>
    <n v="1"/>
    <n v="2"/>
    <n v="0"/>
    <n v="1"/>
    <m/>
    <n v="1"/>
    <n v="2"/>
    <n v="1"/>
    <n v="6"/>
    <n v="5"/>
    <n v="5"/>
    <n v="2"/>
    <n v="6"/>
    <n v="3"/>
    <n v="6"/>
    <n v="2"/>
    <n v="5"/>
    <n v="2"/>
    <x v="7"/>
    <x v="0"/>
    <x v="9"/>
    <s v="Aero Federal Credit Union"/>
    <m/>
    <m/>
    <n v="2"/>
    <x v="1"/>
    <n v="2"/>
    <n v="2"/>
    <n v="1"/>
    <x v="0"/>
    <x v="0"/>
    <x v="0"/>
    <x v="1"/>
    <x v="0"/>
    <x v="3"/>
    <x v="0"/>
    <m/>
    <m/>
    <m/>
    <x v="0"/>
    <m/>
    <n v="1"/>
    <m/>
    <m/>
    <m/>
    <m/>
    <x v="0"/>
    <m/>
    <n v="1"/>
    <m/>
    <x v="3"/>
    <x v="11"/>
    <n v="4.5"/>
    <n v="5.5"/>
    <n v="5.5"/>
    <n v="6"/>
    <s v="Medium High"/>
    <s v="Medium Low"/>
    <s v="Medium High"/>
    <s v="Medium High"/>
    <s v="Medium High"/>
    <x v="3"/>
  </r>
  <r>
    <n v="1175"/>
    <d v="2020-09-28T18:36:16"/>
    <x v="1174"/>
    <x v="14"/>
    <n v="44"/>
    <n v="1"/>
    <n v="1"/>
    <n v="1"/>
    <n v="0"/>
    <n v="1"/>
    <m/>
    <n v="1"/>
    <n v="7"/>
    <n v="2"/>
    <n v="5"/>
    <n v="2"/>
    <n v="7"/>
    <n v="2"/>
    <n v="6"/>
    <n v="5"/>
    <n v="6"/>
    <n v="3"/>
    <n v="7"/>
    <n v="4"/>
    <x v="10"/>
    <x v="0"/>
    <x v="1"/>
    <m/>
    <m/>
    <s v="Specialized Loan Servicing"/>
    <n v="1"/>
    <x v="2"/>
    <n v="3"/>
    <n v="1"/>
    <n v="1"/>
    <x v="1"/>
    <x v="1"/>
    <x v="0"/>
    <x v="0"/>
    <x v="0"/>
    <x v="4"/>
    <x v="0"/>
    <m/>
    <m/>
    <m/>
    <x v="0"/>
    <n v="1"/>
    <m/>
    <m/>
    <m/>
    <m/>
    <n v="1"/>
    <x v="0"/>
    <m/>
    <n v="1"/>
    <m/>
    <x v="3"/>
    <x v="0"/>
    <n v="6"/>
    <n v="6"/>
    <n v="6.5"/>
    <n v="5"/>
    <s v="Medium Low"/>
    <s v="Medium High"/>
    <s v="Medium High"/>
    <s v="High"/>
    <s v="Medium Low"/>
    <x v="1"/>
  </r>
  <r>
    <n v="1176"/>
    <d v="2020-09-28T18:36:43"/>
    <x v="1175"/>
    <x v="18"/>
    <n v="50"/>
    <n v="1"/>
    <n v="1"/>
    <n v="2"/>
    <n v="0"/>
    <n v="2"/>
    <m/>
    <n v="1"/>
    <n v="10"/>
    <n v="2"/>
    <n v="5"/>
    <n v="5"/>
    <n v="7"/>
    <n v="7"/>
    <n v="5"/>
    <n v="1"/>
    <n v="4"/>
    <n v="3"/>
    <n v="5"/>
    <n v="5"/>
    <x v="5"/>
    <x v="0"/>
    <x v="5"/>
    <m/>
    <m/>
    <m/>
    <n v="2"/>
    <x v="2"/>
    <n v="3"/>
    <n v="3"/>
    <n v="1"/>
    <x v="0"/>
    <x v="1"/>
    <x v="0"/>
    <x v="1"/>
    <x v="0"/>
    <x v="0"/>
    <x v="0"/>
    <m/>
    <m/>
    <m/>
    <x v="1"/>
    <m/>
    <m/>
    <n v="1"/>
    <m/>
    <m/>
    <n v="1"/>
    <x v="1"/>
    <n v="1"/>
    <m/>
    <m/>
    <x v="2"/>
    <x v="4"/>
    <n v="3.5"/>
    <n v="6"/>
    <n v="3"/>
    <n v="4"/>
    <s v="High"/>
    <s v="Low"/>
    <s v="Medium High"/>
    <s v="Low"/>
    <s v="Low"/>
    <x v="6"/>
  </r>
  <r>
    <n v="1177"/>
    <d v="2020-09-28T18:37:15"/>
    <x v="1176"/>
    <x v="41"/>
    <n v="5"/>
    <n v="2"/>
    <n v="1"/>
    <n v="3"/>
    <n v="0"/>
    <n v="1"/>
    <m/>
    <n v="2"/>
    <n v="4"/>
    <n v="2"/>
    <n v="5"/>
    <n v="5"/>
    <n v="5"/>
    <n v="5"/>
    <n v="5"/>
    <n v="5"/>
    <n v="5"/>
    <n v="5"/>
    <n v="5"/>
    <n v="5"/>
    <x v="3"/>
    <x v="3"/>
    <x v="3"/>
    <m/>
    <m/>
    <m/>
    <n v="2"/>
    <x v="0"/>
    <n v="2"/>
    <n v="3"/>
    <n v="1"/>
    <x v="1"/>
    <x v="1"/>
    <x v="0"/>
    <x v="1"/>
    <x v="0"/>
    <x v="0"/>
    <x v="0"/>
    <m/>
    <m/>
    <m/>
    <x v="0"/>
    <n v="1"/>
    <m/>
    <m/>
    <m/>
    <m/>
    <n v="1"/>
    <x v="1"/>
    <m/>
    <m/>
    <m/>
    <x v="3"/>
    <x v="0"/>
    <n v="4"/>
    <n v="4"/>
    <n v="4"/>
    <n v="4"/>
    <s v="Medium Low"/>
    <s v="Low"/>
    <s v="Low"/>
    <s v="Medium Low"/>
    <s v="Low"/>
    <x v="0"/>
  </r>
  <r>
    <n v="1178"/>
    <d v="2020-09-28T18:37:24"/>
    <x v="1177"/>
    <x v="42"/>
    <n v="13"/>
    <n v="1"/>
    <n v="1"/>
    <n v="1"/>
    <n v="1"/>
    <n v="1"/>
    <m/>
    <n v="1"/>
    <n v="3"/>
    <n v="2"/>
    <n v="3"/>
    <n v="3"/>
    <n v="5"/>
    <n v="5"/>
    <n v="5"/>
    <n v="5"/>
    <n v="5"/>
    <n v="3"/>
    <n v="5"/>
    <n v="3"/>
    <x v="7"/>
    <x v="0"/>
    <x v="3"/>
    <m/>
    <m/>
    <m/>
    <n v="2"/>
    <x v="1"/>
    <n v="1"/>
    <n v="2"/>
    <m/>
    <x v="1"/>
    <x v="1"/>
    <x v="1"/>
    <x v="1"/>
    <x v="0"/>
    <x v="3"/>
    <x v="1"/>
    <m/>
    <n v="1"/>
    <m/>
    <x v="0"/>
    <m/>
    <n v="1"/>
    <m/>
    <m/>
    <m/>
    <m/>
    <x v="0"/>
    <m/>
    <m/>
    <m/>
    <x v="2"/>
    <x v="2"/>
    <n v="5"/>
    <n v="5"/>
    <n v="4"/>
    <n v="5"/>
    <s v="Medium Low"/>
    <s v="Medium Low"/>
    <s v="Medium Low"/>
    <s v="Medium Low"/>
    <s v="Medium Low"/>
    <x v="4"/>
  </r>
  <r>
    <n v="1179"/>
    <d v="2020-09-28T18:37:57"/>
    <x v="1178"/>
    <x v="26"/>
    <n v="35"/>
    <n v="2"/>
    <n v="1"/>
    <n v="2"/>
    <n v="0"/>
    <n v="1"/>
    <m/>
    <n v="1"/>
    <n v="17"/>
    <n v="2"/>
    <n v="3"/>
    <n v="5"/>
    <n v="5"/>
    <n v="5"/>
    <n v="6"/>
    <n v="7"/>
    <n v="4"/>
    <n v="3"/>
    <n v="6"/>
    <n v="5"/>
    <x v="15"/>
    <x v="0"/>
    <x v="5"/>
    <m/>
    <m/>
    <m/>
    <n v="2"/>
    <x v="1"/>
    <n v="2"/>
    <n v="2"/>
    <m/>
    <x v="1"/>
    <x v="1"/>
    <x v="0"/>
    <x v="1"/>
    <x v="0"/>
    <x v="1"/>
    <x v="1"/>
    <m/>
    <n v="1"/>
    <m/>
    <x v="0"/>
    <m/>
    <m/>
    <m/>
    <n v="1"/>
    <m/>
    <m/>
    <x v="1"/>
    <m/>
    <m/>
    <n v="1"/>
    <x v="2"/>
    <x v="3"/>
    <n v="3.5"/>
    <n v="5"/>
    <n v="4.5"/>
    <n v="4.5"/>
    <s v="Low"/>
    <s v="Low"/>
    <s v="Medium Low"/>
    <s v="Medium Low"/>
    <s v="Medium Low"/>
    <x v="4"/>
  </r>
  <r>
    <n v="1180"/>
    <d v="2020-09-28T18:38:12"/>
    <x v="1179"/>
    <x v="35"/>
    <n v="22"/>
    <n v="1"/>
    <n v="1"/>
    <n v="2"/>
    <n v="1"/>
    <n v="1"/>
    <m/>
    <n v="2"/>
    <n v="8"/>
    <n v="2"/>
    <n v="2"/>
    <n v="3"/>
    <n v="6"/>
    <n v="3"/>
    <n v="6"/>
    <n v="6"/>
    <n v="5"/>
    <n v="2"/>
    <n v="5"/>
    <n v="5"/>
    <x v="22"/>
    <x v="3"/>
    <x v="5"/>
    <m/>
    <m/>
    <m/>
    <n v="2"/>
    <x v="1"/>
    <n v="2"/>
    <n v="2"/>
    <m/>
    <x v="0"/>
    <x v="1"/>
    <x v="0"/>
    <x v="1"/>
    <x v="1"/>
    <x v="1"/>
    <x v="1"/>
    <m/>
    <m/>
    <m/>
    <x v="0"/>
    <m/>
    <n v="1"/>
    <m/>
    <n v="1"/>
    <m/>
    <m/>
    <x v="1"/>
    <m/>
    <n v="1"/>
    <m/>
    <x v="2"/>
    <x v="3"/>
    <n v="5"/>
    <n v="6"/>
    <n v="5"/>
    <n v="4.5"/>
    <s v="Low"/>
    <s v="Medium Low"/>
    <s v="Medium High"/>
    <s v="Medium High"/>
    <s v="Medium Low"/>
    <x v="4"/>
  </r>
  <r>
    <n v="1181"/>
    <d v="2020-09-28T18:38:16"/>
    <x v="1180"/>
    <x v="5"/>
    <n v="15"/>
    <n v="1"/>
    <n v="1"/>
    <n v="2"/>
    <n v="2"/>
    <n v="1"/>
    <m/>
    <n v="1"/>
    <n v="16"/>
    <n v="2"/>
    <n v="4"/>
    <n v="3"/>
    <n v="5"/>
    <n v="5"/>
    <n v="5"/>
    <n v="5"/>
    <n v="5"/>
    <n v="3"/>
    <n v="5"/>
    <n v="5"/>
    <x v="12"/>
    <x v="2"/>
    <x v="6"/>
    <m/>
    <s v="Pilot Grove"/>
    <m/>
    <n v="2"/>
    <x v="1"/>
    <n v="2"/>
    <n v="2"/>
    <m/>
    <x v="0"/>
    <x v="1"/>
    <x v="0"/>
    <x v="0"/>
    <x v="0"/>
    <x v="5"/>
    <x v="1"/>
    <m/>
    <m/>
    <m/>
    <x v="1"/>
    <m/>
    <n v="1"/>
    <n v="1"/>
    <n v="1"/>
    <m/>
    <m/>
    <x v="1"/>
    <m/>
    <m/>
    <n v="1"/>
    <x v="2"/>
    <x v="1"/>
    <n v="5"/>
    <n v="5"/>
    <n v="4"/>
    <n v="4"/>
    <s v="Medium Low"/>
    <s v="Medium Low"/>
    <s v="Medium Low"/>
    <s v="Medium Low"/>
    <s v="Low"/>
    <x v="0"/>
  </r>
  <r>
    <n v="1182"/>
    <d v="2020-09-28T18:38:22"/>
    <x v="1181"/>
    <x v="56"/>
    <n v="47"/>
    <n v="1"/>
    <n v="1"/>
    <n v="2"/>
    <n v="1"/>
    <n v="1"/>
    <m/>
    <n v="1"/>
    <n v="30"/>
    <n v="1"/>
    <n v="7"/>
    <n v="7"/>
    <n v="7"/>
    <n v="7"/>
    <n v="7"/>
    <n v="7"/>
    <n v="7"/>
    <n v="7"/>
    <n v="7"/>
    <n v="7"/>
    <x v="7"/>
    <x v="0"/>
    <x v="3"/>
    <m/>
    <m/>
    <m/>
    <n v="1"/>
    <x v="0"/>
    <n v="1"/>
    <n v="1"/>
    <n v="1"/>
    <x v="0"/>
    <x v="1"/>
    <x v="1"/>
    <x v="1"/>
    <x v="0"/>
    <x v="2"/>
    <x v="0"/>
    <m/>
    <m/>
    <m/>
    <x v="0"/>
    <m/>
    <m/>
    <n v="1"/>
    <m/>
    <m/>
    <m/>
    <x v="0"/>
    <m/>
    <m/>
    <m/>
    <x v="3"/>
    <x v="0"/>
    <n v="4"/>
    <n v="4"/>
    <n v="4"/>
    <n v="4"/>
    <s v="Medium Low"/>
    <s v="Low"/>
    <s v="Low"/>
    <s v="Medium Low"/>
    <s v="Low"/>
    <x v="0"/>
  </r>
  <r>
    <n v="1183"/>
    <d v="2020-09-28T18:38:26"/>
    <x v="1182"/>
    <x v="24"/>
    <n v="13"/>
    <n v="1"/>
    <n v="1"/>
    <n v="4"/>
    <n v="0"/>
    <n v="1"/>
    <m/>
    <n v="1"/>
    <n v="3"/>
    <n v="2"/>
    <n v="7"/>
    <n v="7"/>
    <n v="7"/>
    <n v="5"/>
    <n v="6"/>
    <n v="3"/>
    <n v="7"/>
    <n v="7"/>
    <n v="7"/>
    <n v="6"/>
    <x v="1"/>
    <x v="0"/>
    <x v="6"/>
    <m/>
    <s v="TCF Bank "/>
    <m/>
    <n v="2"/>
    <x v="1"/>
    <n v="2"/>
    <n v="2"/>
    <m/>
    <x v="1"/>
    <x v="1"/>
    <x v="0"/>
    <x v="1"/>
    <x v="0"/>
    <x v="0"/>
    <x v="0"/>
    <m/>
    <n v="1"/>
    <m/>
    <x v="1"/>
    <m/>
    <m/>
    <n v="1"/>
    <m/>
    <m/>
    <m/>
    <x v="0"/>
    <m/>
    <m/>
    <m/>
    <x v="2"/>
    <x v="4"/>
    <n v="4"/>
    <n v="4"/>
    <n v="5"/>
    <n v="4"/>
    <s v="High"/>
    <s v="Low"/>
    <s v="Low"/>
    <s v="Medium High"/>
    <s v="Low"/>
    <x v="6"/>
  </r>
  <r>
    <n v="1184"/>
    <d v="2020-09-28T18:38:30"/>
    <x v="1183"/>
    <x v="36"/>
    <n v="37"/>
    <n v="2"/>
    <n v="1"/>
    <n v="2"/>
    <n v="2"/>
    <n v="1"/>
    <m/>
    <n v="2"/>
    <n v="3"/>
    <n v="2"/>
    <n v="5"/>
    <n v="6"/>
    <n v="6"/>
    <n v="5"/>
    <n v="5"/>
    <n v="6"/>
    <n v="5"/>
    <n v="5"/>
    <n v="5"/>
    <n v="5"/>
    <x v="7"/>
    <x v="0"/>
    <x v="3"/>
    <m/>
    <m/>
    <m/>
    <n v="1"/>
    <x v="2"/>
    <n v="3"/>
    <n v="3"/>
    <n v="1"/>
    <x v="0"/>
    <x v="1"/>
    <x v="0"/>
    <x v="1"/>
    <x v="0"/>
    <x v="3"/>
    <x v="1"/>
    <m/>
    <n v="1"/>
    <m/>
    <x v="1"/>
    <m/>
    <m/>
    <m/>
    <m/>
    <m/>
    <m/>
    <x v="0"/>
    <m/>
    <m/>
    <m/>
    <x v="3"/>
    <x v="1"/>
    <n v="3.5"/>
    <n v="4.5"/>
    <n v="4"/>
    <n v="4"/>
    <s v="Medium Low"/>
    <s v="Low"/>
    <s v="Medium Low"/>
    <s v="Medium Low"/>
    <s v="Low"/>
    <x v="0"/>
  </r>
  <r>
    <n v="1185"/>
    <d v="2020-09-28T18:38:51"/>
    <x v="1184"/>
    <x v="59"/>
    <n v="5"/>
    <n v="1"/>
    <n v="1"/>
    <n v="1"/>
    <n v="0"/>
    <n v="5"/>
    <s v="SSI"/>
    <n v="1"/>
    <n v="46"/>
    <n v="2"/>
    <n v="4"/>
    <n v="1"/>
    <n v="7"/>
    <n v="1"/>
    <n v="5"/>
    <n v="7"/>
    <n v="7"/>
    <n v="1"/>
    <n v="7"/>
    <n v="3"/>
    <x v="3"/>
    <x v="0"/>
    <x v="6"/>
    <m/>
    <s v="First Federal"/>
    <m/>
    <n v="2"/>
    <x v="1"/>
    <n v="2"/>
    <n v="2"/>
    <m/>
    <x v="0"/>
    <x v="1"/>
    <x v="0"/>
    <x v="0"/>
    <x v="0"/>
    <x v="1"/>
    <x v="0"/>
    <m/>
    <m/>
    <m/>
    <x v="1"/>
    <m/>
    <m/>
    <n v="1"/>
    <n v="1"/>
    <m/>
    <m/>
    <x v="1"/>
    <m/>
    <m/>
    <n v="1"/>
    <x v="3"/>
    <x v="9"/>
    <n v="7"/>
    <n v="7"/>
    <n v="7"/>
    <n v="5"/>
    <s v="Low"/>
    <s v="High"/>
    <s v="High"/>
    <s v="High"/>
    <s v="Medium Low"/>
    <x v="7"/>
  </r>
  <r>
    <n v="1186"/>
    <d v="2020-09-28T18:39:09"/>
    <x v="1185"/>
    <x v="53"/>
    <n v="25"/>
    <n v="1"/>
    <n v="1"/>
    <n v="2"/>
    <n v="1"/>
    <n v="1"/>
    <m/>
    <n v="1"/>
    <n v="0"/>
    <n v="2"/>
    <n v="6"/>
    <n v="6"/>
    <n v="3"/>
    <n v="7"/>
    <n v="5"/>
    <n v="2"/>
    <n v="6"/>
    <n v="6"/>
    <n v="3"/>
    <n v="1"/>
    <x v="1"/>
    <x v="0"/>
    <x v="3"/>
    <m/>
    <m/>
    <m/>
    <n v="2"/>
    <x v="1"/>
    <n v="2"/>
    <n v="2"/>
    <m/>
    <x v="0"/>
    <x v="0"/>
    <x v="0"/>
    <x v="0"/>
    <x v="0"/>
    <x v="0"/>
    <x v="0"/>
    <m/>
    <m/>
    <m/>
    <x v="0"/>
    <n v="1"/>
    <m/>
    <m/>
    <m/>
    <m/>
    <m/>
    <x v="0"/>
    <m/>
    <n v="1"/>
    <m/>
    <x v="2"/>
    <x v="4"/>
    <n v="4"/>
    <n v="2.5"/>
    <n v="2"/>
    <n v="6"/>
    <s v="High"/>
    <s v="Low"/>
    <s v="Low"/>
    <s v="Low"/>
    <s v="Medium High"/>
    <x v="6"/>
  </r>
  <r>
    <n v="1187"/>
    <d v="2020-09-28T18:39:25"/>
    <x v="1186"/>
    <x v="46"/>
    <n v="11"/>
    <n v="2"/>
    <n v="1"/>
    <n v="2"/>
    <n v="2"/>
    <n v="1"/>
    <m/>
    <n v="1"/>
    <n v="7"/>
    <n v="2"/>
    <n v="4"/>
    <n v="4"/>
    <n v="6"/>
    <n v="5"/>
    <n v="5"/>
    <n v="5"/>
    <n v="6"/>
    <n v="3"/>
    <n v="6"/>
    <n v="5"/>
    <x v="22"/>
    <x v="0"/>
    <x v="11"/>
    <m/>
    <m/>
    <m/>
    <n v="2"/>
    <x v="2"/>
    <n v="2"/>
    <n v="2"/>
    <m/>
    <x v="1"/>
    <x v="1"/>
    <x v="0"/>
    <x v="1"/>
    <x v="0"/>
    <x v="0"/>
    <x v="0"/>
    <m/>
    <m/>
    <m/>
    <x v="1"/>
    <n v="1"/>
    <n v="1"/>
    <m/>
    <m/>
    <m/>
    <m/>
    <x v="1"/>
    <m/>
    <n v="1"/>
    <m/>
    <x v="3"/>
    <x v="1"/>
    <n v="5"/>
    <n v="5.5"/>
    <n v="4.5"/>
    <n v="4"/>
    <s v="Medium Low"/>
    <s v="Medium Low"/>
    <s v="Medium High"/>
    <s v="Medium Low"/>
    <s v="Low"/>
    <x v="4"/>
  </r>
  <r>
    <n v="1188"/>
    <d v="2020-09-28T18:39:27"/>
    <x v="1187"/>
    <x v="36"/>
    <n v="44"/>
    <n v="1"/>
    <n v="1"/>
    <n v="2"/>
    <n v="2"/>
    <n v="1"/>
    <m/>
    <n v="1"/>
    <n v="0"/>
    <n v="1"/>
    <n v="7"/>
    <n v="7"/>
    <n v="7"/>
    <n v="7"/>
    <n v="6"/>
    <n v="6"/>
    <n v="7"/>
    <n v="7"/>
    <n v="7"/>
    <n v="7"/>
    <x v="16"/>
    <x v="0"/>
    <x v="3"/>
    <m/>
    <m/>
    <m/>
    <n v="2"/>
    <x v="0"/>
    <n v="2"/>
    <n v="1"/>
    <n v="1"/>
    <x v="0"/>
    <x v="1"/>
    <x v="0"/>
    <x v="1"/>
    <x v="0"/>
    <x v="3"/>
    <x v="0"/>
    <m/>
    <m/>
    <m/>
    <x v="1"/>
    <m/>
    <m/>
    <m/>
    <m/>
    <m/>
    <n v="1"/>
    <x v="1"/>
    <m/>
    <m/>
    <m/>
    <x v="3"/>
    <x v="6"/>
    <n v="4"/>
    <n v="4"/>
    <n v="4"/>
    <n v="3.5"/>
    <s v="Medium High"/>
    <s v="Low"/>
    <s v="Low"/>
    <s v="Medium Low"/>
    <s v="Low"/>
    <x v="0"/>
  </r>
  <r>
    <n v="1189"/>
    <d v="2020-09-28T18:39:48"/>
    <x v="1188"/>
    <x v="43"/>
    <n v="23"/>
    <n v="1"/>
    <n v="1"/>
    <n v="1"/>
    <n v="0"/>
    <n v="1"/>
    <m/>
    <n v="1"/>
    <n v="3"/>
    <n v="2"/>
    <n v="4"/>
    <n v="4"/>
    <n v="5"/>
    <n v="6"/>
    <n v="5"/>
    <n v="7"/>
    <n v="5"/>
    <n v="5"/>
    <n v="6"/>
    <n v="7"/>
    <x v="12"/>
    <x v="1"/>
    <x v="1"/>
    <m/>
    <m/>
    <s v="Roundpoint Mortgage Servicing"/>
    <n v="3"/>
    <x v="1"/>
    <n v="2"/>
    <n v="3"/>
    <m/>
    <x v="0"/>
    <x v="1"/>
    <x v="0"/>
    <x v="1"/>
    <x v="1"/>
    <x v="4"/>
    <x v="0"/>
    <m/>
    <m/>
    <m/>
    <x v="1"/>
    <m/>
    <n v="1"/>
    <m/>
    <m/>
    <n v="1"/>
    <n v="1"/>
    <x v="0"/>
    <m/>
    <n v="1"/>
    <m/>
    <x v="2"/>
    <x v="9"/>
    <n v="4.5"/>
    <n v="4"/>
    <n v="4"/>
    <n v="3"/>
    <s v="Low"/>
    <s v="Medium Low"/>
    <s v="Low"/>
    <s v="Medium Low"/>
    <s v="Low"/>
    <x v="0"/>
  </r>
  <r>
    <n v="1190"/>
    <d v="2020-09-28T18:39:53"/>
    <x v="1189"/>
    <x v="18"/>
    <n v="22"/>
    <n v="1"/>
    <n v="1"/>
    <n v="2"/>
    <n v="2"/>
    <n v="1"/>
    <m/>
    <n v="1"/>
    <n v="7"/>
    <n v="2"/>
    <n v="7"/>
    <n v="3"/>
    <n v="7"/>
    <n v="3"/>
    <n v="6"/>
    <n v="5"/>
    <n v="6"/>
    <n v="2"/>
    <n v="7"/>
    <n v="5"/>
    <x v="10"/>
    <x v="0"/>
    <x v="2"/>
    <m/>
    <m/>
    <m/>
    <n v="3"/>
    <x v="2"/>
    <n v="2"/>
    <n v="3"/>
    <n v="1"/>
    <x v="0"/>
    <x v="0"/>
    <x v="0"/>
    <x v="1"/>
    <x v="0"/>
    <x v="4"/>
    <x v="1"/>
    <n v="1"/>
    <n v="1"/>
    <m/>
    <x v="1"/>
    <n v="1"/>
    <m/>
    <m/>
    <m/>
    <m/>
    <n v="1"/>
    <x v="1"/>
    <m/>
    <n v="1"/>
    <m/>
    <x v="2"/>
    <x v="5"/>
    <n v="5.5"/>
    <n v="6.5"/>
    <n v="6"/>
    <n v="4.5"/>
    <s v="Medium High"/>
    <s v="Medium High"/>
    <s v="Medium High"/>
    <s v="Medium High"/>
    <s v="Medium Low"/>
    <x v="3"/>
  </r>
  <r>
    <n v="1191"/>
    <d v="2020-09-28T18:39:55"/>
    <x v="1190"/>
    <x v="34"/>
    <n v="35"/>
    <n v="1"/>
    <n v="1"/>
    <n v="2"/>
    <n v="1"/>
    <n v="1"/>
    <m/>
    <n v="1"/>
    <n v="6"/>
    <n v="2"/>
    <n v="5"/>
    <n v="1"/>
    <n v="5"/>
    <n v="7"/>
    <n v="2"/>
    <n v="5"/>
    <n v="7"/>
    <n v="3"/>
    <n v="5"/>
    <n v="3"/>
    <x v="2"/>
    <x v="0"/>
    <x v="9"/>
    <s v="Atomic"/>
    <m/>
    <m/>
    <n v="2"/>
    <x v="1"/>
    <n v="2"/>
    <n v="2"/>
    <m/>
    <x v="0"/>
    <x v="0"/>
    <x v="1"/>
    <x v="0"/>
    <x v="0"/>
    <x v="5"/>
    <x v="1"/>
    <m/>
    <m/>
    <m/>
    <x v="1"/>
    <m/>
    <n v="1"/>
    <m/>
    <n v="1"/>
    <n v="1"/>
    <m/>
    <x v="1"/>
    <m/>
    <m/>
    <n v="1"/>
    <x v="2"/>
    <x v="0"/>
    <n v="7"/>
    <n v="5"/>
    <n v="3"/>
    <n v="3.5"/>
    <s v="Medium Low"/>
    <s v="High"/>
    <s v="Medium Low"/>
    <s v="Low"/>
    <s v="Low"/>
    <x v="5"/>
  </r>
  <r>
    <n v="1192"/>
    <d v="2020-09-28T18:40:18"/>
    <x v="1191"/>
    <x v="12"/>
    <n v="13"/>
    <n v="1"/>
    <n v="1"/>
    <n v="2"/>
    <n v="0"/>
    <n v="1"/>
    <m/>
    <n v="2"/>
    <n v="20"/>
    <n v="2"/>
    <n v="6"/>
    <n v="3"/>
    <n v="6"/>
    <n v="3"/>
    <n v="6"/>
    <n v="6"/>
    <n v="6"/>
    <n v="3"/>
    <n v="6"/>
    <n v="3"/>
    <x v="17"/>
    <x v="3"/>
    <x v="10"/>
    <m/>
    <m/>
    <m/>
    <n v="3"/>
    <x v="2"/>
    <n v="3"/>
    <n v="3"/>
    <n v="1"/>
    <x v="1"/>
    <x v="0"/>
    <x v="0"/>
    <x v="1"/>
    <x v="0"/>
    <x v="0"/>
    <x v="1"/>
    <m/>
    <m/>
    <m/>
    <x v="1"/>
    <n v="1"/>
    <n v="1"/>
    <n v="1"/>
    <m/>
    <m/>
    <n v="1"/>
    <x v="0"/>
    <m/>
    <m/>
    <m/>
    <x v="2"/>
    <x v="0"/>
    <n v="5.5"/>
    <n v="5.5"/>
    <n v="5.5"/>
    <n v="5.5"/>
    <s v="Medium Low"/>
    <s v="Medium High"/>
    <s v="Medium High"/>
    <s v="Medium High"/>
    <s v="Medium High"/>
    <x v="2"/>
  </r>
  <r>
    <n v="1193"/>
    <d v="2020-09-28T18:40:19"/>
    <x v="1192"/>
    <x v="30"/>
    <n v="13"/>
    <n v="1"/>
    <n v="1"/>
    <n v="4"/>
    <n v="0"/>
    <n v="2"/>
    <m/>
    <n v="2"/>
    <n v="20"/>
    <n v="2"/>
    <n v="6"/>
    <n v="3"/>
    <n v="7"/>
    <n v="2"/>
    <n v="6"/>
    <n v="5"/>
    <n v="5"/>
    <n v="1"/>
    <n v="5"/>
    <n v="2"/>
    <x v="12"/>
    <x v="2"/>
    <x v="2"/>
    <m/>
    <m/>
    <m/>
    <n v="2"/>
    <x v="1"/>
    <n v="2"/>
    <n v="2"/>
    <m/>
    <x v="1"/>
    <x v="1"/>
    <x v="0"/>
    <x v="1"/>
    <x v="0"/>
    <x v="0"/>
    <x v="0"/>
    <m/>
    <m/>
    <m/>
    <x v="1"/>
    <m/>
    <m/>
    <m/>
    <m/>
    <m/>
    <m/>
    <x v="0"/>
    <m/>
    <m/>
    <m/>
    <x v="2"/>
    <x v="6"/>
    <n v="5"/>
    <n v="7"/>
    <n v="5.5"/>
    <n v="6"/>
    <s v="Medium High"/>
    <s v="Medium Low"/>
    <s v="High"/>
    <s v="Medium High"/>
    <s v="Medium High"/>
    <x v="7"/>
  </r>
  <r>
    <n v="1194"/>
    <d v="2020-09-28T18:40:31"/>
    <x v="1193"/>
    <x v="29"/>
    <n v="5"/>
    <n v="1"/>
    <n v="1"/>
    <n v="2"/>
    <n v="0"/>
    <n v="4"/>
    <m/>
    <n v="1"/>
    <n v="35"/>
    <n v="2"/>
    <n v="2"/>
    <n v="1"/>
    <n v="5"/>
    <n v="3"/>
    <n v="4"/>
    <n v="6"/>
    <n v="5"/>
    <n v="2"/>
    <n v="5"/>
    <n v="4"/>
    <x v="10"/>
    <x v="1"/>
    <x v="9"/>
    <s v="N/A"/>
    <m/>
    <m/>
    <n v="2"/>
    <x v="1"/>
    <n v="2"/>
    <n v="2"/>
    <m/>
    <x v="0"/>
    <x v="1"/>
    <x v="0"/>
    <x v="1"/>
    <x v="1"/>
    <x v="0"/>
    <x v="0"/>
    <m/>
    <m/>
    <m/>
    <x v="1"/>
    <m/>
    <n v="1"/>
    <m/>
    <n v="1"/>
    <m/>
    <m/>
    <x v="1"/>
    <m/>
    <m/>
    <n v="1"/>
    <x v="3"/>
    <x v="3"/>
    <n v="6"/>
    <n v="5.5"/>
    <n v="5"/>
    <n v="4"/>
    <s v="Low"/>
    <s v="Medium High"/>
    <s v="Medium High"/>
    <s v="Medium High"/>
    <s v="Low"/>
    <x v="1"/>
  </r>
  <r>
    <n v="1195"/>
    <d v="2020-09-28T18:40:42"/>
    <x v="1194"/>
    <x v="46"/>
    <n v="22"/>
    <n v="1"/>
    <n v="1"/>
    <n v="2"/>
    <n v="2"/>
    <n v="1"/>
    <m/>
    <n v="1"/>
    <n v="4"/>
    <n v="2"/>
    <n v="6"/>
    <n v="7"/>
    <n v="4"/>
    <n v="6"/>
    <n v="6"/>
    <n v="2"/>
    <n v="5"/>
    <n v="6"/>
    <n v="5"/>
    <n v="2"/>
    <x v="3"/>
    <x v="0"/>
    <x v="5"/>
    <m/>
    <m/>
    <m/>
    <n v="1"/>
    <x v="1"/>
    <n v="3"/>
    <n v="1"/>
    <m/>
    <x v="0"/>
    <x v="1"/>
    <x v="0"/>
    <x v="1"/>
    <x v="1"/>
    <x v="1"/>
    <x v="0"/>
    <m/>
    <m/>
    <m/>
    <x v="1"/>
    <m/>
    <n v="1"/>
    <m/>
    <m/>
    <n v="1"/>
    <m/>
    <x v="1"/>
    <m/>
    <m/>
    <n v="1"/>
    <x v="2"/>
    <x v="4"/>
    <n v="3"/>
    <n v="3"/>
    <n v="3.5"/>
    <n v="6"/>
    <s v="High"/>
    <s v="Low"/>
    <s v="Low"/>
    <s v="Medium Low"/>
    <s v="Medium High"/>
    <x v="6"/>
  </r>
  <r>
    <n v="1196"/>
    <d v="2020-09-28T18:40:53"/>
    <x v="1195"/>
    <x v="45"/>
    <n v="5"/>
    <n v="1"/>
    <n v="1"/>
    <n v="2"/>
    <n v="1"/>
    <n v="1"/>
    <m/>
    <n v="1"/>
    <n v="12"/>
    <n v="2"/>
    <n v="5"/>
    <n v="1"/>
    <n v="7"/>
    <n v="1"/>
    <n v="6"/>
    <n v="5"/>
    <n v="7"/>
    <n v="1"/>
    <n v="7"/>
    <n v="1"/>
    <x v="18"/>
    <x v="2"/>
    <x v="1"/>
    <m/>
    <m/>
    <s v="Penny Mac"/>
    <n v="2"/>
    <x v="0"/>
    <n v="2"/>
    <n v="2"/>
    <m/>
    <x v="1"/>
    <x v="1"/>
    <x v="0"/>
    <x v="0"/>
    <x v="0"/>
    <x v="1"/>
    <x v="0"/>
    <m/>
    <m/>
    <m/>
    <x v="1"/>
    <m/>
    <n v="1"/>
    <m/>
    <n v="1"/>
    <m/>
    <m/>
    <x v="1"/>
    <m/>
    <n v="1"/>
    <m/>
    <x v="3"/>
    <x v="0"/>
    <n v="7"/>
    <n v="7"/>
    <n v="7"/>
    <n v="6.5"/>
    <s v="Medium Low"/>
    <s v="High"/>
    <s v="High"/>
    <s v="High"/>
    <s v="High"/>
    <x v="7"/>
  </r>
  <r>
    <n v="1197"/>
    <d v="2020-09-28T18:41:05"/>
    <x v="1196"/>
    <x v="0"/>
    <n v="5"/>
    <n v="2"/>
    <n v="1"/>
    <n v="4"/>
    <n v="1"/>
    <n v="3"/>
    <m/>
    <n v="2"/>
    <n v="7"/>
    <n v="2"/>
    <n v="7"/>
    <n v="4"/>
    <n v="7"/>
    <n v="4"/>
    <n v="7"/>
    <n v="1"/>
    <n v="7"/>
    <n v="5"/>
    <n v="7"/>
    <n v="1"/>
    <x v="22"/>
    <x v="3"/>
    <x v="10"/>
    <m/>
    <m/>
    <m/>
    <n v="2"/>
    <x v="1"/>
    <n v="2"/>
    <n v="2"/>
    <m/>
    <x v="0"/>
    <x v="1"/>
    <x v="0"/>
    <x v="0"/>
    <x v="0"/>
    <x v="0"/>
    <x v="1"/>
    <m/>
    <n v="1"/>
    <n v="1"/>
    <x v="0"/>
    <m/>
    <m/>
    <m/>
    <m/>
    <m/>
    <m/>
    <x v="1"/>
    <n v="1"/>
    <m/>
    <m/>
    <x v="3"/>
    <x v="10"/>
    <n v="5.5"/>
    <n v="5"/>
    <n v="5.5"/>
    <n v="7"/>
    <s v="High"/>
    <s v="Medium High"/>
    <s v="Medium Low"/>
    <s v="Medium High"/>
    <s v="High"/>
    <x v="3"/>
  </r>
  <r>
    <n v="1198"/>
    <d v="2020-09-28T18:41:16"/>
    <x v="1197"/>
    <x v="43"/>
    <n v="5"/>
    <n v="1"/>
    <n v="1"/>
    <n v="1"/>
    <n v="3"/>
    <n v="1"/>
    <m/>
    <n v="1"/>
    <n v="5"/>
    <n v="2"/>
    <n v="5"/>
    <n v="4"/>
    <n v="6"/>
    <n v="6"/>
    <n v="5"/>
    <n v="4"/>
    <n v="6"/>
    <n v="3"/>
    <n v="5"/>
    <n v="4"/>
    <x v="8"/>
    <x v="0"/>
    <x v="5"/>
    <m/>
    <m/>
    <m/>
    <n v="2"/>
    <x v="1"/>
    <n v="2"/>
    <n v="2"/>
    <n v="1"/>
    <x v="1"/>
    <x v="1"/>
    <x v="0"/>
    <x v="1"/>
    <x v="0"/>
    <x v="1"/>
    <x v="1"/>
    <m/>
    <n v="1"/>
    <m/>
    <x v="0"/>
    <m/>
    <n v="1"/>
    <m/>
    <m/>
    <m/>
    <m/>
    <x v="0"/>
    <n v="1"/>
    <m/>
    <m/>
    <x v="3"/>
    <x v="6"/>
    <n v="5"/>
    <n v="5.5"/>
    <n v="3.5"/>
    <n v="4.5"/>
    <s v="Medium High"/>
    <s v="Medium Low"/>
    <s v="Medium High"/>
    <s v="Medium Low"/>
    <s v="Medium Low"/>
    <x v="6"/>
  </r>
  <r>
    <n v="1199"/>
    <d v="2020-09-28T18:41:26"/>
    <x v="1198"/>
    <x v="1"/>
    <n v="6"/>
    <n v="1"/>
    <n v="1"/>
    <n v="1"/>
    <n v="0"/>
    <n v="1"/>
    <m/>
    <n v="1"/>
    <n v="3"/>
    <n v="1"/>
    <n v="3"/>
    <n v="3"/>
    <n v="7"/>
    <n v="1"/>
    <n v="7"/>
    <n v="3"/>
    <n v="3"/>
    <n v="1"/>
    <n v="7"/>
    <n v="1"/>
    <x v="8"/>
    <x v="0"/>
    <x v="6"/>
    <m/>
    <s v="PNC "/>
    <m/>
    <n v="1"/>
    <x v="1"/>
    <n v="1"/>
    <n v="1"/>
    <n v="1"/>
    <x v="0"/>
    <x v="1"/>
    <x v="0"/>
    <x v="1"/>
    <x v="0"/>
    <x v="1"/>
    <x v="0"/>
    <m/>
    <m/>
    <m/>
    <x v="0"/>
    <n v="1"/>
    <m/>
    <m/>
    <m/>
    <m/>
    <n v="1"/>
    <x v="0"/>
    <n v="1"/>
    <n v="1"/>
    <m/>
    <x v="3"/>
    <x v="0"/>
    <n v="4"/>
    <n v="7"/>
    <n v="7"/>
    <n v="7"/>
    <s v="Medium Low"/>
    <s v="Low"/>
    <s v="High"/>
    <s v="High"/>
    <s v="High"/>
    <x v="7"/>
  </r>
  <r>
    <n v="1200"/>
    <d v="2020-09-28T18:41:30"/>
    <x v="1199"/>
    <x v="35"/>
    <n v="23"/>
    <n v="1"/>
    <n v="1"/>
    <n v="1"/>
    <n v="0"/>
    <n v="4"/>
    <m/>
    <n v="2"/>
    <n v="30"/>
    <n v="2"/>
    <n v="7"/>
    <n v="1"/>
    <n v="7"/>
    <n v="3"/>
    <n v="7"/>
    <n v="1"/>
    <n v="7"/>
    <n v="5"/>
    <n v="5"/>
    <n v="1"/>
    <x v="1"/>
    <x v="1"/>
    <x v="2"/>
    <m/>
    <m/>
    <m/>
    <n v="2"/>
    <x v="1"/>
    <n v="2"/>
    <n v="2"/>
    <m/>
    <x v="0"/>
    <x v="1"/>
    <x v="0"/>
    <x v="0"/>
    <x v="0"/>
    <x v="1"/>
    <x v="0"/>
    <m/>
    <m/>
    <m/>
    <x v="0"/>
    <n v="1"/>
    <m/>
    <m/>
    <m/>
    <m/>
    <n v="1"/>
    <x v="0"/>
    <m/>
    <m/>
    <m/>
    <x v="2"/>
    <x v="10"/>
    <n v="7"/>
    <n v="5"/>
    <n v="5"/>
    <n v="7"/>
    <s v="High"/>
    <s v="High"/>
    <s v="Medium Low"/>
    <s v="Medium High"/>
    <s v="High"/>
    <x v="3"/>
  </r>
  <r>
    <n v="1201"/>
    <d v="2020-09-28T18:41:32"/>
    <x v="1200"/>
    <x v="6"/>
    <n v="5"/>
    <n v="1"/>
    <n v="1"/>
    <n v="2"/>
    <n v="0"/>
    <n v="1"/>
    <m/>
    <n v="1"/>
    <n v="2"/>
    <n v="2"/>
    <n v="3"/>
    <n v="2"/>
    <n v="7"/>
    <n v="4"/>
    <n v="6"/>
    <n v="5"/>
    <n v="6"/>
    <n v="1"/>
    <n v="6"/>
    <n v="3"/>
    <x v="7"/>
    <x v="0"/>
    <x v="3"/>
    <m/>
    <m/>
    <m/>
    <n v="2"/>
    <x v="2"/>
    <n v="2"/>
    <n v="2"/>
    <m/>
    <x v="1"/>
    <x v="1"/>
    <x v="0"/>
    <x v="1"/>
    <x v="0"/>
    <x v="1"/>
    <x v="0"/>
    <m/>
    <n v="1"/>
    <m/>
    <x v="1"/>
    <m/>
    <m/>
    <m/>
    <n v="1"/>
    <m/>
    <n v="1"/>
    <x v="0"/>
    <m/>
    <n v="1"/>
    <m/>
    <x v="3"/>
    <x v="2"/>
    <n v="6"/>
    <n v="7"/>
    <n v="5"/>
    <n v="5.5"/>
    <s v="Medium Low"/>
    <s v="Medium High"/>
    <s v="High"/>
    <s v="Medium High"/>
    <s v="Medium High"/>
    <x v="5"/>
  </r>
  <r>
    <n v="1202"/>
    <d v="2020-09-28T18:41:47"/>
    <x v="1201"/>
    <x v="62"/>
    <n v="14"/>
    <n v="1"/>
    <n v="1"/>
    <n v="2"/>
    <n v="0"/>
    <n v="4"/>
    <m/>
    <n v="2"/>
    <n v="20"/>
    <n v="2"/>
    <n v="2"/>
    <n v="2"/>
    <n v="6"/>
    <n v="3"/>
    <n v="6"/>
    <n v="7"/>
    <n v="5"/>
    <n v="7"/>
    <n v="7"/>
    <n v="3"/>
    <x v="17"/>
    <x v="1"/>
    <x v="1"/>
    <m/>
    <m/>
    <s v="Guardian"/>
    <n v="2"/>
    <x v="1"/>
    <n v="3"/>
    <n v="2"/>
    <m/>
    <x v="0"/>
    <x v="1"/>
    <x v="0"/>
    <x v="1"/>
    <x v="1"/>
    <x v="0"/>
    <x v="1"/>
    <m/>
    <m/>
    <m/>
    <x v="1"/>
    <m/>
    <n v="1"/>
    <m/>
    <n v="1"/>
    <n v="1"/>
    <m/>
    <x v="1"/>
    <m/>
    <n v="1"/>
    <m/>
    <x v="2"/>
    <x v="7"/>
    <n v="5.5"/>
    <n v="3.5"/>
    <n v="6"/>
    <n v="5.5"/>
    <s v="Low"/>
    <s v="Medium High"/>
    <s v="Low"/>
    <s v="Medium High"/>
    <s v="Medium High"/>
    <x v="2"/>
  </r>
  <r>
    <n v="1203"/>
    <d v="2020-09-28T18:42:34"/>
    <x v="1202"/>
    <x v="5"/>
    <n v="31"/>
    <n v="1"/>
    <n v="1"/>
    <n v="3"/>
    <n v="1"/>
    <n v="1"/>
    <m/>
    <n v="1"/>
    <n v="22"/>
    <n v="2"/>
    <n v="2"/>
    <n v="1"/>
    <n v="7"/>
    <n v="2"/>
    <n v="3"/>
    <n v="7"/>
    <n v="6"/>
    <n v="1"/>
    <n v="5"/>
    <n v="1"/>
    <x v="16"/>
    <x v="0"/>
    <x v="10"/>
    <m/>
    <m/>
    <m/>
    <n v="2"/>
    <x v="0"/>
    <n v="3"/>
    <n v="2"/>
    <m/>
    <x v="1"/>
    <x v="1"/>
    <x v="0"/>
    <x v="1"/>
    <x v="0"/>
    <x v="5"/>
    <x v="0"/>
    <n v="1"/>
    <m/>
    <m/>
    <x v="0"/>
    <m/>
    <m/>
    <m/>
    <m/>
    <m/>
    <m/>
    <x v="0"/>
    <m/>
    <n v="1"/>
    <m/>
    <x v="3"/>
    <x v="7"/>
    <n v="6.5"/>
    <n v="7"/>
    <n v="5.5"/>
    <n v="5"/>
    <s v="Low"/>
    <s v="High"/>
    <s v="High"/>
    <s v="Medium High"/>
    <s v="Medium Low"/>
    <x v="1"/>
  </r>
  <r>
    <n v="1204"/>
    <d v="2020-09-28T18:43:13"/>
    <x v="1203"/>
    <x v="32"/>
    <n v="3"/>
    <n v="2"/>
    <n v="1"/>
    <n v="2"/>
    <n v="0"/>
    <n v="5"/>
    <s v="Disability "/>
    <n v="2"/>
    <n v="7"/>
    <n v="1"/>
    <n v="3"/>
    <n v="3"/>
    <n v="6"/>
    <n v="7"/>
    <n v="3"/>
    <n v="6"/>
    <n v="6"/>
    <n v="3"/>
    <n v="3"/>
    <n v="3"/>
    <x v="10"/>
    <x v="3"/>
    <x v="7"/>
    <m/>
    <m/>
    <m/>
    <n v="2"/>
    <x v="1"/>
    <n v="2"/>
    <n v="2"/>
    <m/>
    <x v="0"/>
    <x v="1"/>
    <x v="0"/>
    <x v="1"/>
    <x v="1"/>
    <x v="4"/>
    <x v="1"/>
    <m/>
    <m/>
    <m/>
    <x v="0"/>
    <m/>
    <m/>
    <n v="1"/>
    <n v="1"/>
    <m/>
    <m/>
    <x v="1"/>
    <m/>
    <m/>
    <n v="1"/>
    <x v="3"/>
    <x v="9"/>
    <n v="5.5"/>
    <n v="5.5"/>
    <n v="2"/>
    <n v="4"/>
    <s v="Low"/>
    <s v="Medium High"/>
    <s v="Medium High"/>
    <s v="Low"/>
    <s v="Low"/>
    <x v="4"/>
  </r>
  <r>
    <n v="1205"/>
    <d v="2020-09-28T18:45:38"/>
    <x v="1204"/>
    <x v="4"/>
    <n v="5"/>
    <n v="1"/>
    <n v="1"/>
    <n v="2"/>
    <n v="2"/>
    <n v="1"/>
    <m/>
    <n v="1"/>
    <n v="9"/>
    <n v="1"/>
    <n v="7"/>
    <n v="6"/>
    <n v="7"/>
    <n v="6"/>
    <n v="7"/>
    <n v="7"/>
    <n v="7"/>
    <n v="6"/>
    <n v="5"/>
    <n v="6"/>
    <x v="1"/>
    <x v="0"/>
    <x v="3"/>
    <m/>
    <m/>
    <m/>
    <n v="1"/>
    <x v="0"/>
    <n v="1"/>
    <n v="1"/>
    <m/>
    <x v="0"/>
    <x v="0"/>
    <x v="0"/>
    <x v="0"/>
    <x v="0"/>
    <x v="1"/>
    <x v="1"/>
    <n v="1"/>
    <m/>
    <m/>
    <x v="0"/>
    <m/>
    <n v="1"/>
    <m/>
    <m/>
    <m/>
    <n v="1"/>
    <x v="1"/>
    <n v="1"/>
    <n v="1"/>
    <m/>
    <x v="3"/>
    <x v="0"/>
    <n v="4.5"/>
    <n v="4.5"/>
    <n v="3.5"/>
    <n v="4.5"/>
    <s v="Medium Low"/>
    <s v="Medium Low"/>
    <s v="Medium Low"/>
    <s v="Medium Low"/>
    <s v="Medium Low"/>
    <x v="0"/>
  </r>
  <r>
    <n v="1206"/>
    <d v="2020-09-28T18:45:58"/>
    <x v="1205"/>
    <x v="38"/>
    <n v="5"/>
    <n v="1"/>
    <n v="1"/>
    <n v="2"/>
    <n v="1"/>
    <n v="2"/>
    <m/>
    <n v="1"/>
    <n v="8"/>
    <n v="1"/>
    <n v="1"/>
    <n v="3"/>
    <n v="5"/>
    <n v="2"/>
    <n v="5"/>
    <n v="5"/>
    <n v="5"/>
    <n v="2"/>
    <n v="5"/>
    <n v="2"/>
    <x v="22"/>
    <x v="0"/>
    <x v="0"/>
    <m/>
    <m/>
    <m/>
    <n v="3"/>
    <x v="0"/>
    <n v="2"/>
    <n v="2"/>
    <m/>
    <x v="1"/>
    <x v="1"/>
    <x v="0"/>
    <x v="0"/>
    <x v="0"/>
    <x v="3"/>
    <x v="0"/>
    <m/>
    <m/>
    <m/>
    <x v="0"/>
    <m/>
    <n v="1"/>
    <m/>
    <m/>
    <m/>
    <n v="1"/>
    <x v="1"/>
    <m/>
    <m/>
    <m/>
    <x v="3"/>
    <x v="3"/>
    <n v="5"/>
    <n v="5.5"/>
    <n v="5.5"/>
    <n v="5.5"/>
    <s v="Low"/>
    <s v="Medium Low"/>
    <s v="Medium High"/>
    <s v="Medium High"/>
    <s v="Medium High"/>
    <x v="2"/>
  </r>
  <r>
    <n v="1207"/>
    <d v="2020-09-28T18:46:16"/>
    <x v="1206"/>
    <x v="56"/>
    <n v="37"/>
    <n v="1"/>
    <n v="1"/>
    <n v="1"/>
    <n v="0"/>
    <n v="1"/>
    <m/>
    <n v="2"/>
    <n v="14"/>
    <n v="2"/>
    <n v="4"/>
    <n v="5"/>
    <n v="7"/>
    <n v="3"/>
    <n v="5"/>
    <n v="5"/>
    <n v="6"/>
    <n v="4"/>
    <n v="5"/>
    <n v="1"/>
    <x v="36"/>
    <x v="3"/>
    <x v="1"/>
    <m/>
    <m/>
    <s v="Planet Home Lending "/>
    <n v="1"/>
    <x v="1"/>
    <n v="2"/>
    <n v="1"/>
    <m/>
    <x v="0"/>
    <x v="1"/>
    <x v="0"/>
    <x v="1"/>
    <x v="1"/>
    <x v="1"/>
    <x v="0"/>
    <m/>
    <m/>
    <m/>
    <x v="1"/>
    <m/>
    <n v="1"/>
    <m/>
    <n v="1"/>
    <m/>
    <m/>
    <x v="1"/>
    <m/>
    <n v="1"/>
    <m/>
    <x v="3"/>
    <x v="1"/>
    <n v="4.5"/>
    <n v="5.5"/>
    <n v="5"/>
    <n v="6"/>
    <s v="Medium Low"/>
    <s v="Medium Low"/>
    <s v="Medium High"/>
    <s v="Medium High"/>
    <s v="Medium High"/>
    <x v="2"/>
  </r>
  <r>
    <n v="1208"/>
    <d v="2020-09-28T18:47:29"/>
    <x v="1207"/>
    <x v="33"/>
    <n v="6"/>
    <n v="1"/>
    <n v="1"/>
    <n v="1"/>
    <n v="0"/>
    <n v="4"/>
    <m/>
    <n v="2"/>
    <n v="14"/>
    <n v="2"/>
    <n v="5"/>
    <n v="3"/>
    <n v="7"/>
    <n v="1"/>
    <n v="7"/>
    <n v="4"/>
    <n v="5"/>
    <n v="4"/>
    <n v="7"/>
    <n v="4"/>
    <x v="36"/>
    <x v="3"/>
    <x v="5"/>
    <m/>
    <m/>
    <m/>
    <n v="2"/>
    <x v="0"/>
    <n v="2"/>
    <n v="3"/>
    <m/>
    <x v="1"/>
    <x v="1"/>
    <x v="0"/>
    <x v="1"/>
    <x v="0"/>
    <x v="0"/>
    <x v="0"/>
    <m/>
    <m/>
    <m/>
    <x v="0"/>
    <n v="1"/>
    <m/>
    <m/>
    <m/>
    <m/>
    <m/>
    <x v="0"/>
    <m/>
    <m/>
    <m/>
    <x v="3"/>
    <x v="6"/>
    <n v="5"/>
    <n v="5.5"/>
    <n v="7"/>
    <n v="5.5"/>
    <s v="Medium High"/>
    <s v="Medium Low"/>
    <s v="Medium High"/>
    <s v="High"/>
    <s v="Medium High"/>
    <x v="2"/>
  </r>
  <r>
    <n v="1209"/>
    <d v="2020-09-28T18:47:32"/>
    <x v="1208"/>
    <x v="44"/>
    <n v="5"/>
    <n v="1"/>
    <n v="1"/>
    <n v="3"/>
    <n v="0"/>
    <n v="3"/>
    <m/>
    <n v="1"/>
    <n v="3"/>
    <n v="1"/>
    <n v="6"/>
    <n v="5"/>
    <n v="3"/>
    <n v="4"/>
    <n v="4"/>
    <n v="3"/>
    <n v="4"/>
    <n v="6"/>
    <n v="5"/>
    <n v="2"/>
    <x v="5"/>
    <x v="3"/>
    <x v="0"/>
    <m/>
    <m/>
    <m/>
    <n v="1"/>
    <x v="1"/>
    <n v="2"/>
    <n v="2"/>
    <m/>
    <x v="1"/>
    <x v="1"/>
    <x v="0"/>
    <x v="1"/>
    <x v="0"/>
    <x v="3"/>
    <x v="1"/>
    <m/>
    <m/>
    <n v="1"/>
    <x v="1"/>
    <m/>
    <m/>
    <m/>
    <m/>
    <m/>
    <m/>
    <x v="1"/>
    <m/>
    <n v="1"/>
    <m/>
    <x v="3"/>
    <x v="11"/>
    <n v="3.5"/>
    <n v="2.5"/>
    <n v="4.5"/>
    <n v="5"/>
    <s v="Medium High"/>
    <s v="Low"/>
    <s v="Low"/>
    <s v="Medium Low"/>
    <s v="Medium Low"/>
    <x v="0"/>
  </r>
  <r>
    <n v="1210"/>
    <d v="2020-09-28T18:47:38"/>
    <x v="1209"/>
    <x v="3"/>
    <n v="3"/>
    <n v="1"/>
    <n v="1"/>
    <n v="1"/>
    <n v="0"/>
    <n v="1"/>
    <m/>
    <n v="1"/>
    <n v="5"/>
    <n v="1"/>
    <n v="6"/>
    <n v="3"/>
    <n v="3"/>
    <n v="5"/>
    <n v="6"/>
    <n v="5"/>
    <n v="2"/>
    <n v="5"/>
    <n v="6"/>
    <n v="6"/>
    <x v="8"/>
    <x v="0"/>
    <x v="10"/>
    <m/>
    <m/>
    <m/>
    <n v="1"/>
    <x v="1"/>
    <n v="1"/>
    <n v="1"/>
    <n v="1"/>
    <x v="0"/>
    <x v="1"/>
    <x v="0"/>
    <x v="1"/>
    <x v="0"/>
    <x v="2"/>
    <x v="1"/>
    <n v="1"/>
    <m/>
    <m/>
    <x v="1"/>
    <m/>
    <m/>
    <m/>
    <m/>
    <m/>
    <m/>
    <x v="1"/>
    <n v="1"/>
    <m/>
    <m/>
    <x v="3"/>
    <x v="6"/>
    <n v="3.5"/>
    <n v="3"/>
    <n v="4.5"/>
    <n v="4"/>
    <s v="Medium High"/>
    <s v="Low"/>
    <s v="Low"/>
    <s v="Medium Low"/>
    <s v="Low"/>
    <x v="0"/>
  </r>
  <r>
    <n v="1211"/>
    <d v="2020-09-28T18:48:09"/>
    <x v="1210"/>
    <x v="62"/>
    <n v="3"/>
    <n v="1"/>
    <n v="1"/>
    <n v="1"/>
    <n v="0"/>
    <n v="4"/>
    <m/>
    <n v="2"/>
    <n v="10"/>
    <n v="2"/>
    <n v="4"/>
    <n v="3"/>
    <n v="7"/>
    <n v="2"/>
    <n v="7"/>
    <n v="5"/>
    <n v="5"/>
    <n v="1"/>
    <n v="6"/>
    <n v="3"/>
    <x v="8"/>
    <x v="2"/>
    <x v="12"/>
    <m/>
    <m/>
    <m/>
    <n v="2"/>
    <x v="1"/>
    <n v="3"/>
    <n v="2"/>
    <m/>
    <x v="0"/>
    <x v="1"/>
    <x v="0"/>
    <x v="1"/>
    <x v="1"/>
    <x v="1"/>
    <x v="1"/>
    <m/>
    <m/>
    <m/>
    <x v="1"/>
    <m/>
    <n v="1"/>
    <m/>
    <n v="1"/>
    <n v="1"/>
    <m/>
    <x v="0"/>
    <m/>
    <m/>
    <m/>
    <x v="3"/>
    <x v="1"/>
    <n v="5"/>
    <n v="7"/>
    <n v="6"/>
    <n v="6"/>
    <s v="Medium Low"/>
    <s v="Medium Low"/>
    <s v="High"/>
    <s v="Medium High"/>
    <s v="Medium High"/>
    <x v="7"/>
  </r>
  <r>
    <n v="1212"/>
    <d v="2020-09-28T18:48:33"/>
    <x v="1211"/>
    <x v="25"/>
    <n v="11"/>
    <n v="1"/>
    <n v="1"/>
    <n v="1"/>
    <n v="0"/>
    <n v="1"/>
    <m/>
    <n v="1"/>
    <n v="5"/>
    <n v="1"/>
    <n v="3"/>
    <n v="5"/>
    <n v="7"/>
    <n v="5"/>
    <n v="7"/>
    <n v="7"/>
    <n v="6"/>
    <n v="1"/>
    <n v="6"/>
    <n v="2"/>
    <x v="8"/>
    <x v="0"/>
    <x v="9"/>
    <s v="Maui County Federal Credit Union"/>
    <m/>
    <m/>
    <n v="2"/>
    <x v="1"/>
    <n v="2"/>
    <n v="2"/>
    <n v="1"/>
    <x v="1"/>
    <x v="0"/>
    <x v="0"/>
    <x v="0"/>
    <x v="0"/>
    <x v="5"/>
    <x v="1"/>
    <m/>
    <m/>
    <n v="1"/>
    <x v="0"/>
    <m/>
    <n v="1"/>
    <m/>
    <m/>
    <m/>
    <n v="1"/>
    <x v="0"/>
    <n v="1"/>
    <n v="1"/>
    <m/>
    <x v="3"/>
    <x v="3"/>
    <n v="4.5"/>
    <n v="7"/>
    <n v="4.5"/>
    <n v="6.5"/>
    <s v="Low"/>
    <s v="Medium Low"/>
    <s v="High"/>
    <s v="Medium Low"/>
    <s v="High"/>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EE10967-AF25-3A48-872F-1C96B4F92686}" name="PivotTable24" cacheId="7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olHeaderCaption="Agree">
  <location ref="H3:M11" firstHeaderRow="1" firstDataRow="2" firstDataCol="1"/>
  <pivotFields count="67">
    <pivotField showAll="0"/>
    <pivotField numFmtId="22"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3"/>
        <item x="1"/>
        <item x="0"/>
        <item x="5"/>
        <item x="4"/>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5">
        <item x="1"/>
        <item x="3"/>
        <item x="2"/>
        <item x="0"/>
        <item t="default"/>
      </items>
    </pivotField>
    <pivotField showAll="0"/>
    <pivotField showAll="0"/>
    <pivotField showAll="0"/>
  </pivotFields>
  <rowFields count="1">
    <field x="40"/>
  </rowFields>
  <rowItems count="7">
    <i>
      <x/>
    </i>
    <i>
      <x v="1"/>
    </i>
    <i>
      <x v="2"/>
    </i>
    <i>
      <x v="3"/>
    </i>
    <i>
      <x v="4"/>
    </i>
    <i>
      <x v="5"/>
    </i>
    <i t="grand">
      <x/>
    </i>
  </rowItems>
  <colFields count="1">
    <field x="63"/>
  </colFields>
  <colItems count="5">
    <i>
      <x/>
    </i>
    <i>
      <x v="1"/>
    </i>
    <i>
      <x v="2"/>
    </i>
    <i>
      <x v="3"/>
    </i>
    <i t="grand">
      <x/>
    </i>
  </colItems>
  <dataFields count="1">
    <dataField name="Count of ResponseId" fld="2" subtotal="count"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AF67EA4-763A-6E4B-BFE3-ED6B30A1ABF2}" name="PivotTable25" cacheId="76"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olHeaderCaption="Cons">
  <location ref="O3:T11" firstHeaderRow="1" firstDataRow="2" firstDataCol="1"/>
  <pivotFields count="67">
    <pivotField showAll="0"/>
    <pivotField numFmtId="22" showAll="0"/>
    <pivotField dataField="1" showAll="0"/>
    <pivotField showAll="0"/>
    <pivotField showAll="0"/>
    <pivotField showAll="0"/>
    <pivotField showAll="0"/>
    <pivotField showAll="0"/>
    <pivotField showAll="0"/>
    <pivotField axis="axisRow" showAll="0">
      <items count="7">
        <item x="0"/>
        <item x="2"/>
        <item x="3"/>
        <item x="1"/>
        <item x="5"/>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3"/>
        <item x="1"/>
        <item x="0"/>
        <item x="5"/>
        <item x="4"/>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5">
        <item x="2"/>
        <item x="3"/>
        <item x="1"/>
        <item x="0"/>
        <item t="default"/>
      </items>
    </pivotField>
    <pivotField showAll="0"/>
    <pivotField showAll="0"/>
  </pivotFields>
  <rowFields count="1">
    <field x="9"/>
  </rowFields>
  <rowItems count="7">
    <i>
      <x/>
    </i>
    <i>
      <x v="1"/>
    </i>
    <i>
      <x v="2"/>
    </i>
    <i>
      <x v="3"/>
    </i>
    <i>
      <x v="4"/>
    </i>
    <i>
      <x v="5"/>
    </i>
    <i t="grand">
      <x/>
    </i>
  </rowItems>
  <colFields count="1">
    <field x="64"/>
  </colFields>
  <colItems count="5">
    <i>
      <x/>
    </i>
    <i>
      <x v="1"/>
    </i>
    <i>
      <x v="2"/>
    </i>
    <i>
      <x v="3"/>
    </i>
    <i t="grand">
      <x/>
    </i>
  </colItems>
  <dataFields count="1">
    <dataField name="Count of ResponseId" fld="2"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E1FCA1D-0BEC-224C-9569-375EFCBC5D20}" name="PivotTable8" cacheId="76"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olHeaderCaption="Ext">
  <location ref="A3:F11" firstHeaderRow="1" firstDataRow="2" firstDataCol="1"/>
  <pivotFields count="67">
    <pivotField showAll="0"/>
    <pivotField numFmtId="22" showAll="0"/>
    <pivotField dataField="1" showAll="0"/>
    <pivotField showAll="0"/>
    <pivotField showAll="0"/>
    <pivotField showAll="0"/>
    <pivotField showAll="0"/>
    <pivotField showAll="0"/>
    <pivotField showAll="0"/>
    <pivotField axis="axisRow" showAll="0">
      <items count="7">
        <item x="0"/>
        <item x="2"/>
        <item x="3"/>
        <item x="1"/>
        <item x="5"/>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3"/>
        <item x="1"/>
        <item x="0"/>
        <item x="5"/>
        <item x="4"/>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5">
        <item x="2"/>
        <item x="3"/>
        <item x="0"/>
        <item x="1"/>
        <item t="default"/>
      </items>
    </pivotField>
    <pivotField showAll="0"/>
    <pivotField showAll="0"/>
    <pivotField showAll="0"/>
    <pivotField showAll="0"/>
  </pivotFields>
  <rowFields count="1">
    <field x="9"/>
  </rowFields>
  <rowItems count="7">
    <i>
      <x/>
    </i>
    <i>
      <x v="1"/>
    </i>
    <i>
      <x v="2"/>
    </i>
    <i>
      <x v="3"/>
    </i>
    <i>
      <x v="4"/>
    </i>
    <i>
      <x v="5"/>
    </i>
    <i t="grand">
      <x/>
    </i>
  </rowItems>
  <colFields count="1">
    <field x="62"/>
  </colFields>
  <colItems count="5">
    <i>
      <x/>
    </i>
    <i>
      <x v="1"/>
    </i>
    <i>
      <x v="2"/>
    </i>
    <i>
      <x v="3"/>
    </i>
    <i t="grand">
      <x/>
    </i>
  </colItems>
  <dataFields count="1">
    <dataField name="Count of ResponseId" fld="2"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54C9765-85CD-2146-BC5A-F673C9353D6E}" name="PivotTable53" cacheId="7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olHeaderCaption="Ext">
  <location ref="A15:F30" firstHeaderRow="0" firstDataRow="1" firstDataCol="1"/>
  <pivotFields count="67">
    <pivotField showAll="0"/>
    <pivotField numFmtId="22" showAll="0"/>
    <pivotField showAll="0">
      <items count="1213">
        <item x="1044"/>
        <item x="1033"/>
        <item x="552"/>
        <item x="487"/>
        <item x="706"/>
        <item x="182"/>
        <item x="331"/>
        <item x="95"/>
        <item x="505"/>
        <item x="701"/>
        <item x="124"/>
        <item x="535"/>
        <item x="539"/>
        <item x="707"/>
        <item x="99"/>
        <item x="283"/>
        <item x="606"/>
        <item x="1192"/>
        <item x="775"/>
        <item x="430"/>
        <item x="323"/>
        <item x="445"/>
        <item x="1040"/>
        <item x="876"/>
        <item x="874"/>
        <item x="63"/>
        <item x="333"/>
        <item x="421"/>
        <item x="938"/>
        <item x="1072"/>
        <item x="25"/>
        <item x="805"/>
        <item x="547"/>
        <item x="38"/>
        <item x="414"/>
        <item x="592"/>
        <item x="622"/>
        <item x="1186"/>
        <item x="373"/>
        <item x="806"/>
        <item x="773"/>
        <item x="1165"/>
        <item x="590"/>
        <item x="233"/>
        <item x="10"/>
        <item x="1150"/>
        <item x="172"/>
        <item x="21"/>
        <item x="330"/>
        <item x="1013"/>
        <item x="159"/>
        <item x="563"/>
        <item x="7"/>
        <item x="1048"/>
        <item x="1075"/>
        <item x="728"/>
        <item x="689"/>
        <item x="96"/>
        <item x="444"/>
        <item x="326"/>
        <item x="772"/>
        <item x="1007"/>
        <item x="161"/>
        <item x="742"/>
        <item x="1171"/>
        <item x="379"/>
        <item x="23"/>
        <item x="1140"/>
        <item x="305"/>
        <item x="658"/>
        <item x="206"/>
        <item x="205"/>
        <item x="567"/>
        <item x="275"/>
        <item x="856"/>
        <item x="634"/>
        <item x="183"/>
        <item x="88"/>
        <item x="223"/>
        <item x="1148"/>
        <item x="922"/>
        <item x="691"/>
        <item x="653"/>
        <item x="216"/>
        <item x="842"/>
        <item x="599"/>
        <item x="693"/>
        <item x="902"/>
        <item x="79"/>
        <item x="1086"/>
        <item x="1"/>
        <item x="921"/>
        <item x="736"/>
        <item x="600"/>
        <item x="267"/>
        <item x="156"/>
        <item x="666"/>
        <item x="469"/>
        <item x="705"/>
        <item x="327"/>
        <item x="1059"/>
        <item x="1093"/>
        <item x="534"/>
        <item x="1038"/>
        <item x="1078"/>
        <item x="268"/>
        <item x="523"/>
        <item x="611"/>
        <item x="521"/>
        <item x="367"/>
        <item x="1058"/>
        <item x="683"/>
        <item x="722"/>
        <item x="1046"/>
        <item x="398"/>
        <item x="804"/>
        <item x="738"/>
        <item x="1137"/>
        <item x="434"/>
        <item x="714"/>
        <item x="777"/>
        <item x="271"/>
        <item x="77"/>
        <item x="291"/>
        <item x="645"/>
        <item x="661"/>
        <item x="681"/>
        <item x="558"/>
        <item x="732"/>
        <item x="362"/>
        <item x="993"/>
        <item x="936"/>
        <item x="412"/>
        <item x="1050"/>
        <item x="310"/>
        <item x="753"/>
        <item x="935"/>
        <item x="638"/>
        <item x="210"/>
        <item x="81"/>
        <item x="695"/>
        <item x="1170"/>
        <item x="200"/>
        <item x="574"/>
        <item x="648"/>
        <item x="862"/>
        <item x="712"/>
        <item x="111"/>
        <item x="940"/>
        <item x="733"/>
        <item x="33"/>
        <item x="569"/>
        <item x="702"/>
        <item x="543"/>
        <item x="146"/>
        <item x="224"/>
        <item x="43"/>
        <item x="201"/>
        <item x="1158"/>
        <item x="904"/>
        <item x="515"/>
        <item x="315"/>
        <item x="1159"/>
        <item x="359"/>
        <item x="788"/>
        <item x="145"/>
        <item x="1117"/>
        <item x="807"/>
        <item x="382"/>
        <item x="504"/>
        <item x="1092"/>
        <item x="447"/>
        <item x="1045"/>
        <item x="636"/>
        <item x="151"/>
        <item x="571"/>
        <item x="160"/>
        <item x="1085"/>
        <item x="60"/>
        <item x="544"/>
        <item x="1116"/>
        <item x="679"/>
        <item x="703"/>
        <item x="889"/>
        <item x="477"/>
        <item x="532"/>
        <item x="110"/>
        <item x="1182"/>
        <item x="1185"/>
        <item x="587"/>
        <item x="83"/>
        <item x="178"/>
        <item x="348"/>
        <item x="1039"/>
        <item x="709"/>
        <item x="69"/>
        <item x="650"/>
        <item x="9"/>
        <item x="1019"/>
        <item x="756"/>
        <item x="615"/>
        <item x="1026"/>
        <item x="139"/>
        <item x="364"/>
        <item x="748"/>
        <item x="767"/>
        <item x="745"/>
        <item x="1151"/>
        <item x="528"/>
        <item x="71"/>
        <item x="700"/>
        <item x="931"/>
        <item x="168"/>
        <item x="490"/>
        <item x="406"/>
        <item x="162"/>
        <item x="410"/>
        <item x="1023"/>
        <item x="990"/>
        <item x="1172"/>
        <item x="809"/>
        <item x="778"/>
        <item x="914"/>
        <item x="1203"/>
        <item x="1110"/>
        <item x="346"/>
        <item x="1113"/>
        <item x="66"/>
        <item x="387"/>
        <item x="892"/>
        <item x="749"/>
        <item x="343"/>
        <item x="1079"/>
        <item x="335"/>
        <item x="300"/>
        <item x="512"/>
        <item x="311"/>
        <item x="763"/>
        <item x="538"/>
        <item x="438"/>
        <item x="405"/>
        <item x="724"/>
        <item x="154"/>
        <item x="340"/>
        <item x="270"/>
        <item x="975"/>
        <item x="1076"/>
        <item x="1006"/>
        <item x="825"/>
        <item x="1031"/>
        <item x="591"/>
        <item x="37"/>
        <item x="932"/>
        <item x="55"/>
        <item x="399"/>
        <item x="150"/>
        <item x="823"/>
        <item x="785"/>
        <item x="495"/>
        <item x="366"/>
        <item x="917"/>
        <item x="218"/>
        <item x="1135"/>
        <item x="1009"/>
        <item x="967"/>
        <item x="628"/>
        <item x="855"/>
        <item x="193"/>
        <item x="659"/>
        <item x="376"/>
        <item x="137"/>
        <item x="960"/>
        <item x="581"/>
        <item x="774"/>
        <item x="199"/>
        <item x="18"/>
        <item x="119"/>
        <item x="831"/>
        <item x="1065"/>
        <item x="667"/>
        <item x="961"/>
        <item x="654"/>
        <item x="588"/>
        <item x="595"/>
        <item x="553"/>
        <item x="950"/>
        <item x="820"/>
        <item x="579"/>
        <item x="790"/>
        <item x="299"/>
        <item x="308"/>
        <item x="908"/>
        <item x="500"/>
        <item x="555"/>
        <item x="297"/>
        <item x="157"/>
        <item x="278"/>
        <item x="242"/>
        <item x="29"/>
        <item x="1091"/>
        <item x="149"/>
        <item x="642"/>
        <item x="1069"/>
        <item x="234"/>
        <item x="783"/>
        <item x="525"/>
        <item x="696"/>
        <item x="506"/>
        <item x="526"/>
        <item x="64"/>
        <item x="47"/>
        <item x="266"/>
        <item x="321"/>
        <item x="560"/>
        <item x="337"/>
        <item x="86"/>
        <item x="1018"/>
        <item x="520"/>
        <item x="530"/>
        <item x="225"/>
        <item x="90"/>
        <item x="170"/>
        <item x="1105"/>
        <item x="697"/>
        <item x="1036"/>
        <item x="173"/>
        <item x="986"/>
        <item x="74"/>
        <item x="652"/>
        <item x="15"/>
        <item x="474"/>
        <item x="716"/>
        <item x="942"/>
        <item x="792"/>
        <item x="562"/>
        <item x="853"/>
        <item x="786"/>
        <item x="626"/>
        <item x="248"/>
        <item x="407"/>
        <item x="541"/>
        <item x="920"/>
        <item x="184"/>
        <item x="446"/>
        <item x="720"/>
        <item x="1191"/>
        <item x="964"/>
        <item x="883"/>
        <item x="860"/>
        <item x="26"/>
        <item x="443"/>
        <item x="832"/>
        <item x="5"/>
        <item x="93"/>
        <item x="481"/>
        <item x="306"/>
        <item x="692"/>
        <item x="350"/>
        <item x="476"/>
        <item x="527"/>
        <item x="135"/>
        <item x="231"/>
        <item x="261"/>
        <item x="1099"/>
        <item x="508"/>
        <item x="354"/>
        <item x="987"/>
        <item x="460"/>
        <item x="1101"/>
        <item x="895"/>
        <item x="959"/>
        <item x="428"/>
        <item x="813"/>
        <item x="241"/>
        <item x="144"/>
        <item x="211"/>
        <item x="794"/>
        <item x="625"/>
        <item x="415"/>
        <item x="336"/>
        <item x="511"/>
        <item x="293"/>
        <item x="729"/>
        <item x="994"/>
        <item x="631"/>
        <item x="482"/>
        <item x="529"/>
        <item x="167"/>
        <item x="542"/>
        <item x="393"/>
        <item x="710"/>
        <item x="134"/>
        <item x="947"/>
        <item x="531"/>
        <item x="673"/>
        <item x="951"/>
        <item x="1205"/>
        <item x="1204"/>
        <item x="1118"/>
        <item x="601"/>
        <item x="540"/>
        <item x="1042"/>
        <item x="663"/>
        <item x="1005"/>
        <item x="85"/>
        <item x="322"/>
        <item x="1087"/>
        <item x="1096"/>
        <item x="1094"/>
        <item x="166"/>
        <item x="441"/>
        <item x="243"/>
        <item x="12"/>
        <item x="251"/>
        <item x="478"/>
        <item x="678"/>
        <item x="1189"/>
        <item x="36"/>
        <item x="829"/>
        <item x="1106"/>
        <item x="344"/>
        <item x="1160"/>
        <item x="915"/>
        <item x="391"/>
        <item x="309"/>
        <item x="740"/>
        <item x="192"/>
        <item x="903"/>
        <item x="1051"/>
        <item x="878"/>
        <item x="247"/>
        <item x="605"/>
        <item x="280"/>
        <item x="252"/>
        <item x="556"/>
        <item x="837"/>
        <item x="1131"/>
        <item x="68"/>
        <item x="375"/>
        <item x="237"/>
        <item x="1119"/>
        <item x="89"/>
        <item x="1024"/>
        <item x="1095"/>
        <item x="288"/>
        <item x="152"/>
        <item x="492"/>
        <item x="545"/>
        <item x="1190"/>
        <item x="637"/>
        <item x="1004"/>
        <item x="711"/>
        <item x="510"/>
        <item x="115"/>
        <item x="1068"/>
        <item x="317"/>
        <item x="62"/>
        <item x="1127"/>
        <item x="852"/>
        <item x="817"/>
        <item x="381"/>
        <item x="781"/>
        <item x="493"/>
        <item x="318"/>
        <item x="1138"/>
        <item x="1067"/>
        <item x="28"/>
        <item x="230"/>
        <item x="1020"/>
        <item x="1025"/>
        <item x="98"/>
        <item x="761"/>
        <item x="19"/>
        <item x="586"/>
        <item x="400"/>
        <item x="1081"/>
        <item x="844"/>
        <item x="995"/>
        <item x="1060"/>
        <item x="877"/>
        <item x="522"/>
        <item x="253"/>
        <item x="1197"/>
        <item x="1183"/>
        <item x="41"/>
        <item x="610"/>
        <item x="1146"/>
        <item x="971"/>
        <item x="968"/>
        <item x="255"/>
        <item x="795"/>
        <item x="121"/>
        <item x="533"/>
        <item x="1070"/>
        <item x="187"/>
        <item x="731"/>
        <item x="219"/>
        <item x="834"/>
        <item x="765"/>
        <item x="51"/>
        <item x="686"/>
        <item x="48"/>
        <item x="793"/>
        <item x="316"/>
        <item x="799"/>
        <item x="395"/>
        <item x="912"/>
        <item x="467"/>
        <item x="875"/>
        <item x="1001"/>
        <item x="1061"/>
        <item x="516"/>
        <item x="1122"/>
        <item x="677"/>
        <item x="868"/>
        <item x="126"/>
        <item x="87"/>
        <item x="833"/>
        <item x="1209"/>
        <item x="190"/>
        <item x="646"/>
        <item x="764"/>
        <item x="1121"/>
        <item x="1177"/>
        <item x="858"/>
        <item x="1114"/>
        <item x="1035"/>
        <item x="289"/>
        <item x="649"/>
        <item x="1207"/>
        <item x="27"/>
        <item x="1181"/>
        <item x="1032"/>
        <item x="246"/>
        <item x="881"/>
        <item x="501"/>
        <item x="869"/>
        <item x="1152"/>
        <item x="713"/>
        <item x="413"/>
        <item x="624"/>
        <item x="1115"/>
        <item x="179"/>
        <item x="992"/>
        <item x="127"/>
        <item x="1188"/>
        <item x="850"/>
        <item x="483"/>
        <item x="491"/>
        <item x="945"/>
        <item x="341"/>
        <item x="338"/>
        <item x="49"/>
        <item x="596"/>
        <item x="371"/>
        <item x="976"/>
        <item x="798"/>
        <item x="436"/>
        <item x="239"/>
        <item x="209"/>
        <item x="128"/>
        <item x="891"/>
        <item x="1156"/>
        <item x="755"/>
        <item x="597"/>
        <item x="963"/>
        <item x="668"/>
        <item x="429"/>
        <item x="456"/>
        <item x="864"/>
        <item x="905"/>
        <item x="472"/>
        <item x="725"/>
        <item x="100"/>
        <item x="871"/>
        <item x="0"/>
        <item x="419"/>
        <item x="633"/>
        <item x="6"/>
        <item x="16"/>
        <item x="313"/>
        <item x="913"/>
        <item x="334"/>
        <item x="816"/>
        <item x="303"/>
        <item x="944"/>
        <item x="887"/>
        <item x="958"/>
        <item x="1056"/>
        <item x="1169"/>
        <item x="1120"/>
        <item x="619"/>
        <item x="221"/>
        <item x="999"/>
        <item x="470"/>
        <item x="980"/>
        <item x="1057"/>
        <item x="1154"/>
        <item x="784"/>
        <item x="782"/>
        <item x="1049"/>
        <item x="101"/>
        <item x="165"/>
        <item x="355"/>
        <item x="50"/>
        <item x="708"/>
        <item x="422"/>
        <item x="698"/>
        <item x="1161"/>
        <item x="899"/>
        <item x="623"/>
        <item x="585"/>
        <item x="1109"/>
        <item x="760"/>
        <item x="118"/>
        <item x="171"/>
        <item x="369"/>
        <item x="918"/>
        <item x="120"/>
        <item x="882"/>
        <item x="536"/>
        <item x="1030"/>
        <item x="204"/>
        <item x="1143"/>
        <item x="800"/>
        <item x="734"/>
        <item x="651"/>
        <item x="766"/>
        <item x="448"/>
        <item x="462"/>
        <item x="1062"/>
        <item x="796"/>
        <item x="424"/>
        <item x="212"/>
        <item x="863"/>
        <item x="568"/>
        <item x="229"/>
        <item x="427"/>
        <item x="222"/>
        <item x="582"/>
        <item x="984"/>
        <item x="353"/>
        <item x="8"/>
        <item x="1164"/>
        <item x="818"/>
        <item x="282"/>
        <item x="432"/>
        <item x="80"/>
        <item x="304"/>
        <item x="208"/>
        <item x="589"/>
        <item x="485"/>
        <item x="2"/>
        <item x="377"/>
        <item x="213"/>
        <item x="726"/>
        <item x="301"/>
        <item x="349"/>
        <item x="262"/>
        <item x="112"/>
        <item x="1103"/>
        <item x="743"/>
        <item x="1052"/>
        <item x="84"/>
        <item x="907"/>
        <item x="762"/>
        <item x="612"/>
        <item x="53"/>
        <item x="662"/>
        <item x="130"/>
        <item x="1053"/>
        <item x="383"/>
        <item x="830"/>
        <item x="287"/>
        <item x="747"/>
        <item x="1041"/>
        <item x="458"/>
        <item x="136"/>
        <item x="11"/>
        <item x="927"/>
        <item x="352"/>
        <item x="31"/>
        <item x="503"/>
        <item x="1129"/>
        <item x="603"/>
        <item x="442"/>
        <item x="473"/>
        <item x="898"/>
        <item x="866"/>
        <item x="939"/>
        <item x="801"/>
        <item x="125"/>
        <item x="730"/>
        <item x="1211"/>
        <item x="564"/>
        <item x="897"/>
        <item x="368"/>
        <item x="1198"/>
        <item x="464"/>
        <item x="142"/>
        <item x="235"/>
        <item x="836"/>
        <item x="838"/>
        <item x="1108"/>
        <item x="991"/>
        <item x="30"/>
        <item x="943"/>
        <item x="148"/>
        <item x="851"/>
        <item x="396"/>
        <item x="217"/>
        <item x="928"/>
        <item x="285"/>
        <item x="576"/>
        <item x="411"/>
        <item x="973"/>
        <item x="277"/>
        <item x="718"/>
        <item x="675"/>
        <item x="155"/>
        <item x="911"/>
        <item x="452"/>
        <item x="849"/>
        <item x="970"/>
        <item x="453"/>
        <item x="418"/>
        <item x="537"/>
        <item x="244"/>
        <item x="873"/>
        <item x="402"/>
        <item x="814"/>
        <item x="721"/>
        <item x="629"/>
        <item x="138"/>
        <item x="1082"/>
        <item x="279"/>
        <item x="140"/>
        <item x="846"/>
        <item x="997"/>
        <item x="802"/>
        <item x="787"/>
        <item x="312"/>
        <item x="294"/>
        <item x="1003"/>
        <item x="607"/>
        <item x="828"/>
        <item x="59"/>
        <item x="684"/>
        <item x="1173"/>
        <item x="281"/>
        <item x="417"/>
        <item x="378"/>
        <item x="949"/>
        <item x="593"/>
        <item x="848"/>
        <item x="518"/>
        <item x="1054"/>
        <item x="1139"/>
        <item x="197"/>
        <item x="554"/>
        <item x="573"/>
        <item x="46"/>
        <item x="640"/>
        <item x="955"/>
        <item x="324"/>
        <item x="1167"/>
        <item x="250"/>
        <item x="177"/>
        <item x="1043"/>
        <item x="841"/>
        <item x="909"/>
        <item x="103"/>
        <item x="953"/>
        <item x="82"/>
        <item x="1147"/>
        <item x="1084"/>
        <item x="1184"/>
        <item x="14"/>
        <item x="450"/>
        <item x="97"/>
        <item x="977"/>
        <item x="439"/>
        <item x="20"/>
        <item x="941"/>
        <item x="307"/>
        <item x="954"/>
        <item x="194"/>
        <item x="45"/>
        <item x="35"/>
        <item x="257"/>
        <item x="1066"/>
        <item x="969"/>
        <item x="1180"/>
        <item x="614"/>
        <item x="1153"/>
        <item x="566"/>
        <item x="1175"/>
        <item x="113"/>
        <item x="1132"/>
        <item x="459"/>
        <item x="717"/>
        <item x="180"/>
        <item x="1174"/>
        <item x="857"/>
        <item x="985"/>
        <item x="372"/>
        <item x="176"/>
        <item x="1010"/>
        <item x="433"/>
        <item x="191"/>
        <item x="484"/>
        <item x="32"/>
        <item x="561"/>
        <item x="639"/>
        <item x="203"/>
        <item x="181"/>
        <item x="810"/>
        <item x="70"/>
        <item x="65"/>
        <item x="621"/>
        <item x="996"/>
        <item x="879"/>
        <item x="550"/>
        <item x="1201"/>
        <item x="61"/>
        <item x="888"/>
        <item x="727"/>
        <item x="73"/>
        <item x="480"/>
        <item x="1071"/>
        <item x="1064"/>
        <item x="759"/>
        <item x="886"/>
        <item x="981"/>
        <item x="220"/>
        <item x="1157"/>
        <item x="797"/>
        <item x="133"/>
        <item x="674"/>
        <item x="919"/>
        <item x="256"/>
        <item x="930"/>
        <item x="1000"/>
        <item x="672"/>
        <item x="17"/>
        <item x="657"/>
        <item x="1195"/>
        <item x="1104"/>
        <item x="329"/>
        <item x="715"/>
        <item x="680"/>
        <item x="488"/>
        <item x="1136"/>
        <item x="214"/>
        <item x="92"/>
        <item x="572"/>
        <item x="164"/>
        <item x="647"/>
        <item x="389"/>
        <item x="812"/>
        <item x="1080"/>
        <item x="1100"/>
        <item x="416"/>
        <item x="143"/>
        <item x="123"/>
        <item x="609"/>
        <item x="896"/>
        <item x="1088"/>
        <item x="169"/>
        <item x="627"/>
        <item x="613"/>
        <item x="847"/>
        <item x="374"/>
        <item x="872"/>
        <item x="1037"/>
        <item x="524"/>
        <item x="1134"/>
        <item x="616"/>
        <item x="1027"/>
        <item x="791"/>
        <item x="1141"/>
        <item x="1055"/>
        <item x="238"/>
        <item x="900"/>
        <item x="409"/>
        <item x="265"/>
        <item x="202"/>
        <item x="1017"/>
        <item x="1200"/>
        <item x="514"/>
        <item x="840"/>
        <item x="1074"/>
        <item x="929"/>
        <item x="158"/>
        <item x="94"/>
        <item x="952"/>
        <item x="776"/>
        <item x="437"/>
        <item x="1012"/>
        <item x="687"/>
        <item x="1210"/>
        <item x="1193"/>
        <item x="404"/>
        <item x="386"/>
        <item x="1014"/>
        <item x="827"/>
        <item x="264"/>
        <item x="42"/>
        <item x="496"/>
        <item x="1178"/>
        <item x="320"/>
        <item x="885"/>
        <item x="644"/>
        <item x="682"/>
        <item x="163"/>
        <item x="594"/>
        <item x="499"/>
        <item x="56"/>
        <item x="440"/>
        <item x="890"/>
        <item x="1090"/>
        <item x="76"/>
        <item x="664"/>
        <item x="347"/>
        <item x="1187"/>
        <item x="1179"/>
        <item x="865"/>
        <item x="186"/>
        <item x="466"/>
        <item x="24"/>
        <item x="227"/>
        <item x="604"/>
        <item x="449"/>
        <item x="78"/>
        <item x="188"/>
        <item x="129"/>
        <item x="102"/>
        <item x="1089"/>
        <item x="295"/>
        <item x="390"/>
        <item x="58"/>
        <item x="388"/>
        <item x="290"/>
        <item x="565"/>
        <item x="577"/>
        <item x="392"/>
        <item x="153"/>
        <item x="339"/>
        <item x="259"/>
        <item x="704"/>
        <item x="1028"/>
        <item x="426"/>
        <item x="983"/>
        <item x="1112"/>
        <item x="215"/>
        <item x="519"/>
        <item x="744"/>
        <item x="948"/>
        <item x="272"/>
        <item x="835"/>
        <item x="551"/>
        <item x="739"/>
        <item x="425"/>
        <item x="972"/>
        <item x="1011"/>
        <item x="431"/>
        <item x="454"/>
        <item x="403"/>
        <item x="598"/>
        <item x="185"/>
        <item x="803"/>
        <item x="750"/>
        <item x="360"/>
        <item x="1008"/>
        <item x="901"/>
        <item x="859"/>
        <item x="843"/>
        <item x="91"/>
        <item x="769"/>
        <item x="824"/>
        <item x="420"/>
        <item x="811"/>
        <item x="67"/>
        <item x="394"/>
        <item x="57"/>
        <item x="699"/>
        <item x="962"/>
        <item x="254"/>
        <item x="380"/>
        <item x="195"/>
        <item x="1176"/>
        <item x="1097"/>
        <item x="771"/>
        <item x="44"/>
        <item x="826"/>
        <item x="815"/>
        <item x="314"/>
        <item x="236"/>
        <item x="1073"/>
        <item x="122"/>
        <item x="106"/>
        <item x="260"/>
        <item x="768"/>
        <item x="1021"/>
        <item x="465"/>
        <item x="509"/>
        <item x="1029"/>
        <item x="189"/>
        <item x="808"/>
        <item x="363"/>
        <item x="302"/>
        <item x="584"/>
        <item x="1002"/>
        <item x="1206"/>
        <item x="570"/>
        <item x="249"/>
        <item x="549"/>
        <item x="1133"/>
        <item x="989"/>
        <item x="546"/>
        <item x="1155"/>
        <item x="258"/>
        <item x="479"/>
        <item x="108"/>
        <item x="779"/>
        <item x="196"/>
        <item x="1130"/>
        <item x="147"/>
        <item x="356"/>
        <item x="608"/>
        <item x="104"/>
        <item x="688"/>
        <item x="719"/>
        <item x="497"/>
        <item x="332"/>
        <item x="966"/>
        <item x="602"/>
        <item x="513"/>
        <item x="1144"/>
        <item x="1022"/>
        <item x="780"/>
        <item x="670"/>
        <item x="228"/>
        <item x="746"/>
        <item x="105"/>
        <item x="284"/>
        <item x="694"/>
        <item x="75"/>
        <item x="979"/>
        <item x="457"/>
        <item x="4"/>
        <item x="276"/>
        <item x="384"/>
        <item x="517"/>
        <item x="957"/>
        <item x="926"/>
        <item x="1098"/>
        <item x="655"/>
        <item x="408"/>
        <item x="906"/>
        <item x="1016"/>
        <item x="819"/>
        <item x="1111"/>
        <item x="240"/>
        <item x="578"/>
        <item x="1126"/>
        <item x="669"/>
        <item x="471"/>
        <item x="1194"/>
        <item x="758"/>
        <item x="1202"/>
        <item x="498"/>
        <item x="1063"/>
        <item x="854"/>
        <item x="232"/>
        <item x="463"/>
        <item x="867"/>
        <item x="207"/>
        <item x="822"/>
        <item x="737"/>
        <item x="273"/>
        <item x="988"/>
        <item x="671"/>
        <item x="357"/>
        <item x="328"/>
        <item x="507"/>
        <item x="319"/>
        <item x="423"/>
        <item x="1166"/>
        <item x="175"/>
        <item x="861"/>
        <item x="583"/>
        <item x="468"/>
        <item x="974"/>
        <item x="676"/>
        <item x="1102"/>
        <item x="632"/>
        <item x="1145"/>
        <item x="656"/>
        <item x="1047"/>
        <item x="298"/>
        <item x="226"/>
        <item x="1199"/>
        <item x="924"/>
        <item x="198"/>
        <item x="22"/>
        <item x="660"/>
        <item x="557"/>
        <item x="821"/>
        <item x="351"/>
        <item x="52"/>
        <item x="34"/>
        <item x="1124"/>
        <item x="292"/>
        <item x="1168"/>
        <item x="635"/>
        <item x="345"/>
        <item x="107"/>
        <item x="925"/>
        <item x="370"/>
        <item x="3"/>
        <item x="1077"/>
        <item x="269"/>
        <item x="752"/>
        <item x="325"/>
        <item x="455"/>
        <item x="132"/>
        <item x="893"/>
        <item x="1034"/>
        <item x="880"/>
        <item x="461"/>
        <item x="934"/>
        <item x="494"/>
        <item x="1123"/>
        <item x="559"/>
        <item x="117"/>
        <item x="933"/>
        <item x="723"/>
        <item x="72"/>
        <item x="141"/>
        <item x="643"/>
        <item x="735"/>
        <item x="956"/>
        <item x="1142"/>
        <item x="685"/>
        <item x="1196"/>
        <item x="982"/>
        <item x="946"/>
        <item x="741"/>
        <item x="286"/>
        <item x="39"/>
        <item x="475"/>
        <item x="489"/>
        <item x="342"/>
        <item x="502"/>
        <item x="870"/>
        <item x="884"/>
        <item x="839"/>
        <item x="770"/>
        <item x="174"/>
        <item x="451"/>
        <item x="486"/>
        <item x="789"/>
        <item x="109"/>
        <item x="580"/>
        <item x="630"/>
        <item x="910"/>
        <item x="397"/>
        <item x="245"/>
        <item x="690"/>
        <item x="618"/>
        <item x="965"/>
        <item x="54"/>
        <item x="274"/>
        <item x="754"/>
        <item x="751"/>
        <item x="401"/>
        <item x="296"/>
        <item x="617"/>
        <item x="665"/>
        <item x="1162"/>
        <item x="894"/>
        <item x="1128"/>
        <item x="575"/>
        <item x="1083"/>
        <item x="916"/>
        <item x="757"/>
        <item x="937"/>
        <item x="1015"/>
        <item x="361"/>
        <item x="40"/>
        <item x="548"/>
        <item x="358"/>
        <item x="978"/>
        <item x="1125"/>
        <item x="641"/>
        <item x="114"/>
        <item x="845"/>
        <item x="923"/>
        <item x="116"/>
        <item x="1149"/>
        <item x="1163"/>
        <item x="620"/>
        <item x="435"/>
        <item x="385"/>
        <item x="1208"/>
        <item x="131"/>
        <item x="365"/>
        <item x="13"/>
        <item x="263"/>
        <item x="1107"/>
        <item x="99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x="3"/>
        <item x="0"/>
        <item x="5"/>
        <item x="8"/>
        <item x="12"/>
        <item x="11"/>
        <item x="2"/>
        <item x="13"/>
        <item x="4"/>
        <item x="10"/>
        <item x="9"/>
        <item x="6"/>
        <item x="1"/>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3"/>
        <item x="1"/>
        <item x="0"/>
        <item x="5"/>
        <item x="4"/>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4">
        <item x="8"/>
        <item x="7"/>
        <item x="3"/>
        <item x="9"/>
        <item x="2"/>
        <item x="1"/>
        <item x="0"/>
        <item x="6"/>
        <item x="5"/>
        <item x="11"/>
        <item x="4"/>
        <item x="12"/>
        <item x="10"/>
        <item t="default"/>
      </items>
    </pivotField>
    <pivotField dataField="1" showAll="0">
      <items count="14">
        <item x="12"/>
        <item x="10"/>
        <item x="11"/>
        <item x="9"/>
        <item x="7"/>
        <item x="0"/>
        <item x="8"/>
        <item x="2"/>
        <item x="6"/>
        <item x="3"/>
        <item x="5"/>
        <item x="4"/>
        <item x="1"/>
        <item t="default"/>
      </items>
    </pivotField>
    <pivotField dataField="1" showAll="0">
      <items count="13">
        <item x="11"/>
        <item x="10"/>
        <item x="8"/>
        <item x="9"/>
        <item x="7"/>
        <item x="0"/>
        <item x="1"/>
        <item x="5"/>
        <item x="3"/>
        <item x="6"/>
        <item x="4"/>
        <item x="2"/>
        <item t="default"/>
      </items>
    </pivotField>
    <pivotField dataField="1" showAll="0">
      <items count="14">
        <item x="8"/>
        <item x="12"/>
        <item x="9"/>
        <item x="11"/>
        <item x="10"/>
        <item x="0"/>
        <item x="1"/>
        <item x="7"/>
        <item x="3"/>
        <item x="5"/>
        <item x="6"/>
        <item x="4"/>
        <item x="2"/>
        <item t="default"/>
      </items>
    </pivotField>
    <pivotField dataField="1" showAll="0">
      <items count="14">
        <item x="12"/>
        <item x="10"/>
        <item x="11"/>
        <item x="6"/>
        <item x="4"/>
        <item x="7"/>
        <item x="0"/>
        <item x="8"/>
        <item x="5"/>
        <item x="3"/>
        <item x="1"/>
        <item x="2"/>
        <item x="9"/>
        <item t="default"/>
      </items>
    </pivotField>
    <pivotField showAll="0">
      <items count="5">
        <item x="2"/>
        <item x="3"/>
        <item x="0"/>
        <item x="1"/>
        <item t="default"/>
      </items>
    </pivotField>
    <pivotField showAll="0"/>
    <pivotField showAll="0"/>
    <pivotField showAll="0"/>
    <pivotField showAll="0"/>
  </pivotFields>
  <rowFields count="1">
    <field x="26"/>
  </rowFields>
  <rowItems count="15">
    <i>
      <x/>
    </i>
    <i>
      <x v="1"/>
    </i>
    <i>
      <x v="2"/>
    </i>
    <i>
      <x v="3"/>
    </i>
    <i>
      <x v="4"/>
    </i>
    <i>
      <x v="5"/>
    </i>
    <i>
      <x v="6"/>
    </i>
    <i>
      <x v="7"/>
    </i>
    <i>
      <x v="8"/>
    </i>
    <i>
      <x v="9"/>
    </i>
    <i>
      <x v="10"/>
    </i>
    <i>
      <x v="11"/>
    </i>
    <i>
      <x v="12"/>
    </i>
    <i>
      <x v="13"/>
    </i>
    <i t="grand">
      <x/>
    </i>
  </rowItems>
  <colFields count="1">
    <field x="-2"/>
  </colFields>
  <colItems count="5">
    <i>
      <x/>
    </i>
    <i i="1">
      <x v="1"/>
    </i>
    <i i="2">
      <x v="2"/>
    </i>
    <i i="3">
      <x v="3"/>
    </i>
    <i i="4">
      <x v="4"/>
    </i>
  </colItems>
  <dataFields count="5">
    <dataField name="Average of EXTRAVERSION" fld="57" subtotal="average" baseField="0" baseItem="0"/>
    <dataField name="Average of AGREEABLENESS" fld="58" subtotal="average" baseField="0" baseItem="0"/>
    <dataField name="Average of CONSCIENTIOUSNESS" fld="59" subtotal="average" baseField="0" baseItem="0"/>
    <dataField name="Average of EMOTIONAL_STABILITY" fld="60" subtotal="average" baseField="0" baseItem="0"/>
    <dataField name="Average of OPENNESS_TO_EXPERIENCE" fld="61"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D92297B-27F3-8846-AF0E-185AF0C04CE1}" name="PivotTable27" cacheId="76"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olHeaderCaption="Open">
  <location ref="AC3:AH11" firstHeaderRow="1" firstDataRow="2" firstDataCol="1"/>
  <pivotFields count="67">
    <pivotField showAll="0"/>
    <pivotField numFmtId="22" showAll="0"/>
    <pivotField dataField="1" showAll="0"/>
    <pivotField showAll="0"/>
    <pivotField showAll="0"/>
    <pivotField showAll="0"/>
    <pivotField showAll="0"/>
    <pivotField showAll="0"/>
    <pivotField showAll="0"/>
    <pivotField axis="axisRow" showAll="0">
      <items count="7">
        <item x="0"/>
        <item x="2"/>
        <item x="3"/>
        <item x="1"/>
        <item x="5"/>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3"/>
        <item x="1"/>
        <item x="0"/>
        <item x="5"/>
        <item x="4"/>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5">
        <item x="2"/>
        <item x="1"/>
        <item x="3"/>
        <item x="0"/>
        <item t="default"/>
      </items>
    </pivotField>
  </pivotFields>
  <rowFields count="1">
    <field x="9"/>
  </rowFields>
  <rowItems count="7">
    <i>
      <x/>
    </i>
    <i>
      <x v="1"/>
    </i>
    <i>
      <x v="2"/>
    </i>
    <i>
      <x v="3"/>
    </i>
    <i>
      <x v="4"/>
    </i>
    <i>
      <x v="5"/>
    </i>
    <i t="grand">
      <x/>
    </i>
  </rowItems>
  <colFields count="1">
    <field x="66"/>
  </colFields>
  <colItems count="5">
    <i>
      <x/>
    </i>
    <i>
      <x v="1"/>
    </i>
    <i>
      <x v="2"/>
    </i>
    <i>
      <x v="3"/>
    </i>
    <i t="grand">
      <x/>
    </i>
  </colItems>
  <dataFields count="1">
    <dataField name="Count of ResponseId" fld="2"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6C60984-8E49-5F43-87BB-4908D0AEBF0C}" name="PivotTable26" cacheId="7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olHeaderCaption="Emot">
  <location ref="V3:AA11" firstHeaderRow="1" firstDataRow="2" firstDataCol="1"/>
  <pivotFields count="67">
    <pivotField showAll="0"/>
    <pivotField numFmtId="22"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3"/>
        <item x="1"/>
        <item x="0"/>
        <item x="5"/>
        <item x="4"/>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5">
        <item x="1"/>
        <item x="2"/>
        <item x="0"/>
        <item x="3"/>
        <item t="default"/>
      </items>
    </pivotField>
    <pivotField showAll="0"/>
  </pivotFields>
  <rowFields count="1">
    <field x="40"/>
  </rowFields>
  <rowItems count="7">
    <i>
      <x/>
    </i>
    <i>
      <x v="1"/>
    </i>
    <i>
      <x v="2"/>
    </i>
    <i>
      <x v="3"/>
    </i>
    <i>
      <x v="4"/>
    </i>
    <i>
      <x v="5"/>
    </i>
    <i t="grand">
      <x/>
    </i>
  </rowItems>
  <colFields count="1">
    <field x="65"/>
  </colFields>
  <colItems count="5">
    <i>
      <x/>
    </i>
    <i>
      <x v="1"/>
    </i>
    <i>
      <x v="2"/>
    </i>
    <i>
      <x v="3"/>
    </i>
    <i t="grand">
      <x/>
    </i>
  </colItems>
  <dataFields count="1">
    <dataField name="Count of ResponseId" fld="2" subtotal="count"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AD33648-E712-F04A-9781-4A61FE5C868A}" name="PivotTable21" cacheId="76"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 colHeaderCaption="Ext">
  <location ref="A34:F41" firstHeaderRow="0" firstDataRow="1" firstDataCol="1"/>
  <pivotFields count="67">
    <pivotField showAll="0"/>
    <pivotField numFmtId="22" showAll="0"/>
    <pivotField showAll="0">
      <items count="1213">
        <item x="1044"/>
        <item x="1033"/>
        <item x="552"/>
        <item x="487"/>
        <item x="706"/>
        <item x="182"/>
        <item x="331"/>
        <item x="95"/>
        <item x="505"/>
        <item x="701"/>
        <item x="124"/>
        <item x="535"/>
        <item x="539"/>
        <item x="707"/>
        <item x="99"/>
        <item x="283"/>
        <item x="606"/>
        <item x="1192"/>
        <item x="775"/>
        <item x="430"/>
        <item x="323"/>
        <item x="445"/>
        <item x="1040"/>
        <item x="876"/>
        <item x="874"/>
        <item x="63"/>
        <item x="333"/>
        <item x="421"/>
        <item x="938"/>
        <item x="1072"/>
        <item x="25"/>
        <item x="805"/>
        <item x="547"/>
        <item x="38"/>
        <item x="414"/>
        <item x="592"/>
        <item x="622"/>
        <item x="1186"/>
        <item x="373"/>
        <item x="806"/>
        <item x="773"/>
        <item x="1165"/>
        <item x="590"/>
        <item x="233"/>
        <item x="10"/>
        <item x="1150"/>
        <item x="172"/>
        <item x="21"/>
        <item x="330"/>
        <item x="1013"/>
        <item x="159"/>
        <item x="563"/>
        <item x="7"/>
        <item x="1048"/>
        <item x="1075"/>
        <item x="728"/>
        <item x="689"/>
        <item x="96"/>
        <item x="444"/>
        <item x="326"/>
        <item x="772"/>
        <item x="1007"/>
        <item x="161"/>
        <item x="742"/>
        <item x="1171"/>
        <item x="379"/>
        <item x="23"/>
        <item x="1140"/>
        <item x="305"/>
        <item x="658"/>
        <item x="206"/>
        <item x="205"/>
        <item x="567"/>
        <item x="275"/>
        <item x="856"/>
        <item x="634"/>
        <item x="183"/>
        <item x="88"/>
        <item x="223"/>
        <item x="1148"/>
        <item x="922"/>
        <item x="691"/>
        <item x="653"/>
        <item x="216"/>
        <item x="842"/>
        <item x="599"/>
        <item x="693"/>
        <item x="902"/>
        <item x="79"/>
        <item x="1086"/>
        <item x="1"/>
        <item x="921"/>
        <item x="736"/>
        <item x="600"/>
        <item x="267"/>
        <item x="156"/>
        <item x="666"/>
        <item x="469"/>
        <item x="705"/>
        <item x="327"/>
        <item x="1059"/>
        <item x="1093"/>
        <item x="534"/>
        <item x="1038"/>
        <item x="1078"/>
        <item x="268"/>
        <item x="523"/>
        <item x="611"/>
        <item x="521"/>
        <item x="367"/>
        <item x="1058"/>
        <item x="683"/>
        <item x="722"/>
        <item x="1046"/>
        <item x="398"/>
        <item x="804"/>
        <item x="738"/>
        <item x="1137"/>
        <item x="434"/>
        <item x="714"/>
        <item x="777"/>
        <item x="271"/>
        <item x="77"/>
        <item x="291"/>
        <item x="645"/>
        <item x="661"/>
        <item x="681"/>
        <item x="558"/>
        <item x="732"/>
        <item x="362"/>
        <item x="993"/>
        <item x="936"/>
        <item x="412"/>
        <item x="1050"/>
        <item x="310"/>
        <item x="753"/>
        <item x="935"/>
        <item x="638"/>
        <item x="210"/>
        <item x="81"/>
        <item x="695"/>
        <item x="1170"/>
        <item x="200"/>
        <item x="574"/>
        <item x="648"/>
        <item x="862"/>
        <item x="712"/>
        <item x="111"/>
        <item x="940"/>
        <item x="733"/>
        <item x="33"/>
        <item x="569"/>
        <item x="702"/>
        <item x="543"/>
        <item x="146"/>
        <item x="224"/>
        <item x="43"/>
        <item x="201"/>
        <item x="1158"/>
        <item x="904"/>
        <item x="515"/>
        <item x="315"/>
        <item x="1159"/>
        <item x="359"/>
        <item x="788"/>
        <item x="145"/>
        <item x="1117"/>
        <item x="807"/>
        <item x="382"/>
        <item x="504"/>
        <item x="1092"/>
        <item x="447"/>
        <item x="1045"/>
        <item x="636"/>
        <item x="151"/>
        <item x="571"/>
        <item x="160"/>
        <item x="1085"/>
        <item x="60"/>
        <item x="544"/>
        <item x="1116"/>
        <item x="679"/>
        <item x="703"/>
        <item x="889"/>
        <item x="477"/>
        <item x="532"/>
        <item x="110"/>
        <item x="1182"/>
        <item x="1185"/>
        <item x="587"/>
        <item x="83"/>
        <item x="178"/>
        <item x="348"/>
        <item x="1039"/>
        <item x="709"/>
        <item x="69"/>
        <item x="650"/>
        <item x="9"/>
        <item x="1019"/>
        <item x="756"/>
        <item x="615"/>
        <item x="1026"/>
        <item x="139"/>
        <item x="364"/>
        <item x="748"/>
        <item x="767"/>
        <item x="745"/>
        <item x="1151"/>
        <item x="528"/>
        <item x="71"/>
        <item x="700"/>
        <item x="931"/>
        <item x="168"/>
        <item x="490"/>
        <item x="406"/>
        <item x="162"/>
        <item x="410"/>
        <item x="1023"/>
        <item x="990"/>
        <item x="1172"/>
        <item x="809"/>
        <item x="778"/>
        <item x="914"/>
        <item x="1203"/>
        <item x="1110"/>
        <item x="346"/>
        <item x="1113"/>
        <item x="66"/>
        <item x="387"/>
        <item x="892"/>
        <item x="749"/>
        <item x="343"/>
        <item x="1079"/>
        <item x="335"/>
        <item x="300"/>
        <item x="512"/>
        <item x="311"/>
        <item x="763"/>
        <item x="538"/>
        <item x="438"/>
        <item x="405"/>
        <item x="724"/>
        <item x="154"/>
        <item x="340"/>
        <item x="270"/>
        <item x="975"/>
        <item x="1076"/>
        <item x="1006"/>
        <item x="825"/>
        <item x="1031"/>
        <item x="591"/>
        <item x="37"/>
        <item x="932"/>
        <item x="55"/>
        <item x="399"/>
        <item x="150"/>
        <item x="823"/>
        <item x="785"/>
        <item x="495"/>
        <item x="366"/>
        <item x="917"/>
        <item x="218"/>
        <item x="1135"/>
        <item x="1009"/>
        <item x="967"/>
        <item x="628"/>
        <item x="855"/>
        <item x="193"/>
        <item x="659"/>
        <item x="376"/>
        <item x="137"/>
        <item x="960"/>
        <item x="581"/>
        <item x="774"/>
        <item x="199"/>
        <item x="18"/>
        <item x="119"/>
        <item x="831"/>
        <item x="1065"/>
        <item x="667"/>
        <item x="961"/>
        <item x="654"/>
        <item x="588"/>
        <item x="595"/>
        <item x="553"/>
        <item x="950"/>
        <item x="820"/>
        <item x="579"/>
        <item x="790"/>
        <item x="299"/>
        <item x="308"/>
        <item x="908"/>
        <item x="500"/>
        <item x="555"/>
        <item x="297"/>
        <item x="157"/>
        <item x="278"/>
        <item x="242"/>
        <item x="29"/>
        <item x="1091"/>
        <item x="149"/>
        <item x="642"/>
        <item x="1069"/>
        <item x="234"/>
        <item x="783"/>
        <item x="525"/>
        <item x="696"/>
        <item x="506"/>
        <item x="526"/>
        <item x="64"/>
        <item x="47"/>
        <item x="266"/>
        <item x="321"/>
        <item x="560"/>
        <item x="337"/>
        <item x="86"/>
        <item x="1018"/>
        <item x="520"/>
        <item x="530"/>
        <item x="225"/>
        <item x="90"/>
        <item x="170"/>
        <item x="1105"/>
        <item x="697"/>
        <item x="1036"/>
        <item x="173"/>
        <item x="986"/>
        <item x="74"/>
        <item x="652"/>
        <item x="15"/>
        <item x="474"/>
        <item x="716"/>
        <item x="942"/>
        <item x="792"/>
        <item x="562"/>
        <item x="853"/>
        <item x="786"/>
        <item x="626"/>
        <item x="248"/>
        <item x="407"/>
        <item x="541"/>
        <item x="920"/>
        <item x="184"/>
        <item x="446"/>
        <item x="720"/>
        <item x="1191"/>
        <item x="964"/>
        <item x="883"/>
        <item x="860"/>
        <item x="26"/>
        <item x="443"/>
        <item x="832"/>
        <item x="5"/>
        <item x="93"/>
        <item x="481"/>
        <item x="306"/>
        <item x="692"/>
        <item x="350"/>
        <item x="476"/>
        <item x="527"/>
        <item x="135"/>
        <item x="231"/>
        <item x="261"/>
        <item x="1099"/>
        <item x="508"/>
        <item x="354"/>
        <item x="987"/>
        <item x="460"/>
        <item x="1101"/>
        <item x="895"/>
        <item x="959"/>
        <item x="428"/>
        <item x="813"/>
        <item x="241"/>
        <item x="144"/>
        <item x="211"/>
        <item x="794"/>
        <item x="625"/>
        <item x="415"/>
        <item x="336"/>
        <item x="511"/>
        <item x="293"/>
        <item x="729"/>
        <item x="994"/>
        <item x="631"/>
        <item x="482"/>
        <item x="529"/>
        <item x="167"/>
        <item x="542"/>
        <item x="393"/>
        <item x="710"/>
        <item x="134"/>
        <item x="947"/>
        <item x="531"/>
        <item x="673"/>
        <item x="951"/>
        <item x="1205"/>
        <item x="1204"/>
        <item x="1118"/>
        <item x="601"/>
        <item x="540"/>
        <item x="1042"/>
        <item x="663"/>
        <item x="1005"/>
        <item x="85"/>
        <item x="322"/>
        <item x="1087"/>
        <item x="1096"/>
        <item x="1094"/>
        <item x="166"/>
        <item x="441"/>
        <item x="243"/>
        <item x="12"/>
        <item x="251"/>
        <item x="478"/>
        <item x="678"/>
        <item x="1189"/>
        <item x="36"/>
        <item x="829"/>
        <item x="1106"/>
        <item x="344"/>
        <item x="1160"/>
        <item x="915"/>
        <item x="391"/>
        <item x="309"/>
        <item x="740"/>
        <item x="192"/>
        <item x="903"/>
        <item x="1051"/>
        <item x="878"/>
        <item x="247"/>
        <item x="605"/>
        <item x="280"/>
        <item x="252"/>
        <item x="556"/>
        <item x="837"/>
        <item x="1131"/>
        <item x="68"/>
        <item x="375"/>
        <item x="237"/>
        <item x="1119"/>
        <item x="89"/>
        <item x="1024"/>
        <item x="1095"/>
        <item x="288"/>
        <item x="152"/>
        <item x="492"/>
        <item x="545"/>
        <item x="1190"/>
        <item x="637"/>
        <item x="1004"/>
        <item x="711"/>
        <item x="510"/>
        <item x="115"/>
        <item x="1068"/>
        <item x="317"/>
        <item x="62"/>
        <item x="1127"/>
        <item x="852"/>
        <item x="817"/>
        <item x="381"/>
        <item x="781"/>
        <item x="493"/>
        <item x="318"/>
        <item x="1138"/>
        <item x="1067"/>
        <item x="28"/>
        <item x="230"/>
        <item x="1020"/>
        <item x="1025"/>
        <item x="98"/>
        <item x="761"/>
        <item x="19"/>
        <item x="586"/>
        <item x="400"/>
        <item x="1081"/>
        <item x="844"/>
        <item x="995"/>
        <item x="1060"/>
        <item x="877"/>
        <item x="522"/>
        <item x="253"/>
        <item x="1197"/>
        <item x="1183"/>
        <item x="41"/>
        <item x="610"/>
        <item x="1146"/>
        <item x="971"/>
        <item x="968"/>
        <item x="255"/>
        <item x="795"/>
        <item x="121"/>
        <item x="533"/>
        <item x="1070"/>
        <item x="187"/>
        <item x="731"/>
        <item x="219"/>
        <item x="834"/>
        <item x="765"/>
        <item x="51"/>
        <item x="686"/>
        <item x="48"/>
        <item x="793"/>
        <item x="316"/>
        <item x="799"/>
        <item x="395"/>
        <item x="912"/>
        <item x="467"/>
        <item x="875"/>
        <item x="1001"/>
        <item x="1061"/>
        <item x="516"/>
        <item x="1122"/>
        <item x="677"/>
        <item x="868"/>
        <item x="126"/>
        <item x="87"/>
        <item x="833"/>
        <item x="1209"/>
        <item x="190"/>
        <item x="646"/>
        <item x="764"/>
        <item x="1121"/>
        <item x="1177"/>
        <item x="858"/>
        <item x="1114"/>
        <item x="1035"/>
        <item x="289"/>
        <item x="649"/>
        <item x="1207"/>
        <item x="27"/>
        <item x="1181"/>
        <item x="1032"/>
        <item x="246"/>
        <item x="881"/>
        <item x="501"/>
        <item x="869"/>
        <item x="1152"/>
        <item x="713"/>
        <item x="413"/>
        <item x="624"/>
        <item x="1115"/>
        <item x="179"/>
        <item x="992"/>
        <item x="127"/>
        <item x="1188"/>
        <item x="850"/>
        <item x="483"/>
        <item x="491"/>
        <item x="945"/>
        <item x="341"/>
        <item x="338"/>
        <item x="49"/>
        <item x="596"/>
        <item x="371"/>
        <item x="976"/>
        <item x="798"/>
        <item x="436"/>
        <item x="239"/>
        <item x="209"/>
        <item x="128"/>
        <item x="891"/>
        <item x="1156"/>
        <item x="755"/>
        <item x="597"/>
        <item x="963"/>
        <item x="668"/>
        <item x="429"/>
        <item x="456"/>
        <item x="864"/>
        <item x="905"/>
        <item x="472"/>
        <item x="725"/>
        <item x="100"/>
        <item x="871"/>
        <item x="0"/>
        <item x="419"/>
        <item x="633"/>
        <item x="6"/>
        <item x="16"/>
        <item x="313"/>
        <item x="913"/>
        <item x="334"/>
        <item x="816"/>
        <item x="303"/>
        <item x="944"/>
        <item x="887"/>
        <item x="958"/>
        <item x="1056"/>
        <item x="1169"/>
        <item x="1120"/>
        <item x="619"/>
        <item x="221"/>
        <item x="999"/>
        <item x="470"/>
        <item x="980"/>
        <item x="1057"/>
        <item x="1154"/>
        <item x="784"/>
        <item x="782"/>
        <item x="1049"/>
        <item x="101"/>
        <item x="165"/>
        <item x="355"/>
        <item x="50"/>
        <item x="708"/>
        <item x="422"/>
        <item x="698"/>
        <item x="1161"/>
        <item x="899"/>
        <item x="623"/>
        <item x="585"/>
        <item x="1109"/>
        <item x="760"/>
        <item x="118"/>
        <item x="171"/>
        <item x="369"/>
        <item x="918"/>
        <item x="120"/>
        <item x="882"/>
        <item x="536"/>
        <item x="1030"/>
        <item x="204"/>
        <item x="1143"/>
        <item x="800"/>
        <item x="734"/>
        <item x="651"/>
        <item x="766"/>
        <item x="448"/>
        <item x="462"/>
        <item x="1062"/>
        <item x="796"/>
        <item x="424"/>
        <item x="212"/>
        <item x="863"/>
        <item x="568"/>
        <item x="229"/>
        <item x="427"/>
        <item x="222"/>
        <item x="582"/>
        <item x="984"/>
        <item x="353"/>
        <item x="8"/>
        <item x="1164"/>
        <item x="818"/>
        <item x="282"/>
        <item x="432"/>
        <item x="80"/>
        <item x="304"/>
        <item x="208"/>
        <item x="589"/>
        <item x="485"/>
        <item x="2"/>
        <item x="377"/>
        <item x="213"/>
        <item x="726"/>
        <item x="301"/>
        <item x="349"/>
        <item x="262"/>
        <item x="112"/>
        <item x="1103"/>
        <item x="743"/>
        <item x="1052"/>
        <item x="84"/>
        <item x="907"/>
        <item x="762"/>
        <item x="612"/>
        <item x="53"/>
        <item x="662"/>
        <item x="130"/>
        <item x="1053"/>
        <item x="383"/>
        <item x="830"/>
        <item x="287"/>
        <item x="747"/>
        <item x="1041"/>
        <item x="458"/>
        <item x="136"/>
        <item x="11"/>
        <item x="927"/>
        <item x="352"/>
        <item x="31"/>
        <item x="503"/>
        <item x="1129"/>
        <item x="603"/>
        <item x="442"/>
        <item x="473"/>
        <item x="898"/>
        <item x="866"/>
        <item x="939"/>
        <item x="801"/>
        <item x="125"/>
        <item x="730"/>
        <item x="1211"/>
        <item x="564"/>
        <item x="897"/>
        <item x="368"/>
        <item x="1198"/>
        <item x="464"/>
        <item x="142"/>
        <item x="235"/>
        <item x="836"/>
        <item x="838"/>
        <item x="1108"/>
        <item x="991"/>
        <item x="30"/>
        <item x="943"/>
        <item x="148"/>
        <item x="851"/>
        <item x="396"/>
        <item x="217"/>
        <item x="928"/>
        <item x="285"/>
        <item x="576"/>
        <item x="411"/>
        <item x="973"/>
        <item x="277"/>
        <item x="718"/>
        <item x="675"/>
        <item x="155"/>
        <item x="911"/>
        <item x="452"/>
        <item x="849"/>
        <item x="970"/>
        <item x="453"/>
        <item x="418"/>
        <item x="537"/>
        <item x="244"/>
        <item x="873"/>
        <item x="402"/>
        <item x="814"/>
        <item x="721"/>
        <item x="629"/>
        <item x="138"/>
        <item x="1082"/>
        <item x="279"/>
        <item x="140"/>
        <item x="846"/>
        <item x="997"/>
        <item x="802"/>
        <item x="787"/>
        <item x="312"/>
        <item x="294"/>
        <item x="1003"/>
        <item x="607"/>
        <item x="828"/>
        <item x="59"/>
        <item x="684"/>
        <item x="1173"/>
        <item x="281"/>
        <item x="417"/>
        <item x="378"/>
        <item x="949"/>
        <item x="593"/>
        <item x="848"/>
        <item x="518"/>
        <item x="1054"/>
        <item x="1139"/>
        <item x="197"/>
        <item x="554"/>
        <item x="573"/>
        <item x="46"/>
        <item x="640"/>
        <item x="955"/>
        <item x="324"/>
        <item x="1167"/>
        <item x="250"/>
        <item x="177"/>
        <item x="1043"/>
        <item x="841"/>
        <item x="909"/>
        <item x="103"/>
        <item x="953"/>
        <item x="82"/>
        <item x="1147"/>
        <item x="1084"/>
        <item x="1184"/>
        <item x="14"/>
        <item x="450"/>
        <item x="97"/>
        <item x="977"/>
        <item x="439"/>
        <item x="20"/>
        <item x="941"/>
        <item x="307"/>
        <item x="954"/>
        <item x="194"/>
        <item x="45"/>
        <item x="35"/>
        <item x="257"/>
        <item x="1066"/>
        <item x="969"/>
        <item x="1180"/>
        <item x="614"/>
        <item x="1153"/>
        <item x="566"/>
        <item x="1175"/>
        <item x="113"/>
        <item x="1132"/>
        <item x="459"/>
        <item x="717"/>
        <item x="180"/>
        <item x="1174"/>
        <item x="857"/>
        <item x="985"/>
        <item x="372"/>
        <item x="176"/>
        <item x="1010"/>
        <item x="433"/>
        <item x="191"/>
        <item x="484"/>
        <item x="32"/>
        <item x="561"/>
        <item x="639"/>
        <item x="203"/>
        <item x="181"/>
        <item x="810"/>
        <item x="70"/>
        <item x="65"/>
        <item x="621"/>
        <item x="996"/>
        <item x="879"/>
        <item x="550"/>
        <item x="1201"/>
        <item x="61"/>
        <item x="888"/>
        <item x="727"/>
        <item x="73"/>
        <item x="480"/>
        <item x="1071"/>
        <item x="1064"/>
        <item x="759"/>
        <item x="886"/>
        <item x="981"/>
        <item x="220"/>
        <item x="1157"/>
        <item x="797"/>
        <item x="133"/>
        <item x="674"/>
        <item x="919"/>
        <item x="256"/>
        <item x="930"/>
        <item x="1000"/>
        <item x="672"/>
        <item x="17"/>
        <item x="657"/>
        <item x="1195"/>
        <item x="1104"/>
        <item x="329"/>
        <item x="715"/>
        <item x="680"/>
        <item x="488"/>
        <item x="1136"/>
        <item x="214"/>
        <item x="92"/>
        <item x="572"/>
        <item x="164"/>
        <item x="647"/>
        <item x="389"/>
        <item x="812"/>
        <item x="1080"/>
        <item x="1100"/>
        <item x="416"/>
        <item x="143"/>
        <item x="123"/>
        <item x="609"/>
        <item x="896"/>
        <item x="1088"/>
        <item x="169"/>
        <item x="627"/>
        <item x="613"/>
        <item x="847"/>
        <item x="374"/>
        <item x="872"/>
        <item x="1037"/>
        <item x="524"/>
        <item x="1134"/>
        <item x="616"/>
        <item x="1027"/>
        <item x="791"/>
        <item x="1141"/>
        <item x="1055"/>
        <item x="238"/>
        <item x="900"/>
        <item x="409"/>
        <item x="265"/>
        <item x="202"/>
        <item x="1017"/>
        <item x="1200"/>
        <item x="514"/>
        <item x="840"/>
        <item x="1074"/>
        <item x="929"/>
        <item x="158"/>
        <item x="94"/>
        <item x="952"/>
        <item x="776"/>
        <item x="437"/>
        <item x="1012"/>
        <item x="687"/>
        <item x="1210"/>
        <item x="1193"/>
        <item x="404"/>
        <item x="386"/>
        <item x="1014"/>
        <item x="827"/>
        <item x="264"/>
        <item x="42"/>
        <item x="496"/>
        <item x="1178"/>
        <item x="320"/>
        <item x="885"/>
        <item x="644"/>
        <item x="682"/>
        <item x="163"/>
        <item x="594"/>
        <item x="499"/>
        <item x="56"/>
        <item x="440"/>
        <item x="890"/>
        <item x="1090"/>
        <item x="76"/>
        <item x="664"/>
        <item x="347"/>
        <item x="1187"/>
        <item x="1179"/>
        <item x="865"/>
        <item x="186"/>
        <item x="466"/>
        <item x="24"/>
        <item x="227"/>
        <item x="604"/>
        <item x="449"/>
        <item x="78"/>
        <item x="188"/>
        <item x="129"/>
        <item x="102"/>
        <item x="1089"/>
        <item x="295"/>
        <item x="390"/>
        <item x="58"/>
        <item x="388"/>
        <item x="290"/>
        <item x="565"/>
        <item x="577"/>
        <item x="392"/>
        <item x="153"/>
        <item x="339"/>
        <item x="259"/>
        <item x="704"/>
        <item x="1028"/>
        <item x="426"/>
        <item x="983"/>
        <item x="1112"/>
        <item x="215"/>
        <item x="519"/>
        <item x="744"/>
        <item x="948"/>
        <item x="272"/>
        <item x="835"/>
        <item x="551"/>
        <item x="739"/>
        <item x="425"/>
        <item x="972"/>
        <item x="1011"/>
        <item x="431"/>
        <item x="454"/>
        <item x="403"/>
        <item x="598"/>
        <item x="185"/>
        <item x="803"/>
        <item x="750"/>
        <item x="360"/>
        <item x="1008"/>
        <item x="901"/>
        <item x="859"/>
        <item x="843"/>
        <item x="91"/>
        <item x="769"/>
        <item x="824"/>
        <item x="420"/>
        <item x="811"/>
        <item x="67"/>
        <item x="394"/>
        <item x="57"/>
        <item x="699"/>
        <item x="962"/>
        <item x="254"/>
        <item x="380"/>
        <item x="195"/>
        <item x="1176"/>
        <item x="1097"/>
        <item x="771"/>
        <item x="44"/>
        <item x="826"/>
        <item x="815"/>
        <item x="314"/>
        <item x="236"/>
        <item x="1073"/>
        <item x="122"/>
        <item x="106"/>
        <item x="260"/>
        <item x="768"/>
        <item x="1021"/>
        <item x="465"/>
        <item x="509"/>
        <item x="1029"/>
        <item x="189"/>
        <item x="808"/>
        <item x="363"/>
        <item x="302"/>
        <item x="584"/>
        <item x="1002"/>
        <item x="1206"/>
        <item x="570"/>
        <item x="249"/>
        <item x="549"/>
        <item x="1133"/>
        <item x="989"/>
        <item x="546"/>
        <item x="1155"/>
        <item x="258"/>
        <item x="479"/>
        <item x="108"/>
        <item x="779"/>
        <item x="196"/>
        <item x="1130"/>
        <item x="147"/>
        <item x="356"/>
        <item x="608"/>
        <item x="104"/>
        <item x="688"/>
        <item x="719"/>
        <item x="497"/>
        <item x="332"/>
        <item x="966"/>
        <item x="602"/>
        <item x="513"/>
        <item x="1144"/>
        <item x="1022"/>
        <item x="780"/>
        <item x="670"/>
        <item x="228"/>
        <item x="746"/>
        <item x="105"/>
        <item x="284"/>
        <item x="694"/>
        <item x="75"/>
        <item x="979"/>
        <item x="457"/>
        <item x="4"/>
        <item x="276"/>
        <item x="384"/>
        <item x="517"/>
        <item x="957"/>
        <item x="926"/>
        <item x="1098"/>
        <item x="655"/>
        <item x="408"/>
        <item x="906"/>
        <item x="1016"/>
        <item x="819"/>
        <item x="1111"/>
        <item x="240"/>
        <item x="578"/>
        <item x="1126"/>
        <item x="669"/>
        <item x="471"/>
        <item x="1194"/>
        <item x="758"/>
        <item x="1202"/>
        <item x="498"/>
        <item x="1063"/>
        <item x="854"/>
        <item x="232"/>
        <item x="463"/>
        <item x="867"/>
        <item x="207"/>
        <item x="822"/>
        <item x="737"/>
        <item x="273"/>
        <item x="988"/>
        <item x="671"/>
        <item x="357"/>
        <item x="328"/>
        <item x="507"/>
        <item x="319"/>
        <item x="423"/>
        <item x="1166"/>
        <item x="175"/>
        <item x="861"/>
        <item x="583"/>
        <item x="468"/>
        <item x="974"/>
        <item x="676"/>
        <item x="1102"/>
        <item x="632"/>
        <item x="1145"/>
        <item x="656"/>
        <item x="1047"/>
        <item x="298"/>
        <item x="226"/>
        <item x="1199"/>
        <item x="924"/>
        <item x="198"/>
        <item x="22"/>
        <item x="660"/>
        <item x="557"/>
        <item x="821"/>
        <item x="351"/>
        <item x="52"/>
        <item x="34"/>
        <item x="1124"/>
        <item x="292"/>
        <item x="1168"/>
        <item x="635"/>
        <item x="345"/>
        <item x="107"/>
        <item x="925"/>
        <item x="370"/>
        <item x="3"/>
        <item x="1077"/>
        <item x="269"/>
        <item x="752"/>
        <item x="325"/>
        <item x="455"/>
        <item x="132"/>
        <item x="893"/>
        <item x="1034"/>
        <item x="880"/>
        <item x="461"/>
        <item x="934"/>
        <item x="494"/>
        <item x="1123"/>
        <item x="559"/>
        <item x="117"/>
        <item x="933"/>
        <item x="723"/>
        <item x="72"/>
        <item x="141"/>
        <item x="643"/>
        <item x="735"/>
        <item x="956"/>
        <item x="1142"/>
        <item x="685"/>
        <item x="1196"/>
        <item x="982"/>
        <item x="946"/>
        <item x="741"/>
        <item x="286"/>
        <item x="39"/>
        <item x="475"/>
        <item x="489"/>
        <item x="342"/>
        <item x="502"/>
        <item x="870"/>
        <item x="884"/>
        <item x="839"/>
        <item x="770"/>
        <item x="174"/>
        <item x="451"/>
        <item x="486"/>
        <item x="789"/>
        <item x="109"/>
        <item x="580"/>
        <item x="630"/>
        <item x="910"/>
        <item x="397"/>
        <item x="245"/>
        <item x="690"/>
        <item x="618"/>
        <item x="965"/>
        <item x="54"/>
        <item x="274"/>
        <item x="754"/>
        <item x="751"/>
        <item x="401"/>
        <item x="296"/>
        <item x="617"/>
        <item x="665"/>
        <item x="1162"/>
        <item x="894"/>
        <item x="1128"/>
        <item x="575"/>
        <item x="1083"/>
        <item x="916"/>
        <item x="757"/>
        <item x="937"/>
        <item x="1015"/>
        <item x="361"/>
        <item x="40"/>
        <item x="548"/>
        <item x="358"/>
        <item x="978"/>
        <item x="1125"/>
        <item x="641"/>
        <item x="114"/>
        <item x="845"/>
        <item x="923"/>
        <item x="116"/>
        <item x="1149"/>
        <item x="1163"/>
        <item x="620"/>
        <item x="435"/>
        <item x="385"/>
        <item x="1208"/>
        <item x="131"/>
        <item x="365"/>
        <item x="13"/>
        <item x="263"/>
        <item x="1107"/>
        <item x="998"/>
        <item t="default"/>
      </items>
    </pivotField>
    <pivotField showAll="0"/>
    <pivotField showAll="0"/>
    <pivotField showAll="0"/>
    <pivotField showAll="0"/>
    <pivotField showAll="0"/>
    <pivotField showAll="0"/>
    <pivotField axis="axisRow" showAll="0">
      <items count="7">
        <item x="0"/>
        <item x="2"/>
        <item x="3"/>
        <item x="1"/>
        <item x="5"/>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3"/>
        <item x="0"/>
        <item x="5"/>
        <item x="8"/>
        <item x="12"/>
        <item x="11"/>
        <item x="2"/>
        <item x="13"/>
        <item x="4"/>
        <item x="10"/>
        <item x="9"/>
        <item x="6"/>
        <item x="1"/>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3"/>
        <item x="1"/>
        <item x="0"/>
        <item x="5"/>
        <item x="4"/>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4">
        <item x="8"/>
        <item x="7"/>
        <item x="3"/>
        <item x="9"/>
        <item x="2"/>
        <item x="1"/>
        <item x="0"/>
        <item x="6"/>
        <item x="5"/>
        <item x="11"/>
        <item x="4"/>
        <item x="12"/>
        <item x="10"/>
        <item t="default"/>
      </items>
    </pivotField>
    <pivotField dataField="1" showAll="0">
      <items count="14">
        <item x="12"/>
        <item x="10"/>
        <item x="11"/>
        <item x="9"/>
        <item x="7"/>
        <item x="0"/>
        <item x="8"/>
        <item x="2"/>
        <item x="6"/>
        <item x="3"/>
        <item x="5"/>
        <item x="4"/>
        <item x="1"/>
        <item t="default"/>
      </items>
    </pivotField>
    <pivotField dataField="1" showAll="0">
      <items count="13">
        <item x="11"/>
        <item x="10"/>
        <item x="8"/>
        <item x="9"/>
        <item x="7"/>
        <item x="0"/>
        <item x="1"/>
        <item x="5"/>
        <item x="3"/>
        <item x="6"/>
        <item x="4"/>
        <item x="2"/>
        <item t="default"/>
      </items>
    </pivotField>
    <pivotField dataField="1" showAll="0">
      <items count="14">
        <item x="8"/>
        <item x="12"/>
        <item x="9"/>
        <item x="11"/>
        <item x="10"/>
        <item x="0"/>
        <item x="1"/>
        <item x="7"/>
        <item x="3"/>
        <item x="5"/>
        <item x="6"/>
        <item x="4"/>
        <item x="2"/>
        <item t="default"/>
      </items>
    </pivotField>
    <pivotField dataField="1" showAll="0">
      <items count="14">
        <item x="12"/>
        <item x="10"/>
        <item x="11"/>
        <item x="6"/>
        <item x="4"/>
        <item x="7"/>
        <item x="0"/>
        <item x="8"/>
        <item x="5"/>
        <item x="3"/>
        <item x="1"/>
        <item x="2"/>
        <item x="9"/>
        <item t="default"/>
      </items>
    </pivotField>
    <pivotField showAll="0">
      <items count="5">
        <item x="2"/>
        <item x="3"/>
        <item x="0"/>
        <item x="1"/>
        <item t="default"/>
      </items>
    </pivotField>
    <pivotField showAll="0"/>
    <pivotField showAll="0"/>
    <pivotField showAll="0"/>
    <pivotField showAll="0"/>
  </pivotFields>
  <rowFields count="1">
    <field x="9"/>
  </rowFields>
  <rowItems count="7">
    <i>
      <x/>
    </i>
    <i>
      <x v="1"/>
    </i>
    <i>
      <x v="2"/>
    </i>
    <i>
      <x v="3"/>
    </i>
    <i>
      <x v="4"/>
    </i>
    <i>
      <x v="5"/>
    </i>
    <i t="grand">
      <x/>
    </i>
  </rowItems>
  <colFields count="1">
    <field x="-2"/>
  </colFields>
  <colItems count="5">
    <i>
      <x/>
    </i>
    <i i="1">
      <x v="1"/>
    </i>
    <i i="2">
      <x v="2"/>
    </i>
    <i i="3">
      <x v="3"/>
    </i>
    <i i="4">
      <x v="4"/>
    </i>
  </colItems>
  <dataFields count="5">
    <dataField name="Average of EXTRAVERSION" fld="57" subtotal="average" baseField="0" baseItem="0"/>
    <dataField name="Average of AGREEABLENESS" fld="58" subtotal="average" baseField="0" baseItem="0"/>
    <dataField name="Average of CONSCIENTIOUSNESS" fld="59" subtotal="average" baseField="0" baseItem="0"/>
    <dataField name="Average of EMOTIONAL_STABILITY" fld="60" subtotal="average" baseField="0" baseItem="0"/>
    <dataField name="Average of OPENNESS_TO_EXPERIENCE" fld="61"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0ADBEB5-8B8C-8942-BA18-FBD73DF82A10}" name="PivotTable35" cacheId="8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3:H39" firstHeaderRow="1" firstDataRow="2" firstDataCol="1"/>
  <pivotFields count="68">
    <pivotField showAll="0"/>
    <pivotField numFmtId="22" showAll="0"/>
    <pivotField dataField="1" showAll="0"/>
    <pivotField axis="axisCol" showAll="0">
      <items count="7">
        <item x="0"/>
        <item x="1"/>
        <item x="2"/>
        <item x="3"/>
        <item x="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3">
        <item x="0"/>
        <item x="1"/>
        <item x="2"/>
        <item x="3"/>
        <item x="4"/>
        <item x="5"/>
        <item x="6"/>
        <item x="7"/>
        <item x="8"/>
        <item x="9"/>
        <item x="10"/>
        <item x="11"/>
        <item t="default"/>
      </items>
    </pivotField>
    <pivotField axis="axisRow"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5"/>
  </rowFields>
  <rowItems count="5">
    <i>
      <x/>
    </i>
    <i>
      <x v="1"/>
    </i>
    <i>
      <x v="2"/>
    </i>
    <i>
      <x v="3"/>
    </i>
    <i t="grand">
      <x/>
    </i>
  </rowItems>
  <colFields count="1">
    <field x="3"/>
  </colFields>
  <colItems count="7">
    <i>
      <x/>
    </i>
    <i>
      <x v="1"/>
    </i>
    <i>
      <x v="2"/>
    </i>
    <i>
      <x v="3"/>
    </i>
    <i>
      <x v="4"/>
    </i>
    <i>
      <x v="5"/>
    </i>
    <i t="grand">
      <x/>
    </i>
  </colItems>
  <dataFields count="1">
    <dataField name="Count of ResponseId" fld="2"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5793779-74D7-FB4E-AA3D-EB045B5043DF}" name="PivotTable39" cacheId="8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50:H54" firstHeaderRow="1" firstDataRow="2" firstDataCol="1"/>
  <pivotFields count="68">
    <pivotField showAll="0"/>
    <pivotField numFmtId="22" showAll="0"/>
    <pivotField dataField="1" showAll="0"/>
    <pivotField axis="axisCol" showAll="0">
      <items count="7">
        <item x="0"/>
        <item x="1"/>
        <item x="2"/>
        <item x="3"/>
        <item x="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2"/>
  </rowFields>
  <rowItems count="3">
    <i>
      <x/>
    </i>
    <i>
      <x v="1"/>
    </i>
    <i t="grand">
      <x/>
    </i>
  </rowItems>
  <colFields count="1">
    <field x="3"/>
  </colFields>
  <colItems count="7">
    <i>
      <x/>
    </i>
    <i>
      <x v="1"/>
    </i>
    <i>
      <x v="2"/>
    </i>
    <i>
      <x v="3"/>
    </i>
    <i>
      <x v="4"/>
    </i>
    <i>
      <x v="5"/>
    </i>
    <i t="grand">
      <x/>
    </i>
  </colItems>
  <dataFields count="1">
    <dataField name="Count of ResponseId" fld="2"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51A00F4-1C32-DC4A-9CB2-0C21468E0D3C}" name="PivotTable38" cacheId="8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J50:S54" firstHeaderRow="1" firstDataRow="2" firstDataCol="1"/>
  <pivotFields count="68">
    <pivotField showAll="0"/>
    <pivotField numFmtId="22"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9">
        <item x="0"/>
        <item x="1"/>
        <item x="2"/>
        <item x="3"/>
        <item x="4"/>
        <item x="5"/>
        <item x="6"/>
        <item x="7"/>
        <item t="default"/>
      </items>
    </pivotField>
  </pivotFields>
  <rowFields count="1">
    <field x="52"/>
  </rowFields>
  <rowItems count="3">
    <i>
      <x/>
    </i>
    <i>
      <x v="1"/>
    </i>
    <i t="grand">
      <x/>
    </i>
  </rowItems>
  <colFields count="1">
    <field x="67"/>
  </colFields>
  <colItems count="9">
    <i>
      <x/>
    </i>
    <i>
      <x v="1"/>
    </i>
    <i>
      <x v="2"/>
    </i>
    <i>
      <x v="3"/>
    </i>
    <i>
      <x v="4"/>
    </i>
    <i>
      <x v="5"/>
    </i>
    <i>
      <x v="6"/>
    </i>
    <i>
      <x v="7"/>
    </i>
    <i t="grand">
      <x/>
    </i>
  </colItems>
  <dataFields count="1">
    <dataField name="Count of ResponseId" fld="2"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46AF769-E329-7848-A662-DD49EAB5F848}" name="PivotTable33" cacheId="8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2:H30" firstHeaderRow="1" firstDataRow="2" firstDataCol="1"/>
  <pivotFields count="68">
    <pivotField showAll="0"/>
    <pivotField numFmtId="22" showAll="0"/>
    <pivotField dataField="1" showAll="0"/>
    <pivotField axis="axisCol" showAll="0">
      <items count="7">
        <item x="0"/>
        <item x="1"/>
        <item x="2"/>
        <item x="3"/>
        <item x="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3"/>
        <item x="1"/>
        <item x="0"/>
        <item x="5"/>
        <item x="4"/>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0"/>
  </rowFields>
  <rowItems count="7">
    <i>
      <x/>
    </i>
    <i>
      <x v="1"/>
    </i>
    <i>
      <x v="2"/>
    </i>
    <i>
      <x v="3"/>
    </i>
    <i>
      <x v="4"/>
    </i>
    <i>
      <x v="5"/>
    </i>
    <i t="grand">
      <x/>
    </i>
  </rowItems>
  <colFields count="1">
    <field x="3"/>
  </colFields>
  <colItems count="7">
    <i>
      <x/>
    </i>
    <i>
      <x v="1"/>
    </i>
    <i>
      <x v="2"/>
    </i>
    <i>
      <x v="3"/>
    </i>
    <i>
      <x v="4"/>
    </i>
    <i>
      <x v="5"/>
    </i>
    <i t="grand">
      <x/>
    </i>
  </colItems>
  <dataFields count="1">
    <dataField name="Count of ResponseId" fld="2"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8642048-67EC-9243-B87E-344F4A7A33F2}" name="PivotTable37" cacheId="8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J42:S47" firstHeaderRow="1" firstDataRow="2" firstDataCol="1"/>
  <pivotFields count="68">
    <pivotField showAll="0"/>
    <pivotField numFmtId="22"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9">
        <item x="0"/>
        <item x="1"/>
        <item x="2"/>
        <item x="3"/>
        <item x="4"/>
        <item x="5"/>
        <item x="6"/>
        <item x="7"/>
        <item t="default"/>
      </items>
    </pivotField>
  </pivotFields>
  <rowFields count="1">
    <field x="31"/>
  </rowFields>
  <rowItems count="4">
    <i>
      <x/>
    </i>
    <i>
      <x v="1"/>
    </i>
    <i>
      <x v="2"/>
    </i>
    <i t="grand">
      <x/>
    </i>
  </rowItems>
  <colFields count="1">
    <field x="67"/>
  </colFields>
  <colItems count="9">
    <i>
      <x/>
    </i>
    <i>
      <x v="1"/>
    </i>
    <i>
      <x v="2"/>
    </i>
    <i>
      <x v="3"/>
    </i>
    <i>
      <x v="4"/>
    </i>
    <i>
      <x v="5"/>
    </i>
    <i>
      <x v="6"/>
    </i>
    <i>
      <x v="7"/>
    </i>
    <i t="grand">
      <x/>
    </i>
  </colItems>
  <dataFields count="1">
    <dataField name="Count of ResponseId" fld="2"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B9227A4-DA2D-3543-8261-61AED54DDEB9}" name="PivotTable12" cacheId="81"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V46:AC62" firstHeaderRow="1" firstDataRow="2" firstDataCol="1"/>
  <pivotFields count="68">
    <pivotField showAll="0"/>
    <pivotField numFmtId="22"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3">
        <item x="0"/>
        <item x="1"/>
        <item x="2"/>
        <item x="3"/>
        <item x="4"/>
        <item x="5"/>
        <item x="6"/>
        <item x="7"/>
        <item x="8"/>
        <item x="9"/>
        <item x="10"/>
        <item x="11"/>
        <item t="default"/>
      </items>
    </pivotField>
    <pivotField showAll="0">
      <items count="5">
        <item x="0"/>
        <item x="3"/>
        <item x="1"/>
        <item x="2"/>
        <item t="default"/>
      </items>
    </pivotField>
    <pivotField axis="axisRow" showAll="0">
      <items count="15">
        <item x="3"/>
        <item x="0"/>
        <item x="5"/>
        <item x="8"/>
        <item x="12"/>
        <item x="11"/>
        <item x="2"/>
        <item x="13"/>
        <item x="4"/>
        <item x="10"/>
        <item x="9"/>
        <item x="6"/>
        <item x="1"/>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7">
        <item x="3"/>
        <item x="1"/>
        <item x="0"/>
        <item x="5"/>
        <item x="4"/>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9">
        <item x="0"/>
        <item x="1"/>
        <item x="2"/>
        <item x="3"/>
        <item x="4"/>
        <item x="5"/>
        <item x="6"/>
        <item x="7"/>
        <item t="default"/>
      </items>
    </pivotField>
  </pivotFields>
  <rowFields count="1">
    <field x="26"/>
  </rowFields>
  <rowItems count="15">
    <i>
      <x/>
    </i>
    <i>
      <x v="1"/>
    </i>
    <i>
      <x v="2"/>
    </i>
    <i>
      <x v="3"/>
    </i>
    <i>
      <x v="4"/>
    </i>
    <i>
      <x v="5"/>
    </i>
    <i>
      <x v="6"/>
    </i>
    <i>
      <x v="7"/>
    </i>
    <i>
      <x v="8"/>
    </i>
    <i>
      <x v="9"/>
    </i>
    <i>
      <x v="10"/>
    </i>
    <i>
      <x v="11"/>
    </i>
    <i>
      <x v="12"/>
    </i>
    <i>
      <x v="13"/>
    </i>
    <i t="grand">
      <x/>
    </i>
  </rowItems>
  <colFields count="1">
    <field x="40"/>
  </colFields>
  <colItems count="7">
    <i>
      <x/>
    </i>
    <i>
      <x v="1"/>
    </i>
    <i>
      <x v="2"/>
    </i>
    <i>
      <x v="3"/>
    </i>
    <i>
      <x v="4"/>
    </i>
    <i>
      <x v="5"/>
    </i>
    <i t="grand">
      <x/>
    </i>
  </colItems>
  <dataFields count="1">
    <dataField name="Count of ResponseId" fld="2" subtotal="count" showDataAs="percentOfRow"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8ABEE06-3A37-4E40-98F8-B06D4452F637}" name="PivotTable13" cacheId="81"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V66:Z82" firstHeaderRow="1" firstDataRow="2" firstDataCol="1"/>
  <pivotFields count="68">
    <pivotField showAll="0"/>
    <pivotField numFmtId="22"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3">
        <item x="0"/>
        <item x="1"/>
        <item x="2"/>
        <item x="3"/>
        <item x="4"/>
        <item x="5"/>
        <item x="6"/>
        <item x="7"/>
        <item x="8"/>
        <item x="9"/>
        <item x="10"/>
        <item x="11"/>
        <item t="default"/>
      </items>
    </pivotField>
    <pivotField showAll="0"/>
    <pivotField axis="axisRow" showAll="0">
      <items count="15">
        <item x="3"/>
        <item x="0"/>
        <item x="5"/>
        <item x="8"/>
        <item x="12"/>
        <item x="11"/>
        <item x="2"/>
        <item x="13"/>
        <item x="4"/>
        <item x="10"/>
        <item x="9"/>
        <item x="6"/>
        <item x="1"/>
        <item x="7"/>
        <item t="default"/>
      </items>
    </pivotField>
    <pivotField showAll="0"/>
    <pivotField showAll="0"/>
    <pivotField showAll="0"/>
    <pivotField showAll="0"/>
    <pivotField axis="axisCol"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9">
        <item x="0"/>
        <item x="1"/>
        <item x="2"/>
        <item x="3"/>
        <item x="4"/>
        <item x="5"/>
        <item x="6"/>
        <item x="7"/>
        <item t="default"/>
      </items>
    </pivotField>
  </pivotFields>
  <rowFields count="1">
    <field x="26"/>
  </rowFields>
  <rowItems count="15">
    <i>
      <x/>
    </i>
    <i>
      <x v="1"/>
    </i>
    <i>
      <x v="2"/>
    </i>
    <i>
      <x v="3"/>
    </i>
    <i>
      <x v="4"/>
    </i>
    <i>
      <x v="5"/>
    </i>
    <i>
      <x v="6"/>
    </i>
    <i>
      <x v="7"/>
    </i>
    <i>
      <x v="8"/>
    </i>
    <i>
      <x v="9"/>
    </i>
    <i>
      <x v="10"/>
    </i>
    <i>
      <x v="11"/>
    </i>
    <i>
      <x v="12"/>
    </i>
    <i>
      <x v="13"/>
    </i>
    <i t="grand">
      <x/>
    </i>
  </rowItems>
  <colFields count="1">
    <field x="31"/>
  </colFields>
  <colItems count="4">
    <i>
      <x/>
    </i>
    <i>
      <x v="1"/>
    </i>
    <i>
      <x v="2"/>
    </i>
    <i t="grand">
      <x/>
    </i>
  </colItems>
  <dataFields count="1">
    <dataField name="Count of ResponseId" fld="2"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5B93E0F-BE6E-BE41-BCF3-AE1F36EF7F86}" name="PivotTable36" cacheId="8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2:H47" firstHeaderRow="1" firstDataRow="2" firstDataCol="1"/>
  <pivotFields count="68">
    <pivotField showAll="0"/>
    <pivotField numFmtId="22" showAll="0"/>
    <pivotField dataField="1" showAll="0"/>
    <pivotField axis="axisCol" showAll="0">
      <items count="7">
        <item x="0"/>
        <item x="1"/>
        <item x="2"/>
        <item x="3"/>
        <item x="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1"/>
  </rowFields>
  <rowItems count="4">
    <i>
      <x/>
    </i>
    <i>
      <x v="1"/>
    </i>
    <i>
      <x v="2"/>
    </i>
    <i t="grand">
      <x/>
    </i>
  </rowItems>
  <colFields count="1">
    <field x="3"/>
  </colFields>
  <colItems count="7">
    <i>
      <x/>
    </i>
    <i>
      <x v="1"/>
    </i>
    <i>
      <x v="2"/>
    </i>
    <i>
      <x v="3"/>
    </i>
    <i>
      <x v="4"/>
    </i>
    <i>
      <x v="5"/>
    </i>
    <i t="grand">
      <x/>
    </i>
  </colItems>
  <dataFields count="1">
    <dataField name="Count of ResponseId" fld="2"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3FC6BD0-538B-C645-9FD8-7F6CB764B0C4}" name="PivotTable34" cacheId="8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J33:S39" firstHeaderRow="1" firstDataRow="2" firstDataCol="1"/>
  <pivotFields count="68">
    <pivotField showAll="0"/>
    <pivotField numFmtId="22"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3">
        <item x="0"/>
        <item x="1"/>
        <item x="2"/>
        <item x="3"/>
        <item x="4"/>
        <item x="5"/>
        <item x="6"/>
        <item x="7"/>
        <item x="8"/>
        <item x="9"/>
        <item x="10"/>
        <item x="11"/>
        <item t="default"/>
      </items>
    </pivotField>
    <pivotField axis="axisRow"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9">
        <item x="0"/>
        <item x="1"/>
        <item x="2"/>
        <item x="3"/>
        <item x="4"/>
        <item x="5"/>
        <item x="6"/>
        <item x="7"/>
        <item t="default"/>
      </items>
    </pivotField>
  </pivotFields>
  <rowFields count="1">
    <field x="25"/>
  </rowFields>
  <rowItems count="5">
    <i>
      <x/>
    </i>
    <i>
      <x v="1"/>
    </i>
    <i>
      <x v="2"/>
    </i>
    <i>
      <x v="3"/>
    </i>
    <i t="grand">
      <x/>
    </i>
  </rowItems>
  <colFields count="1">
    <field x="67"/>
  </colFields>
  <colItems count="9">
    <i>
      <x/>
    </i>
    <i>
      <x v="1"/>
    </i>
    <i>
      <x v="2"/>
    </i>
    <i>
      <x v="3"/>
    </i>
    <i>
      <x v="4"/>
    </i>
    <i>
      <x v="5"/>
    </i>
    <i>
      <x v="6"/>
    </i>
    <i>
      <x v="7"/>
    </i>
    <i t="grand">
      <x/>
    </i>
  </colItems>
  <dataFields count="1">
    <dataField name="Count of ResponseId" fld="2"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266F460-0F1D-8742-BF20-ADEB33C056A6}" name="PivotTable32" cacheId="8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J22:S30" firstHeaderRow="1" firstDataRow="2" firstDataCol="1"/>
  <pivotFields count="68">
    <pivotField showAll="0"/>
    <pivotField numFmtId="22"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3"/>
        <item x="1"/>
        <item x="0"/>
        <item x="5"/>
        <item x="4"/>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9">
        <item x="0"/>
        <item x="1"/>
        <item x="2"/>
        <item x="3"/>
        <item x="4"/>
        <item x="5"/>
        <item x="6"/>
        <item x="7"/>
        <item t="default"/>
      </items>
    </pivotField>
  </pivotFields>
  <rowFields count="1">
    <field x="40"/>
  </rowFields>
  <rowItems count="7">
    <i>
      <x/>
    </i>
    <i>
      <x v="1"/>
    </i>
    <i>
      <x v="2"/>
    </i>
    <i>
      <x v="3"/>
    </i>
    <i>
      <x v="4"/>
    </i>
    <i>
      <x v="5"/>
    </i>
    <i t="grand">
      <x/>
    </i>
  </rowItems>
  <colFields count="1">
    <field x="67"/>
  </colFields>
  <colItems count="9">
    <i>
      <x/>
    </i>
    <i>
      <x v="1"/>
    </i>
    <i>
      <x v="2"/>
    </i>
    <i>
      <x v="3"/>
    </i>
    <i>
      <x v="4"/>
    </i>
    <i>
      <x v="5"/>
    </i>
    <i>
      <x v="6"/>
    </i>
    <i>
      <x v="7"/>
    </i>
    <i t="grand">
      <x/>
    </i>
  </colItems>
  <dataFields count="1">
    <dataField name="Count of ResponseId" fld="2"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9295150-5BEF-114C-96A6-578470AB5192}" name="PivotTable30" cacheId="8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H19" firstHeaderRow="1" firstDataRow="2" firstDataCol="1"/>
  <pivotFields count="68">
    <pivotField showAll="0"/>
    <pivotField numFmtId="22" showAll="0"/>
    <pivotField dataField="1" showAll="0"/>
    <pivotField axis="axisCol" showAll="0">
      <items count="7">
        <item x="0"/>
        <item x="1"/>
        <item x="2"/>
        <item x="3"/>
        <item x="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3">
        <item x="0"/>
        <item x="1"/>
        <item x="2"/>
        <item x="3"/>
        <item x="4"/>
        <item x="5"/>
        <item x="6"/>
        <item x="7"/>
        <item x="8"/>
        <item x="9"/>
        <item x="10"/>
        <item x="11"/>
        <item t="default"/>
      </items>
    </pivotField>
    <pivotField showAll="0"/>
    <pivotField axis="axisRow" showAll="0">
      <items count="15">
        <item x="3"/>
        <item x="0"/>
        <item x="5"/>
        <item x="8"/>
        <item x="12"/>
        <item x="11"/>
        <item x="2"/>
        <item x="13"/>
        <item x="4"/>
        <item x="10"/>
        <item x="9"/>
        <item x="6"/>
        <item x="1"/>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6"/>
  </rowFields>
  <rowItems count="15">
    <i>
      <x/>
    </i>
    <i>
      <x v="1"/>
    </i>
    <i>
      <x v="2"/>
    </i>
    <i>
      <x v="3"/>
    </i>
    <i>
      <x v="4"/>
    </i>
    <i>
      <x v="5"/>
    </i>
    <i>
      <x v="6"/>
    </i>
    <i>
      <x v="7"/>
    </i>
    <i>
      <x v="8"/>
    </i>
    <i>
      <x v="9"/>
    </i>
    <i>
      <x v="10"/>
    </i>
    <i>
      <x v="11"/>
    </i>
    <i>
      <x v="12"/>
    </i>
    <i>
      <x v="13"/>
    </i>
    <i t="grand">
      <x/>
    </i>
  </rowItems>
  <colFields count="1">
    <field x="3"/>
  </colFields>
  <colItems count="7">
    <i>
      <x/>
    </i>
    <i>
      <x v="1"/>
    </i>
    <i>
      <x v="2"/>
    </i>
    <i>
      <x v="3"/>
    </i>
    <i>
      <x v="4"/>
    </i>
    <i>
      <x v="5"/>
    </i>
    <i t="grand">
      <x/>
    </i>
  </colItems>
  <dataFields count="1">
    <dataField name="Count of ResponseId" fld="2"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929F4C1B-66B4-3343-B004-A6BBF2D6F2AA}" name="PivotTable31" cacheId="8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J3:S19" firstHeaderRow="1" firstDataRow="2" firstDataCol="1"/>
  <pivotFields count="68">
    <pivotField showAll="0"/>
    <pivotField numFmtId="22"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3">
        <item x="0"/>
        <item x="1"/>
        <item x="2"/>
        <item x="3"/>
        <item x="4"/>
        <item x="5"/>
        <item x="6"/>
        <item x="7"/>
        <item x="8"/>
        <item x="9"/>
        <item x="10"/>
        <item x="11"/>
        <item t="default"/>
      </items>
    </pivotField>
    <pivotField showAll="0"/>
    <pivotField axis="axisRow" showAll="0">
      <items count="15">
        <item x="3"/>
        <item x="0"/>
        <item x="5"/>
        <item x="8"/>
        <item x="12"/>
        <item x="11"/>
        <item x="2"/>
        <item x="13"/>
        <item x="4"/>
        <item x="10"/>
        <item x="9"/>
        <item x="6"/>
        <item x="1"/>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9">
        <item x="0"/>
        <item x="1"/>
        <item x="2"/>
        <item x="3"/>
        <item x="4"/>
        <item x="5"/>
        <item x="6"/>
        <item x="7"/>
        <item t="default"/>
      </items>
    </pivotField>
  </pivotFields>
  <rowFields count="1">
    <field x="26"/>
  </rowFields>
  <rowItems count="15">
    <i>
      <x/>
    </i>
    <i>
      <x v="1"/>
    </i>
    <i>
      <x v="2"/>
    </i>
    <i>
      <x v="3"/>
    </i>
    <i>
      <x v="4"/>
    </i>
    <i>
      <x v="5"/>
    </i>
    <i>
      <x v="6"/>
    </i>
    <i>
      <x v="7"/>
    </i>
    <i>
      <x v="8"/>
    </i>
    <i>
      <x v="9"/>
    </i>
    <i>
      <x v="10"/>
    </i>
    <i>
      <x v="11"/>
    </i>
    <i>
      <x v="12"/>
    </i>
    <i>
      <x v="13"/>
    </i>
    <i t="grand">
      <x/>
    </i>
  </rowItems>
  <colFields count="1">
    <field x="67"/>
  </colFields>
  <colItems count="9">
    <i>
      <x/>
    </i>
    <i>
      <x v="1"/>
    </i>
    <i>
      <x v="2"/>
    </i>
    <i>
      <x v="3"/>
    </i>
    <i>
      <x v="4"/>
    </i>
    <i>
      <x v="5"/>
    </i>
    <i>
      <x v="6"/>
    </i>
    <i>
      <x v="7"/>
    </i>
    <i t="grand">
      <x/>
    </i>
  </colItems>
  <dataFields count="1">
    <dataField name="Count of ResponseId" fld="2"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E3F58C6-2BA8-CC42-A5A6-A0E2214AA28A}" name="PivotTable56" cacheId="8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F28:O41" firstHeaderRow="1" firstDataRow="2" firstDataCol="1"/>
  <pivotFields count="68">
    <pivotField showAll="0"/>
    <pivotField numFmtId="22"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1"/>
        <item x="0"/>
        <item t="default"/>
      </items>
    </pivotField>
    <pivotField showAll="0">
      <items count="3">
        <item x="0"/>
        <item x="1"/>
        <item t="default"/>
      </items>
    </pivotField>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9">
        <item x="0"/>
        <item x="1"/>
        <item x="2"/>
        <item x="3"/>
        <item x="4"/>
        <item x="5"/>
        <item x="6"/>
        <item x="7"/>
        <item t="default"/>
      </items>
    </pivotField>
  </pivotFields>
  <rowFields count="1">
    <field x="24"/>
  </rowFields>
  <rowItems count="12">
    <i>
      <x/>
    </i>
    <i>
      <x v="1"/>
    </i>
    <i>
      <x v="2"/>
    </i>
    <i>
      <x v="3"/>
    </i>
    <i>
      <x v="4"/>
    </i>
    <i>
      <x v="5"/>
    </i>
    <i>
      <x v="6"/>
    </i>
    <i>
      <x v="7"/>
    </i>
    <i>
      <x v="8"/>
    </i>
    <i>
      <x v="9"/>
    </i>
    <i>
      <x v="10"/>
    </i>
    <i t="grand">
      <x/>
    </i>
  </rowItems>
  <colFields count="1">
    <field x="67"/>
  </colFields>
  <colItems count="9">
    <i>
      <x/>
    </i>
    <i>
      <x v="1"/>
    </i>
    <i>
      <x v="2"/>
    </i>
    <i>
      <x v="3"/>
    </i>
    <i>
      <x v="4"/>
    </i>
    <i>
      <x v="5"/>
    </i>
    <i>
      <x v="6"/>
    </i>
    <i>
      <x v="7"/>
    </i>
    <i t="grand">
      <x/>
    </i>
  </colItems>
  <dataFields count="1">
    <dataField name="Count of ResponseId" fld="2" subtotal="count"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7ED46104-28B2-C64C-82F3-F5D270E9E17F}" name="PivotTable41" cacheId="8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5:H24" firstHeaderRow="0" firstDataRow="1" firstDataCol="1"/>
  <pivotFields count="68">
    <pivotField showAll="0"/>
    <pivotField numFmtId="22"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0"/>
        <item x="1"/>
        <item x="2"/>
        <item x="3"/>
        <item x="4"/>
        <item x="5"/>
        <item x="6"/>
        <item x="7"/>
        <item t="default"/>
      </items>
    </pivotField>
  </pivotFields>
  <rowFields count="1">
    <field x="67"/>
  </rowFields>
  <rowItems count="9">
    <i>
      <x/>
    </i>
    <i>
      <x v="1"/>
    </i>
    <i>
      <x v="2"/>
    </i>
    <i>
      <x v="3"/>
    </i>
    <i>
      <x v="4"/>
    </i>
    <i>
      <x v="5"/>
    </i>
    <i>
      <x v="6"/>
    </i>
    <i>
      <x v="7"/>
    </i>
    <i t="grand">
      <x/>
    </i>
  </rowItems>
  <colFields count="1">
    <field x="-2"/>
  </colFields>
  <colItems count="7">
    <i>
      <x/>
    </i>
    <i i="1">
      <x v="1"/>
    </i>
    <i i="2">
      <x v="2"/>
    </i>
    <i i="3">
      <x v="3"/>
    </i>
    <i i="4">
      <x v="4"/>
    </i>
    <i i="5">
      <x v="5"/>
    </i>
    <i i="6">
      <x v="6"/>
    </i>
  </colItems>
  <dataFields count="7">
    <dataField name="Count of ResponseId" fld="2" subtotal="count" baseField="0" baseItem="0"/>
    <dataField name="Sum of Q9_1" fld="34" baseField="0" baseItem="0"/>
    <dataField name="Sum of Q9_2" fld="35" baseField="0" baseItem="0"/>
    <dataField name="Sum of Q9_3" fld="36" baseField="0" baseItem="0"/>
    <dataField name="Sum of Q9_4" fld="37" baseField="0" baseItem="0"/>
    <dataField name="Sum of Q9_5" fld="38" baseField="0" baseItem="0"/>
    <dataField name="Sum of Q9_6" fld="3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78F432C7-F139-F84B-AE37-4345F029AE06}" name="PivotTable40" cacheId="8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L12" firstHeaderRow="0" firstDataRow="1" firstDataCol="1"/>
  <pivotFields count="68">
    <pivotField showAll="0"/>
    <pivotField numFmtId="22"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0"/>
        <item x="1"/>
        <item x="2"/>
        <item x="3"/>
        <item x="4"/>
        <item x="5"/>
        <item x="6"/>
        <item x="7"/>
        <item t="default"/>
      </items>
    </pivotField>
  </pivotFields>
  <rowFields count="1">
    <field x="67"/>
  </rowFields>
  <rowItems count="9">
    <i>
      <x/>
    </i>
    <i>
      <x v="1"/>
    </i>
    <i>
      <x v="2"/>
    </i>
    <i>
      <x v="3"/>
    </i>
    <i>
      <x v="4"/>
    </i>
    <i>
      <x v="5"/>
    </i>
    <i>
      <x v="6"/>
    </i>
    <i>
      <x v="7"/>
    </i>
    <i t="grand">
      <x/>
    </i>
  </rowItems>
  <colFields count="1">
    <field x="-2"/>
  </colFields>
  <colItems count="11">
    <i>
      <x/>
    </i>
    <i i="1">
      <x v="1"/>
    </i>
    <i i="2">
      <x v="2"/>
    </i>
    <i i="3">
      <x v="3"/>
    </i>
    <i i="4">
      <x v="4"/>
    </i>
    <i i="5">
      <x v="5"/>
    </i>
    <i i="6">
      <x v="6"/>
    </i>
    <i i="7">
      <x v="7"/>
    </i>
    <i i="8">
      <x v="8"/>
    </i>
    <i i="9">
      <x v="9"/>
    </i>
    <i i="10">
      <x v="10"/>
    </i>
  </colItems>
  <dataFields count="11">
    <dataField name="Count of ResponseId" fld="2" subtotal="count" baseField="0" baseItem="0"/>
    <dataField name="Sum of Q11_1" fld="41" baseField="0" baseItem="0"/>
    <dataField name="Sum of Q11_2" fld="42" baseField="0" baseItem="0"/>
    <dataField name="Sum of Q11_3" fld="43" baseField="0" baseItem="0"/>
    <dataField name="Sum of Q11_4" fld="44" baseField="0" baseItem="0"/>
    <dataField name="Sum of Q11_5" fld="45" baseField="0" baseItem="0"/>
    <dataField name="Sum of Q11_6" fld="46" baseField="0" baseItem="0"/>
    <dataField name="Sum of Q11_7" fld="47" baseField="0" baseItem="0"/>
    <dataField name="Sum of Q11_8" fld="48" baseField="0" baseItem="0"/>
    <dataField name="Sum of Q11_9" fld="49" baseField="0" baseItem="0"/>
    <dataField name="Sum of Q11_10" fld="5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3FAEB701-6BE3-F441-A91B-93958896AD46}" name="PivotTable15" cacheId="81"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rowHeaderCaption="Age" colHeaderCaption="Region">
  <location ref="A3:F11" firstHeaderRow="1" firstDataRow="2" firstDataCol="1"/>
  <pivotFields count="68">
    <pivotField showAll="0"/>
    <pivotField numFmtId="22" showAll="0"/>
    <pivotField showAll="0"/>
    <pivotField axis="axisRow" showAll="0">
      <items count="7">
        <item x="0"/>
        <item x="1"/>
        <item x="2"/>
        <item x="3"/>
        <item x="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x="2"/>
        <item x="0"/>
        <item x="1"/>
        <item x="3"/>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7">
    <i>
      <x/>
    </i>
    <i>
      <x v="1"/>
    </i>
    <i>
      <x v="2"/>
    </i>
    <i>
      <x v="3"/>
    </i>
    <i>
      <x v="4"/>
    </i>
    <i>
      <x v="5"/>
    </i>
    <i t="grand">
      <x/>
    </i>
  </rowItems>
  <colFields count="1">
    <field x="56"/>
  </colFields>
  <colItems count="5">
    <i>
      <x/>
    </i>
    <i>
      <x v="1"/>
    </i>
    <i>
      <x v="2"/>
    </i>
    <i>
      <x v="3"/>
    </i>
    <i t="grand">
      <x/>
    </i>
  </colItems>
  <dataFields count="1">
    <dataField name="Sample" fld="56" subtotal="count" baseField="0" baseItem="0"/>
  </dataField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81625573-6E2E-674D-B529-960B7F40C4CA}" name="PivotTable8" cacheId="8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F6" firstHeaderRow="0" firstDataRow="1" firstDataCol="1"/>
  <pivotFields count="68">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items count="14">
        <item x="8"/>
        <item x="7"/>
        <item x="3"/>
        <item x="9"/>
        <item x="2"/>
        <item x="1"/>
        <item x="0"/>
        <item x="6"/>
        <item x="5"/>
        <item x="11"/>
        <item x="4"/>
        <item x="12"/>
        <item x="10"/>
        <item t="default"/>
      </items>
    </pivotField>
    <pivotField dataField="1" showAll="0"/>
    <pivotField dataField="1" showAll="0"/>
    <pivotField dataField="1" showAll="0"/>
    <pivotField dataField="1" showAll="0"/>
    <pivotField showAll="0"/>
    <pivotField showAll="0"/>
    <pivotField showAll="0"/>
    <pivotField showAll="0"/>
    <pivotField showAll="0"/>
    <pivotField showAll="0"/>
  </pivotFields>
  <rowFields count="1">
    <field x="41"/>
  </rowFields>
  <rowItems count="3">
    <i>
      <x/>
    </i>
    <i>
      <x v="1"/>
    </i>
    <i t="grand">
      <x/>
    </i>
  </rowItems>
  <colFields count="1">
    <field x="-2"/>
  </colFields>
  <colItems count="5">
    <i>
      <x/>
    </i>
    <i i="1">
      <x v="1"/>
    </i>
    <i i="2">
      <x v="2"/>
    </i>
    <i i="3">
      <x v="3"/>
    </i>
    <i i="4">
      <x v="4"/>
    </i>
  </colItems>
  <dataFields count="5">
    <dataField name="Average of EXTRAVERSION" fld="57" subtotal="average" baseField="0" baseItem="0"/>
    <dataField name="Average of AGREEABLENESS" fld="58" subtotal="average" baseField="0" baseItem="0"/>
    <dataField name="Average of CONSCIENTIOUSNESS" fld="59" subtotal="average" baseField="0" baseItem="0"/>
    <dataField name="Average of EMOTIONAL_STABILITY" fld="60" subtotal="average" baseField="0" baseItem="0"/>
    <dataField name="Average of OPENNESS_TO_EXPERIENCE" fld="61"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5.xml"/><Relationship Id="rId3" Type="http://schemas.openxmlformats.org/officeDocument/2006/relationships/pivotTable" Target="../pivotTables/pivotTable10.xml"/><Relationship Id="rId7" Type="http://schemas.openxmlformats.org/officeDocument/2006/relationships/pivotTable" Target="../pivotTables/pivotTable14.xml"/><Relationship Id="rId12" Type="http://schemas.openxmlformats.org/officeDocument/2006/relationships/pivotTable" Target="../pivotTables/pivotTable19.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11" Type="http://schemas.openxmlformats.org/officeDocument/2006/relationships/pivotTable" Target="../pivotTables/pivotTable18.xml"/><Relationship Id="rId5" Type="http://schemas.openxmlformats.org/officeDocument/2006/relationships/pivotTable" Target="../pivotTables/pivotTable12.xml"/><Relationship Id="rId10" Type="http://schemas.openxmlformats.org/officeDocument/2006/relationships/pivotTable" Target="../pivotTables/pivotTable17.xml"/><Relationship Id="rId4" Type="http://schemas.openxmlformats.org/officeDocument/2006/relationships/pivotTable" Target="../pivotTables/pivotTable11.xml"/><Relationship Id="rId9" Type="http://schemas.openxmlformats.org/officeDocument/2006/relationships/pivotTable" Target="../pivotTables/pivotTable16.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22.xml"/><Relationship Id="rId2" Type="http://schemas.openxmlformats.org/officeDocument/2006/relationships/pivotTable" Target="../pivotTables/pivotTable21.xml"/><Relationship Id="rId1" Type="http://schemas.openxmlformats.org/officeDocument/2006/relationships/pivotTable" Target="../pivotTables/pivotTable20.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23.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35D23-ACFD-C14C-9EEB-34B52E0C898C}">
  <sheetPr codeName="Sheet1"/>
  <dimension ref="A1:L21"/>
  <sheetViews>
    <sheetView workbookViewId="0">
      <selection activeCell="A26" sqref="A26"/>
    </sheetView>
  </sheetViews>
  <sheetFormatPr baseColWidth="10" defaultRowHeight="15" x14ac:dyDescent="0.2"/>
  <cols>
    <col min="1" max="20" width="12.83203125" customWidth="1"/>
  </cols>
  <sheetData>
    <row r="1" spans="1:12" ht="26" x14ac:dyDescent="0.3">
      <c r="A1" s="18" t="s">
        <v>1655</v>
      </c>
      <c r="B1" s="18" t="s">
        <v>1682</v>
      </c>
    </row>
    <row r="2" spans="1:12" x14ac:dyDescent="0.2">
      <c r="C2" t="s">
        <v>1686</v>
      </c>
      <c r="D2" t="s">
        <v>1687</v>
      </c>
      <c r="E2" t="s">
        <v>1643</v>
      </c>
      <c r="F2" t="s">
        <v>1688</v>
      </c>
      <c r="G2" t="s">
        <v>1689</v>
      </c>
    </row>
    <row r="3" spans="1:12" x14ac:dyDescent="0.2">
      <c r="B3" t="s">
        <v>1674</v>
      </c>
      <c r="C3" s="15">
        <v>4.4400000000000004</v>
      </c>
      <c r="D3" s="15">
        <v>5.23</v>
      </c>
      <c r="E3" s="15">
        <v>5.4</v>
      </c>
      <c r="F3" s="15">
        <v>4.83</v>
      </c>
      <c r="G3" s="15">
        <v>5.38</v>
      </c>
      <c r="I3" s="16">
        <v>1</v>
      </c>
    </row>
    <row r="4" spans="1:12" x14ac:dyDescent="0.2">
      <c r="B4" t="s">
        <v>1685</v>
      </c>
      <c r="C4" s="17">
        <f>AVERAGE('TIPI Scoring'!X$2:X$1213)</f>
        <v>3.9005775577557755</v>
      </c>
      <c r="D4" s="17">
        <f>AVERAGE('TIPI Scoring'!Y$2:Y$1213)</f>
        <v>5.0490924092409237</v>
      </c>
      <c r="E4" s="17">
        <f>AVERAGE('TIPI Scoring'!Z$2:Z$1213)</f>
        <v>5.2962046204620465</v>
      </c>
      <c r="F4" s="17">
        <f>AVERAGE('TIPI Scoring'!AA$2:AA$1213)</f>
        <v>4.7202970297029703</v>
      </c>
      <c r="G4" s="17">
        <f>AVERAGE('TIPI Scoring'!AB$2:AB$1213)</f>
        <v>4.8424092409240922</v>
      </c>
      <c r="I4" s="16">
        <v>1</v>
      </c>
    </row>
    <row r="5" spans="1:12" x14ac:dyDescent="0.2">
      <c r="B5" t="s">
        <v>1675</v>
      </c>
      <c r="C5" s="17">
        <f>STDEV('TIPI Scoring'!X$2:X$1213)</f>
        <v>1.2805376643883106</v>
      </c>
      <c r="D5" s="17">
        <f>STDEV('TIPI Scoring'!Y$2:Y$1213)</f>
        <v>1.2272131129042065</v>
      </c>
      <c r="E5" s="17">
        <f>STDEV('TIPI Scoring'!Z$2:Z$1213)</f>
        <v>1.2756574190379617</v>
      </c>
      <c r="F5" s="17">
        <f>STDEV('TIPI Scoring'!AA$2:AA$1213)</f>
        <v>1.332959149174701</v>
      </c>
      <c r="G5" s="17">
        <f>STDEV('TIPI Scoring'!AB$2:AB$1213)</f>
        <v>1.1670539833330873</v>
      </c>
    </row>
    <row r="6" spans="1:12" x14ac:dyDescent="0.2">
      <c r="B6" t="s">
        <v>1652</v>
      </c>
      <c r="C6" t="s">
        <v>1653</v>
      </c>
      <c r="D6" t="s">
        <v>1655</v>
      </c>
      <c r="E6" t="s">
        <v>1656</v>
      </c>
      <c r="F6" t="s">
        <v>1657</v>
      </c>
      <c r="G6" t="s">
        <v>1658</v>
      </c>
      <c r="H6" s="16" t="s">
        <v>1654</v>
      </c>
      <c r="I6" s="16" t="s">
        <v>1659</v>
      </c>
      <c r="J6" s="16" t="s">
        <v>1660</v>
      </c>
      <c r="K6" s="16" t="s">
        <v>1661</v>
      </c>
      <c r="L6" s="16" t="s">
        <v>1662</v>
      </c>
    </row>
    <row r="7" spans="1:12" x14ac:dyDescent="0.2">
      <c r="B7">
        <f>$I$3</f>
        <v>1</v>
      </c>
      <c r="C7">
        <f t="array" ref="C7">IF($B$1="ALL",COUNT(IF('TIPI Scoring'!X$2:X$1213&gt;=$B7,IF('TIPI Scoring'!X$2:X$1213&lt;$B8,'TIPI Scoring'!X$2:X$1213))),COUNT(IF('TIPI Scoring'!$AO$2:$AO$1213=$B$1,IF('TIPI Scoring'!X$2:X$1213&gt;=$B7,IF('TIPI Scoring'!X$2:X$1213&lt;$B8,'TIPI Scoring'!X$2:X$1213)))))</f>
        <v>73</v>
      </c>
      <c r="D7">
        <f t="array" ref="D7">IF($B$1="ALL",COUNT(IF('TIPI Scoring'!Y$2:Y$1213&gt;=$B7,IF('TIPI Scoring'!Y$2:Y$1213&lt;$B8,'TIPI Scoring'!Y$2:Y$1213))),COUNT(IF('TIPI Scoring'!$AO$2:$AO$1213=$B$1,IF('TIPI Scoring'!Y$2:Y$1213&gt;=$B7,IF('TIPI Scoring'!Y$2:Y$1213&lt;$B8,'TIPI Scoring'!Y$2:Y$1213)))))</f>
        <v>3</v>
      </c>
      <c r="E7">
        <f t="array" ref="E7">IF($B$1="ALL",COUNT(IF('TIPI Scoring'!Z$2:Z$1213&gt;=$B7,IF('TIPI Scoring'!Z$2:Z$1213&lt;$B8,'TIPI Scoring'!Z$2:Z$1213))),COUNT(IF('TIPI Scoring'!$AO$2:$AO$1213=$B$1,IF('TIPI Scoring'!Z$2:Z$1213&gt;=$B7,IF('TIPI Scoring'!Z$2:Z$1213&lt;$B8,'TIPI Scoring'!Z$2:Z$1213)))))</f>
        <v>1</v>
      </c>
      <c r="F7">
        <f t="array" ref="F7">IF($B$1="ALL",COUNT(IF('TIPI Scoring'!AA$2:AA$1213&gt;=$B7,IF('TIPI Scoring'!AA$2:AA$1213&lt;$B8,'TIPI Scoring'!AA$2:AA$1213))),COUNT(IF('TIPI Scoring'!$AO$2:$AO$1213=$B$1,IF('TIPI Scoring'!AA$2:AA$1213&gt;=$B7,IF('TIPI Scoring'!AA$2:AA$1213&lt;$B8,'TIPI Scoring'!AA$2:AA$1213)))))</f>
        <v>15</v>
      </c>
      <c r="G7">
        <f t="array" ref="G7">IF($B$1="ALL",COUNT(IF('TIPI Scoring'!AB$2:AB$1213&gt;=$B7,IF('TIPI Scoring'!AB$2:AB$1213&lt;$B8,'TIPI Scoring'!AB$2:AB$1213))),COUNT(IF('TIPI Scoring'!$AO$2:$AO$1213=$B$1,IF('TIPI Scoring'!AB$2:AB$1213&gt;=$B7,IF('TIPI Scoring'!AB$2:AB$1213&lt;$B8,'TIPI Scoring'!AB$2:AB$1213)))))</f>
        <v>6</v>
      </c>
      <c r="H7" s="16">
        <f>_xlfn.NORM.DIST($B7,C$4,C$5,FALSE)</f>
        <v>2.3954151226676344E-2</v>
      </c>
      <c r="I7" s="16">
        <f t="shared" ref="I7:L7" si="0">_xlfn.NORM.DIST($B7,D$4,D$5,FALSE)</f>
        <v>1.406328301676525E-3</v>
      </c>
      <c r="J7" s="16">
        <f t="shared" si="0"/>
        <v>1.0770182720570716E-3</v>
      </c>
      <c r="K7" s="16">
        <f t="shared" si="0"/>
        <v>6.0894514710906249E-3</v>
      </c>
      <c r="L7" s="16">
        <f t="shared" si="0"/>
        <v>1.5134370602635807E-3</v>
      </c>
    </row>
    <row r="8" spans="1:12" x14ac:dyDescent="0.2">
      <c r="B8">
        <f t="shared" ref="B8:B13" si="1">B7+$I$4</f>
        <v>2</v>
      </c>
      <c r="C8">
        <f t="array" ref="C8">IF($B$1="ALL",COUNT(IF('TIPI Scoring'!X$2:X$1213&gt;=$B8,IF('TIPI Scoring'!X$2:X$1213&lt;$B9,'TIPI Scoring'!X$2:X$1213))),COUNT(IF('TIPI Scoring'!$AO$2:$AO$1213=$B$1,IF('TIPI Scoring'!X$2:X$1213&gt;=$B8,IF('TIPI Scoring'!X$2:X$1213&lt;$B9,'TIPI Scoring'!X$2:X$1213)))))</f>
        <v>137</v>
      </c>
      <c r="D8">
        <f t="array" ref="D8">IF($B$1="ALL",COUNT(IF('TIPI Scoring'!Y$2:Y$1213&gt;=$B8,IF('TIPI Scoring'!Y$2:Y$1213&lt;$B9,'TIPI Scoring'!Y$2:Y$1213))),COUNT(IF('TIPI Scoring'!$AO$2:$AO$1213=$B$1,IF('TIPI Scoring'!Y$2:Y$1213&gt;=$B8,IF('TIPI Scoring'!Y$2:Y$1213&lt;$B9,'TIPI Scoring'!Y$2:Y$1213)))))</f>
        <v>20</v>
      </c>
      <c r="E8">
        <f t="array" ref="E8">IF($B$1="ALL",COUNT(IF('TIPI Scoring'!Z$2:Z$1213&gt;=$B8,IF('TIPI Scoring'!Z$2:Z$1213&lt;$B9,'TIPI Scoring'!Z$2:Z$1213))),COUNT(IF('TIPI Scoring'!$AO$2:$AO$1213=$B$1,IF('TIPI Scoring'!Z$2:Z$1213&gt;=$B8,IF('TIPI Scoring'!Z$2:Z$1213&lt;$B9,'TIPI Scoring'!Z$2:Z$1213)))))</f>
        <v>20</v>
      </c>
      <c r="F8">
        <f t="array" ref="F8">IF($B$1="ALL",COUNT(IF('TIPI Scoring'!AA$2:AA$1213&gt;=$B8,IF('TIPI Scoring'!AA$2:AA$1213&lt;$B9,'TIPI Scoring'!AA$2:AA$1213))),COUNT(IF('TIPI Scoring'!$AO$2:$AO$1213=$B$1,IF('TIPI Scoring'!AA$2:AA$1213&gt;=$B8,IF('TIPI Scoring'!AA$2:AA$1213&lt;$B9,'TIPI Scoring'!AA$2:AA$1213)))))</f>
        <v>53</v>
      </c>
      <c r="G8">
        <f t="array" ref="G8">IF($B$1="ALL",COUNT(IF('TIPI Scoring'!AB$2:AB$1213&gt;=$B8,IF('TIPI Scoring'!AB$2:AB$1213&lt;$B9,'TIPI Scoring'!AB$2:AB$1213))),COUNT(IF('TIPI Scoring'!$AO$2:$AO$1213=$B$1,IF('TIPI Scoring'!AB$2:AB$1213&gt;=$B8,IF('TIPI Scoring'!AB$2:AB$1213&lt;$B9,'TIPI Scoring'!AB$2:AB$1213)))))</f>
        <v>22</v>
      </c>
      <c r="H8" s="16">
        <f t="shared" ref="H8:H13" si="2">_xlfn.NORM.DIST($B8,C$4,C$5,FALSE)</f>
        <v>0.10355550652307027</v>
      </c>
      <c r="I8" s="16">
        <f t="shared" ref="I8:I13" si="3">_xlfn.NORM.DIST($B8,D$4,D$5,FALSE)</f>
        <v>1.484311209725836E-2</v>
      </c>
      <c r="J8" s="16">
        <f t="shared" ref="J8:J13" si="4">_xlfn.NORM.DIST($B8,E$4,E$5,FALSE)</f>
        <v>1.1100806768900091E-2</v>
      </c>
      <c r="K8" s="16">
        <f t="shared" ref="K8:K13" si="5">_xlfn.NORM.DIST($B8,F$4,F$5,FALSE)</f>
        <v>3.7299958720415013E-2</v>
      </c>
      <c r="L8" s="16">
        <f t="shared" ref="L8:L13" si="6">_xlfn.NORM.DIST($B8,G$4,G$5,FALSE)</f>
        <v>1.7608842671260068E-2</v>
      </c>
    </row>
    <row r="9" spans="1:12" x14ac:dyDescent="0.2">
      <c r="B9">
        <f t="shared" si="1"/>
        <v>3</v>
      </c>
      <c r="C9">
        <f t="array" ref="C9">IF($B$1="ALL",COUNT(IF('TIPI Scoring'!X$2:X$1213&gt;=$B9,IF('TIPI Scoring'!X$2:X$1213&lt;$B10,'TIPI Scoring'!X$2:X$1213))),COUNT(IF('TIPI Scoring'!$AO$2:$AO$1213=$B$1,IF('TIPI Scoring'!X$2:X$1213&gt;=$B9,IF('TIPI Scoring'!X$2:X$1213&lt;$B10,'TIPI Scoring'!X$2:X$1213)))))</f>
        <v>281</v>
      </c>
      <c r="D9">
        <f t="array" ref="D9">IF($B$1="ALL",COUNT(IF('TIPI Scoring'!Y$2:Y$1213&gt;=$B9,IF('TIPI Scoring'!Y$2:Y$1213&lt;$B10,'TIPI Scoring'!Y$2:Y$1213))),COUNT(IF('TIPI Scoring'!$AO$2:$AO$1213=$B$1,IF('TIPI Scoring'!Y$2:Y$1213&gt;=$B9,IF('TIPI Scoring'!Y$2:Y$1213&lt;$B10,'TIPI Scoring'!Y$2:Y$1213)))))</f>
        <v>153</v>
      </c>
      <c r="E9">
        <f t="array" ref="E9">IF($B$1="ALL",COUNT(IF('TIPI Scoring'!Z$2:Z$1213&gt;=$B9,IF('TIPI Scoring'!Z$2:Z$1213&lt;$B10,'TIPI Scoring'!Z$2:Z$1213))),COUNT(IF('TIPI Scoring'!$AO$2:$AO$1213=$B$1,IF('TIPI Scoring'!Z$2:Z$1213&gt;=$B9,IF('TIPI Scoring'!Z$2:Z$1213&lt;$B10,'TIPI Scoring'!Z$2:Z$1213)))))</f>
        <v>115</v>
      </c>
      <c r="F9">
        <f t="array" ref="F9">IF($B$1="ALL",COUNT(IF('TIPI Scoring'!AA$2:AA$1213&gt;=$B9,IF('TIPI Scoring'!AA$2:AA$1213&lt;$B10,'TIPI Scoring'!AA$2:AA$1213))),COUNT(IF('TIPI Scoring'!$AO$2:$AO$1213=$B$1,IF('TIPI Scoring'!AA$2:AA$1213&gt;=$B9,IF('TIPI Scoring'!AA$2:AA$1213&lt;$B10,'TIPI Scoring'!AA$2:AA$1213)))))</f>
        <v>198</v>
      </c>
      <c r="G9">
        <f t="array" ref="G9">IF($B$1="ALL",COUNT(IF('TIPI Scoring'!AB$2:AB$1213&gt;=$B9,IF('TIPI Scoring'!AB$2:AB$1213&lt;$B10,'TIPI Scoring'!AB$2:AB$1213))),COUNT(IF('TIPI Scoring'!$AO$2:$AO$1213=$B$1,IF('TIPI Scoring'!AB$2:AB$1213&gt;=$B9,IF('TIPI Scoring'!AB$2:AB$1213&lt;$B10,'TIPI Scoring'!AB$2:AB$1213)))))</f>
        <v>153</v>
      </c>
      <c r="H9" s="16">
        <f t="shared" si="2"/>
        <v>0.24328528360177371</v>
      </c>
      <c r="I9" s="16">
        <f t="shared" si="3"/>
        <v>8.0648636510099389E-2</v>
      </c>
      <c r="J9" s="16">
        <f t="shared" si="4"/>
        <v>6.1887923872913884E-2</v>
      </c>
      <c r="K9" s="16">
        <f t="shared" si="5"/>
        <v>0.13013997238102157</v>
      </c>
      <c r="L9" s="16">
        <f t="shared" si="6"/>
        <v>9.8318561373462912E-2</v>
      </c>
    </row>
    <row r="10" spans="1:12" x14ac:dyDescent="0.2">
      <c r="B10">
        <f t="shared" si="1"/>
        <v>4</v>
      </c>
      <c r="C10">
        <f t="array" ref="C10">IF($B$1="ALL",COUNT(IF('TIPI Scoring'!X$2:X$1213&gt;=$B10,IF('TIPI Scoring'!X$2:X$1213&lt;$B11,'TIPI Scoring'!X$2:X$1213))),COUNT(IF('TIPI Scoring'!$AO$2:$AO$1213=$B$1,IF('TIPI Scoring'!X$2:X$1213&gt;=$B10,IF('TIPI Scoring'!X$2:X$1213&lt;$B11,'TIPI Scoring'!X$2:X$1213)))))</f>
        <v>477</v>
      </c>
      <c r="D10">
        <f t="array" ref="D10">IF($B$1="ALL",COUNT(IF('TIPI Scoring'!Y$2:Y$1213&gt;=$B10,IF('TIPI Scoring'!Y$2:Y$1213&lt;$B11,'TIPI Scoring'!Y$2:Y$1213))),COUNT(IF('TIPI Scoring'!$AO$2:$AO$1213=$B$1,IF('TIPI Scoring'!Y$2:Y$1213&gt;=$B10,IF('TIPI Scoring'!Y$2:Y$1213&lt;$B11,'TIPI Scoring'!Y$2:Y$1213)))))</f>
        <v>367</v>
      </c>
      <c r="E10">
        <f t="array" ref="E10">IF($B$1="ALL",COUNT(IF('TIPI Scoring'!Z$2:Z$1213&gt;=$B10,IF('TIPI Scoring'!Z$2:Z$1213&lt;$B11,'TIPI Scoring'!Z$2:Z$1213))),COUNT(IF('TIPI Scoring'!$AO$2:$AO$1213=$B$1,IF('TIPI Scoring'!Z$2:Z$1213&gt;=$B10,IF('TIPI Scoring'!Z$2:Z$1213&lt;$B11,'TIPI Scoring'!Z$2:Z$1213)))))</f>
        <v>324</v>
      </c>
      <c r="F10">
        <f t="array" ref="F10">IF($B$1="ALL",COUNT(IF('TIPI Scoring'!AA$2:AA$1213&gt;=$B10,IF('TIPI Scoring'!AA$2:AA$1213&lt;$B11,'TIPI Scoring'!AA$2:AA$1213))),COUNT(IF('TIPI Scoring'!$AO$2:$AO$1213=$B$1,IF('TIPI Scoring'!AA$2:AA$1213&gt;=$B10,IF('TIPI Scoring'!AA$2:AA$1213&lt;$B11,'TIPI Scoring'!AA$2:AA$1213)))))</f>
        <v>406</v>
      </c>
      <c r="G10">
        <f t="array" ref="G10">IF($B$1="ALL",COUNT(IF('TIPI Scoring'!AB$2:AB$1213&gt;=$B10,IF('TIPI Scoring'!AB$2:AB$1213&lt;$B11,'TIPI Scoring'!AB$2:AB$1213))),COUNT(IF('TIPI Scoring'!$AO$2:$AO$1213=$B$1,IF('TIPI Scoring'!AB$2:AB$1213&gt;=$B10,IF('TIPI Scoring'!AB$2:AB$1213&lt;$B11,'TIPI Scoring'!AB$2:AB$1213)))))</f>
        <v>447</v>
      </c>
      <c r="H10" s="16">
        <f t="shared" si="2"/>
        <v>0.31060519308904172</v>
      </c>
      <c r="I10" s="16">
        <f t="shared" si="3"/>
        <v>0.22558120019518441</v>
      </c>
      <c r="J10" s="16">
        <f t="shared" si="4"/>
        <v>0.18662816415005556</v>
      </c>
      <c r="K10" s="16">
        <f t="shared" si="5"/>
        <v>0.25863378223232386</v>
      </c>
      <c r="L10" s="16">
        <f t="shared" si="6"/>
        <v>0.26343803028434298</v>
      </c>
    </row>
    <row r="11" spans="1:12" x14ac:dyDescent="0.2">
      <c r="B11">
        <f t="shared" si="1"/>
        <v>5</v>
      </c>
      <c r="C11">
        <f t="array" ref="C11">IF($B$1="ALL",COUNT(IF('TIPI Scoring'!X$2:X$1213&gt;=$B11,IF('TIPI Scoring'!X$2:X$1213&lt;$B12,'TIPI Scoring'!X$2:X$1213))),COUNT(IF('TIPI Scoring'!$AO$2:$AO$1213=$B$1,IF('TIPI Scoring'!X$2:X$1213&gt;=$B11,IF('TIPI Scoring'!X$2:X$1213&lt;$B12,'TIPI Scoring'!X$2:X$1213)))))</f>
        <v>141</v>
      </c>
      <c r="D11">
        <f t="array" ref="D11">IF($B$1="ALL",COUNT(IF('TIPI Scoring'!Y$2:Y$1213&gt;=$B11,IF('TIPI Scoring'!Y$2:Y$1213&lt;$B12,'TIPI Scoring'!Y$2:Y$1213))),COUNT(IF('TIPI Scoring'!$AO$2:$AO$1213=$B$1,IF('TIPI Scoring'!Y$2:Y$1213&gt;=$B11,IF('TIPI Scoring'!Y$2:Y$1213&lt;$B12,'TIPI Scoring'!Y$2:Y$1213)))))</f>
        <v>271</v>
      </c>
      <c r="E11">
        <f t="array" ref="E11">IF($B$1="ALL",COUNT(IF('TIPI Scoring'!Z$2:Z$1213&gt;=$B11,IF('TIPI Scoring'!Z$2:Z$1213&lt;$B12,'TIPI Scoring'!Z$2:Z$1213))),COUNT(IF('TIPI Scoring'!$AO$2:$AO$1213=$B$1,IF('TIPI Scoring'!Z$2:Z$1213&gt;=$B11,IF('TIPI Scoring'!Z$2:Z$1213&lt;$B12,'TIPI Scoring'!Z$2:Z$1213)))))</f>
        <v>239</v>
      </c>
      <c r="F11">
        <f t="array" ref="F11">IF($B$1="ALL",COUNT(IF('TIPI Scoring'!AA$2:AA$1213&gt;=$B11,IF('TIPI Scoring'!AA$2:AA$1213&lt;$B12,'TIPI Scoring'!AA$2:AA$1213))),COUNT(IF('TIPI Scoring'!$AO$2:$AO$1213=$B$1,IF('TIPI Scoring'!AA$2:AA$1213&gt;=$B11,IF('TIPI Scoring'!AA$2:AA$1213&lt;$B12,'TIPI Scoring'!AA$2:AA$1213)))))</f>
        <v>229</v>
      </c>
      <c r="G11">
        <f t="array" ref="G11">IF($B$1="ALL",COUNT(IF('TIPI Scoring'!AB$2:AB$1213&gt;=$B11,IF('TIPI Scoring'!AB$2:AB$1213&lt;$B12,'TIPI Scoring'!AB$2:AB$1213))),COUNT(IF('TIPI Scoring'!$AO$2:$AO$1213=$B$1,IF('TIPI Scoring'!AB$2:AB$1213&gt;=$B11,IF('TIPI Scoring'!AB$2:AB$1213&lt;$B12,'TIPI Scoring'!AB$2:AB$1213)))))</f>
        <v>285</v>
      </c>
      <c r="H11" s="16">
        <f t="shared" si="2"/>
        <v>0.21550225428904929</v>
      </c>
      <c r="I11" s="16">
        <f t="shared" si="3"/>
        <v>0.32481986994567641</v>
      </c>
      <c r="J11" s="16">
        <f t="shared" si="4"/>
        <v>0.30441661558841626</v>
      </c>
      <c r="K11" s="16">
        <f t="shared" si="5"/>
        <v>0.29277364069836914</v>
      </c>
      <c r="L11" s="16">
        <f t="shared" si="6"/>
        <v>0.33873469304274018</v>
      </c>
    </row>
    <row r="12" spans="1:12" x14ac:dyDescent="0.2">
      <c r="B12">
        <f t="shared" si="1"/>
        <v>6</v>
      </c>
      <c r="C12">
        <f t="array" ref="C12">IF($B$1="ALL",COUNT(IF('TIPI Scoring'!X$2:X$1213&gt;=$B12,IF('TIPI Scoring'!X$2:X$1213&lt;$B13,'TIPI Scoring'!X$2:X$1213))),COUNT(IF('TIPI Scoring'!$AO$2:$AO$1213=$B$1,IF('TIPI Scoring'!X$2:X$1213&gt;=$B12,IF('TIPI Scoring'!X$2:X$1213&lt;$B13,'TIPI Scoring'!X$2:X$1213)))))</f>
        <v>68</v>
      </c>
      <c r="D12">
        <f t="array" ref="D12">IF($B$1="ALL",COUNT(IF('TIPI Scoring'!Y$2:Y$1213&gt;=$B12,IF('TIPI Scoring'!Y$2:Y$1213&lt;$B13,'TIPI Scoring'!Y$2:Y$1213))),COUNT(IF('TIPI Scoring'!$AO$2:$AO$1213=$B$1,IF('TIPI Scoring'!Y$2:Y$1213&gt;=$B12,IF('TIPI Scoring'!Y$2:Y$1213&lt;$B13,'TIPI Scoring'!Y$2:Y$1213)))))</f>
        <v>261</v>
      </c>
      <c r="E12">
        <f t="array" ref="E12">IF($B$1="ALL",COUNT(IF('TIPI Scoring'!Z$2:Z$1213&gt;=$B12,IF('TIPI Scoring'!Z$2:Z$1213&lt;$B13,'TIPI Scoring'!Z$2:Z$1213))),COUNT(IF('TIPI Scoring'!$AO$2:$AO$1213=$B$1,IF('TIPI Scoring'!Z$2:Z$1213&gt;=$B12,IF('TIPI Scoring'!Z$2:Z$1213&lt;$B13,'TIPI Scoring'!Z$2:Z$1213)))))</f>
        <v>301</v>
      </c>
      <c r="F12">
        <f t="array" ref="F12">IF($B$1="ALL",COUNT(IF('TIPI Scoring'!AA$2:AA$1213&gt;=$B12,IF('TIPI Scoring'!AA$2:AA$1213&lt;$B13,'TIPI Scoring'!AA$2:AA$1213))),COUNT(IF('TIPI Scoring'!$AO$2:$AO$1213=$B$1,IF('TIPI Scoring'!AA$2:AA$1213&gt;=$B12,IF('TIPI Scoring'!AA$2:AA$1213&lt;$B13,'TIPI Scoring'!AA$2:AA$1213)))))</f>
        <v>201</v>
      </c>
      <c r="G12">
        <f t="array" ref="G12">IF($B$1="ALL",COUNT(IF('TIPI Scoring'!AB$2:AB$1213&gt;=$B12,IF('TIPI Scoring'!AB$2:AB$1213&lt;$B13,'TIPI Scoring'!AB$2:AB$1213))),COUNT(IF('TIPI Scoring'!$AO$2:$AO$1213=$B$1,IF('TIPI Scoring'!AB$2:AB$1213&gt;=$B12,IF('TIPI Scoring'!AB$2:AB$1213&lt;$B13,'TIPI Scoring'!AB$2:AB$1213)))))</f>
        <v>213</v>
      </c>
      <c r="H12" s="16">
        <f t="shared" si="2"/>
        <v>8.1254075639046131E-2</v>
      </c>
      <c r="I12" s="16">
        <f t="shared" si="3"/>
        <v>0.24077760200765017</v>
      </c>
      <c r="J12" s="16">
        <f t="shared" si="4"/>
        <v>0.26858355745611268</v>
      </c>
      <c r="K12" s="16">
        <f t="shared" si="5"/>
        <v>0.18877778120099784</v>
      </c>
      <c r="L12" s="16">
        <f t="shared" si="6"/>
        <v>0.20901581174980266</v>
      </c>
    </row>
    <row r="13" spans="1:12" x14ac:dyDescent="0.2">
      <c r="B13">
        <f t="shared" si="1"/>
        <v>7</v>
      </c>
      <c r="C13">
        <f t="array" ref="C13">IF($B$1="ALL",COUNT(IF('TIPI Scoring'!X$2:X$1213&gt;=$B13,IF('TIPI Scoring'!X$2:X$1213&lt;$B14,'TIPI Scoring'!X$2:X$1213))),COUNT(IF('TIPI Scoring'!$AO$2:$AO$1213=$B$1,IF('TIPI Scoring'!X$2:X$1213&gt;=$B13,IF('TIPI Scoring'!X$2:X$1213&lt;$B14,'TIPI Scoring'!X$2:X$1213)))))</f>
        <v>35</v>
      </c>
      <c r="D13">
        <f t="array" ref="D13">IF($B$1="ALL",COUNT(IF('TIPI Scoring'!Y$2:Y$1213&gt;=$B13,IF('TIPI Scoring'!Y$2:Y$1213&lt;$B14,'TIPI Scoring'!Y$2:Y$1213))),COUNT(IF('TIPI Scoring'!$AO$2:$AO$1213=$B$1,IF('TIPI Scoring'!Y$2:Y$1213&gt;=$B13,IF('TIPI Scoring'!Y$2:Y$1213&lt;$B14,'TIPI Scoring'!Y$2:Y$1213)))))</f>
        <v>137</v>
      </c>
      <c r="E13">
        <f t="array" ref="E13">IF($B$1="ALL",COUNT(IF('TIPI Scoring'!Z$2:Z$1213&gt;=$B13,IF('TIPI Scoring'!Z$2:Z$1213&lt;$B14,'TIPI Scoring'!Z$2:Z$1213))),COUNT(IF('TIPI Scoring'!$AO$2:$AO$1213=$B$1,IF('TIPI Scoring'!Z$2:Z$1213&gt;=$B13,IF('TIPI Scoring'!Z$2:Z$1213&lt;$B14,'TIPI Scoring'!Z$2:Z$1213)))))</f>
        <v>212</v>
      </c>
      <c r="F13">
        <f t="array" ref="F13">IF($B$1="ALL",COUNT(IF('TIPI Scoring'!AA$2:AA$1213&gt;=$B13,IF('TIPI Scoring'!AA$2:AA$1213&lt;$B14,'TIPI Scoring'!AA$2:AA$1213))),COUNT(IF('TIPI Scoring'!$AO$2:$AO$1213=$B$1,IF('TIPI Scoring'!AA$2:AA$1213&gt;=$B13,IF('TIPI Scoring'!AA$2:AA$1213&lt;$B14,'TIPI Scoring'!AA$2:AA$1213)))))</f>
        <v>110</v>
      </c>
      <c r="G13">
        <f t="array" ref="G13">IF($B$1="ALL",COUNT(IF('TIPI Scoring'!AB$2:AB$1213&gt;=$B13,IF('TIPI Scoring'!AB$2:AB$1213&lt;$B14,'TIPI Scoring'!AB$2:AB$1213))),COUNT(IF('TIPI Scoring'!$AO$2:$AO$1213=$B$1,IF('TIPI Scoring'!AB$2:AB$1213&gt;=$B13,IF('TIPI Scoring'!AB$2:AB$1213&lt;$B14,'TIPI Scoring'!AB$2:AB$1213)))))</f>
        <v>86</v>
      </c>
      <c r="H13" s="16">
        <f t="shared" si="2"/>
        <v>1.6649021807870205E-2</v>
      </c>
      <c r="I13" s="16">
        <f t="shared" si="3"/>
        <v>9.1880509141607017E-2</v>
      </c>
      <c r="J13" s="16">
        <f t="shared" si="4"/>
        <v>0.12817708471329614</v>
      </c>
      <c r="K13" s="16">
        <f t="shared" si="5"/>
        <v>6.9333314611304514E-2</v>
      </c>
      <c r="L13" s="16">
        <f t="shared" si="6"/>
        <v>6.189233341211179E-2</v>
      </c>
    </row>
    <row r="14" spans="1:12" x14ac:dyDescent="0.2">
      <c r="B14" s="16">
        <v>100</v>
      </c>
    </row>
    <row r="15" spans="1:12" x14ac:dyDescent="0.2">
      <c r="A15" t="s">
        <v>1683</v>
      </c>
      <c r="B15" t="s">
        <v>1684</v>
      </c>
    </row>
    <row r="16" spans="1:12" x14ac:dyDescent="0.2">
      <c r="A16" t="s">
        <v>1682</v>
      </c>
      <c r="B16">
        <f t="array" ref="B16">IF(A16="ALL",COUNT(IF('TIPI Scoring'!$AN$2:$AN$1213&gt;0,'TIPI Scoring'!$AN$2:$AN$1213)),COUNT(IF('TIPI Scoring'!$AO$2:$AO$1213=A16,'TIPI Scoring'!$AN$2:$AN$1213)))</f>
        <v>1212</v>
      </c>
    </row>
    <row r="17" spans="1:2" x14ac:dyDescent="0.2">
      <c r="A17" t="s">
        <v>1678</v>
      </c>
      <c r="B17">
        <f t="array" ref="B17">IF(A17="ALL",COUNT(IF('TIPI Scoring'!$AN$2:$AN$1213&gt;0,'TIPI Scoring'!$AN$2:$AN$1213)),COUNT(IF('TIPI Scoring'!$AO$2:$AO$1213=A17,'TIPI Scoring'!$AN$2:$AN$1213)))</f>
        <v>222</v>
      </c>
    </row>
    <row r="18" spans="1:2" x14ac:dyDescent="0.2">
      <c r="A18" t="s">
        <v>1679</v>
      </c>
      <c r="B18">
        <f t="array" ref="B18">IF(A18="ALL",COUNT(IF('TIPI Scoring'!$AN$2:$AN$1213&gt;0,'TIPI Scoring'!$AN$2:$AN$1213)),COUNT(IF('TIPI Scoring'!$AO$2:$AO$1213=A18,'TIPI Scoring'!$AN$2:$AN$1213)))</f>
        <v>383</v>
      </c>
    </row>
    <row r="19" spans="1:2" x14ac:dyDescent="0.2">
      <c r="A19" t="s">
        <v>1680</v>
      </c>
      <c r="B19">
        <f t="array" ref="B19">IF(A19="ALL",COUNT(IF('TIPI Scoring'!$AN$2:$AN$1213&gt;0,'TIPI Scoring'!$AN$2:$AN$1213)),COUNT(IF('TIPI Scoring'!$AO$2:$AO$1213=A19,'TIPI Scoring'!$AN$2:$AN$1213)))</f>
        <v>239</v>
      </c>
    </row>
    <row r="20" spans="1:2" x14ac:dyDescent="0.2">
      <c r="A20" t="s">
        <v>1681</v>
      </c>
      <c r="B20">
        <f t="array" ref="B20">IF(A20="ALL",COUNT(IF('TIPI Scoring'!$AN$2:$AN$1213&gt;0,'TIPI Scoring'!$AN$2:$AN$1213)),COUNT(IF('TIPI Scoring'!$AO$2:$AO$1213=A20,'TIPI Scoring'!$AN$2:$AN$1213)))</f>
        <v>159</v>
      </c>
    </row>
    <row r="21" spans="1:2" x14ac:dyDescent="0.2">
      <c r="A21" t="s">
        <v>1677</v>
      </c>
      <c r="B21">
        <f t="array" ref="B21">IF(A21="ALL",COUNT(IF('TIPI Scoring'!$AN$2:$AN$1213&gt;0,'TIPI Scoring'!$AN$2:$AN$1213)),COUNT(IF('TIPI Scoring'!$AO$2:$AO$1213=A21,'TIPI Scoring'!$AN$2:$AN$1213)))</f>
        <v>209</v>
      </c>
    </row>
  </sheetData>
  <dataValidations count="1">
    <dataValidation type="list" allowBlank="1" showInputMessage="1" showErrorMessage="1" sqref="B1" xr:uid="{4538C99B-C15E-5C4C-BBA9-952B6E363F2C}">
      <formula1>Age</formula1>
    </dataValidation>
  </dataValidation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4CC8F-7E3F-2F46-9AAD-F94C47517216}">
  <sheetPr codeName="Sheet2"/>
  <dimension ref="A1:L36"/>
  <sheetViews>
    <sheetView workbookViewId="0">
      <selection activeCell="A17" sqref="A17"/>
    </sheetView>
  </sheetViews>
  <sheetFormatPr baseColWidth="10" defaultRowHeight="15" x14ac:dyDescent="0.2"/>
  <cols>
    <col min="1" max="20" width="12.83203125" customWidth="1"/>
  </cols>
  <sheetData>
    <row r="1" spans="1:12" ht="26" x14ac:dyDescent="0.3">
      <c r="A1" s="18" t="s">
        <v>1694</v>
      </c>
      <c r="B1" s="18">
        <v>1</v>
      </c>
    </row>
    <row r="2" spans="1:12" x14ac:dyDescent="0.2">
      <c r="C2" t="s">
        <v>1686</v>
      </c>
      <c r="D2" t="s">
        <v>1687</v>
      </c>
      <c r="E2" t="s">
        <v>1643</v>
      </c>
      <c r="F2" t="s">
        <v>1688</v>
      </c>
      <c r="G2" t="s">
        <v>1689</v>
      </c>
    </row>
    <row r="3" spans="1:12" x14ac:dyDescent="0.2">
      <c r="B3" t="s">
        <v>1674</v>
      </c>
      <c r="C3" s="15">
        <v>4.4400000000000004</v>
      </c>
      <c r="D3" s="15">
        <v>5.23</v>
      </c>
      <c r="E3" s="15">
        <v>5.4</v>
      </c>
      <c r="F3" s="15">
        <v>4.83</v>
      </c>
      <c r="G3" s="15">
        <v>5.38</v>
      </c>
      <c r="I3" s="16">
        <v>1</v>
      </c>
    </row>
    <row r="4" spans="1:12" x14ac:dyDescent="0.2">
      <c r="B4" t="s">
        <v>1685</v>
      </c>
      <c r="C4" s="17">
        <f>AVERAGE('TIPI Scoring'!X$2:X$1213)</f>
        <v>3.9005775577557755</v>
      </c>
      <c r="D4" s="17">
        <f>AVERAGE('TIPI Scoring'!Y$2:Y$1213)</f>
        <v>5.0490924092409237</v>
      </c>
      <c r="E4" s="17">
        <f>AVERAGE('TIPI Scoring'!Z$2:Z$1213)</f>
        <v>5.2962046204620465</v>
      </c>
      <c r="F4" s="17">
        <f>AVERAGE('TIPI Scoring'!AA$2:AA$1213)</f>
        <v>4.7202970297029703</v>
      </c>
      <c r="G4" s="17">
        <f>AVERAGE('TIPI Scoring'!AB$2:AB$1213)</f>
        <v>4.8424092409240922</v>
      </c>
      <c r="I4" s="16">
        <v>1</v>
      </c>
    </row>
    <row r="5" spans="1:12" x14ac:dyDescent="0.2">
      <c r="B5" t="s">
        <v>1675</v>
      </c>
      <c r="C5" s="17">
        <f>STDEV('TIPI Scoring'!X$2:X$1213)</f>
        <v>1.2805376643883106</v>
      </c>
      <c r="D5" s="17">
        <f>STDEV('TIPI Scoring'!Y$2:Y$1213)</f>
        <v>1.2272131129042065</v>
      </c>
      <c r="E5" s="17">
        <f>STDEV('TIPI Scoring'!Z$2:Z$1213)</f>
        <v>1.2756574190379617</v>
      </c>
      <c r="F5" s="17">
        <f>STDEV('TIPI Scoring'!AA$2:AA$1213)</f>
        <v>1.332959149174701</v>
      </c>
      <c r="G5" s="17">
        <f>STDEV('TIPI Scoring'!AB$2:AB$1213)</f>
        <v>1.1670539833330873</v>
      </c>
    </row>
    <row r="6" spans="1:12" x14ac:dyDescent="0.2">
      <c r="B6" t="s">
        <v>1652</v>
      </c>
      <c r="C6" t="s">
        <v>1653</v>
      </c>
      <c r="D6" t="s">
        <v>1655</v>
      </c>
      <c r="E6" t="s">
        <v>1656</v>
      </c>
      <c r="F6" t="s">
        <v>1657</v>
      </c>
      <c r="G6" t="s">
        <v>1658</v>
      </c>
      <c r="H6" s="16" t="s">
        <v>1654</v>
      </c>
      <c r="I6" s="16" t="s">
        <v>1659</v>
      </c>
      <c r="J6" s="16" t="s">
        <v>1660</v>
      </c>
      <c r="K6" s="16" t="s">
        <v>1661</v>
      </c>
      <c r="L6" s="16" t="s">
        <v>1662</v>
      </c>
    </row>
    <row r="7" spans="1:12" x14ac:dyDescent="0.2">
      <c r="B7">
        <f>$I$3</f>
        <v>1</v>
      </c>
      <c r="C7">
        <f t="array" ref="C7">IF($B$1="ALL",COUNT(IF('TIPI Scoring'!X$2:X$1213&gt;=$B7,IF('TIPI Scoring'!X$2:X$1213&lt;$B8,'TIPI Scoring'!X$2:X$1213))),COUNT(IF('TIPI Scoring'!$AP$2:$AP$1213=$B$1,IF('TIPI Scoring'!X$2:X$1213&gt;=$B7,IF('TIPI Scoring'!X$2:X$1213&lt;$B8,'TIPI Scoring'!X$2:X$1213)))))</f>
        <v>2</v>
      </c>
      <c r="D7">
        <f t="array" ref="D7">IF($B$1="ALL",COUNT(IF('TIPI Scoring'!Y$2:Y$1213&gt;=$B7,IF('TIPI Scoring'!Y$2:Y$1213&lt;$B8,'TIPI Scoring'!Y$2:Y$1213))),COUNT(IF('TIPI Scoring'!$AP$2:$AP$1213=$B$1,IF('TIPI Scoring'!Y$2:Y$1213&gt;=$B7,IF('TIPI Scoring'!Y$2:Y$1213&lt;$B8,'TIPI Scoring'!Y$2:Y$1213)))))</f>
        <v>1</v>
      </c>
      <c r="E7">
        <f t="array" ref="E7">IF($B$1="ALL",COUNT(IF('TIPI Scoring'!Z$2:Z$1213&gt;=$B7,IF('TIPI Scoring'!Z$2:Z$1213&lt;$B8,'TIPI Scoring'!Z$2:Z$1213))),COUNT(IF('TIPI Scoring'!$AP$2:$AP$1213=$B$1,IF('TIPI Scoring'!Z$2:Z$1213&gt;=$B7,IF('TIPI Scoring'!Z$2:Z$1213&lt;$B8,'TIPI Scoring'!Z$2:Z$1213)))))</f>
        <v>1</v>
      </c>
      <c r="F7">
        <f t="array" ref="F7">IF($B$1="ALL",COUNT(IF('TIPI Scoring'!AA$2:AA$1213&gt;=$B7,IF('TIPI Scoring'!AA$2:AA$1213&lt;$B8,'TIPI Scoring'!AA$2:AA$1213))),COUNT(IF('TIPI Scoring'!$AP$2:$AP$1213=$B$1,IF('TIPI Scoring'!AA$2:AA$1213&gt;=$B7,IF('TIPI Scoring'!AA$2:AA$1213&lt;$B8,'TIPI Scoring'!AA$2:AA$1213)))))</f>
        <v>0</v>
      </c>
      <c r="G7">
        <f t="array" ref="G7">IF($B$1="ALL",COUNT(IF('TIPI Scoring'!AB$2:AB$1213&gt;=$B7,IF('TIPI Scoring'!AB$2:AB$1213&lt;$B8,'TIPI Scoring'!AB$2:AB$1213))),COUNT(IF('TIPI Scoring'!$AP$2:$AP$1213=$B$1,IF('TIPI Scoring'!AB$2:AB$1213&gt;=$B7,IF('TIPI Scoring'!AB$2:AB$1213&lt;$B8,'TIPI Scoring'!AB$2:AB$1213)))))</f>
        <v>0</v>
      </c>
      <c r="H7" s="16">
        <f>_xlfn.NORM.DIST($B7,C$4,C$5,FALSE)</f>
        <v>2.3954151226676344E-2</v>
      </c>
      <c r="I7" s="16">
        <f t="shared" ref="I7:L13" si="0">_xlfn.NORM.DIST($B7,D$4,D$5,FALSE)</f>
        <v>1.406328301676525E-3</v>
      </c>
      <c r="J7" s="16">
        <f t="shared" si="0"/>
        <v>1.0770182720570716E-3</v>
      </c>
      <c r="K7" s="16">
        <f t="shared" si="0"/>
        <v>6.0894514710906249E-3</v>
      </c>
      <c r="L7" s="16">
        <f t="shared" si="0"/>
        <v>1.5134370602635807E-3</v>
      </c>
    </row>
    <row r="8" spans="1:12" x14ac:dyDescent="0.2">
      <c r="B8">
        <f t="shared" ref="B8:B13" si="1">B7+$I$4</f>
        <v>2</v>
      </c>
      <c r="C8">
        <f t="array" ref="C8">IF($B$1="ALL",COUNT(IF('TIPI Scoring'!X$2:X$1213&gt;=$B8,IF('TIPI Scoring'!X$2:X$1213&lt;$B9,'TIPI Scoring'!X$2:X$1213))),COUNT(IF('TIPI Scoring'!$AP$2:$AP$1213=$B$1,IF('TIPI Scoring'!X$2:X$1213&gt;=$B8,IF('TIPI Scoring'!X$2:X$1213&lt;$B9,'TIPI Scoring'!X$2:X$1213)))))</f>
        <v>10</v>
      </c>
      <c r="D8">
        <f t="array" ref="D8">IF($B$1="ALL",COUNT(IF('TIPI Scoring'!Y$2:Y$1213&gt;=$B8,IF('TIPI Scoring'!Y$2:Y$1213&lt;$B9,'TIPI Scoring'!Y$2:Y$1213))),COUNT(IF('TIPI Scoring'!$AP$2:$AP$1213=$B$1,IF('TIPI Scoring'!Y$2:Y$1213&gt;=$B8,IF('TIPI Scoring'!Y$2:Y$1213&lt;$B9,'TIPI Scoring'!Y$2:Y$1213)))))</f>
        <v>12</v>
      </c>
      <c r="E8">
        <f t="array" ref="E8">IF($B$1="ALL",COUNT(IF('TIPI Scoring'!Z$2:Z$1213&gt;=$B8,IF('TIPI Scoring'!Z$2:Z$1213&lt;$B9,'TIPI Scoring'!Z$2:Z$1213))),COUNT(IF('TIPI Scoring'!$AP$2:$AP$1213=$B$1,IF('TIPI Scoring'!Z$2:Z$1213&gt;=$B8,IF('TIPI Scoring'!Z$2:Z$1213&lt;$B9,'TIPI Scoring'!Z$2:Z$1213)))))</f>
        <v>18</v>
      </c>
      <c r="F8">
        <f t="array" ref="F8">IF($B$1="ALL",COUNT(IF('TIPI Scoring'!AA$2:AA$1213&gt;=$B8,IF('TIPI Scoring'!AA$2:AA$1213&lt;$B9,'TIPI Scoring'!AA$2:AA$1213))),COUNT(IF('TIPI Scoring'!$AP$2:$AP$1213=$B$1,IF('TIPI Scoring'!AA$2:AA$1213&gt;=$B8,IF('TIPI Scoring'!AA$2:AA$1213&lt;$B9,'TIPI Scoring'!AA$2:AA$1213)))))</f>
        <v>15</v>
      </c>
      <c r="G8">
        <f t="array" ref="G8">IF($B$1="ALL",COUNT(IF('TIPI Scoring'!AB$2:AB$1213&gt;=$B8,IF('TIPI Scoring'!AB$2:AB$1213&lt;$B9,'TIPI Scoring'!AB$2:AB$1213))),COUNT(IF('TIPI Scoring'!$AP$2:$AP$1213=$B$1,IF('TIPI Scoring'!AB$2:AB$1213&gt;=$B8,IF('TIPI Scoring'!AB$2:AB$1213&lt;$B9,'TIPI Scoring'!AB$2:AB$1213)))))</f>
        <v>12</v>
      </c>
      <c r="H8" s="16">
        <f t="shared" ref="H8:H13" si="2">_xlfn.NORM.DIST($B8,C$4,C$5,FALSE)</f>
        <v>0.10355550652307027</v>
      </c>
      <c r="I8" s="16">
        <f t="shared" si="0"/>
        <v>1.484311209725836E-2</v>
      </c>
      <c r="J8" s="16">
        <f t="shared" si="0"/>
        <v>1.1100806768900091E-2</v>
      </c>
      <c r="K8" s="16">
        <f t="shared" si="0"/>
        <v>3.7299958720415013E-2</v>
      </c>
      <c r="L8" s="16">
        <f t="shared" si="0"/>
        <v>1.7608842671260068E-2</v>
      </c>
    </row>
    <row r="9" spans="1:12" x14ac:dyDescent="0.2">
      <c r="B9">
        <f t="shared" si="1"/>
        <v>3</v>
      </c>
      <c r="C9">
        <f t="array" ref="C9">IF($B$1="ALL",COUNT(IF('TIPI Scoring'!X$2:X$1213&gt;=$B9,IF('TIPI Scoring'!X$2:X$1213&lt;$B10,'TIPI Scoring'!X$2:X$1213))),COUNT(IF('TIPI Scoring'!$AP$2:$AP$1213=$B$1,IF('TIPI Scoring'!X$2:X$1213&gt;=$B9,IF('TIPI Scoring'!X$2:X$1213&lt;$B10,'TIPI Scoring'!X$2:X$1213)))))</f>
        <v>112</v>
      </c>
      <c r="D9">
        <f t="array" ref="D9">IF($B$1="ALL",COUNT(IF('TIPI Scoring'!Y$2:Y$1213&gt;=$B9,IF('TIPI Scoring'!Y$2:Y$1213&lt;$B10,'TIPI Scoring'!Y$2:Y$1213))),COUNT(IF('TIPI Scoring'!$AP$2:$AP$1213=$B$1,IF('TIPI Scoring'!Y$2:Y$1213&gt;=$B9,IF('TIPI Scoring'!Y$2:Y$1213&lt;$B10,'TIPI Scoring'!Y$2:Y$1213)))))</f>
        <v>84</v>
      </c>
      <c r="E9">
        <f t="array" ref="E9">IF($B$1="ALL",COUNT(IF('TIPI Scoring'!Z$2:Z$1213&gt;=$B9,IF('TIPI Scoring'!Z$2:Z$1213&lt;$B10,'TIPI Scoring'!Z$2:Z$1213))),COUNT(IF('TIPI Scoring'!$AP$2:$AP$1213=$B$1,IF('TIPI Scoring'!Z$2:Z$1213&gt;=$B9,IF('TIPI Scoring'!Z$2:Z$1213&lt;$B10,'TIPI Scoring'!Z$2:Z$1213)))))</f>
        <v>91</v>
      </c>
      <c r="F9">
        <f t="array" ref="F9">IF($B$1="ALL",COUNT(IF('TIPI Scoring'!AA$2:AA$1213&gt;=$B9,IF('TIPI Scoring'!AA$2:AA$1213&lt;$B10,'TIPI Scoring'!AA$2:AA$1213))),COUNT(IF('TIPI Scoring'!$AP$2:$AP$1213=$B$1,IF('TIPI Scoring'!AA$2:AA$1213&gt;=$B9,IF('TIPI Scoring'!AA$2:AA$1213&lt;$B10,'TIPI Scoring'!AA$2:AA$1213)))))</f>
        <v>95</v>
      </c>
      <c r="G9">
        <f t="array" ref="G9">IF($B$1="ALL",COUNT(IF('TIPI Scoring'!AB$2:AB$1213&gt;=$B9,IF('TIPI Scoring'!AB$2:AB$1213&lt;$B10,'TIPI Scoring'!AB$2:AB$1213))),COUNT(IF('TIPI Scoring'!$AP$2:$AP$1213=$B$1,IF('TIPI Scoring'!AB$2:AB$1213&gt;=$B9,IF('TIPI Scoring'!AB$2:AB$1213&lt;$B10,'TIPI Scoring'!AB$2:AB$1213)))))</f>
        <v>94</v>
      </c>
      <c r="H9" s="16">
        <f t="shared" si="2"/>
        <v>0.24328528360177371</v>
      </c>
      <c r="I9" s="16">
        <f t="shared" si="0"/>
        <v>8.0648636510099389E-2</v>
      </c>
      <c r="J9" s="16">
        <f t="shared" si="0"/>
        <v>6.1887923872913884E-2</v>
      </c>
      <c r="K9" s="16">
        <f t="shared" si="0"/>
        <v>0.13013997238102157</v>
      </c>
      <c r="L9" s="16">
        <f t="shared" si="0"/>
        <v>9.8318561373462912E-2</v>
      </c>
    </row>
    <row r="10" spans="1:12" x14ac:dyDescent="0.2">
      <c r="B10">
        <f t="shared" si="1"/>
        <v>4</v>
      </c>
      <c r="C10">
        <f t="array" ref="C10">IF($B$1="ALL",COUNT(IF('TIPI Scoring'!X$2:X$1213&gt;=$B10,IF('TIPI Scoring'!X$2:X$1213&lt;$B11,'TIPI Scoring'!X$2:X$1213))),COUNT(IF('TIPI Scoring'!$AP$2:$AP$1213=$B$1,IF('TIPI Scoring'!X$2:X$1213&gt;=$B10,IF('TIPI Scoring'!X$2:X$1213&lt;$B11,'TIPI Scoring'!X$2:X$1213)))))</f>
        <v>217</v>
      </c>
      <c r="D10">
        <f t="array" ref="D10">IF($B$1="ALL",COUNT(IF('TIPI Scoring'!Y$2:Y$1213&gt;=$B10,IF('TIPI Scoring'!Y$2:Y$1213&lt;$B11,'TIPI Scoring'!Y$2:Y$1213))),COUNT(IF('TIPI Scoring'!$AP$2:$AP$1213=$B$1,IF('TIPI Scoring'!Y$2:Y$1213&gt;=$B10,IF('TIPI Scoring'!Y$2:Y$1213&lt;$B11,'TIPI Scoring'!Y$2:Y$1213)))))</f>
        <v>201</v>
      </c>
      <c r="E10">
        <f t="array" ref="E10">IF($B$1="ALL",COUNT(IF('TIPI Scoring'!Z$2:Z$1213&gt;=$B10,IF('TIPI Scoring'!Z$2:Z$1213&lt;$B11,'TIPI Scoring'!Z$2:Z$1213))),COUNT(IF('TIPI Scoring'!$AP$2:$AP$1213=$B$1,IF('TIPI Scoring'!Z$2:Z$1213&gt;=$B10,IF('TIPI Scoring'!Z$2:Z$1213&lt;$B11,'TIPI Scoring'!Z$2:Z$1213)))))</f>
        <v>221</v>
      </c>
      <c r="F10">
        <f t="array" ref="F10">IF($B$1="ALL",COUNT(IF('TIPI Scoring'!AA$2:AA$1213&gt;=$B10,IF('TIPI Scoring'!AA$2:AA$1213&lt;$B11,'TIPI Scoring'!AA$2:AA$1213))),COUNT(IF('TIPI Scoring'!$AP$2:$AP$1213=$B$1,IF('TIPI Scoring'!AA$2:AA$1213&gt;=$B10,IF('TIPI Scoring'!AA$2:AA$1213&lt;$B11,'TIPI Scoring'!AA$2:AA$1213)))))</f>
        <v>207</v>
      </c>
      <c r="G10">
        <f t="array" ref="G10">IF($B$1="ALL",COUNT(IF('TIPI Scoring'!AB$2:AB$1213&gt;=$B10,IF('TIPI Scoring'!AB$2:AB$1213&lt;$B11,'TIPI Scoring'!AB$2:AB$1213))),COUNT(IF('TIPI Scoring'!$AP$2:$AP$1213=$B$1,IF('TIPI Scoring'!AB$2:AB$1213&gt;=$B10,IF('TIPI Scoring'!AB$2:AB$1213&lt;$B11,'TIPI Scoring'!AB$2:AB$1213)))))</f>
        <v>220</v>
      </c>
      <c r="H10" s="16">
        <f t="shared" si="2"/>
        <v>0.31060519308904172</v>
      </c>
      <c r="I10" s="16">
        <f t="shared" si="0"/>
        <v>0.22558120019518441</v>
      </c>
      <c r="J10" s="16">
        <f t="shared" si="0"/>
        <v>0.18662816415005556</v>
      </c>
      <c r="K10" s="16">
        <f t="shared" si="0"/>
        <v>0.25863378223232386</v>
      </c>
      <c r="L10" s="16">
        <f t="shared" si="0"/>
        <v>0.26343803028434298</v>
      </c>
    </row>
    <row r="11" spans="1:12" x14ac:dyDescent="0.2">
      <c r="B11">
        <f t="shared" si="1"/>
        <v>5</v>
      </c>
      <c r="C11">
        <f t="array" ref="C11">IF($B$1="ALL",COUNT(IF('TIPI Scoring'!X$2:X$1213&gt;=$B11,IF('TIPI Scoring'!X$2:X$1213&lt;$B12,'TIPI Scoring'!X$2:X$1213))),COUNT(IF('TIPI Scoring'!$AP$2:$AP$1213=$B$1,IF('TIPI Scoring'!X$2:X$1213&gt;=$B11,IF('TIPI Scoring'!X$2:X$1213&lt;$B12,'TIPI Scoring'!X$2:X$1213)))))</f>
        <v>15</v>
      </c>
      <c r="D11">
        <f t="array" ref="D11">IF($B$1="ALL",COUNT(IF('TIPI Scoring'!Y$2:Y$1213&gt;=$B11,IF('TIPI Scoring'!Y$2:Y$1213&lt;$B12,'TIPI Scoring'!Y$2:Y$1213))),COUNT(IF('TIPI Scoring'!$AP$2:$AP$1213=$B$1,IF('TIPI Scoring'!Y$2:Y$1213&gt;=$B11,IF('TIPI Scoring'!Y$2:Y$1213&lt;$B12,'TIPI Scoring'!Y$2:Y$1213)))))</f>
        <v>51</v>
      </c>
      <c r="E11">
        <f t="array" ref="E11">IF($B$1="ALL",COUNT(IF('TIPI Scoring'!Z$2:Z$1213&gt;=$B11,IF('TIPI Scoring'!Z$2:Z$1213&lt;$B12,'TIPI Scoring'!Z$2:Z$1213))),COUNT(IF('TIPI Scoring'!$AP$2:$AP$1213=$B$1,IF('TIPI Scoring'!Z$2:Z$1213&gt;=$B11,IF('TIPI Scoring'!Z$2:Z$1213&lt;$B12,'TIPI Scoring'!Z$2:Z$1213)))))</f>
        <v>24</v>
      </c>
      <c r="F11">
        <f t="array" ref="F11">IF($B$1="ALL",COUNT(IF('TIPI Scoring'!AA$2:AA$1213&gt;=$B11,IF('TIPI Scoring'!AA$2:AA$1213&lt;$B12,'TIPI Scoring'!AA$2:AA$1213))),COUNT(IF('TIPI Scoring'!$AP$2:$AP$1213=$B$1,IF('TIPI Scoring'!AA$2:AA$1213&gt;=$B11,IF('TIPI Scoring'!AA$2:AA$1213&lt;$B12,'TIPI Scoring'!AA$2:AA$1213)))))</f>
        <v>35</v>
      </c>
      <c r="G11">
        <f t="array" ref="G11">IF($B$1="ALL",COUNT(IF('TIPI Scoring'!AB$2:AB$1213&gt;=$B11,IF('TIPI Scoring'!AB$2:AB$1213&lt;$B12,'TIPI Scoring'!AB$2:AB$1213))),COUNT(IF('TIPI Scoring'!$AP$2:$AP$1213=$B$1,IF('TIPI Scoring'!AB$2:AB$1213&gt;=$B11,IF('TIPI Scoring'!AB$2:AB$1213&lt;$B12,'TIPI Scoring'!AB$2:AB$1213)))))</f>
        <v>28</v>
      </c>
      <c r="H11" s="16">
        <f t="shared" si="2"/>
        <v>0.21550225428904929</v>
      </c>
      <c r="I11" s="16">
        <f t="shared" si="0"/>
        <v>0.32481986994567641</v>
      </c>
      <c r="J11" s="16">
        <f t="shared" si="0"/>
        <v>0.30441661558841626</v>
      </c>
      <c r="K11" s="16">
        <f t="shared" si="0"/>
        <v>0.29277364069836914</v>
      </c>
      <c r="L11" s="16">
        <f t="shared" si="0"/>
        <v>0.33873469304274018</v>
      </c>
    </row>
    <row r="12" spans="1:12" x14ac:dyDescent="0.2">
      <c r="B12">
        <f t="shared" si="1"/>
        <v>6</v>
      </c>
      <c r="C12">
        <f t="array" ref="C12">IF($B$1="ALL",COUNT(IF('TIPI Scoring'!X$2:X$1213&gt;=$B12,IF('TIPI Scoring'!X$2:X$1213&lt;$B13,'TIPI Scoring'!X$2:X$1213))),COUNT(IF('TIPI Scoring'!$AP$2:$AP$1213=$B$1,IF('TIPI Scoring'!X$2:X$1213&gt;=$B12,IF('TIPI Scoring'!X$2:X$1213&lt;$B13,'TIPI Scoring'!X$2:X$1213)))))</f>
        <v>1</v>
      </c>
      <c r="D12">
        <f t="array" ref="D12">IF($B$1="ALL",COUNT(IF('TIPI Scoring'!Y$2:Y$1213&gt;=$B12,IF('TIPI Scoring'!Y$2:Y$1213&lt;$B13,'TIPI Scoring'!Y$2:Y$1213))),COUNT(IF('TIPI Scoring'!$AP$2:$AP$1213=$B$1,IF('TIPI Scoring'!Y$2:Y$1213&gt;=$B12,IF('TIPI Scoring'!Y$2:Y$1213&lt;$B13,'TIPI Scoring'!Y$2:Y$1213)))))</f>
        <v>8</v>
      </c>
      <c r="E12">
        <f t="array" ref="E12">IF($B$1="ALL",COUNT(IF('TIPI Scoring'!Z$2:Z$1213&gt;=$B12,IF('TIPI Scoring'!Z$2:Z$1213&lt;$B13,'TIPI Scoring'!Z$2:Z$1213))),COUNT(IF('TIPI Scoring'!$AP$2:$AP$1213=$B$1,IF('TIPI Scoring'!Z$2:Z$1213&gt;=$B12,IF('TIPI Scoring'!Z$2:Z$1213&lt;$B13,'TIPI Scoring'!Z$2:Z$1213)))))</f>
        <v>2</v>
      </c>
      <c r="F12">
        <f t="array" ref="F12">IF($B$1="ALL",COUNT(IF('TIPI Scoring'!AA$2:AA$1213&gt;=$B12,IF('TIPI Scoring'!AA$2:AA$1213&lt;$B13,'TIPI Scoring'!AA$2:AA$1213))),COUNT(IF('TIPI Scoring'!$AP$2:$AP$1213=$B$1,IF('TIPI Scoring'!AA$2:AA$1213&gt;=$B12,IF('TIPI Scoring'!AA$2:AA$1213&lt;$B13,'TIPI Scoring'!AA$2:AA$1213)))))</f>
        <v>4</v>
      </c>
      <c r="G12">
        <f t="array" ref="G12">IF($B$1="ALL",COUNT(IF('TIPI Scoring'!AB$2:AB$1213&gt;=$B12,IF('TIPI Scoring'!AB$2:AB$1213&lt;$B13,'TIPI Scoring'!AB$2:AB$1213))),COUNT(IF('TIPI Scoring'!$AP$2:$AP$1213=$B$1,IF('TIPI Scoring'!AB$2:AB$1213&gt;=$B12,IF('TIPI Scoring'!AB$2:AB$1213&lt;$B13,'TIPI Scoring'!AB$2:AB$1213)))))</f>
        <v>3</v>
      </c>
      <c r="H12" s="16">
        <f t="shared" si="2"/>
        <v>8.1254075639046131E-2</v>
      </c>
      <c r="I12" s="16">
        <f t="shared" si="0"/>
        <v>0.24077760200765017</v>
      </c>
      <c r="J12" s="16">
        <f t="shared" si="0"/>
        <v>0.26858355745611268</v>
      </c>
      <c r="K12" s="16">
        <f t="shared" si="0"/>
        <v>0.18877778120099784</v>
      </c>
      <c r="L12" s="16">
        <f t="shared" si="0"/>
        <v>0.20901581174980266</v>
      </c>
    </row>
    <row r="13" spans="1:12" x14ac:dyDescent="0.2">
      <c r="B13">
        <f t="shared" si="1"/>
        <v>7</v>
      </c>
      <c r="C13">
        <f t="array" ref="C13">IF($B$1="ALL",COUNT(IF('TIPI Scoring'!X$2:X$1213&gt;=$B13,IF('TIPI Scoring'!X$2:X$1213&lt;$B14,'TIPI Scoring'!X$2:X$1213))),COUNT(IF('TIPI Scoring'!$AP$2:$AP$1213=$B$1,IF('TIPI Scoring'!X$2:X$1213&gt;=$B13,IF('TIPI Scoring'!X$2:X$1213&lt;$B14,'TIPI Scoring'!X$2:X$1213)))))</f>
        <v>0</v>
      </c>
      <c r="D13">
        <f t="array" ref="D13">IF($B$1="ALL",COUNT(IF('TIPI Scoring'!Y$2:Y$1213&gt;=$B13,IF('TIPI Scoring'!Y$2:Y$1213&lt;$B14,'TIPI Scoring'!Y$2:Y$1213))),COUNT(IF('TIPI Scoring'!$AP$2:$AP$1213=$B$1,IF('TIPI Scoring'!Y$2:Y$1213&gt;=$B13,IF('TIPI Scoring'!Y$2:Y$1213&lt;$B14,'TIPI Scoring'!Y$2:Y$1213)))))</f>
        <v>0</v>
      </c>
      <c r="E13">
        <f t="array" ref="E13">IF($B$1="ALL",COUNT(IF('TIPI Scoring'!Z$2:Z$1213&gt;=$B13,IF('TIPI Scoring'!Z$2:Z$1213&lt;$B14,'TIPI Scoring'!Z$2:Z$1213))),COUNT(IF('TIPI Scoring'!$AP$2:$AP$1213=$B$1,IF('TIPI Scoring'!Z$2:Z$1213&gt;=$B13,IF('TIPI Scoring'!Z$2:Z$1213&lt;$B14,'TIPI Scoring'!Z$2:Z$1213)))))</f>
        <v>0</v>
      </c>
      <c r="F13">
        <f t="array" ref="F13">IF($B$1="ALL",COUNT(IF('TIPI Scoring'!AA$2:AA$1213&gt;=$B13,IF('TIPI Scoring'!AA$2:AA$1213&lt;$B14,'TIPI Scoring'!AA$2:AA$1213))),COUNT(IF('TIPI Scoring'!$AP$2:$AP$1213=$B$1,IF('TIPI Scoring'!AA$2:AA$1213&gt;=$B13,IF('TIPI Scoring'!AA$2:AA$1213&lt;$B14,'TIPI Scoring'!AA$2:AA$1213)))))</f>
        <v>1</v>
      </c>
      <c r="G13">
        <f t="array" ref="G13">IF($B$1="ALL",COUNT(IF('TIPI Scoring'!AB$2:AB$1213&gt;=$B13,IF('TIPI Scoring'!AB$2:AB$1213&lt;$B14,'TIPI Scoring'!AB$2:AB$1213))),COUNT(IF('TIPI Scoring'!$AP$2:$AP$1213=$B$1,IF('TIPI Scoring'!AB$2:AB$1213&gt;=$B13,IF('TIPI Scoring'!AB$2:AB$1213&lt;$B14,'TIPI Scoring'!AB$2:AB$1213)))))</f>
        <v>0</v>
      </c>
      <c r="H13" s="16">
        <f t="shared" si="2"/>
        <v>1.6649021807870205E-2</v>
      </c>
      <c r="I13" s="16">
        <f t="shared" si="0"/>
        <v>9.1880509141607017E-2</v>
      </c>
      <c r="J13" s="16">
        <f t="shared" si="0"/>
        <v>0.12817708471329614</v>
      </c>
      <c r="K13" s="16">
        <f t="shared" si="0"/>
        <v>6.9333314611304514E-2</v>
      </c>
      <c r="L13" s="16">
        <f t="shared" si="0"/>
        <v>6.189233341211179E-2</v>
      </c>
    </row>
    <row r="14" spans="1:12" x14ac:dyDescent="0.2">
      <c r="B14" s="16">
        <v>100</v>
      </c>
    </row>
    <row r="15" spans="1:12" x14ac:dyDescent="0.2">
      <c r="A15" t="s">
        <v>1683</v>
      </c>
      <c r="B15" t="s">
        <v>1684</v>
      </c>
    </row>
    <row r="16" spans="1:12" x14ac:dyDescent="0.2">
      <c r="A16" t="s">
        <v>1682</v>
      </c>
      <c r="B16">
        <f t="array" ref="B16">IF(A16="ALL",COUNT(IF('TIPI Scoring'!$AN$2:$AN$1213&gt;0,'TIPI Scoring'!$AN$2:$AN$1213)),COUNT(IF('TIPI Scoring'!$AP$2:$AP$1213=A16,'TIPI Scoring'!$AN$2:$AN$1213)))</f>
        <v>1212</v>
      </c>
    </row>
    <row r="17" spans="1:2" x14ac:dyDescent="0.2">
      <c r="A17">
        <v>1</v>
      </c>
      <c r="B17">
        <f t="array" ref="B17">IF(A17="ALL",COUNT(IF('TIPI Scoring'!$AN$2:$AN$1213&gt;0,'TIPI Scoring'!$AN$2:$AN$1213)),COUNT(IF('TIPI Scoring'!$AP$2:$AP$1213=A17,'TIPI Scoring'!$AN$2:$AN$1213)))</f>
        <v>357</v>
      </c>
    </row>
    <row r="18" spans="1:2" x14ac:dyDescent="0.2">
      <c r="A18">
        <v>2</v>
      </c>
      <c r="B18">
        <f t="array" ref="B18">IF(A18="ALL",COUNT(IF('TIPI Scoring'!$AN$2:$AN$1213&gt;0,'TIPI Scoring'!$AN$2:$AN$1213)),COUNT(IF('TIPI Scoring'!$AP$2:$AP$1213=A18,'TIPI Scoring'!$AN$2:$AN$1213)))</f>
        <v>128</v>
      </c>
    </row>
    <row r="19" spans="1:2" x14ac:dyDescent="0.2">
      <c r="A19">
        <v>3</v>
      </c>
      <c r="B19">
        <f t="array" ref="B19">IF(A19="ALL",COUNT(IF('TIPI Scoring'!$AN$2:$AN$1213&gt;0,'TIPI Scoring'!$AN$2:$AN$1213)),COUNT(IF('TIPI Scoring'!$AP$2:$AP$1213=A19,'TIPI Scoring'!$AN$2:$AN$1213)))</f>
        <v>131</v>
      </c>
    </row>
    <row r="20" spans="1:2" x14ac:dyDescent="0.2">
      <c r="A20">
        <v>4</v>
      </c>
      <c r="B20">
        <f t="array" ref="B20">IF(A20="ALL",COUNT(IF('TIPI Scoring'!$AN$2:$AN$1213&gt;0,'TIPI Scoring'!$AN$2:$AN$1213)),COUNT(IF('TIPI Scoring'!$AP$2:$AP$1213=A20,'TIPI Scoring'!$AN$2:$AN$1213)))</f>
        <v>114</v>
      </c>
    </row>
    <row r="21" spans="1:2" x14ac:dyDescent="0.2">
      <c r="A21">
        <v>5</v>
      </c>
      <c r="B21">
        <f t="array" ref="B21">IF(A21="ALL",COUNT(IF('TIPI Scoring'!$AN$2:$AN$1213&gt;0,'TIPI Scoring'!$AN$2:$AN$1213)),COUNT(IF('TIPI Scoring'!$AP$2:$AP$1213=A21,'TIPI Scoring'!$AN$2:$AN$1213)))</f>
        <v>109</v>
      </c>
    </row>
    <row r="22" spans="1:2" x14ac:dyDescent="0.2">
      <c r="A22">
        <v>6</v>
      </c>
      <c r="B22">
        <f t="array" ref="B22">IF(A22="ALL",COUNT(IF('TIPI Scoring'!$AN$2:$AN$1213&gt;0,'TIPI Scoring'!$AN$2:$AN$1213)),COUNT(IF('TIPI Scoring'!$AP$2:$AP$1213=A22,'TIPI Scoring'!$AN$2:$AN$1213)))</f>
        <v>130</v>
      </c>
    </row>
    <row r="23" spans="1:2" x14ac:dyDescent="0.2">
      <c r="A23">
        <v>7</v>
      </c>
      <c r="B23">
        <f t="array" ref="B23">IF(A23="ALL",COUNT(IF('TIPI Scoring'!$AN$2:$AN$1213&gt;0,'TIPI Scoring'!$AN$2:$AN$1213)),COUNT(IF('TIPI Scoring'!$AP$2:$AP$1213=A23,'TIPI Scoring'!$AN$2:$AN$1213)))</f>
        <v>115</v>
      </c>
    </row>
    <row r="24" spans="1:2" x14ac:dyDescent="0.2">
      <c r="A24">
        <v>8</v>
      </c>
      <c r="B24">
        <f t="array" ref="B24">IF(A24="ALL",COUNT(IF('TIPI Scoring'!$AN$2:$AN$1213&gt;0,'TIPI Scoring'!$AN$2:$AN$1213)),COUNT(IF('TIPI Scoring'!$AP$2:$AP$1213=A24,'TIPI Scoring'!$AN$2:$AN$1213)))</f>
        <v>128</v>
      </c>
    </row>
    <row r="26" spans="1:2" x14ac:dyDescent="0.2">
      <c r="B26" s="16" t="s">
        <v>1694</v>
      </c>
    </row>
    <row r="27" spans="1:2" x14ac:dyDescent="0.2">
      <c r="B27" s="16" t="s">
        <v>1682</v>
      </c>
    </row>
    <row r="28" spans="1:2" x14ac:dyDescent="0.2">
      <c r="B28" s="16">
        <v>1</v>
      </c>
    </row>
    <row r="29" spans="1:2" x14ac:dyDescent="0.2">
      <c r="B29" s="16">
        <v>2</v>
      </c>
    </row>
    <row r="30" spans="1:2" x14ac:dyDescent="0.2">
      <c r="B30" s="16">
        <v>3</v>
      </c>
    </row>
    <row r="31" spans="1:2" x14ac:dyDescent="0.2">
      <c r="B31" s="16">
        <v>4</v>
      </c>
    </row>
    <row r="32" spans="1:2" x14ac:dyDescent="0.2">
      <c r="B32" s="16">
        <v>5</v>
      </c>
    </row>
    <row r="33" spans="2:2" x14ac:dyDescent="0.2">
      <c r="B33" s="16">
        <v>6</v>
      </c>
    </row>
    <row r="34" spans="2:2" x14ac:dyDescent="0.2">
      <c r="B34" s="16">
        <v>7</v>
      </c>
    </row>
    <row r="35" spans="2:2" x14ac:dyDescent="0.2">
      <c r="B35" s="16">
        <v>8</v>
      </c>
    </row>
    <row r="36" spans="2:2" x14ac:dyDescent="0.2">
      <c r="B36" s="16"/>
    </row>
  </sheetData>
  <dataValidations count="1">
    <dataValidation type="list" allowBlank="1" showInputMessage="1" showErrorMessage="1" sqref="B1" xr:uid="{C1FBA339-1BC9-D44B-8FC0-1F0B49F1A828}">
      <formula1>Cluster</formula1>
    </dataValidation>
  </dataValidation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26E6A-538A-8E45-A037-C7A7D8B55D5E}">
  <dimension ref="A1:L41"/>
  <sheetViews>
    <sheetView tabSelected="1" workbookViewId="0">
      <selection activeCell="G27" sqref="G27"/>
    </sheetView>
  </sheetViews>
  <sheetFormatPr baseColWidth="10" defaultRowHeight="15" x14ac:dyDescent="0.2"/>
  <cols>
    <col min="1" max="20" width="12.83203125" customWidth="1"/>
  </cols>
  <sheetData>
    <row r="1" spans="1:12" ht="26" x14ac:dyDescent="0.3">
      <c r="A1" s="18" t="s">
        <v>1694</v>
      </c>
      <c r="B1" s="18">
        <v>1</v>
      </c>
    </row>
    <row r="2" spans="1:12" x14ac:dyDescent="0.2">
      <c r="C2" t="s">
        <v>1686</v>
      </c>
      <c r="D2" t="s">
        <v>1687</v>
      </c>
      <c r="E2" t="s">
        <v>1643</v>
      </c>
      <c r="F2" t="s">
        <v>1688</v>
      </c>
      <c r="G2" t="s">
        <v>1689</v>
      </c>
    </row>
    <row r="3" spans="1:12" x14ac:dyDescent="0.2">
      <c r="B3" t="s">
        <v>1674</v>
      </c>
      <c r="C3" s="15">
        <v>4.4400000000000004</v>
      </c>
      <c r="D3" s="15">
        <v>5.23</v>
      </c>
      <c r="E3" s="15">
        <v>5.4</v>
      </c>
      <c r="F3" s="15">
        <v>4.83</v>
      </c>
      <c r="G3" s="15">
        <v>5.38</v>
      </c>
      <c r="I3" s="16">
        <v>1</v>
      </c>
    </row>
    <row r="4" spans="1:12" x14ac:dyDescent="0.2">
      <c r="B4" t="s">
        <v>1685</v>
      </c>
      <c r="C4" s="17">
        <f>AVERAGE('TIPI Scoring'!X$2:X$1213)</f>
        <v>3.9005775577557755</v>
      </c>
      <c r="D4" s="17">
        <f>AVERAGE('TIPI Scoring'!Y$2:Y$1213)</f>
        <v>5.0490924092409237</v>
      </c>
      <c r="E4" s="17">
        <f>AVERAGE('TIPI Scoring'!Z$2:Z$1213)</f>
        <v>5.2962046204620465</v>
      </c>
      <c r="F4" s="17">
        <f>AVERAGE('TIPI Scoring'!AA$2:AA$1213)</f>
        <v>4.7202970297029703</v>
      </c>
      <c r="G4" s="17">
        <f>AVERAGE('TIPI Scoring'!AB$2:AB$1213)</f>
        <v>4.8424092409240922</v>
      </c>
      <c r="I4" s="16">
        <v>1</v>
      </c>
    </row>
    <row r="5" spans="1:12" x14ac:dyDescent="0.2">
      <c r="B5" t="s">
        <v>1675</v>
      </c>
      <c r="C5" s="17">
        <f>STDEV('TIPI Scoring'!X$2:X$1213)</f>
        <v>1.2805376643883106</v>
      </c>
      <c r="D5" s="17">
        <f>STDEV('TIPI Scoring'!Y$2:Y$1213)</f>
        <v>1.2272131129042065</v>
      </c>
      <c r="E5" s="17">
        <f>STDEV('TIPI Scoring'!Z$2:Z$1213)</f>
        <v>1.2756574190379617</v>
      </c>
      <c r="F5" s="17">
        <f>STDEV('TIPI Scoring'!AA$2:AA$1213)</f>
        <v>1.332959149174701</v>
      </c>
      <c r="G5" s="17">
        <f>STDEV('TIPI Scoring'!AB$2:AB$1213)</f>
        <v>1.1670539833330873</v>
      </c>
    </row>
    <row r="6" spans="1:12" x14ac:dyDescent="0.2">
      <c r="B6" t="s">
        <v>1652</v>
      </c>
      <c r="C6" t="s">
        <v>1653</v>
      </c>
      <c r="D6" t="s">
        <v>1655</v>
      </c>
      <c r="E6" t="s">
        <v>1656</v>
      </c>
      <c r="F6" t="s">
        <v>1657</v>
      </c>
      <c r="G6" t="s">
        <v>1658</v>
      </c>
      <c r="H6" s="16" t="s">
        <v>1654</v>
      </c>
      <c r="I6" s="16" t="s">
        <v>1659</v>
      </c>
      <c r="J6" s="16" t="s">
        <v>1660</v>
      </c>
      <c r="K6" s="16" t="s">
        <v>1661</v>
      </c>
      <c r="L6" s="16" t="s">
        <v>1662</v>
      </c>
    </row>
    <row r="7" spans="1:12" x14ac:dyDescent="0.2">
      <c r="B7">
        <f>$I$3</f>
        <v>1</v>
      </c>
      <c r="C7" s="19">
        <f t="array" ref="C7">(IF($B$1="ALL",COUNT(IF('TIPI Scoring'!X$2:X$1213&gt;=$B7,IF('TIPI Scoring'!X$2:X$1213&lt;$B8,'TIPI Scoring'!X$2:X$1213))),COUNT(IF('TIPI Scoring'!$AQ$2:$AQ$1213=$B$1,IF('TIPI Scoring'!X$2:X$1213&gt;=$B7,IF('TIPI Scoring'!X$2:X$1213&lt;$B8,'TIPI Scoring'!X$2:X$1213)))))/(IF($B$1="ALL",$B$16,$B$17)))</f>
        <v>6.9875776397515521E-2</v>
      </c>
      <c r="D7" s="19">
        <f t="array" ref="D7">(IF($B$1="ALL",COUNT(IF('TIPI Scoring'!Y$2:Y$1213&gt;=$B7,IF('TIPI Scoring'!Y$2:Y$1213&lt;$B8,'TIPI Scoring'!Y$2:Y$1213))),COUNT(IF('TIPI Scoring'!$AQ$2:$AQ$1213=$B$1,IF('TIPI Scoring'!Y$2:Y$1213&gt;=$B7,IF('TIPI Scoring'!Y$2:Y$1213&lt;$B8,'TIPI Scoring'!Y$2:Y$1213)))))/(IF($B$1="ALL",$B$16,$B$17)))</f>
        <v>4.658385093167702E-3</v>
      </c>
      <c r="E7" s="19">
        <f t="array" ref="E7">(IF($B$1="ALL",COUNT(IF('TIPI Scoring'!Z$2:Z$1213&gt;=$B7,IF('TIPI Scoring'!Z$2:Z$1213&lt;$B8,'TIPI Scoring'!Z$2:Z$1213))),COUNT(IF('TIPI Scoring'!$AQ$2:$AQ$1213=$B$1,IF('TIPI Scoring'!Z$2:Z$1213&gt;=$B7,IF('TIPI Scoring'!Z$2:Z$1213&lt;$B8,'TIPI Scoring'!Z$2:Z$1213)))))/(IF($B$1="ALL",$B$16,$B$17)))</f>
        <v>0</v>
      </c>
      <c r="F7" s="19">
        <f t="array" ref="F7">(IF($B$1="ALL",COUNT(IF('TIPI Scoring'!AA$2:AA$1213&gt;=$B7,IF('TIPI Scoring'!AA$2:AA$1213&lt;$B8,'TIPI Scoring'!AA$2:AA$1213))),COUNT(IF('TIPI Scoring'!$AQ$2:$AQ$1213=$B$1,IF('TIPI Scoring'!AA$2:AA$1213&gt;=$B7,IF('TIPI Scoring'!AA$2:AA$1213&lt;$B8,'TIPI Scoring'!AA$2:AA$1213)))))/(IF($B$1="ALL",$B$16,$B$17)))</f>
        <v>1.5527950310559006E-2</v>
      </c>
      <c r="G7" s="19">
        <f t="array" ref="G7">(IF($B$1="ALL",COUNT(IF('TIPI Scoring'!AB$2:AB$1213&gt;=$B7,IF('TIPI Scoring'!AB$2:AB$1213&lt;$B8,'TIPI Scoring'!AB$2:AB$1213))),COUNT(IF('TIPI Scoring'!$AQ$2:$AQ$1213=$B$1,IF('TIPI Scoring'!AB$2:AB$1213&gt;=$B7,IF('TIPI Scoring'!AB$2:AB$1213&lt;$B8,'TIPI Scoring'!AB$2:AB$1213)))))/(IF($B$1="ALL",$B$16,$B$17)))</f>
        <v>6.2111801242236021E-3</v>
      </c>
      <c r="H7" s="16">
        <f>_xlfn.NORM.DIST($B7,C$4,C$5,FALSE)</f>
        <v>2.3954151226676344E-2</v>
      </c>
      <c r="I7" s="16">
        <f t="shared" ref="I7:L13" si="0">_xlfn.NORM.DIST($B7,D$4,D$5,FALSE)</f>
        <v>1.406328301676525E-3</v>
      </c>
      <c r="J7" s="16">
        <f t="shared" si="0"/>
        <v>1.0770182720570716E-3</v>
      </c>
      <c r="K7" s="16">
        <f t="shared" si="0"/>
        <v>6.0894514710906249E-3</v>
      </c>
      <c r="L7" s="16">
        <f t="shared" si="0"/>
        <v>1.5134370602635807E-3</v>
      </c>
    </row>
    <row r="8" spans="1:12" x14ac:dyDescent="0.2">
      <c r="B8">
        <f t="shared" ref="B8:B13" si="1">B7+$I$4</f>
        <v>2</v>
      </c>
      <c r="C8" s="19">
        <f t="array" ref="C8">(IF($B$1="ALL",COUNT(IF('TIPI Scoring'!X$2:X$1213&gt;=$B8,IF('TIPI Scoring'!X$2:X$1213&lt;$B9,'TIPI Scoring'!X$2:X$1213))),COUNT(IF('TIPI Scoring'!$AQ$2:$AQ$1213=$B$1,IF('TIPI Scoring'!X$2:X$1213&gt;=$B8,IF('TIPI Scoring'!X$2:X$1213&lt;$B9,'TIPI Scoring'!X$2:X$1213)))))/(IF($B$1="ALL",$B$16,$B$17)))</f>
        <v>0.12111801242236025</v>
      </c>
      <c r="D8" s="19">
        <f t="array" ref="D8">(IF($B$1="ALL",COUNT(IF('TIPI Scoring'!Y$2:Y$1213&gt;=$B8,IF('TIPI Scoring'!Y$2:Y$1213&lt;$B9,'TIPI Scoring'!Y$2:Y$1213))),COUNT(IF('TIPI Scoring'!$AQ$2:$AQ$1213=$B$1,IF('TIPI Scoring'!Y$2:Y$1213&gt;=$B8,IF('TIPI Scoring'!Y$2:Y$1213&lt;$B9,'TIPI Scoring'!Y$2:Y$1213)))))/(IF($B$1="ALL",$B$16,$B$17)))</f>
        <v>1.7080745341614908E-2</v>
      </c>
      <c r="E8" s="19">
        <f t="array" ref="E8">(IF($B$1="ALL",COUNT(IF('TIPI Scoring'!Z$2:Z$1213&gt;=$B8,IF('TIPI Scoring'!Z$2:Z$1213&lt;$B9,'TIPI Scoring'!Z$2:Z$1213))),COUNT(IF('TIPI Scoring'!$AQ$2:$AQ$1213=$B$1,IF('TIPI Scoring'!Z$2:Z$1213&gt;=$B8,IF('TIPI Scoring'!Z$2:Z$1213&lt;$B9,'TIPI Scoring'!Z$2:Z$1213)))))/(IF($B$1="ALL",$B$16,$B$17)))</f>
        <v>1.8633540372670808E-2</v>
      </c>
      <c r="F8" s="19">
        <f t="array" ref="F8">(IF($B$1="ALL",COUNT(IF('TIPI Scoring'!AA$2:AA$1213&gt;=$B8,IF('TIPI Scoring'!AA$2:AA$1213&lt;$B9,'TIPI Scoring'!AA$2:AA$1213))),COUNT(IF('TIPI Scoring'!$AQ$2:$AQ$1213=$B$1,IF('TIPI Scoring'!AA$2:AA$1213&gt;=$B8,IF('TIPI Scoring'!AA$2:AA$1213&lt;$B9,'TIPI Scoring'!AA$2:AA$1213)))))/(IF($B$1="ALL",$B$16,$B$17)))</f>
        <v>3.4161490683229816E-2</v>
      </c>
      <c r="G8" s="19">
        <f t="array" ref="G8">(IF($B$1="ALL",COUNT(IF('TIPI Scoring'!AB$2:AB$1213&gt;=$B8,IF('TIPI Scoring'!AB$2:AB$1213&lt;$B9,'TIPI Scoring'!AB$2:AB$1213))),COUNT(IF('TIPI Scoring'!$AQ$2:$AQ$1213=$B$1,IF('TIPI Scoring'!AB$2:AB$1213&gt;=$B8,IF('TIPI Scoring'!AB$2:AB$1213&lt;$B9,'TIPI Scoring'!AB$2:AB$1213)))))/(IF($B$1="ALL",$B$16,$B$17)))</f>
        <v>1.2422360248447204E-2</v>
      </c>
      <c r="H8" s="16">
        <f t="shared" ref="H8:H13" si="2">_xlfn.NORM.DIST($B8,C$4,C$5,FALSE)</f>
        <v>0.10355550652307027</v>
      </c>
      <c r="I8" s="16">
        <f t="shared" si="0"/>
        <v>1.484311209725836E-2</v>
      </c>
      <c r="J8" s="16">
        <f t="shared" si="0"/>
        <v>1.1100806768900091E-2</v>
      </c>
      <c r="K8" s="16">
        <f t="shared" si="0"/>
        <v>3.7299958720415013E-2</v>
      </c>
      <c r="L8" s="16">
        <f t="shared" si="0"/>
        <v>1.7608842671260068E-2</v>
      </c>
    </row>
    <row r="9" spans="1:12" x14ac:dyDescent="0.2">
      <c r="B9">
        <f t="shared" si="1"/>
        <v>3</v>
      </c>
      <c r="C9" s="19">
        <f t="array" ref="C9">(IF($B$1="ALL",COUNT(IF('TIPI Scoring'!X$2:X$1213&gt;=$B9,IF('TIPI Scoring'!X$2:X$1213&lt;$B10,'TIPI Scoring'!X$2:X$1213))),COUNT(IF('TIPI Scoring'!$AQ$2:$AQ$1213=$B$1,IF('TIPI Scoring'!X$2:X$1213&gt;=$B9,IF('TIPI Scoring'!X$2:X$1213&lt;$B10,'TIPI Scoring'!X$2:X$1213)))))/(IF($B$1="ALL",$B$16,$B$17)))</f>
        <v>0.22049689440993789</v>
      </c>
      <c r="D9" s="19">
        <f t="array" ref="D9">(IF($B$1="ALL",COUNT(IF('TIPI Scoring'!Y$2:Y$1213&gt;=$B9,IF('TIPI Scoring'!Y$2:Y$1213&lt;$B10,'TIPI Scoring'!Y$2:Y$1213))),COUNT(IF('TIPI Scoring'!$AQ$2:$AQ$1213=$B$1,IF('TIPI Scoring'!Y$2:Y$1213&gt;=$B9,IF('TIPI Scoring'!Y$2:Y$1213&lt;$B10,'TIPI Scoring'!Y$2:Y$1213)))))/(IF($B$1="ALL",$B$16,$B$17)))</f>
        <v>0.10403726708074534</v>
      </c>
      <c r="E9" s="19">
        <f t="array" ref="E9">(IF($B$1="ALL",COUNT(IF('TIPI Scoring'!Z$2:Z$1213&gt;=$B9,IF('TIPI Scoring'!Z$2:Z$1213&lt;$B10,'TIPI Scoring'!Z$2:Z$1213))),COUNT(IF('TIPI Scoring'!$AQ$2:$AQ$1213=$B$1,IF('TIPI Scoring'!Z$2:Z$1213&gt;=$B9,IF('TIPI Scoring'!Z$2:Z$1213&lt;$B10,'TIPI Scoring'!Z$2:Z$1213)))))/(IF($B$1="ALL",$B$16,$B$17)))</f>
        <v>7.7639751552795025E-2</v>
      </c>
      <c r="F9" s="19">
        <f t="array" ref="F9">(IF($B$1="ALL",COUNT(IF('TIPI Scoring'!AA$2:AA$1213&gt;=$B9,IF('TIPI Scoring'!AA$2:AA$1213&lt;$B10,'TIPI Scoring'!AA$2:AA$1213))),COUNT(IF('TIPI Scoring'!$AQ$2:$AQ$1213=$B$1,IF('TIPI Scoring'!AA$2:AA$1213&gt;=$B9,IF('TIPI Scoring'!AA$2:AA$1213&lt;$B10,'TIPI Scoring'!AA$2:AA$1213)))))/(IF($B$1="ALL",$B$16,$B$17)))</f>
        <v>0.15838509316770186</v>
      </c>
      <c r="G9" s="19">
        <f t="array" ref="G9">(IF($B$1="ALL",COUNT(IF('TIPI Scoring'!AB$2:AB$1213&gt;=$B9,IF('TIPI Scoring'!AB$2:AB$1213&lt;$B10,'TIPI Scoring'!AB$2:AB$1213))),COUNT(IF('TIPI Scoring'!$AQ$2:$AQ$1213=$B$1,IF('TIPI Scoring'!AB$2:AB$1213&gt;=$B9,IF('TIPI Scoring'!AB$2:AB$1213&lt;$B10,'TIPI Scoring'!AB$2:AB$1213)))))/(IF($B$1="ALL",$B$16,$B$17)))</f>
        <v>0.10869565217391304</v>
      </c>
      <c r="H9" s="16">
        <f t="shared" si="2"/>
        <v>0.24328528360177371</v>
      </c>
      <c r="I9" s="16">
        <f t="shared" si="0"/>
        <v>8.0648636510099389E-2</v>
      </c>
      <c r="J9" s="16">
        <f t="shared" si="0"/>
        <v>6.1887923872913884E-2</v>
      </c>
      <c r="K9" s="16">
        <f t="shared" si="0"/>
        <v>0.13013997238102157</v>
      </c>
      <c r="L9" s="16">
        <f t="shared" si="0"/>
        <v>9.8318561373462912E-2</v>
      </c>
    </row>
    <row r="10" spans="1:12" x14ac:dyDescent="0.2">
      <c r="B10">
        <f t="shared" si="1"/>
        <v>4</v>
      </c>
      <c r="C10" s="19">
        <f t="array" ref="C10">(IF($B$1="ALL",COUNT(IF('TIPI Scoring'!X$2:X$1213&gt;=$B10,IF('TIPI Scoring'!X$2:X$1213&lt;$B11,'TIPI Scoring'!X$2:X$1213))),COUNT(IF('TIPI Scoring'!$AQ$2:$AQ$1213=$B$1,IF('TIPI Scoring'!X$2:X$1213&gt;=$B10,IF('TIPI Scoring'!X$2:X$1213&lt;$B11,'TIPI Scoring'!X$2:X$1213)))))/(IF($B$1="ALL",$B$16,$B$17)))</f>
        <v>0.36335403726708076</v>
      </c>
      <c r="D10" s="19">
        <f t="array" ref="D10">(IF($B$1="ALL",COUNT(IF('TIPI Scoring'!Y$2:Y$1213&gt;=$B10,IF('TIPI Scoring'!Y$2:Y$1213&lt;$B11,'TIPI Scoring'!Y$2:Y$1213))),COUNT(IF('TIPI Scoring'!$AQ$2:$AQ$1213=$B$1,IF('TIPI Scoring'!Y$2:Y$1213&gt;=$B10,IF('TIPI Scoring'!Y$2:Y$1213&lt;$B11,'TIPI Scoring'!Y$2:Y$1213)))))/(IF($B$1="ALL",$B$16,$B$17)))</f>
        <v>0.2996894409937888</v>
      </c>
      <c r="E10" s="19">
        <f t="array" ref="E10">(IF($B$1="ALL",COUNT(IF('TIPI Scoring'!Z$2:Z$1213&gt;=$B10,IF('TIPI Scoring'!Z$2:Z$1213&lt;$B11,'TIPI Scoring'!Z$2:Z$1213))),COUNT(IF('TIPI Scoring'!$AQ$2:$AQ$1213=$B$1,IF('TIPI Scoring'!Z$2:Z$1213&gt;=$B10,IF('TIPI Scoring'!Z$2:Z$1213&lt;$B11,'TIPI Scoring'!Z$2:Z$1213)))))/(IF($B$1="ALL",$B$16,$B$17)))</f>
        <v>0.24689440993788819</v>
      </c>
      <c r="F10" s="19">
        <f t="array" ref="F10">(IF($B$1="ALL",COUNT(IF('TIPI Scoring'!AA$2:AA$1213&gt;=$B10,IF('TIPI Scoring'!AA$2:AA$1213&lt;$B11,'TIPI Scoring'!AA$2:AA$1213))),COUNT(IF('TIPI Scoring'!$AQ$2:$AQ$1213=$B$1,IF('TIPI Scoring'!AA$2:AA$1213&gt;=$B10,IF('TIPI Scoring'!AA$2:AA$1213&lt;$B11,'TIPI Scoring'!AA$2:AA$1213)))))/(IF($B$1="ALL",$B$16,$B$17)))</f>
        <v>0.31832298136645965</v>
      </c>
      <c r="G10" s="19">
        <f t="array" ref="G10">(IF($B$1="ALL",COUNT(IF('TIPI Scoring'!AB$2:AB$1213&gt;=$B10,IF('TIPI Scoring'!AB$2:AB$1213&lt;$B11,'TIPI Scoring'!AB$2:AB$1213))),COUNT(IF('TIPI Scoring'!$AQ$2:$AQ$1213=$B$1,IF('TIPI Scoring'!AB$2:AB$1213&gt;=$B10,IF('TIPI Scoring'!AB$2:AB$1213&lt;$B11,'TIPI Scoring'!AB$2:AB$1213)))))/(IF($B$1="ALL",$B$16,$B$17)))</f>
        <v>0.35403726708074534</v>
      </c>
      <c r="H10" s="16">
        <f t="shared" si="2"/>
        <v>0.31060519308904172</v>
      </c>
      <c r="I10" s="16">
        <f t="shared" si="0"/>
        <v>0.22558120019518441</v>
      </c>
      <c r="J10" s="16">
        <f t="shared" si="0"/>
        <v>0.18662816415005556</v>
      </c>
      <c r="K10" s="16">
        <f t="shared" si="0"/>
        <v>0.25863378223232386</v>
      </c>
      <c r="L10" s="16">
        <f t="shared" si="0"/>
        <v>0.26343803028434298</v>
      </c>
    </row>
    <row r="11" spans="1:12" x14ac:dyDescent="0.2">
      <c r="B11">
        <f t="shared" si="1"/>
        <v>5</v>
      </c>
      <c r="C11" s="19">
        <f t="array" ref="C11">(IF($B$1="ALL",COUNT(IF('TIPI Scoring'!X$2:X$1213&gt;=$B11,IF('TIPI Scoring'!X$2:X$1213&lt;$B12,'TIPI Scoring'!X$2:X$1213))),COUNT(IF('TIPI Scoring'!$AQ$2:$AQ$1213=$B$1,IF('TIPI Scoring'!X$2:X$1213&gt;=$B11,IF('TIPI Scoring'!X$2:X$1213&lt;$B12,'TIPI Scoring'!X$2:X$1213)))))/(IF($B$1="ALL",$B$16,$B$17)))</f>
        <v>0.12732919254658384</v>
      </c>
      <c r="D11" s="19">
        <f t="array" ref="D11">(IF($B$1="ALL",COUNT(IF('TIPI Scoring'!Y$2:Y$1213&gt;=$B11,IF('TIPI Scoring'!Y$2:Y$1213&lt;$B12,'TIPI Scoring'!Y$2:Y$1213))),COUNT(IF('TIPI Scoring'!$AQ$2:$AQ$1213=$B$1,IF('TIPI Scoring'!Y$2:Y$1213&gt;=$B11,IF('TIPI Scoring'!Y$2:Y$1213&lt;$B12,'TIPI Scoring'!Y$2:Y$1213)))))/(IF($B$1="ALL",$B$16,$B$17)))</f>
        <v>0.20496894409937888</v>
      </c>
      <c r="E11" s="19">
        <f t="array" ref="E11">(IF($B$1="ALL",COUNT(IF('TIPI Scoring'!Z$2:Z$1213&gt;=$B11,IF('TIPI Scoring'!Z$2:Z$1213&lt;$B12,'TIPI Scoring'!Z$2:Z$1213))),COUNT(IF('TIPI Scoring'!$AQ$2:$AQ$1213=$B$1,IF('TIPI Scoring'!Z$2:Z$1213&gt;=$B11,IF('TIPI Scoring'!Z$2:Z$1213&lt;$B12,'TIPI Scoring'!Z$2:Z$1213)))))/(IF($B$1="ALL",$B$16,$B$17)))</f>
        <v>0.19875776397515527</v>
      </c>
      <c r="F11" s="19">
        <f t="array" ref="F11">(IF($B$1="ALL",COUNT(IF('TIPI Scoring'!AA$2:AA$1213&gt;=$B11,IF('TIPI Scoring'!AA$2:AA$1213&lt;$B12,'TIPI Scoring'!AA$2:AA$1213))),COUNT(IF('TIPI Scoring'!$AQ$2:$AQ$1213=$B$1,IF('TIPI Scoring'!AA$2:AA$1213&gt;=$B11,IF('TIPI Scoring'!AA$2:AA$1213&lt;$B12,'TIPI Scoring'!AA$2:AA$1213)))))/(IF($B$1="ALL",$B$16,$B$17)))</f>
        <v>0.21583850931677018</v>
      </c>
      <c r="G11" s="19">
        <f t="array" ref="G11">(IF($B$1="ALL",COUNT(IF('TIPI Scoring'!AB$2:AB$1213&gt;=$B11,IF('TIPI Scoring'!AB$2:AB$1213&lt;$B12,'TIPI Scoring'!AB$2:AB$1213))),COUNT(IF('TIPI Scoring'!$AQ$2:$AQ$1213=$B$1,IF('TIPI Scoring'!AB$2:AB$1213&gt;=$B11,IF('TIPI Scoring'!AB$2:AB$1213&lt;$B12,'TIPI Scoring'!AB$2:AB$1213)))))/(IF($B$1="ALL",$B$16,$B$17)))</f>
        <v>0.2608695652173913</v>
      </c>
      <c r="H11" s="16">
        <f t="shared" si="2"/>
        <v>0.21550225428904929</v>
      </c>
      <c r="I11" s="16">
        <f t="shared" si="0"/>
        <v>0.32481986994567641</v>
      </c>
      <c r="J11" s="16">
        <f t="shared" si="0"/>
        <v>0.30441661558841626</v>
      </c>
      <c r="K11" s="16">
        <f t="shared" si="0"/>
        <v>0.29277364069836914</v>
      </c>
      <c r="L11" s="16">
        <f t="shared" si="0"/>
        <v>0.33873469304274018</v>
      </c>
    </row>
    <row r="12" spans="1:12" x14ac:dyDescent="0.2">
      <c r="B12">
        <f t="shared" si="1"/>
        <v>6</v>
      </c>
      <c r="C12" s="19">
        <f t="array" ref="C12">(IF($B$1="ALL",COUNT(IF('TIPI Scoring'!X$2:X$1213&gt;=$B12,IF('TIPI Scoring'!X$2:X$1213&lt;$B13,'TIPI Scoring'!X$2:X$1213))),COUNT(IF('TIPI Scoring'!$AQ$2:$AQ$1213=$B$1,IF('TIPI Scoring'!X$2:X$1213&gt;=$B12,IF('TIPI Scoring'!X$2:X$1213&lt;$B13,'TIPI Scoring'!X$2:X$1213)))))/(IF($B$1="ALL",$B$16,$B$17)))</f>
        <v>6.3664596273291921E-2</v>
      </c>
      <c r="D12" s="19">
        <f t="array" ref="D12">(IF($B$1="ALL",COUNT(IF('TIPI Scoring'!Y$2:Y$1213&gt;=$B12,IF('TIPI Scoring'!Y$2:Y$1213&lt;$B13,'TIPI Scoring'!Y$2:Y$1213))),COUNT(IF('TIPI Scoring'!$AQ$2:$AQ$1213=$B$1,IF('TIPI Scoring'!Y$2:Y$1213&gt;=$B12,IF('TIPI Scoring'!Y$2:Y$1213&lt;$B13,'TIPI Scoring'!Y$2:Y$1213)))))/(IF($B$1="ALL",$B$16,$B$17)))</f>
        <v>0.2360248447204969</v>
      </c>
      <c r="E12" s="19">
        <f t="array" ref="E12">(IF($B$1="ALL",COUNT(IF('TIPI Scoring'!Z$2:Z$1213&gt;=$B12,IF('TIPI Scoring'!Z$2:Z$1213&lt;$B13,'TIPI Scoring'!Z$2:Z$1213))),COUNT(IF('TIPI Scoring'!$AQ$2:$AQ$1213=$B$1,IF('TIPI Scoring'!Z$2:Z$1213&gt;=$B12,IF('TIPI Scoring'!Z$2:Z$1213&lt;$B13,'TIPI Scoring'!Z$2:Z$1213)))))/(IF($B$1="ALL",$B$16,$B$17)))</f>
        <v>0.25465838509316768</v>
      </c>
      <c r="F12" s="19">
        <f t="array" ref="F12">(IF($B$1="ALL",COUNT(IF('TIPI Scoring'!AA$2:AA$1213&gt;=$B12,IF('TIPI Scoring'!AA$2:AA$1213&lt;$B13,'TIPI Scoring'!AA$2:AA$1213))),COUNT(IF('TIPI Scoring'!$AQ$2:$AQ$1213=$B$1,IF('TIPI Scoring'!AA$2:AA$1213&gt;=$B12,IF('TIPI Scoring'!AA$2:AA$1213&lt;$B13,'TIPI Scoring'!AA$2:AA$1213)))))/(IF($B$1="ALL",$B$16,$B$17)))</f>
        <v>0.15993788819875776</v>
      </c>
      <c r="G12" s="19">
        <f t="array" ref="G12">(IF($B$1="ALL",COUNT(IF('TIPI Scoring'!AB$2:AB$1213&gt;=$B12,IF('TIPI Scoring'!AB$2:AB$1213&lt;$B13,'TIPI Scoring'!AB$2:AB$1213))),COUNT(IF('TIPI Scoring'!$AQ$2:$AQ$1213=$B$1,IF('TIPI Scoring'!AB$2:AB$1213&gt;=$B12,IF('TIPI Scoring'!AB$2:AB$1213&lt;$B13,'TIPI Scoring'!AB$2:AB$1213)))))/(IF($B$1="ALL",$B$16,$B$17)))</f>
        <v>0.17701863354037267</v>
      </c>
      <c r="H12" s="16">
        <f t="shared" si="2"/>
        <v>8.1254075639046131E-2</v>
      </c>
      <c r="I12" s="16">
        <f t="shared" si="0"/>
        <v>0.24077760200765017</v>
      </c>
      <c r="J12" s="16">
        <f t="shared" si="0"/>
        <v>0.26858355745611268</v>
      </c>
      <c r="K12" s="16">
        <f t="shared" si="0"/>
        <v>0.18877778120099784</v>
      </c>
      <c r="L12" s="16">
        <f t="shared" si="0"/>
        <v>0.20901581174980266</v>
      </c>
    </row>
    <row r="13" spans="1:12" x14ac:dyDescent="0.2">
      <c r="B13">
        <f t="shared" si="1"/>
        <v>7</v>
      </c>
      <c r="C13" s="19">
        <f t="array" ref="C13">(IF($B$1="ALL",COUNT(IF('TIPI Scoring'!X$2:X$1213&gt;=$B13,IF('TIPI Scoring'!X$2:X$1213&lt;$B14,'TIPI Scoring'!X$2:X$1213))),COUNT(IF('TIPI Scoring'!$AQ$2:$AQ$1213=$B$1,IF('TIPI Scoring'!X$2:X$1213&gt;=$B13,IF('TIPI Scoring'!X$2:X$1213&lt;$B14,'TIPI Scoring'!X$2:X$1213)))))/(IF($B$1="ALL",$B$16,$B$17)))</f>
        <v>3.4161490683229816E-2</v>
      </c>
      <c r="D13" s="19">
        <f t="array" ref="D13">(IF($B$1="ALL",COUNT(IF('TIPI Scoring'!Y$2:Y$1213&gt;=$B13,IF('TIPI Scoring'!Y$2:Y$1213&lt;$B14,'TIPI Scoring'!Y$2:Y$1213))),COUNT(IF('TIPI Scoring'!$AQ$2:$AQ$1213=$B$1,IF('TIPI Scoring'!Y$2:Y$1213&gt;=$B13,IF('TIPI Scoring'!Y$2:Y$1213&lt;$B14,'TIPI Scoring'!Y$2:Y$1213)))))/(IF($B$1="ALL",$B$16,$B$17)))</f>
        <v>0.13354037267080746</v>
      </c>
      <c r="E13" s="19">
        <f t="array" ref="E13">(IF($B$1="ALL",COUNT(IF('TIPI Scoring'!Z$2:Z$1213&gt;=$B13,IF('TIPI Scoring'!Z$2:Z$1213&lt;$B14,'TIPI Scoring'!Z$2:Z$1213))),COUNT(IF('TIPI Scoring'!$AQ$2:$AQ$1213=$B$1,IF('TIPI Scoring'!Z$2:Z$1213&gt;=$B13,IF('TIPI Scoring'!Z$2:Z$1213&lt;$B14,'TIPI Scoring'!Z$2:Z$1213)))))/(IF($B$1="ALL",$B$16,$B$17)))</f>
        <v>0.20341614906832298</v>
      </c>
      <c r="F13" s="19">
        <f t="array" ref="F13">(IF($B$1="ALL",COUNT(IF('TIPI Scoring'!AA$2:AA$1213&gt;=$B13,IF('TIPI Scoring'!AA$2:AA$1213&lt;$B14,'TIPI Scoring'!AA$2:AA$1213))),COUNT(IF('TIPI Scoring'!$AQ$2:$AQ$1213=$B$1,IF('TIPI Scoring'!AA$2:AA$1213&gt;=$B13,IF('TIPI Scoring'!AA$2:AA$1213&lt;$B14,'TIPI Scoring'!AA$2:AA$1213)))))/(IF($B$1="ALL",$B$16,$B$17)))</f>
        <v>9.7826086956521743E-2</v>
      </c>
      <c r="G13" s="19">
        <f t="array" ref="G13">(IF($B$1="ALL",COUNT(IF('TIPI Scoring'!AB$2:AB$1213&gt;=$B13,IF('TIPI Scoring'!AB$2:AB$1213&lt;$B14,'TIPI Scoring'!AB$2:AB$1213))),COUNT(IF('TIPI Scoring'!$AQ$2:$AQ$1213=$B$1,IF('TIPI Scoring'!AB$2:AB$1213&gt;=$B13,IF('TIPI Scoring'!AB$2:AB$1213&lt;$B14,'TIPI Scoring'!AB$2:AB$1213)))))/(IF($B$1="ALL",$B$16,$B$17)))</f>
        <v>8.0745341614906832E-2</v>
      </c>
      <c r="H13" s="16">
        <f t="shared" si="2"/>
        <v>1.6649021807870205E-2</v>
      </c>
      <c r="I13" s="16">
        <f t="shared" si="0"/>
        <v>9.1880509141607017E-2</v>
      </c>
      <c r="J13" s="16">
        <f t="shared" si="0"/>
        <v>0.12817708471329614</v>
      </c>
      <c r="K13" s="16">
        <f t="shared" si="0"/>
        <v>6.9333314611304514E-2</v>
      </c>
      <c r="L13" s="16">
        <f t="shared" si="0"/>
        <v>6.189233341211179E-2</v>
      </c>
    </row>
    <row r="14" spans="1:12" x14ac:dyDescent="0.2">
      <c r="B14" s="16">
        <v>100</v>
      </c>
    </row>
    <row r="15" spans="1:12" x14ac:dyDescent="0.2">
      <c r="A15" t="s">
        <v>1683</v>
      </c>
      <c r="B15" t="s">
        <v>1684</v>
      </c>
    </row>
    <row r="16" spans="1:12" x14ac:dyDescent="0.2">
      <c r="A16" t="s">
        <v>1682</v>
      </c>
      <c r="B16">
        <f t="array" ref="B16">IF(A16="ALL",COUNT(IF('TIPI Scoring'!$AN$2:$AN$1213&gt;0,'TIPI Scoring'!$AN$2:$AN$1213)),COUNT(IF('TIPI Scoring'!$AQ$2:$AQ$1213=A16,'TIPI Scoring'!$AN$2:$AN$1213)))</f>
        <v>1212</v>
      </c>
      <c r="C16" s="19">
        <f>SUM(C10:C13)/SUM(C7:C13)</f>
        <v>0.58850931677018636</v>
      </c>
      <c r="D16" s="19">
        <f t="shared" ref="D16:G16" si="3">SUM(D10:D13)/SUM(D7:D13)</f>
        <v>0.87422360248447206</v>
      </c>
      <c r="E16" s="19">
        <f t="shared" si="3"/>
        <v>0.90372670807453415</v>
      </c>
      <c r="F16" s="19">
        <f t="shared" si="3"/>
        <v>0.79192546583850931</v>
      </c>
      <c r="G16" s="19">
        <f t="shared" si="3"/>
        <v>0.87267080745341619</v>
      </c>
    </row>
    <row r="17" spans="1:12" x14ac:dyDescent="0.2">
      <c r="A17">
        <v>1</v>
      </c>
      <c r="B17">
        <f t="array" ref="B17">IF(A17="ALL",COUNT(IF('TIPI Scoring'!$AN$2:$AN$1213&gt;0,'TIPI Scoring'!$AN$2:$AN$1213)),COUNT(IF('TIPI Scoring'!$AQ$2:$AQ$1213=A17,'TIPI Scoring'!$AN$2:$AN$1213)))</f>
        <v>644</v>
      </c>
    </row>
    <row r="18" spans="1:12" x14ac:dyDescent="0.2">
      <c r="A18">
        <v>2</v>
      </c>
      <c r="B18">
        <f t="array" ref="B18">IF(A18="ALL",COUNT(IF('TIPI Scoring'!$AN$2:$AN$1213&gt;0,'TIPI Scoring'!$AN$2:$AN$1213)),COUNT(IF('TIPI Scoring'!$AP$2:$AP$1213=A18,'TIPI Scoring'!$AN$2:$AN$1213)))</f>
        <v>128</v>
      </c>
      <c r="C18" s="19">
        <v>0.59488448844884489</v>
      </c>
      <c r="D18" s="19">
        <v>0.8547854785478548</v>
      </c>
      <c r="E18" s="19">
        <v>0.88778877887788776</v>
      </c>
      <c r="F18" s="19">
        <v>0.78052805280528048</v>
      </c>
      <c r="G18" s="19">
        <v>0.85066006600660071</v>
      </c>
    </row>
    <row r="19" spans="1:12" x14ac:dyDescent="0.2">
      <c r="A19">
        <v>3</v>
      </c>
      <c r="B19">
        <f t="array" ref="B19">IF(A19="ALL",COUNT(IF('TIPI Scoring'!$AN$2:$AN$1213&gt;0,'TIPI Scoring'!$AN$2:$AN$1213)),COUNT(IF('TIPI Scoring'!$AP$2:$AP$1213=A19,'TIPI Scoring'!$AN$2:$AN$1213)))</f>
        <v>131</v>
      </c>
    </row>
    <row r="20" spans="1:12" x14ac:dyDescent="0.2">
      <c r="A20">
        <v>4</v>
      </c>
      <c r="B20">
        <f t="array" ref="B20">IF(A20="ALL",COUNT(IF('TIPI Scoring'!$AN$2:$AN$1213&gt;0,'TIPI Scoring'!$AN$2:$AN$1213)),COUNT(IF('TIPI Scoring'!$AP$2:$AP$1213=A20,'TIPI Scoring'!$AN$2:$AN$1213)))</f>
        <v>114</v>
      </c>
      <c r="D20">
        <f>122/288</f>
        <v>0.4236111111111111</v>
      </c>
      <c r="E20">
        <f>367/1212</f>
        <v>0.30280528052805278</v>
      </c>
    </row>
    <row r="21" spans="1:12" x14ac:dyDescent="0.2">
      <c r="A21">
        <v>5</v>
      </c>
      <c r="B21">
        <f t="array" ref="B21">IF(A21="ALL",COUNT(IF('TIPI Scoring'!$AN$2:$AN$1213&gt;0,'TIPI Scoring'!$AN$2:$AN$1213)),COUNT(IF('TIPI Scoring'!$AP$2:$AP$1213=A21,'TIPI Scoring'!$AN$2:$AN$1213)))</f>
        <v>109</v>
      </c>
    </row>
    <row r="22" spans="1:12" x14ac:dyDescent="0.2">
      <c r="A22">
        <v>6</v>
      </c>
      <c r="B22">
        <f t="array" ref="B22">IF(A22="ALL",COUNT(IF('TIPI Scoring'!$AN$2:$AN$1213&gt;0,'TIPI Scoring'!$AN$2:$AN$1213)),COUNT(IF('TIPI Scoring'!$AP$2:$AP$1213=A22,'TIPI Scoring'!$AN$2:$AN$1213)))</f>
        <v>130</v>
      </c>
      <c r="D22" s="19">
        <v>2.4752475247524753E-3</v>
      </c>
    </row>
    <row r="23" spans="1:12" x14ac:dyDescent="0.2">
      <c r="A23">
        <v>7</v>
      </c>
      <c r="B23">
        <f t="array" ref="B23">IF(A23="ALL",COUNT(IF('TIPI Scoring'!$AN$2:$AN$1213&gt;0,'TIPI Scoring'!$AN$2:$AN$1213)),COUNT(IF('TIPI Scoring'!$AP$2:$AP$1213=A23,'TIPI Scoring'!$AN$2:$AN$1213)))</f>
        <v>115</v>
      </c>
      <c r="D23" s="19">
        <v>1.65016501650165E-2</v>
      </c>
    </row>
    <row r="24" spans="1:12" x14ac:dyDescent="0.2">
      <c r="A24">
        <v>8</v>
      </c>
      <c r="B24">
        <f t="array" ref="B24">IF(A24="ALL",COUNT(IF('TIPI Scoring'!$AN$2:$AN$1213&gt;0,'TIPI Scoring'!$AN$2:$AN$1213)),COUNT(IF('TIPI Scoring'!$AP$2:$AP$1213=A24,'TIPI Scoring'!$AN$2:$AN$1213)))</f>
        <v>128</v>
      </c>
      <c r="D24" s="19">
        <v>0.12623762376237624</v>
      </c>
    </row>
    <row r="25" spans="1:12" x14ac:dyDescent="0.2">
      <c r="D25" s="19">
        <v>0.30280528052805278</v>
      </c>
    </row>
    <row r="26" spans="1:12" x14ac:dyDescent="0.2">
      <c r="B26" s="16" t="s">
        <v>1694</v>
      </c>
      <c r="D26" s="19">
        <v>0.22359735973597361</v>
      </c>
    </row>
    <row r="27" spans="1:12" x14ac:dyDescent="0.2">
      <c r="B27" s="16" t="s">
        <v>1682</v>
      </c>
      <c r="D27" s="19">
        <v>0.21534653465346534</v>
      </c>
    </row>
    <row r="28" spans="1:12" x14ac:dyDescent="0.2">
      <c r="B28" s="16">
        <v>1</v>
      </c>
      <c r="D28" s="19">
        <v>0.11303630363036303</v>
      </c>
    </row>
    <row r="29" spans="1:12" x14ac:dyDescent="0.2">
      <c r="B29" s="16">
        <v>2</v>
      </c>
    </row>
    <row r="30" spans="1:12" x14ac:dyDescent="0.2">
      <c r="B30" t="s">
        <v>1652</v>
      </c>
      <c r="C30" t="s">
        <v>1653</v>
      </c>
      <c r="D30" t="s">
        <v>1655</v>
      </c>
      <c r="E30" t="s">
        <v>1656</v>
      </c>
      <c r="F30" t="s">
        <v>1657</v>
      </c>
      <c r="G30" t="s">
        <v>1658</v>
      </c>
    </row>
    <row r="31" spans="1:12" x14ac:dyDescent="0.2">
      <c r="B31">
        <f>$I$3</f>
        <v>1</v>
      </c>
      <c r="C31" s="19">
        <f t="array" ref="C31">COUNT(IF('TIPI Scoring'!X$2:X$1213&gt;=$B31,IF('TIPI Scoring'!X$2:X$1213&lt;$B32,'TIPI Scoring'!X$2:X$1213)))/$B$16</f>
        <v>6.0231023102310231E-2</v>
      </c>
      <c r="D31" s="19" cm="1">
        <f t="array" ref="D31">COUNT(IF('TIPI Scoring'!Y$2:Y$1213&gt;=$B31,IF('TIPI Scoring'!Y$2:Y$1213&lt;$B32,'TIPI Scoring'!Y$2:Y$1213)))/$B$16</f>
        <v>2.4752475247524753E-3</v>
      </c>
      <c r="E31" s="19" cm="1">
        <f t="array" ref="E31">COUNT(IF('TIPI Scoring'!Z$2:Z$1213&gt;=$B31,IF('TIPI Scoring'!Z$2:Z$1213&lt;$B32,'TIPI Scoring'!Z$2:Z$1213)))/$B$16</f>
        <v>8.2508250825082509E-4</v>
      </c>
      <c r="F31" s="19" cm="1">
        <f t="array" ref="F31">COUNT(IF('TIPI Scoring'!AA$2:AA$1213&gt;=$B31,IF('TIPI Scoring'!AA$2:AA$1213&lt;$B32,'TIPI Scoring'!AA$2:AA$1213)))/$B$16</f>
        <v>1.2376237623762377E-2</v>
      </c>
      <c r="G31" s="19" cm="1">
        <f t="array" ref="G31">COUNT(IF('TIPI Scoring'!AB$2:AB$1213&gt;=$B31,IF('TIPI Scoring'!AB$2:AB$1213&lt;$B32,'TIPI Scoring'!AB$2:AB$1213)))/$B$16</f>
        <v>4.9504950495049506E-3</v>
      </c>
      <c r="H31" s="19"/>
      <c r="I31" s="19"/>
      <c r="J31" s="19"/>
      <c r="K31" s="19"/>
      <c r="L31" s="19"/>
    </row>
    <row r="32" spans="1:12" x14ac:dyDescent="0.2">
      <c r="B32">
        <f t="shared" ref="B32:B37" si="4">B31+$I$4</f>
        <v>2</v>
      </c>
      <c r="C32" s="19">
        <f t="array" ref="C32">COUNT(IF('TIPI Scoring'!X$2:X$1213&gt;=$B32,IF('TIPI Scoring'!X$2:X$1213&lt;$B33,'TIPI Scoring'!X$2:X$1213)))/$B$16</f>
        <v>0.11303630363036303</v>
      </c>
      <c r="D32" s="19" cm="1">
        <f t="array" ref="D32">COUNT(IF('TIPI Scoring'!Y$2:Y$1213&gt;=$B32,IF('TIPI Scoring'!Y$2:Y$1213&lt;$B33,'TIPI Scoring'!Y$2:Y$1213)))/$B$16</f>
        <v>1.65016501650165E-2</v>
      </c>
      <c r="E32" s="19" cm="1">
        <f t="array" ref="E32">COUNT(IF('TIPI Scoring'!Z$2:Z$1213&gt;=$B32,IF('TIPI Scoring'!Z$2:Z$1213&lt;$B33,'TIPI Scoring'!Z$2:Z$1213)))/$B$16</f>
        <v>1.65016501650165E-2</v>
      </c>
      <c r="F32" s="19" cm="1">
        <f t="array" ref="F32">COUNT(IF('TIPI Scoring'!AA$2:AA$1213&gt;=$B32,IF('TIPI Scoring'!AA$2:AA$1213&lt;$B33,'TIPI Scoring'!AA$2:AA$1213)))/$B$16</f>
        <v>4.3729372937293731E-2</v>
      </c>
      <c r="G32" s="19" cm="1">
        <f t="array" ref="G32">COUNT(IF('TIPI Scoring'!AB$2:AB$1213&gt;=$B32,IF('TIPI Scoring'!AB$2:AB$1213&lt;$B33,'TIPI Scoring'!AB$2:AB$1213)))/$B$16</f>
        <v>1.8151815181518153E-2</v>
      </c>
      <c r="H32" s="19"/>
      <c r="I32" s="19"/>
      <c r="J32" s="19"/>
      <c r="K32" s="19"/>
      <c r="L32" s="19"/>
    </row>
    <row r="33" spans="2:12" x14ac:dyDescent="0.2">
      <c r="B33">
        <f t="shared" si="4"/>
        <v>3</v>
      </c>
      <c r="C33" s="19">
        <f t="array" ref="C33">COUNT(IF('TIPI Scoring'!X$2:X$1213&gt;=$B33,IF('TIPI Scoring'!X$2:X$1213&lt;$B34,'TIPI Scoring'!X$2:X$1213)))/$B$16</f>
        <v>0.23184818481848185</v>
      </c>
      <c r="D33" s="19" cm="1">
        <f t="array" ref="D33">COUNT(IF('TIPI Scoring'!Y$2:Y$1213&gt;=$B33,IF('TIPI Scoring'!Y$2:Y$1213&lt;$B34,'TIPI Scoring'!Y$2:Y$1213)))/$B$16</f>
        <v>0.12623762376237624</v>
      </c>
      <c r="E33" s="19" cm="1">
        <f t="array" ref="E33">COUNT(IF('TIPI Scoring'!Z$2:Z$1213&gt;=$B33,IF('TIPI Scoring'!Z$2:Z$1213&lt;$B34,'TIPI Scoring'!Z$2:Z$1213)))/$B$16</f>
        <v>9.4884488448844881E-2</v>
      </c>
      <c r="F33" s="19" cm="1">
        <f t="array" ref="F33">COUNT(IF('TIPI Scoring'!AA$2:AA$1213&gt;=$B33,IF('TIPI Scoring'!AA$2:AA$1213&lt;$B34,'TIPI Scoring'!AA$2:AA$1213)))/$B$16</f>
        <v>0.16336633663366337</v>
      </c>
      <c r="G33" s="19" cm="1">
        <f t="array" ref="G33">COUNT(IF('TIPI Scoring'!AB$2:AB$1213&gt;=$B33,IF('TIPI Scoring'!AB$2:AB$1213&lt;$B34,'TIPI Scoring'!AB$2:AB$1213)))/$B$16</f>
        <v>0.12623762376237624</v>
      </c>
      <c r="H33" s="19"/>
      <c r="I33" s="19"/>
      <c r="J33" s="19"/>
      <c r="K33" s="19"/>
      <c r="L33" s="19"/>
    </row>
    <row r="34" spans="2:12" x14ac:dyDescent="0.2">
      <c r="B34">
        <f t="shared" si="4"/>
        <v>4</v>
      </c>
      <c r="C34" s="19">
        <f t="array" ref="C34">COUNT(IF('TIPI Scoring'!X$2:X$1213&gt;=$B34,IF('TIPI Scoring'!X$2:X$1213&lt;$B35,'TIPI Scoring'!X$2:X$1213)))/$B$16</f>
        <v>0.39356435643564358</v>
      </c>
      <c r="D34" s="19" cm="1">
        <f t="array" ref="D34">COUNT(IF('TIPI Scoring'!Y$2:Y$1213&gt;=$B34,IF('TIPI Scoring'!Y$2:Y$1213&lt;$B35,'TIPI Scoring'!Y$2:Y$1213)))/$B$16</f>
        <v>0.30280528052805278</v>
      </c>
      <c r="E34" s="19" cm="1">
        <f t="array" ref="E34">COUNT(IF('TIPI Scoring'!Z$2:Z$1213&gt;=$B34,IF('TIPI Scoring'!Z$2:Z$1213&lt;$B35,'TIPI Scoring'!Z$2:Z$1213)))/$B$16</f>
        <v>0.26732673267326734</v>
      </c>
      <c r="F34" s="19" cm="1">
        <f t="array" ref="F34">COUNT(IF('TIPI Scoring'!AA$2:AA$1213&gt;=$B34,IF('TIPI Scoring'!AA$2:AA$1213&lt;$B35,'TIPI Scoring'!AA$2:AA$1213)))/$B$16</f>
        <v>0.33498349834983498</v>
      </c>
      <c r="G34" s="19" cm="1">
        <f t="array" ref="G34">COUNT(IF('TIPI Scoring'!AB$2:AB$1213&gt;=$B34,IF('TIPI Scoring'!AB$2:AB$1213&lt;$B35,'TIPI Scoring'!AB$2:AB$1213)))/$B$16</f>
        <v>0.36881188118811881</v>
      </c>
      <c r="H34" s="19"/>
      <c r="I34" s="19"/>
      <c r="J34" s="19"/>
      <c r="K34" s="19"/>
      <c r="L34" s="19"/>
    </row>
    <row r="35" spans="2:12" x14ac:dyDescent="0.2">
      <c r="B35">
        <f t="shared" si="4"/>
        <v>5</v>
      </c>
      <c r="C35" s="19">
        <f t="array" ref="C35">COUNT(IF('TIPI Scoring'!X$2:X$1213&gt;=$B35,IF('TIPI Scoring'!X$2:X$1213&lt;$B36,'TIPI Scoring'!X$2:X$1213)))/$B$16</f>
        <v>0.11633663366336634</v>
      </c>
      <c r="D35" s="19" cm="1">
        <f t="array" ref="D35">COUNT(IF('TIPI Scoring'!Y$2:Y$1213&gt;=$B35,IF('TIPI Scoring'!Y$2:Y$1213&lt;$B36,'TIPI Scoring'!Y$2:Y$1213)))/$B$16</f>
        <v>0.22359735973597361</v>
      </c>
      <c r="E35" s="19" cm="1">
        <f t="array" ref="E35">COUNT(IF('TIPI Scoring'!Z$2:Z$1213&gt;=$B35,IF('TIPI Scoring'!Z$2:Z$1213&lt;$B36,'TIPI Scoring'!Z$2:Z$1213)))/$B$16</f>
        <v>0.19719471947194719</v>
      </c>
      <c r="F35" s="19" cm="1">
        <f t="array" ref="F35">COUNT(IF('TIPI Scoring'!AA$2:AA$1213&gt;=$B35,IF('TIPI Scoring'!AA$2:AA$1213&lt;$B36,'TIPI Scoring'!AA$2:AA$1213)))/$B$16</f>
        <v>0.18894389438943895</v>
      </c>
      <c r="G35" s="19" cm="1">
        <f t="array" ref="G35">COUNT(IF('TIPI Scoring'!AB$2:AB$1213&gt;=$B35,IF('TIPI Scoring'!AB$2:AB$1213&lt;$B36,'TIPI Scoring'!AB$2:AB$1213)))/$B$16</f>
        <v>0.23514851485148514</v>
      </c>
      <c r="H35" s="19"/>
      <c r="I35" s="19"/>
      <c r="J35" s="19"/>
      <c r="K35" s="19"/>
      <c r="L35" s="19"/>
    </row>
    <row r="36" spans="2:12" x14ac:dyDescent="0.2">
      <c r="B36">
        <f t="shared" si="4"/>
        <v>6</v>
      </c>
      <c r="C36" s="19">
        <f t="array" ref="C36">COUNT(IF('TIPI Scoring'!X$2:X$1213&gt;=$B36,IF('TIPI Scoring'!X$2:X$1213&lt;$B37,'TIPI Scoring'!X$2:X$1213)))/$B$16</f>
        <v>5.6105610561056105E-2</v>
      </c>
      <c r="D36" s="19" cm="1">
        <f t="array" ref="D36">COUNT(IF('TIPI Scoring'!Y$2:Y$1213&gt;=$B36,IF('TIPI Scoring'!Y$2:Y$1213&lt;$B37,'TIPI Scoring'!Y$2:Y$1213)))/$B$16</f>
        <v>0.21534653465346534</v>
      </c>
      <c r="E36" s="19" cm="1">
        <f t="array" ref="E36">COUNT(IF('TIPI Scoring'!Z$2:Z$1213&gt;=$B36,IF('TIPI Scoring'!Z$2:Z$1213&lt;$B37,'TIPI Scoring'!Z$2:Z$1213)))/$B$16</f>
        <v>0.24834983498349836</v>
      </c>
      <c r="F36" s="19" cm="1">
        <f t="array" ref="F36">COUNT(IF('TIPI Scoring'!AA$2:AA$1213&gt;=$B36,IF('TIPI Scoring'!AA$2:AA$1213&lt;$B37,'TIPI Scoring'!AA$2:AA$1213)))/$B$16</f>
        <v>0.16584158415841585</v>
      </c>
      <c r="G36" s="19" cm="1">
        <f t="array" ref="G36">COUNT(IF('TIPI Scoring'!AB$2:AB$1213&gt;=$B36,IF('TIPI Scoring'!AB$2:AB$1213&lt;$B37,'TIPI Scoring'!AB$2:AB$1213)))/$B$16</f>
        <v>0.17574257425742573</v>
      </c>
      <c r="H36" s="19"/>
      <c r="I36" s="19"/>
      <c r="J36" s="19"/>
      <c r="K36" s="19"/>
      <c r="L36" s="19"/>
    </row>
    <row r="37" spans="2:12" x14ac:dyDescent="0.2">
      <c r="B37">
        <f t="shared" si="4"/>
        <v>7</v>
      </c>
      <c r="C37" s="19">
        <f t="array" ref="C37">COUNT(IF('TIPI Scoring'!X$2:X$1213&gt;=$B37,IF('TIPI Scoring'!X$2:X$1213&lt;$B38,'TIPI Scoring'!X$2:X$1213)))/$B$16</f>
        <v>2.8877887788778877E-2</v>
      </c>
      <c r="D37" s="19" cm="1">
        <f t="array" ref="D37">COUNT(IF('TIPI Scoring'!Y$2:Y$1213&gt;=$B37,IF('TIPI Scoring'!Y$2:Y$1213&lt;$B38,'TIPI Scoring'!Y$2:Y$1213)))/$B$16</f>
        <v>0.11303630363036303</v>
      </c>
      <c r="E37" s="19" cm="1">
        <f t="array" ref="E37">COUNT(IF('TIPI Scoring'!Z$2:Z$1213&gt;=$B37,IF('TIPI Scoring'!Z$2:Z$1213&lt;$B38,'TIPI Scoring'!Z$2:Z$1213)))/$B$16</f>
        <v>0.17491749174917492</v>
      </c>
      <c r="F37" s="19" cm="1">
        <f t="array" ref="F37">COUNT(IF('TIPI Scoring'!AA$2:AA$1213&gt;=$B37,IF('TIPI Scoring'!AA$2:AA$1213&lt;$B38,'TIPI Scoring'!AA$2:AA$1213)))/$B$16</f>
        <v>9.0759075907590761E-2</v>
      </c>
      <c r="G37" s="19" cm="1">
        <f t="array" ref="G37">COUNT(IF('TIPI Scoring'!AB$2:AB$1213&gt;=$B37,IF('TIPI Scoring'!AB$2:AB$1213&lt;$B38,'TIPI Scoring'!AB$2:AB$1213)))/$B$16</f>
        <v>7.0957095709570955E-2</v>
      </c>
      <c r="H37" s="19"/>
      <c r="I37" s="19"/>
      <c r="J37" s="19"/>
      <c r="K37" s="19"/>
      <c r="L37" s="19"/>
    </row>
    <row r="38" spans="2:12" x14ac:dyDescent="0.2">
      <c r="B38">
        <v>100</v>
      </c>
    </row>
    <row r="39" spans="2:12" x14ac:dyDescent="0.2">
      <c r="E39" s="17">
        <f>C4</f>
        <v>3.9005775577557755</v>
      </c>
      <c r="F39" s="17">
        <f t="shared" ref="F39:I39" si="5">D4</f>
        <v>5.0490924092409237</v>
      </c>
      <c r="G39" s="17">
        <f t="shared" si="5"/>
        <v>5.2962046204620465</v>
      </c>
      <c r="H39" s="17">
        <f t="shared" si="5"/>
        <v>4.7202970297029703</v>
      </c>
      <c r="I39" s="17">
        <f t="shared" si="5"/>
        <v>4.8424092409240922</v>
      </c>
    </row>
    <row r="40" spans="2:12" x14ac:dyDescent="0.2">
      <c r="C40">
        <f>SUMPRODUCT(B31:B37,C31:C37)</f>
        <v>3.6765676567656764</v>
      </c>
      <c r="E40">
        <f t="array" ref="E40">AVERAGE(IF('TIPI Scoring'!$AQ$2:$AQ$1213=$B$1,'TIPI Scoring'!X$2:X$1213))</f>
        <v>3.906055900621118</v>
      </c>
      <c r="F40">
        <f t="array" ref="F40">AVERAGE(IF('TIPI Scoring'!$AQ$2:$AQ$1213=$B$1,'TIPI Scoring'!Y$2:Y$1213))</f>
        <v>5.1444099378881987</v>
      </c>
      <c r="G40">
        <f t="array" ref="G40">AVERAGE(IF('TIPI Scoring'!$AQ$2:$AQ$1213=$B$1,'TIPI Scoring'!Z$2:Z$1213))</f>
        <v>5.4045031055900621</v>
      </c>
      <c r="H40">
        <f t="array" ref="H40">AVERAGE(IF('TIPI Scoring'!$AQ$2:$AQ$1213=$B$1,'TIPI Scoring'!AA$2:AA$1213))</f>
        <v>4.7554347826086953</v>
      </c>
      <c r="I40">
        <f t="array" ref="I40">AVERAGE(IF('TIPI Scoring'!$AQ$2:$AQ$1213=$B$1,'TIPI Scoring'!AB$2:AB$1213))</f>
        <v>4.9130434782608692</v>
      </c>
    </row>
    <row r="41" spans="2:12" x14ac:dyDescent="0.2">
      <c r="C41">
        <f>SUMPRODUCT(B7:B13,C7:C13)</f>
        <v>3.6847826086956523</v>
      </c>
      <c r="E41" s="19">
        <f>(E40-E39)/E39</f>
        <v>1.4044953046631475E-3</v>
      </c>
      <c r="F41" s="19">
        <f t="shared" ref="F41:I41" si="6">(F40-F39)/F39</f>
        <v>1.8878150947054046E-2</v>
      </c>
      <c r="G41" s="19">
        <f t="shared" si="6"/>
        <v>2.044831967209142E-2</v>
      </c>
      <c r="H41" s="19">
        <f t="shared" si="6"/>
        <v>7.4439707257015885E-3</v>
      </c>
      <c r="I41" s="19">
        <f t="shared" si="6"/>
        <v>1.4586589819760387E-2</v>
      </c>
    </row>
  </sheetData>
  <dataValidations count="1">
    <dataValidation type="list" allowBlank="1" showInputMessage="1" showErrorMessage="1" sqref="B1" xr:uid="{099DBBD8-8321-8C40-8439-8393433E6DD0}">
      <formula1>Cluster</formula1>
    </dataValidation>
  </dataValidation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DE8F6-408B-2347-9DC9-3677FB583BC5}">
  <sheetPr codeName="Sheet3"/>
  <dimension ref="A3:AH41"/>
  <sheetViews>
    <sheetView topLeftCell="A21" workbookViewId="0">
      <selection activeCell="B37" sqref="B37"/>
    </sheetView>
  </sheetViews>
  <sheetFormatPr baseColWidth="10" defaultRowHeight="15" x14ac:dyDescent="0.2"/>
  <cols>
    <col min="1" max="1" width="17" bestFit="1" customWidth="1"/>
    <col min="2" max="2" width="7" bestFit="1" customWidth="1"/>
    <col min="3" max="3" width="11.6640625" bestFit="1" customWidth="1"/>
    <col min="4" max="4" width="11.33203125" bestFit="1" customWidth="1"/>
    <col min="5" max="5" width="7" bestFit="1" customWidth="1"/>
    <col min="6" max="6" width="10" bestFit="1" customWidth="1"/>
    <col min="7" max="7" width="5.6640625" bestFit="1" customWidth="1"/>
    <col min="8" max="8" width="17" bestFit="1" customWidth="1"/>
    <col min="9" max="9" width="8.33203125" bestFit="1" customWidth="1"/>
    <col min="10" max="10" width="11.6640625" bestFit="1" customWidth="1"/>
    <col min="11" max="11" width="11.33203125" bestFit="1" customWidth="1"/>
    <col min="12" max="12" width="8" bestFit="1" customWidth="1"/>
    <col min="13" max="13" width="10" bestFit="1" customWidth="1"/>
    <col min="14" max="14" width="3.5" customWidth="1"/>
    <col min="15" max="15" width="17" bestFit="1" customWidth="1"/>
    <col min="16" max="16" width="7.33203125" bestFit="1" customWidth="1"/>
    <col min="17" max="17" width="11.6640625" bestFit="1" customWidth="1"/>
    <col min="18" max="18" width="11.33203125" bestFit="1" customWidth="1"/>
    <col min="19" max="19" width="7" bestFit="1" customWidth="1"/>
    <col min="20" max="20" width="10" bestFit="1" customWidth="1"/>
    <col min="21" max="21" width="3.83203125" customWidth="1"/>
    <col min="22" max="22" width="17" bestFit="1" customWidth="1"/>
    <col min="23" max="23" width="8" bestFit="1" customWidth="1"/>
    <col min="24" max="24" width="11.6640625" bestFit="1" customWidth="1"/>
    <col min="25" max="25" width="11.33203125" bestFit="1" customWidth="1"/>
    <col min="26" max="26" width="8" bestFit="1" customWidth="1"/>
    <col min="27" max="27" width="10" bestFit="1" customWidth="1"/>
    <col min="28" max="28" width="3.83203125" customWidth="1"/>
    <col min="29" max="29" width="17" bestFit="1" customWidth="1"/>
    <col min="30" max="30" width="7.83203125" bestFit="1" customWidth="1"/>
    <col min="31" max="31" width="11.6640625" bestFit="1" customWidth="1"/>
    <col min="32" max="32" width="11.33203125" bestFit="1" customWidth="1"/>
    <col min="33" max="33" width="7" bestFit="1" customWidth="1"/>
    <col min="34" max="34" width="10" bestFit="1" customWidth="1"/>
  </cols>
  <sheetData>
    <row r="3" spans="1:34" x14ac:dyDescent="0.2">
      <c r="A3" s="11" t="s">
        <v>1647</v>
      </c>
      <c r="B3" s="11" t="s">
        <v>1653</v>
      </c>
      <c r="H3" s="11" t="s">
        <v>1647</v>
      </c>
      <c r="I3" s="11" t="s">
        <v>1690</v>
      </c>
      <c r="O3" s="11" t="s">
        <v>1647</v>
      </c>
      <c r="P3" s="11" t="s">
        <v>1693</v>
      </c>
      <c r="V3" s="11" t="s">
        <v>1647</v>
      </c>
      <c r="W3" s="11" t="s">
        <v>1692</v>
      </c>
      <c r="AC3" s="11" t="s">
        <v>1647</v>
      </c>
      <c r="AD3" s="11" t="s">
        <v>1691</v>
      </c>
    </row>
    <row r="4" spans="1:34" x14ac:dyDescent="0.2">
      <c r="A4" s="11" t="s">
        <v>1629</v>
      </c>
      <c r="B4" t="s">
        <v>1648</v>
      </c>
      <c r="C4" t="s">
        <v>1650</v>
      </c>
      <c r="D4" t="s">
        <v>1651</v>
      </c>
      <c r="E4" t="s">
        <v>1649</v>
      </c>
      <c r="F4" t="s">
        <v>1630</v>
      </c>
      <c r="H4" s="11" t="s">
        <v>1629</v>
      </c>
      <c r="I4" t="s">
        <v>1648</v>
      </c>
      <c r="J4" t="s">
        <v>1650</v>
      </c>
      <c r="K4" t="s">
        <v>1651</v>
      </c>
      <c r="L4" t="s">
        <v>1649</v>
      </c>
      <c r="M4" t="s">
        <v>1630</v>
      </c>
      <c r="O4" s="11" t="s">
        <v>1629</v>
      </c>
      <c r="P4" t="s">
        <v>1648</v>
      </c>
      <c r="Q4" t="s">
        <v>1650</v>
      </c>
      <c r="R4" t="s">
        <v>1651</v>
      </c>
      <c r="S4" t="s">
        <v>1649</v>
      </c>
      <c r="T4" t="s">
        <v>1630</v>
      </c>
      <c r="V4" s="11" t="s">
        <v>1629</v>
      </c>
      <c r="W4" t="s">
        <v>1648</v>
      </c>
      <c r="X4" t="s">
        <v>1650</v>
      </c>
      <c r="Y4" t="s">
        <v>1651</v>
      </c>
      <c r="Z4" t="s">
        <v>1649</v>
      </c>
      <c r="AA4" t="s">
        <v>1630</v>
      </c>
      <c r="AC4" s="11" t="s">
        <v>1629</v>
      </c>
      <c r="AD4" t="s">
        <v>1648</v>
      </c>
      <c r="AE4" t="s">
        <v>1650</v>
      </c>
      <c r="AF4" t="s">
        <v>1651</v>
      </c>
      <c r="AG4" t="s">
        <v>1649</v>
      </c>
      <c r="AH4" t="s">
        <v>1630</v>
      </c>
    </row>
    <row r="5" spans="1:34" x14ac:dyDescent="0.2">
      <c r="A5" s="12">
        <v>1</v>
      </c>
      <c r="B5" s="13">
        <v>8.2462253193960514E-2</v>
      </c>
      <c r="C5" s="13">
        <v>0.26248548199767713</v>
      </c>
      <c r="D5" s="13">
        <v>0.50058072009291521</v>
      </c>
      <c r="E5" s="13">
        <v>0.15447154471544716</v>
      </c>
      <c r="F5" s="13">
        <v>1</v>
      </c>
      <c r="H5" s="12">
        <v>1</v>
      </c>
      <c r="I5" s="13">
        <v>8.9494163424124515E-2</v>
      </c>
      <c r="J5" s="13">
        <v>0.11895910780669144</v>
      </c>
      <c r="K5" s="13">
        <v>0.15282392026578073</v>
      </c>
      <c r="L5" s="13">
        <v>0.19480519480519481</v>
      </c>
      <c r="M5" s="13">
        <v>0.14521452145214522</v>
      </c>
      <c r="O5" s="12">
        <v>1</v>
      </c>
      <c r="P5" s="13">
        <v>0.1718931475029036</v>
      </c>
      <c r="Q5" s="13">
        <v>0.34030197444831589</v>
      </c>
      <c r="R5" s="13">
        <v>0.2032520325203252</v>
      </c>
      <c r="S5" s="13">
        <v>0.28455284552845528</v>
      </c>
      <c r="T5" s="13">
        <v>1</v>
      </c>
      <c r="V5" s="12">
        <v>1</v>
      </c>
      <c r="W5" s="13">
        <v>0.12</v>
      </c>
      <c r="X5" s="13">
        <v>9.1176470588235289E-2</v>
      </c>
      <c r="Y5" s="13">
        <v>0.18352059925093633</v>
      </c>
      <c r="Z5" s="13">
        <v>0.16666666666666666</v>
      </c>
      <c r="AA5" s="13">
        <v>0.14521452145214522</v>
      </c>
      <c r="AC5" s="12">
        <v>1</v>
      </c>
      <c r="AD5" s="13">
        <v>0.15098722415795587</v>
      </c>
      <c r="AE5" s="13">
        <v>0.19744483159117304</v>
      </c>
      <c r="AF5" s="13">
        <v>0.30429732868757259</v>
      </c>
      <c r="AG5" s="13">
        <v>0.34727061556329847</v>
      </c>
      <c r="AH5" s="13">
        <v>1</v>
      </c>
    </row>
    <row r="6" spans="1:34" x14ac:dyDescent="0.2">
      <c r="A6" s="12">
        <v>2</v>
      </c>
      <c r="B6" s="13">
        <v>0.10526315789473684</v>
      </c>
      <c r="C6" s="13">
        <v>0.22368421052631579</v>
      </c>
      <c r="D6" s="13">
        <v>0.55263157894736847</v>
      </c>
      <c r="E6" s="13">
        <v>0.11842105263157894</v>
      </c>
      <c r="F6" s="13">
        <v>1</v>
      </c>
      <c r="H6" s="12">
        <v>2</v>
      </c>
      <c r="I6" s="13">
        <v>0.32295719844357978</v>
      </c>
      <c r="J6" s="13">
        <v>0.31970260223048325</v>
      </c>
      <c r="K6" s="13">
        <v>0.30897009966777411</v>
      </c>
      <c r="L6" s="13">
        <v>0.29090909090909089</v>
      </c>
      <c r="M6" s="13">
        <v>0.3085808580858086</v>
      </c>
      <c r="O6" s="12">
        <v>2</v>
      </c>
      <c r="P6" s="13">
        <v>0.15789473684210525</v>
      </c>
      <c r="Q6" s="13">
        <v>0.30263157894736842</v>
      </c>
      <c r="R6" s="13">
        <v>0.22368421052631579</v>
      </c>
      <c r="S6" s="13">
        <v>0.31578947368421051</v>
      </c>
      <c r="T6" s="13">
        <v>1</v>
      </c>
      <c r="V6" s="12">
        <v>2</v>
      </c>
      <c r="W6" s="13">
        <v>0.35</v>
      </c>
      <c r="X6" s="13">
        <v>0.3411764705882353</v>
      </c>
      <c r="Y6" s="13">
        <v>0.28838951310861421</v>
      </c>
      <c r="Z6" s="13">
        <v>0.24637681159420291</v>
      </c>
      <c r="AA6" s="13">
        <v>0.3085808580858086</v>
      </c>
      <c r="AC6" s="12">
        <v>2</v>
      </c>
      <c r="AD6" s="13">
        <v>0.14473684210526316</v>
      </c>
      <c r="AE6" s="13">
        <v>0.19736842105263158</v>
      </c>
      <c r="AF6" s="13">
        <v>0.19736842105263158</v>
      </c>
      <c r="AG6" s="13">
        <v>0.46052631578947367</v>
      </c>
      <c r="AH6" s="13">
        <v>1</v>
      </c>
    </row>
    <row r="7" spans="1:34" x14ac:dyDescent="0.2">
      <c r="A7" s="12">
        <v>3</v>
      </c>
      <c r="B7" s="13">
        <v>9.5890410958904104E-2</v>
      </c>
      <c r="C7" s="13">
        <v>0.30136986301369861</v>
      </c>
      <c r="D7" s="13">
        <v>0.47945205479452052</v>
      </c>
      <c r="E7" s="13">
        <v>0.12328767123287671</v>
      </c>
      <c r="F7" s="13">
        <v>1</v>
      </c>
      <c r="H7" s="12">
        <v>3</v>
      </c>
      <c r="I7" s="13">
        <v>0.22568093385214008</v>
      </c>
      <c r="J7" s="13">
        <v>0.20074349442379183</v>
      </c>
      <c r="K7" s="13">
        <v>0.25249169435215946</v>
      </c>
      <c r="L7" s="13">
        <v>0.18961038961038962</v>
      </c>
      <c r="M7" s="13">
        <v>0.21534653465346534</v>
      </c>
      <c r="O7" s="12">
        <v>3</v>
      </c>
      <c r="P7" s="13">
        <v>0.13698630136986301</v>
      </c>
      <c r="Q7" s="13">
        <v>0.28767123287671231</v>
      </c>
      <c r="R7" s="13">
        <v>0.24657534246575341</v>
      </c>
      <c r="S7" s="13">
        <v>0.32876712328767121</v>
      </c>
      <c r="T7" s="13">
        <v>1</v>
      </c>
      <c r="V7" s="12">
        <v>3</v>
      </c>
      <c r="W7" s="13">
        <v>0.16</v>
      </c>
      <c r="X7" s="13">
        <v>0.22352941176470589</v>
      </c>
      <c r="Y7" s="13">
        <v>0.21161048689138576</v>
      </c>
      <c r="Z7" s="13">
        <v>0.28985507246376813</v>
      </c>
      <c r="AA7" s="13">
        <v>0.21534653465346534</v>
      </c>
      <c r="AC7" s="12">
        <v>3</v>
      </c>
      <c r="AD7" s="13">
        <v>0.17808219178082191</v>
      </c>
      <c r="AE7" s="13">
        <v>0.19178082191780821</v>
      </c>
      <c r="AF7" s="13">
        <v>0.23287671232876711</v>
      </c>
      <c r="AG7" s="13">
        <v>0.39726027397260272</v>
      </c>
      <c r="AH7" s="13">
        <v>1</v>
      </c>
    </row>
    <row r="8" spans="1:34" x14ac:dyDescent="0.2">
      <c r="A8" s="12">
        <v>4</v>
      </c>
      <c r="B8" s="13">
        <v>8.3333333333333329E-2</v>
      </c>
      <c r="C8" s="13">
        <v>0.22222222222222221</v>
      </c>
      <c r="D8" s="13">
        <v>0.40972222222222221</v>
      </c>
      <c r="E8" s="13">
        <v>0.28472222222222221</v>
      </c>
      <c r="F8" s="13">
        <v>1</v>
      </c>
      <c r="H8" s="12">
        <v>4</v>
      </c>
      <c r="I8" s="13">
        <v>0.1517509727626459</v>
      </c>
      <c r="J8" s="13">
        <v>0.11524163568773234</v>
      </c>
      <c r="K8" s="13">
        <v>0.13289036544850499</v>
      </c>
      <c r="L8" s="13">
        <v>0.11428571428571428</v>
      </c>
      <c r="M8" s="13">
        <v>0.12706270627062707</v>
      </c>
      <c r="O8" s="12">
        <v>4</v>
      </c>
      <c r="P8" s="13">
        <v>0.21527777777777779</v>
      </c>
      <c r="Q8" s="13">
        <v>0.51388888888888884</v>
      </c>
      <c r="R8" s="13">
        <v>0.1388888888888889</v>
      </c>
      <c r="S8" s="13">
        <v>0.13194444444444445</v>
      </c>
      <c r="T8" s="13">
        <v>1</v>
      </c>
      <c r="V8" s="12">
        <v>4</v>
      </c>
      <c r="W8" s="13">
        <v>0.15</v>
      </c>
      <c r="X8" s="13">
        <v>0.14117647058823529</v>
      </c>
      <c r="Y8" s="13">
        <v>0.11797752808988764</v>
      </c>
      <c r="Z8" s="13">
        <v>9.420289855072464E-2</v>
      </c>
      <c r="AA8" s="13">
        <v>0.12706270627062707</v>
      </c>
      <c r="AC8" s="12">
        <v>4</v>
      </c>
      <c r="AD8" s="13">
        <v>0.1388888888888889</v>
      </c>
      <c r="AE8" s="13">
        <v>0.24305555555555555</v>
      </c>
      <c r="AF8" s="13">
        <v>0.21527777777777779</v>
      </c>
      <c r="AG8" s="13">
        <v>0.40277777777777779</v>
      </c>
      <c r="AH8" s="13">
        <v>1</v>
      </c>
    </row>
    <row r="9" spans="1:34" x14ac:dyDescent="0.2">
      <c r="A9" s="12">
        <v>5</v>
      </c>
      <c r="B9" s="13">
        <v>0.13157894736842105</v>
      </c>
      <c r="C9" s="13">
        <v>0.28947368421052633</v>
      </c>
      <c r="D9" s="13">
        <v>0.23684210526315788</v>
      </c>
      <c r="E9" s="13">
        <v>0.34210526315789475</v>
      </c>
      <c r="F9" s="13">
        <v>1</v>
      </c>
      <c r="H9" s="12">
        <v>5</v>
      </c>
      <c r="I9" s="13">
        <v>0.1556420233463035</v>
      </c>
      <c r="J9" s="13">
        <v>0.20446096654275092</v>
      </c>
      <c r="K9" s="13">
        <v>0.10631229235880399</v>
      </c>
      <c r="L9" s="13">
        <v>0.14805194805194805</v>
      </c>
      <c r="M9" s="13">
        <v>0.15181518151815182</v>
      </c>
      <c r="O9" s="12">
        <v>5</v>
      </c>
      <c r="P9" s="13">
        <v>0.15789473684210525</v>
      </c>
      <c r="Q9" s="13">
        <v>0.42105263157894735</v>
      </c>
      <c r="R9" s="13">
        <v>0.23684210526315788</v>
      </c>
      <c r="S9" s="13">
        <v>0.18421052631578946</v>
      </c>
      <c r="T9" s="13">
        <v>1</v>
      </c>
      <c r="V9" s="12">
        <v>5</v>
      </c>
      <c r="W9" s="13">
        <v>0.17</v>
      </c>
      <c r="X9" s="13">
        <v>0.14411764705882352</v>
      </c>
      <c r="Y9" s="13">
        <v>0.15168539325842698</v>
      </c>
      <c r="Z9" s="13">
        <v>0.14492753623188406</v>
      </c>
      <c r="AA9" s="13">
        <v>0.15181518151815182</v>
      </c>
      <c r="AC9" s="12">
        <v>5</v>
      </c>
      <c r="AD9" s="13">
        <v>0.18421052631578946</v>
      </c>
      <c r="AE9" s="13">
        <v>0.13157894736842105</v>
      </c>
      <c r="AF9" s="13">
        <v>0.26315789473684209</v>
      </c>
      <c r="AG9" s="13">
        <v>0.42105263157894735</v>
      </c>
      <c r="AH9" s="13">
        <v>1</v>
      </c>
    </row>
    <row r="10" spans="1:34" x14ac:dyDescent="0.2">
      <c r="A10" s="12">
        <v>6</v>
      </c>
      <c r="B10" s="13">
        <v>0</v>
      </c>
      <c r="C10" s="13">
        <v>0.2</v>
      </c>
      <c r="D10" s="13">
        <v>0.55000000000000004</v>
      </c>
      <c r="E10" s="13">
        <v>0.25</v>
      </c>
      <c r="F10" s="13">
        <v>1</v>
      </c>
      <c r="H10" s="12">
        <v>6</v>
      </c>
      <c r="I10" s="13">
        <v>5.4474708171206226E-2</v>
      </c>
      <c r="J10" s="13">
        <v>4.0892193308550186E-2</v>
      </c>
      <c r="K10" s="13">
        <v>4.6511627906976744E-2</v>
      </c>
      <c r="L10" s="13">
        <v>6.2337662337662338E-2</v>
      </c>
      <c r="M10" s="13">
        <v>5.1980198019801978E-2</v>
      </c>
      <c r="O10" s="12">
        <v>6</v>
      </c>
      <c r="P10" s="13">
        <v>0.25</v>
      </c>
      <c r="Q10" s="13">
        <v>0.25</v>
      </c>
      <c r="R10" s="13">
        <v>0.2</v>
      </c>
      <c r="S10" s="13">
        <v>0.3</v>
      </c>
      <c r="T10" s="13">
        <v>1</v>
      </c>
      <c r="V10" s="12">
        <v>6</v>
      </c>
      <c r="W10" s="13">
        <v>0.05</v>
      </c>
      <c r="X10" s="13">
        <v>5.8823529411764705E-2</v>
      </c>
      <c r="Y10" s="13">
        <v>4.6816479400749067E-2</v>
      </c>
      <c r="Z10" s="13">
        <v>5.7971014492753624E-2</v>
      </c>
      <c r="AA10" s="13">
        <v>5.1980198019801978E-2</v>
      </c>
      <c r="AC10" s="12">
        <v>6</v>
      </c>
      <c r="AD10" s="13">
        <v>0.1</v>
      </c>
      <c r="AE10" s="13">
        <v>0.2</v>
      </c>
      <c r="AF10" s="13">
        <v>0.35</v>
      </c>
      <c r="AG10" s="13">
        <v>0.35</v>
      </c>
      <c r="AH10" s="13">
        <v>1</v>
      </c>
    </row>
    <row r="11" spans="1:34" x14ac:dyDescent="0.2">
      <c r="A11" s="12" t="s">
        <v>1630</v>
      </c>
      <c r="B11" s="13">
        <v>8.4983498349834985E-2</v>
      </c>
      <c r="C11" s="13">
        <v>0.25742574257425743</v>
      </c>
      <c r="D11" s="13">
        <v>0.48432343234323433</v>
      </c>
      <c r="E11" s="13">
        <v>0.17326732673267325</v>
      </c>
      <c r="F11" s="13">
        <v>1</v>
      </c>
      <c r="H11" s="12" t="s">
        <v>1630</v>
      </c>
      <c r="I11" s="13">
        <v>1</v>
      </c>
      <c r="J11" s="13">
        <v>1</v>
      </c>
      <c r="K11" s="13">
        <v>1</v>
      </c>
      <c r="L11" s="13">
        <v>1</v>
      </c>
      <c r="M11" s="13">
        <v>1</v>
      </c>
      <c r="O11" s="12" t="s">
        <v>1630</v>
      </c>
      <c r="P11" s="13">
        <v>0.17491749174917492</v>
      </c>
      <c r="Q11" s="13">
        <v>0.35643564356435642</v>
      </c>
      <c r="R11" s="13">
        <v>0.20049504950495051</v>
      </c>
      <c r="S11" s="13">
        <v>0.26815181518151815</v>
      </c>
      <c r="T11" s="13">
        <v>1</v>
      </c>
      <c r="V11" s="12" t="s">
        <v>1630</v>
      </c>
      <c r="W11" s="13">
        <v>1</v>
      </c>
      <c r="X11" s="13">
        <v>1</v>
      </c>
      <c r="Y11" s="13">
        <v>1</v>
      </c>
      <c r="Z11" s="13">
        <v>1</v>
      </c>
      <c r="AA11" s="13">
        <v>1</v>
      </c>
      <c r="AC11" s="12" t="s">
        <v>1630</v>
      </c>
      <c r="AD11" s="13">
        <v>0.15099009900990099</v>
      </c>
      <c r="AE11" s="13">
        <v>0.20049504950495051</v>
      </c>
      <c r="AF11" s="13">
        <v>0.28217821782178215</v>
      </c>
      <c r="AG11" s="13">
        <v>0.36633663366336633</v>
      </c>
      <c r="AH11" s="13">
        <v>1</v>
      </c>
    </row>
    <row r="15" spans="1:34" x14ac:dyDescent="0.2">
      <c r="A15" s="11" t="s">
        <v>1629</v>
      </c>
      <c r="B15" t="s">
        <v>1719</v>
      </c>
      <c r="C15" t="s">
        <v>1720</v>
      </c>
      <c r="D15" t="s">
        <v>1721</v>
      </c>
      <c r="E15" t="s">
        <v>1722</v>
      </c>
      <c r="F15" t="s">
        <v>1723</v>
      </c>
      <c r="I15" t="s">
        <v>1540</v>
      </c>
    </row>
    <row r="16" spans="1:34" x14ac:dyDescent="0.2">
      <c r="A16" s="12">
        <v>1</v>
      </c>
      <c r="B16">
        <v>3.9586776859504131</v>
      </c>
      <c r="C16">
        <v>4.720385674931129</v>
      </c>
      <c r="D16">
        <v>4.8429752066115705</v>
      </c>
      <c r="E16">
        <v>4.6060606060606064</v>
      </c>
      <c r="F16">
        <v>4.6804407713498621</v>
      </c>
      <c r="H16" t="s">
        <v>1724</v>
      </c>
    </row>
    <row r="17" spans="1:8" x14ac:dyDescent="0.2">
      <c r="A17" s="12">
        <v>2</v>
      </c>
      <c r="B17">
        <v>4.382352941176471</v>
      </c>
      <c r="C17">
        <v>4.4117647058823533</v>
      </c>
      <c r="D17">
        <v>4.5</v>
      </c>
      <c r="E17">
        <v>4.382352941176471</v>
      </c>
      <c r="F17">
        <v>4.4117647058823533</v>
      </c>
      <c r="H17" t="s">
        <v>1725</v>
      </c>
    </row>
    <row r="18" spans="1:8" x14ac:dyDescent="0.2">
      <c r="A18" s="12">
        <v>3</v>
      </c>
      <c r="B18">
        <v>3.9569536423841059</v>
      </c>
      <c r="C18">
        <v>5.2152317880794703</v>
      </c>
      <c r="D18">
        <v>5.4503311258278142</v>
      </c>
      <c r="E18">
        <v>5.0463576158940393</v>
      </c>
      <c r="F18">
        <v>4.8973509933774837</v>
      </c>
      <c r="H18" t="s">
        <v>1726</v>
      </c>
    </row>
    <row r="19" spans="1:8" x14ac:dyDescent="0.2">
      <c r="A19" s="12">
        <v>4</v>
      </c>
      <c r="B19">
        <v>3.7272727272727271</v>
      </c>
      <c r="C19">
        <v>4.7727272727272725</v>
      </c>
      <c r="D19">
        <v>4.7727272727272725</v>
      </c>
      <c r="E19">
        <v>4.5454545454545459</v>
      </c>
      <c r="F19">
        <v>4.7727272727272725</v>
      </c>
      <c r="H19" t="s">
        <v>1727</v>
      </c>
    </row>
    <row r="20" spans="1:8" x14ac:dyDescent="0.2">
      <c r="A20" s="12">
        <v>5</v>
      </c>
      <c r="B20">
        <v>3.9375</v>
      </c>
      <c r="C20">
        <v>4.375</v>
      </c>
      <c r="D20">
        <v>4.854166666666667</v>
      </c>
      <c r="E20">
        <v>4.354166666666667</v>
      </c>
      <c r="F20">
        <v>4.208333333333333</v>
      </c>
      <c r="H20" t="s">
        <v>1728</v>
      </c>
    </row>
    <row r="21" spans="1:8" x14ac:dyDescent="0.2">
      <c r="A21" s="12">
        <v>6</v>
      </c>
      <c r="B21">
        <v>3.6176470588235294</v>
      </c>
      <c r="C21">
        <v>4.5294117647058822</v>
      </c>
      <c r="D21">
        <v>4.882352941176471</v>
      </c>
      <c r="E21">
        <v>4.1764705882352944</v>
      </c>
      <c r="F21">
        <v>4.2058823529411766</v>
      </c>
      <c r="H21" t="s">
        <v>1729</v>
      </c>
    </row>
    <row r="22" spans="1:8" x14ac:dyDescent="0.2">
      <c r="A22" s="12">
        <v>7</v>
      </c>
      <c r="B22">
        <v>3.9166666666666665</v>
      </c>
      <c r="C22">
        <v>5.489583333333333</v>
      </c>
      <c r="D22">
        <v>5.677083333333333</v>
      </c>
      <c r="E22">
        <v>4.739583333333333</v>
      </c>
      <c r="F22">
        <v>4.854166666666667</v>
      </c>
      <c r="H22" t="s">
        <v>1730</v>
      </c>
    </row>
    <row r="23" spans="1:8" x14ac:dyDescent="0.2">
      <c r="A23" s="12">
        <v>8</v>
      </c>
      <c r="B23">
        <v>3.9</v>
      </c>
      <c r="C23">
        <v>3.6</v>
      </c>
      <c r="D23">
        <v>3.7</v>
      </c>
      <c r="E23">
        <v>4</v>
      </c>
      <c r="F23">
        <v>3.7</v>
      </c>
      <c r="H23" t="s">
        <v>1731</v>
      </c>
    </row>
    <row r="24" spans="1:8" x14ac:dyDescent="0.2">
      <c r="A24" s="12">
        <v>9</v>
      </c>
      <c r="B24">
        <v>4</v>
      </c>
      <c r="C24">
        <v>4.8388888888888886</v>
      </c>
      <c r="D24">
        <v>5.3555555555555552</v>
      </c>
      <c r="E24">
        <v>4.8166666666666664</v>
      </c>
      <c r="F24">
        <v>5.0611111111111109</v>
      </c>
      <c r="H24" t="s">
        <v>1732</v>
      </c>
    </row>
    <row r="25" spans="1:8" x14ac:dyDescent="0.2">
      <c r="A25" s="12">
        <v>10</v>
      </c>
      <c r="B25">
        <v>3.8879999999999999</v>
      </c>
      <c r="C25">
        <v>5.1120000000000001</v>
      </c>
      <c r="D25">
        <v>5.5119999999999996</v>
      </c>
      <c r="E25">
        <v>4.5759999999999996</v>
      </c>
      <c r="F25">
        <v>5.024</v>
      </c>
      <c r="H25" t="s">
        <v>1733</v>
      </c>
    </row>
    <row r="26" spans="1:8" x14ac:dyDescent="0.2">
      <c r="A26" s="12">
        <v>11</v>
      </c>
      <c r="B26">
        <v>3.5666666666666669</v>
      </c>
      <c r="C26">
        <v>5.4333333333333336</v>
      </c>
      <c r="D26">
        <v>5.666666666666667</v>
      </c>
      <c r="E26">
        <v>4.8083333333333336</v>
      </c>
      <c r="F26">
        <v>5.0250000000000004</v>
      </c>
      <c r="H26" t="s">
        <v>1734</v>
      </c>
    </row>
    <row r="27" spans="1:8" x14ac:dyDescent="0.2">
      <c r="A27" s="12">
        <v>12</v>
      </c>
      <c r="B27">
        <v>3.9363636363636365</v>
      </c>
      <c r="C27">
        <v>5.5272727272727273</v>
      </c>
      <c r="D27">
        <v>5.7727272727272725</v>
      </c>
      <c r="E27">
        <v>4.872727272727273</v>
      </c>
      <c r="F27">
        <v>5.1181818181818182</v>
      </c>
      <c r="H27" t="s">
        <v>1735</v>
      </c>
    </row>
    <row r="28" spans="1:8" x14ac:dyDescent="0.2">
      <c r="A28" s="12">
        <v>13</v>
      </c>
      <c r="B28">
        <v>3.7876344086021505</v>
      </c>
      <c r="C28">
        <v>5.4623655913978491</v>
      </c>
      <c r="D28">
        <v>5.696236559139785</v>
      </c>
      <c r="E28">
        <v>4.852150537634409</v>
      </c>
      <c r="F28">
        <v>4.940860215053763</v>
      </c>
    </row>
    <row r="29" spans="1:8" x14ac:dyDescent="0.2">
      <c r="A29" s="12">
        <v>14</v>
      </c>
      <c r="B29">
        <v>3.8833333333333333</v>
      </c>
      <c r="C29">
        <v>5.1166666666666663</v>
      </c>
      <c r="D29">
        <v>5.5083333333333337</v>
      </c>
      <c r="E29">
        <v>4.583333333333333</v>
      </c>
      <c r="F29">
        <v>4.8916666666666666</v>
      </c>
    </row>
    <row r="30" spans="1:8" x14ac:dyDescent="0.2">
      <c r="A30" s="12" t="s">
        <v>1630</v>
      </c>
      <c r="B30">
        <v>3.9005775577557755</v>
      </c>
      <c r="C30">
        <v>5.0490924092409237</v>
      </c>
      <c r="D30">
        <v>5.2962046204620465</v>
      </c>
      <c r="E30">
        <v>4.7202970297029703</v>
      </c>
      <c r="F30">
        <v>4.8424092409240922</v>
      </c>
    </row>
    <row r="34" spans="1:6" x14ac:dyDescent="0.2">
      <c r="A34" s="11" t="s">
        <v>1629</v>
      </c>
      <c r="B34" t="s">
        <v>1719</v>
      </c>
      <c r="C34" t="s">
        <v>1720</v>
      </c>
      <c r="D34" t="s">
        <v>1721</v>
      </c>
      <c r="E34" t="s">
        <v>1722</v>
      </c>
      <c r="F34" t="s">
        <v>1723</v>
      </c>
    </row>
    <row r="35" spans="1:6" x14ac:dyDescent="0.2">
      <c r="A35" s="12">
        <v>1</v>
      </c>
      <c r="B35">
        <v>3.9430894308943087</v>
      </c>
      <c r="C35">
        <v>4.9721254355400699</v>
      </c>
      <c r="D35">
        <v>5.2479674796747968</v>
      </c>
      <c r="E35">
        <v>4.6811846689895473</v>
      </c>
      <c r="F35">
        <v>4.8693379790940767</v>
      </c>
    </row>
    <row r="36" spans="1:6" x14ac:dyDescent="0.2">
      <c r="A36" s="12">
        <v>2</v>
      </c>
      <c r="B36">
        <v>3.9671052631578947</v>
      </c>
      <c r="C36">
        <v>4.8026315789473681</v>
      </c>
      <c r="D36">
        <v>5.1447368421052628</v>
      </c>
      <c r="E36">
        <v>4.6184210526315788</v>
      </c>
      <c r="F36">
        <v>4.7697368421052628</v>
      </c>
    </row>
    <row r="37" spans="1:6" x14ac:dyDescent="0.2">
      <c r="A37" s="12">
        <v>3</v>
      </c>
      <c r="B37">
        <v>4.095890410958904</v>
      </c>
      <c r="C37">
        <v>4.8561643835616435</v>
      </c>
      <c r="D37">
        <v>5.0479452054794525</v>
      </c>
      <c r="E37">
        <v>4.6164383561643838</v>
      </c>
      <c r="F37">
        <v>4.8767123287671232</v>
      </c>
    </row>
    <row r="38" spans="1:6" x14ac:dyDescent="0.2">
      <c r="A38" s="12">
        <v>4</v>
      </c>
      <c r="B38">
        <v>3.5972222222222223</v>
      </c>
      <c r="C38">
        <v>5.6875</v>
      </c>
      <c r="D38">
        <v>5.7638888888888893</v>
      </c>
      <c r="E38">
        <v>5.21875</v>
      </c>
      <c r="F38">
        <v>4.7881944444444446</v>
      </c>
    </row>
    <row r="39" spans="1:6" x14ac:dyDescent="0.2">
      <c r="A39" s="12">
        <v>5</v>
      </c>
      <c r="B39">
        <v>3.763157894736842</v>
      </c>
      <c r="C39">
        <v>5.2368421052631575</v>
      </c>
      <c r="D39">
        <v>5.4210526315789478</v>
      </c>
      <c r="E39">
        <v>4.1315789473684212</v>
      </c>
      <c r="F39">
        <v>4.5921052631578947</v>
      </c>
    </row>
    <row r="40" spans="1:6" x14ac:dyDescent="0.2">
      <c r="A40" s="12">
        <v>6</v>
      </c>
      <c r="B40">
        <v>3.55</v>
      </c>
      <c r="C40">
        <v>5.05</v>
      </c>
      <c r="D40">
        <v>5.25</v>
      </c>
      <c r="E40">
        <v>4.7</v>
      </c>
      <c r="F40">
        <v>4.7</v>
      </c>
    </row>
    <row r="41" spans="1:6" x14ac:dyDescent="0.2">
      <c r="A41" s="12" t="s">
        <v>1630</v>
      </c>
      <c r="B41">
        <v>3.9005775577557755</v>
      </c>
      <c r="C41">
        <v>5.0490924092409237</v>
      </c>
      <c r="D41">
        <v>5.2962046204620465</v>
      </c>
      <c r="E41">
        <v>4.7202970297029703</v>
      </c>
      <c r="F41">
        <v>4.8424092409240922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C8665-BF62-2845-898E-34768D41169D}">
  <sheetPr codeName="Sheet4"/>
  <dimension ref="A2:AH82"/>
  <sheetViews>
    <sheetView workbookViewId="0">
      <selection activeCell="G11" sqref="G11"/>
    </sheetView>
  </sheetViews>
  <sheetFormatPr baseColWidth="10" defaultRowHeight="15" x14ac:dyDescent="0.2"/>
  <cols>
    <col min="1" max="1" width="17" bestFit="1" customWidth="1"/>
    <col min="2" max="2" width="14.83203125" bestFit="1" customWidth="1"/>
    <col min="3" max="7" width="7" bestFit="1" customWidth="1"/>
    <col min="8" max="8" width="10" bestFit="1" customWidth="1"/>
    <col min="9" max="9" width="6" bestFit="1" customWidth="1"/>
    <col min="10" max="10" width="17" bestFit="1" customWidth="1"/>
    <col min="11" max="11" width="14.83203125" bestFit="1" customWidth="1"/>
    <col min="12" max="18" width="7" bestFit="1" customWidth="1"/>
    <col min="19" max="19" width="10" bestFit="1" customWidth="1"/>
    <col min="21" max="21" width="50.1640625" customWidth="1"/>
    <col min="22" max="22" width="17" bestFit="1" customWidth="1"/>
    <col min="23" max="23" width="14.83203125" bestFit="1" customWidth="1"/>
    <col min="24" max="28" width="4.5" bestFit="1" customWidth="1"/>
    <col min="29" max="29" width="10" bestFit="1" customWidth="1"/>
    <col min="30" max="30" width="7" bestFit="1" customWidth="1"/>
    <col min="31" max="33" width="6" bestFit="1" customWidth="1"/>
    <col min="34" max="34" width="7" bestFit="1" customWidth="1"/>
    <col min="35" max="37" width="6" bestFit="1" customWidth="1"/>
    <col min="38" max="38" width="6.33203125" bestFit="1" customWidth="1"/>
    <col min="39" max="41" width="6" bestFit="1" customWidth="1"/>
    <col min="42" max="42" width="6.33203125" bestFit="1" customWidth="1"/>
    <col min="43" max="45" width="6" bestFit="1" customWidth="1"/>
    <col min="46" max="46" width="7" bestFit="1" customWidth="1"/>
    <col min="47" max="49" width="6" bestFit="1" customWidth="1"/>
    <col min="50" max="50" width="6.33203125" bestFit="1" customWidth="1"/>
    <col min="51" max="53" width="6" bestFit="1" customWidth="1"/>
    <col min="54" max="54" width="7" bestFit="1" customWidth="1"/>
    <col min="55" max="55" width="10" bestFit="1" customWidth="1"/>
  </cols>
  <sheetData>
    <row r="2" spans="1:21" ht="220" customHeight="1" x14ac:dyDescent="0.2">
      <c r="U2" s="7" t="s">
        <v>1540</v>
      </c>
    </row>
    <row r="3" spans="1:21" x14ac:dyDescent="0.2">
      <c r="A3" s="11" t="s">
        <v>1647</v>
      </c>
      <c r="B3" s="11" t="s">
        <v>1695</v>
      </c>
      <c r="J3" s="11" t="s">
        <v>1647</v>
      </c>
      <c r="K3" s="11" t="s">
        <v>1695</v>
      </c>
    </row>
    <row r="4" spans="1:21" x14ac:dyDescent="0.2">
      <c r="A4" s="11" t="s">
        <v>1629</v>
      </c>
      <c r="B4" t="s">
        <v>1696</v>
      </c>
      <c r="C4" t="s">
        <v>1697</v>
      </c>
      <c r="D4" t="s">
        <v>1698</v>
      </c>
      <c r="E4" t="s">
        <v>1699</v>
      </c>
      <c r="F4" t="s">
        <v>1700</v>
      </c>
      <c r="G4" t="s">
        <v>1701</v>
      </c>
      <c r="H4" t="s">
        <v>1630</v>
      </c>
      <c r="J4" s="11" t="s">
        <v>1629</v>
      </c>
      <c r="K4">
        <v>1</v>
      </c>
      <c r="L4">
        <v>2</v>
      </c>
      <c r="M4">
        <v>3</v>
      </c>
      <c r="N4">
        <v>4</v>
      </c>
      <c r="O4">
        <v>5</v>
      </c>
      <c r="P4">
        <v>6</v>
      </c>
      <c r="Q4">
        <v>7</v>
      </c>
      <c r="R4">
        <v>8</v>
      </c>
      <c r="S4" t="s">
        <v>1630</v>
      </c>
    </row>
    <row r="5" spans="1:21" x14ac:dyDescent="0.2">
      <c r="A5" s="12">
        <v>1</v>
      </c>
      <c r="B5" s="13">
        <v>8.2644628099173556E-3</v>
      </c>
      <c r="C5" s="13">
        <v>0.15426997245179064</v>
      </c>
      <c r="D5" s="13">
        <v>0.39118457300275483</v>
      </c>
      <c r="E5" s="13">
        <v>0.33333333333333331</v>
      </c>
      <c r="F5" s="13">
        <v>7.43801652892562E-2</v>
      </c>
      <c r="G5" s="13">
        <v>3.8567493112947659E-2</v>
      </c>
      <c r="H5" s="13">
        <v>1</v>
      </c>
      <c r="J5" s="12">
        <v>1</v>
      </c>
      <c r="K5" s="13">
        <v>0.48209366391184572</v>
      </c>
      <c r="L5" s="13">
        <v>7.43801652892562E-2</v>
      </c>
      <c r="M5" s="13">
        <v>0.11294765840220386</v>
      </c>
      <c r="N5" s="13">
        <v>5.2341597796143252E-2</v>
      </c>
      <c r="O5" s="13">
        <v>4.4077134986225897E-2</v>
      </c>
      <c r="P5" s="13">
        <v>5.7851239669421489E-2</v>
      </c>
      <c r="Q5" s="13">
        <v>9.0909090909090912E-2</v>
      </c>
      <c r="R5" s="13">
        <v>8.5399449035812675E-2</v>
      </c>
      <c r="S5" s="13">
        <v>1</v>
      </c>
    </row>
    <row r="6" spans="1:21" x14ac:dyDescent="0.2">
      <c r="A6" s="12">
        <v>2</v>
      </c>
      <c r="B6" s="13">
        <v>0</v>
      </c>
      <c r="C6" s="13">
        <v>0.23529411764705882</v>
      </c>
      <c r="D6" s="13">
        <v>0.41176470588235292</v>
      </c>
      <c r="E6" s="13">
        <v>0.23529411764705882</v>
      </c>
      <c r="F6" s="13">
        <v>5.8823529411764705E-2</v>
      </c>
      <c r="G6" s="13">
        <v>5.8823529411764705E-2</v>
      </c>
      <c r="H6" s="13">
        <v>1</v>
      </c>
      <c r="J6" s="12">
        <v>2</v>
      </c>
      <c r="K6" s="13">
        <v>0.58823529411764708</v>
      </c>
      <c r="L6" s="13">
        <v>5.8823529411764705E-2</v>
      </c>
      <c r="M6" s="13">
        <v>0.11764705882352941</v>
      </c>
      <c r="N6" s="13">
        <v>5.8823529411764705E-2</v>
      </c>
      <c r="O6" s="13">
        <v>0</v>
      </c>
      <c r="P6" s="13">
        <v>5.8823529411764705E-2</v>
      </c>
      <c r="Q6" s="13">
        <v>0.11764705882352941</v>
      </c>
      <c r="R6" s="13">
        <v>0</v>
      </c>
      <c r="S6" s="13">
        <v>1</v>
      </c>
    </row>
    <row r="7" spans="1:21" x14ac:dyDescent="0.2">
      <c r="A7" s="12">
        <v>3</v>
      </c>
      <c r="B7" s="13">
        <v>2.6490066225165563E-2</v>
      </c>
      <c r="C7" s="13">
        <v>0.15231788079470199</v>
      </c>
      <c r="D7" s="13">
        <v>0.28476821192052981</v>
      </c>
      <c r="E7" s="13">
        <v>0.17880794701986755</v>
      </c>
      <c r="F7" s="13">
        <v>0.17218543046357615</v>
      </c>
      <c r="G7" s="13">
        <v>0.18543046357615894</v>
      </c>
      <c r="H7" s="13">
        <v>1</v>
      </c>
      <c r="J7" s="12">
        <v>3</v>
      </c>
      <c r="K7" s="13">
        <v>0.2251655629139073</v>
      </c>
      <c r="L7" s="13">
        <v>0.15231788079470199</v>
      </c>
      <c r="M7" s="13">
        <v>0.11920529801324503</v>
      </c>
      <c r="N7" s="13">
        <v>9.2715231788079472E-2</v>
      </c>
      <c r="O7" s="13">
        <v>5.2980132450331126E-2</v>
      </c>
      <c r="P7" s="13">
        <v>0.10596026490066225</v>
      </c>
      <c r="Q7" s="13">
        <v>0.11258278145695365</v>
      </c>
      <c r="R7" s="13">
        <v>0.13907284768211919</v>
      </c>
      <c r="S7" s="13">
        <v>1</v>
      </c>
    </row>
    <row r="8" spans="1:21" x14ac:dyDescent="0.2">
      <c r="A8" s="12">
        <v>4</v>
      </c>
      <c r="B8" s="13">
        <v>0</v>
      </c>
      <c r="C8" s="13">
        <v>0.63636363636363635</v>
      </c>
      <c r="D8" s="13">
        <v>0.18181818181818182</v>
      </c>
      <c r="E8" s="13">
        <v>9.0909090909090912E-2</v>
      </c>
      <c r="F8" s="13">
        <v>0</v>
      </c>
      <c r="G8" s="13">
        <v>9.0909090909090912E-2</v>
      </c>
      <c r="H8" s="13">
        <v>1</v>
      </c>
      <c r="J8" s="12">
        <v>4</v>
      </c>
      <c r="K8" s="13">
        <v>0.36363636363636365</v>
      </c>
      <c r="L8" s="13">
        <v>0</v>
      </c>
      <c r="M8" s="13">
        <v>0.18181818181818182</v>
      </c>
      <c r="N8" s="13">
        <v>0</v>
      </c>
      <c r="O8" s="13">
        <v>0.18181818181818182</v>
      </c>
      <c r="P8" s="13">
        <v>9.0909090909090912E-2</v>
      </c>
      <c r="Q8" s="13">
        <v>9.0909090909090912E-2</v>
      </c>
      <c r="R8" s="13">
        <v>9.0909090909090912E-2</v>
      </c>
      <c r="S8" s="13">
        <v>1</v>
      </c>
    </row>
    <row r="9" spans="1:21" x14ac:dyDescent="0.2">
      <c r="A9" s="12">
        <v>5</v>
      </c>
      <c r="B9" s="13">
        <v>0</v>
      </c>
      <c r="C9" s="13">
        <v>0.125</v>
      </c>
      <c r="D9" s="13">
        <v>0.5</v>
      </c>
      <c r="E9" s="13">
        <v>0.20833333333333334</v>
      </c>
      <c r="F9" s="13">
        <v>8.3333333333333329E-2</v>
      </c>
      <c r="G9" s="13">
        <v>8.3333333333333329E-2</v>
      </c>
      <c r="H9" s="13">
        <v>1</v>
      </c>
      <c r="J9" s="12">
        <v>5</v>
      </c>
      <c r="K9" s="13">
        <v>0.5</v>
      </c>
      <c r="L9" s="13">
        <v>8.3333333333333329E-2</v>
      </c>
      <c r="M9" s="13">
        <v>4.1666666666666664E-2</v>
      </c>
      <c r="N9" s="13">
        <v>4.1666666666666664E-2</v>
      </c>
      <c r="O9" s="13">
        <v>4.1666666666666664E-2</v>
      </c>
      <c r="P9" s="13">
        <v>8.3333333333333329E-2</v>
      </c>
      <c r="Q9" s="13">
        <v>0.16666666666666666</v>
      </c>
      <c r="R9" s="13">
        <v>4.1666666666666664E-2</v>
      </c>
      <c r="S9" s="13">
        <v>1</v>
      </c>
    </row>
    <row r="10" spans="1:21" x14ac:dyDescent="0.2">
      <c r="A10" s="12">
        <v>6</v>
      </c>
      <c r="B10" s="13">
        <v>5.8823529411764705E-2</v>
      </c>
      <c r="C10" s="13">
        <v>0.17647058823529413</v>
      </c>
      <c r="D10" s="13">
        <v>0.23529411764705882</v>
      </c>
      <c r="E10" s="13">
        <v>0.35294117647058826</v>
      </c>
      <c r="F10" s="13">
        <v>5.8823529411764705E-2</v>
      </c>
      <c r="G10" s="13">
        <v>0.11764705882352941</v>
      </c>
      <c r="H10" s="13">
        <v>1</v>
      </c>
      <c r="J10" s="12">
        <v>6</v>
      </c>
      <c r="K10" s="13">
        <v>0.41176470588235292</v>
      </c>
      <c r="L10" s="13">
        <v>5.8823529411764705E-2</v>
      </c>
      <c r="M10" s="13">
        <v>0</v>
      </c>
      <c r="N10" s="13">
        <v>5.8823529411764705E-2</v>
      </c>
      <c r="O10" s="13">
        <v>0.23529411764705882</v>
      </c>
      <c r="P10" s="13">
        <v>5.8823529411764705E-2</v>
      </c>
      <c r="Q10" s="13">
        <v>0.11764705882352941</v>
      </c>
      <c r="R10" s="13">
        <v>5.8823529411764705E-2</v>
      </c>
      <c r="S10" s="13">
        <v>1</v>
      </c>
    </row>
    <row r="11" spans="1:21" x14ac:dyDescent="0.2">
      <c r="A11" s="12">
        <v>7</v>
      </c>
      <c r="B11" s="13">
        <v>0</v>
      </c>
      <c r="C11" s="13">
        <v>8.3333333333333329E-2</v>
      </c>
      <c r="D11" s="13">
        <v>0.29166666666666669</v>
      </c>
      <c r="E11" s="13">
        <v>0.125</v>
      </c>
      <c r="F11" s="13">
        <v>0.1875</v>
      </c>
      <c r="G11" s="13">
        <v>0.3125</v>
      </c>
      <c r="H11" s="13">
        <v>1</v>
      </c>
      <c r="J11" s="12">
        <v>7</v>
      </c>
      <c r="K11" s="13">
        <v>0.10416666666666667</v>
      </c>
      <c r="L11" s="13">
        <v>0.14583333333333334</v>
      </c>
      <c r="M11" s="13">
        <v>4.1666666666666664E-2</v>
      </c>
      <c r="N11" s="13">
        <v>0.1875</v>
      </c>
      <c r="O11" s="13">
        <v>0.16666666666666666</v>
      </c>
      <c r="P11" s="13">
        <v>0.16666666666666666</v>
      </c>
      <c r="Q11" s="13">
        <v>0.10416666666666667</v>
      </c>
      <c r="R11" s="13">
        <v>8.3333333333333329E-2</v>
      </c>
      <c r="S11" s="13">
        <v>1</v>
      </c>
    </row>
    <row r="12" spans="1:21" x14ac:dyDescent="0.2">
      <c r="A12" s="12">
        <v>8</v>
      </c>
      <c r="B12" s="13">
        <v>0</v>
      </c>
      <c r="C12" s="13">
        <v>0.6</v>
      </c>
      <c r="D12" s="13">
        <v>0.4</v>
      </c>
      <c r="E12" s="13">
        <v>0</v>
      </c>
      <c r="F12" s="13">
        <v>0</v>
      </c>
      <c r="G12" s="13">
        <v>0</v>
      </c>
      <c r="H12" s="13">
        <v>1</v>
      </c>
      <c r="J12" s="12">
        <v>8</v>
      </c>
      <c r="K12" s="13">
        <v>1</v>
      </c>
      <c r="L12" s="13">
        <v>0</v>
      </c>
      <c r="M12" s="13">
        <v>0</v>
      </c>
      <c r="N12" s="13">
        <v>0</v>
      </c>
      <c r="O12" s="13">
        <v>0</v>
      </c>
      <c r="P12" s="13">
        <v>0</v>
      </c>
      <c r="Q12" s="13">
        <v>0</v>
      </c>
      <c r="R12" s="13">
        <v>0</v>
      </c>
      <c r="S12" s="13">
        <v>1</v>
      </c>
    </row>
    <row r="13" spans="1:21" x14ac:dyDescent="0.2">
      <c r="A13" s="12">
        <v>9</v>
      </c>
      <c r="B13" s="13">
        <v>0</v>
      </c>
      <c r="C13" s="13">
        <v>0.1</v>
      </c>
      <c r="D13" s="13">
        <v>0.3888888888888889</v>
      </c>
      <c r="E13" s="13">
        <v>0.3</v>
      </c>
      <c r="F13" s="13">
        <v>0.13333333333333333</v>
      </c>
      <c r="G13" s="13">
        <v>7.7777777777777779E-2</v>
      </c>
      <c r="H13" s="13">
        <v>1</v>
      </c>
      <c r="J13" s="12">
        <v>9</v>
      </c>
      <c r="K13" s="13">
        <v>0.37777777777777777</v>
      </c>
      <c r="L13" s="13">
        <v>4.4444444444444446E-2</v>
      </c>
      <c r="M13" s="13">
        <v>0.12222222222222222</v>
      </c>
      <c r="N13" s="13">
        <v>0.12222222222222222</v>
      </c>
      <c r="O13" s="13">
        <v>3.3333333333333333E-2</v>
      </c>
      <c r="P13" s="13">
        <v>6.6666666666666666E-2</v>
      </c>
      <c r="Q13" s="13">
        <v>6.6666666666666666E-2</v>
      </c>
      <c r="R13" s="13">
        <v>0.16666666666666666</v>
      </c>
      <c r="S13" s="13">
        <v>1</v>
      </c>
    </row>
    <row r="14" spans="1:21" x14ac:dyDescent="0.2">
      <c r="A14" s="12">
        <v>10</v>
      </c>
      <c r="B14" s="13">
        <v>0</v>
      </c>
      <c r="C14" s="13">
        <v>0.184</v>
      </c>
      <c r="D14" s="13">
        <v>0.25600000000000001</v>
      </c>
      <c r="E14" s="13">
        <v>0.224</v>
      </c>
      <c r="F14" s="13">
        <v>0.2</v>
      </c>
      <c r="G14" s="13">
        <v>0.13600000000000001</v>
      </c>
      <c r="H14" s="13">
        <v>1</v>
      </c>
      <c r="J14" s="12">
        <v>10</v>
      </c>
      <c r="K14" s="13">
        <v>0.216</v>
      </c>
      <c r="L14" s="13">
        <v>6.4000000000000001E-2</v>
      </c>
      <c r="M14" s="13">
        <v>0.14399999999999999</v>
      </c>
      <c r="N14" s="13">
        <v>6.4000000000000001E-2</v>
      </c>
      <c r="O14" s="13">
        <v>8.7999999999999995E-2</v>
      </c>
      <c r="P14" s="13">
        <v>0.13600000000000001</v>
      </c>
      <c r="Q14" s="13">
        <v>0.128</v>
      </c>
      <c r="R14" s="13">
        <v>0.16</v>
      </c>
      <c r="S14" s="13">
        <v>1</v>
      </c>
    </row>
    <row r="15" spans="1:21" x14ac:dyDescent="0.2">
      <c r="A15" s="12">
        <v>11</v>
      </c>
      <c r="B15" s="13">
        <v>0</v>
      </c>
      <c r="C15" s="13">
        <v>0.11666666666666667</v>
      </c>
      <c r="D15" s="13">
        <v>0.16666666666666666</v>
      </c>
      <c r="E15" s="13">
        <v>0.18333333333333332</v>
      </c>
      <c r="F15" s="13">
        <v>0.21666666666666667</v>
      </c>
      <c r="G15" s="13">
        <v>0.31666666666666665</v>
      </c>
      <c r="H15" s="13">
        <v>1</v>
      </c>
      <c r="J15" s="12">
        <v>11</v>
      </c>
      <c r="K15" s="13">
        <v>8.3333333333333329E-2</v>
      </c>
      <c r="L15" s="13">
        <v>0.18333333333333332</v>
      </c>
      <c r="M15" s="13">
        <v>0.11666666666666667</v>
      </c>
      <c r="N15" s="13">
        <v>0.11666666666666667</v>
      </c>
      <c r="O15" s="13">
        <v>0.18333333333333332</v>
      </c>
      <c r="P15" s="13">
        <v>0.16666666666666666</v>
      </c>
      <c r="Q15" s="13">
        <v>0.05</v>
      </c>
      <c r="R15" s="13">
        <v>0.1</v>
      </c>
      <c r="S15" s="13">
        <v>1</v>
      </c>
    </row>
    <row r="16" spans="1:21" x14ac:dyDescent="0.2">
      <c r="A16" s="12">
        <v>12</v>
      </c>
      <c r="B16" s="13">
        <v>0</v>
      </c>
      <c r="C16" s="13">
        <v>5.4545454545454543E-2</v>
      </c>
      <c r="D16" s="13">
        <v>0.21818181818181817</v>
      </c>
      <c r="E16" s="13">
        <v>0.18181818181818182</v>
      </c>
      <c r="F16" s="13">
        <v>0.16363636363636364</v>
      </c>
      <c r="G16" s="13">
        <v>0.38181818181818183</v>
      </c>
      <c r="H16" s="13">
        <v>1</v>
      </c>
      <c r="J16" s="12">
        <v>12</v>
      </c>
      <c r="K16" s="13">
        <v>9.0909090909090912E-2</v>
      </c>
      <c r="L16" s="13">
        <v>0.14545454545454545</v>
      </c>
      <c r="M16" s="13">
        <v>5.4545454545454543E-2</v>
      </c>
      <c r="N16" s="13">
        <v>0.2</v>
      </c>
      <c r="O16" s="13">
        <v>0.12727272727272726</v>
      </c>
      <c r="P16" s="13">
        <v>0.2</v>
      </c>
      <c r="Q16" s="13">
        <v>9.0909090909090912E-2</v>
      </c>
      <c r="R16" s="13">
        <v>9.0909090909090912E-2</v>
      </c>
      <c r="S16" s="13">
        <v>1</v>
      </c>
    </row>
    <row r="17" spans="1:19" x14ac:dyDescent="0.2">
      <c r="A17" s="12">
        <v>13</v>
      </c>
      <c r="B17" s="13">
        <v>0</v>
      </c>
      <c r="C17" s="13">
        <v>5.9139784946236562E-2</v>
      </c>
      <c r="D17" s="13">
        <v>0.10752688172043011</v>
      </c>
      <c r="E17" s="13">
        <v>0.23118279569892472</v>
      </c>
      <c r="F17" s="13">
        <v>0.24193548387096775</v>
      </c>
      <c r="G17" s="13">
        <v>0.36021505376344087</v>
      </c>
      <c r="H17" s="13">
        <v>1</v>
      </c>
      <c r="J17" s="12">
        <v>13</v>
      </c>
      <c r="K17" s="13">
        <v>0.11827956989247312</v>
      </c>
      <c r="L17" s="13">
        <v>0.16129032258064516</v>
      </c>
      <c r="M17" s="13">
        <v>0.12365591397849462</v>
      </c>
      <c r="N17" s="13">
        <v>0.15053763440860216</v>
      </c>
      <c r="O17" s="13">
        <v>0.15591397849462366</v>
      </c>
      <c r="P17" s="13">
        <v>0.12365591397849462</v>
      </c>
      <c r="Q17" s="13">
        <v>6.9892473118279563E-2</v>
      </c>
      <c r="R17" s="13">
        <v>9.6774193548387094E-2</v>
      </c>
      <c r="S17" s="13">
        <v>1</v>
      </c>
    </row>
    <row r="18" spans="1:19" x14ac:dyDescent="0.2">
      <c r="A18" s="12">
        <v>14</v>
      </c>
      <c r="B18" s="13">
        <v>1.6666666666666666E-2</v>
      </c>
      <c r="C18" s="13">
        <v>0.15</v>
      </c>
      <c r="D18" s="13">
        <v>0.2</v>
      </c>
      <c r="E18" s="13">
        <v>0.23333333333333334</v>
      </c>
      <c r="F18" s="13">
        <v>0.15</v>
      </c>
      <c r="G18" s="13">
        <v>0.25</v>
      </c>
      <c r="H18" s="13">
        <v>1</v>
      </c>
      <c r="J18" s="12">
        <v>14</v>
      </c>
      <c r="K18" s="13">
        <v>0.2</v>
      </c>
      <c r="L18" s="13">
        <v>0.1</v>
      </c>
      <c r="M18" s="13">
        <v>0.05</v>
      </c>
      <c r="N18" s="13">
        <v>6.6666666666666666E-2</v>
      </c>
      <c r="O18" s="13">
        <v>0.15</v>
      </c>
      <c r="P18" s="13">
        <v>0.21666666666666667</v>
      </c>
      <c r="Q18" s="13">
        <v>0.13333333333333333</v>
      </c>
      <c r="R18" s="13">
        <v>8.3333333333333329E-2</v>
      </c>
      <c r="S18" s="13">
        <v>1</v>
      </c>
    </row>
    <row r="19" spans="1:19" x14ac:dyDescent="0.2">
      <c r="A19" s="12" t="s">
        <v>1630</v>
      </c>
      <c r="B19" s="13">
        <v>7.4257425742574254E-3</v>
      </c>
      <c r="C19" s="13">
        <v>0.13613861386138615</v>
      </c>
      <c r="D19" s="13">
        <v>0.2863036303630363</v>
      </c>
      <c r="E19" s="13">
        <v>0.25</v>
      </c>
      <c r="F19" s="13">
        <v>0.1476897689768977</v>
      </c>
      <c r="G19" s="13">
        <v>0.17244224422442245</v>
      </c>
      <c r="H19" s="13">
        <v>1</v>
      </c>
      <c r="J19" s="12" t="s">
        <v>1630</v>
      </c>
      <c r="K19" s="13">
        <v>0.29455445544554454</v>
      </c>
      <c r="L19" s="13">
        <v>0.10561056105610561</v>
      </c>
      <c r="M19" s="13">
        <v>0.10808580858085809</v>
      </c>
      <c r="N19" s="13">
        <v>9.405940594059406E-2</v>
      </c>
      <c r="O19" s="13">
        <v>8.993399339933994E-2</v>
      </c>
      <c r="P19" s="13">
        <v>0.10726072607260725</v>
      </c>
      <c r="Q19" s="13">
        <v>9.4884488448844881E-2</v>
      </c>
      <c r="R19" s="13">
        <v>0.10561056105610561</v>
      </c>
      <c r="S19" s="13">
        <v>1</v>
      </c>
    </row>
    <row r="22" spans="1:19" x14ac:dyDescent="0.2">
      <c r="A22" s="11" t="s">
        <v>1647</v>
      </c>
      <c r="B22" s="11" t="s">
        <v>1695</v>
      </c>
      <c r="J22" s="11" t="s">
        <v>1647</v>
      </c>
      <c r="K22" s="11" t="s">
        <v>1695</v>
      </c>
    </row>
    <row r="23" spans="1:19" x14ac:dyDescent="0.2">
      <c r="A23" s="11" t="s">
        <v>1629</v>
      </c>
      <c r="B23" t="s">
        <v>1696</v>
      </c>
      <c r="C23" t="s">
        <v>1697</v>
      </c>
      <c r="D23" t="s">
        <v>1698</v>
      </c>
      <c r="E23" t="s">
        <v>1699</v>
      </c>
      <c r="F23" t="s">
        <v>1700</v>
      </c>
      <c r="G23" t="s">
        <v>1701</v>
      </c>
      <c r="H23" t="s">
        <v>1630</v>
      </c>
      <c r="J23" s="11" t="s">
        <v>1629</v>
      </c>
      <c r="K23">
        <v>1</v>
      </c>
      <c r="L23">
        <v>2</v>
      </c>
      <c r="M23">
        <v>3</v>
      </c>
      <c r="N23">
        <v>4</v>
      </c>
      <c r="O23">
        <v>5</v>
      </c>
      <c r="P23">
        <v>6</v>
      </c>
      <c r="Q23">
        <v>7</v>
      </c>
      <c r="R23">
        <v>8</v>
      </c>
      <c r="S23" t="s">
        <v>1630</v>
      </c>
    </row>
    <row r="24" spans="1:19" x14ac:dyDescent="0.2">
      <c r="A24" s="12">
        <v>1</v>
      </c>
      <c r="B24" s="13">
        <v>1.1363636363636364E-2</v>
      </c>
      <c r="C24" s="13">
        <v>0.18181818181818182</v>
      </c>
      <c r="D24" s="13">
        <v>0.44318181818181818</v>
      </c>
      <c r="E24" s="13">
        <v>0.27840909090909088</v>
      </c>
      <c r="F24" s="13">
        <v>5.6818181818181816E-2</v>
      </c>
      <c r="G24" s="13">
        <v>2.8409090909090908E-2</v>
      </c>
      <c r="H24" s="13">
        <v>1</v>
      </c>
      <c r="J24" s="12">
        <v>1</v>
      </c>
      <c r="K24" s="13">
        <v>0.48295454545454547</v>
      </c>
      <c r="L24" s="13">
        <v>2.8409090909090908E-2</v>
      </c>
      <c r="M24" s="13">
        <v>9.6590909090909088E-2</v>
      </c>
      <c r="N24" s="13">
        <v>6.8181818181818177E-2</v>
      </c>
      <c r="O24" s="13">
        <v>6.25E-2</v>
      </c>
      <c r="P24" s="13">
        <v>7.3863636363636367E-2</v>
      </c>
      <c r="Q24" s="13">
        <v>9.6590909090909088E-2</v>
      </c>
      <c r="R24" s="13">
        <v>9.0909090909090912E-2</v>
      </c>
      <c r="S24" s="13">
        <v>1</v>
      </c>
    </row>
    <row r="25" spans="1:19" x14ac:dyDescent="0.2">
      <c r="A25" s="12">
        <v>2</v>
      </c>
      <c r="B25" s="13">
        <v>2.6737967914438501E-3</v>
      </c>
      <c r="C25" s="13">
        <v>9.3582887700534759E-2</v>
      </c>
      <c r="D25" s="13">
        <v>0.30481283422459893</v>
      </c>
      <c r="E25" s="13">
        <v>0.27807486631016043</v>
      </c>
      <c r="F25" s="13">
        <v>0.17379679144385027</v>
      </c>
      <c r="G25" s="13">
        <v>0.14705882352941177</v>
      </c>
      <c r="H25" s="13">
        <v>1</v>
      </c>
      <c r="J25" s="12">
        <v>2</v>
      </c>
      <c r="K25" s="13">
        <v>0.27807486631016043</v>
      </c>
      <c r="L25" s="13">
        <v>0.11497326203208556</v>
      </c>
      <c r="M25" s="13">
        <v>0.13101604278074866</v>
      </c>
      <c r="N25" s="13">
        <v>8.5561497326203204E-2</v>
      </c>
      <c r="O25" s="13">
        <v>9.0909090909090912E-2</v>
      </c>
      <c r="P25" s="13">
        <v>9.0909090909090912E-2</v>
      </c>
      <c r="Q25" s="13">
        <v>8.8235294117647065E-2</v>
      </c>
      <c r="R25" s="13">
        <v>0.12032085561497326</v>
      </c>
      <c r="S25" s="13">
        <v>1</v>
      </c>
    </row>
    <row r="26" spans="1:19" x14ac:dyDescent="0.2">
      <c r="A26" s="12">
        <v>3</v>
      </c>
      <c r="B26" s="13">
        <v>1.1494252873563218E-2</v>
      </c>
      <c r="C26" s="13">
        <v>0.17241379310344829</v>
      </c>
      <c r="D26" s="13">
        <v>0.22222222222222221</v>
      </c>
      <c r="E26" s="13">
        <v>0.18773946360153257</v>
      </c>
      <c r="F26" s="13">
        <v>0.14942528735632185</v>
      </c>
      <c r="G26" s="13">
        <v>0.25670498084291188</v>
      </c>
      <c r="H26" s="13">
        <v>1</v>
      </c>
      <c r="J26" s="12">
        <v>3</v>
      </c>
      <c r="K26" s="13">
        <v>0.24904214559386972</v>
      </c>
      <c r="L26" s="13">
        <v>0.1111111111111111</v>
      </c>
      <c r="M26" s="13">
        <v>9.9616858237547887E-2</v>
      </c>
      <c r="N26" s="13">
        <v>0.10344827586206896</v>
      </c>
      <c r="O26" s="13">
        <v>9.5785440613026823E-2</v>
      </c>
      <c r="P26" s="13">
        <v>0.13409961685823754</v>
      </c>
      <c r="Q26" s="13">
        <v>0.12643678160919541</v>
      </c>
      <c r="R26" s="13">
        <v>8.0459770114942528E-2</v>
      </c>
      <c r="S26" s="13">
        <v>1</v>
      </c>
    </row>
    <row r="27" spans="1:19" x14ac:dyDescent="0.2">
      <c r="A27" s="12">
        <v>4</v>
      </c>
      <c r="B27" s="13">
        <v>6.4935064935064939E-3</v>
      </c>
      <c r="C27" s="13">
        <v>0.15584415584415584</v>
      </c>
      <c r="D27" s="13">
        <v>0.24025974025974026</v>
      </c>
      <c r="E27" s="13">
        <v>0.21428571428571427</v>
      </c>
      <c r="F27" s="13">
        <v>0.16233766233766234</v>
      </c>
      <c r="G27" s="13">
        <v>0.22077922077922077</v>
      </c>
      <c r="H27" s="13">
        <v>1</v>
      </c>
      <c r="J27" s="12">
        <v>4</v>
      </c>
      <c r="K27" s="13">
        <v>0.2857142857142857</v>
      </c>
      <c r="L27" s="13">
        <v>9.7402597402597407E-2</v>
      </c>
      <c r="M27" s="13">
        <v>9.7402597402597407E-2</v>
      </c>
      <c r="N27" s="13">
        <v>0.11038961038961038</v>
      </c>
      <c r="O27" s="13">
        <v>6.4935064935064929E-2</v>
      </c>
      <c r="P27" s="13">
        <v>0.13636363636363635</v>
      </c>
      <c r="Q27" s="13">
        <v>7.1428571428571425E-2</v>
      </c>
      <c r="R27" s="13">
        <v>0.13636363636363635</v>
      </c>
      <c r="S27" s="13">
        <v>1</v>
      </c>
    </row>
    <row r="28" spans="1:19" x14ac:dyDescent="0.2">
      <c r="A28" s="12">
        <v>5</v>
      </c>
      <c r="B28" s="13">
        <v>5.434782608695652E-3</v>
      </c>
      <c r="C28" s="13">
        <v>0.125</v>
      </c>
      <c r="D28" s="13">
        <v>0.28260869565217389</v>
      </c>
      <c r="E28" s="13">
        <v>0.28260869565217389</v>
      </c>
      <c r="F28" s="13">
        <v>0.1358695652173913</v>
      </c>
      <c r="G28" s="13">
        <v>0.16847826086956522</v>
      </c>
      <c r="H28" s="13">
        <v>1</v>
      </c>
      <c r="J28" s="12">
        <v>5</v>
      </c>
      <c r="K28" s="13">
        <v>0.21195652173913043</v>
      </c>
      <c r="L28" s="13">
        <v>0.14673913043478262</v>
      </c>
      <c r="M28" s="13">
        <v>0.10869565217391304</v>
      </c>
      <c r="N28" s="13">
        <v>0.10326086956521739</v>
      </c>
      <c r="O28" s="13">
        <v>0.11956521739130435</v>
      </c>
      <c r="P28" s="13">
        <v>0.1358695652173913</v>
      </c>
      <c r="Q28" s="13">
        <v>7.0652173913043473E-2</v>
      </c>
      <c r="R28" s="13">
        <v>0.10326086956521739</v>
      </c>
      <c r="S28" s="13">
        <v>1</v>
      </c>
    </row>
    <row r="29" spans="1:19" x14ac:dyDescent="0.2">
      <c r="A29" s="12">
        <v>6</v>
      </c>
      <c r="B29" s="13">
        <v>1.5873015873015872E-2</v>
      </c>
      <c r="C29" s="13">
        <v>9.5238095238095233E-2</v>
      </c>
      <c r="D29" s="13">
        <v>0.12698412698412698</v>
      </c>
      <c r="E29" s="13">
        <v>0.25396825396825395</v>
      </c>
      <c r="F29" s="13">
        <v>0.23809523809523808</v>
      </c>
      <c r="G29" s="13">
        <v>0.26984126984126983</v>
      </c>
      <c r="H29" s="13">
        <v>1</v>
      </c>
      <c r="J29" s="12">
        <v>6</v>
      </c>
      <c r="K29" s="13">
        <v>0.31746031746031744</v>
      </c>
      <c r="L29" s="13">
        <v>0.14285714285714285</v>
      </c>
      <c r="M29" s="13">
        <v>6.3492063492063489E-2</v>
      </c>
      <c r="N29" s="13">
        <v>0.1111111111111111</v>
      </c>
      <c r="O29" s="13">
        <v>0.1111111111111111</v>
      </c>
      <c r="P29" s="13">
        <v>3.1746031746031744E-2</v>
      </c>
      <c r="Q29" s="13">
        <v>0.12698412698412698</v>
      </c>
      <c r="R29" s="13">
        <v>9.5238095238095233E-2</v>
      </c>
      <c r="S29" s="13">
        <v>1</v>
      </c>
    </row>
    <row r="30" spans="1:19" x14ac:dyDescent="0.2">
      <c r="A30" s="12" t="s">
        <v>1630</v>
      </c>
      <c r="B30" s="13">
        <v>7.4257425742574254E-3</v>
      </c>
      <c r="C30" s="13">
        <v>0.13613861386138615</v>
      </c>
      <c r="D30" s="13">
        <v>0.2863036303630363</v>
      </c>
      <c r="E30" s="13">
        <v>0.25</v>
      </c>
      <c r="F30" s="13">
        <v>0.1476897689768977</v>
      </c>
      <c r="G30" s="13">
        <v>0.17244224422442245</v>
      </c>
      <c r="H30" s="13">
        <v>1</v>
      </c>
      <c r="J30" s="12" t="s">
        <v>1630</v>
      </c>
      <c r="K30" s="13">
        <v>0.29455445544554454</v>
      </c>
      <c r="L30" s="13">
        <v>0.10561056105610561</v>
      </c>
      <c r="M30" s="13">
        <v>0.10808580858085809</v>
      </c>
      <c r="N30" s="13">
        <v>9.405940594059406E-2</v>
      </c>
      <c r="O30" s="13">
        <v>8.993399339933994E-2</v>
      </c>
      <c r="P30" s="13">
        <v>0.10726072607260725</v>
      </c>
      <c r="Q30" s="13">
        <v>9.4884488448844881E-2</v>
      </c>
      <c r="R30" s="13">
        <v>0.10561056105610561</v>
      </c>
      <c r="S30" s="13">
        <v>1</v>
      </c>
    </row>
    <row r="33" spans="1:34" x14ac:dyDescent="0.2">
      <c r="A33" s="11" t="s">
        <v>1647</v>
      </c>
      <c r="B33" s="11" t="s">
        <v>1695</v>
      </c>
      <c r="J33" s="11" t="s">
        <v>1647</v>
      </c>
      <c r="K33" s="11" t="s">
        <v>1695</v>
      </c>
    </row>
    <row r="34" spans="1:34" x14ac:dyDescent="0.2">
      <c r="A34" s="11" t="s">
        <v>1629</v>
      </c>
      <c r="B34" t="s">
        <v>1696</v>
      </c>
      <c r="C34" t="s">
        <v>1697</v>
      </c>
      <c r="D34" t="s">
        <v>1698</v>
      </c>
      <c r="E34" t="s">
        <v>1699</v>
      </c>
      <c r="F34" t="s">
        <v>1700</v>
      </c>
      <c r="G34" t="s">
        <v>1701</v>
      </c>
      <c r="H34" t="s">
        <v>1630</v>
      </c>
      <c r="J34" s="11" t="s">
        <v>1629</v>
      </c>
      <c r="K34">
        <v>1</v>
      </c>
      <c r="L34">
        <v>2</v>
      </c>
      <c r="M34">
        <v>3</v>
      </c>
      <c r="N34">
        <v>4</v>
      </c>
      <c r="O34">
        <v>5</v>
      </c>
      <c r="P34">
        <v>6</v>
      </c>
      <c r="Q34">
        <v>7</v>
      </c>
      <c r="R34">
        <v>8</v>
      </c>
      <c r="S34" t="s">
        <v>1630</v>
      </c>
    </row>
    <row r="35" spans="1:34" x14ac:dyDescent="0.2">
      <c r="A35" s="12">
        <v>1</v>
      </c>
      <c r="B35" s="13">
        <v>7.3099415204678359E-3</v>
      </c>
      <c r="C35" s="13">
        <v>0.19444444444444445</v>
      </c>
      <c r="D35" s="13">
        <v>0.37719298245614036</v>
      </c>
      <c r="E35" s="13">
        <v>0.28947368421052633</v>
      </c>
      <c r="F35" s="13">
        <v>8.4795321637426896E-2</v>
      </c>
      <c r="G35" s="13">
        <v>4.6783625730994149E-2</v>
      </c>
      <c r="H35" s="13">
        <v>1</v>
      </c>
      <c r="J35" s="12">
        <v>1</v>
      </c>
      <c r="K35" s="13">
        <v>0.38011695906432746</v>
      </c>
      <c r="L35" s="13">
        <v>7.8947368421052627E-2</v>
      </c>
      <c r="M35" s="13">
        <v>0.10818713450292397</v>
      </c>
      <c r="N35" s="13">
        <v>6.5789473684210523E-2</v>
      </c>
      <c r="O35" s="13">
        <v>7.0175438596491224E-2</v>
      </c>
      <c r="P35" s="13">
        <v>9.7953216374269E-2</v>
      </c>
      <c r="Q35" s="13">
        <v>0.10818713450292397</v>
      </c>
      <c r="R35" s="13">
        <v>9.0643274853801165E-2</v>
      </c>
      <c r="S35" s="13">
        <v>1</v>
      </c>
    </row>
    <row r="36" spans="1:34" x14ac:dyDescent="0.2">
      <c r="A36" s="12">
        <v>2</v>
      </c>
      <c r="B36" s="13">
        <v>1.3289036544850499E-2</v>
      </c>
      <c r="C36" s="13">
        <v>6.6445182724252497E-2</v>
      </c>
      <c r="D36" s="13">
        <v>0.22591362126245848</v>
      </c>
      <c r="E36" s="13">
        <v>0.22259136212624583</v>
      </c>
      <c r="F36" s="13">
        <v>0.2292358803986711</v>
      </c>
      <c r="G36" s="13">
        <v>0.2425249169435216</v>
      </c>
      <c r="H36" s="13">
        <v>1</v>
      </c>
      <c r="J36" s="12">
        <v>2</v>
      </c>
      <c r="K36" s="13">
        <v>0.23255813953488372</v>
      </c>
      <c r="L36" s="13">
        <v>0.10963455149501661</v>
      </c>
      <c r="M36" s="13">
        <v>0.11295681063122924</v>
      </c>
      <c r="N36" s="13">
        <v>0.12624584717607973</v>
      </c>
      <c r="O36" s="13">
        <v>0.11960132890365449</v>
      </c>
      <c r="P36" s="13">
        <v>0.10963455149501661</v>
      </c>
      <c r="Q36" s="13">
        <v>7.3089700996677748E-2</v>
      </c>
      <c r="R36" s="13">
        <v>0.11627906976744186</v>
      </c>
      <c r="S36" s="13">
        <v>1</v>
      </c>
    </row>
    <row r="37" spans="1:34" x14ac:dyDescent="0.2">
      <c r="A37" s="12">
        <v>3</v>
      </c>
      <c r="B37" s="13">
        <v>0</v>
      </c>
      <c r="C37" s="13">
        <v>5.9523809523809521E-2</v>
      </c>
      <c r="D37" s="13">
        <v>0.10119047619047619</v>
      </c>
      <c r="E37" s="13">
        <v>0.16666666666666666</v>
      </c>
      <c r="F37" s="13">
        <v>0.19642857142857142</v>
      </c>
      <c r="G37" s="13">
        <v>0.47619047619047616</v>
      </c>
      <c r="H37" s="13">
        <v>1</v>
      </c>
      <c r="J37" s="12">
        <v>3</v>
      </c>
      <c r="K37" s="13">
        <v>0.10714285714285714</v>
      </c>
      <c r="L37" s="13">
        <v>0.17857142857142858</v>
      </c>
      <c r="M37" s="13">
        <v>0.10119047619047619</v>
      </c>
      <c r="N37" s="13">
        <v>0.14880952380952381</v>
      </c>
      <c r="O37" s="13">
        <v>0.125</v>
      </c>
      <c r="P37" s="13">
        <v>0.125</v>
      </c>
      <c r="Q37" s="13">
        <v>8.9285714285714288E-2</v>
      </c>
      <c r="R37" s="13">
        <v>0.125</v>
      </c>
      <c r="S37" s="13">
        <v>1</v>
      </c>
    </row>
    <row r="38" spans="1:34" x14ac:dyDescent="0.2">
      <c r="A38" s="12">
        <v>4</v>
      </c>
      <c r="B38" s="13">
        <v>0</v>
      </c>
      <c r="C38" s="13">
        <v>3.3898305084745763E-2</v>
      </c>
      <c r="D38" s="13">
        <v>6.7796610169491525E-2</v>
      </c>
      <c r="E38" s="13">
        <v>0.16949152542372881</v>
      </c>
      <c r="F38" s="13">
        <v>0.32203389830508472</v>
      </c>
      <c r="G38" s="13">
        <v>0.40677966101694918</v>
      </c>
      <c r="H38" s="13">
        <v>1</v>
      </c>
      <c r="J38" s="12">
        <v>4</v>
      </c>
      <c r="K38" s="13">
        <v>0.15254237288135594</v>
      </c>
      <c r="L38" s="13">
        <v>0.1864406779661017</v>
      </c>
      <c r="M38" s="13">
        <v>0.10169491525423729</v>
      </c>
      <c r="N38" s="13">
        <v>0.10169491525423729</v>
      </c>
      <c r="O38" s="13">
        <v>6.7796610169491525E-2</v>
      </c>
      <c r="P38" s="13">
        <v>0.15254237288135594</v>
      </c>
      <c r="Q38" s="13">
        <v>6.7796610169491525E-2</v>
      </c>
      <c r="R38" s="13">
        <v>0.16949152542372881</v>
      </c>
      <c r="S38" s="13">
        <v>1</v>
      </c>
    </row>
    <row r="39" spans="1:34" x14ac:dyDescent="0.2">
      <c r="A39" s="12" t="s">
        <v>1630</v>
      </c>
      <c r="B39" s="13">
        <v>7.4257425742574254E-3</v>
      </c>
      <c r="C39" s="13">
        <v>0.13613861386138615</v>
      </c>
      <c r="D39" s="13">
        <v>0.2863036303630363</v>
      </c>
      <c r="E39" s="13">
        <v>0.25</v>
      </c>
      <c r="F39" s="13">
        <v>0.1476897689768977</v>
      </c>
      <c r="G39" s="13">
        <v>0.17244224422442245</v>
      </c>
      <c r="H39" s="13">
        <v>1</v>
      </c>
      <c r="J39" s="12" t="s">
        <v>1630</v>
      </c>
      <c r="K39" s="13">
        <v>0.29455445544554454</v>
      </c>
      <c r="L39" s="13">
        <v>0.10561056105610561</v>
      </c>
      <c r="M39" s="13">
        <v>0.10808580858085809</v>
      </c>
      <c r="N39" s="13">
        <v>9.405940594059406E-2</v>
      </c>
      <c r="O39" s="13">
        <v>8.993399339933994E-2</v>
      </c>
      <c r="P39" s="13">
        <v>0.10726072607260725</v>
      </c>
      <c r="Q39" s="13">
        <v>9.4884488448844881E-2</v>
      </c>
      <c r="R39" s="13">
        <v>0.10561056105610561</v>
      </c>
      <c r="S39" s="13">
        <v>1</v>
      </c>
    </row>
    <row r="42" spans="1:34" x14ac:dyDescent="0.2">
      <c r="A42" s="11" t="s">
        <v>1647</v>
      </c>
      <c r="B42" s="11" t="s">
        <v>1695</v>
      </c>
      <c r="J42" s="11" t="s">
        <v>1647</v>
      </c>
      <c r="K42" s="11" t="s">
        <v>1695</v>
      </c>
    </row>
    <row r="43" spans="1:34" x14ac:dyDescent="0.2">
      <c r="A43" s="11" t="s">
        <v>1629</v>
      </c>
      <c r="B43" t="s">
        <v>1696</v>
      </c>
      <c r="C43" t="s">
        <v>1697</v>
      </c>
      <c r="D43" t="s">
        <v>1698</v>
      </c>
      <c r="E43" t="s">
        <v>1699</v>
      </c>
      <c r="F43" t="s">
        <v>1700</v>
      </c>
      <c r="G43" t="s">
        <v>1701</v>
      </c>
      <c r="H43" t="s">
        <v>1630</v>
      </c>
      <c r="J43" s="11" t="s">
        <v>1629</v>
      </c>
      <c r="K43">
        <v>1</v>
      </c>
      <c r="L43">
        <v>2</v>
      </c>
      <c r="M43">
        <v>3</v>
      </c>
      <c r="N43">
        <v>4</v>
      </c>
      <c r="O43">
        <v>5</v>
      </c>
      <c r="P43">
        <v>6</v>
      </c>
      <c r="Q43">
        <v>7</v>
      </c>
      <c r="R43">
        <v>8</v>
      </c>
      <c r="S43" t="s">
        <v>1630</v>
      </c>
    </row>
    <row r="44" spans="1:34" x14ac:dyDescent="0.2">
      <c r="A44" s="12">
        <v>1</v>
      </c>
      <c r="B44" s="13">
        <v>6.5645514223194746E-3</v>
      </c>
      <c r="C44" s="13">
        <v>0.16849015317286653</v>
      </c>
      <c r="D44" s="13">
        <v>0.39168490153172869</v>
      </c>
      <c r="E44" s="13">
        <v>0.31291028446389496</v>
      </c>
      <c r="F44" s="13">
        <v>7.8774617067833702E-2</v>
      </c>
      <c r="G44" s="13">
        <v>4.1575492341356671E-2</v>
      </c>
      <c r="H44" s="13">
        <v>1</v>
      </c>
      <c r="J44" s="12">
        <v>1</v>
      </c>
      <c r="K44" s="13">
        <v>0.49452954048140046</v>
      </c>
      <c r="L44" s="13">
        <v>4.8140043763676151E-2</v>
      </c>
      <c r="M44" s="13">
        <v>9.4091903719912467E-2</v>
      </c>
      <c r="N44" s="13">
        <v>5.689277899343545E-2</v>
      </c>
      <c r="O44" s="13">
        <v>4.1575492341356671E-2</v>
      </c>
      <c r="P44" s="13">
        <v>6.7833698030634576E-2</v>
      </c>
      <c r="Q44" s="13">
        <v>9.8468271334792121E-2</v>
      </c>
      <c r="R44" s="13">
        <v>9.8468271334792121E-2</v>
      </c>
      <c r="S44" s="13">
        <v>1</v>
      </c>
    </row>
    <row r="45" spans="1:34" x14ac:dyDescent="0.2">
      <c r="A45" s="12">
        <v>2</v>
      </c>
      <c r="B45" s="13">
        <v>8.9285714285714281E-3</v>
      </c>
      <c r="C45" s="13">
        <v>0.11785714285714285</v>
      </c>
      <c r="D45" s="13">
        <v>0.21071428571428572</v>
      </c>
      <c r="E45" s="13">
        <v>0.20357142857142857</v>
      </c>
      <c r="F45" s="13">
        <v>0.19642857142857142</v>
      </c>
      <c r="G45" s="13">
        <v>0.26250000000000001</v>
      </c>
      <c r="H45" s="13">
        <v>1</v>
      </c>
      <c r="J45" s="12">
        <v>2</v>
      </c>
      <c r="K45" s="13">
        <v>0.18035714285714285</v>
      </c>
      <c r="L45" s="13">
        <v>0.13928571428571429</v>
      </c>
      <c r="M45" s="13">
        <v>0.10714285714285714</v>
      </c>
      <c r="N45" s="13">
        <v>0.12321428571428572</v>
      </c>
      <c r="O45" s="13">
        <v>0.13035714285714287</v>
      </c>
      <c r="P45" s="13">
        <v>0.13035714285714287</v>
      </c>
      <c r="Q45" s="13">
        <v>9.285714285714286E-2</v>
      </c>
      <c r="R45" s="13">
        <v>9.6428571428571433E-2</v>
      </c>
      <c r="S45" s="13">
        <v>1</v>
      </c>
    </row>
    <row r="46" spans="1:34" x14ac:dyDescent="0.2">
      <c r="A46" s="12">
        <v>3</v>
      </c>
      <c r="B46" s="13">
        <v>5.1282051282051282E-3</v>
      </c>
      <c r="C46" s="13">
        <v>0.11282051282051282</v>
      </c>
      <c r="D46" s="13">
        <v>0.25641025641025639</v>
      </c>
      <c r="E46" s="13">
        <v>0.23589743589743589</v>
      </c>
      <c r="F46" s="13">
        <v>0.16923076923076924</v>
      </c>
      <c r="G46" s="13">
        <v>0.22051282051282051</v>
      </c>
      <c r="H46" s="13">
        <v>1</v>
      </c>
      <c r="J46" s="12">
        <v>3</v>
      </c>
      <c r="K46" s="13">
        <v>0.15384615384615385</v>
      </c>
      <c r="L46" s="13">
        <v>0.14358974358974358</v>
      </c>
      <c r="M46" s="13">
        <v>0.14358974358974358</v>
      </c>
      <c r="N46" s="13">
        <v>9.7435897435897437E-2</v>
      </c>
      <c r="O46" s="13">
        <v>8.7179487179487175E-2</v>
      </c>
      <c r="P46" s="13">
        <v>0.13333333333333333</v>
      </c>
      <c r="Q46" s="13">
        <v>9.2307692307692313E-2</v>
      </c>
      <c r="R46" s="13">
        <v>0.14871794871794872</v>
      </c>
      <c r="S46" s="13">
        <v>1</v>
      </c>
      <c r="V46" s="11" t="s">
        <v>1647</v>
      </c>
      <c r="W46" s="11" t="s">
        <v>1695</v>
      </c>
    </row>
    <row r="47" spans="1:34" x14ac:dyDescent="0.2">
      <c r="A47" s="12" t="s">
        <v>1630</v>
      </c>
      <c r="B47" s="13">
        <v>7.4257425742574254E-3</v>
      </c>
      <c r="C47" s="13">
        <v>0.13613861386138615</v>
      </c>
      <c r="D47" s="13">
        <v>0.2863036303630363</v>
      </c>
      <c r="E47" s="13">
        <v>0.25</v>
      </c>
      <c r="F47" s="13">
        <v>0.1476897689768977</v>
      </c>
      <c r="G47" s="13">
        <v>0.17244224422442245</v>
      </c>
      <c r="H47" s="13">
        <v>1</v>
      </c>
      <c r="J47" s="12" t="s">
        <v>1630</v>
      </c>
      <c r="K47" s="13">
        <v>0.29455445544554454</v>
      </c>
      <c r="L47" s="13">
        <v>0.10561056105610561</v>
      </c>
      <c r="M47" s="13">
        <v>0.10808580858085809</v>
      </c>
      <c r="N47" s="13">
        <v>9.405940594059406E-2</v>
      </c>
      <c r="O47" s="13">
        <v>8.993399339933994E-2</v>
      </c>
      <c r="P47" s="13">
        <v>0.10726072607260725</v>
      </c>
      <c r="Q47" s="13">
        <v>9.4884488448844881E-2</v>
      </c>
      <c r="R47" s="13">
        <v>0.10561056105610561</v>
      </c>
      <c r="S47" s="13">
        <v>1</v>
      </c>
      <c r="V47" s="11" t="s">
        <v>1629</v>
      </c>
      <c r="W47">
        <v>1</v>
      </c>
      <c r="X47">
        <v>2</v>
      </c>
      <c r="Y47">
        <v>3</v>
      </c>
      <c r="Z47">
        <v>4</v>
      </c>
      <c r="AA47">
        <v>5</v>
      </c>
      <c r="AB47">
        <v>6</v>
      </c>
      <c r="AC47" t="s">
        <v>1630</v>
      </c>
      <c r="AE47" t="s">
        <v>1747</v>
      </c>
      <c r="AF47" t="s">
        <v>1748</v>
      </c>
      <c r="AG47" t="s">
        <v>1749</v>
      </c>
      <c r="AH47" t="s">
        <v>1750</v>
      </c>
    </row>
    <row r="48" spans="1:34" x14ac:dyDescent="0.2">
      <c r="V48" s="12">
        <v>1</v>
      </c>
      <c r="W48" s="23">
        <v>0.26721763085399447</v>
      </c>
      <c r="X48" s="23">
        <v>0.29201101928374656</v>
      </c>
      <c r="Y48" s="23">
        <v>0.14600550964187328</v>
      </c>
      <c r="Z48" s="23">
        <v>0.1184573002754821</v>
      </c>
      <c r="AA48" s="23">
        <v>0.13774104683195593</v>
      </c>
      <c r="AB48" s="23">
        <v>3.8567493112947659E-2</v>
      </c>
      <c r="AC48" s="23">
        <v>1</v>
      </c>
      <c r="AE48" s="23">
        <f>W48+X48</f>
        <v>0.55922865013774103</v>
      </c>
      <c r="AF48" s="23">
        <f>Y48</f>
        <v>0.14600550964187328</v>
      </c>
      <c r="AG48" s="23">
        <f>1-(AE48+AF48+AH48)</f>
        <v>0.17630853994490359</v>
      </c>
      <c r="AH48" s="23">
        <f>Z48</f>
        <v>0.1184573002754821</v>
      </c>
    </row>
    <row r="49" spans="1:34" x14ac:dyDescent="0.2">
      <c r="V49" s="12">
        <v>2</v>
      </c>
      <c r="W49" s="23">
        <v>0.23529411764705882</v>
      </c>
      <c r="X49" s="23">
        <v>0.52941176470588236</v>
      </c>
      <c r="Y49" s="23">
        <v>0.11764705882352941</v>
      </c>
      <c r="Z49" s="23">
        <v>5.8823529411764705E-2</v>
      </c>
      <c r="AA49" s="23">
        <v>5.8823529411764705E-2</v>
      </c>
      <c r="AB49" s="23">
        <v>0</v>
      </c>
      <c r="AC49" s="23">
        <v>1</v>
      </c>
      <c r="AE49" s="23">
        <f t="shared" ref="AE49:AE61" si="0">W49+X49</f>
        <v>0.76470588235294112</v>
      </c>
      <c r="AF49" s="23">
        <f t="shared" ref="AF49:AF61" si="1">Y49</f>
        <v>0.11764705882352941</v>
      </c>
      <c r="AG49" s="23">
        <f t="shared" ref="AG49:AG61" si="2">1-(AE49+AF49+AH49)</f>
        <v>5.8823529411764719E-2</v>
      </c>
      <c r="AH49" s="23">
        <f t="shared" ref="AH49:AH61" si="3">Z49</f>
        <v>5.8823529411764705E-2</v>
      </c>
    </row>
    <row r="50" spans="1:34" x14ac:dyDescent="0.2">
      <c r="A50" s="11" t="s">
        <v>1647</v>
      </c>
      <c r="B50" s="11" t="s">
        <v>1695</v>
      </c>
      <c r="J50" s="11" t="s">
        <v>1647</v>
      </c>
      <c r="K50" s="11" t="s">
        <v>1695</v>
      </c>
      <c r="V50" s="12">
        <v>3</v>
      </c>
      <c r="W50" s="23">
        <v>0.12582781456953643</v>
      </c>
      <c r="X50" s="23">
        <v>0.35761589403973509</v>
      </c>
      <c r="Y50" s="23">
        <v>0.2185430463576159</v>
      </c>
      <c r="Z50" s="23">
        <v>0.13907284768211919</v>
      </c>
      <c r="AA50" s="23">
        <v>0.12582781456953643</v>
      </c>
      <c r="AB50" s="23">
        <v>3.3112582781456956E-2</v>
      </c>
      <c r="AC50" s="23">
        <v>1</v>
      </c>
      <c r="AE50" s="23">
        <f t="shared" si="0"/>
        <v>0.48344370860927155</v>
      </c>
      <c r="AF50" s="23">
        <f t="shared" si="1"/>
        <v>0.2185430463576159</v>
      </c>
      <c r="AG50" s="23">
        <f t="shared" si="2"/>
        <v>0.1589403973509933</v>
      </c>
      <c r="AH50" s="23">
        <f t="shared" si="3"/>
        <v>0.13907284768211919</v>
      </c>
    </row>
    <row r="51" spans="1:34" x14ac:dyDescent="0.2">
      <c r="A51" s="11" t="s">
        <v>1629</v>
      </c>
      <c r="B51" t="s">
        <v>1696</v>
      </c>
      <c r="C51" t="s">
        <v>1697</v>
      </c>
      <c r="D51" t="s">
        <v>1698</v>
      </c>
      <c r="E51" t="s">
        <v>1699</v>
      </c>
      <c r="F51" t="s">
        <v>1700</v>
      </c>
      <c r="G51" t="s">
        <v>1701</v>
      </c>
      <c r="H51" t="s">
        <v>1630</v>
      </c>
      <c r="J51" s="11" t="s">
        <v>1629</v>
      </c>
      <c r="K51">
        <v>1</v>
      </c>
      <c r="L51">
        <v>2</v>
      </c>
      <c r="M51">
        <v>3</v>
      </c>
      <c r="N51">
        <v>4</v>
      </c>
      <c r="O51">
        <v>5</v>
      </c>
      <c r="P51">
        <v>6</v>
      </c>
      <c r="Q51">
        <v>7</v>
      </c>
      <c r="R51">
        <v>8</v>
      </c>
      <c r="S51" t="s">
        <v>1630</v>
      </c>
      <c r="V51" s="12">
        <v>4</v>
      </c>
      <c r="W51" s="23">
        <v>9.0909090909090912E-2</v>
      </c>
      <c r="X51" s="23">
        <v>0.45454545454545453</v>
      </c>
      <c r="Y51" s="23">
        <v>0.27272727272727271</v>
      </c>
      <c r="Z51" s="23">
        <v>9.0909090909090912E-2</v>
      </c>
      <c r="AA51" s="23">
        <v>9.0909090909090912E-2</v>
      </c>
      <c r="AB51" s="23">
        <v>0</v>
      </c>
      <c r="AC51" s="23">
        <v>1</v>
      </c>
      <c r="AE51" s="23">
        <f t="shared" si="0"/>
        <v>0.54545454545454541</v>
      </c>
      <c r="AF51" s="23">
        <f t="shared" si="1"/>
        <v>0.27272727272727271</v>
      </c>
      <c r="AG51" s="23">
        <f t="shared" si="2"/>
        <v>9.0909090909090939E-2</v>
      </c>
      <c r="AH51" s="23">
        <f t="shared" si="3"/>
        <v>9.0909090909090912E-2</v>
      </c>
    </row>
    <row r="52" spans="1:34" x14ac:dyDescent="0.2">
      <c r="A52" s="12">
        <v>1</v>
      </c>
      <c r="B52" s="13">
        <v>7.9207920792079209E-3</v>
      </c>
      <c r="C52" s="13">
        <v>0.15247524752475247</v>
      </c>
      <c r="D52" s="13">
        <v>0.30495049504950494</v>
      </c>
      <c r="E52" s="13">
        <v>0.27722772277227725</v>
      </c>
      <c r="F52" s="13">
        <v>0.10891089108910891</v>
      </c>
      <c r="G52" s="13">
        <v>0.14851485148514851</v>
      </c>
      <c r="H52" s="13">
        <v>1</v>
      </c>
      <c r="J52" s="12">
        <v>1</v>
      </c>
      <c r="K52" s="13">
        <v>0.31683168316831684</v>
      </c>
      <c r="L52" s="13">
        <v>7.5247524752475245E-2</v>
      </c>
      <c r="M52" s="13">
        <v>0.12673267326732673</v>
      </c>
      <c r="N52" s="13">
        <v>7.3267326732673263E-2</v>
      </c>
      <c r="O52" s="13">
        <v>7.1287128712871281E-2</v>
      </c>
      <c r="P52" s="13">
        <v>0.10495049504950495</v>
      </c>
      <c r="Q52" s="13">
        <v>9.9009900990099015E-2</v>
      </c>
      <c r="R52" s="13">
        <v>0.13267326732673268</v>
      </c>
      <c r="S52" s="13">
        <v>1</v>
      </c>
      <c r="V52" s="12">
        <v>5</v>
      </c>
      <c r="W52" s="23">
        <v>0.16666666666666666</v>
      </c>
      <c r="X52" s="23">
        <v>0.5</v>
      </c>
      <c r="Y52" s="23">
        <v>0.125</v>
      </c>
      <c r="Z52" s="23">
        <v>4.1666666666666664E-2</v>
      </c>
      <c r="AA52" s="23">
        <v>0.125</v>
      </c>
      <c r="AB52" s="23">
        <v>4.1666666666666664E-2</v>
      </c>
      <c r="AC52" s="23">
        <v>1</v>
      </c>
      <c r="AE52" s="23">
        <f t="shared" si="0"/>
        <v>0.66666666666666663</v>
      </c>
      <c r="AF52" s="23">
        <f t="shared" si="1"/>
        <v>0.125</v>
      </c>
      <c r="AG52" s="23">
        <f t="shared" si="2"/>
        <v>0.16666666666666674</v>
      </c>
      <c r="AH52" s="23">
        <f t="shared" si="3"/>
        <v>4.1666666666666664E-2</v>
      </c>
    </row>
    <row r="53" spans="1:34" x14ac:dyDescent="0.2">
      <c r="A53" s="12" t="s">
        <v>1702</v>
      </c>
      <c r="B53" s="13">
        <v>7.0721357850070717E-3</v>
      </c>
      <c r="C53" s="13">
        <v>0.12446958981612447</v>
      </c>
      <c r="D53" s="13">
        <v>0.27298444130127297</v>
      </c>
      <c r="E53" s="13">
        <v>0.23055162659123055</v>
      </c>
      <c r="F53" s="13">
        <v>0.17538896746817539</v>
      </c>
      <c r="G53" s="13">
        <v>0.18953323903818953</v>
      </c>
      <c r="H53" s="13">
        <v>1</v>
      </c>
      <c r="J53" s="12" t="s">
        <v>1702</v>
      </c>
      <c r="K53" s="13">
        <v>0.27864214992927866</v>
      </c>
      <c r="L53" s="13">
        <v>0.12729844413012731</v>
      </c>
      <c r="M53" s="13">
        <v>9.4766619519094764E-2</v>
      </c>
      <c r="N53" s="13">
        <v>0.10891089108910891</v>
      </c>
      <c r="O53" s="13">
        <v>0.10325318246110325</v>
      </c>
      <c r="P53" s="13">
        <v>0.10891089108910891</v>
      </c>
      <c r="Q53" s="13">
        <v>9.1937765205091934E-2</v>
      </c>
      <c r="R53" s="13">
        <v>8.6280056577086275E-2</v>
      </c>
      <c r="S53" s="13">
        <v>1</v>
      </c>
      <c r="V53" s="12">
        <v>6</v>
      </c>
      <c r="W53" s="23">
        <v>0</v>
      </c>
      <c r="X53" s="23">
        <v>0.41176470588235292</v>
      </c>
      <c r="Y53" s="23">
        <v>0.41176470588235292</v>
      </c>
      <c r="Z53" s="23">
        <v>0.17647058823529413</v>
      </c>
      <c r="AA53" s="23">
        <v>0</v>
      </c>
      <c r="AB53" s="23">
        <v>0</v>
      </c>
      <c r="AC53" s="23">
        <v>1</v>
      </c>
      <c r="AE53" s="23">
        <f t="shared" si="0"/>
        <v>0.41176470588235292</v>
      </c>
      <c r="AF53" s="23">
        <f t="shared" si="1"/>
        <v>0.41176470588235292</v>
      </c>
      <c r="AG53" s="23">
        <f t="shared" si="2"/>
        <v>0</v>
      </c>
      <c r="AH53" s="23">
        <f t="shared" si="3"/>
        <v>0.17647058823529413</v>
      </c>
    </row>
    <row r="54" spans="1:34" x14ac:dyDescent="0.2">
      <c r="A54" s="12" t="s">
        <v>1630</v>
      </c>
      <c r="B54" s="13">
        <v>7.4257425742574254E-3</v>
      </c>
      <c r="C54" s="13">
        <v>0.13613861386138615</v>
      </c>
      <c r="D54" s="13">
        <v>0.2863036303630363</v>
      </c>
      <c r="E54" s="13">
        <v>0.25</v>
      </c>
      <c r="F54" s="13">
        <v>0.1476897689768977</v>
      </c>
      <c r="G54" s="13">
        <v>0.17244224422442245</v>
      </c>
      <c r="H54" s="13">
        <v>1</v>
      </c>
      <c r="J54" s="12" t="s">
        <v>1630</v>
      </c>
      <c r="K54" s="13">
        <v>0.29455445544554454</v>
      </c>
      <c r="L54" s="13">
        <v>0.10561056105610561</v>
      </c>
      <c r="M54" s="13">
        <v>0.10808580858085809</v>
      </c>
      <c r="N54" s="13">
        <v>9.405940594059406E-2</v>
      </c>
      <c r="O54" s="13">
        <v>8.993399339933994E-2</v>
      </c>
      <c r="P54" s="13">
        <v>0.10726072607260725</v>
      </c>
      <c r="Q54" s="13">
        <v>9.4884488448844881E-2</v>
      </c>
      <c r="R54" s="13">
        <v>0.10561056105610561</v>
      </c>
      <c r="S54" s="13">
        <v>1</v>
      </c>
      <c r="V54" s="12">
        <v>7</v>
      </c>
      <c r="W54" s="23">
        <v>0.125</v>
      </c>
      <c r="X54" s="23">
        <v>0.33333333333333331</v>
      </c>
      <c r="Y54" s="23">
        <v>0.29166666666666669</v>
      </c>
      <c r="Z54" s="23">
        <v>0.10416666666666667</v>
      </c>
      <c r="AA54" s="23">
        <v>0.10416666666666667</v>
      </c>
      <c r="AB54" s="23">
        <v>4.1666666666666664E-2</v>
      </c>
      <c r="AC54" s="23">
        <v>1</v>
      </c>
      <c r="AE54" s="23">
        <f t="shared" si="0"/>
        <v>0.45833333333333331</v>
      </c>
      <c r="AF54" s="23">
        <f t="shared" si="1"/>
        <v>0.29166666666666669</v>
      </c>
      <c r="AG54" s="23">
        <f t="shared" si="2"/>
        <v>0.14583333333333337</v>
      </c>
      <c r="AH54" s="23">
        <f t="shared" si="3"/>
        <v>0.10416666666666667</v>
      </c>
    </row>
    <row r="55" spans="1:34" x14ac:dyDescent="0.2">
      <c r="V55" s="12">
        <v>8</v>
      </c>
      <c r="W55" s="23">
        <v>0.2</v>
      </c>
      <c r="X55" s="23">
        <v>0.2</v>
      </c>
      <c r="Y55" s="23">
        <v>0</v>
      </c>
      <c r="Z55" s="23">
        <v>0.6</v>
      </c>
      <c r="AA55" s="23">
        <v>0</v>
      </c>
      <c r="AB55" s="23">
        <v>0</v>
      </c>
      <c r="AC55" s="23">
        <v>1</v>
      </c>
      <c r="AE55" s="23">
        <f t="shared" si="0"/>
        <v>0.4</v>
      </c>
      <c r="AF55" s="23">
        <f t="shared" si="1"/>
        <v>0</v>
      </c>
      <c r="AG55" s="23">
        <f t="shared" si="2"/>
        <v>0</v>
      </c>
      <c r="AH55" s="23">
        <f t="shared" si="3"/>
        <v>0.6</v>
      </c>
    </row>
    <row r="56" spans="1:34" x14ac:dyDescent="0.2">
      <c r="V56" s="12">
        <v>9</v>
      </c>
      <c r="W56" s="23">
        <v>0.16666666666666666</v>
      </c>
      <c r="X56" s="23">
        <v>0.34444444444444444</v>
      </c>
      <c r="Y56" s="23">
        <v>0.21111111111111111</v>
      </c>
      <c r="Z56" s="23">
        <v>7.7777777777777779E-2</v>
      </c>
      <c r="AA56" s="23">
        <v>0.16666666666666666</v>
      </c>
      <c r="AB56" s="23">
        <v>3.3333333333333333E-2</v>
      </c>
      <c r="AC56" s="23">
        <v>1</v>
      </c>
      <c r="AE56" s="23">
        <f t="shared" si="0"/>
        <v>0.51111111111111107</v>
      </c>
      <c r="AF56" s="23">
        <f t="shared" si="1"/>
        <v>0.21111111111111111</v>
      </c>
      <c r="AG56" s="23">
        <f t="shared" si="2"/>
        <v>0.19999999999999996</v>
      </c>
      <c r="AH56" s="23">
        <f t="shared" si="3"/>
        <v>7.7777777777777779E-2</v>
      </c>
    </row>
    <row r="57" spans="1:34" x14ac:dyDescent="0.2">
      <c r="V57" s="12">
        <v>10</v>
      </c>
      <c r="W57" s="23">
        <v>0.08</v>
      </c>
      <c r="X57" s="23">
        <v>0.28799999999999998</v>
      </c>
      <c r="Y57" s="23">
        <v>0.248</v>
      </c>
      <c r="Z57" s="23">
        <v>0.16800000000000001</v>
      </c>
      <c r="AA57" s="23">
        <v>0.13600000000000001</v>
      </c>
      <c r="AB57" s="23">
        <v>0.08</v>
      </c>
      <c r="AC57" s="23">
        <v>1</v>
      </c>
      <c r="AE57" s="23">
        <f t="shared" si="0"/>
        <v>0.36799999999999999</v>
      </c>
      <c r="AF57" s="23">
        <f t="shared" si="1"/>
        <v>0.248</v>
      </c>
      <c r="AG57" s="23">
        <f t="shared" si="2"/>
        <v>0.21599999999999997</v>
      </c>
      <c r="AH57" s="23">
        <f t="shared" si="3"/>
        <v>0.16800000000000001</v>
      </c>
    </row>
    <row r="58" spans="1:34" x14ac:dyDescent="0.2">
      <c r="V58" s="12">
        <v>11</v>
      </c>
      <c r="W58" s="23">
        <v>0.05</v>
      </c>
      <c r="X58" s="23">
        <v>0.3</v>
      </c>
      <c r="Y58" s="23">
        <v>0.21666666666666667</v>
      </c>
      <c r="Z58" s="23">
        <v>0.23333333333333334</v>
      </c>
      <c r="AA58" s="23">
        <v>0.13333333333333333</v>
      </c>
      <c r="AB58" s="23">
        <v>6.6666666666666666E-2</v>
      </c>
      <c r="AC58" s="23">
        <v>1</v>
      </c>
      <c r="AE58" s="23">
        <f t="shared" si="0"/>
        <v>0.35</v>
      </c>
      <c r="AF58" s="23">
        <f t="shared" si="1"/>
        <v>0.21666666666666667</v>
      </c>
      <c r="AG58" s="23">
        <f t="shared" si="2"/>
        <v>0.19999999999999996</v>
      </c>
      <c r="AH58" s="23">
        <f t="shared" si="3"/>
        <v>0.23333333333333334</v>
      </c>
    </row>
    <row r="59" spans="1:34" x14ac:dyDescent="0.2">
      <c r="V59" s="12">
        <v>12</v>
      </c>
      <c r="W59" s="23">
        <v>1.8181818181818181E-2</v>
      </c>
      <c r="X59" s="23">
        <v>0.2</v>
      </c>
      <c r="Y59" s="23">
        <v>0.25454545454545452</v>
      </c>
      <c r="Z59" s="23">
        <v>0.29090909090909089</v>
      </c>
      <c r="AA59" s="23">
        <v>0.18181818181818182</v>
      </c>
      <c r="AB59" s="23">
        <v>5.4545454545454543E-2</v>
      </c>
      <c r="AC59" s="23">
        <v>1</v>
      </c>
      <c r="AE59" s="23">
        <f t="shared" si="0"/>
        <v>0.2181818181818182</v>
      </c>
      <c r="AF59" s="23">
        <f t="shared" si="1"/>
        <v>0.25454545454545452</v>
      </c>
      <c r="AG59" s="23">
        <f t="shared" si="2"/>
        <v>0.23636363636363633</v>
      </c>
      <c r="AH59" s="23">
        <f t="shared" si="3"/>
        <v>0.29090909090909089</v>
      </c>
    </row>
    <row r="60" spans="1:34" x14ac:dyDescent="0.2">
      <c r="V60" s="12">
        <v>13</v>
      </c>
      <c r="W60" s="23">
        <v>6.4516129032258063E-2</v>
      </c>
      <c r="X60" s="23">
        <v>0.31182795698924731</v>
      </c>
      <c r="Y60" s="23">
        <v>0.30107526881720431</v>
      </c>
      <c r="Z60" s="23">
        <v>5.3763440860215055E-2</v>
      </c>
      <c r="AA60" s="23">
        <v>0.20430107526881722</v>
      </c>
      <c r="AB60" s="23">
        <v>6.4516129032258063E-2</v>
      </c>
      <c r="AC60" s="23">
        <v>1</v>
      </c>
      <c r="AE60" s="23">
        <f t="shared" si="0"/>
        <v>0.37634408602150538</v>
      </c>
      <c r="AF60" s="23">
        <f t="shared" si="1"/>
        <v>0.30107526881720431</v>
      </c>
      <c r="AG60" s="23">
        <f t="shared" si="2"/>
        <v>0.26881720430107525</v>
      </c>
      <c r="AH60" s="23">
        <f t="shared" si="3"/>
        <v>5.3763440860215055E-2</v>
      </c>
    </row>
    <row r="61" spans="1:34" x14ac:dyDescent="0.2">
      <c r="V61" s="12">
        <v>14</v>
      </c>
      <c r="W61" s="23">
        <v>0.05</v>
      </c>
      <c r="X61" s="23">
        <v>0.16666666666666666</v>
      </c>
      <c r="Y61" s="23">
        <v>0.21666666666666667</v>
      </c>
      <c r="Z61" s="23">
        <v>0.13333333333333333</v>
      </c>
      <c r="AA61" s="23">
        <v>0.28333333333333333</v>
      </c>
      <c r="AB61" s="23">
        <v>0.15</v>
      </c>
      <c r="AC61" s="23">
        <v>1</v>
      </c>
      <c r="AE61" s="23">
        <f t="shared" si="0"/>
        <v>0.21666666666666667</v>
      </c>
      <c r="AF61" s="23">
        <f t="shared" si="1"/>
        <v>0.21666666666666667</v>
      </c>
      <c r="AG61" s="23">
        <f t="shared" si="2"/>
        <v>0.43333333333333335</v>
      </c>
      <c r="AH61" s="23">
        <f t="shared" si="3"/>
        <v>0.13333333333333333</v>
      </c>
    </row>
    <row r="62" spans="1:34" x14ac:dyDescent="0.2">
      <c r="V62" s="12" t="s">
        <v>1630</v>
      </c>
      <c r="W62" s="23">
        <v>0.14521452145214522</v>
      </c>
      <c r="X62" s="23">
        <v>0.3085808580858086</v>
      </c>
      <c r="Y62" s="23">
        <v>0.21534653465346534</v>
      </c>
      <c r="Z62" s="23">
        <v>0.12706270627062707</v>
      </c>
      <c r="AA62" s="23">
        <v>0.15181518151815182</v>
      </c>
      <c r="AB62" s="23">
        <v>5.1980198019801978E-2</v>
      </c>
      <c r="AC62" s="23">
        <v>1</v>
      </c>
    </row>
    <row r="66" spans="22:26" x14ac:dyDescent="0.2">
      <c r="V66" s="11" t="s">
        <v>1647</v>
      </c>
      <c r="W66" s="11" t="s">
        <v>1695</v>
      </c>
    </row>
    <row r="67" spans="22:26" x14ac:dyDescent="0.2">
      <c r="V67" s="11" t="s">
        <v>1629</v>
      </c>
      <c r="W67">
        <v>1</v>
      </c>
      <c r="X67">
        <v>2</v>
      </c>
      <c r="Y67">
        <v>3</v>
      </c>
      <c r="Z67" t="s">
        <v>1630</v>
      </c>
    </row>
    <row r="68" spans="22:26" x14ac:dyDescent="0.2">
      <c r="V68" s="12">
        <v>1</v>
      </c>
      <c r="W68" s="13">
        <v>0.62534435261707988</v>
      </c>
      <c r="X68" s="13">
        <v>0.26170798898071623</v>
      </c>
      <c r="Y68" s="13">
        <v>0.11294765840220386</v>
      </c>
      <c r="Z68" s="13">
        <v>1</v>
      </c>
    </row>
    <row r="69" spans="22:26" x14ac:dyDescent="0.2">
      <c r="V69" s="12">
        <v>2</v>
      </c>
      <c r="W69" s="13">
        <v>0.52941176470588236</v>
      </c>
      <c r="X69" s="13">
        <v>0.47058823529411764</v>
      </c>
      <c r="Y69" s="13">
        <v>0</v>
      </c>
      <c r="Z69" s="13">
        <v>1</v>
      </c>
    </row>
    <row r="70" spans="22:26" x14ac:dyDescent="0.2">
      <c r="V70" s="12">
        <v>3</v>
      </c>
      <c r="W70" s="13">
        <v>0.33112582781456956</v>
      </c>
      <c r="X70" s="13">
        <v>0.47682119205298013</v>
      </c>
      <c r="Y70" s="13">
        <v>0.19205298013245034</v>
      </c>
      <c r="Z70" s="13">
        <v>1</v>
      </c>
    </row>
    <row r="71" spans="22:26" x14ac:dyDescent="0.2">
      <c r="V71" s="12">
        <v>4</v>
      </c>
      <c r="W71" s="13">
        <v>0.36363636363636365</v>
      </c>
      <c r="X71" s="13">
        <v>0.54545454545454541</v>
      </c>
      <c r="Y71" s="13">
        <v>9.0909090909090912E-2</v>
      </c>
      <c r="Z71" s="13">
        <v>1</v>
      </c>
    </row>
    <row r="72" spans="22:26" x14ac:dyDescent="0.2">
      <c r="V72" s="12">
        <v>5</v>
      </c>
      <c r="W72" s="13">
        <v>0.54166666666666663</v>
      </c>
      <c r="X72" s="13">
        <v>0.29166666666666669</v>
      </c>
      <c r="Y72" s="13">
        <v>0.16666666666666666</v>
      </c>
      <c r="Z72" s="13">
        <v>1</v>
      </c>
    </row>
    <row r="73" spans="22:26" x14ac:dyDescent="0.2">
      <c r="V73" s="12">
        <v>6</v>
      </c>
      <c r="W73" s="13">
        <v>0.47058823529411764</v>
      </c>
      <c r="X73" s="13">
        <v>0.35294117647058826</v>
      </c>
      <c r="Y73" s="13">
        <v>0.17647058823529413</v>
      </c>
      <c r="Z73" s="13">
        <v>1</v>
      </c>
    </row>
    <row r="74" spans="22:26" x14ac:dyDescent="0.2">
      <c r="V74" s="12">
        <v>7</v>
      </c>
      <c r="W74" s="13">
        <v>0.16666666666666666</v>
      </c>
      <c r="X74" s="13">
        <v>0.60416666666666663</v>
      </c>
      <c r="Y74" s="13">
        <v>0.22916666666666666</v>
      </c>
      <c r="Z74" s="13">
        <v>1</v>
      </c>
    </row>
    <row r="75" spans="22:26" x14ac:dyDescent="0.2">
      <c r="V75" s="12">
        <v>8</v>
      </c>
      <c r="W75" s="13">
        <v>0.8</v>
      </c>
      <c r="X75" s="13">
        <v>0.2</v>
      </c>
      <c r="Y75" s="13">
        <v>0</v>
      </c>
      <c r="Z75" s="13">
        <v>1</v>
      </c>
    </row>
    <row r="76" spans="22:26" x14ac:dyDescent="0.2">
      <c r="V76" s="12">
        <v>9</v>
      </c>
      <c r="W76" s="13">
        <v>0.5</v>
      </c>
      <c r="X76" s="13">
        <v>0.36666666666666664</v>
      </c>
      <c r="Y76" s="13">
        <v>0.13333333333333333</v>
      </c>
      <c r="Z76" s="13">
        <v>1</v>
      </c>
    </row>
    <row r="77" spans="22:26" x14ac:dyDescent="0.2">
      <c r="V77" s="12">
        <v>10</v>
      </c>
      <c r="W77" s="13">
        <v>0.27200000000000002</v>
      </c>
      <c r="X77" s="13">
        <v>0.54400000000000004</v>
      </c>
      <c r="Y77" s="13">
        <v>0.184</v>
      </c>
      <c r="Z77" s="13">
        <v>1</v>
      </c>
    </row>
    <row r="78" spans="22:26" x14ac:dyDescent="0.2">
      <c r="V78" s="12">
        <v>11</v>
      </c>
      <c r="W78" s="13">
        <v>0.15</v>
      </c>
      <c r="X78" s="13">
        <v>0.65</v>
      </c>
      <c r="Y78" s="13">
        <v>0.2</v>
      </c>
      <c r="Z78" s="13">
        <v>1</v>
      </c>
    </row>
    <row r="79" spans="22:26" x14ac:dyDescent="0.2">
      <c r="V79" s="12">
        <v>12</v>
      </c>
      <c r="W79" s="13">
        <v>0.16363636363636364</v>
      </c>
      <c r="X79" s="13">
        <v>0.65454545454545454</v>
      </c>
      <c r="Y79" s="13">
        <v>0.18181818181818182</v>
      </c>
      <c r="Z79" s="13">
        <v>1</v>
      </c>
    </row>
    <row r="80" spans="22:26" x14ac:dyDescent="0.2">
      <c r="V80" s="12">
        <v>13</v>
      </c>
      <c r="W80" s="13">
        <v>0.15591397849462366</v>
      </c>
      <c r="X80" s="13">
        <v>0.64516129032258063</v>
      </c>
      <c r="Y80" s="13">
        <v>0.19892473118279569</v>
      </c>
      <c r="Z80" s="13">
        <v>1</v>
      </c>
    </row>
    <row r="81" spans="22:26" x14ac:dyDescent="0.2">
      <c r="V81" s="12">
        <v>14</v>
      </c>
      <c r="W81" s="13">
        <v>0.13333333333333333</v>
      </c>
      <c r="X81" s="13">
        <v>0.66666666666666663</v>
      </c>
      <c r="Y81" s="13">
        <v>0.2</v>
      </c>
      <c r="Z81" s="13">
        <v>1</v>
      </c>
    </row>
    <row r="82" spans="22:26" x14ac:dyDescent="0.2">
      <c r="V82" s="12" t="s">
        <v>1630</v>
      </c>
      <c r="W82" s="13">
        <v>0.37706270627062705</v>
      </c>
      <c r="X82" s="13">
        <v>0.46204620462046203</v>
      </c>
      <c r="Y82" s="13">
        <v>0.1608910891089109</v>
      </c>
      <c r="Z82" s="13">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51240-F658-8942-91B5-430F6B6270D8}">
  <sheetPr codeName="Sheet5"/>
  <dimension ref="A3:O43"/>
  <sheetViews>
    <sheetView workbookViewId="0">
      <selection activeCell="A16" sqref="A16"/>
    </sheetView>
  </sheetViews>
  <sheetFormatPr baseColWidth="10" defaultRowHeight="15" x14ac:dyDescent="0.2"/>
  <cols>
    <col min="1" max="1" width="12.1640625" bestFit="1" customWidth="1"/>
    <col min="2" max="2" width="17" bestFit="1" customWidth="1"/>
    <col min="3" max="5" width="11.83203125" bestFit="1" customWidth="1"/>
    <col min="6" max="6" width="17" bestFit="1" customWidth="1"/>
    <col min="7" max="7" width="14.83203125" bestFit="1" customWidth="1"/>
    <col min="8" max="14" width="8" bestFit="1" customWidth="1"/>
    <col min="15" max="15" width="10" bestFit="1" customWidth="1"/>
  </cols>
  <sheetData>
    <row r="3" spans="1:15" x14ac:dyDescent="0.2">
      <c r="A3" s="11" t="s">
        <v>1629</v>
      </c>
      <c r="B3" t="s">
        <v>1647</v>
      </c>
      <c r="C3" t="s">
        <v>1703</v>
      </c>
      <c r="D3" t="s">
        <v>1704</v>
      </c>
      <c r="E3" t="s">
        <v>1705</v>
      </c>
      <c r="F3" t="s">
        <v>1706</v>
      </c>
      <c r="G3" t="s">
        <v>1707</v>
      </c>
      <c r="H3" t="s">
        <v>1708</v>
      </c>
      <c r="I3" t="s">
        <v>1709</v>
      </c>
      <c r="J3" t="s">
        <v>1710</v>
      </c>
      <c r="K3" t="s">
        <v>1711</v>
      </c>
      <c r="L3" t="s">
        <v>1712</v>
      </c>
    </row>
    <row r="4" spans="1:15" x14ac:dyDescent="0.2">
      <c r="A4" s="12">
        <v>1</v>
      </c>
      <c r="B4">
        <v>357</v>
      </c>
      <c r="C4">
        <v>160</v>
      </c>
      <c r="D4">
        <v>146</v>
      </c>
      <c r="E4">
        <v>135</v>
      </c>
      <c r="F4">
        <v>75</v>
      </c>
      <c r="G4">
        <v>115</v>
      </c>
      <c r="H4">
        <v>77</v>
      </c>
      <c r="I4">
        <v>67</v>
      </c>
      <c r="J4">
        <v>58</v>
      </c>
      <c r="K4">
        <v>45</v>
      </c>
      <c r="L4">
        <v>20</v>
      </c>
      <c r="N4" s="19"/>
      <c r="O4" s="19"/>
    </row>
    <row r="5" spans="1:15" x14ac:dyDescent="0.2">
      <c r="A5" s="12">
        <v>2</v>
      </c>
      <c r="B5">
        <v>128</v>
      </c>
      <c r="C5">
        <v>73</v>
      </c>
      <c r="D5">
        <v>12</v>
      </c>
      <c r="E5">
        <v>19</v>
      </c>
      <c r="F5">
        <v>13</v>
      </c>
      <c r="G5">
        <v>59</v>
      </c>
      <c r="H5">
        <v>20</v>
      </c>
      <c r="I5">
        <v>50</v>
      </c>
      <c r="J5">
        <v>20</v>
      </c>
      <c r="K5">
        <v>48</v>
      </c>
      <c r="L5">
        <v>30</v>
      </c>
      <c r="N5" s="19"/>
      <c r="O5" s="19"/>
    </row>
    <row r="6" spans="1:15" x14ac:dyDescent="0.2">
      <c r="A6" s="12">
        <v>3</v>
      </c>
      <c r="B6">
        <v>131</v>
      </c>
      <c r="C6">
        <v>68</v>
      </c>
      <c r="D6">
        <v>23</v>
      </c>
      <c r="E6">
        <v>31</v>
      </c>
      <c r="F6">
        <v>21</v>
      </c>
      <c r="G6">
        <v>61</v>
      </c>
      <c r="H6">
        <v>30</v>
      </c>
      <c r="I6">
        <v>47</v>
      </c>
      <c r="J6">
        <v>25</v>
      </c>
      <c r="K6">
        <v>44</v>
      </c>
      <c r="L6">
        <v>17</v>
      </c>
      <c r="N6" s="19"/>
      <c r="O6" s="19"/>
    </row>
    <row r="7" spans="1:15" x14ac:dyDescent="0.2">
      <c r="A7" s="12">
        <v>4</v>
      </c>
      <c r="B7">
        <v>114</v>
      </c>
      <c r="C7">
        <v>63</v>
      </c>
      <c r="D7">
        <v>13</v>
      </c>
      <c r="E7">
        <v>13</v>
      </c>
      <c r="F7">
        <v>11</v>
      </c>
      <c r="G7">
        <v>60</v>
      </c>
      <c r="H7">
        <v>28</v>
      </c>
      <c r="I7">
        <v>36</v>
      </c>
      <c r="J7">
        <v>22</v>
      </c>
      <c r="K7">
        <v>45</v>
      </c>
      <c r="L7">
        <v>25</v>
      </c>
      <c r="N7" s="19"/>
      <c r="O7" s="19"/>
    </row>
    <row r="8" spans="1:15" x14ac:dyDescent="0.2">
      <c r="A8" s="12">
        <v>5</v>
      </c>
      <c r="B8">
        <v>109</v>
      </c>
      <c r="C8">
        <v>62</v>
      </c>
      <c r="D8">
        <v>12</v>
      </c>
      <c r="E8">
        <v>12</v>
      </c>
      <c r="F8">
        <v>9</v>
      </c>
      <c r="G8">
        <v>51</v>
      </c>
      <c r="H8">
        <v>25</v>
      </c>
      <c r="I8">
        <v>40</v>
      </c>
      <c r="J8">
        <v>20</v>
      </c>
      <c r="K8">
        <v>44</v>
      </c>
      <c r="L8">
        <v>29</v>
      </c>
      <c r="N8" s="19"/>
      <c r="O8" s="19"/>
    </row>
    <row r="9" spans="1:15" x14ac:dyDescent="0.2">
      <c r="A9" s="12">
        <v>6</v>
      </c>
      <c r="B9">
        <v>130</v>
      </c>
      <c r="C9">
        <v>74</v>
      </c>
      <c r="D9">
        <v>14</v>
      </c>
      <c r="E9">
        <v>26</v>
      </c>
      <c r="F9">
        <v>12</v>
      </c>
      <c r="G9">
        <v>60</v>
      </c>
      <c r="H9">
        <v>30</v>
      </c>
      <c r="I9">
        <v>48</v>
      </c>
      <c r="J9">
        <v>19</v>
      </c>
      <c r="K9">
        <v>58</v>
      </c>
      <c r="L9">
        <v>24</v>
      </c>
      <c r="N9" s="19"/>
      <c r="O9" s="19"/>
    </row>
    <row r="10" spans="1:15" x14ac:dyDescent="0.2">
      <c r="A10" s="12">
        <v>7</v>
      </c>
      <c r="B10">
        <v>115</v>
      </c>
      <c r="C10">
        <v>70</v>
      </c>
      <c r="D10">
        <v>20</v>
      </c>
      <c r="E10">
        <v>29</v>
      </c>
      <c r="F10">
        <v>13</v>
      </c>
      <c r="G10">
        <v>46</v>
      </c>
      <c r="H10">
        <v>29</v>
      </c>
      <c r="I10">
        <v>36</v>
      </c>
      <c r="J10">
        <v>20</v>
      </c>
      <c r="K10">
        <v>26</v>
      </c>
      <c r="L10">
        <v>16</v>
      </c>
      <c r="N10" s="19"/>
      <c r="O10" s="19"/>
    </row>
    <row r="11" spans="1:15" x14ac:dyDescent="0.2">
      <c r="A11" s="12">
        <v>8</v>
      </c>
      <c r="B11">
        <v>128</v>
      </c>
      <c r="C11">
        <v>74</v>
      </c>
      <c r="D11">
        <v>16</v>
      </c>
      <c r="E11">
        <v>20</v>
      </c>
      <c r="F11">
        <v>10</v>
      </c>
      <c r="G11">
        <v>64</v>
      </c>
      <c r="H11">
        <v>21</v>
      </c>
      <c r="I11">
        <v>46</v>
      </c>
      <c r="J11">
        <v>38</v>
      </c>
      <c r="K11">
        <v>45</v>
      </c>
      <c r="L11">
        <v>16</v>
      </c>
      <c r="N11" s="19"/>
      <c r="O11" s="19"/>
    </row>
    <row r="12" spans="1:15" x14ac:dyDescent="0.2">
      <c r="A12" s="12" t="s">
        <v>1630</v>
      </c>
      <c r="B12">
        <v>1212</v>
      </c>
      <c r="C12">
        <v>644</v>
      </c>
      <c r="D12">
        <v>256</v>
      </c>
      <c r="E12">
        <v>285</v>
      </c>
      <c r="F12">
        <v>164</v>
      </c>
      <c r="G12">
        <v>516</v>
      </c>
      <c r="H12">
        <v>260</v>
      </c>
      <c r="I12">
        <v>370</v>
      </c>
      <c r="J12">
        <v>222</v>
      </c>
      <c r="K12">
        <v>355</v>
      </c>
      <c r="L12">
        <v>177</v>
      </c>
      <c r="N12" s="21"/>
      <c r="O12" s="21"/>
    </row>
    <row r="15" spans="1:15" x14ac:dyDescent="0.2">
      <c r="A15" s="11" t="s">
        <v>1629</v>
      </c>
      <c r="B15" t="s">
        <v>1647</v>
      </c>
      <c r="C15" t="s">
        <v>1713</v>
      </c>
      <c r="D15" t="s">
        <v>1714</v>
      </c>
      <c r="E15" t="s">
        <v>1715</v>
      </c>
      <c r="F15" t="s">
        <v>1716</v>
      </c>
      <c r="G15" t="s">
        <v>1717</v>
      </c>
      <c r="H15" t="s">
        <v>1718</v>
      </c>
    </row>
    <row r="16" spans="1:15" x14ac:dyDescent="0.2">
      <c r="A16" s="12">
        <v>1</v>
      </c>
      <c r="B16">
        <v>357</v>
      </c>
      <c r="C16">
        <v>200</v>
      </c>
      <c r="D16">
        <v>139</v>
      </c>
      <c r="E16">
        <v>82</v>
      </c>
      <c r="F16">
        <v>64</v>
      </c>
      <c r="G16">
        <v>85</v>
      </c>
      <c r="H16">
        <v>34</v>
      </c>
      <c r="J16" s="20">
        <f>C16/$B16</f>
        <v>0.56022408963585435</v>
      </c>
      <c r="K16" s="20">
        <f t="shared" ref="K16:O16" si="0">D16/$B16</f>
        <v>0.38935574229691877</v>
      </c>
      <c r="L16" s="20">
        <f t="shared" si="0"/>
        <v>0.22969187675070027</v>
      </c>
      <c r="M16" s="20">
        <f t="shared" si="0"/>
        <v>0.17927170868347339</v>
      </c>
      <c r="N16" s="20">
        <f t="shared" si="0"/>
        <v>0.23809523809523808</v>
      </c>
      <c r="O16" s="20">
        <f t="shared" si="0"/>
        <v>9.5238095238095233E-2</v>
      </c>
    </row>
    <row r="17" spans="1:15" x14ac:dyDescent="0.2">
      <c r="A17" s="12">
        <v>2</v>
      </c>
      <c r="B17">
        <v>128</v>
      </c>
      <c r="C17">
        <v>35</v>
      </c>
      <c r="D17">
        <v>41</v>
      </c>
      <c r="E17">
        <v>10</v>
      </c>
      <c r="F17">
        <v>6</v>
      </c>
      <c r="G17">
        <v>42</v>
      </c>
      <c r="H17">
        <v>44</v>
      </c>
      <c r="J17" s="20">
        <f t="shared" ref="J17:J24" si="1">C17/$B17</f>
        <v>0.2734375</v>
      </c>
      <c r="K17" s="20">
        <f t="shared" ref="K17:K24" si="2">D17/$B17</f>
        <v>0.3203125</v>
      </c>
      <c r="L17" s="20">
        <f t="shared" ref="L17:L24" si="3">E17/$B17</f>
        <v>7.8125E-2</v>
      </c>
      <c r="M17" s="20">
        <f t="shared" ref="M17:M24" si="4">F17/$B17</f>
        <v>4.6875E-2</v>
      </c>
      <c r="N17" s="20">
        <f t="shared" ref="N17:N24" si="5">G17/$B17</f>
        <v>0.328125</v>
      </c>
      <c r="O17" s="20">
        <f t="shared" ref="O17:O24" si="6">H17/$B17</f>
        <v>0.34375</v>
      </c>
    </row>
    <row r="18" spans="1:15" x14ac:dyDescent="0.2">
      <c r="A18" s="12">
        <v>3</v>
      </c>
      <c r="B18">
        <v>131</v>
      </c>
      <c r="C18">
        <v>57</v>
      </c>
      <c r="D18">
        <v>64</v>
      </c>
      <c r="E18">
        <v>23</v>
      </c>
      <c r="F18">
        <v>11</v>
      </c>
      <c r="G18">
        <v>58</v>
      </c>
      <c r="H18">
        <v>26</v>
      </c>
      <c r="J18" s="20">
        <f t="shared" si="1"/>
        <v>0.4351145038167939</v>
      </c>
      <c r="K18" s="20">
        <f t="shared" si="2"/>
        <v>0.48854961832061067</v>
      </c>
      <c r="L18" s="20">
        <f t="shared" si="3"/>
        <v>0.17557251908396945</v>
      </c>
      <c r="M18" s="20">
        <f t="shared" si="4"/>
        <v>8.3969465648854963E-2</v>
      </c>
      <c r="N18" s="20">
        <f t="shared" si="5"/>
        <v>0.44274809160305345</v>
      </c>
      <c r="O18" s="20">
        <f t="shared" si="6"/>
        <v>0.19847328244274809</v>
      </c>
    </row>
    <row r="19" spans="1:15" x14ac:dyDescent="0.2">
      <c r="A19" s="12">
        <v>4</v>
      </c>
      <c r="B19">
        <v>114</v>
      </c>
      <c r="C19">
        <v>42</v>
      </c>
      <c r="D19">
        <v>34</v>
      </c>
      <c r="E19">
        <v>25</v>
      </c>
      <c r="F19">
        <v>10</v>
      </c>
      <c r="G19">
        <v>34</v>
      </c>
      <c r="H19">
        <v>39</v>
      </c>
      <c r="J19" s="20">
        <f t="shared" si="1"/>
        <v>0.36842105263157893</v>
      </c>
      <c r="K19" s="20">
        <f t="shared" si="2"/>
        <v>0.2982456140350877</v>
      </c>
      <c r="L19" s="20">
        <f t="shared" si="3"/>
        <v>0.21929824561403508</v>
      </c>
      <c r="M19" s="20">
        <f t="shared" si="4"/>
        <v>8.771929824561403E-2</v>
      </c>
      <c r="N19" s="20">
        <f t="shared" si="5"/>
        <v>0.2982456140350877</v>
      </c>
      <c r="O19" s="20">
        <f t="shared" si="6"/>
        <v>0.34210526315789475</v>
      </c>
    </row>
    <row r="20" spans="1:15" x14ac:dyDescent="0.2">
      <c r="A20" s="12">
        <v>5</v>
      </c>
      <c r="B20">
        <v>109</v>
      </c>
      <c r="C20">
        <v>31</v>
      </c>
      <c r="D20">
        <v>37</v>
      </c>
      <c r="E20">
        <v>13</v>
      </c>
      <c r="F20">
        <v>10</v>
      </c>
      <c r="G20">
        <v>30</v>
      </c>
      <c r="H20">
        <v>35</v>
      </c>
      <c r="J20" s="20">
        <f t="shared" si="1"/>
        <v>0.28440366972477066</v>
      </c>
      <c r="K20" s="20">
        <f t="shared" si="2"/>
        <v>0.33944954128440369</v>
      </c>
      <c r="L20" s="20">
        <f t="shared" si="3"/>
        <v>0.11926605504587157</v>
      </c>
      <c r="M20" s="20">
        <f t="shared" si="4"/>
        <v>9.1743119266055051E-2</v>
      </c>
      <c r="N20" s="20">
        <f t="shared" si="5"/>
        <v>0.27522935779816515</v>
      </c>
      <c r="O20" s="20">
        <f t="shared" si="6"/>
        <v>0.32110091743119268</v>
      </c>
    </row>
    <row r="21" spans="1:15" x14ac:dyDescent="0.2">
      <c r="A21" s="12">
        <v>6</v>
      </c>
      <c r="B21">
        <v>130</v>
      </c>
      <c r="C21">
        <v>48</v>
      </c>
      <c r="D21">
        <v>56</v>
      </c>
      <c r="E21">
        <v>16</v>
      </c>
      <c r="F21">
        <v>8</v>
      </c>
      <c r="G21">
        <v>42</v>
      </c>
      <c r="H21">
        <v>35</v>
      </c>
      <c r="J21" s="20">
        <f t="shared" si="1"/>
        <v>0.36923076923076925</v>
      </c>
      <c r="K21" s="20">
        <f t="shared" si="2"/>
        <v>0.43076923076923079</v>
      </c>
      <c r="L21" s="20">
        <f t="shared" si="3"/>
        <v>0.12307692307692308</v>
      </c>
      <c r="M21" s="20">
        <f t="shared" si="4"/>
        <v>6.1538461538461542E-2</v>
      </c>
      <c r="N21" s="20">
        <f t="shared" si="5"/>
        <v>0.32307692307692309</v>
      </c>
      <c r="O21" s="20">
        <f t="shared" si="6"/>
        <v>0.26923076923076922</v>
      </c>
    </row>
    <row r="22" spans="1:15" x14ac:dyDescent="0.2">
      <c r="A22" s="12">
        <v>7</v>
      </c>
      <c r="B22">
        <v>115</v>
      </c>
      <c r="C22">
        <v>52</v>
      </c>
      <c r="D22">
        <v>44</v>
      </c>
      <c r="E22">
        <v>25</v>
      </c>
      <c r="F22">
        <v>15</v>
      </c>
      <c r="G22">
        <v>37</v>
      </c>
      <c r="H22">
        <v>22</v>
      </c>
      <c r="J22" s="20">
        <f t="shared" si="1"/>
        <v>0.45217391304347826</v>
      </c>
      <c r="K22" s="20">
        <f t="shared" si="2"/>
        <v>0.38260869565217392</v>
      </c>
      <c r="L22" s="20">
        <f t="shared" si="3"/>
        <v>0.21739130434782608</v>
      </c>
      <c r="M22" s="20">
        <f t="shared" si="4"/>
        <v>0.13043478260869565</v>
      </c>
      <c r="N22" s="20">
        <f t="shared" si="5"/>
        <v>0.32173913043478258</v>
      </c>
      <c r="O22" s="20">
        <f t="shared" si="6"/>
        <v>0.19130434782608696</v>
      </c>
    </row>
    <row r="23" spans="1:15" x14ac:dyDescent="0.2">
      <c r="A23" s="12">
        <v>8</v>
      </c>
      <c r="B23">
        <v>128</v>
      </c>
      <c r="C23">
        <v>57</v>
      </c>
      <c r="D23">
        <v>57</v>
      </c>
      <c r="E23">
        <v>22</v>
      </c>
      <c r="F23">
        <v>13</v>
      </c>
      <c r="G23">
        <v>57</v>
      </c>
      <c r="H23">
        <v>22</v>
      </c>
      <c r="J23" s="20">
        <f t="shared" si="1"/>
        <v>0.4453125</v>
      </c>
      <c r="K23" s="20">
        <f t="shared" si="2"/>
        <v>0.4453125</v>
      </c>
      <c r="L23" s="20">
        <f t="shared" si="3"/>
        <v>0.171875</v>
      </c>
      <c r="M23" s="20">
        <f t="shared" si="4"/>
        <v>0.1015625</v>
      </c>
      <c r="N23" s="20">
        <f t="shared" si="5"/>
        <v>0.4453125</v>
      </c>
      <c r="O23" s="20">
        <f t="shared" si="6"/>
        <v>0.171875</v>
      </c>
    </row>
    <row r="24" spans="1:15" x14ac:dyDescent="0.2">
      <c r="A24" s="12" t="s">
        <v>1630</v>
      </c>
      <c r="B24">
        <v>1212</v>
      </c>
      <c r="C24">
        <v>522</v>
      </c>
      <c r="D24">
        <v>472</v>
      </c>
      <c r="E24">
        <v>216</v>
      </c>
      <c r="F24">
        <v>137</v>
      </c>
      <c r="G24">
        <v>385</v>
      </c>
      <c r="H24">
        <v>257</v>
      </c>
      <c r="J24" s="22">
        <f t="shared" si="1"/>
        <v>0.43069306930693069</v>
      </c>
      <c r="K24" s="22">
        <f t="shared" si="2"/>
        <v>0.38943894389438943</v>
      </c>
      <c r="L24" s="22">
        <f t="shared" si="3"/>
        <v>0.17821782178217821</v>
      </c>
      <c r="M24" s="22">
        <f t="shared" si="4"/>
        <v>0.11303630363036303</v>
      </c>
      <c r="N24" s="22">
        <f t="shared" si="5"/>
        <v>0.31765676567656764</v>
      </c>
      <c r="O24" s="22">
        <f t="shared" si="6"/>
        <v>0.21204620462046206</v>
      </c>
    </row>
    <row r="28" spans="1:15" x14ac:dyDescent="0.2">
      <c r="F28" s="11" t="s">
        <v>1647</v>
      </c>
      <c r="G28" s="11" t="s">
        <v>1695</v>
      </c>
    </row>
    <row r="29" spans="1:15" x14ac:dyDescent="0.2">
      <c r="F29" s="11" t="s">
        <v>1629</v>
      </c>
      <c r="G29">
        <v>1</v>
      </c>
      <c r="H29">
        <v>2</v>
      </c>
      <c r="I29">
        <v>3</v>
      </c>
      <c r="J29">
        <v>4</v>
      </c>
      <c r="K29">
        <v>5</v>
      </c>
      <c r="L29">
        <v>6</v>
      </c>
      <c r="M29">
        <v>7</v>
      </c>
      <c r="N29">
        <v>8</v>
      </c>
      <c r="O29" t="s">
        <v>1630</v>
      </c>
    </row>
    <row r="30" spans="1:15" x14ac:dyDescent="0.2">
      <c r="F30" s="12" t="s">
        <v>1736</v>
      </c>
      <c r="G30" s="13">
        <v>0.1484593837535014</v>
      </c>
      <c r="H30" s="13">
        <v>6.25E-2</v>
      </c>
      <c r="I30" s="13">
        <v>3.8167938931297711E-2</v>
      </c>
      <c r="J30" s="13">
        <v>8.771929824561403E-2</v>
      </c>
      <c r="K30" s="13">
        <v>5.5045871559633031E-2</v>
      </c>
      <c r="L30" s="13">
        <v>3.8461538461538464E-2</v>
      </c>
      <c r="M30" s="13">
        <v>5.2173913043478258E-2</v>
      </c>
      <c r="N30" s="13">
        <v>6.25E-2</v>
      </c>
      <c r="O30" s="13">
        <v>8.3333333333333329E-2</v>
      </c>
    </row>
    <row r="31" spans="1:15" x14ac:dyDescent="0.2">
      <c r="F31" s="12" t="s">
        <v>1737</v>
      </c>
      <c r="G31" s="13">
        <v>8.1232492997198882E-2</v>
      </c>
      <c r="H31" s="13">
        <v>5.46875E-2</v>
      </c>
      <c r="I31" s="13">
        <v>3.0534351145038167E-2</v>
      </c>
      <c r="J31" s="13">
        <v>5.2631578947368418E-2</v>
      </c>
      <c r="K31" s="13">
        <v>5.5045871559633031E-2</v>
      </c>
      <c r="L31" s="13">
        <v>4.6153846153846156E-2</v>
      </c>
      <c r="M31" s="13">
        <v>2.6086956521739129E-2</v>
      </c>
      <c r="N31" s="13">
        <v>6.25E-2</v>
      </c>
      <c r="O31" s="13">
        <v>5.6930693069306933E-2</v>
      </c>
    </row>
    <row r="32" spans="1:15" x14ac:dyDescent="0.2">
      <c r="F32" s="12" t="s">
        <v>1738</v>
      </c>
      <c r="G32" s="13">
        <v>1.4005602240896359E-2</v>
      </c>
      <c r="H32" s="13">
        <v>2.34375E-2</v>
      </c>
      <c r="I32" s="13">
        <v>1.5267175572519083E-2</v>
      </c>
      <c r="J32" s="13">
        <v>3.5087719298245612E-2</v>
      </c>
      <c r="K32" s="13">
        <v>2.7522935779816515E-2</v>
      </c>
      <c r="L32" s="13">
        <v>2.3076923076923078E-2</v>
      </c>
      <c r="M32" s="13">
        <v>2.6086956521739129E-2</v>
      </c>
      <c r="N32" s="13">
        <v>2.34375E-2</v>
      </c>
      <c r="O32" s="13">
        <v>2.1452145214521452E-2</v>
      </c>
    </row>
    <row r="33" spans="6:15" x14ac:dyDescent="0.2">
      <c r="F33" s="12" t="s">
        <v>1739</v>
      </c>
      <c r="G33" s="13">
        <v>1.680672268907563E-2</v>
      </c>
      <c r="H33" s="13">
        <v>2.34375E-2</v>
      </c>
      <c r="I33" s="13">
        <v>3.8167938931297711E-2</v>
      </c>
      <c r="J33" s="13">
        <v>5.2631578947368418E-2</v>
      </c>
      <c r="K33" s="13">
        <v>5.5045871559633031E-2</v>
      </c>
      <c r="L33" s="13">
        <v>4.6153846153846156E-2</v>
      </c>
      <c r="M33" s="13">
        <v>2.6086956521739129E-2</v>
      </c>
      <c r="N33" s="13">
        <v>5.46875E-2</v>
      </c>
      <c r="O33" s="13">
        <v>3.4653465346534656E-2</v>
      </c>
    </row>
    <row r="34" spans="6:15" x14ac:dyDescent="0.2">
      <c r="F34" s="12" t="s">
        <v>1740</v>
      </c>
      <c r="G34" s="13">
        <v>1.1204481792717087E-2</v>
      </c>
      <c r="H34" s="13">
        <v>1.5625E-2</v>
      </c>
      <c r="I34" s="13">
        <v>2.2900763358778626E-2</v>
      </c>
      <c r="J34" s="13">
        <v>1.7543859649122806E-2</v>
      </c>
      <c r="K34" s="13">
        <v>1.834862385321101E-2</v>
      </c>
      <c r="L34" s="13">
        <v>2.3076923076923078E-2</v>
      </c>
      <c r="M34" s="13">
        <v>0</v>
      </c>
      <c r="N34" s="13">
        <v>3.125E-2</v>
      </c>
      <c r="O34" s="13">
        <v>1.65016501650165E-2</v>
      </c>
    </row>
    <row r="35" spans="6:15" x14ac:dyDescent="0.2">
      <c r="F35" s="12" t="s">
        <v>1741</v>
      </c>
      <c r="G35" s="13">
        <v>1.9607843137254902E-2</v>
      </c>
      <c r="H35" s="13">
        <v>7.8125E-2</v>
      </c>
      <c r="I35" s="13">
        <v>6.8702290076335881E-2</v>
      </c>
      <c r="J35" s="13">
        <v>7.0175438596491224E-2</v>
      </c>
      <c r="K35" s="13">
        <v>9.1743119266055051E-3</v>
      </c>
      <c r="L35" s="13">
        <v>5.3846153846153849E-2</v>
      </c>
      <c r="M35" s="13">
        <v>2.6086956521739129E-2</v>
      </c>
      <c r="N35" s="13">
        <v>5.46875E-2</v>
      </c>
      <c r="O35" s="13">
        <v>4.2904290429042903E-2</v>
      </c>
    </row>
    <row r="36" spans="6:15" x14ac:dyDescent="0.2">
      <c r="F36" s="12" t="s">
        <v>1742</v>
      </c>
      <c r="G36" s="13">
        <v>5.6022408963585436E-2</v>
      </c>
      <c r="H36" s="13">
        <v>8.59375E-2</v>
      </c>
      <c r="I36" s="13">
        <v>6.8702290076335881E-2</v>
      </c>
      <c r="J36" s="13">
        <v>7.0175438596491224E-2</v>
      </c>
      <c r="K36" s="13">
        <v>5.5045871559633031E-2</v>
      </c>
      <c r="L36" s="13">
        <v>0.1</v>
      </c>
      <c r="M36" s="13">
        <v>4.3478260869565216E-2</v>
      </c>
      <c r="N36" s="13">
        <v>9.375E-2</v>
      </c>
      <c r="O36" s="13">
        <v>6.9306930693069313E-2</v>
      </c>
    </row>
    <row r="37" spans="6:15" x14ac:dyDescent="0.2">
      <c r="F37" s="12" t="s">
        <v>1743</v>
      </c>
      <c r="G37" s="13">
        <v>4.2016806722689079E-2</v>
      </c>
      <c r="H37" s="13">
        <v>0.1171875</v>
      </c>
      <c r="I37" s="13">
        <v>9.1603053435114504E-2</v>
      </c>
      <c r="J37" s="13">
        <v>0.11403508771929824</v>
      </c>
      <c r="K37" s="13">
        <v>9.1743119266055051E-2</v>
      </c>
      <c r="L37" s="13">
        <v>4.6153846153846156E-2</v>
      </c>
      <c r="M37" s="13">
        <v>9.5652173913043481E-2</v>
      </c>
      <c r="N37" s="13">
        <v>5.46875E-2</v>
      </c>
      <c r="O37" s="13">
        <v>7.3432343234323433E-2</v>
      </c>
    </row>
    <row r="38" spans="6:15" x14ac:dyDescent="0.2">
      <c r="F38" s="12" t="s">
        <v>1744</v>
      </c>
      <c r="G38" s="13">
        <v>0.10084033613445378</v>
      </c>
      <c r="H38" s="13">
        <v>0.125</v>
      </c>
      <c r="I38" s="13">
        <v>0.12977099236641221</v>
      </c>
      <c r="J38" s="13">
        <v>8.771929824561403E-2</v>
      </c>
      <c r="K38" s="13">
        <v>0.14678899082568808</v>
      </c>
      <c r="L38" s="13">
        <v>0.13076923076923078</v>
      </c>
      <c r="M38" s="13">
        <v>0.16521739130434782</v>
      </c>
      <c r="N38" s="13">
        <v>0.1015625</v>
      </c>
      <c r="O38" s="13">
        <v>0.11881188118811881</v>
      </c>
    </row>
    <row r="39" spans="6:15" x14ac:dyDescent="0.2">
      <c r="F39" s="12" t="s">
        <v>1745</v>
      </c>
      <c r="G39" s="13">
        <v>0.13725490196078433</v>
      </c>
      <c r="H39" s="13">
        <v>0.1796875</v>
      </c>
      <c r="I39" s="13">
        <v>0.18320610687022901</v>
      </c>
      <c r="J39" s="13">
        <v>0.13157894736842105</v>
      </c>
      <c r="K39" s="13">
        <v>0.15596330275229359</v>
      </c>
      <c r="L39" s="13">
        <v>0.17692307692307693</v>
      </c>
      <c r="M39" s="13">
        <v>0.19130434782608696</v>
      </c>
      <c r="N39" s="13">
        <v>0.15625</v>
      </c>
      <c r="O39" s="13">
        <v>0.15924092409240925</v>
      </c>
    </row>
    <row r="40" spans="6:15" x14ac:dyDescent="0.2">
      <c r="F40" s="12" t="s">
        <v>1746</v>
      </c>
      <c r="G40" s="13">
        <v>0.37254901960784315</v>
      </c>
      <c r="H40" s="13">
        <v>0.234375</v>
      </c>
      <c r="I40" s="13">
        <v>0.31297709923664124</v>
      </c>
      <c r="J40" s="13">
        <v>0.2807017543859649</v>
      </c>
      <c r="K40" s="13">
        <v>0.33027522935779818</v>
      </c>
      <c r="L40" s="13">
        <v>0.31538461538461537</v>
      </c>
      <c r="M40" s="13">
        <v>0.34782608695652173</v>
      </c>
      <c r="N40" s="13">
        <v>0.3046875</v>
      </c>
      <c r="O40" s="13">
        <v>0.32343234323432341</v>
      </c>
    </row>
    <row r="41" spans="6:15" x14ac:dyDescent="0.2">
      <c r="F41" s="12" t="s">
        <v>1630</v>
      </c>
      <c r="G41" s="13">
        <v>1</v>
      </c>
      <c r="H41" s="13">
        <v>1</v>
      </c>
      <c r="I41" s="13">
        <v>1</v>
      </c>
      <c r="J41" s="13">
        <v>1</v>
      </c>
      <c r="K41" s="13">
        <v>1</v>
      </c>
      <c r="L41" s="13">
        <v>1</v>
      </c>
      <c r="M41" s="13">
        <v>1</v>
      </c>
      <c r="N41" s="13">
        <v>1</v>
      </c>
      <c r="O41" s="13">
        <v>1</v>
      </c>
    </row>
    <row r="43" spans="6:15" x14ac:dyDescent="0.2">
      <c r="G43" s="13">
        <f>SUM(G30:G36)</f>
        <v>0.34733893557422973</v>
      </c>
      <c r="H43" s="13">
        <f t="shared" ref="H43:N43" si="7">SUM(H30:H36)</f>
        <v>0.34375</v>
      </c>
      <c r="I43" s="13">
        <f t="shared" si="7"/>
        <v>0.28244274809160308</v>
      </c>
      <c r="J43" s="13">
        <f t="shared" si="7"/>
        <v>0.38596491228070173</v>
      </c>
      <c r="K43" s="13">
        <f t="shared" si="7"/>
        <v>0.27522935779816515</v>
      </c>
      <c r="L43" s="13">
        <f t="shared" si="7"/>
        <v>0.33076923076923082</v>
      </c>
      <c r="M43" s="13">
        <f t="shared" si="7"/>
        <v>0.19999999999999998</v>
      </c>
      <c r="N43" s="13">
        <f t="shared" si="7"/>
        <v>0.3828125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236BE-0D97-5A4E-9A35-AE084775533D}">
  <sheetPr codeName="Sheet6"/>
  <dimension ref="A1:AQ1213"/>
  <sheetViews>
    <sheetView topLeftCell="X1" workbookViewId="0">
      <selection activeCell="AQ1" sqref="AQ1:AQ1048576"/>
    </sheetView>
  </sheetViews>
  <sheetFormatPr baseColWidth="10" defaultRowHeight="15" x14ac:dyDescent="0.2"/>
  <cols>
    <col min="2" max="2" width="12.33203125" bestFit="1" customWidth="1"/>
  </cols>
  <sheetData>
    <row r="1" spans="1:43" x14ac:dyDescent="0.2">
      <c r="A1" s="1" t="s">
        <v>0</v>
      </c>
      <c r="B1" s="1" t="s">
        <v>1</v>
      </c>
      <c r="C1" s="1" t="s">
        <v>2</v>
      </c>
      <c r="D1" s="1" t="s">
        <v>14</v>
      </c>
      <c r="E1" s="1" t="s">
        <v>15</v>
      </c>
      <c r="F1" s="1" t="s">
        <v>16</v>
      </c>
      <c r="G1" s="1" t="s">
        <v>17</v>
      </c>
      <c r="H1" s="1" t="s">
        <v>18</v>
      </c>
      <c r="I1" s="1" t="s">
        <v>19</v>
      </c>
      <c r="J1" s="1" t="s">
        <v>20</v>
      </c>
      <c r="K1" s="1" t="s">
        <v>21</v>
      </c>
      <c r="L1" s="1" t="s">
        <v>22</v>
      </c>
      <c r="M1" s="1" t="s">
        <v>23</v>
      </c>
      <c r="N1" s="14" t="s">
        <v>1631</v>
      </c>
      <c r="O1" s="14" t="s">
        <v>1632</v>
      </c>
      <c r="P1" s="14" t="s">
        <v>1633</v>
      </c>
      <c r="Q1" s="14" t="s">
        <v>1634</v>
      </c>
      <c r="R1" s="14" t="s">
        <v>1635</v>
      </c>
      <c r="S1" s="14" t="s">
        <v>1636</v>
      </c>
      <c r="T1" s="14" t="s">
        <v>1637</v>
      </c>
      <c r="U1" s="14" t="s">
        <v>1638</v>
      </c>
      <c r="V1" s="14" t="s">
        <v>1639</v>
      </c>
      <c r="W1" s="14" t="s">
        <v>1640</v>
      </c>
      <c r="X1" s="1" t="s">
        <v>1641</v>
      </c>
      <c r="Y1" s="1" t="s">
        <v>1642</v>
      </c>
      <c r="Z1" t="s">
        <v>1645</v>
      </c>
      <c r="AA1" t="s">
        <v>1644</v>
      </c>
      <c r="AB1" t="s">
        <v>1646</v>
      </c>
      <c r="AC1" t="s">
        <v>1663</v>
      </c>
      <c r="AD1" t="s">
        <v>1664</v>
      </c>
      <c r="AE1" t="s">
        <v>1665</v>
      </c>
      <c r="AF1" t="s">
        <v>1666</v>
      </c>
      <c r="AG1" t="s">
        <v>1667</v>
      </c>
      <c r="AH1" t="s">
        <v>1668</v>
      </c>
      <c r="AI1" t="s">
        <v>1669</v>
      </c>
      <c r="AJ1" t="s">
        <v>1670</v>
      </c>
      <c r="AK1" t="s">
        <v>1671</v>
      </c>
      <c r="AL1" t="s">
        <v>1672</v>
      </c>
      <c r="AM1" t="s">
        <v>1673</v>
      </c>
      <c r="AN1" t="s">
        <v>1655</v>
      </c>
      <c r="AO1" t="s">
        <v>1676</v>
      </c>
      <c r="AP1" t="s">
        <v>1694</v>
      </c>
      <c r="AQ1" t="s">
        <v>1694</v>
      </c>
    </row>
    <row r="2" spans="1:43" x14ac:dyDescent="0.2">
      <c r="A2">
        <v>1</v>
      </c>
      <c r="B2" s="2">
        <v>44092.660162037035</v>
      </c>
      <c r="C2" t="s">
        <v>57</v>
      </c>
      <c r="D2">
        <v>7</v>
      </c>
      <c r="E2">
        <v>7</v>
      </c>
      <c r="F2">
        <v>7</v>
      </c>
      <c r="G2">
        <v>7</v>
      </c>
      <c r="H2">
        <v>7</v>
      </c>
      <c r="I2">
        <v>7</v>
      </c>
      <c r="J2">
        <v>6</v>
      </c>
      <c r="K2">
        <v>7</v>
      </c>
      <c r="L2">
        <v>6</v>
      </c>
      <c r="M2">
        <v>7</v>
      </c>
      <c r="N2">
        <f>D2</f>
        <v>7</v>
      </c>
      <c r="O2">
        <f>IF(E2=1,7,IF(E2=2,6,IF(E2=3,5,IF(E2=4,4,IF(E2=5,3,IF(E2=6,2,IF(E2=7,1,"")))))))</f>
        <v>1</v>
      </c>
      <c r="P2">
        <f>F2</f>
        <v>7</v>
      </c>
      <c r="Q2">
        <f>IF(G2=1,7,IF(G2=2,6,IF(G2=3,5,IF(G2=4,4,IF(G2=5,3,IF(G2=6,2,IF(G2=7,1,"")))))))</f>
        <v>1</v>
      </c>
      <c r="R2">
        <f>H2</f>
        <v>7</v>
      </c>
      <c r="S2">
        <f>IF(I2=1,7,IF(I2=2,6,IF(I2=3,5,IF(I2=4,4,IF(I2=5,3,IF(I2=6,2,IF(I2=7,1,"")))))))</f>
        <v>1</v>
      </c>
      <c r="T2">
        <f>J2</f>
        <v>6</v>
      </c>
      <c r="U2">
        <f>IF(K2=1,7,IF(K2=2,6,IF(K2=3,5,IF(K2=4,4,IF(K2=5,3,IF(K2=6,2,IF(K2=7,1,"")))))))</f>
        <v>1</v>
      </c>
      <c r="V2">
        <f>L2</f>
        <v>6</v>
      </c>
      <c r="W2">
        <f>IF(M2=1,7,IF(M2=2,6,IF(M2=3,5,IF(M2=4,4,IF(M2=5,3,IF(M2=6,2,IF(M2=7,1,"")))))))</f>
        <v>1</v>
      </c>
      <c r="X2">
        <f>(N2+S2)/2</f>
        <v>4</v>
      </c>
      <c r="Y2">
        <f>(O2+T2)/2</f>
        <v>3.5</v>
      </c>
      <c r="Z2">
        <f>(P2+U2)/2</f>
        <v>4</v>
      </c>
      <c r="AA2">
        <f>(Q2+V2)/2</f>
        <v>3.5</v>
      </c>
      <c r="AB2">
        <f>(R2+W2)/2</f>
        <v>4</v>
      </c>
      <c r="AC2">
        <v>4.4400000000000004</v>
      </c>
      <c r="AD2">
        <v>5.23</v>
      </c>
      <c r="AE2">
        <v>5.4</v>
      </c>
      <c r="AF2">
        <v>4.83</v>
      </c>
      <c r="AG2">
        <v>5.38</v>
      </c>
      <c r="AH2" t="str">
        <f>LOOKUP(X2,{0,2.99,4.44,5.89},{"Low","Medium Low","Medium High","High"})</f>
        <v>Medium Low</v>
      </c>
      <c r="AI2" t="str">
        <f>LOOKUP(Y2,{0,4.12,5.23,6.34},{"Low","Medium Low","Medium High","High"})</f>
        <v>Low</v>
      </c>
      <c r="AJ2" t="str">
        <f>LOOKUP(Z2,{0,4.08,5.4,6.72},{"Low","Medium Low","Medium High","High"})</f>
        <v>Low</v>
      </c>
      <c r="AK2" t="str">
        <f>LOOKUP(AA2,{0,3.41,4.83,6.25},{"Low","Medium Low","Medium High","High"})</f>
        <v>Medium Low</v>
      </c>
      <c r="AL2" t="str">
        <f>LOOKUP(AB2,{0,4.31,5.38,6.45},{"Low","Medium Low","Medium High","High"})</f>
        <v>Low</v>
      </c>
      <c r="AM2">
        <f>VLOOKUP($C2,'CLEAN DATA'!$C$1:$BE$1213,25,FALSE)</f>
        <v>2</v>
      </c>
      <c r="AN2">
        <f>VLOOKUP($C2,'CLEAN DATA'!$C$1:$BE$1213,2,FALSE)</f>
        <v>36</v>
      </c>
      <c r="AO2" t="str">
        <f>IF(AN2&lt;=20,"&lt;=30",IF(AN2&lt;=25,"&lt;=30",IF(AN2&lt;=30,"&lt;=30",IF(AN2&lt;=35,"31-40",IF(AN2&lt;=40,"31-40",IF(AN2&lt;=45,"41-50",IF(AN2&lt;=50,"41-50",IF(AN2&lt;=55,"51-60",IF(AN2&lt;=60,"51-60","60+")))))))))</f>
        <v>31-40</v>
      </c>
      <c r="AP2">
        <f>VLOOKUP(C2,'AT Copy'!C1:BP1213,66,FALSE)</f>
        <v>1</v>
      </c>
      <c r="AQ2">
        <f>VLOOKUP(C2,'AT Copy'!C1:BP1213,40,FALSE)</f>
        <v>1</v>
      </c>
    </row>
    <row r="3" spans="1:43" x14ac:dyDescent="0.2">
      <c r="A3">
        <v>2</v>
      </c>
      <c r="B3" s="2">
        <v>44092.660173611112</v>
      </c>
      <c r="C3" t="s">
        <v>59</v>
      </c>
      <c r="D3">
        <v>5</v>
      </c>
      <c r="E3">
        <v>6</v>
      </c>
      <c r="F3">
        <v>6</v>
      </c>
      <c r="G3">
        <v>5</v>
      </c>
      <c r="H3">
        <v>6</v>
      </c>
      <c r="I3">
        <v>6</v>
      </c>
      <c r="J3">
        <v>5</v>
      </c>
      <c r="K3">
        <v>5</v>
      </c>
      <c r="L3">
        <v>5</v>
      </c>
      <c r="M3">
        <v>6</v>
      </c>
      <c r="N3">
        <f t="shared" ref="N3:N66" si="0">D3</f>
        <v>5</v>
      </c>
      <c r="O3">
        <f>IF(E3=1,7,IF(E3=2,6,IF(E3=3,5,IF(E3=4,4,IF(E3=5,3,IF(E3=6,2,IF(E3=7,1,"")))))))</f>
        <v>2</v>
      </c>
      <c r="P3">
        <f t="shared" ref="P3:P66" si="1">F3</f>
        <v>6</v>
      </c>
      <c r="Q3">
        <f t="shared" ref="Q3:Q66" si="2">IF(G3=1,7,IF(G3=2,6,IF(G3=3,5,IF(G3=4,4,IF(G3=5,3,IF(G3=6,2,IF(G3=7,1,"")))))))</f>
        <v>3</v>
      </c>
      <c r="R3">
        <f t="shared" ref="R3:R66" si="3">H3</f>
        <v>6</v>
      </c>
      <c r="S3">
        <f t="shared" ref="S3:S66" si="4">IF(I3=1,7,IF(I3=2,6,IF(I3=3,5,IF(I3=4,4,IF(I3=5,3,IF(I3=6,2,IF(I3=7,1,"")))))))</f>
        <v>2</v>
      </c>
      <c r="T3">
        <f t="shared" ref="T3:T66" si="5">J3</f>
        <v>5</v>
      </c>
      <c r="U3">
        <f t="shared" ref="U3:U66" si="6">IF(K3=1,7,IF(K3=2,6,IF(K3=3,5,IF(K3=4,4,IF(K3=5,3,IF(K3=6,2,IF(K3=7,1,"")))))))</f>
        <v>3</v>
      </c>
      <c r="V3">
        <f t="shared" ref="V3:V66" si="7">L3</f>
        <v>5</v>
      </c>
      <c r="W3">
        <f t="shared" ref="W3:W66" si="8">IF(M3=1,7,IF(M3=2,6,IF(M3=3,5,IF(M3=4,4,IF(M3=5,3,IF(M3=6,2,IF(M3=7,1,"")))))))</f>
        <v>2</v>
      </c>
      <c r="X3">
        <f t="shared" ref="X3:X66" si="9">(N3+S3)/2</f>
        <v>3.5</v>
      </c>
      <c r="Y3">
        <f t="shared" ref="Y3:Y66" si="10">(O3+T3)/2</f>
        <v>3.5</v>
      </c>
      <c r="Z3">
        <f t="shared" ref="Z3:Z66" si="11">(P3+U3)/2</f>
        <v>4.5</v>
      </c>
      <c r="AA3">
        <f t="shared" ref="AA3:AA66" si="12">(Q3+V3)/2</f>
        <v>4</v>
      </c>
      <c r="AB3">
        <f t="shared" ref="AB3:AB66" si="13">(R3+W3)/2</f>
        <v>4</v>
      </c>
      <c r="AC3">
        <v>4.4400000000000004</v>
      </c>
      <c r="AD3">
        <v>5.23</v>
      </c>
      <c r="AE3">
        <v>5.4</v>
      </c>
      <c r="AF3">
        <v>4.83</v>
      </c>
      <c r="AG3">
        <v>5.38</v>
      </c>
      <c r="AH3" t="str">
        <f>LOOKUP(X3,{0,2.99,4.44,5.89},{"Low","Medium Low","Medium High","High"})</f>
        <v>Medium Low</v>
      </c>
      <c r="AI3" t="str">
        <f>LOOKUP(Y3,{0,4.12,5.23,6.34},{"Low","Medium Low","Medium High","High"})</f>
        <v>Low</v>
      </c>
      <c r="AJ3" t="str">
        <f>LOOKUP(Z3,{0,4.08,5.4,6.72},{"Low","Medium Low","Medium High","High"})</f>
        <v>Medium Low</v>
      </c>
      <c r="AK3" t="str">
        <f>LOOKUP(AA3,{0,3.41,4.83,6.25},{"Low","Medium Low","Medium High","High"})</f>
        <v>Medium Low</v>
      </c>
      <c r="AL3" t="str">
        <f>LOOKUP(AB3,{0,4.31,5.38,6.45},{"Low","Medium Low","Medium High","High"})</f>
        <v>Low</v>
      </c>
      <c r="AM3">
        <f>VLOOKUP(C3,'CLEAN DATA'!$C$1:$BE$1213,25,FALSE)</f>
        <v>13</v>
      </c>
      <c r="AN3">
        <f>VLOOKUP($C3,'CLEAN DATA'!$C$1:$BE$1213,2,FALSE)</f>
        <v>44</v>
      </c>
      <c r="AO3" t="str">
        <f t="shared" ref="AO3:AO66" si="14">IF(AN3&lt;=20,"&lt;=30",IF(AN3&lt;=25,"&lt;=30",IF(AN3&lt;=30,"&lt;=30",IF(AN3&lt;=35,"31-40",IF(AN3&lt;=40,"31-40",IF(AN3&lt;=45,"41-50",IF(AN3&lt;=50,"41-50",IF(AN3&lt;=55,"51-60",IF(AN3&lt;=60,"51-60","60+")))))))))</f>
        <v>41-50</v>
      </c>
      <c r="AP3">
        <f>VLOOKUP(C3,'AT Copy'!C2:BP1214,66,FALSE)</f>
        <v>1</v>
      </c>
      <c r="AQ3">
        <f>VLOOKUP(C3,'AT Copy'!C2:BP1214,40,FALSE)</f>
        <v>1</v>
      </c>
    </row>
    <row r="4" spans="1:43" x14ac:dyDescent="0.2">
      <c r="A4">
        <v>3</v>
      </c>
      <c r="B4" s="2">
        <v>44092.661157407405</v>
      </c>
      <c r="C4" t="s">
        <v>62</v>
      </c>
      <c r="D4">
        <v>7</v>
      </c>
      <c r="E4">
        <v>1</v>
      </c>
      <c r="F4">
        <v>7</v>
      </c>
      <c r="G4">
        <v>1</v>
      </c>
      <c r="H4">
        <v>7</v>
      </c>
      <c r="I4">
        <v>7</v>
      </c>
      <c r="J4">
        <v>7</v>
      </c>
      <c r="K4">
        <v>1</v>
      </c>
      <c r="L4">
        <v>7</v>
      </c>
      <c r="M4">
        <v>7</v>
      </c>
      <c r="N4">
        <f t="shared" si="0"/>
        <v>7</v>
      </c>
      <c r="O4">
        <f t="shared" ref="O4:O66" si="15">IF(E4=1,7,IF(E4=2,6,IF(E4=3,5,IF(E4=4,4,IF(E4=5,3,IF(E4=6,2,IF(E4=7,1,"")))))))</f>
        <v>7</v>
      </c>
      <c r="P4">
        <f t="shared" si="1"/>
        <v>7</v>
      </c>
      <c r="Q4">
        <f t="shared" si="2"/>
        <v>7</v>
      </c>
      <c r="R4">
        <f t="shared" si="3"/>
        <v>7</v>
      </c>
      <c r="S4">
        <f t="shared" si="4"/>
        <v>1</v>
      </c>
      <c r="T4">
        <f t="shared" si="5"/>
        <v>7</v>
      </c>
      <c r="U4">
        <f t="shared" si="6"/>
        <v>7</v>
      </c>
      <c r="V4">
        <f t="shared" si="7"/>
        <v>7</v>
      </c>
      <c r="W4">
        <f t="shared" si="8"/>
        <v>1</v>
      </c>
      <c r="X4">
        <f t="shared" si="9"/>
        <v>4</v>
      </c>
      <c r="Y4">
        <f t="shared" si="10"/>
        <v>7</v>
      </c>
      <c r="Z4">
        <f t="shared" si="11"/>
        <v>7</v>
      </c>
      <c r="AA4">
        <f t="shared" si="12"/>
        <v>7</v>
      </c>
      <c r="AB4">
        <f t="shared" si="13"/>
        <v>4</v>
      </c>
      <c r="AC4">
        <v>4.4400000000000004</v>
      </c>
      <c r="AD4">
        <v>5.23</v>
      </c>
      <c r="AE4">
        <v>5.4</v>
      </c>
      <c r="AF4">
        <v>4.83</v>
      </c>
      <c r="AG4">
        <v>5.38</v>
      </c>
      <c r="AH4" t="str">
        <f>LOOKUP(X4,{0,2.99,4.44,5.89},{"Low","Medium Low","Medium High","High"})</f>
        <v>Medium Low</v>
      </c>
      <c r="AI4" t="str">
        <f>LOOKUP(Y4,{0,4.12,5.23,6.34},{"Low","Medium Low","Medium High","High"})</f>
        <v>High</v>
      </c>
      <c r="AJ4" t="str">
        <f>LOOKUP(Z4,{0,4.08,5.4,6.72},{"Low","Medium Low","Medium High","High"})</f>
        <v>High</v>
      </c>
      <c r="AK4" t="str">
        <f>LOOKUP(AA4,{0,3.41,4.83,6.25},{"Low","Medium Low","Medium High","High"})</f>
        <v>High</v>
      </c>
      <c r="AL4" t="str">
        <f>LOOKUP(AB4,{0,4.31,5.38,6.45},{"Low","Medium Low","Medium High","High"})</f>
        <v>Low</v>
      </c>
      <c r="AM4">
        <f>VLOOKUP(C4,'CLEAN DATA'!$C$1:$BE$1213,25,FALSE)</f>
        <v>7</v>
      </c>
      <c r="AN4">
        <f>VLOOKUP($C4,'CLEAN DATA'!$C$1:$BE$1213,2,FALSE)</f>
        <v>54</v>
      </c>
      <c r="AO4" t="str">
        <f t="shared" si="14"/>
        <v>51-60</v>
      </c>
      <c r="AP4">
        <f>VLOOKUP(C4,'AT Copy'!C3:BP1215,66,FALSE)</f>
        <v>2</v>
      </c>
      <c r="AQ4">
        <f>VLOOKUP(C4,'AT Copy'!C3:BP1215,40,FALSE)</f>
        <v>0</v>
      </c>
    </row>
    <row r="5" spans="1:43" x14ac:dyDescent="0.2">
      <c r="A5">
        <v>4</v>
      </c>
      <c r="B5" s="2">
        <v>44092.661307870374</v>
      </c>
      <c r="C5" t="s">
        <v>64</v>
      </c>
      <c r="D5">
        <v>3</v>
      </c>
      <c r="E5">
        <v>3</v>
      </c>
      <c r="F5">
        <v>5</v>
      </c>
      <c r="G5">
        <v>3</v>
      </c>
      <c r="H5">
        <v>6</v>
      </c>
      <c r="I5">
        <v>5</v>
      </c>
      <c r="J5">
        <v>4</v>
      </c>
      <c r="K5">
        <v>2</v>
      </c>
      <c r="L5">
        <v>5</v>
      </c>
      <c r="M5">
        <v>2</v>
      </c>
      <c r="N5">
        <f t="shared" si="0"/>
        <v>3</v>
      </c>
      <c r="O5">
        <f t="shared" si="15"/>
        <v>5</v>
      </c>
      <c r="P5">
        <f t="shared" si="1"/>
        <v>5</v>
      </c>
      <c r="Q5">
        <f t="shared" si="2"/>
        <v>5</v>
      </c>
      <c r="R5">
        <f t="shared" si="3"/>
        <v>6</v>
      </c>
      <c r="S5">
        <f t="shared" si="4"/>
        <v>3</v>
      </c>
      <c r="T5">
        <f t="shared" si="5"/>
        <v>4</v>
      </c>
      <c r="U5">
        <f t="shared" si="6"/>
        <v>6</v>
      </c>
      <c r="V5">
        <f t="shared" si="7"/>
        <v>5</v>
      </c>
      <c r="W5">
        <f t="shared" si="8"/>
        <v>6</v>
      </c>
      <c r="X5">
        <f t="shared" si="9"/>
        <v>3</v>
      </c>
      <c r="Y5">
        <f t="shared" si="10"/>
        <v>4.5</v>
      </c>
      <c r="Z5">
        <f t="shared" si="11"/>
        <v>5.5</v>
      </c>
      <c r="AA5">
        <f t="shared" si="12"/>
        <v>5</v>
      </c>
      <c r="AB5">
        <f t="shared" si="13"/>
        <v>6</v>
      </c>
      <c r="AC5">
        <v>4.4400000000000004</v>
      </c>
      <c r="AD5">
        <v>5.23</v>
      </c>
      <c r="AE5">
        <v>5.4</v>
      </c>
      <c r="AF5">
        <v>4.83</v>
      </c>
      <c r="AG5">
        <v>5.38</v>
      </c>
      <c r="AH5" t="str">
        <f>LOOKUP(X5,{0,2.99,4.44,5.89},{"Low","Medium Low","Medium High","High"})</f>
        <v>Medium Low</v>
      </c>
      <c r="AI5" t="str">
        <f>LOOKUP(Y5,{0,4.12,5.23,6.34},{"Low","Medium Low","Medium High","High"})</f>
        <v>Medium Low</v>
      </c>
      <c r="AJ5" t="str">
        <f>LOOKUP(Z5,{0,4.08,5.4,6.72},{"Low","Medium Low","Medium High","High"})</f>
        <v>Medium High</v>
      </c>
      <c r="AK5" t="str">
        <f>LOOKUP(AA5,{0,3.41,4.83,6.25},{"Low","Medium Low","Medium High","High"})</f>
        <v>Medium High</v>
      </c>
      <c r="AL5" t="str">
        <f>LOOKUP(AB5,{0,4.31,5.38,6.45},{"Low","Medium Low","Medium High","High"})</f>
        <v>Medium High</v>
      </c>
      <c r="AM5">
        <f>VLOOKUP(C5,'CLEAN DATA'!$C$1:$BE$1213,25,FALSE)</f>
        <v>1</v>
      </c>
      <c r="AN5">
        <f>VLOOKUP($C5,'CLEAN DATA'!$C$1:$BE$1213,2,FALSE)</f>
        <v>35</v>
      </c>
      <c r="AO5" t="str">
        <f t="shared" si="14"/>
        <v>31-40</v>
      </c>
      <c r="AP5">
        <f>VLOOKUP(C5,'AT Copy'!C4:BP1216,66,FALSE)</f>
        <v>3</v>
      </c>
      <c r="AQ5">
        <f>VLOOKUP(C5,'AT Copy'!C4:BP1216,40,FALSE)</f>
        <v>1</v>
      </c>
    </row>
    <row r="6" spans="1:43" x14ac:dyDescent="0.2">
      <c r="A6">
        <v>5</v>
      </c>
      <c r="B6" s="2">
        <v>44092.661747685182</v>
      </c>
      <c r="C6" t="s">
        <v>65</v>
      </c>
      <c r="D6">
        <v>2</v>
      </c>
      <c r="E6">
        <v>6</v>
      </c>
      <c r="F6">
        <v>7</v>
      </c>
      <c r="G6">
        <v>2</v>
      </c>
      <c r="H6">
        <v>7</v>
      </c>
      <c r="I6">
        <v>6</v>
      </c>
      <c r="J6">
        <v>7</v>
      </c>
      <c r="K6">
        <v>2</v>
      </c>
      <c r="L6">
        <v>7</v>
      </c>
      <c r="M6">
        <v>2</v>
      </c>
      <c r="N6">
        <f t="shared" si="0"/>
        <v>2</v>
      </c>
      <c r="O6">
        <f t="shared" si="15"/>
        <v>2</v>
      </c>
      <c r="P6">
        <f t="shared" si="1"/>
        <v>7</v>
      </c>
      <c r="Q6">
        <f t="shared" si="2"/>
        <v>6</v>
      </c>
      <c r="R6">
        <f t="shared" si="3"/>
        <v>7</v>
      </c>
      <c r="S6">
        <f t="shared" si="4"/>
        <v>2</v>
      </c>
      <c r="T6">
        <f t="shared" si="5"/>
        <v>7</v>
      </c>
      <c r="U6">
        <f t="shared" si="6"/>
        <v>6</v>
      </c>
      <c r="V6">
        <f t="shared" si="7"/>
        <v>7</v>
      </c>
      <c r="W6">
        <f t="shared" si="8"/>
        <v>6</v>
      </c>
      <c r="X6">
        <f t="shared" si="9"/>
        <v>2</v>
      </c>
      <c r="Y6">
        <f t="shared" si="10"/>
        <v>4.5</v>
      </c>
      <c r="Z6">
        <f t="shared" si="11"/>
        <v>6.5</v>
      </c>
      <c r="AA6">
        <f t="shared" si="12"/>
        <v>6.5</v>
      </c>
      <c r="AB6">
        <f t="shared" si="13"/>
        <v>6.5</v>
      </c>
      <c r="AC6">
        <v>4.4400000000000004</v>
      </c>
      <c r="AD6">
        <v>5.23</v>
      </c>
      <c r="AE6">
        <v>5.4</v>
      </c>
      <c r="AF6">
        <v>4.83</v>
      </c>
      <c r="AG6">
        <v>5.38</v>
      </c>
      <c r="AH6" t="str">
        <f>LOOKUP(X6,{0,2.99,4.44,5.89},{"Low","Medium Low","Medium High","High"})</f>
        <v>Low</v>
      </c>
      <c r="AI6" t="str">
        <f>LOOKUP(Y6,{0,4.12,5.23,6.34},{"Low","Medium Low","Medium High","High"})</f>
        <v>Medium Low</v>
      </c>
      <c r="AJ6" t="str">
        <f>LOOKUP(Z6,{0,4.08,5.4,6.72},{"Low","Medium Low","Medium High","High"})</f>
        <v>Medium High</v>
      </c>
      <c r="AK6" t="str">
        <f>LOOKUP(AA6,{0,3.41,4.83,6.25},{"Low","Medium Low","Medium High","High"})</f>
        <v>High</v>
      </c>
      <c r="AL6" t="str">
        <f>LOOKUP(AB6,{0,4.31,5.38,6.45},{"Low","Medium Low","Medium High","High"})</f>
        <v>High</v>
      </c>
      <c r="AM6">
        <f>VLOOKUP(C6,'CLEAN DATA'!$C$1:$BE$1213,25,FALSE)</f>
        <v>9</v>
      </c>
      <c r="AN6">
        <f>VLOOKUP($C6,'CLEAN DATA'!$C$1:$BE$1213,2,FALSE)</f>
        <v>42</v>
      </c>
      <c r="AO6" t="str">
        <f t="shared" si="14"/>
        <v>41-50</v>
      </c>
      <c r="AP6">
        <f>VLOOKUP(C6,'AT Copy'!C5:BP1217,66,FALSE)</f>
        <v>3</v>
      </c>
      <c r="AQ6">
        <f>VLOOKUP(C6,'AT Copy'!C5:BP1217,40,FALSE)</f>
        <v>0</v>
      </c>
    </row>
    <row r="7" spans="1:43" x14ac:dyDescent="0.2">
      <c r="A7">
        <v>6</v>
      </c>
      <c r="B7" s="2">
        <v>44092.661944444444</v>
      </c>
      <c r="C7" t="s">
        <v>67</v>
      </c>
      <c r="D7">
        <v>3</v>
      </c>
      <c r="E7">
        <v>3</v>
      </c>
      <c r="F7">
        <v>4</v>
      </c>
      <c r="G7">
        <v>3</v>
      </c>
      <c r="H7">
        <v>6</v>
      </c>
      <c r="I7">
        <v>3</v>
      </c>
      <c r="J7">
        <v>6</v>
      </c>
      <c r="K7">
        <v>3</v>
      </c>
      <c r="L7">
        <v>6</v>
      </c>
      <c r="M7">
        <v>3</v>
      </c>
      <c r="N7">
        <f t="shared" si="0"/>
        <v>3</v>
      </c>
      <c r="O7">
        <f t="shared" si="15"/>
        <v>5</v>
      </c>
      <c r="P7">
        <f t="shared" si="1"/>
        <v>4</v>
      </c>
      <c r="Q7">
        <f t="shared" si="2"/>
        <v>5</v>
      </c>
      <c r="R7">
        <f t="shared" si="3"/>
        <v>6</v>
      </c>
      <c r="S7">
        <f t="shared" si="4"/>
        <v>5</v>
      </c>
      <c r="T7">
        <f t="shared" si="5"/>
        <v>6</v>
      </c>
      <c r="U7">
        <f t="shared" si="6"/>
        <v>5</v>
      </c>
      <c r="V7">
        <f t="shared" si="7"/>
        <v>6</v>
      </c>
      <c r="W7">
        <f t="shared" si="8"/>
        <v>5</v>
      </c>
      <c r="X7">
        <f t="shared" si="9"/>
        <v>4</v>
      </c>
      <c r="Y7">
        <f t="shared" si="10"/>
        <v>5.5</v>
      </c>
      <c r="Z7">
        <f t="shared" si="11"/>
        <v>4.5</v>
      </c>
      <c r="AA7">
        <f t="shared" si="12"/>
        <v>5.5</v>
      </c>
      <c r="AB7">
        <f t="shared" si="13"/>
        <v>5.5</v>
      </c>
      <c r="AC7">
        <v>4.4400000000000004</v>
      </c>
      <c r="AD7">
        <v>5.23</v>
      </c>
      <c r="AE7">
        <v>5.4</v>
      </c>
      <c r="AF7">
        <v>4.83</v>
      </c>
      <c r="AG7">
        <v>5.38</v>
      </c>
      <c r="AH7" t="str">
        <f>LOOKUP(X7,{0,2.99,4.44,5.89},{"Low","Medium Low","Medium High","High"})</f>
        <v>Medium Low</v>
      </c>
      <c r="AI7" t="str">
        <f>LOOKUP(Y7,{0,4.12,5.23,6.34},{"Low","Medium Low","Medium High","High"})</f>
        <v>Medium High</v>
      </c>
      <c r="AJ7" t="str">
        <f>LOOKUP(Z7,{0,4.08,5.4,6.72},{"Low","Medium Low","Medium High","High"})</f>
        <v>Medium Low</v>
      </c>
      <c r="AK7" t="str">
        <f>LOOKUP(AA7,{0,3.41,4.83,6.25},{"Low","Medium Low","Medium High","High"})</f>
        <v>Medium High</v>
      </c>
      <c r="AL7" t="str">
        <f>LOOKUP(AB7,{0,4.31,5.38,6.45},{"Low","Medium Low","Medium High","High"})</f>
        <v>Medium High</v>
      </c>
      <c r="AM7">
        <f>VLOOKUP(C7,'CLEAN DATA'!$C$1:$BE$1213,25,FALSE)</f>
        <v>1</v>
      </c>
      <c r="AN7">
        <f>VLOOKUP($C7,'CLEAN DATA'!$C$1:$BE$1213,2,FALSE)</f>
        <v>39</v>
      </c>
      <c r="AO7" t="str">
        <f t="shared" si="14"/>
        <v>31-40</v>
      </c>
      <c r="AP7">
        <f>VLOOKUP(C7,'AT Copy'!C6:BP1218,66,FALSE)</f>
        <v>3</v>
      </c>
      <c r="AQ7">
        <f>VLOOKUP(C7,'AT Copy'!C6:BP1218,40,FALSE)</f>
        <v>0</v>
      </c>
    </row>
    <row r="8" spans="1:43" x14ac:dyDescent="0.2">
      <c r="A8">
        <v>7</v>
      </c>
      <c r="B8" s="2">
        <v>44092.662361111114</v>
      </c>
      <c r="C8" t="s">
        <v>68</v>
      </c>
      <c r="D8">
        <v>5</v>
      </c>
      <c r="E8">
        <v>6</v>
      </c>
      <c r="F8">
        <v>6</v>
      </c>
      <c r="G8">
        <v>4</v>
      </c>
      <c r="H8">
        <v>5</v>
      </c>
      <c r="I8">
        <v>6</v>
      </c>
      <c r="J8">
        <v>5</v>
      </c>
      <c r="K8">
        <v>5</v>
      </c>
      <c r="L8">
        <v>4</v>
      </c>
      <c r="M8">
        <v>5</v>
      </c>
      <c r="N8">
        <f t="shared" si="0"/>
        <v>5</v>
      </c>
      <c r="O8">
        <f t="shared" si="15"/>
        <v>2</v>
      </c>
      <c r="P8">
        <f t="shared" si="1"/>
        <v>6</v>
      </c>
      <c r="Q8">
        <f t="shared" si="2"/>
        <v>4</v>
      </c>
      <c r="R8">
        <f t="shared" si="3"/>
        <v>5</v>
      </c>
      <c r="S8">
        <f t="shared" si="4"/>
        <v>2</v>
      </c>
      <c r="T8">
        <f t="shared" si="5"/>
        <v>5</v>
      </c>
      <c r="U8">
        <f t="shared" si="6"/>
        <v>3</v>
      </c>
      <c r="V8">
        <f t="shared" si="7"/>
        <v>4</v>
      </c>
      <c r="W8">
        <f t="shared" si="8"/>
        <v>3</v>
      </c>
      <c r="X8">
        <f t="shared" si="9"/>
        <v>3.5</v>
      </c>
      <c r="Y8">
        <f t="shared" si="10"/>
        <v>3.5</v>
      </c>
      <c r="Z8">
        <f t="shared" si="11"/>
        <v>4.5</v>
      </c>
      <c r="AA8">
        <f t="shared" si="12"/>
        <v>4</v>
      </c>
      <c r="AB8">
        <f t="shared" si="13"/>
        <v>4</v>
      </c>
      <c r="AC8">
        <v>4.4400000000000004</v>
      </c>
      <c r="AD8">
        <v>5.23</v>
      </c>
      <c r="AE8">
        <v>5.4</v>
      </c>
      <c r="AF8">
        <v>4.83</v>
      </c>
      <c r="AG8">
        <v>5.38</v>
      </c>
      <c r="AH8" t="str">
        <f>LOOKUP(X8,{0,2.99,4.44,5.89},{"Low","Medium Low","Medium High","High"})</f>
        <v>Medium Low</v>
      </c>
      <c r="AI8" t="str">
        <f>LOOKUP(Y8,{0,4.12,5.23,6.34},{"Low","Medium Low","Medium High","High"})</f>
        <v>Low</v>
      </c>
      <c r="AJ8" t="str">
        <f>LOOKUP(Z8,{0,4.08,5.4,6.72},{"Low","Medium Low","Medium High","High"})</f>
        <v>Medium Low</v>
      </c>
      <c r="AK8" t="str">
        <f>LOOKUP(AA8,{0,3.41,4.83,6.25},{"Low","Medium Low","Medium High","High"})</f>
        <v>Medium Low</v>
      </c>
      <c r="AL8" t="str">
        <f>LOOKUP(AB8,{0,4.31,5.38,6.45},{"Low","Medium Low","Medium High","High"})</f>
        <v>Low</v>
      </c>
      <c r="AM8">
        <f>VLOOKUP(C8,'CLEAN DATA'!$C$1:$BE$1213,25,FALSE)</f>
        <v>9</v>
      </c>
      <c r="AN8">
        <f>VLOOKUP($C8,'CLEAN DATA'!$C$1:$BE$1213,2,FALSE)</f>
        <v>39</v>
      </c>
      <c r="AO8" t="str">
        <f t="shared" si="14"/>
        <v>31-40</v>
      </c>
      <c r="AP8">
        <f>VLOOKUP(C8,'AT Copy'!C7:BP1219,66,FALSE)</f>
        <v>1</v>
      </c>
      <c r="AQ8">
        <f>VLOOKUP(C8,'AT Copy'!C7:BP1219,40,FALSE)</f>
        <v>0</v>
      </c>
    </row>
    <row r="9" spans="1:43" x14ac:dyDescent="0.2">
      <c r="A9">
        <v>8</v>
      </c>
      <c r="B9" s="2">
        <v>44092.662928240738</v>
      </c>
      <c r="C9" t="s">
        <v>69</v>
      </c>
      <c r="D9">
        <v>5</v>
      </c>
      <c r="E9">
        <v>1</v>
      </c>
      <c r="F9">
        <v>5</v>
      </c>
      <c r="G9">
        <v>2</v>
      </c>
      <c r="H9">
        <v>3</v>
      </c>
      <c r="I9">
        <v>1</v>
      </c>
      <c r="J9">
        <v>7</v>
      </c>
      <c r="K9">
        <v>2</v>
      </c>
      <c r="L9">
        <v>6</v>
      </c>
      <c r="M9">
        <v>5</v>
      </c>
      <c r="N9">
        <f t="shared" si="0"/>
        <v>5</v>
      </c>
      <c r="O9">
        <f t="shared" si="15"/>
        <v>7</v>
      </c>
      <c r="P9">
        <f t="shared" si="1"/>
        <v>5</v>
      </c>
      <c r="Q9">
        <f t="shared" si="2"/>
        <v>6</v>
      </c>
      <c r="R9">
        <f t="shared" si="3"/>
        <v>3</v>
      </c>
      <c r="S9">
        <f t="shared" si="4"/>
        <v>7</v>
      </c>
      <c r="T9">
        <f t="shared" si="5"/>
        <v>7</v>
      </c>
      <c r="U9">
        <f t="shared" si="6"/>
        <v>6</v>
      </c>
      <c r="V9">
        <f t="shared" si="7"/>
        <v>6</v>
      </c>
      <c r="W9">
        <f t="shared" si="8"/>
        <v>3</v>
      </c>
      <c r="X9">
        <f t="shared" si="9"/>
        <v>6</v>
      </c>
      <c r="Y9">
        <f t="shared" si="10"/>
        <v>7</v>
      </c>
      <c r="Z9">
        <f t="shared" si="11"/>
        <v>5.5</v>
      </c>
      <c r="AA9">
        <f t="shared" si="12"/>
        <v>6</v>
      </c>
      <c r="AB9">
        <f t="shared" si="13"/>
        <v>3</v>
      </c>
      <c r="AC9">
        <v>4.4400000000000004</v>
      </c>
      <c r="AD9">
        <v>5.23</v>
      </c>
      <c r="AE9">
        <v>5.4</v>
      </c>
      <c r="AF9">
        <v>4.83</v>
      </c>
      <c r="AG9">
        <v>5.38</v>
      </c>
      <c r="AH9" t="str">
        <f>LOOKUP(X9,{0,2.99,4.44,5.89},{"Low","Medium Low","Medium High","High"})</f>
        <v>High</v>
      </c>
      <c r="AI9" t="str">
        <f>LOOKUP(Y9,{0,4.12,5.23,6.34},{"Low","Medium Low","Medium High","High"})</f>
        <v>High</v>
      </c>
      <c r="AJ9" t="str">
        <f>LOOKUP(Z9,{0,4.08,5.4,6.72},{"Low","Medium Low","Medium High","High"})</f>
        <v>Medium High</v>
      </c>
      <c r="AK9" t="str">
        <f>LOOKUP(AA9,{0,3.41,4.83,6.25},{"Low","Medium Low","Medium High","High"})</f>
        <v>Medium High</v>
      </c>
      <c r="AL9" t="str">
        <f>LOOKUP(AB9,{0,4.31,5.38,6.45},{"Low","Medium Low","Medium High","High"})</f>
        <v>Low</v>
      </c>
      <c r="AM9">
        <f>VLOOKUP(C9,'CLEAN DATA'!$C$1:$BE$1213,25,FALSE)</f>
        <v>7</v>
      </c>
      <c r="AN9">
        <f>VLOOKUP($C9,'CLEAN DATA'!$C$1:$BE$1213,2,FALSE)</f>
        <v>72</v>
      </c>
      <c r="AO9" t="str">
        <f t="shared" si="14"/>
        <v>60+</v>
      </c>
      <c r="AP9">
        <f>VLOOKUP(C9,'AT Copy'!C8:BP1220,66,FALSE)</f>
        <v>4</v>
      </c>
      <c r="AQ9">
        <f>VLOOKUP(C9,'AT Copy'!C8:BP1220,40,FALSE)</f>
        <v>0</v>
      </c>
    </row>
    <row r="10" spans="1:43" x14ac:dyDescent="0.2">
      <c r="A10">
        <v>9</v>
      </c>
      <c r="B10" s="2">
        <v>44092.663206018522</v>
      </c>
      <c r="C10" t="s">
        <v>70</v>
      </c>
      <c r="D10">
        <v>3</v>
      </c>
      <c r="E10">
        <v>3</v>
      </c>
      <c r="F10">
        <v>5</v>
      </c>
      <c r="G10">
        <v>6</v>
      </c>
      <c r="H10">
        <v>5</v>
      </c>
      <c r="I10">
        <v>5</v>
      </c>
      <c r="J10">
        <v>6</v>
      </c>
      <c r="K10">
        <v>3</v>
      </c>
      <c r="L10">
        <v>5</v>
      </c>
      <c r="M10">
        <v>3</v>
      </c>
      <c r="N10">
        <f t="shared" si="0"/>
        <v>3</v>
      </c>
      <c r="O10">
        <f t="shared" si="15"/>
        <v>5</v>
      </c>
      <c r="P10">
        <f t="shared" si="1"/>
        <v>5</v>
      </c>
      <c r="Q10">
        <f t="shared" si="2"/>
        <v>2</v>
      </c>
      <c r="R10">
        <f t="shared" si="3"/>
        <v>5</v>
      </c>
      <c r="S10">
        <f t="shared" si="4"/>
        <v>3</v>
      </c>
      <c r="T10">
        <f t="shared" si="5"/>
        <v>6</v>
      </c>
      <c r="U10">
        <f t="shared" si="6"/>
        <v>5</v>
      </c>
      <c r="V10">
        <f t="shared" si="7"/>
        <v>5</v>
      </c>
      <c r="W10">
        <f t="shared" si="8"/>
        <v>5</v>
      </c>
      <c r="X10">
        <f t="shared" si="9"/>
        <v>3</v>
      </c>
      <c r="Y10">
        <f t="shared" si="10"/>
        <v>5.5</v>
      </c>
      <c r="Z10">
        <f t="shared" si="11"/>
        <v>5</v>
      </c>
      <c r="AA10">
        <f t="shared" si="12"/>
        <v>3.5</v>
      </c>
      <c r="AB10">
        <f t="shared" si="13"/>
        <v>5</v>
      </c>
      <c r="AC10">
        <v>4.4400000000000004</v>
      </c>
      <c r="AD10">
        <v>5.23</v>
      </c>
      <c r="AE10">
        <v>5.4</v>
      </c>
      <c r="AF10">
        <v>4.83</v>
      </c>
      <c r="AG10">
        <v>5.38</v>
      </c>
      <c r="AH10" t="str">
        <f>LOOKUP(X10,{0,2.99,4.44,5.89},{"Low","Medium Low","Medium High","High"})</f>
        <v>Medium Low</v>
      </c>
      <c r="AI10" t="str">
        <f>LOOKUP(Y10,{0,4.12,5.23,6.34},{"Low","Medium Low","Medium High","High"})</f>
        <v>Medium High</v>
      </c>
      <c r="AJ10" t="str">
        <f>LOOKUP(Z10,{0,4.08,5.4,6.72},{"Low","Medium Low","Medium High","High"})</f>
        <v>Medium Low</v>
      </c>
      <c r="AK10" t="str">
        <f>LOOKUP(AA10,{0,3.41,4.83,6.25},{"Low","Medium Low","Medium High","High"})</f>
        <v>Medium Low</v>
      </c>
      <c r="AL10" t="str">
        <f>LOOKUP(AB10,{0,4.31,5.38,6.45},{"Low","Medium Low","Medium High","High"})</f>
        <v>Medium Low</v>
      </c>
      <c r="AM10">
        <f>VLOOKUP(C10,'CLEAN DATA'!$C$1:$BE$1213,25,FALSE)</f>
        <v>13</v>
      </c>
      <c r="AN10">
        <f>VLOOKUP($C10,'CLEAN DATA'!$C$1:$BE$1213,2,FALSE)</f>
        <v>41</v>
      </c>
      <c r="AO10" t="str">
        <f t="shared" si="14"/>
        <v>41-50</v>
      </c>
      <c r="AP10">
        <f>VLOOKUP(C10,'AT Copy'!C9:BP1221,66,FALSE)</f>
        <v>5</v>
      </c>
      <c r="AQ10">
        <f>VLOOKUP(C10,'AT Copy'!C9:BP1221,40,FALSE)</f>
        <v>1</v>
      </c>
    </row>
    <row r="11" spans="1:43" x14ac:dyDescent="0.2">
      <c r="A11">
        <v>10</v>
      </c>
      <c r="B11" s="2">
        <v>44092.663472222222</v>
      </c>
      <c r="C11" t="s">
        <v>72</v>
      </c>
      <c r="D11">
        <v>3</v>
      </c>
      <c r="E11">
        <v>3</v>
      </c>
      <c r="F11">
        <v>5</v>
      </c>
      <c r="G11">
        <v>3</v>
      </c>
      <c r="H11">
        <v>5</v>
      </c>
      <c r="I11">
        <v>5</v>
      </c>
      <c r="J11">
        <v>6</v>
      </c>
      <c r="K11">
        <v>2</v>
      </c>
      <c r="L11">
        <v>5</v>
      </c>
      <c r="M11">
        <v>5</v>
      </c>
      <c r="N11">
        <f t="shared" si="0"/>
        <v>3</v>
      </c>
      <c r="O11">
        <f t="shared" si="15"/>
        <v>5</v>
      </c>
      <c r="P11">
        <f t="shared" si="1"/>
        <v>5</v>
      </c>
      <c r="Q11">
        <f t="shared" si="2"/>
        <v>5</v>
      </c>
      <c r="R11">
        <f t="shared" si="3"/>
        <v>5</v>
      </c>
      <c r="S11">
        <f t="shared" si="4"/>
        <v>3</v>
      </c>
      <c r="T11">
        <f t="shared" si="5"/>
        <v>6</v>
      </c>
      <c r="U11">
        <f t="shared" si="6"/>
        <v>6</v>
      </c>
      <c r="V11">
        <f t="shared" si="7"/>
        <v>5</v>
      </c>
      <c r="W11">
        <f t="shared" si="8"/>
        <v>3</v>
      </c>
      <c r="X11">
        <f t="shared" si="9"/>
        <v>3</v>
      </c>
      <c r="Y11">
        <f t="shared" si="10"/>
        <v>5.5</v>
      </c>
      <c r="Z11">
        <f t="shared" si="11"/>
        <v>5.5</v>
      </c>
      <c r="AA11">
        <f t="shared" si="12"/>
        <v>5</v>
      </c>
      <c r="AB11">
        <f t="shared" si="13"/>
        <v>4</v>
      </c>
      <c r="AC11">
        <v>4.4400000000000004</v>
      </c>
      <c r="AD11">
        <v>5.23</v>
      </c>
      <c r="AE11">
        <v>5.4</v>
      </c>
      <c r="AF11">
        <v>4.83</v>
      </c>
      <c r="AG11">
        <v>5.38</v>
      </c>
      <c r="AH11" t="str">
        <f>LOOKUP(X11,{0,2.99,4.44,5.89},{"Low","Medium Low","Medium High","High"})</f>
        <v>Medium Low</v>
      </c>
      <c r="AI11" t="str">
        <f>LOOKUP(Y11,{0,4.12,5.23,6.34},{"Low","Medium Low","Medium High","High"})</f>
        <v>Medium High</v>
      </c>
      <c r="AJ11" t="str">
        <f>LOOKUP(Z11,{0,4.08,5.4,6.72},{"Low","Medium Low","Medium High","High"})</f>
        <v>Medium High</v>
      </c>
      <c r="AK11" t="str">
        <f>LOOKUP(AA11,{0,3.41,4.83,6.25},{"Low","Medium Low","Medium High","High"})</f>
        <v>Medium High</v>
      </c>
      <c r="AL11" t="str">
        <f>LOOKUP(AB11,{0,4.31,5.38,6.45},{"Low","Medium Low","Medium High","High"})</f>
        <v>Low</v>
      </c>
      <c r="AM11">
        <f>VLOOKUP(C11,'CLEAN DATA'!$C$1:$BE$1213,25,FALSE)</f>
        <v>13</v>
      </c>
      <c r="AN11">
        <f>VLOOKUP($C11,'CLEAN DATA'!$C$1:$BE$1213,2,FALSE)</f>
        <v>40</v>
      </c>
      <c r="AO11" t="str">
        <f t="shared" si="14"/>
        <v>31-40</v>
      </c>
      <c r="AP11">
        <f>VLOOKUP(C11,'AT Copy'!C10:BP1222,66,FALSE)</f>
        <v>2</v>
      </c>
      <c r="AQ11">
        <f>VLOOKUP(C11,'AT Copy'!C10:BP1222,40,FALSE)</f>
        <v>1</v>
      </c>
    </row>
    <row r="12" spans="1:43" x14ac:dyDescent="0.2">
      <c r="A12">
        <v>11</v>
      </c>
      <c r="B12" s="2">
        <v>44092.6637962963</v>
      </c>
      <c r="C12" t="s">
        <v>74</v>
      </c>
      <c r="D12">
        <v>6</v>
      </c>
      <c r="E12">
        <v>1</v>
      </c>
      <c r="F12">
        <v>6</v>
      </c>
      <c r="G12">
        <v>1</v>
      </c>
      <c r="H12">
        <v>6</v>
      </c>
      <c r="I12">
        <v>6</v>
      </c>
      <c r="J12">
        <v>6</v>
      </c>
      <c r="K12">
        <v>1</v>
      </c>
      <c r="L12">
        <v>6</v>
      </c>
      <c r="M12">
        <v>6</v>
      </c>
      <c r="N12">
        <f t="shared" si="0"/>
        <v>6</v>
      </c>
      <c r="O12">
        <f t="shared" si="15"/>
        <v>7</v>
      </c>
      <c r="P12">
        <f t="shared" si="1"/>
        <v>6</v>
      </c>
      <c r="Q12">
        <f t="shared" si="2"/>
        <v>7</v>
      </c>
      <c r="R12">
        <f t="shared" si="3"/>
        <v>6</v>
      </c>
      <c r="S12">
        <f t="shared" si="4"/>
        <v>2</v>
      </c>
      <c r="T12">
        <f t="shared" si="5"/>
        <v>6</v>
      </c>
      <c r="U12">
        <f t="shared" si="6"/>
        <v>7</v>
      </c>
      <c r="V12">
        <f t="shared" si="7"/>
        <v>6</v>
      </c>
      <c r="W12">
        <f t="shared" si="8"/>
        <v>2</v>
      </c>
      <c r="X12">
        <f t="shared" si="9"/>
        <v>4</v>
      </c>
      <c r="Y12">
        <f t="shared" si="10"/>
        <v>6.5</v>
      </c>
      <c r="Z12">
        <f t="shared" si="11"/>
        <v>6.5</v>
      </c>
      <c r="AA12">
        <f t="shared" si="12"/>
        <v>6.5</v>
      </c>
      <c r="AB12">
        <f t="shared" si="13"/>
        <v>4</v>
      </c>
      <c r="AC12">
        <v>4.4400000000000004</v>
      </c>
      <c r="AD12">
        <v>5.23</v>
      </c>
      <c r="AE12">
        <v>5.4</v>
      </c>
      <c r="AF12">
        <v>4.83</v>
      </c>
      <c r="AG12">
        <v>5.38</v>
      </c>
      <c r="AH12" t="str">
        <f>LOOKUP(X12,{0,2.99,4.44,5.89},{"Low","Medium Low","Medium High","High"})</f>
        <v>Medium Low</v>
      </c>
      <c r="AI12" t="str">
        <f>LOOKUP(Y12,{0,4.12,5.23,6.34},{"Low","Medium Low","Medium High","High"})</f>
        <v>High</v>
      </c>
      <c r="AJ12" t="str">
        <f>LOOKUP(Z12,{0,4.08,5.4,6.72},{"Low","Medium Low","Medium High","High"})</f>
        <v>Medium High</v>
      </c>
      <c r="AK12" t="str">
        <f>LOOKUP(AA12,{0,3.41,4.83,6.25},{"Low","Medium Low","Medium High","High"})</f>
        <v>High</v>
      </c>
      <c r="AL12" t="str">
        <f>LOOKUP(AB12,{0,4.31,5.38,6.45},{"Low","Medium Low","Medium High","High"})</f>
        <v>Low</v>
      </c>
      <c r="AM12">
        <f>VLOOKUP(C12,'CLEAN DATA'!$C$1:$BE$1213,25,FALSE)</f>
        <v>3</v>
      </c>
      <c r="AN12">
        <f>VLOOKUP($C12,'CLEAN DATA'!$C$1:$BE$1213,2,FALSE)</f>
        <v>56</v>
      </c>
      <c r="AO12" t="str">
        <f t="shared" si="14"/>
        <v>51-60</v>
      </c>
      <c r="AP12">
        <f>VLOOKUP(C12,'AT Copy'!C11:BP1223,66,FALSE)</f>
        <v>2</v>
      </c>
      <c r="AQ12">
        <f>VLOOKUP(C12,'AT Copy'!C11:BP1223,40,FALSE)</f>
        <v>0</v>
      </c>
    </row>
    <row r="13" spans="1:43" x14ac:dyDescent="0.2">
      <c r="A13">
        <v>12</v>
      </c>
      <c r="B13" s="2">
        <v>44092.664548611108</v>
      </c>
      <c r="C13" t="s">
        <v>75</v>
      </c>
      <c r="D13">
        <v>5</v>
      </c>
      <c r="E13">
        <v>2</v>
      </c>
      <c r="F13">
        <v>5</v>
      </c>
      <c r="G13">
        <v>3</v>
      </c>
      <c r="H13">
        <v>5</v>
      </c>
      <c r="I13">
        <v>3</v>
      </c>
      <c r="J13">
        <v>5</v>
      </c>
      <c r="K13">
        <v>2</v>
      </c>
      <c r="L13">
        <v>6</v>
      </c>
      <c r="M13">
        <v>5</v>
      </c>
      <c r="N13">
        <f t="shared" si="0"/>
        <v>5</v>
      </c>
      <c r="O13">
        <f t="shared" si="15"/>
        <v>6</v>
      </c>
      <c r="P13">
        <f t="shared" si="1"/>
        <v>5</v>
      </c>
      <c r="Q13">
        <f t="shared" si="2"/>
        <v>5</v>
      </c>
      <c r="R13">
        <f t="shared" si="3"/>
        <v>5</v>
      </c>
      <c r="S13">
        <f t="shared" si="4"/>
        <v>5</v>
      </c>
      <c r="T13">
        <f t="shared" si="5"/>
        <v>5</v>
      </c>
      <c r="U13">
        <f t="shared" si="6"/>
        <v>6</v>
      </c>
      <c r="V13">
        <f t="shared" si="7"/>
        <v>6</v>
      </c>
      <c r="W13">
        <f t="shared" si="8"/>
        <v>3</v>
      </c>
      <c r="X13">
        <f t="shared" si="9"/>
        <v>5</v>
      </c>
      <c r="Y13">
        <f t="shared" si="10"/>
        <v>5.5</v>
      </c>
      <c r="Z13">
        <f t="shared" si="11"/>
        <v>5.5</v>
      </c>
      <c r="AA13">
        <f t="shared" si="12"/>
        <v>5.5</v>
      </c>
      <c r="AB13">
        <f t="shared" si="13"/>
        <v>4</v>
      </c>
      <c r="AC13">
        <v>4.4400000000000004</v>
      </c>
      <c r="AD13">
        <v>5.23</v>
      </c>
      <c r="AE13">
        <v>5.4</v>
      </c>
      <c r="AF13">
        <v>4.83</v>
      </c>
      <c r="AG13">
        <v>5.38</v>
      </c>
      <c r="AH13" t="str">
        <f>LOOKUP(X13,{0,2.99,4.44,5.89},{"Low","Medium Low","Medium High","High"})</f>
        <v>Medium High</v>
      </c>
      <c r="AI13" t="str">
        <f>LOOKUP(Y13,{0,4.12,5.23,6.34},{"Low","Medium Low","Medium High","High"})</f>
        <v>Medium High</v>
      </c>
      <c r="AJ13" t="str">
        <f>LOOKUP(Z13,{0,4.08,5.4,6.72},{"Low","Medium Low","Medium High","High"})</f>
        <v>Medium High</v>
      </c>
      <c r="AK13" t="str">
        <f>LOOKUP(AA13,{0,3.41,4.83,6.25},{"Low","Medium Low","Medium High","High"})</f>
        <v>Medium High</v>
      </c>
      <c r="AL13" t="str">
        <f>LOOKUP(AB13,{0,4.31,5.38,6.45},{"Low","Medium Low","Medium High","High"})</f>
        <v>Low</v>
      </c>
      <c r="AM13">
        <f>VLOOKUP(C13,'CLEAN DATA'!$C$1:$BE$1213,25,FALSE)</f>
        <v>12</v>
      </c>
      <c r="AN13">
        <f>VLOOKUP($C13,'CLEAN DATA'!$C$1:$BE$1213,2,FALSE)</f>
        <v>54</v>
      </c>
      <c r="AO13" t="str">
        <f t="shared" si="14"/>
        <v>51-60</v>
      </c>
      <c r="AP13">
        <f>VLOOKUP(C13,'AT Copy'!C12:BP1224,66,FALSE)</f>
        <v>2</v>
      </c>
      <c r="AQ13">
        <f>VLOOKUP(C13,'AT Copy'!C12:BP1224,40,FALSE)</f>
        <v>0</v>
      </c>
    </row>
    <row r="14" spans="1:43" x14ac:dyDescent="0.2">
      <c r="A14">
        <v>13</v>
      </c>
      <c r="B14" s="2">
        <v>44092.665451388886</v>
      </c>
      <c r="C14" t="s">
        <v>77</v>
      </c>
      <c r="D14">
        <v>4</v>
      </c>
      <c r="E14">
        <v>2</v>
      </c>
      <c r="F14">
        <v>6</v>
      </c>
      <c r="G14">
        <v>2</v>
      </c>
      <c r="H14">
        <v>3</v>
      </c>
      <c r="I14">
        <v>6</v>
      </c>
      <c r="J14">
        <v>6</v>
      </c>
      <c r="K14">
        <v>2</v>
      </c>
      <c r="L14">
        <v>6</v>
      </c>
      <c r="M14">
        <v>6</v>
      </c>
      <c r="N14">
        <f t="shared" si="0"/>
        <v>4</v>
      </c>
      <c r="O14">
        <f t="shared" si="15"/>
        <v>6</v>
      </c>
      <c r="P14">
        <f t="shared" si="1"/>
        <v>6</v>
      </c>
      <c r="Q14">
        <f t="shared" si="2"/>
        <v>6</v>
      </c>
      <c r="R14">
        <f t="shared" si="3"/>
        <v>3</v>
      </c>
      <c r="S14">
        <f t="shared" si="4"/>
        <v>2</v>
      </c>
      <c r="T14">
        <f t="shared" si="5"/>
        <v>6</v>
      </c>
      <c r="U14">
        <f t="shared" si="6"/>
        <v>6</v>
      </c>
      <c r="V14">
        <f t="shared" si="7"/>
        <v>6</v>
      </c>
      <c r="W14">
        <f t="shared" si="8"/>
        <v>2</v>
      </c>
      <c r="X14">
        <f t="shared" si="9"/>
        <v>3</v>
      </c>
      <c r="Y14">
        <f t="shared" si="10"/>
        <v>6</v>
      </c>
      <c r="Z14">
        <f t="shared" si="11"/>
        <v>6</v>
      </c>
      <c r="AA14">
        <f t="shared" si="12"/>
        <v>6</v>
      </c>
      <c r="AB14">
        <f t="shared" si="13"/>
        <v>2.5</v>
      </c>
      <c r="AC14">
        <v>4.4400000000000004</v>
      </c>
      <c r="AD14">
        <v>5.23</v>
      </c>
      <c r="AE14">
        <v>5.4</v>
      </c>
      <c r="AF14">
        <v>4.83</v>
      </c>
      <c r="AG14">
        <v>5.38</v>
      </c>
      <c r="AH14" t="str">
        <f>LOOKUP(X14,{0,2.99,4.44,5.89},{"Low","Medium Low","Medium High","High"})</f>
        <v>Medium Low</v>
      </c>
      <c r="AI14" t="str">
        <f>LOOKUP(Y14,{0,4.12,5.23,6.34},{"Low","Medium Low","Medium High","High"})</f>
        <v>Medium High</v>
      </c>
      <c r="AJ14" t="str">
        <f>LOOKUP(Z14,{0,4.08,5.4,6.72},{"Low","Medium Low","Medium High","High"})</f>
        <v>Medium High</v>
      </c>
      <c r="AK14" t="str">
        <f>LOOKUP(AA14,{0,3.41,4.83,6.25},{"Low","Medium Low","Medium High","High"})</f>
        <v>Medium High</v>
      </c>
      <c r="AL14" t="str">
        <f>LOOKUP(AB14,{0,4.31,5.38,6.45},{"Low","Medium Low","Medium High","High"})</f>
        <v>Low</v>
      </c>
      <c r="AM14">
        <f>VLOOKUP(C14,'CLEAN DATA'!$C$1:$BE$1213,25,FALSE)</f>
        <v>13</v>
      </c>
      <c r="AN14">
        <f>VLOOKUP($C14,'CLEAN DATA'!$C$1:$BE$1213,2,FALSE)</f>
        <v>57</v>
      </c>
      <c r="AO14" t="str">
        <f t="shared" si="14"/>
        <v>51-60</v>
      </c>
      <c r="AP14">
        <f>VLOOKUP(C14,'AT Copy'!C13:BP1225,66,FALSE)</f>
        <v>2</v>
      </c>
      <c r="AQ14">
        <f>VLOOKUP(C14,'AT Copy'!C13:BP1225,40,FALSE)</f>
        <v>1</v>
      </c>
    </row>
    <row r="15" spans="1:43" x14ac:dyDescent="0.2">
      <c r="A15">
        <v>14</v>
      </c>
      <c r="B15" s="2">
        <v>44092.665925925925</v>
      </c>
      <c r="C15" t="s">
        <v>79</v>
      </c>
      <c r="D15">
        <v>5</v>
      </c>
      <c r="E15">
        <v>1</v>
      </c>
      <c r="F15">
        <v>5</v>
      </c>
      <c r="G15">
        <v>6</v>
      </c>
      <c r="H15">
        <v>4</v>
      </c>
      <c r="I15">
        <v>4</v>
      </c>
      <c r="J15">
        <v>7</v>
      </c>
      <c r="K15">
        <v>1</v>
      </c>
      <c r="L15">
        <v>5</v>
      </c>
      <c r="M15">
        <v>6</v>
      </c>
      <c r="N15">
        <f t="shared" si="0"/>
        <v>5</v>
      </c>
      <c r="O15">
        <f t="shared" si="15"/>
        <v>7</v>
      </c>
      <c r="P15">
        <f t="shared" si="1"/>
        <v>5</v>
      </c>
      <c r="Q15">
        <f t="shared" si="2"/>
        <v>2</v>
      </c>
      <c r="R15">
        <f t="shared" si="3"/>
        <v>4</v>
      </c>
      <c r="S15">
        <f t="shared" si="4"/>
        <v>4</v>
      </c>
      <c r="T15">
        <f t="shared" si="5"/>
        <v>7</v>
      </c>
      <c r="U15">
        <f t="shared" si="6"/>
        <v>7</v>
      </c>
      <c r="V15">
        <f t="shared" si="7"/>
        <v>5</v>
      </c>
      <c r="W15">
        <f t="shared" si="8"/>
        <v>2</v>
      </c>
      <c r="X15">
        <f t="shared" si="9"/>
        <v>4.5</v>
      </c>
      <c r="Y15">
        <f t="shared" si="10"/>
        <v>7</v>
      </c>
      <c r="Z15">
        <f t="shared" si="11"/>
        <v>6</v>
      </c>
      <c r="AA15">
        <f t="shared" si="12"/>
        <v>3.5</v>
      </c>
      <c r="AB15">
        <f t="shared" si="13"/>
        <v>3</v>
      </c>
      <c r="AC15">
        <v>4.4400000000000004</v>
      </c>
      <c r="AD15">
        <v>5.23</v>
      </c>
      <c r="AE15">
        <v>5.4</v>
      </c>
      <c r="AF15">
        <v>4.83</v>
      </c>
      <c r="AG15">
        <v>5.38</v>
      </c>
      <c r="AH15" t="str">
        <f>LOOKUP(X15,{0,2.99,4.44,5.89},{"Low","Medium Low","Medium High","High"})</f>
        <v>Medium High</v>
      </c>
      <c r="AI15" t="str">
        <f>LOOKUP(Y15,{0,4.12,5.23,6.34},{"Low","Medium Low","Medium High","High"})</f>
        <v>High</v>
      </c>
      <c r="AJ15" t="str">
        <f>LOOKUP(Z15,{0,4.08,5.4,6.72},{"Low","Medium Low","Medium High","High"})</f>
        <v>Medium High</v>
      </c>
      <c r="AK15" t="str">
        <f>LOOKUP(AA15,{0,3.41,4.83,6.25},{"Low","Medium Low","Medium High","High"})</f>
        <v>Medium Low</v>
      </c>
      <c r="AL15" t="str">
        <f>LOOKUP(AB15,{0,4.31,5.38,6.45},{"Low","Medium Low","Medium High","High"})</f>
        <v>Low</v>
      </c>
      <c r="AM15">
        <f>VLOOKUP(C15,'CLEAN DATA'!$C$1:$BE$1213,25,FALSE)</f>
        <v>13</v>
      </c>
      <c r="AN15">
        <f>VLOOKUP($C15,'CLEAN DATA'!$C$1:$BE$1213,2,FALSE)</f>
        <v>47</v>
      </c>
      <c r="AO15" t="str">
        <f t="shared" si="14"/>
        <v>41-50</v>
      </c>
      <c r="AP15">
        <f>VLOOKUP(C15,'AT Copy'!C14:BP1226,66,FALSE)</f>
        <v>6</v>
      </c>
      <c r="AQ15">
        <f>VLOOKUP(C15,'AT Copy'!C14:BP1226,40,FALSE)</f>
        <v>1</v>
      </c>
    </row>
    <row r="16" spans="1:43" x14ac:dyDescent="0.2">
      <c r="A16">
        <v>15</v>
      </c>
      <c r="B16" s="2">
        <v>44092.666250000002</v>
      </c>
      <c r="C16" t="s">
        <v>81</v>
      </c>
      <c r="D16">
        <v>2</v>
      </c>
      <c r="E16">
        <v>4</v>
      </c>
      <c r="F16">
        <v>5</v>
      </c>
      <c r="G16">
        <v>4</v>
      </c>
      <c r="H16">
        <v>5</v>
      </c>
      <c r="I16">
        <v>7</v>
      </c>
      <c r="J16">
        <v>6</v>
      </c>
      <c r="K16">
        <v>1</v>
      </c>
      <c r="L16">
        <v>5</v>
      </c>
      <c r="M16">
        <v>1</v>
      </c>
      <c r="N16">
        <f t="shared" si="0"/>
        <v>2</v>
      </c>
      <c r="O16">
        <f t="shared" si="15"/>
        <v>4</v>
      </c>
      <c r="P16">
        <f t="shared" si="1"/>
        <v>5</v>
      </c>
      <c r="Q16">
        <f t="shared" si="2"/>
        <v>4</v>
      </c>
      <c r="R16">
        <f t="shared" si="3"/>
        <v>5</v>
      </c>
      <c r="S16">
        <f t="shared" si="4"/>
        <v>1</v>
      </c>
      <c r="T16">
        <f t="shared" si="5"/>
        <v>6</v>
      </c>
      <c r="U16">
        <f t="shared" si="6"/>
        <v>7</v>
      </c>
      <c r="V16">
        <f t="shared" si="7"/>
        <v>5</v>
      </c>
      <c r="W16">
        <f t="shared" si="8"/>
        <v>7</v>
      </c>
      <c r="X16">
        <f t="shared" si="9"/>
        <v>1.5</v>
      </c>
      <c r="Y16">
        <f t="shared" si="10"/>
        <v>5</v>
      </c>
      <c r="Z16">
        <f t="shared" si="11"/>
        <v>6</v>
      </c>
      <c r="AA16">
        <f t="shared" si="12"/>
        <v>4.5</v>
      </c>
      <c r="AB16">
        <f t="shared" si="13"/>
        <v>6</v>
      </c>
      <c r="AC16">
        <v>4.4400000000000004</v>
      </c>
      <c r="AD16">
        <v>5.23</v>
      </c>
      <c r="AE16">
        <v>5.4</v>
      </c>
      <c r="AF16">
        <v>4.83</v>
      </c>
      <c r="AG16">
        <v>5.38</v>
      </c>
      <c r="AH16" t="str">
        <f>LOOKUP(X16,{0,2.99,4.44,5.89},{"Low","Medium Low","Medium High","High"})</f>
        <v>Low</v>
      </c>
      <c r="AI16" t="str">
        <f>LOOKUP(Y16,{0,4.12,5.23,6.34},{"Low","Medium Low","Medium High","High"})</f>
        <v>Medium Low</v>
      </c>
      <c r="AJ16" t="str">
        <f>LOOKUP(Z16,{0,4.08,5.4,6.72},{"Low","Medium Low","Medium High","High"})</f>
        <v>Medium High</v>
      </c>
      <c r="AK16" t="str">
        <f>LOOKUP(AA16,{0,3.41,4.83,6.25},{"Low","Medium Low","Medium High","High"})</f>
        <v>Medium Low</v>
      </c>
      <c r="AL16" t="str">
        <f>LOOKUP(AB16,{0,4.31,5.38,6.45},{"Low","Medium Low","Medium High","High"})</f>
        <v>Medium High</v>
      </c>
      <c r="AM16">
        <f>VLOOKUP(C16,'CLEAN DATA'!$C$1:$BE$1213,25,FALSE)</f>
        <v>14</v>
      </c>
      <c r="AN16">
        <f>VLOOKUP($C16,'CLEAN DATA'!$C$1:$BE$1213,2,FALSE)</f>
        <v>63</v>
      </c>
      <c r="AO16" t="str">
        <f t="shared" si="14"/>
        <v>60+</v>
      </c>
      <c r="AP16">
        <f>VLOOKUP(C16,'AT Copy'!C15:BP1227,66,FALSE)</f>
        <v>5</v>
      </c>
      <c r="AQ16">
        <f>VLOOKUP(C16,'AT Copy'!C15:BP1227,40,FALSE)</f>
        <v>0</v>
      </c>
    </row>
    <row r="17" spans="1:43" x14ac:dyDescent="0.2">
      <c r="A17">
        <v>16</v>
      </c>
      <c r="B17" s="2">
        <v>44092.667048611111</v>
      </c>
      <c r="C17" t="s">
        <v>82</v>
      </c>
      <c r="D17">
        <v>5</v>
      </c>
      <c r="E17">
        <v>6</v>
      </c>
      <c r="F17">
        <v>6</v>
      </c>
      <c r="G17">
        <v>3</v>
      </c>
      <c r="H17">
        <v>5</v>
      </c>
      <c r="I17">
        <v>4</v>
      </c>
      <c r="J17">
        <v>5</v>
      </c>
      <c r="K17">
        <v>1</v>
      </c>
      <c r="L17">
        <v>5</v>
      </c>
      <c r="M17">
        <v>2</v>
      </c>
      <c r="N17">
        <f t="shared" si="0"/>
        <v>5</v>
      </c>
      <c r="O17">
        <f t="shared" si="15"/>
        <v>2</v>
      </c>
      <c r="P17">
        <f t="shared" si="1"/>
        <v>6</v>
      </c>
      <c r="Q17">
        <f t="shared" si="2"/>
        <v>5</v>
      </c>
      <c r="R17">
        <f t="shared" si="3"/>
        <v>5</v>
      </c>
      <c r="S17">
        <f t="shared" si="4"/>
        <v>4</v>
      </c>
      <c r="T17">
        <f t="shared" si="5"/>
        <v>5</v>
      </c>
      <c r="U17">
        <f t="shared" si="6"/>
        <v>7</v>
      </c>
      <c r="V17">
        <f t="shared" si="7"/>
        <v>5</v>
      </c>
      <c r="W17">
        <f t="shared" si="8"/>
        <v>6</v>
      </c>
      <c r="X17">
        <f t="shared" si="9"/>
        <v>4.5</v>
      </c>
      <c r="Y17">
        <f t="shared" si="10"/>
        <v>3.5</v>
      </c>
      <c r="Z17">
        <f t="shared" si="11"/>
        <v>6.5</v>
      </c>
      <c r="AA17">
        <f t="shared" si="12"/>
        <v>5</v>
      </c>
      <c r="AB17">
        <f t="shared" si="13"/>
        <v>5.5</v>
      </c>
      <c r="AC17">
        <v>4.4400000000000004</v>
      </c>
      <c r="AD17">
        <v>5.23</v>
      </c>
      <c r="AE17">
        <v>5.4</v>
      </c>
      <c r="AF17">
        <v>4.83</v>
      </c>
      <c r="AG17">
        <v>5.38</v>
      </c>
      <c r="AH17" t="str">
        <f>LOOKUP(X17,{0,2.99,4.44,5.89},{"Low","Medium Low","Medium High","High"})</f>
        <v>Medium High</v>
      </c>
      <c r="AI17" t="str">
        <f>LOOKUP(Y17,{0,4.12,5.23,6.34},{"Low","Medium Low","Medium High","High"})</f>
        <v>Low</v>
      </c>
      <c r="AJ17" t="str">
        <f>LOOKUP(Z17,{0,4.08,5.4,6.72},{"Low","Medium Low","Medium High","High"})</f>
        <v>Medium High</v>
      </c>
      <c r="AK17" t="str">
        <f>LOOKUP(AA17,{0,3.41,4.83,6.25},{"Low","Medium Low","Medium High","High"})</f>
        <v>Medium High</v>
      </c>
      <c r="AL17" t="str">
        <f>LOOKUP(AB17,{0,4.31,5.38,6.45},{"Low","Medium Low","Medium High","High"})</f>
        <v>Medium High</v>
      </c>
      <c r="AM17">
        <f>VLOOKUP(C17,'CLEAN DATA'!$C$1:$BE$1213,25,FALSE)</f>
        <v>4</v>
      </c>
      <c r="AN17">
        <f>VLOOKUP($C17,'CLEAN DATA'!$C$1:$BE$1213,2,FALSE)</f>
        <v>26</v>
      </c>
      <c r="AO17" t="str">
        <f t="shared" si="14"/>
        <v>&lt;=30</v>
      </c>
      <c r="AP17">
        <f>VLOOKUP(C17,'AT Copy'!C16:BP1228,66,FALSE)</f>
        <v>3</v>
      </c>
      <c r="AQ17">
        <f>VLOOKUP(C17,'AT Copy'!C16:BP1228,40,FALSE)</f>
        <v>1</v>
      </c>
    </row>
    <row r="18" spans="1:43" x14ac:dyDescent="0.2">
      <c r="A18">
        <v>17</v>
      </c>
      <c r="B18" s="2">
        <v>44092.668622685182</v>
      </c>
      <c r="C18" t="s">
        <v>83</v>
      </c>
      <c r="D18">
        <v>3</v>
      </c>
      <c r="E18">
        <v>1</v>
      </c>
      <c r="F18">
        <v>5</v>
      </c>
      <c r="G18">
        <v>2</v>
      </c>
      <c r="H18">
        <v>4</v>
      </c>
      <c r="I18">
        <v>5</v>
      </c>
      <c r="J18">
        <v>4</v>
      </c>
      <c r="K18">
        <v>2</v>
      </c>
      <c r="L18">
        <v>6</v>
      </c>
      <c r="M18">
        <v>4</v>
      </c>
      <c r="N18">
        <f t="shared" si="0"/>
        <v>3</v>
      </c>
      <c r="O18">
        <f t="shared" si="15"/>
        <v>7</v>
      </c>
      <c r="P18">
        <f t="shared" si="1"/>
        <v>5</v>
      </c>
      <c r="Q18">
        <f t="shared" si="2"/>
        <v>6</v>
      </c>
      <c r="R18">
        <f t="shared" si="3"/>
        <v>4</v>
      </c>
      <c r="S18">
        <f t="shared" si="4"/>
        <v>3</v>
      </c>
      <c r="T18">
        <f t="shared" si="5"/>
        <v>4</v>
      </c>
      <c r="U18">
        <f t="shared" si="6"/>
        <v>6</v>
      </c>
      <c r="V18">
        <f t="shared" si="7"/>
        <v>6</v>
      </c>
      <c r="W18">
        <f t="shared" si="8"/>
        <v>4</v>
      </c>
      <c r="X18">
        <f t="shared" si="9"/>
        <v>3</v>
      </c>
      <c r="Y18">
        <f t="shared" si="10"/>
        <v>5.5</v>
      </c>
      <c r="Z18">
        <f t="shared" si="11"/>
        <v>5.5</v>
      </c>
      <c r="AA18">
        <f t="shared" si="12"/>
        <v>6</v>
      </c>
      <c r="AB18">
        <f t="shared" si="13"/>
        <v>4</v>
      </c>
      <c r="AC18">
        <v>4.4400000000000004</v>
      </c>
      <c r="AD18">
        <v>5.23</v>
      </c>
      <c r="AE18">
        <v>5.4</v>
      </c>
      <c r="AF18">
        <v>4.83</v>
      </c>
      <c r="AG18">
        <v>5.38</v>
      </c>
      <c r="AH18" t="str">
        <f>LOOKUP(X18,{0,2.99,4.44,5.89},{"Low","Medium Low","Medium High","High"})</f>
        <v>Medium Low</v>
      </c>
      <c r="AI18" t="str">
        <f>LOOKUP(Y18,{0,4.12,5.23,6.34},{"Low","Medium Low","Medium High","High"})</f>
        <v>Medium High</v>
      </c>
      <c r="AJ18" t="str">
        <f>LOOKUP(Z18,{0,4.08,5.4,6.72},{"Low","Medium Low","Medium High","High"})</f>
        <v>Medium High</v>
      </c>
      <c r="AK18" t="str">
        <f>LOOKUP(AA18,{0,3.41,4.83,6.25},{"Low","Medium Low","Medium High","High"})</f>
        <v>Medium High</v>
      </c>
      <c r="AL18" t="str">
        <f>LOOKUP(AB18,{0,4.31,5.38,6.45},{"Low","Medium Low","Medium High","High"})</f>
        <v>Low</v>
      </c>
      <c r="AM18">
        <f>VLOOKUP(C18,'CLEAN DATA'!$C$1:$BE$1213,25,FALSE)</f>
        <v>1</v>
      </c>
      <c r="AN18">
        <f>VLOOKUP($C18,'CLEAN DATA'!$C$1:$BE$1213,2,FALSE)</f>
        <v>29</v>
      </c>
      <c r="AO18" t="str">
        <f t="shared" si="14"/>
        <v>&lt;=30</v>
      </c>
      <c r="AP18">
        <f>VLOOKUP(C18,'AT Copy'!C17:BP1229,66,FALSE)</f>
        <v>2</v>
      </c>
      <c r="AQ18">
        <f>VLOOKUP(C18,'AT Copy'!C17:BP1229,40,FALSE)</f>
        <v>0</v>
      </c>
    </row>
    <row r="19" spans="1:43" x14ac:dyDescent="0.2">
      <c r="A19">
        <v>18</v>
      </c>
      <c r="B19" s="2">
        <v>44092.668923611112</v>
      </c>
      <c r="C19" t="s">
        <v>84</v>
      </c>
      <c r="D19">
        <v>5</v>
      </c>
      <c r="E19">
        <v>3</v>
      </c>
      <c r="F19">
        <v>6</v>
      </c>
      <c r="G19">
        <v>5</v>
      </c>
      <c r="H19">
        <v>6</v>
      </c>
      <c r="I19">
        <v>3</v>
      </c>
      <c r="J19">
        <v>6</v>
      </c>
      <c r="K19">
        <v>3</v>
      </c>
      <c r="L19">
        <v>5</v>
      </c>
      <c r="M19">
        <v>3</v>
      </c>
      <c r="N19">
        <f t="shared" si="0"/>
        <v>5</v>
      </c>
      <c r="O19">
        <f t="shared" si="15"/>
        <v>5</v>
      </c>
      <c r="P19">
        <f t="shared" si="1"/>
        <v>6</v>
      </c>
      <c r="Q19">
        <f t="shared" si="2"/>
        <v>3</v>
      </c>
      <c r="R19">
        <f t="shared" si="3"/>
        <v>6</v>
      </c>
      <c r="S19">
        <f t="shared" si="4"/>
        <v>5</v>
      </c>
      <c r="T19">
        <f t="shared" si="5"/>
        <v>6</v>
      </c>
      <c r="U19">
        <f t="shared" si="6"/>
        <v>5</v>
      </c>
      <c r="V19">
        <f t="shared" si="7"/>
        <v>5</v>
      </c>
      <c r="W19">
        <f t="shared" si="8"/>
        <v>5</v>
      </c>
      <c r="X19">
        <f t="shared" si="9"/>
        <v>5</v>
      </c>
      <c r="Y19">
        <f t="shared" si="10"/>
        <v>5.5</v>
      </c>
      <c r="Z19">
        <f t="shared" si="11"/>
        <v>5.5</v>
      </c>
      <c r="AA19">
        <f t="shared" si="12"/>
        <v>4</v>
      </c>
      <c r="AB19">
        <f t="shared" si="13"/>
        <v>5.5</v>
      </c>
      <c r="AC19">
        <v>4.4400000000000004</v>
      </c>
      <c r="AD19">
        <v>5.23</v>
      </c>
      <c r="AE19">
        <v>5.4</v>
      </c>
      <c r="AF19">
        <v>4.83</v>
      </c>
      <c r="AG19">
        <v>5.38</v>
      </c>
      <c r="AH19" t="str">
        <f>LOOKUP(X19,{0,2.99,4.44,5.89},{"Low","Medium Low","Medium High","High"})</f>
        <v>Medium High</v>
      </c>
      <c r="AI19" t="str">
        <f>LOOKUP(Y19,{0,4.12,5.23,6.34},{"Low","Medium Low","Medium High","High"})</f>
        <v>Medium High</v>
      </c>
      <c r="AJ19" t="str">
        <f>LOOKUP(Z19,{0,4.08,5.4,6.72},{"Low","Medium Low","Medium High","High"})</f>
        <v>Medium High</v>
      </c>
      <c r="AK19" t="str">
        <f>LOOKUP(AA19,{0,3.41,4.83,6.25},{"Low","Medium Low","Medium High","High"})</f>
        <v>Medium Low</v>
      </c>
      <c r="AL19" t="str">
        <f>LOOKUP(AB19,{0,4.31,5.38,6.45},{"Low","Medium Low","Medium High","High"})</f>
        <v>Medium High</v>
      </c>
      <c r="AM19">
        <f>VLOOKUP(C19,'CLEAN DATA'!$C$1:$BE$1213,25,FALSE)</f>
        <v>13</v>
      </c>
      <c r="AN19">
        <f>VLOOKUP($C19,'CLEAN DATA'!$C$1:$BE$1213,2,FALSE)</f>
        <v>28</v>
      </c>
      <c r="AO19" t="str">
        <f t="shared" si="14"/>
        <v>&lt;=30</v>
      </c>
      <c r="AP19">
        <f>VLOOKUP(C19,'AT Copy'!C18:BP1230,66,FALSE)</f>
        <v>6</v>
      </c>
      <c r="AQ19">
        <f>VLOOKUP(C19,'AT Copy'!C18:BP1230,40,FALSE)</f>
        <v>0</v>
      </c>
    </row>
    <row r="20" spans="1:43" x14ac:dyDescent="0.2">
      <c r="A20">
        <v>19</v>
      </c>
      <c r="B20" s="2">
        <v>44092.669791666667</v>
      </c>
      <c r="C20" t="s">
        <v>86</v>
      </c>
      <c r="D20">
        <v>6</v>
      </c>
      <c r="E20">
        <v>1</v>
      </c>
      <c r="F20">
        <v>6</v>
      </c>
      <c r="G20">
        <v>1</v>
      </c>
      <c r="H20">
        <v>5</v>
      </c>
      <c r="I20">
        <v>6</v>
      </c>
      <c r="J20">
        <v>6</v>
      </c>
      <c r="K20">
        <v>5</v>
      </c>
      <c r="L20">
        <v>6</v>
      </c>
      <c r="M20">
        <v>5</v>
      </c>
      <c r="N20">
        <f t="shared" si="0"/>
        <v>6</v>
      </c>
      <c r="O20">
        <f t="shared" si="15"/>
        <v>7</v>
      </c>
      <c r="P20">
        <f t="shared" si="1"/>
        <v>6</v>
      </c>
      <c r="Q20">
        <f t="shared" si="2"/>
        <v>7</v>
      </c>
      <c r="R20">
        <f t="shared" si="3"/>
        <v>5</v>
      </c>
      <c r="S20">
        <f t="shared" si="4"/>
        <v>2</v>
      </c>
      <c r="T20">
        <f t="shared" si="5"/>
        <v>6</v>
      </c>
      <c r="U20">
        <f t="shared" si="6"/>
        <v>3</v>
      </c>
      <c r="V20">
        <f t="shared" si="7"/>
        <v>6</v>
      </c>
      <c r="W20">
        <f t="shared" si="8"/>
        <v>3</v>
      </c>
      <c r="X20">
        <f t="shared" si="9"/>
        <v>4</v>
      </c>
      <c r="Y20">
        <f t="shared" si="10"/>
        <v>6.5</v>
      </c>
      <c r="Z20">
        <f t="shared" si="11"/>
        <v>4.5</v>
      </c>
      <c r="AA20">
        <f t="shared" si="12"/>
        <v>6.5</v>
      </c>
      <c r="AB20">
        <f t="shared" si="13"/>
        <v>4</v>
      </c>
      <c r="AC20">
        <v>4.4400000000000004</v>
      </c>
      <c r="AD20">
        <v>5.23</v>
      </c>
      <c r="AE20">
        <v>5.4</v>
      </c>
      <c r="AF20">
        <v>4.83</v>
      </c>
      <c r="AG20">
        <v>5.38</v>
      </c>
      <c r="AH20" t="str">
        <f>LOOKUP(X20,{0,2.99,4.44,5.89},{"Low","Medium Low","Medium High","High"})</f>
        <v>Medium Low</v>
      </c>
      <c r="AI20" t="str">
        <f>LOOKUP(Y20,{0,4.12,5.23,6.34},{"Low","Medium Low","Medium High","High"})</f>
        <v>High</v>
      </c>
      <c r="AJ20" t="str">
        <f>LOOKUP(Z20,{0,4.08,5.4,6.72},{"Low","Medium Low","Medium High","High"})</f>
        <v>Medium Low</v>
      </c>
      <c r="AK20" t="str">
        <f>LOOKUP(AA20,{0,3.41,4.83,6.25},{"Low","Medium Low","Medium High","High"})</f>
        <v>High</v>
      </c>
      <c r="AL20" t="str">
        <f>LOOKUP(AB20,{0,4.31,5.38,6.45},{"Low","Medium Low","Medium High","High"})</f>
        <v>Low</v>
      </c>
      <c r="AM20">
        <f>VLOOKUP(C20,'CLEAN DATA'!$C$1:$BE$1213,25,FALSE)</f>
        <v>11</v>
      </c>
      <c r="AN20">
        <f>VLOOKUP($C20,'CLEAN DATA'!$C$1:$BE$1213,2,FALSE)</f>
        <v>31</v>
      </c>
      <c r="AO20" t="str">
        <f t="shared" si="14"/>
        <v>31-40</v>
      </c>
      <c r="AP20">
        <f>VLOOKUP(C20,'AT Copy'!C19:BP1231,66,FALSE)</f>
        <v>2</v>
      </c>
      <c r="AQ20">
        <f>VLOOKUP(C20,'AT Copy'!C19:BP1231,40,FALSE)</f>
        <v>0</v>
      </c>
    </row>
    <row r="21" spans="1:43" x14ac:dyDescent="0.2">
      <c r="A21">
        <v>20</v>
      </c>
      <c r="B21" s="2">
        <v>44092.670624999999</v>
      </c>
      <c r="C21" t="s">
        <v>88</v>
      </c>
      <c r="D21">
        <v>5</v>
      </c>
      <c r="E21">
        <v>7</v>
      </c>
      <c r="F21">
        <v>6</v>
      </c>
      <c r="G21">
        <v>7</v>
      </c>
      <c r="H21">
        <v>7</v>
      </c>
      <c r="I21">
        <v>1</v>
      </c>
      <c r="J21">
        <v>5</v>
      </c>
      <c r="K21">
        <v>2</v>
      </c>
      <c r="L21">
        <v>1</v>
      </c>
      <c r="M21">
        <v>2</v>
      </c>
      <c r="N21">
        <f t="shared" si="0"/>
        <v>5</v>
      </c>
      <c r="O21">
        <f t="shared" si="15"/>
        <v>1</v>
      </c>
      <c r="P21">
        <f t="shared" si="1"/>
        <v>6</v>
      </c>
      <c r="Q21">
        <f t="shared" si="2"/>
        <v>1</v>
      </c>
      <c r="R21">
        <f t="shared" si="3"/>
        <v>7</v>
      </c>
      <c r="S21">
        <f t="shared" si="4"/>
        <v>7</v>
      </c>
      <c r="T21">
        <f t="shared" si="5"/>
        <v>5</v>
      </c>
      <c r="U21">
        <f t="shared" si="6"/>
        <v>6</v>
      </c>
      <c r="V21">
        <f t="shared" si="7"/>
        <v>1</v>
      </c>
      <c r="W21">
        <f t="shared" si="8"/>
        <v>6</v>
      </c>
      <c r="X21">
        <f t="shared" si="9"/>
        <v>6</v>
      </c>
      <c r="Y21">
        <f t="shared" si="10"/>
        <v>3</v>
      </c>
      <c r="Z21">
        <f t="shared" si="11"/>
        <v>6</v>
      </c>
      <c r="AA21">
        <f t="shared" si="12"/>
        <v>1</v>
      </c>
      <c r="AB21">
        <f t="shared" si="13"/>
        <v>6.5</v>
      </c>
      <c r="AC21">
        <v>4.4400000000000004</v>
      </c>
      <c r="AD21">
        <v>5.23</v>
      </c>
      <c r="AE21">
        <v>5.4</v>
      </c>
      <c r="AF21">
        <v>4.83</v>
      </c>
      <c r="AG21">
        <v>5.38</v>
      </c>
      <c r="AH21" t="str">
        <f>LOOKUP(X21,{0,2.99,4.44,5.89},{"Low","Medium Low","Medium High","High"})</f>
        <v>High</v>
      </c>
      <c r="AI21" t="str">
        <f>LOOKUP(Y21,{0,4.12,5.23,6.34},{"Low","Medium Low","Medium High","High"})</f>
        <v>Low</v>
      </c>
      <c r="AJ21" t="str">
        <f>LOOKUP(Z21,{0,4.08,5.4,6.72},{"Low","Medium Low","Medium High","High"})</f>
        <v>Medium High</v>
      </c>
      <c r="AK21" t="str">
        <f>LOOKUP(AA21,{0,3.41,4.83,6.25},{"Low","Medium Low","Medium High","High"})</f>
        <v>Low</v>
      </c>
      <c r="AL21" t="str">
        <f>LOOKUP(AB21,{0,4.31,5.38,6.45},{"Low","Medium Low","Medium High","High"})</f>
        <v>High</v>
      </c>
      <c r="AM21">
        <f>VLOOKUP(C21,'CLEAN DATA'!$C$1:$BE$1213,25,FALSE)</f>
        <v>7</v>
      </c>
      <c r="AN21">
        <f>VLOOKUP($C21,'CLEAN DATA'!$C$1:$BE$1213,2,FALSE)</f>
        <v>25</v>
      </c>
      <c r="AO21" t="str">
        <f t="shared" si="14"/>
        <v>&lt;=30</v>
      </c>
      <c r="AP21">
        <f>VLOOKUP(C21,'AT Copy'!C20:BP1232,66,FALSE)</f>
        <v>7</v>
      </c>
      <c r="AQ21">
        <f>VLOOKUP(C21,'AT Copy'!C20:BP1232,40,FALSE)</f>
        <v>1</v>
      </c>
    </row>
    <row r="22" spans="1:43" x14ac:dyDescent="0.2">
      <c r="A22">
        <v>21</v>
      </c>
      <c r="B22" s="2">
        <v>44092.671157407407</v>
      </c>
      <c r="C22" t="s">
        <v>89</v>
      </c>
      <c r="D22">
        <v>3</v>
      </c>
      <c r="E22">
        <v>3</v>
      </c>
      <c r="F22">
        <v>6</v>
      </c>
      <c r="G22">
        <v>4</v>
      </c>
      <c r="H22">
        <v>5</v>
      </c>
      <c r="I22">
        <v>5</v>
      </c>
      <c r="J22">
        <v>4</v>
      </c>
      <c r="K22">
        <v>4</v>
      </c>
      <c r="L22">
        <v>5</v>
      </c>
      <c r="M22">
        <v>2</v>
      </c>
      <c r="N22">
        <f t="shared" si="0"/>
        <v>3</v>
      </c>
      <c r="O22">
        <f t="shared" si="15"/>
        <v>5</v>
      </c>
      <c r="P22">
        <f t="shared" si="1"/>
        <v>6</v>
      </c>
      <c r="Q22">
        <f t="shared" si="2"/>
        <v>4</v>
      </c>
      <c r="R22">
        <f t="shared" si="3"/>
        <v>5</v>
      </c>
      <c r="S22">
        <f t="shared" si="4"/>
        <v>3</v>
      </c>
      <c r="T22">
        <f t="shared" si="5"/>
        <v>4</v>
      </c>
      <c r="U22">
        <f t="shared" si="6"/>
        <v>4</v>
      </c>
      <c r="V22">
        <f t="shared" si="7"/>
        <v>5</v>
      </c>
      <c r="W22">
        <f t="shared" si="8"/>
        <v>6</v>
      </c>
      <c r="X22">
        <f t="shared" si="9"/>
        <v>3</v>
      </c>
      <c r="Y22">
        <f t="shared" si="10"/>
        <v>4.5</v>
      </c>
      <c r="Z22">
        <f t="shared" si="11"/>
        <v>5</v>
      </c>
      <c r="AA22">
        <f t="shared" si="12"/>
        <v>4.5</v>
      </c>
      <c r="AB22">
        <f t="shared" si="13"/>
        <v>5.5</v>
      </c>
      <c r="AC22">
        <v>4.4400000000000004</v>
      </c>
      <c r="AD22">
        <v>5.23</v>
      </c>
      <c r="AE22">
        <v>5.4</v>
      </c>
      <c r="AF22">
        <v>4.83</v>
      </c>
      <c r="AG22">
        <v>5.38</v>
      </c>
      <c r="AH22" t="str">
        <f>LOOKUP(X22,{0,2.99,4.44,5.89},{"Low","Medium Low","Medium High","High"})</f>
        <v>Medium Low</v>
      </c>
      <c r="AI22" t="str">
        <f>LOOKUP(Y22,{0,4.12,5.23,6.34},{"Low","Medium Low","Medium High","High"})</f>
        <v>Medium Low</v>
      </c>
      <c r="AJ22" t="str">
        <f>LOOKUP(Z22,{0,4.08,5.4,6.72},{"Low","Medium Low","Medium High","High"})</f>
        <v>Medium Low</v>
      </c>
      <c r="AK22" t="str">
        <f>LOOKUP(AA22,{0,3.41,4.83,6.25},{"Low","Medium Low","Medium High","High"})</f>
        <v>Medium Low</v>
      </c>
      <c r="AL22" t="str">
        <f>LOOKUP(AB22,{0,4.31,5.38,6.45},{"Low","Medium Low","Medium High","High"})</f>
        <v>Medium High</v>
      </c>
      <c r="AM22">
        <f>VLOOKUP(C22,'CLEAN DATA'!$C$1:$BE$1213,25,FALSE)</f>
        <v>1</v>
      </c>
      <c r="AN22">
        <f>VLOOKUP($C22,'CLEAN DATA'!$C$1:$BE$1213,2,FALSE)</f>
        <v>30</v>
      </c>
      <c r="AO22" t="str">
        <f t="shared" si="14"/>
        <v>&lt;=30</v>
      </c>
      <c r="AP22">
        <f>VLOOKUP(C22,'AT Copy'!C21:BP1233,66,FALSE)</f>
        <v>3</v>
      </c>
      <c r="AQ22">
        <f>VLOOKUP(C22,'AT Copy'!C21:BP1233,40,FALSE)</f>
        <v>1</v>
      </c>
    </row>
    <row r="23" spans="1:43" x14ac:dyDescent="0.2">
      <c r="A23">
        <v>22</v>
      </c>
      <c r="B23" s="2">
        <v>44092.672511574077</v>
      </c>
      <c r="C23" t="s">
        <v>90</v>
      </c>
      <c r="D23">
        <v>3</v>
      </c>
      <c r="E23">
        <v>3</v>
      </c>
      <c r="F23">
        <v>5</v>
      </c>
      <c r="G23">
        <v>5</v>
      </c>
      <c r="H23">
        <v>2</v>
      </c>
      <c r="I23">
        <v>4</v>
      </c>
      <c r="J23">
        <v>3</v>
      </c>
      <c r="K23">
        <v>3</v>
      </c>
      <c r="L23">
        <v>5</v>
      </c>
      <c r="M23">
        <v>3</v>
      </c>
      <c r="N23">
        <f t="shared" si="0"/>
        <v>3</v>
      </c>
      <c r="O23">
        <f t="shared" si="15"/>
        <v>5</v>
      </c>
      <c r="P23">
        <f t="shared" si="1"/>
        <v>5</v>
      </c>
      <c r="Q23">
        <f t="shared" si="2"/>
        <v>3</v>
      </c>
      <c r="R23">
        <f t="shared" si="3"/>
        <v>2</v>
      </c>
      <c r="S23">
        <f t="shared" si="4"/>
        <v>4</v>
      </c>
      <c r="T23">
        <f t="shared" si="5"/>
        <v>3</v>
      </c>
      <c r="U23">
        <f t="shared" si="6"/>
        <v>5</v>
      </c>
      <c r="V23">
        <f t="shared" si="7"/>
        <v>5</v>
      </c>
      <c r="W23">
        <f t="shared" si="8"/>
        <v>5</v>
      </c>
      <c r="X23">
        <f t="shared" si="9"/>
        <v>3.5</v>
      </c>
      <c r="Y23">
        <f t="shared" si="10"/>
        <v>4</v>
      </c>
      <c r="Z23">
        <f t="shared" si="11"/>
        <v>5</v>
      </c>
      <c r="AA23">
        <f t="shared" si="12"/>
        <v>4</v>
      </c>
      <c r="AB23">
        <f t="shared" si="13"/>
        <v>3.5</v>
      </c>
      <c r="AC23">
        <v>4.4400000000000004</v>
      </c>
      <c r="AD23">
        <v>5.23</v>
      </c>
      <c r="AE23">
        <v>5.4</v>
      </c>
      <c r="AF23">
        <v>4.83</v>
      </c>
      <c r="AG23">
        <v>5.38</v>
      </c>
      <c r="AH23" t="str">
        <f>LOOKUP(X23,{0,2.99,4.44,5.89},{"Low","Medium Low","Medium High","High"})</f>
        <v>Medium Low</v>
      </c>
      <c r="AI23" t="str">
        <f>LOOKUP(Y23,{0,4.12,5.23,6.34},{"Low","Medium Low","Medium High","High"})</f>
        <v>Low</v>
      </c>
      <c r="AJ23" t="str">
        <f>LOOKUP(Z23,{0,4.08,5.4,6.72},{"Low","Medium Low","Medium High","High"})</f>
        <v>Medium Low</v>
      </c>
      <c r="AK23" t="str">
        <f>LOOKUP(AA23,{0,3.41,4.83,6.25},{"Low","Medium Low","Medium High","High"})</f>
        <v>Medium Low</v>
      </c>
      <c r="AL23" t="str">
        <f>LOOKUP(AB23,{0,4.31,5.38,6.45},{"Low","Medium Low","Medium High","High"})</f>
        <v>Low</v>
      </c>
      <c r="AM23">
        <f>VLOOKUP(C23,'CLEAN DATA'!$C$1:$BE$1213,25,FALSE)</f>
        <v>2</v>
      </c>
      <c r="AN23">
        <f>VLOOKUP($C23,'CLEAN DATA'!$C$1:$BE$1213,2,FALSE)</f>
        <v>69</v>
      </c>
      <c r="AO23" t="str">
        <f t="shared" si="14"/>
        <v>60+</v>
      </c>
      <c r="AP23">
        <f>VLOOKUP(C23,'AT Copy'!C22:BP1234,66,FALSE)</f>
        <v>1</v>
      </c>
      <c r="AQ23">
        <f>VLOOKUP(C23,'AT Copy'!C22:BP1234,40,FALSE)</f>
        <v>0</v>
      </c>
    </row>
    <row r="24" spans="1:43" x14ac:dyDescent="0.2">
      <c r="A24">
        <v>23</v>
      </c>
      <c r="B24" s="2">
        <v>44092.673460648148</v>
      </c>
      <c r="C24" t="s">
        <v>91</v>
      </c>
      <c r="D24">
        <v>1</v>
      </c>
      <c r="E24">
        <v>4</v>
      </c>
      <c r="F24">
        <v>7</v>
      </c>
      <c r="G24">
        <v>2</v>
      </c>
      <c r="H24">
        <v>6</v>
      </c>
      <c r="I24">
        <v>7</v>
      </c>
      <c r="J24">
        <v>5</v>
      </c>
      <c r="K24">
        <v>1</v>
      </c>
      <c r="L24">
        <v>6</v>
      </c>
      <c r="M24">
        <v>4</v>
      </c>
      <c r="N24">
        <f t="shared" si="0"/>
        <v>1</v>
      </c>
      <c r="O24">
        <f t="shared" si="15"/>
        <v>4</v>
      </c>
      <c r="P24">
        <f t="shared" si="1"/>
        <v>7</v>
      </c>
      <c r="Q24">
        <f t="shared" si="2"/>
        <v>6</v>
      </c>
      <c r="R24">
        <f t="shared" si="3"/>
        <v>6</v>
      </c>
      <c r="S24">
        <f t="shared" si="4"/>
        <v>1</v>
      </c>
      <c r="T24">
        <f t="shared" si="5"/>
        <v>5</v>
      </c>
      <c r="U24">
        <f t="shared" si="6"/>
        <v>7</v>
      </c>
      <c r="V24">
        <f t="shared" si="7"/>
        <v>6</v>
      </c>
      <c r="W24">
        <f t="shared" si="8"/>
        <v>4</v>
      </c>
      <c r="X24">
        <f t="shared" si="9"/>
        <v>1</v>
      </c>
      <c r="Y24">
        <f t="shared" si="10"/>
        <v>4.5</v>
      </c>
      <c r="Z24">
        <f t="shared" si="11"/>
        <v>7</v>
      </c>
      <c r="AA24">
        <f t="shared" si="12"/>
        <v>6</v>
      </c>
      <c r="AB24">
        <f t="shared" si="13"/>
        <v>5</v>
      </c>
      <c r="AC24">
        <v>4.4400000000000004</v>
      </c>
      <c r="AD24">
        <v>5.23</v>
      </c>
      <c r="AE24">
        <v>5.4</v>
      </c>
      <c r="AF24">
        <v>4.83</v>
      </c>
      <c r="AG24">
        <v>5.38</v>
      </c>
      <c r="AH24" t="str">
        <f>LOOKUP(X24,{0,2.99,4.44,5.89},{"Low","Medium Low","Medium High","High"})</f>
        <v>Low</v>
      </c>
      <c r="AI24" t="str">
        <f>LOOKUP(Y24,{0,4.12,5.23,6.34},{"Low","Medium Low","Medium High","High"})</f>
        <v>Medium Low</v>
      </c>
      <c r="AJ24" t="str">
        <f>LOOKUP(Z24,{0,4.08,5.4,6.72},{"Low","Medium Low","Medium High","High"})</f>
        <v>High</v>
      </c>
      <c r="AK24" t="str">
        <f>LOOKUP(AA24,{0,3.41,4.83,6.25},{"Low","Medium Low","Medium High","High"})</f>
        <v>Medium High</v>
      </c>
      <c r="AL24" t="str">
        <f>LOOKUP(AB24,{0,4.31,5.38,6.45},{"Low","Medium Low","Medium High","High"})</f>
        <v>Medium Low</v>
      </c>
      <c r="AM24">
        <f>VLOOKUP(C24,'CLEAN DATA'!$C$1:$BE$1213,25,FALSE)</f>
        <v>11</v>
      </c>
      <c r="AN24">
        <f>VLOOKUP($C24,'CLEAN DATA'!$C$1:$BE$1213,2,FALSE)</f>
        <v>60</v>
      </c>
      <c r="AO24" t="str">
        <f t="shared" si="14"/>
        <v>51-60</v>
      </c>
      <c r="AP24">
        <f>VLOOKUP(C24,'AT Copy'!C23:BP1235,66,FALSE)</f>
        <v>2</v>
      </c>
      <c r="AQ24">
        <f>VLOOKUP(C24,'AT Copy'!C23:BP1235,40,FALSE)</f>
        <v>1</v>
      </c>
    </row>
    <row r="25" spans="1:43" x14ac:dyDescent="0.2">
      <c r="A25">
        <v>24</v>
      </c>
      <c r="B25" s="2">
        <v>44092.673541666663</v>
      </c>
      <c r="C25" t="s">
        <v>93</v>
      </c>
      <c r="D25">
        <v>6</v>
      </c>
      <c r="E25">
        <v>6</v>
      </c>
      <c r="F25">
        <v>7</v>
      </c>
      <c r="G25">
        <v>4</v>
      </c>
      <c r="H25">
        <v>4</v>
      </c>
      <c r="I25">
        <v>7</v>
      </c>
      <c r="J25">
        <v>5</v>
      </c>
      <c r="K25">
        <v>3</v>
      </c>
      <c r="L25">
        <v>5</v>
      </c>
      <c r="M25">
        <v>6</v>
      </c>
      <c r="N25">
        <f t="shared" si="0"/>
        <v>6</v>
      </c>
      <c r="O25">
        <f t="shared" si="15"/>
        <v>2</v>
      </c>
      <c r="P25">
        <f t="shared" si="1"/>
        <v>7</v>
      </c>
      <c r="Q25">
        <f t="shared" si="2"/>
        <v>4</v>
      </c>
      <c r="R25">
        <f t="shared" si="3"/>
        <v>4</v>
      </c>
      <c r="S25">
        <f t="shared" si="4"/>
        <v>1</v>
      </c>
      <c r="T25">
        <f t="shared" si="5"/>
        <v>5</v>
      </c>
      <c r="U25">
        <f t="shared" si="6"/>
        <v>5</v>
      </c>
      <c r="V25">
        <f t="shared" si="7"/>
        <v>5</v>
      </c>
      <c r="W25">
        <f t="shared" si="8"/>
        <v>2</v>
      </c>
      <c r="X25">
        <f t="shared" si="9"/>
        <v>3.5</v>
      </c>
      <c r="Y25">
        <f t="shared" si="10"/>
        <v>3.5</v>
      </c>
      <c r="Z25">
        <f t="shared" si="11"/>
        <v>6</v>
      </c>
      <c r="AA25">
        <f t="shared" si="12"/>
        <v>4.5</v>
      </c>
      <c r="AB25">
        <f t="shared" si="13"/>
        <v>3</v>
      </c>
      <c r="AC25">
        <v>4.4400000000000004</v>
      </c>
      <c r="AD25">
        <v>5.23</v>
      </c>
      <c r="AE25">
        <v>5.4</v>
      </c>
      <c r="AF25">
        <v>4.83</v>
      </c>
      <c r="AG25">
        <v>5.38</v>
      </c>
      <c r="AH25" t="str">
        <f>LOOKUP(X25,{0,2.99,4.44,5.89},{"Low","Medium Low","Medium High","High"})</f>
        <v>Medium Low</v>
      </c>
      <c r="AI25" t="str">
        <f>LOOKUP(Y25,{0,4.12,5.23,6.34},{"Low","Medium Low","Medium High","High"})</f>
        <v>Low</v>
      </c>
      <c r="AJ25" t="str">
        <f>LOOKUP(Z25,{0,4.08,5.4,6.72},{"Low","Medium Low","Medium High","High"})</f>
        <v>Medium High</v>
      </c>
      <c r="AK25" t="str">
        <f>LOOKUP(AA25,{0,3.41,4.83,6.25},{"Low","Medium Low","Medium High","High"})</f>
        <v>Medium Low</v>
      </c>
      <c r="AL25" t="str">
        <f>LOOKUP(AB25,{0,4.31,5.38,6.45},{"Low","Medium Low","Medium High","High"})</f>
        <v>Low</v>
      </c>
      <c r="AM25">
        <f>VLOOKUP(C25,'CLEAN DATA'!$C$1:$BE$1213,25,FALSE)</f>
        <v>9</v>
      </c>
      <c r="AN25">
        <f>VLOOKUP($C25,'CLEAN DATA'!$C$1:$BE$1213,2,FALSE)</f>
        <v>26</v>
      </c>
      <c r="AO25" t="str">
        <f t="shared" si="14"/>
        <v>&lt;=30</v>
      </c>
      <c r="AP25">
        <f>VLOOKUP(C25,'AT Copy'!C24:BP1236,66,FALSE)</f>
        <v>1</v>
      </c>
      <c r="AQ25">
        <f>VLOOKUP(C25,'AT Copy'!C24:BP1236,40,FALSE)</f>
        <v>0</v>
      </c>
    </row>
    <row r="26" spans="1:43" x14ac:dyDescent="0.2">
      <c r="A26">
        <v>25</v>
      </c>
      <c r="B26" s="2">
        <v>44092.673726851855</v>
      </c>
      <c r="C26" t="s">
        <v>94</v>
      </c>
      <c r="D26">
        <v>5</v>
      </c>
      <c r="E26">
        <v>1</v>
      </c>
      <c r="F26">
        <v>6</v>
      </c>
      <c r="G26">
        <v>2</v>
      </c>
      <c r="H26">
        <v>6</v>
      </c>
      <c r="I26">
        <v>5</v>
      </c>
      <c r="J26">
        <v>7</v>
      </c>
      <c r="K26">
        <v>5</v>
      </c>
      <c r="L26">
        <v>6</v>
      </c>
      <c r="M26">
        <v>1</v>
      </c>
      <c r="N26">
        <f t="shared" si="0"/>
        <v>5</v>
      </c>
      <c r="O26">
        <f t="shared" si="15"/>
        <v>7</v>
      </c>
      <c r="P26">
        <f t="shared" si="1"/>
        <v>6</v>
      </c>
      <c r="Q26">
        <f t="shared" si="2"/>
        <v>6</v>
      </c>
      <c r="R26">
        <f t="shared" si="3"/>
        <v>6</v>
      </c>
      <c r="S26">
        <f t="shared" si="4"/>
        <v>3</v>
      </c>
      <c r="T26">
        <f t="shared" si="5"/>
        <v>7</v>
      </c>
      <c r="U26">
        <f t="shared" si="6"/>
        <v>3</v>
      </c>
      <c r="V26">
        <f t="shared" si="7"/>
        <v>6</v>
      </c>
      <c r="W26">
        <f t="shared" si="8"/>
        <v>7</v>
      </c>
      <c r="X26">
        <f t="shared" si="9"/>
        <v>4</v>
      </c>
      <c r="Y26">
        <f t="shared" si="10"/>
        <v>7</v>
      </c>
      <c r="Z26">
        <f t="shared" si="11"/>
        <v>4.5</v>
      </c>
      <c r="AA26">
        <f t="shared" si="12"/>
        <v>6</v>
      </c>
      <c r="AB26">
        <f t="shared" si="13"/>
        <v>6.5</v>
      </c>
      <c r="AC26">
        <v>4.4400000000000004</v>
      </c>
      <c r="AD26">
        <v>5.23</v>
      </c>
      <c r="AE26">
        <v>5.4</v>
      </c>
      <c r="AF26">
        <v>4.83</v>
      </c>
      <c r="AG26">
        <v>5.38</v>
      </c>
      <c r="AH26" t="str">
        <f>LOOKUP(X26,{0,2.99,4.44,5.89},{"Low","Medium Low","Medium High","High"})</f>
        <v>Medium Low</v>
      </c>
      <c r="AI26" t="str">
        <f>LOOKUP(Y26,{0,4.12,5.23,6.34},{"Low","Medium Low","Medium High","High"})</f>
        <v>High</v>
      </c>
      <c r="AJ26" t="str">
        <f>LOOKUP(Z26,{0,4.08,5.4,6.72},{"Low","Medium Low","Medium High","High"})</f>
        <v>Medium Low</v>
      </c>
      <c r="AK26" t="str">
        <f>LOOKUP(AA26,{0,3.41,4.83,6.25},{"Low","Medium Low","Medium High","High"})</f>
        <v>Medium High</v>
      </c>
      <c r="AL26" t="str">
        <f>LOOKUP(AB26,{0,4.31,5.38,6.45},{"Low","Medium Low","Medium High","High"})</f>
        <v>High</v>
      </c>
      <c r="AM26">
        <f>VLOOKUP(C26,'CLEAN DATA'!$C$1:$BE$1213,25,FALSE)</f>
        <v>13</v>
      </c>
      <c r="AN26">
        <f>VLOOKUP($C26,'CLEAN DATA'!$C$1:$BE$1213,2,FALSE)</f>
        <v>70</v>
      </c>
      <c r="AO26" t="str">
        <f t="shared" si="14"/>
        <v>60+</v>
      </c>
      <c r="AP26">
        <f>VLOOKUP(C26,'AT Copy'!C25:BP1237,66,FALSE)</f>
        <v>8</v>
      </c>
      <c r="AQ26">
        <f>VLOOKUP(C26,'AT Copy'!C25:BP1237,40,FALSE)</f>
        <v>0</v>
      </c>
    </row>
    <row r="27" spans="1:43" x14ac:dyDescent="0.2">
      <c r="A27">
        <v>26</v>
      </c>
      <c r="B27" s="2">
        <v>44092.674884259257</v>
      </c>
      <c r="C27" t="s">
        <v>95</v>
      </c>
      <c r="D27">
        <v>2</v>
      </c>
      <c r="E27">
        <v>6</v>
      </c>
      <c r="F27">
        <v>4</v>
      </c>
      <c r="G27">
        <v>6</v>
      </c>
      <c r="H27">
        <v>6</v>
      </c>
      <c r="I27">
        <v>6</v>
      </c>
      <c r="J27">
        <v>6</v>
      </c>
      <c r="K27">
        <v>2</v>
      </c>
      <c r="L27">
        <v>2</v>
      </c>
      <c r="M27">
        <v>3</v>
      </c>
      <c r="N27">
        <f t="shared" si="0"/>
        <v>2</v>
      </c>
      <c r="O27">
        <f t="shared" si="15"/>
        <v>2</v>
      </c>
      <c r="P27">
        <f t="shared" si="1"/>
        <v>4</v>
      </c>
      <c r="Q27">
        <f t="shared" si="2"/>
        <v>2</v>
      </c>
      <c r="R27">
        <f t="shared" si="3"/>
        <v>6</v>
      </c>
      <c r="S27">
        <f t="shared" si="4"/>
        <v>2</v>
      </c>
      <c r="T27">
        <f t="shared" si="5"/>
        <v>6</v>
      </c>
      <c r="U27">
        <f t="shared" si="6"/>
        <v>6</v>
      </c>
      <c r="V27">
        <f t="shared" si="7"/>
        <v>2</v>
      </c>
      <c r="W27">
        <f t="shared" si="8"/>
        <v>5</v>
      </c>
      <c r="X27">
        <f t="shared" si="9"/>
        <v>2</v>
      </c>
      <c r="Y27">
        <f t="shared" si="10"/>
        <v>4</v>
      </c>
      <c r="Z27">
        <f t="shared" si="11"/>
        <v>5</v>
      </c>
      <c r="AA27">
        <f t="shared" si="12"/>
        <v>2</v>
      </c>
      <c r="AB27">
        <f t="shared" si="13"/>
        <v>5.5</v>
      </c>
      <c r="AC27">
        <v>4.4400000000000004</v>
      </c>
      <c r="AD27">
        <v>5.23</v>
      </c>
      <c r="AE27">
        <v>5.4</v>
      </c>
      <c r="AF27">
        <v>4.83</v>
      </c>
      <c r="AG27">
        <v>5.38</v>
      </c>
      <c r="AH27" t="str">
        <f>LOOKUP(X27,{0,2.99,4.44,5.89},{"Low","Medium Low","Medium High","High"})</f>
        <v>Low</v>
      </c>
      <c r="AI27" t="str">
        <f>LOOKUP(Y27,{0,4.12,5.23,6.34},{"Low","Medium Low","Medium High","High"})</f>
        <v>Low</v>
      </c>
      <c r="AJ27" t="str">
        <f>LOOKUP(Z27,{0,4.08,5.4,6.72},{"Low","Medium Low","Medium High","High"})</f>
        <v>Medium Low</v>
      </c>
      <c r="AK27" t="str">
        <f>LOOKUP(AA27,{0,3.41,4.83,6.25},{"Low","Medium Low","Medium High","High"})</f>
        <v>Low</v>
      </c>
      <c r="AL27" t="str">
        <f>LOOKUP(AB27,{0,4.31,5.38,6.45},{"Low","Medium Low","Medium High","High"})</f>
        <v>Medium High</v>
      </c>
      <c r="AM27">
        <f>VLOOKUP(C27,'CLEAN DATA'!$C$1:$BE$1213,25,FALSE)</f>
        <v>10</v>
      </c>
      <c r="AN27">
        <f>VLOOKUP($C27,'CLEAN DATA'!$C$1:$BE$1213,2,FALSE)</f>
        <v>35</v>
      </c>
      <c r="AO27" t="str">
        <f t="shared" si="14"/>
        <v>31-40</v>
      </c>
      <c r="AP27">
        <f>VLOOKUP(C27,'AT Copy'!C26:BP1238,66,FALSE)</f>
        <v>5</v>
      </c>
      <c r="AQ27">
        <f>VLOOKUP(C27,'AT Copy'!C26:BP1238,40,FALSE)</f>
        <v>0</v>
      </c>
    </row>
    <row r="28" spans="1:43" x14ac:dyDescent="0.2">
      <c r="A28">
        <v>27</v>
      </c>
      <c r="B28" s="2">
        <v>44092.675636574073</v>
      </c>
      <c r="C28" t="s">
        <v>96</v>
      </c>
      <c r="D28">
        <v>5</v>
      </c>
      <c r="E28">
        <v>5</v>
      </c>
      <c r="F28">
        <v>4</v>
      </c>
      <c r="G28">
        <v>3</v>
      </c>
      <c r="H28">
        <v>5</v>
      </c>
      <c r="I28">
        <v>4</v>
      </c>
      <c r="J28">
        <v>5</v>
      </c>
      <c r="K28">
        <v>5</v>
      </c>
      <c r="L28">
        <v>3</v>
      </c>
      <c r="M28">
        <v>5</v>
      </c>
      <c r="N28">
        <f t="shared" si="0"/>
        <v>5</v>
      </c>
      <c r="O28">
        <f t="shared" si="15"/>
        <v>3</v>
      </c>
      <c r="P28">
        <f t="shared" si="1"/>
        <v>4</v>
      </c>
      <c r="Q28">
        <f t="shared" si="2"/>
        <v>5</v>
      </c>
      <c r="R28">
        <f t="shared" si="3"/>
        <v>5</v>
      </c>
      <c r="S28">
        <f t="shared" si="4"/>
        <v>4</v>
      </c>
      <c r="T28">
        <f t="shared" si="5"/>
        <v>5</v>
      </c>
      <c r="U28">
        <f t="shared" si="6"/>
        <v>3</v>
      </c>
      <c r="V28">
        <f t="shared" si="7"/>
        <v>3</v>
      </c>
      <c r="W28">
        <f t="shared" si="8"/>
        <v>3</v>
      </c>
      <c r="X28">
        <f t="shared" si="9"/>
        <v>4.5</v>
      </c>
      <c r="Y28">
        <f t="shared" si="10"/>
        <v>4</v>
      </c>
      <c r="Z28">
        <f t="shared" si="11"/>
        <v>3.5</v>
      </c>
      <c r="AA28">
        <f t="shared" si="12"/>
        <v>4</v>
      </c>
      <c r="AB28">
        <f t="shared" si="13"/>
        <v>4</v>
      </c>
      <c r="AC28">
        <v>4.4400000000000004</v>
      </c>
      <c r="AD28">
        <v>5.23</v>
      </c>
      <c r="AE28">
        <v>5.4</v>
      </c>
      <c r="AF28">
        <v>4.83</v>
      </c>
      <c r="AG28">
        <v>5.38</v>
      </c>
      <c r="AH28" t="str">
        <f>LOOKUP(X28,{0,2.99,4.44,5.89},{"Low","Medium Low","Medium High","High"})</f>
        <v>Medium High</v>
      </c>
      <c r="AI28" t="str">
        <f>LOOKUP(Y28,{0,4.12,5.23,6.34},{"Low","Medium Low","Medium High","High"})</f>
        <v>Low</v>
      </c>
      <c r="AJ28" t="str">
        <f>LOOKUP(Z28,{0,4.08,5.4,6.72},{"Low","Medium Low","Medium High","High"})</f>
        <v>Low</v>
      </c>
      <c r="AK28" t="str">
        <f>LOOKUP(AA28,{0,3.41,4.83,6.25},{"Low","Medium Low","Medium High","High"})</f>
        <v>Medium Low</v>
      </c>
      <c r="AL28" t="str">
        <f>LOOKUP(AB28,{0,4.31,5.38,6.45},{"Low","Medium Low","Medium High","High"})</f>
        <v>Low</v>
      </c>
      <c r="AM28">
        <f>VLOOKUP(C28,'CLEAN DATA'!$C$1:$BE$1213,25,FALSE)</f>
        <v>10</v>
      </c>
      <c r="AN28">
        <f>VLOOKUP($C28,'CLEAN DATA'!$C$1:$BE$1213,2,FALSE)</f>
        <v>24</v>
      </c>
      <c r="AO28" t="str">
        <f t="shared" si="14"/>
        <v>&lt;=30</v>
      </c>
      <c r="AP28">
        <f>VLOOKUP(C28,'AT Copy'!C27:BP1239,66,FALSE)</f>
        <v>1</v>
      </c>
      <c r="AQ28">
        <f>VLOOKUP(C28,'AT Copy'!C27:BP1239,40,FALSE)</f>
        <v>0</v>
      </c>
    </row>
    <row r="29" spans="1:43" x14ac:dyDescent="0.2">
      <c r="A29">
        <v>28</v>
      </c>
      <c r="B29" s="2">
        <v>44092.676666666666</v>
      </c>
      <c r="C29" t="s">
        <v>97</v>
      </c>
      <c r="D29">
        <v>5</v>
      </c>
      <c r="E29">
        <v>5</v>
      </c>
      <c r="F29">
        <v>7</v>
      </c>
      <c r="G29">
        <v>5</v>
      </c>
      <c r="H29">
        <v>6</v>
      </c>
      <c r="I29">
        <v>6</v>
      </c>
      <c r="J29">
        <v>6</v>
      </c>
      <c r="K29">
        <v>2</v>
      </c>
      <c r="L29">
        <v>7</v>
      </c>
      <c r="M29">
        <v>5</v>
      </c>
      <c r="N29">
        <f t="shared" si="0"/>
        <v>5</v>
      </c>
      <c r="O29">
        <f t="shared" si="15"/>
        <v>3</v>
      </c>
      <c r="P29">
        <f t="shared" si="1"/>
        <v>7</v>
      </c>
      <c r="Q29">
        <f t="shared" si="2"/>
        <v>3</v>
      </c>
      <c r="R29">
        <f t="shared" si="3"/>
        <v>6</v>
      </c>
      <c r="S29">
        <f t="shared" si="4"/>
        <v>2</v>
      </c>
      <c r="T29">
        <f t="shared" si="5"/>
        <v>6</v>
      </c>
      <c r="U29">
        <f t="shared" si="6"/>
        <v>6</v>
      </c>
      <c r="V29">
        <f t="shared" si="7"/>
        <v>7</v>
      </c>
      <c r="W29">
        <f t="shared" si="8"/>
        <v>3</v>
      </c>
      <c r="X29">
        <f t="shared" si="9"/>
        <v>3.5</v>
      </c>
      <c r="Y29">
        <f t="shared" si="10"/>
        <v>4.5</v>
      </c>
      <c r="Z29">
        <f t="shared" si="11"/>
        <v>6.5</v>
      </c>
      <c r="AA29">
        <f t="shared" si="12"/>
        <v>5</v>
      </c>
      <c r="AB29">
        <f t="shared" si="13"/>
        <v>4.5</v>
      </c>
      <c r="AC29">
        <v>4.4400000000000004</v>
      </c>
      <c r="AD29">
        <v>5.23</v>
      </c>
      <c r="AE29">
        <v>5.4</v>
      </c>
      <c r="AF29">
        <v>4.83</v>
      </c>
      <c r="AG29">
        <v>5.38</v>
      </c>
      <c r="AH29" t="str">
        <f>LOOKUP(X29,{0,2.99,4.44,5.89},{"Low","Medium Low","Medium High","High"})</f>
        <v>Medium Low</v>
      </c>
      <c r="AI29" t="str">
        <f>LOOKUP(Y29,{0,4.12,5.23,6.34},{"Low","Medium Low","Medium High","High"})</f>
        <v>Medium Low</v>
      </c>
      <c r="AJ29" t="str">
        <f>LOOKUP(Z29,{0,4.08,5.4,6.72},{"Low","Medium Low","Medium High","High"})</f>
        <v>Medium High</v>
      </c>
      <c r="AK29" t="str">
        <f>LOOKUP(AA29,{0,3.41,4.83,6.25},{"Low","Medium Low","Medium High","High"})</f>
        <v>Medium High</v>
      </c>
      <c r="AL29" t="str">
        <f>LOOKUP(AB29,{0,4.31,5.38,6.45},{"Low","Medium Low","Medium High","High"})</f>
        <v>Medium Low</v>
      </c>
      <c r="AM29">
        <f>VLOOKUP(C29,'CLEAN DATA'!$C$1:$BE$1213,25,FALSE)</f>
        <v>12</v>
      </c>
      <c r="AN29">
        <f>VLOOKUP($C29,'CLEAN DATA'!$C$1:$BE$1213,2,FALSE)</f>
        <v>53</v>
      </c>
      <c r="AO29" t="str">
        <f t="shared" si="14"/>
        <v>51-60</v>
      </c>
      <c r="AP29">
        <f>VLOOKUP(C29,'AT Copy'!C28:BP1240,66,FALSE)</f>
        <v>3</v>
      </c>
      <c r="AQ29">
        <f>VLOOKUP(C29,'AT Copy'!C28:BP1240,40,FALSE)</f>
        <v>0</v>
      </c>
    </row>
    <row r="30" spans="1:43" x14ac:dyDescent="0.2">
      <c r="A30">
        <v>29</v>
      </c>
      <c r="B30" s="2">
        <v>44092.676770833335</v>
      </c>
      <c r="C30" t="s">
        <v>99</v>
      </c>
      <c r="D30">
        <v>4</v>
      </c>
      <c r="E30">
        <v>4</v>
      </c>
      <c r="F30">
        <v>4</v>
      </c>
      <c r="G30">
        <v>4</v>
      </c>
      <c r="H30">
        <v>4</v>
      </c>
      <c r="I30">
        <v>4</v>
      </c>
      <c r="J30">
        <v>4</v>
      </c>
      <c r="K30">
        <v>5</v>
      </c>
      <c r="L30">
        <v>5</v>
      </c>
      <c r="M30">
        <v>4</v>
      </c>
      <c r="N30">
        <f t="shared" si="0"/>
        <v>4</v>
      </c>
      <c r="O30">
        <f t="shared" si="15"/>
        <v>4</v>
      </c>
      <c r="P30">
        <f t="shared" si="1"/>
        <v>4</v>
      </c>
      <c r="Q30">
        <f t="shared" si="2"/>
        <v>4</v>
      </c>
      <c r="R30">
        <f t="shared" si="3"/>
        <v>4</v>
      </c>
      <c r="S30">
        <f t="shared" si="4"/>
        <v>4</v>
      </c>
      <c r="T30">
        <f t="shared" si="5"/>
        <v>4</v>
      </c>
      <c r="U30">
        <f t="shared" si="6"/>
        <v>3</v>
      </c>
      <c r="V30">
        <f t="shared" si="7"/>
        <v>5</v>
      </c>
      <c r="W30">
        <f t="shared" si="8"/>
        <v>4</v>
      </c>
      <c r="X30">
        <f t="shared" si="9"/>
        <v>4</v>
      </c>
      <c r="Y30">
        <f t="shared" si="10"/>
        <v>4</v>
      </c>
      <c r="Z30">
        <f t="shared" si="11"/>
        <v>3.5</v>
      </c>
      <c r="AA30">
        <f t="shared" si="12"/>
        <v>4.5</v>
      </c>
      <c r="AB30">
        <f t="shared" si="13"/>
        <v>4</v>
      </c>
      <c r="AC30">
        <v>4.4400000000000004</v>
      </c>
      <c r="AD30">
        <v>5.23</v>
      </c>
      <c r="AE30">
        <v>5.4</v>
      </c>
      <c r="AF30">
        <v>4.83</v>
      </c>
      <c r="AG30">
        <v>5.38</v>
      </c>
      <c r="AH30" t="str">
        <f>LOOKUP(X30,{0,2.99,4.44,5.89},{"Low","Medium Low","Medium High","High"})</f>
        <v>Medium Low</v>
      </c>
      <c r="AI30" t="str">
        <f>LOOKUP(Y30,{0,4.12,5.23,6.34},{"Low","Medium Low","Medium High","High"})</f>
        <v>Low</v>
      </c>
      <c r="AJ30" t="str">
        <f>LOOKUP(Z30,{0,4.08,5.4,6.72},{"Low","Medium Low","Medium High","High"})</f>
        <v>Low</v>
      </c>
      <c r="AK30" t="str">
        <f>LOOKUP(AA30,{0,3.41,4.83,6.25},{"Low","Medium Low","Medium High","High"})</f>
        <v>Medium Low</v>
      </c>
      <c r="AL30" t="str">
        <f>LOOKUP(AB30,{0,4.31,5.38,6.45},{"Low","Medium Low","Medium High","High"})</f>
        <v>Low</v>
      </c>
      <c r="AM30">
        <f>VLOOKUP(C30,'CLEAN DATA'!$C$1:$BE$1213,25,FALSE)</f>
        <v>1</v>
      </c>
      <c r="AN30">
        <f>VLOOKUP($C30,'CLEAN DATA'!$C$1:$BE$1213,2,FALSE)</f>
        <v>28</v>
      </c>
      <c r="AO30" t="str">
        <f t="shared" si="14"/>
        <v>&lt;=30</v>
      </c>
      <c r="AP30">
        <f>VLOOKUP(C30,'AT Copy'!C29:BP1241,66,FALSE)</f>
        <v>1</v>
      </c>
      <c r="AQ30">
        <f>VLOOKUP(C30,'AT Copy'!C29:BP1241,40,FALSE)</f>
        <v>1</v>
      </c>
    </row>
    <row r="31" spans="1:43" x14ac:dyDescent="0.2">
      <c r="A31">
        <v>30</v>
      </c>
      <c r="B31" s="2">
        <v>44092.677731481483</v>
      </c>
      <c r="C31" t="s">
        <v>100</v>
      </c>
      <c r="D31">
        <v>4</v>
      </c>
      <c r="E31">
        <v>2</v>
      </c>
      <c r="F31">
        <v>6</v>
      </c>
      <c r="G31">
        <v>1</v>
      </c>
      <c r="H31">
        <v>5</v>
      </c>
      <c r="I31">
        <v>7</v>
      </c>
      <c r="J31">
        <v>7</v>
      </c>
      <c r="K31">
        <v>1</v>
      </c>
      <c r="L31">
        <v>6</v>
      </c>
      <c r="M31">
        <v>1</v>
      </c>
      <c r="N31">
        <f t="shared" si="0"/>
        <v>4</v>
      </c>
      <c r="O31">
        <f t="shared" si="15"/>
        <v>6</v>
      </c>
      <c r="P31">
        <f t="shared" si="1"/>
        <v>6</v>
      </c>
      <c r="Q31">
        <f t="shared" si="2"/>
        <v>7</v>
      </c>
      <c r="R31">
        <f t="shared" si="3"/>
        <v>5</v>
      </c>
      <c r="S31">
        <f t="shared" si="4"/>
        <v>1</v>
      </c>
      <c r="T31">
        <f t="shared" si="5"/>
        <v>7</v>
      </c>
      <c r="U31">
        <f t="shared" si="6"/>
        <v>7</v>
      </c>
      <c r="V31">
        <f t="shared" si="7"/>
        <v>6</v>
      </c>
      <c r="W31">
        <f t="shared" si="8"/>
        <v>7</v>
      </c>
      <c r="X31">
        <f t="shared" si="9"/>
        <v>2.5</v>
      </c>
      <c r="Y31">
        <f t="shared" si="10"/>
        <v>6.5</v>
      </c>
      <c r="Z31">
        <f t="shared" si="11"/>
        <v>6.5</v>
      </c>
      <c r="AA31">
        <f t="shared" si="12"/>
        <v>6.5</v>
      </c>
      <c r="AB31">
        <f t="shared" si="13"/>
        <v>6</v>
      </c>
      <c r="AC31">
        <v>4.4400000000000004</v>
      </c>
      <c r="AD31">
        <v>5.23</v>
      </c>
      <c r="AE31">
        <v>5.4</v>
      </c>
      <c r="AF31">
        <v>4.83</v>
      </c>
      <c r="AG31">
        <v>5.38</v>
      </c>
      <c r="AH31" t="str">
        <f>LOOKUP(X31,{0,2.99,4.44,5.89},{"Low","Medium Low","Medium High","High"})</f>
        <v>Low</v>
      </c>
      <c r="AI31" t="str">
        <f>LOOKUP(Y31,{0,4.12,5.23,6.34},{"Low","Medium Low","Medium High","High"})</f>
        <v>High</v>
      </c>
      <c r="AJ31" t="str">
        <f>LOOKUP(Z31,{0,4.08,5.4,6.72},{"Low","Medium Low","Medium High","High"})</f>
        <v>Medium High</v>
      </c>
      <c r="AK31" t="str">
        <f>LOOKUP(AA31,{0,3.41,4.83,6.25},{"Low","Medium Low","Medium High","High"})</f>
        <v>High</v>
      </c>
      <c r="AL31" t="str">
        <f>LOOKUP(AB31,{0,4.31,5.38,6.45},{"Low","Medium Low","Medium High","High"})</f>
        <v>Medium High</v>
      </c>
      <c r="AM31">
        <f>VLOOKUP(C31,'CLEAN DATA'!$C$1:$BE$1213,25,FALSE)</f>
        <v>13</v>
      </c>
      <c r="AN31">
        <f>VLOOKUP($C31,'CLEAN DATA'!$C$1:$BE$1213,2,FALSE)</f>
        <v>42</v>
      </c>
      <c r="AO31" t="str">
        <f t="shared" si="14"/>
        <v>41-50</v>
      </c>
      <c r="AP31">
        <f>VLOOKUP(C31,'AT Copy'!C30:BP1242,66,FALSE)</f>
        <v>8</v>
      </c>
      <c r="AQ31">
        <f>VLOOKUP(C31,'AT Copy'!C30:BP1242,40,FALSE)</f>
        <v>1</v>
      </c>
    </row>
    <row r="32" spans="1:43" x14ac:dyDescent="0.2">
      <c r="A32">
        <v>31</v>
      </c>
      <c r="B32" s="2">
        <v>44092.680474537039</v>
      </c>
      <c r="C32" t="s">
        <v>102</v>
      </c>
      <c r="D32">
        <v>3</v>
      </c>
      <c r="E32">
        <v>4</v>
      </c>
      <c r="F32">
        <v>5</v>
      </c>
      <c r="G32">
        <v>3</v>
      </c>
      <c r="H32">
        <v>4</v>
      </c>
      <c r="I32">
        <v>5</v>
      </c>
      <c r="J32">
        <v>5</v>
      </c>
      <c r="K32">
        <v>3</v>
      </c>
      <c r="L32">
        <v>6</v>
      </c>
      <c r="M32">
        <v>2</v>
      </c>
      <c r="N32">
        <f t="shared" si="0"/>
        <v>3</v>
      </c>
      <c r="O32">
        <f t="shared" si="15"/>
        <v>4</v>
      </c>
      <c r="P32">
        <f t="shared" si="1"/>
        <v>5</v>
      </c>
      <c r="Q32">
        <f t="shared" si="2"/>
        <v>5</v>
      </c>
      <c r="R32">
        <f t="shared" si="3"/>
        <v>4</v>
      </c>
      <c r="S32">
        <f t="shared" si="4"/>
        <v>3</v>
      </c>
      <c r="T32">
        <f t="shared" si="5"/>
        <v>5</v>
      </c>
      <c r="U32">
        <f t="shared" si="6"/>
        <v>5</v>
      </c>
      <c r="V32">
        <f t="shared" si="7"/>
        <v>6</v>
      </c>
      <c r="W32">
        <f t="shared" si="8"/>
        <v>6</v>
      </c>
      <c r="X32">
        <f t="shared" si="9"/>
        <v>3</v>
      </c>
      <c r="Y32">
        <f t="shared" si="10"/>
        <v>4.5</v>
      </c>
      <c r="Z32">
        <f t="shared" si="11"/>
        <v>5</v>
      </c>
      <c r="AA32">
        <f t="shared" si="12"/>
        <v>5.5</v>
      </c>
      <c r="AB32">
        <f t="shared" si="13"/>
        <v>5</v>
      </c>
      <c r="AC32">
        <v>4.4400000000000004</v>
      </c>
      <c r="AD32">
        <v>5.23</v>
      </c>
      <c r="AE32">
        <v>5.4</v>
      </c>
      <c r="AF32">
        <v>4.83</v>
      </c>
      <c r="AG32">
        <v>5.38</v>
      </c>
      <c r="AH32" t="str">
        <f>LOOKUP(X32,{0,2.99,4.44,5.89},{"Low","Medium Low","Medium High","High"})</f>
        <v>Medium Low</v>
      </c>
      <c r="AI32" t="str">
        <f>LOOKUP(Y32,{0,4.12,5.23,6.34},{"Low","Medium Low","Medium High","High"})</f>
        <v>Medium Low</v>
      </c>
      <c r="AJ32" t="str">
        <f>LOOKUP(Z32,{0,4.08,5.4,6.72},{"Low","Medium Low","Medium High","High"})</f>
        <v>Medium Low</v>
      </c>
      <c r="AK32" t="str">
        <f>LOOKUP(AA32,{0,3.41,4.83,6.25},{"Low","Medium Low","Medium High","High"})</f>
        <v>Medium High</v>
      </c>
      <c r="AL32" t="str">
        <f>LOOKUP(AB32,{0,4.31,5.38,6.45},{"Low","Medium Low","Medium High","High"})</f>
        <v>Medium Low</v>
      </c>
      <c r="AM32">
        <f>VLOOKUP(C32,'CLEAN DATA'!$C$1:$BE$1213,25,FALSE)</f>
        <v>14</v>
      </c>
      <c r="AN32">
        <f>VLOOKUP($C32,'CLEAN DATA'!$C$1:$BE$1213,2,FALSE)</f>
        <v>20</v>
      </c>
      <c r="AO32" t="str">
        <f t="shared" si="14"/>
        <v>&lt;=30</v>
      </c>
      <c r="AP32">
        <f>VLOOKUP(C32,'AT Copy'!C31:BP1243,66,FALSE)</f>
        <v>3</v>
      </c>
      <c r="AQ32">
        <f>VLOOKUP(C32,'AT Copy'!C31:BP1243,40,FALSE)</f>
        <v>1</v>
      </c>
    </row>
    <row r="33" spans="1:43" x14ac:dyDescent="0.2">
      <c r="A33">
        <v>32</v>
      </c>
      <c r="B33" s="2">
        <v>44092.681354166663</v>
      </c>
      <c r="C33" t="s">
        <v>103</v>
      </c>
      <c r="D33">
        <v>7</v>
      </c>
      <c r="E33">
        <v>7</v>
      </c>
      <c r="F33">
        <v>7</v>
      </c>
      <c r="G33">
        <v>7</v>
      </c>
      <c r="H33">
        <v>7</v>
      </c>
      <c r="I33">
        <v>7</v>
      </c>
      <c r="J33">
        <v>7</v>
      </c>
      <c r="K33">
        <v>7</v>
      </c>
      <c r="L33">
        <v>7</v>
      </c>
      <c r="M33">
        <v>7</v>
      </c>
      <c r="N33">
        <f t="shared" si="0"/>
        <v>7</v>
      </c>
      <c r="O33">
        <f t="shared" si="15"/>
        <v>1</v>
      </c>
      <c r="P33">
        <f t="shared" si="1"/>
        <v>7</v>
      </c>
      <c r="Q33">
        <f t="shared" si="2"/>
        <v>1</v>
      </c>
      <c r="R33">
        <f t="shared" si="3"/>
        <v>7</v>
      </c>
      <c r="S33">
        <f t="shared" si="4"/>
        <v>1</v>
      </c>
      <c r="T33">
        <f t="shared" si="5"/>
        <v>7</v>
      </c>
      <c r="U33">
        <f t="shared" si="6"/>
        <v>1</v>
      </c>
      <c r="V33">
        <f t="shared" si="7"/>
        <v>7</v>
      </c>
      <c r="W33">
        <f t="shared" si="8"/>
        <v>1</v>
      </c>
      <c r="X33">
        <f t="shared" si="9"/>
        <v>4</v>
      </c>
      <c r="Y33">
        <f t="shared" si="10"/>
        <v>4</v>
      </c>
      <c r="Z33">
        <f t="shared" si="11"/>
        <v>4</v>
      </c>
      <c r="AA33">
        <f t="shared" si="12"/>
        <v>4</v>
      </c>
      <c r="AB33">
        <f t="shared" si="13"/>
        <v>4</v>
      </c>
      <c r="AC33">
        <v>4.4400000000000004</v>
      </c>
      <c r="AD33">
        <v>5.23</v>
      </c>
      <c r="AE33">
        <v>5.4</v>
      </c>
      <c r="AF33">
        <v>4.83</v>
      </c>
      <c r="AG33">
        <v>5.38</v>
      </c>
      <c r="AH33" t="str">
        <f>LOOKUP(X33,{0,2.99,4.44,5.89},{"Low","Medium Low","Medium High","High"})</f>
        <v>Medium Low</v>
      </c>
      <c r="AI33" t="str">
        <f>LOOKUP(Y33,{0,4.12,5.23,6.34},{"Low","Medium Low","Medium High","High"})</f>
        <v>Low</v>
      </c>
      <c r="AJ33" t="str">
        <f>LOOKUP(Z33,{0,4.08,5.4,6.72},{"Low","Medium Low","Medium High","High"})</f>
        <v>Low</v>
      </c>
      <c r="AK33" t="str">
        <f>LOOKUP(AA33,{0,3.41,4.83,6.25},{"Low","Medium Low","Medium High","High"})</f>
        <v>Medium Low</v>
      </c>
      <c r="AL33" t="str">
        <f>LOOKUP(AB33,{0,4.31,5.38,6.45},{"Low","Medium Low","Medium High","High"})</f>
        <v>Low</v>
      </c>
      <c r="AM33">
        <f>VLOOKUP(C33,'CLEAN DATA'!$C$1:$BE$1213,25,FALSE)</f>
        <v>1</v>
      </c>
      <c r="AN33">
        <f>VLOOKUP($C33,'CLEAN DATA'!$C$1:$BE$1213,2,FALSE)</f>
        <v>42</v>
      </c>
      <c r="AO33" t="str">
        <f t="shared" si="14"/>
        <v>41-50</v>
      </c>
      <c r="AP33">
        <f>VLOOKUP(C33,'AT Copy'!C32:BP1244,66,FALSE)</f>
        <v>1</v>
      </c>
      <c r="AQ33">
        <f>VLOOKUP(C33,'AT Copy'!C32:BP1244,40,FALSE)</f>
        <v>1</v>
      </c>
    </row>
    <row r="34" spans="1:43" x14ac:dyDescent="0.2">
      <c r="A34">
        <v>33</v>
      </c>
      <c r="B34" s="2">
        <v>44092.681759259256</v>
      </c>
      <c r="C34" t="s">
        <v>104</v>
      </c>
      <c r="D34">
        <v>2</v>
      </c>
      <c r="E34">
        <v>1</v>
      </c>
      <c r="F34">
        <v>7</v>
      </c>
      <c r="G34">
        <v>5</v>
      </c>
      <c r="H34">
        <v>5</v>
      </c>
      <c r="I34">
        <v>7</v>
      </c>
      <c r="J34">
        <v>7</v>
      </c>
      <c r="K34">
        <v>1</v>
      </c>
      <c r="L34">
        <v>5</v>
      </c>
      <c r="M34">
        <v>4</v>
      </c>
      <c r="N34">
        <f t="shared" si="0"/>
        <v>2</v>
      </c>
      <c r="O34">
        <f t="shared" si="15"/>
        <v>7</v>
      </c>
      <c r="P34">
        <f t="shared" si="1"/>
        <v>7</v>
      </c>
      <c r="Q34">
        <f t="shared" si="2"/>
        <v>3</v>
      </c>
      <c r="R34">
        <f t="shared" si="3"/>
        <v>5</v>
      </c>
      <c r="S34">
        <f t="shared" si="4"/>
        <v>1</v>
      </c>
      <c r="T34">
        <f t="shared" si="5"/>
        <v>7</v>
      </c>
      <c r="U34">
        <f t="shared" si="6"/>
        <v>7</v>
      </c>
      <c r="V34">
        <f t="shared" si="7"/>
        <v>5</v>
      </c>
      <c r="W34">
        <f t="shared" si="8"/>
        <v>4</v>
      </c>
      <c r="X34">
        <f t="shared" si="9"/>
        <v>1.5</v>
      </c>
      <c r="Y34">
        <f t="shared" si="10"/>
        <v>7</v>
      </c>
      <c r="Z34">
        <f t="shared" si="11"/>
        <v>7</v>
      </c>
      <c r="AA34">
        <f t="shared" si="12"/>
        <v>4</v>
      </c>
      <c r="AB34">
        <f t="shared" si="13"/>
        <v>4.5</v>
      </c>
      <c r="AC34">
        <v>4.4400000000000004</v>
      </c>
      <c r="AD34">
        <v>5.23</v>
      </c>
      <c r="AE34">
        <v>5.4</v>
      </c>
      <c r="AF34">
        <v>4.83</v>
      </c>
      <c r="AG34">
        <v>5.38</v>
      </c>
      <c r="AH34" t="str">
        <f>LOOKUP(X34,{0,2.99,4.44,5.89},{"Low","Medium Low","Medium High","High"})</f>
        <v>Low</v>
      </c>
      <c r="AI34" t="str">
        <f>LOOKUP(Y34,{0,4.12,5.23,6.34},{"Low","Medium Low","Medium High","High"})</f>
        <v>High</v>
      </c>
      <c r="AJ34" t="str">
        <f>LOOKUP(Z34,{0,4.08,5.4,6.72},{"Low","Medium Low","Medium High","High"})</f>
        <v>High</v>
      </c>
      <c r="AK34" t="str">
        <f>LOOKUP(AA34,{0,3.41,4.83,6.25},{"Low","Medium Low","Medium High","High"})</f>
        <v>Medium Low</v>
      </c>
      <c r="AL34" t="str">
        <f>LOOKUP(AB34,{0,4.31,5.38,6.45},{"Low","Medium Low","Medium High","High"})</f>
        <v>Medium Low</v>
      </c>
      <c r="AM34">
        <f>VLOOKUP(C34,'CLEAN DATA'!$C$1:$BE$1213,25,FALSE)</f>
        <v>14</v>
      </c>
      <c r="AN34">
        <f>VLOOKUP($C34,'CLEAN DATA'!$C$1:$BE$1213,2,FALSE)</f>
        <v>33</v>
      </c>
      <c r="AO34" t="str">
        <f t="shared" si="14"/>
        <v>31-40</v>
      </c>
      <c r="AP34">
        <f>VLOOKUP(C34,'AT Copy'!C33:BP1245,66,FALSE)</f>
        <v>5</v>
      </c>
      <c r="AQ34">
        <f>VLOOKUP(C34,'AT Copy'!C33:BP1245,40,FALSE)</f>
        <v>1</v>
      </c>
    </row>
    <row r="35" spans="1:43" x14ac:dyDescent="0.2">
      <c r="A35">
        <v>34</v>
      </c>
      <c r="B35" s="2">
        <v>44092.68277777778</v>
      </c>
      <c r="C35" t="s">
        <v>105</v>
      </c>
      <c r="D35">
        <v>3</v>
      </c>
      <c r="E35">
        <v>1</v>
      </c>
      <c r="F35">
        <v>5</v>
      </c>
      <c r="G35">
        <v>2</v>
      </c>
      <c r="H35">
        <v>6</v>
      </c>
      <c r="I35">
        <v>4</v>
      </c>
      <c r="J35">
        <v>6</v>
      </c>
      <c r="K35">
        <v>5</v>
      </c>
      <c r="L35">
        <v>6</v>
      </c>
      <c r="M35">
        <v>3</v>
      </c>
      <c r="N35">
        <f t="shared" si="0"/>
        <v>3</v>
      </c>
      <c r="O35">
        <f t="shared" si="15"/>
        <v>7</v>
      </c>
      <c r="P35">
        <f t="shared" si="1"/>
        <v>5</v>
      </c>
      <c r="Q35">
        <f t="shared" si="2"/>
        <v>6</v>
      </c>
      <c r="R35">
        <f t="shared" si="3"/>
        <v>6</v>
      </c>
      <c r="S35">
        <f t="shared" si="4"/>
        <v>4</v>
      </c>
      <c r="T35">
        <f t="shared" si="5"/>
        <v>6</v>
      </c>
      <c r="U35">
        <f t="shared" si="6"/>
        <v>3</v>
      </c>
      <c r="V35">
        <f t="shared" si="7"/>
        <v>6</v>
      </c>
      <c r="W35">
        <f t="shared" si="8"/>
        <v>5</v>
      </c>
      <c r="X35">
        <f t="shared" si="9"/>
        <v>3.5</v>
      </c>
      <c r="Y35">
        <f t="shared" si="10"/>
        <v>6.5</v>
      </c>
      <c r="Z35">
        <f t="shared" si="11"/>
        <v>4</v>
      </c>
      <c r="AA35">
        <f t="shared" si="12"/>
        <v>6</v>
      </c>
      <c r="AB35">
        <f t="shared" si="13"/>
        <v>5.5</v>
      </c>
      <c r="AC35">
        <v>4.4400000000000004</v>
      </c>
      <c r="AD35">
        <v>5.23</v>
      </c>
      <c r="AE35">
        <v>5.4</v>
      </c>
      <c r="AF35">
        <v>4.83</v>
      </c>
      <c r="AG35">
        <v>5.38</v>
      </c>
      <c r="AH35" t="str">
        <f>LOOKUP(X35,{0,2.99,4.44,5.89},{"Low","Medium Low","Medium High","High"})</f>
        <v>Medium Low</v>
      </c>
      <c r="AI35" t="str">
        <f>LOOKUP(Y35,{0,4.12,5.23,6.34},{"Low","Medium Low","Medium High","High"})</f>
        <v>High</v>
      </c>
      <c r="AJ35" t="str">
        <f>LOOKUP(Z35,{0,4.08,5.4,6.72},{"Low","Medium Low","Medium High","High"})</f>
        <v>Low</v>
      </c>
      <c r="AK35" t="str">
        <f>LOOKUP(AA35,{0,3.41,4.83,6.25},{"Low","Medium Low","Medium High","High"})</f>
        <v>Medium High</v>
      </c>
      <c r="AL35" t="str">
        <f>LOOKUP(AB35,{0,4.31,5.38,6.45},{"Low","Medium Low","Medium High","High"})</f>
        <v>Medium High</v>
      </c>
      <c r="AM35">
        <f>VLOOKUP(C35,'CLEAN DATA'!$C$1:$BE$1213,25,FALSE)</f>
        <v>1</v>
      </c>
      <c r="AN35">
        <f>VLOOKUP($C35,'CLEAN DATA'!$C$1:$BE$1213,2,FALSE)</f>
        <v>69</v>
      </c>
      <c r="AO35" t="str">
        <f t="shared" si="14"/>
        <v>60+</v>
      </c>
      <c r="AP35">
        <f>VLOOKUP(C35,'AT Copy'!C34:BP1246,66,FALSE)</f>
        <v>3</v>
      </c>
      <c r="AQ35">
        <f>VLOOKUP(C35,'AT Copy'!C34:BP1246,40,FALSE)</f>
        <v>1</v>
      </c>
    </row>
    <row r="36" spans="1:43" x14ac:dyDescent="0.2">
      <c r="A36">
        <v>35</v>
      </c>
      <c r="B36" s="2">
        <v>44092.684490740743</v>
      </c>
      <c r="C36" t="s">
        <v>106</v>
      </c>
      <c r="D36">
        <v>1</v>
      </c>
      <c r="E36">
        <v>4</v>
      </c>
      <c r="F36">
        <v>6</v>
      </c>
      <c r="G36">
        <v>6</v>
      </c>
      <c r="H36">
        <v>5</v>
      </c>
      <c r="I36">
        <v>4</v>
      </c>
      <c r="J36">
        <v>7</v>
      </c>
      <c r="K36">
        <v>5</v>
      </c>
      <c r="L36">
        <v>4</v>
      </c>
      <c r="M36">
        <v>4</v>
      </c>
      <c r="N36">
        <f t="shared" si="0"/>
        <v>1</v>
      </c>
      <c r="O36">
        <f t="shared" si="15"/>
        <v>4</v>
      </c>
      <c r="P36">
        <f t="shared" si="1"/>
        <v>6</v>
      </c>
      <c r="Q36">
        <f t="shared" si="2"/>
        <v>2</v>
      </c>
      <c r="R36">
        <f t="shared" si="3"/>
        <v>5</v>
      </c>
      <c r="S36">
        <f t="shared" si="4"/>
        <v>4</v>
      </c>
      <c r="T36">
        <f t="shared" si="5"/>
        <v>7</v>
      </c>
      <c r="U36">
        <f t="shared" si="6"/>
        <v>3</v>
      </c>
      <c r="V36">
        <f t="shared" si="7"/>
        <v>4</v>
      </c>
      <c r="W36">
        <f t="shared" si="8"/>
        <v>4</v>
      </c>
      <c r="X36">
        <f t="shared" si="9"/>
        <v>2.5</v>
      </c>
      <c r="Y36">
        <f t="shared" si="10"/>
        <v>5.5</v>
      </c>
      <c r="Z36">
        <f t="shared" si="11"/>
        <v>4.5</v>
      </c>
      <c r="AA36">
        <f t="shared" si="12"/>
        <v>3</v>
      </c>
      <c r="AB36">
        <f t="shared" si="13"/>
        <v>4.5</v>
      </c>
      <c r="AC36">
        <v>4.4400000000000004</v>
      </c>
      <c r="AD36">
        <v>5.23</v>
      </c>
      <c r="AE36">
        <v>5.4</v>
      </c>
      <c r="AF36">
        <v>4.83</v>
      </c>
      <c r="AG36">
        <v>5.38</v>
      </c>
      <c r="AH36" t="str">
        <f>LOOKUP(X36,{0,2.99,4.44,5.89},{"Low","Medium Low","Medium High","High"})</f>
        <v>Low</v>
      </c>
      <c r="AI36" t="str">
        <f>LOOKUP(Y36,{0,4.12,5.23,6.34},{"Low","Medium Low","Medium High","High"})</f>
        <v>Medium High</v>
      </c>
      <c r="AJ36" t="str">
        <f>LOOKUP(Z36,{0,4.08,5.4,6.72},{"Low","Medium Low","Medium High","High"})</f>
        <v>Medium Low</v>
      </c>
      <c r="AK36" t="str">
        <f>LOOKUP(AA36,{0,3.41,4.83,6.25},{"Low","Medium Low","Medium High","High"})</f>
        <v>Low</v>
      </c>
      <c r="AL36" t="str">
        <f>LOOKUP(AB36,{0,4.31,5.38,6.45},{"Low","Medium Low","Medium High","High"})</f>
        <v>Medium Low</v>
      </c>
      <c r="AM36">
        <f>VLOOKUP(C36,'CLEAN DATA'!$C$1:$BE$1213,25,FALSE)</f>
        <v>14</v>
      </c>
      <c r="AN36">
        <f>VLOOKUP($C36,'CLEAN DATA'!$C$1:$BE$1213,2,FALSE)</f>
        <v>33</v>
      </c>
      <c r="AO36" t="str">
        <f t="shared" si="14"/>
        <v>31-40</v>
      </c>
      <c r="AP36">
        <f>VLOOKUP(C36,'AT Copy'!C35:BP1247,66,FALSE)</f>
        <v>5</v>
      </c>
      <c r="AQ36">
        <f>VLOOKUP(C36,'AT Copy'!C35:BP1247,40,FALSE)</f>
        <v>0</v>
      </c>
    </row>
    <row r="37" spans="1:43" x14ac:dyDescent="0.2">
      <c r="A37">
        <v>36</v>
      </c>
      <c r="B37" s="2">
        <v>44092.688460648147</v>
      </c>
      <c r="C37" t="s">
        <v>107</v>
      </c>
      <c r="D37">
        <v>4</v>
      </c>
      <c r="E37">
        <v>3</v>
      </c>
      <c r="F37">
        <v>7</v>
      </c>
      <c r="G37">
        <v>3</v>
      </c>
      <c r="H37">
        <v>6</v>
      </c>
      <c r="I37">
        <v>5</v>
      </c>
      <c r="J37">
        <v>6</v>
      </c>
      <c r="K37">
        <v>2</v>
      </c>
      <c r="L37">
        <v>5</v>
      </c>
      <c r="M37">
        <v>3</v>
      </c>
      <c r="N37">
        <f t="shared" si="0"/>
        <v>4</v>
      </c>
      <c r="O37">
        <f t="shared" si="15"/>
        <v>5</v>
      </c>
      <c r="P37">
        <f t="shared" si="1"/>
        <v>7</v>
      </c>
      <c r="Q37">
        <f t="shared" si="2"/>
        <v>5</v>
      </c>
      <c r="R37">
        <f t="shared" si="3"/>
        <v>6</v>
      </c>
      <c r="S37">
        <f t="shared" si="4"/>
        <v>3</v>
      </c>
      <c r="T37">
        <f t="shared" si="5"/>
        <v>6</v>
      </c>
      <c r="U37">
        <f t="shared" si="6"/>
        <v>6</v>
      </c>
      <c r="V37">
        <f t="shared" si="7"/>
        <v>5</v>
      </c>
      <c r="W37">
        <f t="shared" si="8"/>
        <v>5</v>
      </c>
      <c r="X37">
        <f t="shared" si="9"/>
        <v>3.5</v>
      </c>
      <c r="Y37">
        <f t="shared" si="10"/>
        <v>5.5</v>
      </c>
      <c r="Z37">
        <f t="shared" si="11"/>
        <v>6.5</v>
      </c>
      <c r="AA37">
        <f t="shared" si="12"/>
        <v>5</v>
      </c>
      <c r="AB37">
        <f t="shared" si="13"/>
        <v>5.5</v>
      </c>
      <c r="AC37">
        <v>4.4400000000000004</v>
      </c>
      <c r="AD37">
        <v>5.23</v>
      </c>
      <c r="AE37">
        <v>5.4</v>
      </c>
      <c r="AF37">
        <v>4.83</v>
      </c>
      <c r="AG37">
        <v>5.38</v>
      </c>
      <c r="AH37" t="str">
        <f>LOOKUP(X37,{0,2.99,4.44,5.89},{"Low","Medium Low","Medium High","High"})</f>
        <v>Medium Low</v>
      </c>
      <c r="AI37" t="str">
        <f>LOOKUP(Y37,{0,4.12,5.23,6.34},{"Low","Medium Low","Medium High","High"})</f>
        <v>Medium High</v>
      </c>
      <c r="AJ37" t="str">
        <f>LOOKUP(Z37,{0,4.08,5.4,6.72},{"Low","Medium Low","Medium High","High"})</f>
        <v>Medium High</v>
      </c>
      <c r="AK37" t="str">
        <f>LOOKUP(AA37,{0,3.41,4.83,6.25},{"Low","Medium Low","Medium High","High"})</f>
        <v>Medium High</v>
      </c>
      <c r="AL37" t="str">
        <f>LOOKUP(AB37,{0,4.31,5.38,6.45},{"Low","Medium Low","Medium High","High"})</f>
        <v>Medium High</v>
      </c>
      <c r="AM37">
        <f>VLOOKUP(C37,'CLEAN DATA'!$C$1:$BE$1213,25,FALSE)</f>
        <v>3</v>
      </c>
      <c r="AN37">
        <f>VLOOKUP($C37,'CLEAN DATA'!$C$1:$BE$1213,2,FALSE)</f>
        <v>53</v>
      </c>
      <c r="AO37" t="str">
        <f t="shared" si="14"/>
        <v>51-60</v>
      </c>
      <c r="AP37">
        <f>VLOOKUP(C37,'AT Copy'!C36:BP1248,66,FALSE)</f>
        <v>6</v>
      </c>
      <c r="AQ37">
        <f>VLOOKUP(C37,'AT Copy'!C36:BP1248,40,FALSE)</f>
        <v>1</v>
      </c>
    </row>
    <row r="38" spans="1:43" x14ac:dyDescent="0.2">
      <c r="A38">
        <v>37</v>
      </c>
      <c r="B38" s="2">
        <v>44092.711354166669</v>
      </c>
      <c r="C38" t="s">
        <v>108</v>
      </c>
      <c r="D38">
        <v>2</v>
      </c>
      <c r="E38">
        <v>2</v>
      </c>
      <c r="F38">
        <v>4</v>
      </c>
      <c r="G38">
        <v>4</v>
      </c>
      <c r="H38">
        <v>4</v>
      </c>
      <c r="I38">
        <v>4</v>
      </c>
      <c r="J38">
        <v>4</v>
      </c>
      <c r="K38">
        <v>4</v>
      </c>
      <c r="L38">
        <v>5</v>
      </c>
      <c r="M38">
        <v>4</v>
      </c>
      <c r="N38">
        <f t="shared" si="0"/>
        <v>2</v>
      </c>
      <c r="O38">
        <f t="shared" si="15"/>
        <v>6</v>
      </c>
      <c r="P38">
        <f t="shared" si="1"/>
        <v>4</v>
      </c>
      <c r="Q38">
        <f t="shared" si="2"/>
        <v>4</v>
      </c>
      <c r="R38">
        <f t="shared" si="3"/>
        <v>4</v>
      </c>
      <c r="S38">
        <f t="shared" si="4"/>
        <v>4</v>
      </c>
      <c r="T38">
        <f t="shared" si="5"/>
        <v>4</v>
      </c>
      <c r="U38">
        <f t="shared" si="6"/>
        <v>4</v>
      </c>
      <c r="V38">
        <f t="shared" si="7"/>
        <v>5</v>
      </c>
      <c r="W38">
        <f t="shared" si="8"/>
        <v>4</v>
      </c>
      <c r="X38">
        <f t="shared" si="9"/>
        <v>3</v>
      </c>
      <c r="Y38">
        <f t="shared" si="10"/>
        <v>5</v>
      </c>
      <c r="Z38">
        <f t="shared" si="11"/>
        <v>4</v>
      </c>
      <c r="AA38">
        <f t="shared" si="12"/>
        <v>4.5</v>
      </c>
      <c r="AB38">
        <f t="shared" si="13"/>
        <v>4</v>
      </c>
      <c r="AC38">
        <v>4.4400000000000004</v>
      </c>
      <c r="AD38">
        <v>5.23</v>
      </c>
      <c r="AE38">
        <v>5.4</v>
      </c>
      <c r="AF38">
        <v>4.83</v>
      </c>
      <c r="AG38">
        <v>5.38</v>
      </c>
      <c r="AH38" t="str">
        <f>LOOKUP(X38,{0,2.99,4.44,5.89},{"Low","Medium Low","Medium High","High"})</f>
        <v>Medium Low</v>
      </c>
      <c r="AI38" t="str">
        <f>LOOKUP(Y38,{0,4.12,5.23,6.34},{"Low","Medium Low","Medium High","High"})</f>
        <v>Medium Low</v>
      </c>
      <c r="AJ38" t="str">
        <f>LOOKUP(Z38,{0,4.08,5.4,6.72},{"Low","Medium Low","Medium High","High"})</f>
        <v>Low</v>
      </c>
      <c r="AK38" t="str">
        <f>LOOKUP(AA38,{0,3.41,4.83,6.25},{"Low","Medium Low","Medium High","High"})</f>
        <v>Medium Low</v>
      </c>
      <c r="AL38" t="str">
        <f>LOOKUP(AB38,{0,4.31,5.38,6.45},{"Low","Medium Low","Medium High","High"})</f>
        <v>Low</v>
      </c>
      <c r="AM38">
        <f>VLOOKUP(C38,'CLEAN DATA'!$C$1:$BE$1213,25,FALSE)</f>
        <v>1</v>
      </c>
      <c r="AN38">
        <f>VLOOKUP($C38,'CLEAN DATA'!$C$1:$BE$1213,2,FALSE)</f>
        <v>55</v>
      </c>
      <c r="AO38" t="str">
        <f t="shared" si="14"/>
        <v>51-60</v>
      </c>
      <c r="AP38">
        <f>VLOOKUP(C38,'AT Copy'!C37:BP1249,66,FALSE)</f>
        <v>1</v>
      </c>
      <c r="AQ38">
        <f>VLOOKUP(C38,'AT Copy'!C37:BP1249,40,FALSE)</f>
        <v>0</v>
      </c>
    </row>
    <row r="39" spans="1:43" x14ac:dyDescent="0.2">
      <c r="A39">
        <v>38</v>
      </c>
      <c r="B39" s="2">
        <v>44092.712152777778</v>
      </c>
      <c r="C39" t="s">
        <v>109</v>
      </c>
      <c r="D39">
        <v>3</v>
      </c>
      <c r="E39">
        <v>2</v>
      </c>
      <c r="F39">
        <v>6</v>
      </c>
      <c r="G39">
        <v>5</v>
      </c>
      <c r="H39">
        <v>6</v>
      </c>
      <c r="I39">
        <v>6</v>
      </c>
      <c r="J39">
        <v>6</v>
      </c>
      <c r="K39">
        <v>1</v>
      </c>
      <c r="L39">
        <v>6</v>
      </c>
      <c r="M39">
        <v>3</v>
      </c>
      <c r="N39">
        <f t="shared" si="0"/>
        <v>3</v>
      </c>
      <c r="O39">
        <f t="shared" si="15"/>
        <v>6</v>
      </c>
      <c r="P39">
        <f t="shared" si="1"/>
        <v>6</v>
      </c>
      <c r="Q39">
        <f t="shared" si="2"/>
        <v>3</v>
      </c>
      <c r="R39">
        <f t="shared" si="3"/>
        <v>6</v>
      </c>
      <c r="S39">
        <f t="shared" si="4"/>
        <v>2</v>
      </c>
      <c r="T39">
        <f t="shared" si="5"/>
        <v>6</v>
      </c>
      <c r="U39">
        <f t="shared" si="6"/>
        <v>7</v>
      </c>
      <c r="V39">
        <f t="shared" si="7"/>
        <v>6</v>
      </c>
      <c r="W39">
        <f t="shared" si="8"/>
        <v>5</v>
      </c>
      <c r="X39">
        <f t="shared" si="9"/>
        <v>2.5</v>
      </c>
      <c r="Y39">
        <f t="shared" si="10"/>
        <v>6</v>
      </c>
      <c r="Z39">
        <f t="shared" si="11"/>
        <v>6.5</v>
      </c>
      <c r="AA39">
        <f t="shared" si="12"/>
        <v>4.5</v>
      </c>
      <c r="AB39">
        <f t="shared" si="13"/>
        <v>5.5</v>
      </c>
      <c r="AC39">
        <v>4.4400000000000004</v>
      </c>
      <c r="AD39">
        <v>5.23</v>
      </c>
      <c r="AE39">
        <v>5.4</v>
      </c>
      <c r="AF39">
        <v>4.83</v>
      </c>
      <c r="AG39">
        <v>5.38</v>
      </c>
      <c r="AH39" t="str">
        <f>LOOKUP(X39,{0,2.99,4.44,5.89},{"Low","Medium Low","Medium High","High"})</f>
        <v>Low</v>
      </c>
      <c r="AI39" t="str">
        <f>LOOKUP(Y39,{0,4.12,5.23,6.34},{"Low","Medium Low","Medium High","High"})</f>
        <v>Medium High</v>
      </c>
      <c r="AJ39" t="str">
        <f>LOOKUP(Z39,{0,4.08,5.4,6.72},{"Low","Medium Low","Medium High","High"})</f>
        <v>Medium High</v>
      </c>
      <c r="AK39" t="str">
        <f>LOOKUP(AA39,{0,3.41,4.83,6.25},{"Low","Medium Low","Medium High","High"})</f>
        <v>Medium Low</v>
      </c>
      <c r="AL39" t="str">
        <f>LOOKUP(AB39,{0,4.31,5.38,6.45},{"Low","Medium Low","Medium High","High"})</f>
        <v>Medium High</v>
      </c>
      <c r="AM39">
        <f>VLOOKUP(C39,'CLEAN DATA'!$C$1:$BE$1213,25,FALSE)</f>
        <v>13</v>
      </c>
      <c r="AN39">
        <f>VLOOKUP($C39,'CLEAN DATA'!$C$1:$BE$1213,2,FALSE)</f>
        <v>61</v>
      </c>
      <c r="AO39" t="str">
        <f t="shared" si="14"/>
        <v>60+</v>
      </c>
      <c r="AP39">
        <f>VLOOKUP(C39,'AT Copy'!C38:BP1250,66,FALSE)</f>
        <v>6</v>
      </c>
      <c r="AQ39">
        <f>VLOOKUP(C39,'AT Copy'!C38:BP1250,40,FALSE)</f>
        <v>0</v>
      </c>
    </row>
    <row r="40" spans="1:43" x14ac:dyDescent="0.2">
      <c r="A40">
        <v>39</v>
      </c>
      <c r="B40" s="2">
        <v>44092.716319444444</v>
      </c>
      <c r="C40" t="s">
        <v>111</v>
      </c>
      <c r="D40">
        <v>2</v>
      </c>
      <c r="E40">
        <v>2</v>
      </c>
      <c r="F40">
        <v>5</v>
      </c>
      <c r="G40">
        <v>2</v>
      </c>
      <c r="H40">
        <v>4</v>
      </c>
      <c r="I40">
        <v>4</v>
      </c>
      <c r="J40">
        <v>2</v>
      </c>
      <c r="K40">
        <v>2</v>
      </c>
      <c r="L40">
        <v>5</v>
      </c>
      <c r="M40">
        <v>4</v>
      </c>
      <c r="N40">
        <f t="shared" si="0"/>
        <v>2</v>
      </c>
      <c r="O40">
        <f t="shared" si="15"/>
        <v>6</v>
      </c>
      <c r="P40">
        <f t="shared" si="1"/>
        <v>5</v>
      </c>
      <c r="Q40">
        <f t="shared" si="2"/>
        <v>6</v>
      </c>
      <c r="R40">
        <f t="shared" si="3"/>
        <v>4</v>
      </c>
      <c r="S40">
        <f t="shared" si="4"/>
        <v>4</v>
      </c>
      <c r="T40">
        <f t="shared" si="5"/>
        <v>2</v>
      </c>
      <c r="U40">
        <f t="shared" si="6"/>
        <v>6</v>
      </c>
      <c r="V40">
        <f t="shared" si="7"/>
        <v>5</v>
      </c>
      <c r="W40">
        <f t="shared" si="8"/>
        <v>4</v>
      </c>
      <c r="X40">
        <f t="shared" si="9"/>
        <v>3</v>
      </c>
      <c r="Y40">
        <f t="shared" si="10"/>
        <v>4</v>
      </c>
      <c r="Z40">
        <f t="shared" si="11"/>
        <v>5.5</v>
      </c>
      <c r="AA40">
        <f t="shared" si="12"/>
        <v>5.5</v>
      </c>
      <c r="AB40">
        <f t="shared" si="13"/>
        <v>4</v>
      </c>
      <c r="AC40">
        <v>4.4400000000000004</v>
      </c>
      <c r="AD40">
        <v>5.23</v>
      </c>
      <c r="AE40">
        <v>5.4</v>
      </c>
      <c r="AF40">
        <v>4.83</v>
      </c>
      <c r="AG40">
        <v>5.38</v>
      </c>
      <c r="AH40" t="str">
        <f>LOOKUP(X40,{0,2.99,4.44,5.89},{"Low","Medium Low","Medium High","High"})</f>
        <v>Medium Low</v>
      </c>
      <c r="AI40" t="str">
        <f>LOOKUP(Y40,{0,4.12,5.23,6.34},{"Low","Medium Low","Medium High","High"})</f>
        <v>Low</v>
      </c>
      <c r="AJ40" t="str">
        <f>LOOKUP(Z40,{0,4.08,5.4,6.72},{"Low","Medium Low","Medium High","High"})</f>
        <v>Medium High</v>
      </c>
      <c r="AK40" t="str">
        <f>LOOKUP(AA40,{0,3.41,4.83,6.25},{"Low","Medium Low","Medium High","High"})</f>
        <v>Medium High</v>
      </c>
      <c r="AL40" t="str">
        <f>LOOKUP(AB40,{0,4.31,5.38,6.45},{"Low","Medium Low","Medium High","High"})</f>
        <v>Low</v>
      </c>
      <c r="AM40">
        <f>VLOOKUP(C40,'CLEAN DATA'!$C$1:$BE$1213,25,FALSE)</f>
        <v>10</v>
      </c>
      <c r="AN40">
        <f>VLOOKUP($C40,'CLEAN DATA'!$C$1:$BE$1213,2,FALSE)</f>
        <v>51</v>
      </c>
      <c r="AO40" t="str">
        <f t="shared" si="14"/>
        <v>51-60</v>
      </c>
      <c r="AP40">
        <f>VLOOKUP(C40,'AT Copy'!C39:BP1251,66,FALSE)</f>
        <v>3</v>
      </c>
      <c r="AQ40">
        <f>VLOOKUP(C40,'AT Copy'!C39:BP1251,40,FALSE)</f>
        <v>0</v>
      </c>
    </row>
    <row r="41" spans="1:43" x14ac:dyDescent="0.2">
      <c r="A41">
        <v>40</v>
      </c>
      <c r="B41" s="2">
        <v>44092.719756944447</v>
      </c>
      <c r="C41" t="s">
        <v>112</v>
      </c>
      <c r="D41">
        <v>7</v>
      </c>
      <c r="E41">
        <v>1</v>
      </c>
      <c r="F41">
        <v>4</v>
      </c>
      <c r="G41">
        <v>1</v>
      </c>
      <c r="H41">
        <v>7</v>
      </c>
      <c r="I41">
        <v>1</v>
      </c>
      <c r="J41">
        <v>4</v>
      </c>
      <c r="K41">
        <v>4</v>
      </c>
      <c r="L41">
        <v>4</v>
      </c>
      <c r="M41">
        <v>2</v>
      </c>
      <c r="N41">
        <f t="shared" si="0"/>
        <v>7</v>
      </c>
      <c r="O41">
        <f t="shared" si="15"/>
        <v>7</v>
      </c>
      <c r="P41">
        <f t="shared" si="1"/>
        <v>4</v>
      </c>
      <c r="Q41">
        <f t="shared" si="2"/>
        <v>7</v>
      </c>
      <c r="R41">
        <f t="shared" si="3"/>
        <v>7</v>
      </c>
      <c r="S41">
        <f t="shared" si="4"/>
        <v>7</v>
      </c>
      <c r="T41">
        <f t="shared" si="5"/>
        <v>4</v>
      </c>
      <c r="U41">
        <f t="shared" si="6"/>
        <v>4</v>
      </c>
      <c r="V41">
        <f t="shared" si="7"/>
        <v>4</v>
      </c>
      <c r="W41">
        <f t="shared" si="8"/>
        <v>6</v>
      </c>
      <c r="X41">
        <f t="shared" si="9"/>
        <v>7</v>
      </c>
      <c r="Y41">
        <f t="shared" si="10"/>
        <v>5.5</v>
      </c>
      <c r="Z41">
        <f t="shared" si="11"/>
        <v>4</v>
      </c>
      <c r="AA41">
        <f t="shared" si="12"/>
        <v>5.5</v>
      </c>
      <c r="AB41">
        <f t="shared" si="13"/>
        <v>6.5</v>
      </c>
      <c r="AC41">
        <v>4.4400000000000004</v>
      </c>
      <c r="AD41">
        <v>5.23</v>
      </c>
      <c r="AE41">
        <v>5.4</v>
      </c>
      <c r="AF41">
        <v>4.83</v>
      </c>
      <c r="AG41">
        <v>5.38</v>
      </c>
      <c r="AH41" t="str">
        <f>LOOKUP(X41,{0,2.99,4.44,5.89},{"Low","Medium Low","Medium High","High"})</f>
        <v>High</v>
      </c>
      <c r="AI41" t="str">
        <f>LOOKUP(Y41,{0,4.12,5.23,6.34},{"Low","Medium Low","Medium High","High"})</f>
        <v>Medium High</v>
      </c>
      <c r="AJ41" t="str">
        <f>LOOKUP(Z41,{0,4.08,5.4,6.72},{"Low","Medium Low","Medium High","High"})</f>
        <v>Low</v>
      </c>
      <c r="AK41" t="str">
        <f>LOOKUP(AA41,{0,3.41,4.83,6.25},{"Low","Medium Low","Medium High","High"})</f>
        <v>Medium High</v>
      </c>
      <c r="AL41" t="str">
        <f>LOOKUP(AB41,{0,4.31,5.38,6.45},{"Low","Medium Low","Medium High","High"})</f>
        <v>High</v>
      </c>
      <c r="AM41">
        <f>VLOOKUP(C41,'CLEAN DATA'!$C$1:$BE$1213,25,FALSE)</f>
        <v>13</v>
      </c>
      <c r="AN41">
        <f>VLOOKUP($C41,'CLEAN DATA'!$C$1:$BE$1213,2,FALSE)</f>
        <v>30</v>
      </c>
      <c r="AO41" t="str">
        <f t="shared" si="14"/>
        <v>&lt;=30</v>
      </c>
      <c r="AP41">
        <f>VLOOKUP(C41,'AT Copy'!C40:BP1252,66,FALSE)</f>
        <v>4</v>
      </c>
      <c r="AQ41">
        <f>VLOOKUP(C41,'AT Copy'!C40:BP1252,40,FALSE)</f>
        <v>0</v>
      </c>
    </row>
    <row r="42" spans="1:43" x14ac:dyDescent="0.2">
      <c r="A42">
        <v>41</v>
      </c>
      <c r="B42" s="2">
        <v>44092.79828703704</v>
      </c>
      <c r="C42" t="s">
        <v>114</v>
      </c>
      <c r="D42">
        <v>4</v>
      </c>
      <c r="E42">
        <v>5</v>
      </c>
      <c r="F42">
        <v>3</v>
      </c>
      <c r="G42">
        <v>4</v>
      </c>
      <c r="H42">
        <v>3</v>
      </c>
      <c r="I42">
        <v>6</v>
      </c>
      <c r="J42">
        <v>7</v>
      </c>
      <c r="K42">
        <v>6</v>
      </c>
      <c r="L42">
        <v>3</v>
      </c>
      <c r="M42">
        <v>4</v>
      </c>
      <c r="N42">
        <f t="shared" si="0"/>
        <v>4</v>
      </c>
      <c r="O42">
        <f t="shared" si="15"/>
        <v>3</v>
      </c>
      <c r="P42">
        <f t="shared" si="1"/>
        <v>3</v>
      </c>
      <c r="Q42">
        <f t="shared" si="2"/>
        <v>4</v>
      </c>
      <c r="R42">
        <f t="shared" si="3"/>
        <v>3</v>
      </c>
      <c r="S42">
        <f t="shared" si="4"/>
        <v>2</v>
      </c>
      <c r="T42">
        <f t="shared" si="5"/>
        <v>7</v>
      </c>
      <c r="U42">
        <f t="shared" si="6"/>
        <v>2</v>
      </c>
      <c r="V42">
        <f t="shared" si="7"/>
        <v>3</v>
      </c>
      <c r="W42">
        <f t="shared" si="8"/>
        <v>4</v>
      </c>
      <c r="X42">
        <f t="shared" si="9"/>
        <v>3</v>
      </c>
      <c r="Y42">
        <f t="shared" si="10"/>
        <v>5</v>
      </c>
      <c r="Z42">
        <f t="shared" si="11"/>
        <v>2.5</v>
      </c>
      <c r="AA42">
        <f t="shared" si="12"/>
        <v>3.5</v>
      </c>
      <c r="AB42">
        <f t="shared" si="13"/>
        <v>3.5</v>
      </c>
      <c r="AC42">
        <v>4.4400000000000004</v>
      </c>
      <c r="AD42">
        <v>5.23</v>
      </c>
      <c r="AE42">
        <v>5.4</v>
      </c>
      <c r="AF42">
        <v>4.83</v>
      </c>
      <c r="AG42">
        <v>5.38</v>
      </c>
      <c r="AH42" t="str">
        <f>LOOKUP(X42,{0,2.99,4.44,5.89},{"Low","Medium Low","Medium High","High"})</f>
        <v>Medium Low</v>
      </c>
      <c r="AI42" t="str">
        <f>LOOKUP(Y42,{0,4.12,5.23,6.34},{"Low","Medium Low","Medium High","High"})</f>
        <v>Medium Low</v>
      </c>
      <c r="AJ42" t="str">
        <f>LOOKUP(Z42,{0,4.08,5.4,6.72},{"Low","Medium Low","Medium High","High"})</f>
        <v>Low</v>
      </c>
      <c r="AK42" t="str">
        <f>LOOKUP(AA42,{0,3.41,4.83,6.25},{"Low","Medium Low","Medium High","High"})</f>
        <v>Medium Low</v>
      </c>
      <c r="AL42" t="str">
        <f>LOOKUP(AB42,{0,4.31,5.38,6.45},{"Low","Medium Low","Medium High","High"})</f>
        <v>Low</v>
      </c>
      <c r="AM42">
        <f>VLOOKUP(C42,'CLEAN DATA'!$C$1:$BE$1213,25,FALSE)</f>
        <v>1</v>
      </c>
      <c r="AN42">
        <f>VLOOKUP($C42,'CLEAN DATA'!$C$1:$BE$1213,2,FALSE)</f>
        <v>20</v>
      </c>
      <c r="AO42" t="str">
        <f t="shared" si="14"/>
        <v>&lt;=30</v>
      </c>
      <c r="AP42">
        <f>VLOOKUP(C42,'AT Copy'!C41:BP1253,66,FALSE)</f>
        <v>1</v>
      </c>
      <c r="AQ42">
        <f>VLOOKUP(C42,'AT Copy'!C41:BP1253,40,FALSE)</f>
        <v>1</v>
      </c>
    </row>
    <row r="43" spans="1:43" x14ac:dyDescent="0.2">
      <c r="A43">
        <v>42</v>
      </c>
      <c r="B43" s="2">
        <v>44092.827650462961</v>
      </c>
      <c r="C43" t="s">
        <v>115</v>
      </c>
      <c r="D43">
        <v>1</v>
      </c>
      <c r="E43">
        <v>1</v>
      </c>
      <c r="F43">
        <v>4</v>
      </c>
      <c r="G43">
        <v>7</v>
      </c>
      <c r="H43">
        <v>7</v>
      </c>
      <c r="I43">
        <v>7</v>
      </c>
      <c r="J43">
        <v>1</v>
      </c>
      <c r="K43">
        <v>7</v>
      </c>
      <c r="L43">
        <v>1</v>
      </c>
      <c r="M43">
        <v>1</v>
      </c>
      <c r="N43">
        <f t="shared" si="0"/>
        <v>1</v>
      </c>
      <c r="O43">
        <f t="shared" si="15"/>
        <v>7</v>
      </c>
      <c r="P43">
        <f t="shared" si="1"/>
        <v>4</v>
      </c>
      <c r="Q43">
        <f t="shared" si="2"/>
        <v>1</v>
      </c>
      <c r="R43">
        <f t="shared" si="3"/>
        <v>7</v>
      </c>
      <c r="S43">
        <f t="shared" si="4"/>
        <v>1</v>
      </c>
      <c r="T43">
        <f t="shared" si="5"/>
        <v>1</v>
      </c>
      <c r="U43">
        <f t="shared" si="6"/>
        <v>1</v>
      </c>
      <c r="V43">
        <f t="shared" si="7"/>
        <v>1</v>
      </c>
      <c r="W43">
        <f t="shared" si="8"/>
        <v>7</v>
      </c>
      <c r="X43">
        <f t="shared" si="9"/>
        <v>1</v>
      </c>
      <c r="Y43">
        <f t="shared" si="10"/>
        <v>4</v>
      </c>
      <c r="Z43">
        <f t="shared" si="11"/>
        <v>2.5</v>
      </c>
      <c r="AA43">
        <f t="shared" si="12"/>
        <v>1</v>
      </c>
      <c r="AB43">
        <f t="shared" si="13"/>
        <v>7</v>
      </c>
      <c r="AC43">
        <v>4.4400000000000004</v>
      </c>
      <c r="AD43">
        <v>5.23</v>
      </c>
      <c r="AE43">
        <v>5.4</v>
      </c>
      <c r="AF43">
        <v>4.83</v>
      </c>
      <c r="AG43">
        <v>5.38</v>
      </c>
      <c r="AH43" t="str">
        <f>LOOKUP(X43,{0,2.99,4.44,5.89},{"Low","Medium Low","Medium High","High"})</f>
        <v>Low</v>
      </c>
      <c r="AI43" t="str">
        <f>LOOKUP(Y43,{0,4.12,5.23,6.34},{"Low","Medium Low","Medium High","High"})</f>
        <v>Low</v>
      </c>
      <c r="AJ43" t="str">
        <f>LOOKUP(Z43,{0,4.08,5.4,6.72},{"Low","Medium Low","Medium High","High"})</f>
        <v>Low</v>
      </c>
      <c r="AK43" t="str">
        <f>LOOKUP(AA43,{0,3.41,4.83,6.25},{"Low","Medium Low","Medium High","High"})</f>
        <v>Low</v>
      </c>
      <c r="AL43" t="str">
        <f>LOOKUP(AB43,{0,4.31,5.38,6.45},{"Low","Medium Low","Medium High","High"})</f>
        <v>High</v>
      </c>
      <c r="AM43">
        <f>VLOOKUP(C43,'CLEAN DATA'!$C$1:$BE$1213,25,FALSE)</f>
        <v>13</v>
      </c>
      <c r="AN43">
        <f>VLOOKUP($C43,'CLEAN DATA'!$C$1:$BE$1213,2,FALSE)</f>
        <v>72</v>
      </c>
      <c r="AO43" t="str">
        <f t="shared" si="14"/>
        <v>60+</v>
      </c>
      <c r="AP43">
        <f>VLOOKUP(C43,'AT Copy'!C42:BP1254,66,FALSE)</f>
        <v>5</v>
      </c>
      <c r="AQ43">
        <f>VLOOKUP(C43,'AT Copy'!C42:BP1254,40,FALSE)</f>
        <v>1</v>
      </c>
    </row>
    <row r="44" spans="1:43" x14ac:dyDescent="0.2">
      <c r="A44">
        <v>43</v>
      </c>
      <c r="B44" s="2">
        <v>44092.842662037037</v>
      </c>
      <c r="C44" t="s">
        <v>117</v>
      </c>
      <c r="D44">
        <v>4</v>
      </c>
      <c r="E44">
        <v>4</v>
      </c>
      <c r="F44">
        <v>4</v>
      </c>
      <c r="G44">
        <v>4</v>
      </c>
      <c r="H44">
        <v>4</v>
      </c>
      <c r="I44">
        <v>4</v>
      </c>
      <c r="J44">
        <v>4</v>
      </c>
      <c r="K44">
        <v>4</v>
      </c>
      <c r="L44">
        <v>4</v>
      </c>
      <c r="M44">
        <v>4</v>
      </c>
      <c r="N44">
        <f t="shared" si="0"/>
        <v>4</v>
      </c>
      <c r="O44">
        <f t="shared" si="15"/>
        <v>4</v>
      </c>
      <c r="P44">
        <f t="shared" si="1"/>
        <v>4</v>
      </c>
      <c r="Q44">
        <f t="shared" si="2"/>
        <v>4</v>
      </c>
      <c r="R44">
        <f t="shared" si="3"/>
        <v>4</v>
      </c>
      <c r="S44">
        <f t="shared" si="4"/>
        <v>4</v>
      </c>
      <c r="T44">
        <f t="shared" si="5"/>
        <v>4</v>
      </c>
      <c r="U44">
        <f t="shared" si="6"/>
        <v>4</v>
      </c>
      <c r="V44">
        <f t="shared" si="7"/>
        <v>4</v>
      </c>
      <c r="W44">
        <f t="shared" si="8"/>
        <v>4</v>
      </c>
      <c r="X44">
        <f t="shared" si="9"/>
        <v>4</v>
      </c>
      <c r="Y44">
        <f t="shared" si="10"/>
        <v>4</v>
      </c>
      <c r="Z44">
        <f t="shared" si="11"/>
        <v>4</v>
      </c>
      <c r="AA44">
        <f t="shared" si="12"/>
        <v>4</v>
      </c>
      <c r="AB44">
        <f t="shared" si="13"/>
        <v>4</v>
      </c>
      <c r="AC44">
        <v>4.4400000000000004</v>
      </c>
      <c r="AD44">
        <v>5.23</v>
      </c>
      <c r="AE44">
        <v>5.4</v>
      </c>
      <c r="AF44">
        <v>4.83</v>
      </c>
      <c r="AG44">
        <v>5.38</v>
      </c>
      <c r="AH44" t="str">
        <f>LOOKUP(X44,{0,2.99,4.44,5.89},{"Low","Medium Low","Medium High","High"})</f>
        <v>Medium Low</v>
      </c>
      <c r="AI44" t="str">
        <f>LOOKUP(Y44,{0,4.12,5.23,6.34},{"Low","Medium Low","Medium High","High"})</f>
        <v>Low</v>
      </c>
      <c r="AJ44" t="str">
        <f>LOOKUP(Z44,{0,4.08,5.4,6.72},{"Low","Medium Low","Medium High","High"})</f>
        <v>Low</v>
      </c>
      <c r="AK44" t="str">
        <f>LOOKUP(AA44,{0,3.41,4.83,6.25},{"Low","Medium Low","Medium High","High"})</f>
        <v>Medium Low</v>
      </c>
      <c r="AL44" t="str">
        <f>LOOKUP(AB44,{0,4.31,5.38,6.45},{"Low","Medium Low","Medium High","High"})</f>
        <v>Low</v>
      </c>
      <c r="AM44">
        <f>VLOOKUP(C44,'CLEAN DATA'!$C$1:$BE$1213,25,FALSE)</f>
        <v>14</v>
      </c>
      <c r="AN44">
        <f>VLOOKUP($C44,'CLEAN DATA'!$C$1:$BE$1213,2,FALSE)</f>
        <v>67</v>
      </c>
      <c r="AO44" t="str">
        <f t="shared" si="14"/>
        <v>60+</v>
      </c>
      <c r="AP44">
        <f>VLOOKUP(C44,'AT Copy'!C43:BP1255,66,FALSE)</f>
        <v>1</v>
      </c>
      <c r="AQ44">
        <f>VLOOKUP(C44,'AT Copy'!C43:BP1255,40,FALSE)</f>
        <v>1</v>
      </c>
    </row>
    <row r="45" spans="1:43" x14ac:dyDescent="0.2">
      <c r="A45">
        <v>44</v>
      </c>
      <c r="B45" s="2">
        <v>44095.35560185185</v>
      </c>
      <c r="C45" t="s">
        <v>118</v>
      </c>
      <c r="D45">
        <v>2</v>
      </c>
      <c r="E45">
        <v>4</v>
      </c>
      <c r="F45">
        <v>5</v>
      </c>
      <c r="G45">
        <v>1</v>
      </c>
      <c r="H45">
        <v>4</v>
      </c>
      <c r="I45">
        <v>5</v>
      </c>
      <c r="J45">
        <v>3</v>
      </c>
      <c r="K45">
        <v>1</v>
      </c>
      <c r="L45">
        <v>4</v>
      </c>
      <c r="M45">
        <v>2</v>
      </c>
      <c r="N45">
        <f t="shared" si="0"/>
        <v>2</v>
      </c>
      <c r="O45">
        <f t="shared" si="15"/>
        <v>4</v>
      </c>
      <c r="P45">
        <f t="shared" si="1"/>
        <v>5</v>
      </c>
      <c r="Q45">
        <f t="shared" si="2"/>
        <v>7</v>
      </c>
      <c r="R45">
        <f t="shared" si="3"/>
        <v>4</v>
      </c>
      <c r="S45">
        <f t="shared" si="4"/>
        <v>3</v>
      </c>
      <c r="T45">
        <f t="shared" si="5"/>
        <v>3</v>
      </c>
      <c r="U45">
        <f t="shared" si="6"/>
        <v>7</v>
      </c>
      <c r="V45">
        <f t="shared" si="7"/>
        <v>4</v>
      </c>
      <c r="W45">
        <f t="shared" si="8"/>
        <v>6</v>
      </c>
      <c r="X45">
        <f t="shared" si="9"/>
        <v>2.5</v>
      </c>
      <c r="Y45">
        <f t="shared" si="10"/>
        <v>3.5</v>
      </c>
      <c r="Z45">
        <f t="shared" si="11"/>
        <v>6</v>
      </c>
      <c r="AA45">
        <f t="shared" si="12"/>
        <v>5.5</v>
      </c>
      <c r="AB45">
        <f t="shared" si="13"/>
        <v>5</v>
      </c>
      <c r="AC45">
        <v>4.4400000000000004</v>
      </c>
      <c r="AD45">
        <v>5.23</v>
      </c>
      <c r="AE45">
        <v>5.4</v>
      </c>
      <c r="AF45">
        <v>4.83</v>
      </c>
      <c r="AG45">
        <v>5.38</v>
      </c>
      <c r="AH45" t="str">
        <f>LOOKUP(X45,{0,2.99,4.44,5.89},{"Low","Medium Low","Medium High","High"})</f>
        <v>Low</v>
      </c>
      <c r="AI45" t="str">
        <f>LOOKUP(Y45,{0,4.12,5.23,6.34},{"Low","Medium Low","Medium High","High"})</f>
        <v>Low</v>
      </c>
      <c r="AJ45" t="str">
        <f>LOOKUP(Z45,{0,4.08,5.4,6.72},{"Low","Medium Low","Medium High","High"})</f>
        <v>Medium High</v>
      </c>
      <c r="AK45" t="str">
        <f>LOOKUP(AA45,{0,3.41,4.83,6.25},{"Low","Medium Low","Medium High","High"})</f>
        <v>Medium High</v>
      </c>
      <c r="AL45" t="str">
        <f>LOOKUP(AB45,{0,4.31,5.38,6.45},{"Low","Medium Low","Medium High","High"})</f>
        <v>Medium Low</v>
      </c>
      <c r="AM45">
        <f>VLOOKUP(C45,'CLEAN DATA'!$C$1:$BE$1213,25,FALSE)</f>
        <v>13</v>
      </c>
      <c r="AN45">
        <f>VLOOKUP($C45,'CLEAN DATA'!$C$1:$BE$1213,2,FALSE)</f>
        <v>58</v>
      </c>
      <c r="AO45" t="str">
        <f t="shared" si="14"/>
        <v>51-60</v>
      </c>
      <c r="AP45">
        <f>VLOOKUP(C45,'AT Copy'!C44:BP1256,66,FALSE)</f>
        <v>3</v>
      </c>
      <c r="AQ45">
        <f>VLOOKUP(C45,'AT Copy'!C44:BP1256,40,FALSE)</f>
        <v>0</v>
      </c>
    </row>
    <row r="46" spans="1:43" x14ac:dyDescent="0.2">
      <c r="A46">
        <v>45</v>
      </c>
      <c r="B46" s="2">
        <v>44095.356400462966</v>
      </c>
      <c r="C46" t="s">
        <v>120</v>
      </c>
      <c r="D46">
        <v>5</v>
      </c>
      <c r="E46">
        <v>2</v>
      </c>
      <c r="F46">
        <v>7</v>
      </c>
      <c r="G46">
        <v>3</v>
      </c>
      <c r="H46">
        <v>6</v>
      </c>
      <c r="I46">
        <v>4</v>
      </c>
      <c r="J46">
        <v>6</v>
      </c>
      <c r="K46">
        <v>1</v>
      </c>
      <c r="L46">
        <v>5</v>
      </c>
      <c r="M46">
        <v>4</v>
      </c>
      <c r="N46">
        <f t="shared" si="0"/>
        <v>5</v>
      </c>
      <c r="O46">
        <f t="shared" si="15"/>
        <v>6</v>
      </c>
      <c r="P46">
        <f t="shared" si="1"/>
        <v>7</v>
      </c>
      <c r="Q46">
        <f t="shared" si="2"/>
        <v>5</v>
      </c>
      <c r="R46">
        <f t="shared" si="3"/>
        <v>6</v>
      </c>
      <c r="S46">
        <f t="shared" si="4"/>
        <v>4</v>
      </c>
      <c r="T46">
        <f t="shared" si="5"/>
        <v>6</v>
      </c>
      <c r="U46">
        <f t="shared" si="6"/>
        <v>7</v>
      </c>
      <c r="V46">
        <f t="shared" si="7"/>
        <v>5</v>
      </c>
      <c r="W46">
        <f t="shared" si="8"/>
        <v>4</v>
      </c>
      <c r="X46">
        <f t="shared" si="9"/>
        <v>4.5</v>
      </c>
      <c r="Y46">
        <f t="shared" si="10"/>
        <v>6</v>
      </c>
      <c r="Z46">
        <f t="shared" si="11"/>
        <v>7</v>
      </c>
      <c r="AA46">
        <f t="shared" si="12"/>
        <v>5</v>
      </c>
      <c r="AB46">
        <f t="shared" si="13"/>
        <v>5</v>
      </c>
      <c r="AC46">
        <v>4.4400000000000004</v>
      </c>
      <c r="AD46">
        <v>5.23</v>
      </c>
      <c r="AE46">
        <v>5.4</v>
      </c>
      <c r="AF46">
        <v>4.83</v>
      </c>
      <c r="AG46">
        <v>5.38</v>
      </c>
      <c r="AH46" t="str">
        <f>LOOKUP(X46,{0,2.99,4.44,5.89},{"Low","Medium Low","Medium High","High"})</f>
        <v>Medium High</v>
      </c>
      <c r="AI46" t="str">
        <f>LOOKUP(Y46,{0,4.12,5.23,6.34},{"Low","Medium Low","Medium High","High"})</f>
        <v>Medium High</v>
      </c>
      <c r="AJ46" t="str">
        <f>LOOKUP(Z46,{0,4.08,5.4,6.72},{"Low","Medium Low","Medium High","High"})</f>
        <v>High</v>
      </c>
      <c r="AK46" t="str">
        <f>LOOKUP(AA46,{0,3.41,4.83,6.25},{"Low","Medium Low","Medium High","High"})</f>
        <v>Medium High</v>
      </c>
      <c r="AL46" t="str">
        <f>LOOKUP(AB46,{0,4.31,5.38,6.45},{"Low","Medium Low","Medium High","High"})</f>
        <v>Medium Low</v>
      </c>
      <c r="AM46">
        <f>VLOOKUP(C46,'CLEAN DATA'!$C$1:$BE$1213,25,FALSE)</f>
        <v>13</v>
      </c>
      <c r="AN46">
        <f>VLOOKUP($C46,'CLEAN DATA'!$C$1:$BE$1213,2,FALSE)</f>
        <v>40</v>
      </c>
      <c r="AO46" t="str">
        <f t="shared" si="14"/>
        <v>31-40</v>
      </c>
      <c r="AP46">
        <f>VLOOKUP(C46,'AT Copy'!C45:BP1257,66,FALSE)</f>
        <v>6</v>
      </c>
      <c r="AQ46">
        <f>VLOOKUP(C46,'AT Copy'!C45:BP1257,40,FALSE)</f>
        <v>0</v>
      </c>
    </row>
    <row r="47" spans="1:43" x14ac:dyDescent="0.2">
      <c r="A47">
        <v>46</v>
      </c>
      <c r="B47" s="2">
        <v>44095.356608796297</v>
      </c>
      <c r="C47" t="s">
        <v>122</v>
      </c>
      <c r="D47">
        <v>5</v>
      </c>
      <c r="E47">
        <v>1</v>
      </c>
      <c r="F47">
        <v>5</v>
      </c>
      <c r="G47">
        <v>2</v>
      </c>
      <c r="H47">
        <v>6</v>
      </c>
      <c r="I47">
        <v>4</v>
      </c>
      <c r="J47">
        <v>5</v>
      </c>
      <c r="K47">
        <v>1</v>
      </c>
      <c r="L47">
        <v>6</v>
      </c>
      <c r="M47">
        <v>4</v>
      </c>
      <c r="N47">
        <f t="shared" si="0"/>
        <v>5</v>
      </c>
      <c r="O47">
        <f t="shared" si="15"/>
        <v>7</v>
      </c>
      <c r="P47">
        <f t="shared" si="1"/>
        <v>5</v>
      </c>
      <c r="Q47">
        <f t="shared" si="2"/>
        <v>6</v>
      </c>
      <c r="R47">
        <f t="shared" si="3"/>
        <v>6</v>
      </c>
      <c r="S47">
        <f t="shared" si="4"/>
        <v>4</v>
      </c>
      <c r="T47">
        <f t="shared" si="5"/>
        <v>5</v>
      </c>
      <c r="U47">
        <f t="shared" si="6"/>
        <v>7</v>
      </c>
      <c r="V47">
        <f t="shared" si="7"/>
        <v>6</v>
      </c>
      <c r="W47">
        <f t="shared" si="8"/>
        <v>4</v>
      </c>
      <c r="X47">
        <f t="shared" si="9"/>
        <v>4.5</v>
      </c>
      <c r="Y47">
        <f t="shared" si="10"/>
        <v>6</v>
      </c>
      <c r="Z47">
        <f t="shared" si="11"/>
        <v>6</v>
      </c>
      <c r="AA47">
        <f t="shared" si="12"/>
        <v>6</v>
      </c>
      <c r="AB47">
        <f t="shared" si="13"/>
        <v>5</v>
      </c>
      <c r="AC47">
        <v>4.4400000000000004</v>
      </c>
      <c r="AD47">
        <v>5.23</v>
      </c>
      <c r="AE47">
        <v>5.4</v>
      </c>
      <c r="AF47">
        <v>4.83</v>
      </c>
      <c r="AG47">
        <v>5.38</v>
      </c>
      <c r="AH47" t="str">
        <f>LOOKUP(X47,{0,2.99,4.44,5.89},{"Low","Medium Low","Medium High","High"})</f>
        <v>Medium High</v>
      </c>
      <c r="AI47" t="str">
        <f>LOOKUP(Y47,{0,4.12,5.23,6.34},{"Low","Medium Low","Medium High","High"})</f>
        <v>Medium High</v>
      </c>
      <c r="AJ47" t="str">
        <f>LOOKUP(Z47,{0,4.08,5.4,6.72},{"Low","Medium Low","Medium High","High"})</f>
        <v>Medium High</v>
      </c>
      <c r="AK47" t="str">
        <f>LOOKUP(AA47,{0,3.41,4.83,6.25},{"Low","Medium Low","Medium High","High"})</f>
        <v>Medium High</v>
      </c>
      <c r="AL47" t="str">
        <f>LOOKUP(AB47,{0,4.31,5.38,6.45},{"Low","Medium Low","Medium High","High"})</f>
        <v>Medium Low</v>
      </c>
      <c r="AM47">
        <f>VLOOKUP(C47,'CLEAN DATA'!$C$1:$BE$1213,25,FALSE)</f>
        <v>13</v>
      </c>
      <c r="AN47">
        <f>VLOOKUP($C47,'CLEAN DATA'!$C$1:$BE$1213,2,FALSE)</f>
        <v>77</v>
      </c>
      <c r="AO47" t="str">
        <f t="shared" si="14"/>
        <v>60+</v>
      </c>
      <c r="AP47">
        <f>VLOOKUP(C47,'AT Copy'!C46:BP1258,66,FALSE)</f>
        <v>2</v>
      </c>
      <c r="AQ47">
        <f>VLOOKUP(C47,'AT Copy'!C46:BP1258,40,FALSE)</f>
        <v>0</v>
      </c>
    </row>
    <row r="48" spans="1:43" x14ac:dyDescent="0.2">
      <c r="A48">
        <v>47</v>
      </c>
      <c r="B48" s="2">
        <v>44095.356608796297</v>
      </c>
      <c r="C48" t="s">
        <v>124</v>
      </c>
      <c r="D48">
        <v>6</v>
      </c>
      <c r="E48">
        <v>5</v>
      </c>
      <c r="F48">
        <v>7</v>
      </c>
      <c r="G48">
        <v>3</v>
      </c>
      <c r="H48">
        <v>5</v>
      </c>
      <c r="I48">
        <v>3</v>
      </c>
      <c r="J48">
        <v>5</v>
      </c>
      <c r="K48">
        <v>4</v>
      </c>
      <c r="L48">
        <v>5</v>
      </c>
      <c r="M48">
        <v>1</v>
      </c>
      <c r="N48">
        <f t="shared" si="0"/>
        <v>6</v>
      </c>
      <c r="O48">
        <f t="shared" si="15"/>
        <v>3</v>
      </c>
      <c r="P48">
        <f t="shared" si="1"/>
        <v>7</v>
      </c>
      <c r="Q48">
        <f t="shared" si="2"/>
        <v>5</v>
      </c>
      <c r="R48">
        <f t="shared" si="3"/>
        <v>5</v>
      </c>
      <c r="S48">
        <f t="shared" si="4"/>
        <v>5</v>
      </c>
      <c r="T48">
        <f t="shared" si="5"/>
        <v>5</v>
      </c>
      <c r="U48">
        <f t="shared" si="6"/>
        <v>4</v>
      </c>
      <c r="V48">
        <f t="shared" si="7"/>
        <v>5</v>
      </c>
      <c r="W48">
        <f t="shared" si="8"/>
        <v>7</v>
      </c>
      <c r="X48">
        <f t="shared" si="9"/>
        <v>5.5</v>
      </c>
      <c r="Y48">
        <f t="shared" si="10"/>
        <v>4</v>
      </c>
      <c r="Z48">
        <f t="shared" si="11"/>
        <v>5.5</v>
      </c>
      <c r="AA48">
        <f t="shared" si="12"/>
        <v>5</v>
      </c>
      <c r="AB48">
        <f t="shared" si="13"/>
        <v>6</v>
      </c>
      <c r="AC48">
        <v>4.4400000000000004</v>
      </c>
      <c r="AD48">
        <v>5.23</v>
      </c>
      <c r="AE48">
        <v>5.4</v>
      </c>
      <c r="AF48">
        <v>4.83</v>
      </c>
      <c r="AG48">
        <v>5.38</v>
      </c>
      <c r="AH48" t="str">
        <f>LOOKUP(X48,{0,2.99,4.44,5.89},{"Low","Medium Low","Medium High","High"})</f>
        <v>Medium High</v>
      </c>
      <c r="AI48" t="str">
        <f>LOOKUP(Y48,{0,4.12,5.23,6.34},{"Low","Medium Low","Medium High","High"})</f>
        <v>Low</v>
      </c>
      <c r="AJ48" t="str">
        <f>LOOKUP(Z48,{0,4.08,5.4,6.72},{"Low","Medium Low","Medium High","High"})</f>
        <v>Medium High</v>
      </c>
      <c r="AK48" t="str">
        <f>LOOKUP(AA48,{0,3.41,4.83,6.25},{"Low","Medium Low","Medium High","High"})</f>
        <v>Medium High</v>
      </c>
      <c r="AL48" t="str">
        <f>LOOKUP(AB48,{0,4.31,5.38,6.45},{"Low","Medium Low","Medium High","High"})</f>
        <v>Medium High</v>
      </c>
      <c r="AM48">
        <f>VLOOKUP(C48,'CLEAN DATA'!$C$1:$BE$1213,25,FALSE)</f>
        <v>1</v>
      </c>
      <c r="AN48">
        <f>VLOOKUP($C48,'CLEAN DATA'!$C$1:$BE$1213,2,FALSE)</f>
        <v>59</v>
      </c>
      <c r="AO48" t="str">
        <f t="shared" si="14"/>
        <v>51-60</v>
      </c>
      <c r="AP48">
        <f>VLOOKUP(C48,'AT Copy'!C47:BP1259,66,FALSE)</f>
        <v>7</v>
      </c>
      <c r="AQ48">
        <f>VLOOKUP(C48,'AT Copy'!C47:BP1259,40,FALSE)</f>
        <v>1</v>
      </c>
    </row>
    <row r="49" spans="1:43" x14ac:dyDescent="0.2">
      <c r="A49">
        <v>48</v>
      </c>
      <c r="B49" s="2">
        <v>44095.356608796297</v>
      </c>
      <c r="C49" t="s">
        <v>125</v>
      </c>
      <c r="D49">
        <v>5</v>
      </c>
      <c r="E49">
        <v>1</v>
      </c>
      <c r="F49">
        <v>6</v>
      </c>
      <c r="G49">
        <v>2</v>
      </c>
      <c r="H49">
        <v>5</v>
      </c>
      <c r="I49">
        <v>7</v>
      </c>
      <c r="J49">
        <v>7</v>
      </c>
      <c r="K49">
        <v>2</v>
      </c>
      <c r="L49">
        <v>6</v>
      </c>
      <c r="M49">
        <v>4</v>
      </c>
      <c r="N49">
        <f t="shared" si="0"/>
        <v>5</v>
      </c>
      <c r="O49">
        <f t="shared" si="15"/>
        <v>7</v>
      </c>
      <c r="P49">
        <f t="shared" si="1"/>
        <v>6</v>
      </c>
      <c r="Q49">
        <f t="shared" si="2"/>
        <v>6</v>
      </c>
      <c r="R49">
        <f t="shared" si="3"/>
        <v>5</v>
      </c>
      <c r="S49">
        <f t="shared" si="4"/>
        <v>1</v>
      </c>
      <c r="T49">
        <f t="shared" si="5"/>
        <v>7</v>
      </c>
      <c r="U49">
        <f t="shared" si="6"/>
        <v>6</v>
      </c>
      <c r="V49">
        <f t="shared" si="7"/>
        <v>6</v>
      </c>
      <c r="W49">
        <f t="shared" si="8"/>
        <v>4</v>
      </c>
      <c r="X49">
        <f t="shared" si="9"/>
        <v>3</v>
      </c>
      <c r="Y49">
        <f t="shared" si="10"/>
        <v>7</v>
      </c>
      <c r="Z49">
        <f t="shared" si="11"/>
        <v>6</v>
      </c>
      <c r="AA49">
        <f t="shared" si="12"/>
        <v>6</v>
      </c>
      <c r="AB49">
        <f t="shared" si="13"/>
        <v>4.5</v>
      </c>
      <c r="AC49">
        <v>4.4400000000000004</v>
      </c>
      <c r="AD49">
        <v>5.23</v>
      </c>
      <c r="AE49">
        <v>5.4</v>
      </c>
      <c r="AF49">
        <v>4.83</v>
      </c>
      <c r="AG49">
        <v>5.38</v>
      </c>
      <c r="AH49" t="str">
        <f>LOOKUP(X49,{0,2.99,4.44,5.89},{"Low","Medium Low","Medium High","High"})</f>
        <v>Medium Low</v>
      </c>
      <c r="AI49" t="str">
        <f>LOOKUP(Y49,{0,4.12,5.23,6.34},{"Low","Medium Low","Medium High","High"})</f>
        <v>High</v>
      </c>
      <c r="AJ49" t="str">
        <f>LOOKUP(Z49,{0,4.08,5.4,6.72},{"Low","Medium Low","Medium High","High"})</f>
        <v>Medium High</v>
      </c>
      <c r="AK49" t="str">
        <f>LOOKUP(AA49,{0,3.41,4.83,6.25},{"Low","Medium Low","Medium High","High"})</f>
        <v>Medium High</v>
      </c>
      <c r="AL49" t="str">
        <f>LOOKUP(AB49,{0,4.31,5.38,6.45},{"Low","Medium Low","Medium High","High"})</f>
        <v>Medium Low</v>
      </c>
      <c r="AM49">
        <f>VLOOKUP(C49,'CLEAN DATA'!$C$1:$BE$1213,25,FALSE)</f>
        <v>1</v>
      </c>
      <c r="AN49">
        <f>VLOOKUP($C49,'CLEAN DATA'!$C$1:$BE$1213,2,FALSE)</f>
        <v>64</v>
      </c>
      <c r="AO49" t="str">
        <f t="shared" si="14"/>
        <v>60+</v>
      </c>
      <c r="AP49">
        <f>VLOOKUP(C49,'AT Copy'!C48:BP1260,66,FALSE)</f>
        <v>2</v>
      </c>
      <c r="AQ49">
        <f>VLOOKUP(C49,'AT Copy'!C48:BP1260,40,FALSE)</f>
        <v>1</v>
      </c>
    </row>
    <row r="50" spans="1:43" x14ac:dyDescent="0.2">
      <c r="A50">
        <v>49</v>
      </c>
      <c r="B50" s="2">
        <v>44095.356608796297</v>
      </c>
      <c r="C50" t="s">
        <v>126</v>
      </c>
      <c r="D50">
        <v>4</v>
      </c>
      <c r="E50">
        <v>2</v>
      </c>
      <c r="F50">
        <v>6</v>
      </c>
      <c r="G50">
        <v>3</v>
      </c>
      <c r="H50">
        <v>6</v>
      </c>
      <c r="I50">
        <v>5</v>
      </c>
      <c r="J50">
        <v>5</v>
      </c>
      <c r="K50">
        <v>3</v>
      </c>
      <c r="L50">
        <v>5</v>
      </c>
      <c r="M50">
        <v>3</v>
      </c>
      <c r="N50">
        <f t="shared" si="0"/>
        <v>4</v>
      </c>
      <c r="O50">
        <f t="shared" si="15"/>
        <v>6</v>
      </c>
      <c r="P50">
        <f t="shared" si="1"/>
        <v>6</v>
      </c>
      <c r="Q50">
        <f t="shared" si="2"/>
        <v>5</v>
      </c>
      <c r="R50">
        <f t="shared" si="3"/>
        <v>6</v>
      </c>
      <c r="S50">
        <f t="shared" si="4"/>
        <v>3</v>
      </c>
      <c r="T50">
        <f t="shared" si="5"/>
        <v>5</v>
      </c>
      <c r="U50">
        <f t="shared" si="6"/>
        <v>5</v>
      </c>
      <c r="V50">
        <f t="shared" si="7"/>
        <v>5</v>
      </c>
      <c r="W50">
        <f t="shared" si="8"/>
        <v>5</v>
      </c>
      <c r="X50">
        <f t="shared" si="9"/>
        <v>3.5</v>
      </c>
      <c r="Y50">
        <f t="shared" si="10"/>
        <v>5.5</v>
      </c>
      <c r="Z50">
        <f t="shared" si="11"/>
        <v>5.5</v>
      </c>
      <c r="AA50">
        <f t="shared" si="12"/>
        <v>5</v>
      </c>
      <c r="AB50">
        <f t="shared" si="13"/>
        <v>5.5</v>
      </c>
      <c r="AC50">
        <v>4.4400000000000004</v>
      </c>
      <c r="AD50">
        <v>5.23</v>
      </c>
      <c r="AE50">
        <v>5.4</v>
      </c>
      <c r="AF50">
        <v>4.83</v>
      </c>
      <c r="AG50">
        <v>5.38</v>
      </c>
      <c r="AH50" t="str">
        <f>LOOKUP(X50,{0,2.99,4.44,5.89},{"Low","Medium Low","Medium High","High"})</f>
        <v>Medium Low</v>
      </c>
      <c r="AI50" t="str">
        <f>LOOKUP(Y50,{0,4.12,5.23,6.34},{"Low","Medium Low","Medium High","High"})</f>
        <v>Medium High</v>
      </c>
      <c r="AJ50" t="str">
        <f>LOOKUP(Z50,{0,4.08,5.4,6.72},{"Low","Medium Low","Medium High","High"})</f>
        <v>Medium High</v>
      </c>
      <c r="AK50" t="str">
        <f>LOOKUP(AA50,{0,3.41,4.83,6.25},{"Low","Medium Low","Medium High","High"})</f>
        <v>Medium High</v>
      </c>
      <c r="AL50" t="str">
        <f>LOOKUP(AB50,{0,4.31,5.38,6.45},{"Low","Medium Low","Medium High","High"})</f>
        <v>Medium High</v>
      </c>
      <c r="AM50">
        <f>VLOOKUP(C50,'CLEAN DATA'!$C$1:$BE$1213,25,FALSE)</f>
        <v>1</v>
      </c>
      <c r="AN50">
        <f>VLOOKUP($C50,'CLEAN DATA'!$C$1:$BE$1213,2,FALSE)</f>
        <v>43</v>
      </c>
      <c r="AO50" t="str">
        <f t="shared" si="14"/>
        <v>41-50</v>
      </c>
      <c r="AP50">
        <f>VLOOKUP(C50,'AT Copy'!C49:BP1261,66,FALSE)</f>
        <v>3</v>
      </c>
      <c r="AQ50">
        <f>VLOOKUP(C50,'AT Copy'!C49:BP1261,40,FALSE)</f>
        <v>1</v>
      </c>
    </row>
    <row r="51" spans="1:43" x14ac:dyDescent="0.2">
      <c r="A51">
        <v>50</v>
      </c>
      <c r="B51" s="2">
        <v>44095.357175925928</v>
      </c>
      <c r="C51" t="s">
        <v>127</v>
      </c>
      <c r="D51">
        <v>6</v>
      </c>
      <c r="E51">
        <v>5</v>
      </c>
      <c r="F51">
        <v>5</v>
      </c>
      <c r="G51">
        <v>6</v>
      </c>
      <c r="H51">
        <v>6</v>
      </c>
      <c r="I51">
        <v>5</v>
      </c>
      <c r="J51">
        <v>5</v>
      </c>
      <c r="K51">
        <v>6</v>
      </c>
      <c r="L51">
        <v>5</v>
      </c>
      <c r="M51">
        <v>6</v>
      </c>
      <c r="N51">
        <f t="shared" si="0"/>
        <v>6</v>
      </c>
      <c r="O51">
        <f t="shared" si="15"/>
        <v>3</v>
      </c>
      <c r="P51">
        <f t="shared" si="1"/>
        <v>5</v>
      </c>
      <c r="Q51">
        <f t="shared" si="2"/>
        <v>2</v>
      </c>
      <c r="R51">
        <f t="shared" si="3"/>
        <v>6</v>
      </c>
      <c r="S51">
        <f t="shared" si="4"/>
        <v>3</v>
      </c>
      <c r="T51">
        <f t="shared" si="5"/>
        <v>5</v>
      </c>
      <c r="U51">
        <f t="shared" si="6"/>
        <v>2</v>
      </c>
      <c r="V51">
        <f t="shared" si="7"/>
        <v>5</v>
      </c>
      <c r="W51">
        <f t="shared" si="8"/>
        <v>2</v>
      </c>
      <c r="X51">
        <f t="shared" si="9"/>
        <v>4.5</v>
      </c>
      <c r="Y51">
        <f t="shared" si="10"/>
        <v>4</v>
      </c>
      <c r="Z51">
        <f t="shared" si="11"/>
        <v>3.5</v>
      </c>
      <c r="AA51">
        <f t="shared" si="12"/>
        <v>3.5</v>
      </c>
      <c r="AB51">
        <f t="shared" si="13"/>
        <v>4</v>
      </c>
      <c r="AC51">
        <v>4.4400000000000004</v>
      </c>
      <c r="AD51">
        <v>5.23</v>
      </c>
      <c r="AE51">
        <v>5.4</v>
      </c>
      <c r="AF51">
        <v>4.83</v>
      </c>
      <c r="AG51">
        <v>5.38</v>
      </c>
      <c r="AH51" t="str">
        <f>LOOKUP(X51,{0,2.99,4.44,5.89},{"Low","Medium Low","Medium High","High"})</f>
        <v>Medium High</v>
      </c>
      <c r="AI51" t="str">
        <f>LOOKUP(Y51,{0,4.12,5.23,6.34},{"Low","Medium Low","Medium High","High"})</f>
        <v>Low</v>
      </c>
      <c r="AJ51" t="str">
        <f>LOOKUP(Z51,{0,4.08,5.4,6.72},{"Low","Medium Low","Medium High","High"})</f>
        <v>Low</v>
      </c>
      <c r="AK51" t="str">
        <f>LOOKUP(AA51,{0,3.41,4.83,6.25},{"Low","Medium Low","Medium High","High"})</f>
        <v>Medium Low</v>
      </c>
      <c r="AL51" t="str">
        <f>LOOKUP(AB51,{0,4.31,5.38,6.45},{"Low","Medium Low","Medium High","High"})</f>
        <v>Low</v>
      </c>
      <c r="AM51">
        <f>VLOOKUP(C51,'CLEAN DATA'!$C$1:$BE$1213,25,FALSE)</f>
        <v>1</v>
      </c>
      <c r="AN51">
        <f>VLOOKUP($C51,'CLEAN DATA'!$C$1:$BE$1213,2,FALSE)</f>
        <v>40</v>
      </c>
      <c r="AO51" t="str">
        <f t="shared" si="14"/>
        <v>31-40</v>
      </c>
      <c r="AP51">
        <f>VLOOKUP(C51,'AT Copy'!C50:BP1262,66,FALSE)</f>
        <v>1</v>
      </c>
      <c r="AQ51">
        <f>VLOOKUP(C51,'AT Copy'!C50:BP1262,40,FALSE)</f>
        <v>1</v>
      </c>
    </row>
    <row r="52" spans="1:43" x14ac:dyDescent="0.2">
      <c r="A52">
        <v>51</v>
      </c>
      <c r="B52" s="2">
        <v>44095.357662037037</v>
      </c>
      <c r="C52" t="s">
        <v>128</v>
      </c>
      <c r="D52">
        <v>2</v>
      </c>
      <c r="E52">
        <v>1</v>
      </c>
      <c r="F52">
        <v>6</v>
      </c>
      <c r="G52">
        <v>2</v>
      </c>
      <c r="H52">
        <v>5</v>
      </c>
      <c r="I52">
        <v>7</v>
      </c>
      <c r="J52">
        <v>6</v>
      </c>
      <c r="K52">
        <v>1</v>
      </c>
      <c r="L52">
        <v>5</v>
      </c>
      <c r="M52">
        <v>5</v>
      </c>
      <c r="N52">
        <f t="shared" si="0"/>
        <v>2</v>
      </c>
      <c r="O52">
        <f t="shared" si="15"/>
        <v>7</v>
      </c>
      <c r="P52">
        <f t="shared" si="1"/>
        <v>6</v>
      </c>
      <c r="Q52">
        <f t="shared" si="2"/>
        <v>6</v>
      </c>
      <c r="R52">
        <f t="shared" si="3"/>
        <v>5</v>
      </c>
      <c r="S52">
        <f t="shared" si="4"/>
        <v>1</v>
      </c>
      <c r="T52">
        <f t="shared" si="5"/>
        <v>6</v>
      </c>
      <c r="U52">
        <f t="shared" si="6"/>
        <v>7</v>
      </c>
      <c r="V52">
        <f t="shared" si="7"/>
        <v>5</v>
      </c>
      <c r="W52">
        <f t="shared" si="8"/>
        <v>3</v>
      </c>
      <c r="X52">
        <f t="shared" si="9"/>
        <v>1.5</v>
      </c>
      <c r="Y52">
        <f t="shared" si="10"/>
        <v>6.5</v>
      </c>
      <c r="Z52">
        <f t="shared" si="11"/>
        <v>6.5</v>
      </c>
      <c r="AA52">
        <f t="shared" si="12"/>
        <v>5.5</v>
      </c>
      <c r="AB52">
        <f t="shared" si="13"/>
        <v>4</v>
      </c>
      <c r="AC52">
        <v>4.4400000000000004</v>
      </c>
      <c r="AD52">
        <v>5.23</v>
      </c>
      <c r="AE52">
        <v>5.4</v>
      </c>
      <c r="AF52">
        <v>4.83</v>
      </c>
      <c r="AG52">
        <v>5.38</v>
      </c>
      <c r="AH52" t="str">
        <f>LOOKUP(X52,{0,2.99,4.44,5.89},{"Low","Medium Low","Medium High","High"})</f>
        <v>Low</v>
      </c>
      <c r="AI52" t="str">
        <f>LOOKUP(Y52,{0,4.12,5.23,6.34},{"Low","Medium Low","Medium High","High"})</f>
        <v>High</v>
      </c>
      <c r="AJ52" t="str">
        <f>LOOKUP(Z52,{0,4.08,5.4,6.72},{"Low","Medium Low","Medium High","High"})</f>
        <v>Medium High</v>
      </c>
      <c r="AK52" t="str">
        <f>LOOKUP(AA52,{0,3.41,4.83,6.25},{"Low","Medium Low","Medium High","High"})</f>
        <v>Medium High</v>
      </c>
      <c r="AL52" t="str">
        <f>LOOKUP(AB52,{0,4.31,5.38,6.45},{"Low","Medium Low","Medium High","High"})</f>
        <v>Low</v>
      </c>
      <c r="AM52">
        <f>VLOOKUP(C52,'CLEAN DATA'!$C$1:$BE$1213,25,FALSE)</f>
        <v>11</v>
      </c>
      <c r="AN52">
        <f>VLOOKUP($C52,'CLEAN DATA'!$C$1:$BE$1213,2,FALSE)</f>
        <v>62</v>
      </c>
      <c r="AO52" t="str">
        <f t="shared" si="14"/>
        <v>60+</v>
      </c>
      <c r="AP52">
        <f>VLOOKUP(C52,'AT Copy'!C51:BP1263,66,FALSE)</f>
        <v>2</v>
      </c>
      <c r="AQ52">
        <f>VLOOKUP(C52,'AT Copy'!C51:BP1263,40,FALSE)</f>
        <v>1</v>
      </c>
    </row>
    <row r="53" spans="1:43" x14ac:dyDescent="0.2">
      <c r="A53">
        <v>52</v>
      </c>
      <c r="B53" s="2">
        <v>44095.357974537037</v>
      </c>
      <c r="C53" t="s">
        <v>130</v>
      </c>
      <c r="D53">
        <v>7</v>
      </c>
      <c r="E53">
        <v>7</v>
      </c>
      <c r="F53">
        <v>7</v>
      </c>
      <c r="G53">
        <v>7</v>
      </c>
      <c r="H53">
        <v>7</v>
      </c>
      <c r="I53">
        <v>7</v>
      </c>
      <c r="J53">
        <v>7</v>
      </c>
      <c r="K53">
        <v>7</v>
      </c>
      <c r="L53">
        <v>7</v>
      </c>
      <c r="M53">
        <v>7</v>
      </c>
      <c r="N53">
        <f t="shared" si="0"/>
        <v>7</v>
      </c>
      <c r="O53">
        <f t="shared" si="15"/>
        <v>1</v>
      </c>
      <c r="P53">
        <f t="shared" si="1"/>
        <v>7</v>
      </c>
      <c r="Q53">
        <f t="shared" si="2"/>
        <v>1</v>
      </c>
      <c r="R53">
        <f t="shared" si="3"/>
        <v>7</v>
      </c>
      <c r="S53">
        <f t="shared" si="4"/>
        <v>1</v>
      </c>
      <c r="T53">
        <f t="shared" si="5"/>
        <v>7</v>
      </c>
      <c r="U53">
        <f t="shared" si="6"/>
        <v>1</v>
      </c>
      <c r="V53">
        <f t="shared" si="7"/>
        <v>7</v>
      </c>
      <c r="W53">
        <f t="shared" si="8"/>
        <v>1</v>
      </c>
      <c r="X53">
        <f t="shared" si="9"/>
        <v>4</v>
      </c>
      <c r="Y53">
        <f t="shared" si="10"/>
        <v>4</v>
      </c>
      <c r="Z53">
        <f t="shared" si="11"/>
        <v>4</v>
      </c>
      <c r="AA53">
        <f t="shared" si="12"/>
        <v>4</v>
      </c>
      <c r="AB53">
        <f t="shared" si="13"/>
        <v>4</v>
      </c>
      <c r="AC53">
        <v>4.4400000000000004</v>
      </c>
      <c r="AD53">
        <v>5.23</v>
      </c>
      <c r="AE53">
        <v>5.4</v>
      </c>
      <c r="AF53">
        <v>4.83</v>
      </c>
      <c r="AG53">
        <v>5.38</v>
      </c>
      <c r="AH53" t="str">
        <f>LOOKUP(X53,{0,2.99,4.44,5.89},{"Low","Medium Low","Medium High","High"})</f>
        <v>Medium Low</v>
      </c>
      <c r="AI53" t="str">
        <f>LOOKUP(Y53,{0,4.12,5.23,6.34},{"Low","Medium Low","Medium High","High"})</f>
        <v>Low</v>
      </c>
      <c r="AJ53" t="str">
        <f>LOOKUP(Z53,{0,4.08,5.4,6.72},{"Low","Medium Low","Medium High","High"})</f>
        <v>Low</v>
      </c>
      <c r="AK53" t="str">
        <f>LOOKUP(AA53,{0,3.41,4.83,6.25},{"Low","Medium Low","Medium High","High"})</f>
        <v>Medium Low</v>
      </c>
      <c r="AL53" t="str">
        <f>LOOKUP(AB53,{0,4.31,5.38,6.45},{"Low","Medium Low","Medium High","High"})</f>
        <v>Low</v>
      </c>
      <c r="AM53">
        <f>VLOOKUP(C53,'CLEAN DATA'!$C$1:$BE$1213,25,FALSE)</f>
        <v>9</v>
      </c>
      <c r="AN53">
        <f>VLOOKUP($C53,'CLEAN DATA'!$C$1:$BE$1213,2,FALSE)</f>
        <v>40</v>
      </c>
      <c r="AO53" t="str">
        <f t="shared" si="14"/>
        <v>31-40</v>
      </c>
      <c r="AP53">
        <f>VLOOKUP(C53,'AT Copy'!C52:BP1264,66,FALSE)</f>
        <v>1</v>
      </c>
      <c r="AQ53">
        <f>VLOOKUP(C53,'AT Copy'!C52:BP1264,40,FALSE)</f>
        <v>0</v>
      </c>
    </row>
    <row r="54" spans="1:43" x14ac:dyDescent="0.2">
      <c r="A54">
        <v>53</v>
      </c>
      <c r="B54" s="2">
        <v>44095.358460648145</v>
      </c>
      <c r="C54" t="s">
        <v>131</v>
      </c>
      <c r="D54">
        <v>1</v>
      </c>
      <c r="E54">
        <v>1</v>
      </c>
      <c r="F54">
        <v>7</v>
      </c>
      <c r="G54">
        <v>2</v>
      </c>
      <c r="H54">
        <v>1</v>
      </c>
      <c r="I54">
        <v>7</v>
      </c>
      <c r="J54">
        <v>6</v>
      </c>
      <c r="K54">
        <v>1</v>
      </c>
      <c r="L54">
        <v>6</v>
      </c>
      <c r="M54">
        <v>6</v>
      </c>
      <c r="N54">
        <f t="shared" si="0"/>
        <v>1</v>
      </c>
      <c r="O54">
        <f t="shared" si="15"/>
        <v>7</v>
      </c>
      <c r="P54">
        <f t="shared" si="1"/>
        <v>7</v>
      </c>
      <c r="Q54">
        <f t="shared" si="2"/>
        <v>6</v>
      </c>
      <c r="R54">
        <f t="shared" si="3"/>
        <v>1</v>
      </c>
      <c r="S54">
        <f t="shared" si="4"/>
        <v>1</v>
      </c>
      <c r="T54">
        <f t="shared" si="5"/>
        <v>6</v>
      </c>
      <c r="U54">
        <f t="shared" si="6"/>
        <v>7</v>
      </c>
      <c r="V54">
        <f t="shared" si="7"/>
        <v>6</v>
      </c>
      <c r="W54">
        <f t="shared" si="8"/>
        <v>2</v>
      </c>
      <c r="X54">
        <f t="shared" si="9"/>
        <v>1</v>
      </c>
      <c r="Y54">
        <f t="shared" si="10"/>
        <v>6.5</v>
      </c>
      <c r="Z54">
        <f t="shared" si="11"/>
        <v>7</v>
      </c>
      <c r="AA54">
        <f t="shared" si="12"/>
        <v>6</v>
      </c>
      <c r="AB54">
        <f t="shared" si="13"/>
        <v>1.5</v>
      </c>
      <c r="AC54">
        <v>4.4400000000000004</v>
      </c>
      <c r="AD54">
        <v>5.23</v>
      </c>
      <c r="AE54">
        <v>5.4</v>
      </c>
      <c r="AF54">
        <v>4.83</v>
      </c>
      <c r="AG54">
        <v>5.38</v>
      </c>
      <c r="AH54" t="str">
        <f>LOOKUP(X54,{0,2.99,4.44,5.89},{"Low","Medium Low","Medium High","High"})</f>
        <v>Low</v>
      </c>
      <c r="AI54" t="str">
        <f>LOOKUP(Y54,{0,4.12,5.23,6.34},{"Low","Medium Low","Medium High","High"})</f>
        <v>High</v>
      </c>
      <c r="AJ54" t="str">
        <f>LOOKUP(Z54,{0,4.08,5.4,6.72},{"Low","Medium Low","Medium High","High"})</f>
        <v>High</v>
      </c>
      <c r="AK54" t="str">
        <f>LOOKUP(AA54,{0,3.41,4.83,6.25},{"Low","Medium Low","Medium High","High"})</f>
        <v>Medium High</v>
      </c>
      <c r="AL54" t="str">
        <f>LOOKUP(AB54,{0,4.31,5.38,6.45},{"Low","Medium Low","Medium High","High"})</f>
        <v>Low</v>
      </c>
      <c r="AM54">
        <f>VLOOKUP(C54,'CLEAN DATA'!$C$1:$BE$1213,25,FALSE)</f>
        <v>1</v>
      </c>
      <c r="AN54">
        <f>VLOOKUP($C54,'CLEAN DATA'!$C$1:$BE$1213,2,FALSE)</f>
        <v>70</v>
      </c>
      <c r="AO54" t="str">
        <f t="shared" si="14"/>
        <v>60+</v>
      </c>
      <c r="AP54">
        <f>VLOOKUP(C54,'AT Copy'!C53:BP1265,66,FALSE)</f>
        <v>2</v>
      </c>
      <c r="AQ54">
        <f>VLOOKUP(C54,'AT Copy'!C53:BP1265,40,FALSE)</f>
        <v>1</v>
      </c>
    </row>
    <row r="55" spans="1:43" x14ac:dyDescent="0.2">
      <c r="A55">
        <v>54</v>
      </c>
      <c r="B55" s="2">
        <v>44095.359317129631</v>
      </c>
      <c r="C55" t="s">
        <v>132</v>
      </c>
      <c r="D55">
        <v>6</v>
      </c>
      <c r="E55">
        <v>1</v>
      </c>
      <c r="F55">
        <v>7</v>
      </c>
      <c r="G55">
        <v>2</v>
      </c>
      <c r="H55">
        <v>6</v>
      </c>
      <c r="I55">
        <v>5</v>
      </c>
      <c r="J55">
        <v>7</v>
      </c>
      <c r="K55">
        <v>1</v>
      </c>
      <c r="L55">
        <v>7</v>
      </c>
      <c r="M55">
        <v>2</v>
      </c>
      <c r="N55">
        <f t="shared" si="0"/>
        <v>6</v>
      </c>
      <c r="O55">
        <f t="shared" si="15"/>
        <v>7</v>
      </c>
      <c r="P55">
        <f t="shared" si="1"/>
        <v>7</v>
      </c>
      <c r="Q55">
        <f t="shared" si="2"/>
        <v>6</v>
      </c>
      <c r="R55">
        <f t="shared" si="3"/>
        <v>6</v>
      </c>
      <c r="S55">
        <f t="shared" si="4"/>
        <v>3</v>
      </c>
      <c r="T55">
        <f t="shared" si="5"/>
        <v>7</v>
      </c>
      <c r="U55">
        <f t="shared" si="6"/>
        <v>7</v>
      </c>
      <c r="V55">
        <f t="shared" si="7"/>
        <v>7</v>
      </c>
      <c r="W55">
        <f t="shared" si="8"/>
        <v>6</v>
      </c>
      <c r="X55">
        <f t="shared" si="9"/>
        <v>4.5</v>
      </c>
      <c r="Y55">
        <f t="shared" si="10"/>
        <v>7</v>
      </c>
      <c r="Z55">
        <f t="shared" si="11"/>
        <v>7</v>
      </c>
      <c r="AA55">
        <f t="shared" si="12"/>
        <v>6.5</v>
      </c>
      <c r="AB55">
        <f t="shared" si="13"/>
        <v>6</v>
      </c>
      <c r="AC55">
        <v>4.4400000000000004</v>
      </c>
      <c r="AD55">
        <v>5.23</v>
      </c>
      <c r="AE55">
        <v>5.4</v>
      </c>
      <c r="AF55">
        <v>4.83</v>
      </c>
      <c r="AG55">
        <v>5.38</v>
      </c>
      <c r="AH55" t="str">
        <f>LOOKUP(X55,{0,2.99,4.44,5.89},{"Low","Medium Low","Medium High","High"})</f>
        <v>Medium High</v>
      </c>
      <c r="AI55" t="str">
        <f>LOOKUP(Y55,{0,4.12,5.23,6.34},{"Low","Medium Low","Medium High","High"})</f>
        <v>High</v>
      </c>
      <c r="AJ55" t="str">
        <f>LOOKUP(Z55,{0,4.08,5.4,6.72},{"Low","Medium Low","Medium High","High"})</f>
        <v>High</v>
      </c>
      <c r="AK55" t="str">
        <f>LOOKUP(AA55,{0,3.41,4.83,6.25},{"Low","Medium Low","Medium High","High"})</f>
        <v>High</v>
      </c>
      <c r="AL55" t="str">
        <f>LOOKUP(AB55,{0,4.31,5.38,6.45},{"Low","Medium Low","Medium High","High"})</f>
        <v>Medium High</v>
      </c>
      <c r="AM55">
        <f>VLOOKUP(C55,'CLEAN DATA'!$C$1:$BE$1213,25,FALSE)</f>
        <v>9</v>
      </c>
      <c r="AN55">
        <f>VLOOKUP($C55,'CLEAN DATA'!$C$1:$BE$1213,2,FALSE)</f>
        <v>45</v>
      </c>
      <c r="AO55" t="str">
        <f t="shared" si="14"/>
        <v>41-50</v>
      </c>
      <c r="AP55">
        <f>VLOOKUP(C55,'AT Copy'!C54:BP1266,66,FALSE)</f>
        <v>8</v>
      </c>
      <c r="AQ55">
        <f>VLOOKUP(C55,'AT Copy'!C54:BP1266,40,FALSE)</f>
        <v>1</v>
      </c>
    </row>
    <row r="56" spans="1:43" x14ac:dyDescent="0.2">
      <c r="A56">
        <v>55</v>
      </c>
      <c r="B56" s="2">
        <v>44095.359502314815</v>
      </c>
      <c r="C56" t="s">
        <v>133</v>
      </c>
      <c r="D56">
        <v>7</v>
      </c>
      <c r="E56">
        <v>6</v>
      </c>
      <c r="F56">
        <v>7</v>
      </c>
      <c r="G56">
        <v>7</v>
      </c>
      <c r="H56">
        <v>6</v>
      </c>
      <c r="I56">
        <v>7</v>
      </c>
      <c r="J56">
        <v>6</v>
      </c>
      <c r="K56">
        <v>6</v>
      </c>
      <c r="L56">
        <v>7</v>
      </c>
      <c r="M56">
        <v>7</v>
      </c>
      <c r="N56">
        <f t="shared" si="0"/>
        <v>7</v>
      </c>
      <c r="O56">
        <f t="shared" si="15"/>
        <v>2</v>
      </c>
      <c r="P56">
        <f t="shared" si="1"/>
        <v>7</v>
      </c>
      <c r="Q56">
        <f t="shared" si="2"/>
        <v>1</v>
      </c>
      <c r="R56">
        <f t="shared" si="3"/>
        <v>6</v>
      </c>
      <c r="S56">
        <f t="shared" si="4"/>
        <v>1</v>
      </c>
      <c r="T56">
        <f t="shared" si="5"/>
        <v>6</v>
      </c>
      <c r="U56">
        <f t="shared" si="6"/>
        <v>2</v>
      </c>
      <c r="V56">
        <f t="shared" si="7"/>
        <v>7</v>
      </c>
      <c r="W56">
        <f t="shared" si="8"/>
        <v>1</v>
      </c>
      <c r="X56">
        <f t="shared" si="9"/>
        <v>4</v>
      </c>
      <c r="Y56">
        <f t="shared" si="10"/>
        <v>4</v>
      </c>
      <c r="Z56">
        <f t="shared" si="11"/>
        <v>4.5</v>
      </c>
      <c r="AA56">
        <f t="shared" si="12"/>
        <v>4</v>
      </c>
      <c r="AB56">
        <f t="shared" si="13"/>
        <v>3.5</v>
      </c>
      <c r="AC56">
        <v>4.4400000000000004</v>
      </c>
      <c r="AD56">
        <v>5.23</v>
      </c>
      <c r="AE56">
        <v>5.4</v>
      </c>
      <c r="AF56">
        <v>4.83</v>
      </c>
      <c r="AG56">
        <v>5.38</v>
      </c>
      <c r="AH56" t="str">
        <f>LOOKUP(X56,{0,2.99,4.44,5.89},{"Low","Medium Low","Medium High","High"})</f>
        <v>Medium Low</v>
      </c>
      <c r="AI56" t="str">
        <f>LOOKUP(Y56,{0,4.12,5.23,6.34},{"Low","Medium Low","Medium High","High"})</f>
        <v>Low</v>
      </c>
      <c r="AJ56" t="str">
        <f>LOOKUP(Z56,{0,4.08,5.4,6.72},{"Low","Medium Low","Medium High","High"})</f>
        <v>Medium Low</v>
      </c>
      <c r="AK56" t="str">
        <f>LOOKUP(AA56,{0,3.41,4.83,6.25},{"Low","Medium Low","Medium High","High"})</f>
        <v>Medium Low</v>
      </c>
      <c r="AL56" t="str">
        <f>LOOKUP(AB56,{0,4.31,5.38,6.45},{"Low","Medium Low","Medium High","High"})</f>
        <v>Low</v>
      </c>
      <c r="AM56">
        <f>VLOOKUP(C56,'CLEAN DATA'!$C$1:$BE$1213,25,FALSE)</f>
        <v>9</v>
      </c>
      <c r="AN56">
        <f>VLOOKUP($C56,'CLEAN DATA'!$C$1:$BE$1213,2,FALSE)</f>
        <v>43</v>
      </c>
      <c r="AO56" t="str">
        <f t="shared" si="14"/>
        <v>41-50</v>
      </c>
      <c r="AP56">
        <f>VLOOKUP(C56,'AT Copy'!C55:BP1267,66,FALSE)</f>
        <v>1</v>
      </c>
      <c r="AQ56">
        <f>VLOOKUP(C56,'AT Copy'!C55:BP1267,40,FALSE)</f>
        <v>1</v>
      </c>
    </row>
    <row r="57" spans="1:43" x14ac:dyDescent="0.2">
      <c r="A57">
        <v>56</v>
      </c>
      <c r="B57" s="2">
        <v>44095.360266203701</v>
      </c>
      <c r="C57" t="s">
        <v>134</v>
      </c>
      <c r="D57">
        <v>4</v>
      </c>
      <c r="E57">
        <v>1</v>
      </c>
      <c r="F57">
        <v>7</v>
      </c>
      <c r="G57">
        <v>1</v>
      </c>
      <c r="H57">
        <v>7</v>
      </c>
      <c r="I57">
        <v>1</v>
      </c>
      <c r="J57">
        <v>7</v>
      </c>
      <c r="K57">
        <v>1</v>
      </c>
      <c r="L57">
        <v>1</v>
      </c>
      <c r="M57">
        <v>7</v>
      </c>
      <c r="N57">
        <f t="shared" si="0"/>
        <v>4</v>
      </c>
      <c r="O57">
        <f t="shared" si="15"/>
        <v>7</v>
      </c>
      <c r="P57">
        <f t="shared" si="1"/>
        <v>7</v>
      </c>
      <c r="Q57">
        <f t="shared" si="2"/>
        <v>7</v>
      </c>
      <c r="R57">
        <f t="shared" si="3"/>
        <v>7</v>
      </c>
      <c r="S57">
        <f t="shared" si="4"/>
        <v>7</v>
      </c>
      <c r="T57">
        <f t="shared" si="5"/>
        <v>7</v>
      </c>
      <c r="U57">
        <f t="shared" si="6"/>
        <v>7</v>
      </c>
      <c r="V57">
        <f t="shared" si="7"/>
        <v>1</v>
      </c>
      <c r="W57">
        <f t="shared" si="8"/>
        <v>1</v>
      </c>
      <c r="X57">
        <f t="shared" si="9"/>
        <v>5.5</v>
      </c>
      <c r="Y57">
        <f t="shared" si="10"/>
        <v>7</v>
      </c>
      <c r="Z57">
        <f t="shared" si="11"/>
        <v>7</v>
      </c>
      <c r="AA57">
        <f t="shared" si="12"/>
        <v>4</v>
      </c>
      <c r="AB57">
        <f t="shared" si="13"/>
        <v>4</v>
      </c>
      <c r="AC57">
        <v>4.4400000000000004</v>
      </c>
      <c r="AD57">
        <v>5.23</v>
      </c>
      <c r="AE57">
        <v>5.4</v>
      </c>
      <c r="AF57">
        <v>4.83</v>
      </c>
      <c r="AG57">
        <v>5.38</v>
      </c>
      <c r="AH57" t="str">
        <f>LOOKUP(X57,{0,2.99,4.44,5.89},{"Low","Medium Low","Medium High","High"})</f>
        <v>Medium High</v>
      </c>
      <c r="AI57" t="str">
        <f>LOOKUP(Y57,{0,4.12,5.23,6.34},{"Low","Medium Low","Medium High","High"})</f>
        <v>High</v>
      </c>
      <c r="AJ57" t="str">
        <f>LOOKUP(Z57,{0,4.08,5.4,6.72},{"Low","Medium Low","Medium High","High"})</f>
        <v>High</v>
      </c>
      <c r="AK57" t="str">
        <f>LOOKUP(AA57,{0,3.41,4.83,6.25},{"Low","Medium Low","Medium High","High"})</f>
        <v>Medium Low</v>
      </c>
      <c r="AL57" t="str">
        <f>LOOKUP(AB57,{0,4.31,5.38,6.45},{"Low","Medium Low","Medium High","High"})</f>
        <v>Low</v>
      </c>
      <c r="AM57">
        <f>VLOOKUP(C57,'CLEAN DATA'!$C$1:$BE$1213,25,FALSE)</f>
        <v>1</v>
      </c>
      <c r="AN57">
        <f>VLOOKUP($C57,'CLEAN DATA'!$C$1:$BE$1213,2,FALSE)</f>
        <v>40</v>
      </c>
      <c r="AO57" t="str">
        <f t="shared" si="14"/>
        <v>31-40</v>
      </c>
      <c r="AP57">
        <f>VLOOKUP(C57,'AT Copy'!C56:BP1268,66,FALSE)</f>
        <v>6</v>
      </c>
      <c r="AQ57">
        <f>VLOOKUP(C57,'AT Copy'!C56:BP1268,40,FALSE)</f>
        <v>1</v>
      </c>
    </row>
    <row r="58" spans="1:43" x14ac:dyDescent="0.2">
      <c r="A58">
        <v>57</v>
      </c>
      <c r="B58" s="2">
        <v>44095.36037037037</v>
      </c>
      <c r="C58" t="s">
        <v>135</v>
      </c>
      <c r="D58">
        <v>4</v>
      </c>
      <c r="E58">
        <v>2</v>
      </c>
      <c r="F58">
        <v>5</v>
      </c>
      <c r="G58">
        <v>2</v>
      </c>
      <c r="H58">
        <v>2</v>
      </c>
      <c r="I58">
        <v>5</v>
      </c>
      <c r="J58">
        <v>4</v>
      </c>
      <c r="K58">
        <v>5</v>
      </c>
      <c r="L58">
        <v>5</v>
      </c>
      <c r="M58">
        <v>6</v>
      </c>
      <c r="N58">
        <f t="shared" si="0"/>
        <v>4</v>
      </c>
      <c r="O58">
        <f t="shared" si="15"/>
        <v>6</v>
      </c>
      <c r="P58">
        <f t="shared" si="1"/>
        <v>5</v>
      </c>
      <c r="Q58">
        <f t="shared" si="2"/>
        <v>6</v>
      </c>
      <c r="R58">
        <f t="shared" si="3"/>
        <v>2</v>
      </c>
      <c r="S58">
        <f t="shared" si="4"/>
        <v>3</v>
      </c>
      <c r="T58">
        <f t="shared" si="5"/>
        <v>4</v>
      </c>
      <c r="U58">
        <f t="shared" si="6"/>
        <v>3</v>
      </c>
      <c r="V58">
        <f t="shared" si="7"/>
        <v>5</v>
      </c>
      <c r="W58">
        <f t="shared" si="8"/>
        <v>2</v>
      </c>
      <c r="X58">
        <f t="shared" si="9"/>
        <v>3.5</v>
      </c>
      <c r="Y58">
        <f t="shared" si="10"/>
        <v>5</v>
      </c>
      <c r="Z58">
        <f t="shared" si="11"/>
        <v>4</v>
      </c>
      <c r="AA58">
        <f t="shared" si="12"/>
        <v>5.5</v>
      </c>
      <c r="AB58">
        <f t="shared" si="13"/>
        <v>2</v>
      </c>
      <c r="AC58">
        <v>4.4400000000000004</v>
      </c>
      <c r="AD58">
        <v>5.23</v>
      </c>
      <c r="AE58">
        <v>5.4</v>
      </c>
      <c r="AF58">
        <v>4.83</v>
      </c>
      <c r="AG58">
        <v>5.38</v>
      </c>
      <c r="AH58" t="str">
        <f>LOOKUP(X58,{0,2.99,4.44,5.89},{"Low","Medium Low","Medium High","High"})</f>
        <v>Medium Low</v>
      </c>
      <c r="AI58" t="str">
        <f>LOOKUP(Y58,{0,4.12,5.23,6.34},{"Low","Medium Low","Medium High","High"})</f>
        <v>Medium Low</v>
      </c>
      <c r="AJ58" t="str">
        <f>LOOKUP(Z58,{0,4.08,5.4,6.72},{"Low","Medium Low","Medium High","High"})</f>
        <v>Low</v>
      </c>
      <c r="AK58" t="str">
        <f>LOOKUP(AA58,{0,3.41,4.83,6.25},{"Low","Medium Low","Medium High","High"})</f>
        <v>Medium High</v>
      </c>
      <c r="AL58" t="str">
        <f>LOOKUP(AB58,{0,4.31,5.38,6.45},{"Low","Medium Low","Medium High","High"})</f>
        <v>Low</v>
      </c>
      <c r="AM58">
        <f>VLOOKUP(C58,'CLEAN DATA'!$C$1:$BE$1213,25,FALSE)</f>
        <v>6</v>
      </c>
      <c r="AN58">
        <f>VLOOKUP($C58,'CLEAN DATA'!$C$1:$BE$1213,2,FALSE)</f>
        <v>66</v>
      </c>
      <c r="AO58" t="str">
        <f t="shared" si="14"/>
        <v>60+</v>
      </c>
      <c r="AP58">
        <f>VLOOKUP(C58,'AT Copy'!C57:BP1269,66,FALSE)</f>
        <v>1</v>
      </c>
      <c r="AQ58">
        <f>VLOOKUP(C58,'AT Copy'!C57:BP1269,40,FALSE)</f>
        <v>0</v>
      </c>
    </row>
    <row r="59" spans="1:43" x14ac:dyDescent="0.2">
      <c r="A59">
        <v>58</v>
      </c>
      <c r="B59" s="2">
        <v>44095.360381944447</v>
      </c>
      <c r="C59" t="s">
        <v>136</v>
      </c>
      <c r="D59">
        <v>4</v>
      </c>
      <c r="E59">
        <v>5</v>
      </c>
      <c r="F59">
        <v>5</v>
      </c>
      <c r="G59">
        <v>3</v>
      </c>
      <c r="H59">
        <v>4</v>
      </c>
      <c r="I59">
        <v>6</v>
      </c>
      <c r="J59">
        <v>5</v>
      </c>
      <c r="K59">
        <v>4</v>
      </c>
      <c r="L59">
        <v>5</v>
      </c>
      <c r="M59">
        <v>4</v>
      </c>
      <c r="N59">
        <f t="shared" si="0"/>
        <v>4</v>
      </c>
      <c r="O59">
        <f t="shared" si="15"/>
        <v>3</v>
      </c>
      <c r="P59">
        <f t="shared" si="1"/>
        <v>5</v>
      </c>
      <c r="Q59">
        <f t="shared" si="2"/>
        <v>5</v>
      </c>
      <c r="R59">
        <f t="shared" si="3"/>
        <v>4</v>
      </c>
      <c r="S59">
        <f t="shared" si="4"/>
        <v>2</v>
      </c>
      <c r="T59">
        <f t="shared" si="5"/>
        <v>5</v>
      </c>
      <c r="U59">
        <f t="shared" si="6"/>
        <v>4</v>
      </c>
      <c r="V59">
        <f t="shared" si="7"/>
        <v>5</v>
      </c>
      <c r="W59">
        <f t="shared" si="8"/>
        <v>4</v>
      </c>
      <c r="X59">
        <f t="shared" si="9"/>
        <v>3</v>
      </c>
      <c r="Y59">
        <f t="shared" si="10"/>
        <v>4</v>
      </c>
      <c r="Z59">
        <f t="shared" si="11"/>
        <v>4.5</v>
      </c>
      <c r="AA59">
        <f t="shared" si="12"/>
        <v>5</v>
      </c>
      <c r="AB59">
        <f t="shared" si="13"/>
        <v>4</v>
      </c>
      <c r="AC59">
        <v>4.4400000000000004</v>
      </c>
      <c r="AD59">
        <v>5.23</v>
      </c>
      <c r="AE59">
        <v>5.4</v>
      </c>
      <c r="AF59">
        <v>4.83</v>
      </c>
      <c r="AG59">
        <v>5.38</v>
      </c>
      <c r="AH59" t="str">
        <f>LOOKUP(X59,{0,2.99,4.44,5.89},{"Low","Medium Low","Medium High","High"})</f>
        <v>Medium Low</v>
      </c>
      <c r="AI59" t="str">
        <f>LOOKUP(Y59,{0,4.12,5.23,6.34},{"Low","Medium Low","Medium High","High"})</f>
        <v>Low</v>
      </c>
      <c r="AJ59" t="str">
        <f>LOOKUP(Z59,{0,4.08,5.4,6.72},{"Low","Medium Low","Medium High","High"})</f>
        <v>Medium Low</v>
      </c>
      <c r="AK59" t="str">
        <f>LOOKUP(AA59,{0,3.41,4.83,6.25},{"Low","Medium Low","Medium High","High"})</f>
        <v>Medium High</v>
      </c>
      <c r="AL59" t="str">
        <f>LOOKUP(AB59,{0,4.31,5.38,6.45},{"Low","Medium Low","Medium High","High"})</f>
        <v>Low</v>
      </c>
      <c r="AM59">
        <f>VLOOKUP(C59,'CLEAN DATA'!$C$1:$BE$1213,25,FALSE)</f>
        <v>1</v>
      </c>
      <c r="AN59">
        <f>VLOOKUP($C59,'CLEAN DATA'!$C$1:$BE$1213,2,FALSE)</f>
        <v>37</v>
      </c>
      <c r="AO59" t="str">
        <f t="shared" si="14"/>
        <v>31-40</v>
      </c>
      <c r="AP59">
        <f>VLOOKUP(C59,'AT Copy'!C58:BP1270,66,FALSE)</f>
        <v>1</v>
      </c>
      <c r="AQ59">
        <f>VLOOKUP(C59,'AT Copy'!C58:BP1270,40,FALSE)</f>
        <v>0</v>
      </c>
    </row>
    <row r="60" spans="1:43" x14ac:dyDescent="0.2">
      <c r="A60">
        <v>59</v>
      </c>
      <c r="B60" s="2">
        <v>44095.360972222225</v>
      </c>
      <c r="C60" t="s">
        <v>137</v>
      </c>
      <c r="D60">
        <v>6</v>
      </c>
      <c r="E60">
        <v>1</v>
      </c>
      <c r="F60">
        <v>7</v>
      </c>
      <c r="G60">
        <v>1</v>
      </c>
      <c r="H60">
        <v>6</v>
      </c>
      <c r="I60">
        <v>6</v>
      </c>
      <c r="J60">
        <v>5</v>
      </c>
      <c r="K60">
        <v>1</v>
      </c>
      <c r="L60">
        <v>7</v>
      </c>
      <c r="M60">
        <v>6</v>
      </c>
      <c r="N60">
        <f t="shared" si="0"/>
        <v>6</v>
      </c>
      <c r="O60">
        <f t="shared" si="15"/>
        <v>7</v>
      </c>
      <c r="P60">
        <f t="shared" si="1"/>
        <v>7</v>
      </c>
      <c r="Q60">
        <f t="shared" si="2"/>
        <v>7</v>
      </c>
      <c r="R60">
        <f t="shared" si="3"/>
        <v>6</v>
      </c>
      <c r="S60">
        <f t="shared" si="4"/>
        <v>2</v>
      </c>
      <c r="T60">
        <f t="shared" si="5"/>
        <v>5</v>
      </c>
      <c r="U60">
        <f t="shared" si="6"/>
        <v>7</v>
      </c>
      <c r="V60">
        <f t="shared" si="7"/>
        <v>7</v>
      </c>
      <c r="W60">
        <f t="shared" si="8"/>
        <v>2</v>
      </c>
      <c r="X60">
        <f t="shared" si="9"/>
        <v>4</v>
      </c>
      <c r="Y60">
        <f t="shared" si="10"/>
        <v>6</v>
      </c>
      <c r="Z60">
        <f t="shared" si="11"/>
        <v>7</v>
      </c>
      <c r="AA60">
        <f t="shared" si="12"/>
        <v>7</v>
      </c>
      <c r="AB60">
        <f t="shared" si="13"/>
        <v>4</v>
      </c>
      <c r="AC60">
        <v>4.4400000000000004</v>
      </c>
      <c r="AD60">
        <v>5.23</v>
      </c>
      <c r="AE60">
        <v>5.4</v>
      </c>
      <c r="AF60">
        <v>4.83</v>
      </c>
      <c r="AG60">
        <v>5.38</v>
      </c>
      <c r="AH60" t="str">
        <f>LOOKUP(X60,{0,2.99,4.44,5.89},{"Low","Medium Low","Medium High","High"})</f>
        <v>Medium Low</v>
      </c>
      <c r="AI60" t="str">
        <f>LOOKUP(Y60,{0,4.12,5.23,6.34},{"Low","Medium Low","Medium High","High"})</f>
        <v>Medium High</v>
      </c>
      <c r="AJ60" t="str">
        <f>LOOKUP(Z60,{0,4.08,5.4,6.72},{"Low","Medium Low","Medium High","High"})</f>
        <v>High</v>
      </c>
      <c r="AK60" t="str">
        <f>LOOKUP(AA60,{0,3.41,4.83,6.25},{"Low","Medium Low","Medium High","High"})</f>
        <v>High</v>
      </c>
      <c r="AL60" t="str">
        <f>LOOKUP(AB60,{0,4.31,5.38,6.45},{"Low","Medium Low","Medium High","High"})</f>
        <v>Low</v>
      </c>
      <c r="AM60">
        <f>VLOOKUP(C60,'CLEAN DATA'!$C$1:$BE$1213,25,FALSE)</f>
        <v>13</v>
      </c>
      <c r="AN60">
        <f>VLOOKUP($C60,'CLEAN DATA'!$C$1:$BE$1213,2,FALSE)</f>
        <v>70</v>
      </c>
      <c r="AO60" t="str">
        <f t="shared" si="14"/>
        <v>60+</v>
      </c>
      <c r="AP60">
        <f>VLOOKUP(C60,'AT Copy'!C59:BP1271,66,FALSE)</f>
        <v>2</v>
      </c>
      <c r="AQ60">
        <f>VLOOKUP(C60,'AT Copy'!C59:BP1271,40,FALSE)</f>
        <v>1</v>
      </c>
    </row>
    <row r="61" spans="1:43" x14ac:dyDescent="0.2">
      <c r="A61">
        <v>60</v>
      </c>
      <c r="B61" s="2">
        <v>44095.382280092592</v>
      </c>
      <c r="C61" t="s">
        <v>138</v>
      </c>
      <c r="D61">
        <v>6</v>
      </c>
      <c r="E61">
        <v>6</v>
      </c>
      <c r="F61">
        <v>7</v>
      </c>
      <c r="G61">
        <v>7</v>
      </c>
      <c r="H61">
        <v>6</v>
      </c>
      <c r="I61">
        <v>7</v>
      </c>
      <c r="J61">
        <v>7</v>
      </c>
      <c r="K61">
        <v>7</v>
      </c>
      <c r="L61">
        <v>6</v>
      </c>
      <c r="M61">
        <v>7</v>
      </c>
      <c r="N61">
        <f t="shared" si="0"/>
        <v>6</v>
      </c>
      <c r="O61">
        <f t="shared" si="15"/>
        <v>2</v>
      </c>
      <c r="P61">
        <f t="shared" si="1"/>
        <v>7</v>
      </c>
      <c r="Q61">
        <f t="shared" si="2"/>
        <v>1</v>
      </c>
      <c r="R61">
        <f t="shared" si="3"/>
        <v>6</v>
      </c>
      <c r="S61">
        <f t="shared" si="4"/>
        <v>1</v>
      </c>
      <c r="T61">
        <f t="shared" si="5"/>
        <v>7</v>
      </c>
      <c r="U61">
        <f t="shared" si="6"/>
        <v>1</v>
      </c>
      <c r="V61">
        <f t="shared" si="7"/>
        <v>6</v>
      </c>
      <c r="W61">
        <f t="shared" si="8"/>
        <v>1</v>
      </c>
      <c r="X61">
        <f t="shared" si="9"/>
        <v>3.5</v>
      </c>
      <c r="Y61">
        <f t="shared" si="10"/>
        <v>4.5</v>
      </c>
      <c r="Z61">
        <f t="shared" si="11"/>
        <v>4</v>
      </c>
      <c r="AA61">
        <f t="shared" si="12"/>
        <v>3.5</v>
      </c>
      <c r="AB61">
        <f t="shared" si="13"/>
        <v>3.5</v>
      </c>
      <c r="AC61">
        <v>4.4400000000000004</v>
      </c>
      <c r="AD61">
        <v>5.23</v>
      </c>
      <c r="AE61">
        <v>5.4</v>
      </c>
      <c r="AF61">
        <v>4.83</v>
      </c>
      <c r="AG61">
        <v>5.38</v>
      </c>
      <c r="AH61" t="str">
        <f>LOOKUP(X61,{0,2.99,4.44,5.89},{"Low","Medium Low","Medium High","High"})</f>
        <v>Medium Low</v>
      </c>
      <c r="AI61" t="str">
        <f>LOOKUP(Y61,{0,4.12,5.23,6.34},{"Low","Medium Low","Medium High","High"})</f>
        <v>Medium Low</v>
      </c>
      <c r="AJ61" t="str">
        <f>LOOKUP(Z61,{0,4.08,5.4,6.72},{"Low","Medium Low","Medium High","High"})</f>
        <v>Low</v>
      </c>
      <c r="AK61" t="str">
        <f>LOOKUP(AA61,{0,3.41,4.83,6.25},{"Low","Medium Low","Medium High","High"})</f>
        <v>Medium Low</v>
      </c>
      <c r="AL61" t="str">
        <f>LOOKUP(AB61,{0,4.31,5.38,6.45},{"Low","Medium Low","Medium High","High"})</f>
        <v>Low</v>
      </c>
      <c r="AM61">
        <f>VLOOKUP(C61,'CLEAN DATA'!$C$1:$BE$1213,25,FALSE)</f>
        <v>5</v>
      </c>
      <c r="AN61">
        <f>VLOOKUP($C61,'CLEAN DATA'!$C$1:$BE$1213,2,FALSE)</f>
        <v>30</v>
      </c>
      <c r="AO61" t="str">
        <f t="shared" si="14"/>
        <v>&lt;=30</v>
      </c>
      <c r="AP61">
        <f>VLOOKUP(C61,'AT Copy'!C60:BP1272,66,FALSE)</f>
        <v>1</v>
      </c>
      <c r="AQ61">
        <f>VLOOKUP(C61,'AT Copy'!C60:BP1272,40,FALSE)</f>
        <v>1</v>
      </c>
    </row>
    <row r="62" spans="1:43" x14ac:dyDescent="0.2">
      <c r="A62">
        <v>61</v>
      </c>
      <c r="B62" s="2">
        <v>44095.384270833332</v>
      </c>
      <c r="C62" t="s">
        <v>139</v>
      </c>
      <c r="D62">
        <v>7</v>
      </c>
      <c r="E62">
        <v>7</v>
      </c>
      <c r="F62">
        <v>6</v>
      </c>
      <c r="G62">
        <v>7</v>
      </c>
      <c r="H62">
        <v>7</v>
      </c>
      <c r="I62">
        <v>7</v>
      </c>
      <c r="J62">
        <v>6</v>
      </c>
      <c r="K62">
        <v>7</v>
      </c>
      <c r="L62">
        <v>5</v>
      </c>
      <c r="M62">
        <v>5</v>
      </c>
      <c r="N62">
        <f t="shared" si="0"/>
        <v>7</v>
      </c>
      <c r="O62">
        <f t="shared" si="15"/>
        <v>1</v>
      </c>
      <c r="P62">
        <f t="shared" si="1"/>
        <v>6</v>
      </c>
      <c r="Q62">
        <f t="shared" si="2"/>
        <v>1</v>
      </c>
      <c r="R62">
        <f t="shared" si="3"/>
        <v>7</v>
      </c>
      <c r="S62">
        <f t="shared" si="4"/>
        <v>1</v>
      </c>
      <c r="T62">
        <f t="shared" si="5"/>
        <v>6</v>
      </c>
      <c r="U62">
        <f t="shared" si="6"/>
        <v>1</v>
      </c>
      <c r="V62">
        <f t="shared" si="7"/>
        <v>5</v>
      </c>
      <c r="W62">
        <f t="shared" si="8"/>
        <v>3</v>
      </c>
      <c r="X62">
        <f t="shared" si="9"/>
        <v>4</v>
      </c>
      <c r="Y62">
        <f t="shared" si="10"/>
        <v>3.5</v>
      </c>
      <c r="Z62">
        <f t="shared" si="11"/>
        <v>3.5</v>
      </c>
      <c r="AA62">
        <f t="shared" si="12"/>
        <v>3</v>
      </c>
      <c r="AB62">
        <f t="shared" si="13"/>
        <v>5</v>
      </c>
      <c r="AC62">
        <v>4.4400000000000004</v>
      </c>
      <c r="AD62">
        <v>5.23</v>
      </c>
      <c r="AE62">
        <v>5.4</v>
      </c>
      <c r="AF62">
        <v>4.83</v>
      </c>
      <c r="AG62">
        <v>5.38</v>
      </c>
      <c r="AH62" t="str">
        <f>LOOKUP(X62,{0,2.99,4.44,5.89},{"Low","Medium Low","Medium High","High"})</f>
        <v>Medium Low</v>
      </c>
      <c r="AI62" t="str">
        <f>LOOKUP(Y62,{0,4.12,5.23,6.34},{"Low","Medium Low","Medium High","High"})</f>
        <v>Low</v>
      </c>
      <c r="AJ62" t="str">
        <f>LOOKUP(Z62,{0,4.08,5.4,6.72},{"Low","Medium Low","Medium High","High"})</f>
        <v>Low</v>
      </c>
      <c r="AK62" t="str">
        <f>LOOKUP(AA62,{0,3.41,4.83,6.25},{"Low","Medium Low","Medium High","High"})</f>
        <v>Low</v>
      </c>
      <c r="AL62" t="str">
        <f>LOOKUP(AB62,{0,4.31,5.38,6.45},{"Low","Medium Low","Medium High","High"})</f>
        <v>Medium Low</v>
      </c>
      <c r="AM62">
        <f>VLOOKUP(C62,'CLEAN DATA'!$C$1:$BE$1213,25,FALSE)</f>
        <v>1</v>
      </c>
      <c r="AN62">
        <f>VLOOKUP($C62,'CLEAN DATA'!$C$1:$BE$1213,2,FALSE)</f>
        <v>45</v>
      </c>
      <c r="AO62" t="str">
        <f t="shared" si="14"/>
        <v>41-50</v>
      </c>
      <c r="AP62">
        <f>VLOOKUP(C62,'AT Copy'!C61:BP1273,66,FALSE)</f>
        <v>1</v>
      </c>
      <c r="AQ62">
        <f>VLOOKUP(C62,'AT Copy'!C61:BP1273,40,FALSE)</f>
        <v>1</v>
      </c>
    </row>
    <row r="63" spans="1:43" x14ac:dyDescent="0.2">
      <c r="A63">
        <v>62</v>
      </c>
      <c r="B63" s="2">
        <v>44095.384467592594</v>
      </c>
      <c r="C63" t="s">
        <v>140</v>
      </c>
      <c r="D63">
        <v>5</v>
      </c>
      <c r="E63">
        <v>1</v>
      </c>
      <c r="F63">
        <v>7</v>
      </c>
      <c r="G63">
        <v>5</v>
      </c>
      <c r="H63">
        <v>5</v>
      </c>
      <c r="I63">
        <v>6</v>
      </c>
      <c r="J63">
        <v>7</v>
      </c>
      <c r="K63">
        <v>1</v>
      </c>
      <c r="L63">
        <v>5</v>
      </c>
      <c r="M63">
        <v>5</v>
      </c>
      <c r="N63">
        <f t="shared" si="0"/>
        <v>5</v>
      </c>
      <c r="O63">
        <f t="shared" si="15"/>
        <v>7</v>
      </c>
      <c r="P63">
        <f t="shared" si="1"/>
        <v>7</v>
      </c>
      <c r="Q63">
        <f t="shared" si="2"/>
        <v>3</v>
      </c>
      <c r="R63">
        <f t="shared" si="3"/>
        <v>5</v>
      </c>
      <c r="S63">
        <f t="shared" si="4"/>
        <v>2</v>
      </c>
      <c r="T63">
        <f t="shared" si="5"/>
        <v>7</v>
      </c>
      <c r="U63">
        <f t="shared" si="6"/>
        <v>7</v>
      </c>
      <c r="V63">
        <f t="shared" si="7"/>
        <v>5</v>
      </c>
      <c r="W63">
        <f t="shared" si="8"/>
        <v>3</v>
      </c>
      <c r="X63">
        <f t="shared" si="9"/>
        <v>3.5</v>
      </c>
      <c r="Y63">
        <f t="shared" si="10"/>
        <v>7</v>
      </c>
      <c r="Z63">
        <f t="shared" si="11"/>
        <v>7</v>
      </c>
      <c r="AA63">
        <f t="shared" si="12"/>
        <v>4</v>
      </c>
      <c r="AB63">
        <f t="shared" si="13"/>
        <v>4</v>
      </c>
      <c r="AC63">
        <v>4.4400000000000004</v>
      </c>
      <c r="AD63">
        <v>5.23</v>
      </c>
      <c r="AE63">
        <v>5.4</v>
      </c>
      <c r="AF63">
        <v>4.83</v>
      </c>
      <c r="AG63">
        <v>5.38</v>
      </c>
      <c r="AH63" t="str">
        <f>LOOKUP(X63,{0,2.99,4.44,5.89},{"Low","Medium Low","Medium High","High"})</f>
        <v>Medium Low</v>
      </c>
      <c r="AI63" t="str">
        <f>LOOKUP(Y63,{0,4.12,5.23,6.34},{"Low","Medium Low","Medium High","High"})</f>
        <v>High</v>
      </c>
      <c r="AJ63" t="str">
        <f>LOOKUP(Z63,{0,4.08,5.4,6.72},{"Low","Medium Low","Medium High","High"})</f>
        <v>High</v>
      </c>
      <c r="AK63" t="str">
        <f>LOOKUP(AA63,{0,3.41,4.83,6.25},{"Low","Medium Low","Medium High","High"})</f>
        <v>Medium Low</v>
      </c>
      <c r="AL63" t="str">
        <f>LOOKUP(AB63,{0,4.31,5.38,6.45},{"Low","Medium Low","Medium High","High"})</f>
        <v>Low</v>
      </c>
      <c r="AM63">
        <f>VLOOKUP(C63,'CLEAN DATA'!$C$1:$BE$1213,25,FALSE)</f>
        <v>3</v>
      </c>
      <c r="AN63">
        <f>VLOOKUP($C63,'CLEAN DATA'!$C$1:$BE$1213,2,FALSE)</f>
        <v>58</v>
      </c>
      <c r="AO63" t="str">
        <f t="shared" si="14"/>
        <v>51-60</v>
      </c>
      <c r="AP63">
        <f>VLOOKUP(C63,'AT Copy'!C62:BP1274,66,FALSE)</f>
        <v>6</v>
      </c>
      <c r="AQ63">
        <f>VLOOKUP(C63,'AT Copy'!C62:BP1274,40,FALSE)</f>
        <v>1</v>
      </c>
    </row>
    <row r="64" spans="1:43" x14ac:dyDescent="0.2">
      <c r="A64">
        <v>63</v>
      </c>
      <c r="B64" s="2">
        <v>44095.384618055556</v>
      </c>
      <c r="C64" t="s">
        <v>141</v>
      </c>
      <c r="D64">
        <v>5</v>
      </c>
      <c r="E64">
        <v>7</v>
      </c>
      <c r="F64">
        <v>7</v>
      </c>
      <c r="G64">
        <v>6</v>
      </c>
      <c r="H64">
        <v>6</v>
      </c>
      <c r="I64">
        <v>6</v>
      </c>
      <c r="J64">
        <v>7</v>
      </c>
      <c r="K64">
        <v>6</v>
      </c>
      <c r="L64">
        <v>6</v>
      </c>
      <c r="M64">
        <v>2</v>
      </c>
      <c r="N64">
        <f t="shared" si="0"/>
        <v>5</v>
      </c>
      <c r="O64">
        <f t="shared" si="15"/>
        <v>1</v>
      </c>
      <c r="P64">
        <f t="shared" si="1"/>
        <v>7</v>
      </c>
      <c r="Q64">
        <f t="shared" si="2"/>
        <v>2</v>
      </c>
      <c r="R64">
        <f t="shared" si="3"/>
        <v>6</v>
      </c>
      <c r="S64">
        <f t="shared" si="4"/>
        <v>2</v>
      </c>
      <c r="T64">
        <f t="shared" si="5"/>
        <v>7</v>
      </c>
      <c r="U64">
        <f t="shared" si="6"/>
        <v>2</v>
      </c>
      <c r="V64">
        <f t="shared" si="7"/>
        <v>6</v>
      </c>
      <c r="W64">
        <f t="shared" si="8"/>
        <v>6</v>
      </c>
      <c r="X64">
        <f t="shared" si="9"/>
        <v>3.5</v>
      </c>
      <c r="Y64">
        <f t="shared" si="10"/>
        <v>4</v>
      </c>
      <c r="Z64">
        <f t="shared" si="11"/>
        <v>4.5</v>
      </c>
      <c r="AA64">
        <f t="shared" si="12"/>
        <v>4</v>
      </c>
      <c r="AB64">
        <f t="shared" si="13"/>
        <v>6</v>
      </c>
      <c r="AC64">
        <v>4.4400000000000004</v>
      </c>
      <c r="AD64">
        <v>5.23</v>
      </c>
      <c r="AE64">
        <v>5.4</v>
      </c>
      <c r="AF64">
        <v>4.83</v>
      </c>
      <c r="AG64">
        <v>5.38</v>
      </c>
      <c r="AH64" t="str">
        <f>LOOKUP(X64,{0,2.99,4.44,5.89},{"Low","Medium Low","Medium High","High"})</f>
        <v>Medium Low</v>
      </c>
      <c r="AI64" t="str">
        <f>LOOKUP(Y64,{0,4.12,5.23,6.34},{"Low","Medium Low","Medium High","High"})</f>
        <v>Low</v>
      </c>
      <c r="AJ64" t="str">
        <f>LOOKUP(Z64,{0,4.08,5.4,6.72},{"Low","Medium Low","Medium High","High"})</f>
        <v>Medium Low</v>
      </c>
      <c r="AK64" t="str">
        <f>LOOKUP(AA64,{0,3.41,4.83,6.25},{"Low","Medium Low","Medium High","High"})</f>
        <v>Medium Low</v>
      </c>
      <c r="AL64" t="str">
        <f>LOOKUP(AB64,{0,4.31,5.38,6.45},{"Low","Medium Low","Medium High","High"})</f>
        <v>Medium High</v>
      </c>
      <c r="AM64">
        <f>VLOOKUP(C64,'CLEAN DATA'!$C$1:$BE$1213,25,FALSE)</f>
        <v>1</v>
      </c>
      <c r="AN64">
        <f>VLOOKUP($C64,'CLEAN DATA'!$C$1:$BE$1213,2,FALSE)</f>
        <v>19</v>
      </c>
      <c r="AO64" t="str">
        <f t="shared" si="14"/>
        <v>&lt;=30</v>
      </c>
      <c r="AP64">
        <f>VLOOKUP(C64,'AT Copy'!C63:BP1275,66,FALSE)</f>
        <v>3</v>
      </c>
      <c r="AQ64">
        <f>VLOOKUP(C64,'AT Copy'!C63:BP1275,40,FALSE)</f>
        <v>1</v>
      </c>
    </row>
    <row r="65" spans="1:43" x14ac:dyDescent="0.2">
      <c r="A65">
        <v>64</v>
      </c>
      <c r="B65" s="2">
        <v>44095.384710648148</v>
      </c>
      <c r="C65" t="s">
        <v>142</v>
      </c>
      <c r="D65">
        <v>5</v>
      </c>
      <c r="E65">
        <v>2</v>
      </c>
      <c r="F65">
        <v>6</v>
      </c>
      <c r="G65">
        <v>5</v>
      </c>
      <c r="H65">
        <v>6</v>
      </c>
      <c r="I65">
        <v>3</v>
      </c>
      <c r="J65">
        <v>7</v>
      </c>
      <c r="K65">
        <v>2</v>
      </c>
      <c r="L65">
        <v>5</v>
      </c>
      <c r="M65">
        <v>5</v>
      </c>
      <c r="N65">
        <f t="shared" si="0"/>
        <v>5</v>
      </c>
      <c r="O65">
        <f t="shared" si="15"/>
        <v>6</v>
      </c>
      <c r="P65">
        <f t="shared" si="1"/>
        <v>6</v>
      </c>
      <c r="Q65">
        <f t="shared" si="2"/>
        <v>3</v>
      </c>
      <c r="R65">
        <f t="shared" si="3"/>
        <v>6</v>
      </c>
      <c r="S65">
        <f t="shared" si="4"/>
        <v>5</v>
      </c>
      <c r="T65">
        <f t="shared" si="5"/>
        <v>7</v>
      </c>
      <c r="U65">
        <f t="shared" si="6"/>
        <v>6</v>
      </c>
      <c r="V65">
        <f t="shared" si="7"/>
        <v>5</v>
      </c>
      <c r="W65">
        <f t="shared" si="8"/>
        <v>3</v>
      </c>
      <c r="X65">
        <f t="shared" si="9"/>
        <v>5</v>
      </c>
      <c r="Y65">
        <f t="shared" si="10"/>
        <v>6.5</v>
      </c>
      <c r="Z65">
        <f t="shared" si="11"/>
        <v>6</v>
      </c>
      <c r="AA65">
        <f t="shared" si="12"/>
        <v>4</v>
      </c>
      <c r="AB65">
        <f t="shared" si="13"/>
        <v>4.5</v>
      </c>
      <c r="AC65">
        <v>4.4400000000000004</v>
      </c>
      <c r="AD65">
        <v>5.23</v>
      </c>
      <c r="AE65">
        <v>5.4</v>
      </c>
      <c r="AF65">
        <v>4.83</v>
      </c>
      <c r="AG65">
        <v>5.38</v>
      </c>
      <c r="AH65" t="str">
        <f>LOOKUP(X65,{0,2.99,4.44,5.89},{"Low","Medium Low","Medium High","High"})</f>
        <v>Medium High</v>
      </c>
      <c r="AI65" t="str">
        <f>LOOKUP(Y65,{0,4.12,5.23,6.34},{"Low","Medium Low","Medium High","High"})</f>
        <v>High</v>
      </c>
      <c r="AJ65" t="str">
        <f>LOOKUP(Z65,{0,4.08,5.4,6.72},{"Low","Medium Low","Medium High","High"})</f>
        <v>Medium High</v>
      </c>
      <c r="AK65" t="str">
        <f>LOOKUP(AA65,{0,3.41,4.83,6.25},{"Low","Medium Low","Medium High","High"})</f>
        <v>Medium Low</v>
      </c>
      <c r="AL65" t="str">
        <f>LOOKUP(AB65,{0,4.31,5.38,6.45},{"Low","Medium Low","Medium High","High"})</f>
        <v>Medium Low</v>
      </c>
      <c r="AM65">
        <f>VLOOKUP(C65,'CLEAN DATA'!$C$1:$BE$1213,25,FALSE)</f>
        <v>3</v>
      </c>
      <c r="AN65">
        <f>VLOOKUP($C65,'CLEAN DATA'!$C$1:$BE$1213,2,FALSE)</f>
        <v>21</v>
      </c>
      <c r="AO65" t="str">
        <f t="shared" si="14"/>
        <v>&lt;=30</v>
      </c>
      <c r="AP65">
        <f>VLOOKUP(C65,'AT Copy'!C64:BP1276,66,FALSE)</f>
        <v>6</v>
      </c>
      <c r="AQ65">
        <f>VLOOKUP(C65,'AT Copy'!C64:BP1276,40,FALSE)</f>
        <v>1</v>
      </c>
    </row>
    <row r="66" spans="1:43" x14ac:dyDescent="0.2">
      <c r="A66">
        <v>65</v>
      </c>
      <c r="B66" s="2">
        <v>44095.385648148149</v>
      </c>
      <c r="C66" t="s">
        <v>143</v>
      </c>
      <c r="D66">
        <v>5</v>
      </c>
      <c r="E66">
        <v>2</v>
      </c>
      <c r="F66">
        <v>6</v>
      </c>
      <c r="G66">
        <v>2</v>
      </c>
      <c r="H66">
        <v>5</v>
      </c>
      <c r="I66">
        <v>3</v>
      </c>
      <c r="J66">
        <v>6</v>
      </c>
      <c r="K66">
        <v>3</v>
      </c>
      <c r="L66">
        <v>5</v>
      </c>
      <c r="M66">
        <v>3</v>
      </c>
      <c r="N66">
        <f t="shared" si="0"/>
        <v>5</v>
      </c>
      <c r="O66">
        <f t="shared" si="15"/>
        <v>6</v>
      </c>
      <c r="P66">
        <f t="shared" si="1"/>
        <v>6</v>
      </c>
      <c r="Q66">
        <f t="shared" si="2"/>
        <v>6</v>
      </c>
      <c r="R66">
        <f t="shared" si="3"/>
        <v>5</v>
      </c>
      <c r="S66">
        <f t="shared" si="4"/>
        <v>5</v>
      </c>
      <c r="T66">
        <f t="shared" si="5"/>
        <v>6</v>
      </c>
      <c r="U66">
        <f t="shared" si="6"/>
        <v>5</v>
      </c>
      <c r="V66">
        <f t="shared" si="7"/>
        <v>5</v>
      </c>
      <c r="W66">
        <f t="shared" si="8"/>
        <v>5</v>
      </c>
      <c r="X66">
        <f t="shared" si="9"/>
        <v>5</v>
      </c>
      <c r="Y66">
        <f t="shared" si="10"/>
        <v>6</v>
      </c>
      <c r="Z66">
        <f t="shared" si="11"/>
        <v>5.5</v>
      </c>
      <c r="AA66">
        <f t="shared" si="12"/>
        <v>5.5</v>
      </c>
      <c r="AB66">
        <f t="shared" si="13"/>
        <v>5</v>
      </c>
      <c r="AC66">
        <v>4.4400000000000004</v>
      </c>
      <c r="AD66">
        <v>5.23</v>
      </c>
      <c r="AE66">
        <v>5.4</v>
      </c>
      <c r="AF66">
        <v>4.83</v>
      </c>
      <c r="AG66">
        <v>5.38</v>
      </c>
      <c r="AH66" t="str">
        <f>LOOKUP(X66,{0,2.99,4.44,5.89},{"Low","Medium Low","Medium High","High"})</f>
        <v>Medium High</v>
      </c>
      <c r="AI66" t="str">
        <f>LOOKUP(Y66,{0,4.12,5.23,6.34},{"Low","Medium Low","Medium High","High"})</f>
        <v>Medium High</v>
      </c>
      <c r="AJ66" t="str">
        <f>LOOKUP(Z66,{0,4.08,5.4,6.72},{"Low","Medium Low","Medium High","High"})</f>
        <v>Medium High</v>
      </c>
      <c r="AK66" t="str">
        <f>LOOKUP(AA66,{0,3.41,4.83,6.25},{"Low","Medium Low","Medium High","High"})</f>
        <v>Medium High</v>
      </c>
      <c r="AL66" t="str">
        <f>LOOKUP(AB66,{0,4.31,5.38,6.45},{"Low","Medium Low","Medium High","High"})</f>
        <v>Medium Low</v>
      </c>
      <c r="AM66">
        <f>VLOOKUP(C66,'CLEAN DATA'!$C$1:$BE$1213,25,FALSE)</f>
        <v>12</v>
      </c>
      <c r="AN66">
        <f>VLOOKUP($C66,'CLEAN DATA'!$C$1:$BE$1213,2,FALSE)</f>
        <v>66</v>
      </c>
      <c r="AO66" t="str">
        <f t="shared" si="14"/>
        <v>60+</v>
      </c>
      <c r="AP66">
        <f>VLOOKUP(C66,'AT Copy'!C65:BP1277,66,FALSE)</f>
        <v>4</v>
      </c>
      <c r="AQ66">
        <f>VLOOKUP(C66,'AT Copy'!C65:BP1277,40,FALSE)</f>
        <v>1</v>
      </c>
    </row>
    <row r="67" spans="1:43" x14ac:dyDescent="0.2">
      <c r="A67">
        <v>66</v>
      </c>
      <c r="B67" s="2">
        <v>44095.385983796295</v>
      </c>
      <c r="C67" t="s">
        <v>144</v>
      </c>
      <c r="D67">
        <v>5</v>
      </c>
      <c r="E67">
        <v>6</v>
      </c>
      <c r="F67">
        <v>5</v>
      </c>
      <c r="G67">
        <v>6</v>
      </c>
      <c r="H67">
        <v>5</v>
      </c>
      <c r="I67">
        <v>5</v>
      </c>
      <c r="J67">
        <v>6</v>
      </c>
      <c r="K67">
        <v>5</v>
      </c>
      <c r="L67">
        <v>5</v>
      </c>
      <c r="M67">
        <v>5</v>
      </c>
      <c r="N67">
        <f t="shared" ref="N67:N130" si="16">D67</f>
        <v>5</v>
      </c>
      <c r="O67">
        <f t="shared" ref="O67:O130" si="17">IF(E67=1,7,IF(E67=2,6,IF(E67=3,5,IF(E67=4,4,IF(E67=5,3,IF(E67=6,2,IF(E67=7,1,"")))))))</f>
        <v>2</v>
      </c>
      <c r="P67">
        <f t="shared" ref="P67:P130" si="18">F67</f>
        <v>5</v>
      </c>
      <c r="Q67">
        <f t="shared" ref="Q67:Q130" si="19">IF(G67=1,7,IF(G67=2,6,IF(G67=3,5,IF(G67=4,4,IF(G67=5,3,IF(G67=6,2,IF(G67=7,1,"")))))))</f>
        <v>2</v>
      </c>
      <c r="R67">
        <f t="shared" ref="R67:R130" si="20">H67</f>
        <v>5</v>
      </c>
      <c r="S67">
        <f t="shared" ref="S67:S130" si="21">IF(I67=1,7,IF(I67=2,6,IF(I67=3,5,IF(I67=4,4,IF(I67=5,3,IF(I67=6,2,IF(I67=7,1,"")))))))</f>
        <v>3</v>
      </c>
      <c r="T67">
        <f t="shared" ref="T67:T130" si="22">J67</f>
        <v>6</v>
      </c>
      <c r="U67">
        <f t="shared" ref="U67:U130" si="23">IF(K67=1,7,IF(K67=2,6,IF(K67=3,5,IF(K67=4,4,IF(K67=5,3,IF(K67=6,2,IF(K67=7,1,"")))))))</f>
        <v>3</v>
      </c>
      <c r="V67">
        <f t="shared" ref="V67:V130" si="24">L67</f>
        <v>5</v>
      </c>
      <c r="W67">
        <f t="shared" ref="W67:W130" si="25">IF(M67=1,7,IF(M67=2,6,IF(M67=3,5,IF(M67=4,4,IF(M67=5,3,IF(M67=6,2,IF(M67=7,1,"")))))))</f>
        <v>3</v>
      </c>
      <c r="X67">
        <f t="shared" ref="X67:X130" si="26">(N67+S67)/2</f>
        <v>4</v>
      </c>
      <c r="Y67">
        <f t="shared" ref="Y67:Y130" si="27">(O67+T67)/2</f>
        <v>4</v>
      </c>
      <c r="Z67">
        <f t="shared" ref="Z67:Z130" si="28">(P67+U67)/2</f>
        <v>4</v>
      </c>
      <c r="AA67">
        <f t="shared" ref="AA67:AA130" si="29">(Q67+V67)/2</f>
        <v>3.5</v>
      </c>
      <c r="AB67">
        <f t="shared" ref="AB67:AB130" si="30">(R67+W67)/2</f>
        <v>4</v>
      </c>
      <c r="AC67">
        <v>4.4400000000000004</v>
      </c>
      <c r="AD67">
        <v>5.23</v>
      </c>
      <c r="AE67">
        <v>5.4</v>
      </c>
      <c r="AF67">
        <v>4.83</v>
      </c>
      <c r="AG67">
        <v>5.38</v>
      </c>
      <c r="AH67" t="str">
        <f>LOOKUP(X67,{0,2.99,4.44,5.89},{"Low","Medium Low","Medium High","High"})</f>
        <v>Medium Low</v>
      </c>
      <c r="AI67" t="str">
        <f>LOOKUP(Y67,{0,4.12,5.23,6.34},{"Low","Medium Low","Medium High","High"})</f>
        <v>Low</v>
      </c>
      <c r="AJ67" t="str">
        <f>LOOKUP(Z67,{0,4.08,5.4,6.72},{"Low","Medium Low","Medium High","High"})</f>
        <v>Low</v>
      </c>
      <c r="AK67" t="str">
        <f>LOOKUP(AA67,{0,3.41,4.83,6.25},{"Low","Medium Low","Medium High","High"})</f>
        <v>Medium Low</v>
      </c>
      <c r="AL67" t="str">
        <f>LOOKUP(AB67,{0,4.31,5.38,6.45},{"Low","Medium Low","Medium High","High"})</f>
        <v>Low</v>
      </c>
      <c r="AM67">
        <f>VLOOKUP(C67,'CLEAN DATA'!$C$1:$BE$1213,25,FALSE)</f>
        <v>10</v>
      </c>
      <c r="AN67">
        <f>VLOOKUP($C67,'CLEAN DATA'!$C$1:$BE$1213,2,FALSE)</f>
        <v>42</v>
      </c>
      <c r="AO67" t="str">
        <f t="shared" ref="AO67:AO130" si="31">IF(AN67&lt;=20,"&lt;=30",IF(AN67&lt;=25,"&lt;=30",IF(AN67&lt;=30,"&lt;=30",IF(AN67&lt;=35,"31-40",IF(AN67&lt;=40,"31-40",IF(AN67&lt;=45,"41-50",IF(AN67&lt;=50,"41-50",IF(AN67&lt;=55,"51-60",IF(AN67&lt;=60,"51-60","60+")))))))))</f>
        <v>41-50</v>
      </c>
      <c r="AP67">
        <f>VLOOKUP(C67,'AT Copy'!C66:BP1278,66,FALSE)</f>
        <v>1</v>
      </c>
      <c r="AQ67">
        <f>VLOOKUP(C67,'AT Copy'!C66:BP1278,40,FALSE)</f>
        <v>0</v>
      </c>
    </row>
    <row r="68" spans="1:43" x14ac:dyDescent="0.2">
      <c r="A68">
        <v>67</v>
      </c>
      <c r="B68" s="2">
        <v>44095.386250000003</v>
      </c>
      <c r="C68" t="s">
        <v>145</v>
      </c>
      <c r="D68">
        <v>4</v>
      </c>
      <c r="E68">
        <v>5</v>
      </c>
      <c r="F68">
        <v>4</v>
      </c>
      <c r="G68">
        <v>1</v>
      </c>
      <c r="H68">
        <v>5</v>
      </c>
      <c r="I68">
        <v>4</v>
      </c>
      <c r="J68">
        <v>5</v>
      </c>
      <c r="K68">
        <v>6</v>
      </c>
      <c r="L68">
        <v>7</v>
      </c>
      <c r="M68">
        <v>3</v>
      </c>
      <c r="N68">
        <f t="shared" si="16"/>
        <v>4</v>
      </c>
      <c r="O68">
        <f t="shared" si="17"/>
        <v>3</v>
      </c>
      <c r="P68">
        <f t="shared" si="18"/>
        <v>4</v>
      </c>
      <c r="Q68">
        <f t="shared" si="19"/>
        <v>7</v>
      </c>
      <c r="R68">
        <f t="shared" si="20"/>
        <v>5</v>
      </c>
      <c r="S68">
        <f t="shared" si="21"/>
        <v>4</v>
      </c>
      <c r="T68">
        <f t="shared" si="22"/>
        <v>5</v>
      </c>
      <c r="U68">
        <f t="shared" si="23"/>
        <v>2</v>
      </c>
      <c r="V68">
        <f t="shared" si="24"/>
        <v>7</v>
      </c>
      <c r="W68">
        <f t="shared" si="25"/>
        <v>5</v>
      </c>
      <c r="X68">
        <f t="shared" si="26"/>
        <v>4</v>
      </c>
      <c r="Y68">
        <f t="shared" si="27"/>
        <v>4</v>
      </c>
      <c r="Z68">
        <f t="shared" si="28"/>
        <v>3</v>
      </c>
      <c r="AA68">
        <f t="shared" si="29"/>
        <v>7</v>
      </c>
      <c r="AB68">
        <f t="shared" si="30"/>
        <v>5</v>
      </c>
      <c r="AC68">
        <v>4.4400000000000004</v>
      </c>
      <c r="AD68">
        <v>5.23</v>
      </c>
      <c r="AE68">
        <v>5.4</v>
      </c>
      <c r="AF68">
        <v>4.83</v>
      </c>
      <c r="AG68">
        <v>5.38</v>
      </c>
      <c r="AH68" t="str">
        <f>LOOKUP(X68,{0,2.99,4.44,5.89},{"Low","Medium Low","Medium High","High"})</f>
        <v>Medium Low</v>
      </c>
      <c r="AI68" t="str">
        <f>LOOKUP(Y68,{0,4.12,5.23,6.34},{"Low","Medium Low","Medium High","High"})</f>
        <v>Low</v>
      </c>
      <c r="AJ68" t="str">
        <f>LOOKUP(Z68,{0,4.08,5.4,6.72},{"Low","Medium Low","Medium High","High"})</f>
        <v>Low</v>
      </c>
      <c r="AK68" t="str">
        <f>LOOKUP(AA68,{0,3.41,4.83,6.25},{"Low","Medium Low","Medium High","High"})</f>
        <v>High</v>
      </c>
      <c r="AL68" t="str">
        <f>LOOKUP(AB68,{0,4.31,5.38,6.45},{"Low","Medium Low","Medium High","High"})</f>
        <v>Medium Low</v>
      </c>
      <c r="AM68">
        <f>VLOOKUP(C68,'CLEAN DATA'!$C$1:$BE$1213,25,FALSE)</f>
        <v>3</v>
      </c>
      <c r="AN68">
        <f>VLOOKUP($C68,'CLEAN DATA'!$C$1:$BE$1213,2,FALSE)</f>
        <v>45</v>
      </c>
      <c r="AO68" t="str">
        <f t="shared" si="31"/>
        <v>41-50</v>
      </c>
      <c r="AP68">
        <f>VLOOKUP(C68,'AT Copy'!C67:BP1279,66,FALSE)</f>
        <v>3</v>
      </c>
      <c r="AQ68">
        <f>VLOOKUP(C68,'AT Copy'!C67:BP1279,40,FALSE)</f>
        <v>0</v>
      </c>
    </row>
    <row r="69" spans="1:43" x14ac:dyDescent="0.2">
      <c r="A69">
        <v>68</v>
      </c>
      <c r="B69" s="2">
        <v>44095.386284722219</v>
      </c>
      <c r="C69" t="s">
        <v>146</v>
      </c>
      <c r="D69">
        <v>1</v>
      </c>
      <c r="E69">
        <v>1</v>
      </c>
      <c r="F69">
        <v>6</v>
      </c>
      <c r="G69">
        <v>1</v>
      </c>
      <c r="H69">
        <v>6</v>
      </c>
      <c r="I69">
        <v>6</v>
      </c>
      <c r="J69">
        <v>6</v>
      </c>
      <c r="K69">
        <v>1</v>
      </c>
      <c r="L69">
        <v>6</v>
      </c>
      <c r="M69">
        <v>1</v>
      </c>
      <c r="N69">
        <f t="shared" si="16"/>
        <v>1</v>
      </c>
      <c r="O69">
        <f t="shared" si="17"/>
        <v>7</v>
      </c>
      <c r="P69">
        <f t="shared" si="18"/>
        <v>6</v>
      </c>
      <c r="Q69">
        <f t="shared" si="19"/>
        <v>7</v>
      </c>
      <c r="R69">
        <f t="shared" si="20"/>
        <v>6</v>
      </c>
      <c r="S69">
        <f t="shared" si="21"/>
        <v>2</v>
      </c>
      <c r="T69">
        <f t="shared" si="22"/>
        <v>6</v>
      </c>
      <c r="U69">
        <f t="shared" si="23"/>
        <v>7</v>
      </c>
      <c r="V69">
        <f t="shared" si="24"/>
        <v>6</v>
      </c>
      <c r="W69">
        <f t="shared" si="25"/>
        <v>7</v>
      </c>
      <c r="X69">
        <f t="shared" si="26"/>
        <v>1.5</v>
      </c>
      <c r="Y69">
        <f t="shared" si="27"/>
        <v>6.5</v>
      </c>
      <c r="Z69">
        <f t="shared" si="28"/>
        <v>6.5</v>
      </c>
      <c r="AA69">
        <f t="shared" si="29"/>
        <v>6.5</v>
      </c>
      <c r="AB69">
        <f t="shared" si="30"/>
        <v>6.5</v>
      </c>
      <c r="AC69">
        <v>4.4400000000000004</v>
      </c>
      <c r="AD69">
        <v>5.23</v>
      </c>
      <c r="AE69">
        <v>5.4</v>
      </c>
      <c r="AF69">
        <v>4.83</v>
      </c>
      <c r="AG69">
        <v>5.38</v>
      </c>
      <c r="AH69" t="str">
        <f>LOOKUP(X69,{0,2.99,4.44,5.89},{"Low","Medium Low","Medium High","High"})</f>
        <v>Low</v>
      </c>
      <c r="AI69" t="str">
        <f>LOOKUP(Y69,{0,4.12,5.23,6.34},{"Low","Medium Low","Medium High","High"})</f>
        <v>High</v>
      </c>
      <c r="AJ69" t="str">
        <f>LOOKUP(Z69,{0,4.08,5.4,6.72},{"Low","Medium Low","Medium High","High"})</f>
        <v>Medium High</v>
      </c>
      <c r="AK69" t="str">
        <f>LOOKUP(AA69,{0,3.41,4.83,6.25},{"Low","Medium Low","Medium High","High"})</f>
        <v>High</v>
      </c>
      <c r="AL69" t="str">
        <f>LOOKUP(AB69,{0,4.31,5.38,6.45},{"Low","Medium Low","Medium High","High"})</f>
        <v>High</v>
      </c>
      <c r="AM69">
        <f>VLOOKUP(C69,'CLEAN DATA'!$C$1:$BE$1213,25,FALSE)</f>
        <v>13</v>
      </c>
      <c r="AN69">
        <f>VLOOKUP($C69,'CLEAN DATA'!$C$1:$BE$1213,2,FALSE)</f>
        <v>38</v>
      </c>
      <c r="AO69" t="str">
        <f t="shared" si="31"/>
        <v>31-40</v>
      </c>
      <c r="AP69">
        <f>VLOOKUP(C69,'AT Copy'!C68:BP1280,66,FALSE)</f>
        <v>8</v>
      </c>
      <c r="AQ69">
        <f>VLOOKUP(C69,'AT Copy'!C68:BP1280,40,FALSE)</f>
        <v>1</v>
      </c>
    </row>
    <row r="70" spans="1:43" x14ac:dyDescent="0.2">
      <c r="A70">
        <v>69</v>
      </c>
      <c r="B70" s="2">
        <v>44095.386365740742</v>
      </c>
      <c r="C70" t="s">
        <v>148</v>
      </c>
      <c r="D70">
        <v>4</v>
      </c>
      <c r="E70">
        <v>1</v>
      </c>
      <c r="F70">
        <v>7</v>
      </c>
      <c r="G70">
        <v>2</v>
      </c>
      <c r="H70">
        <v>7</v>
      </c>
      <c r="I70">
        <v>7</v>
      </c>
      <c r="J70">
        <v>7</v>
      </c>
      <c r="K70">
        <v>1</v>
      </c>
      <c r="L70">
        <v>7</v>
      </c>
      <c r="M70">
        <v>1</v>
      </c>
      <c r="N70">
        <f t="shared" si="16"/>
        <v>4</v>
      </c>
      <c r="O70">
        <f t="shared" si="17"/>
        <v>7</v>
      </c>
      <c r="P70">
        <f t="shared" si="18"/>
        <v>7</v>
      </c>
      <c r="Q70">
        <f t="shared" si="19"/>
        <v>6</v>
      </c>
      <c r="R70">
        <f t="shared" si="20"/>
        <v>7</v>
      </c>
      <c r="S70">
        <f t="shared" si="21"/>
        <v>1</v>
      </c>
      <c r="T70">
        <f t="shared" si="22"/>
        <v>7</v>
      </c>
      <c r="U70">
        <f t="shared" si="23"/>
        <v>7</v>
      </c>
      <c r="V70">
        <f t="shared" si="24"/>
        <v>7</v>
      </c>
      <c r="W70">
        <f t="shared" si="25"/>
        <v>7</v>
      </c>
      <c r="X70">
        <f t="shared" si="26"/>
        <v>2.5</v>
      </c>
      <c r="Y70">
        <f t="shared" si="27"/>
        <v>7</v>
      </c>
      <c r="Z70">
        <f t="shared" si="28"/>
        <v>7</v>
      </c>
      <c r="AA70">
        <f t="shared" si="29"/>
        <v>6.5</v>
      </c>
      <c r="AB70">
        <f t="shared" si="30"/>
        <v>7</v>
      </c>
      <c r="AC70">
        <v>4.4400000000000004</v>
      </c>
      <c r="AD70">
        <v>5.23</v>
      </c>
      <c r="AE70">
        <v>5.4</v>
      </c>
      <c r="AF70">
        <v>4.83</v>
      </c>
      <c r="AG70">
        <v>5.38</v>
      </c>
      <c r="AH70" t="str">
        <f>LOOKUP(X70,{0,2.99,4.44,5.89},{"Low","Medium Low","Medium High","High"})</f>
        <v>Low</v>
      </c>
      <c r="AI70" t="str">
        <f>LOOKUP(Y70,{0,4.12,5.23,6.34},{"Low","Medium Low","Medium High","High"})</f>
        <v>High</v>
      </c>
      <c r="AJ70" t="str">
        <f>LOOKUP(Z70,{0,4.08,5.4,6.72},{"Low","Medium Low","Medium High","High"})</f>
        <v>High</v>
      </c>
      <c r="AK70" t="str">
        <f>LOOKUP(AA70,{0,3.41,4.83,6.25},{"Low","Medium Low","Medium High","High"})</f>
        <v>High</v>
      </c>
      <c r="AL70" t="str">
        <f>LOOKUP(AB70,{0,4.31,5.38,6.45},{"Low","Medium Low","Medium High","High"})</f>
        <v>High</v>
      </c>
      <c r="AM70">
        <f>VLOOKUP(C70,'CLEAN DATA'!$C$1:$BE$1213,25,FALSE)</f>
        <v>9</v>
      </c>
      <c r="AN70">
        <f>VLOOKUP($C70,'CLEAN DATA'!$C$1:$BE$1213,2,FALSE)</f>
        <v>56</v>
      </c>
      <c r="AO70" t="str">
        <f t="shared" si="31"/>
        <v>51-60</v>
      </c>
      <c r="AP70">
        <f>VLOOKUP(C70,'AT Copy'!C69:BP1281,66,FALSE)</f>
        <v>8</v>
      </c>
      <c r="AQ70">
        <f>VLOOKUP(C70,'AT Copy'!C69:BP1281,40,FALSE)</f>
        <v>1</v>
      </c>
    </row>
    <row r="71" spans="1:43" x14ac:dyDescent="0.2">
      <c r="A71">
        <v>70</v>
      </c>
      <c r="B71" s="2">
        <v>44095.386562500003</v>
      </c>
      <c r="C71" t="s">
        <v>149</v>
      </c>
      <c r="D71">
        <v>2</v>
      </c>
      <c r="E71">
        <v>2</v>
      </c>
      <c r="F71">
        <v>2</v>
      </c>
      <c r="G71">
        <v>3</v>
      </c>
      <c r="H71">
        <v>5</v>
      </c>
      <c r="I71">
        <v>5</v>
      </c>
      <c r="J71">
        <v>6</v>
      </c>
      <c r="K71">
        <v>4</v>
      </c>
      <c r="L71">
        <v>4</v>
      </c>
      <c r="M71">
        <v>2</v>
      </c>
      <c r="N71">
        <f t="shared" si="16"/>
        <v>2</v>
      </c>
      <c r="O71">
        <f t="shared" si="17"/>
        <v>6</v>
      </c>
      <c r="P71">
        <f t="shared" si="18"/>
        <v>2</v>
      </c>
      <c r="Q71">
        <f t="shared" si="19"/>
        <v>5</v>
      </c>
      <c r="R71">
        <f t="shared" si="20"/>
        <v>5</v>
      </c>
      <c r="S71">
        <f t="shared" si="21"/>
        <v>3</v>
      </c>
      <c r="T71">
        <f t="shared" si="22"/>
        <v>6</v>
      </c>
      <c r="U71">
        <f t="shared" si="23"/>
        <v>4</v>
      </c>
      <c r="V71">
        <f t="shared" si="24"/>
        <v>4</v>
      </c>
      <c r="W71">
        <f t="shared" si="25"/>
        <v>6</v>
      </c>
      <c r="X71">
        <f t="shared" si="26"/>
        <v>2.5</v>
      </c>
      <c r="Y71">
        <f t="shared" si="27"/>
        <v>6</v>
      </c>
      <c r="Z71">
        <f t="shared" si="28"/>
        <v>3</v>
      </c>
      <c r="AA71">
        <f t="shared" si="29"/>
        <v>4.5</v>
      </c>
      <c r="AB71">
        <f t="shared" si="30"/>
        <v>5.5</v>
      </c>
      <c r="AC71">
        <v>4.4400000000000004</v>
      </c>
      <c r="AD71">
        <v>5.23</v>
      </c>
      <c r="AE71">
        <v>5.4</v>
      </c>
      <c r="AF71">
        <v>4.83</v>
      </c>
      <c r="AG71">
        <v>5.38</v>
      </c>
      <c r="AH71" t="str">
        <f>LOOKUP(X71,{0,2.99,4.44,5.89},{"Low","Medium Low","Medium High","High"})</f>
        <v>Low</v>
      </c>
      <c r="AI71" t="str">
        <f>LOOKUP(Y71,{0,4.12,5.23,6.34},{"Low","Medium Low","Medium High","High"})</f>
        <v>Medium High</v>
      </c>
      <c r="AJ71" t="str">
        <f>LOOKUP(Z71,{0,4.08,5.4,6.72},{"Low","Medium Low","Medium High","High"})</f>
        <v>Low</v>
      </c>
      <c r="AK71" t="str">
        <f>LOOKUP(AA71,{0,3.41,4.83,6.25},{"Low","Medium Low","Medium High","High"})</f>
        <v>Medium Low</v>
      </c>
      <c r="AL71" t="str">
        <f>LOOKUP(AB71,{0,4.31,5.38,6.45},{"Low","Medium Low","Medium High","High"})</f>
        <v>Medium High</v>
      </c>
      <c r="AM71">
        <f>VLOOKUP(C71,'CLEAN DATA'!$C$1:$BE$1213,25,FALSE)</f>
        <v>13</v>
      </c>
      <c r="AN71">
        <f>VLOOKUP($C71,'CLEAN DATA'!$C$1:$BE$1213,2,FALSE)</f>
        <v>44</v>
      </c>
      <c r="AO71" t="str">
        <f t="shared" si="31"/>
        <v>41-50</v>
      </c>
      <c r="AP71">
        <f>VLOOKUP(C71,'AT Copy'!C70:BP1282,66,FALSE)</f>
        <v>1</v>
      </c>
      <c r="AQ71">
        <f>VLOOKUP(C71,'AT Copy'!C70:BP1282,40,FALSE)</f>
        <v>0</v>
      </c>
    </row>
    <row r="72" spans="1:43" x14ac:dyDescent="0.2">
      <c r="A72">
        <v>71</v>
      </c>
      <c r="B72" s="2">
        <v>44095.386574074073</v>
      </c>
      <c r="C72" t="s">
        <v>151</v>
      </c>
      <c r="D72">
        <v>4</v>
      </c>
      <c r="E72">
        <v>4</v>
      </c>
      <c r="F72">
        <v>6</v>
      </c>
      <c r="G72">
        <v>4</v>
      </c>
      <c r="H72">
        <v>5</v>
      </c>
      <c r="I72">
        <v>6</v>
      </c>
      <c r="J72">
        <v>6</v>
      </c>
      <c r="K72">
        <v>4</v>
      </c>
      <c r="L72">
        <v>7</v>
      </c>
      <c r="M72">
        <v>4</v>
      </c>
      <c r="N72">
        <f t="shared" si="16"/>
        <v>4</v>
      </c>
      <c r="O72">
        <f t="shared" si="17"/>
        <v>4</v>
      </c>
      <c r="P72">
        <f t="shared" si="18"/>
        <v>6</v>
      </c>
      <c r="Q72">
        <f t="shared" si="19"/>
        <v>4</v>
      </c>
      <c r="R72">
        <f t="shared" si="20"/>
        <v>5</v>
      </c>
      <c r="S72">
        <f t="shared" si="21"/>
        <v>2</v>
      </c>
      <c r="T72">
        <f t="shared" si="22"/>
        <v>6</v>
      </c>
      <c r="U72">
        <f t="shared" si="23"/>
        <v>4</v>
      </c>
      <c r="V72">
        <f t="shared" si="24"/>
        <v>7</v>
      </c>
      <c r="W72">
        <f t="shared" si="25"/>
        <v>4</v>
      </c>
      <c r="X72">
        <f t="shared" si="26"/>
        <v>3</v>
      </c>
      <c r="Y72">
        <f t="shared" si="27"/>
        <v>5</v>
      </c>
      <c r="Z72">
        <f t="shared" si="28"/>
        <v>5</v>
      </c>
      <c r="AA72">
        <f t="shared" si="29"/>
        <v>5.5</v>
      </c>
      <c r="AB72">
        <f t="shared" si="30"/>
        <v>4.5</v>
      </c>
      <c r="AC72">
        <v>4.4400000000000004</v>
      </c>
      <c r="AD72">
        <v>5.23</v>
      </c>
      <c r="AE72">
        <v>5.4</v>
      </c>
      <c r="AF72">
        <v>4.83</v>
      </c>
      <c r="AG72">
        <v>5.38</v>
      </c>
      <c r="AH72" t="str">
        <f>LOOKUP(X72,{0,2.99,4.44,5.89},{"Low","Medium Low","Medium High","High"})</f>
        <v>Medium Low</v>
      </c>
      <c r="AI72" t="str">
        <f>LOOKUP(Y72,{0,4.12,5.23,6.34},{"Low","Medium Low","Medium High","High"})</f>
        <v>Medium Low</v>
      </c>
      <c r="AJ72" t="str">
        <f>LOOKUP(Z72,{0,4.08,5.4,6.72},{"Low","Medium Low","Medium High","High"})</f>
        <v>Medium Low</v>
      </c>
      <c r="AK72" t="str">
        <f>LOOKUP(AA72,{0,3.41,4.83,6.25},{"Low","Medium Low","Medium High","High"})</f>
        <v>Medium High</v>
      </c>
      <c r="AL72" t="str">
        <f>LOOKUP(AB72,{0,4.31,5.38,6.45},{"Low","Medium Low","Medium High","High"})</f>
        <v>Medium Low</v>
      </c>
      <c r="AM72">
        <f>VLOOKUP(C72,'CLEAN DATA'!$C$1:$BE$1213,25,FALSE)</f>
        <v>12</v>
      </c>
      <c r="AN72">
        <f>VLOOKUP($C72,'CLEAN DATA'!$C$1:$BE$1213,2,FALSE)</f>
        <v>59</v>
      </c>
      <c r="AO72" t="str">
        <f t="shared" si="31"/>
        <v>51-60</v>
      </c>
      <c r="AP72">
        <f>VLOOKUP(C72,'AT Copy'!C71:BP1283,66,FALSE)</f>
        <v>3</v>
      </c>
      <c r="AQ72">
        <f>VLOOKUP(C72,'AT Copy'!C71:BP1283,40,FALSE)</f>
        <v>1</v>
      </c>
    </row>
    <row r="73" spans="1:43" x14ac:dyDescent="0.2">
      <c r="A73">
        <v>72</v>
      </c>
      <c r="B73" s="2">
        <v>44095.386666666665</v>
      </c>
      <c r="C73" t="s">
        <v>153</v>
      </c>
      <c r="D73">
        <v>4</v>
      </c>
      <c r="E73">
        <v>2</v>
      </c>
      <c r="F73">
        <v>5</v>
      </c>
      <c r="G73">
        <v>5</v>
      </c>
      <c r="H73">
        <v>5</v>
      </c>
      <c r="I73">
        <v>4</v>
      </c>
      <c r="J73">
        <v>7</v>
      </c>
      <c r="K73">
        <v>5</v>
      </c>
      <c r="L73">
        <v>3</v>
      </c>
      <c r="M73">
        <v>5</v>
      </c>
      <c r="N73">
        <f t="shared" si="16"/>
        <v>4</v>
      </c>
      <c r="O73">
        <f t="shared" si="17"/>
        <v>6</v>
      </c>
      <c r="P73">
        <f t="shared" si="18"/>
        <v>5</v>
      </c>
      <c r="Q73">
        <f t="shared" si="19"/>
        <v>3</v>
      </c>
      <c r="R73">
        <f t="shared" si="20"/>
        <v>5</v>
      </c>
      <c r="S73">
        <f t="shared" si="21"/>
        <v>4</v>
      </c>
      <c r="T73">
        <f t="shared" si="22"/>
        <v>7</v>
      </c>
      <c r="U73">
        <f t="shared" si="23"/>
        <v>3</v>
      </c>
      <c r="V73">
        <f t="shared" si="24"/>
        <v>3</v>
      </c>
      <c r="W73">
        <f t="shared" si="25"/>
        <v>3</v>
      </c>
      <c r="X73">
        <f t="shared" si="26"/>
        <v>4</v>
      </c>
      <c r="Y73">
        <f t="shared" si="27"/>
        <v>6.5</v>
      </c>
      <c r="Z73">
        <f t="shared" si="28"/>
        <v>4</v>
      </c>
      <c r="AA73">
        <f t="shared" si="29"/>
        <v>3</v>
      </c>
      <c r="AB73">
        <f t="shared" si="30"/>
        <v>4</v>
      </c>
      <c r="AC73">
        <v>4.4400000000000004</v>
      </c>
      <c r="AD73">
        <v>5.23</v>
      </c>
      <c r="AE73">
        <v>5.4</v>
      </c>
      <c r="AF73">
        <v>4.83</v>
      </c>
      <c r="AG73">
        <v>5.38</v>
      </c>
      <c r="AH73" t="str">
        <f>LOOKUP(X73,{0,2.99,4.44,5.89},{"Low","Medium Low","Medium High","High"})</f>
        <v>Medium Low</v>
      </c>
      <c r="AI73" t="str">
        <f>LOOKUP(Y73,{0,4.12,5.23,6.34},{"Low","Medium Low","Medium High","High"})</f>
        <v>High</v>
      </c>
      <c r="AJ73" t="str">
        <f>LOOKUP(Z73,{0,4.08,5.4,6.72},{"Low","Medium Low","Medium High","High"})</f>
        <v>Low</v>
      </c>
      <c r="AK73" t="str">
        <f>LOOKUP(AA73,{0,3.41,4.83,6.25},{"Low","Medium Low","Medium High","High"})</f>
        <v>Low</v>
      </c>
      <c r="AL73" t="str">
        <f>LOOKUP(AB73,{0,4.31,5.38,6.45},{"Low","Medium Low","Medium High","High"})</f>
        <v>Low</v>
      </c>
      <c r="AM73">
        <f>VLOOKUP(C73,'CLEAN DATA'!$C$1:$BE$1213,25,FALSE)</f>
        <v>11</v>
      </c>
      <c r="AN73">
        <f>VLOOKUP($C73,'CLEAN DATA'!$C$1:$BE$1213,2,FALSE)</f>
        <v>61</v>
      </c>
      <c r="AO73" t="str">
        <f t="shared" si="31"/>
        <v>60+</v>
      </c>
      <c r="AP73">
        <f>VLOOKUP(C73,'AT Copy'!C72:BP1284,66,FALSE)</f>
        <v>1</v>
      </c>
      <c r="AQ73">
        <f>VLOOKUP(C73,'AT Copy'!C72:BP1284,40,FALSE)</f>
        <v>1</v>
      </c>
    </row>
    <row r="74" spans="1:43" x14ac:dyDescent="0.2">
      <c r="A74">
        <v>73</v>
      </c>
      <c r="B74" s="2">
        <v>44095.387523148151</v>
      </c>
      <c r="C74" t="s">
        <v>155</v>
      </c>
      <c r="D74">
        <v>7</v>
      </c>
      <c r="E74">
        <v>6</v>
      </c>
      <c r="F74">
        <v>6</v>
      </c>
      <c r="G74">
        <v>7</v>
      </c>
      <c r="H74">
        <v>7</v>
      </c>
      <c r="I74">
        <v>7</v>
      </c>
      <c r="J74">
        <v>7</v>
      </c>
      <c r="K74">
        <v>6</v>
      </c>
      <c r="L74">
        <v>6</v>
      </c>
      <c r="M74">
        <v>6</v>
      </c>
      <c r="N74">
        <f t="shared" si="16"/>
        <v>7</v>
      </c>
      <c r="O74">
        <f t="shared" si="17"/>
        <v>2</v>
      </c>
      <c r="P74">
        <f t="shared" si="18"/>
        <v>6</v>
      </c>
      <c r="Q74">
        <f t="shared" si="19"/>
        <v>1</v>
      </c>
      <c r="R74">
        <f t="shared" si="20"/>
        <v>7</v>
      </c>
      <c r="S74">
        <f t="shared" si="21"/>
        <v>1</v>
      </c>
      <c r="T74">
        <f t="shared" si="22"/>
        <v>7</v>
      </c>
      <c r="U74">
        <f t="shared" si="23"/>
        <v>2</v>
      </c>
      <c r="V74">
        <f t="shared" si="24"/>
        <v>6</v>
      </c>
      <c r="W74">
        <f t="shared" si="25"/>
        <v>2</v>
      </c>
      <c r="X74">
        <f t="shared" si="26"/>
        <v>4</v>
      </c>
      <c r="Y74">
        <f t="shared" si="27"/>
        <v>4.5</v>
      </c>
      <c r="Z74">
        <f t="shared" si="28"/>
        <v>4</v>
      </c>
      <c r="AA74">
        <f t="shared" si="29"/>
        <v>3.5</v>
      </c>
      <c r="AB74">
        <f t="shared" si="30"/>
        <v>4.5</v>
      </c>
      <c r="AC74">
        <v>4.4400000000000004</v>
      </c>
      <c r="AD74">
        <v>5.23</v>
      </c>
      <c r="AE74">
        <v>5.4</v>
      </c>
      <c r="AF74">
        <v>4.83</v>
      </c>
      <c r="AG74">
        <v>5.38</v>
      </c>
      <c r="AH74" t="str">
        <f>LOOKUP(X74,{0,2.99,4.44,5.89},{"Low","Medium Low","Medium High","High"})</f>
        <v>Medium Low</v>
      </c>
      <c r="AI74" t="str">
        <f>LOOKUP(Y74,{0,4.12,5.23,6.34},{"Low","Medium Low","Medium High","High"})</f>
        <v>Medium Low</v>
      </c>
      <c r="AJ74" t="str">
        <f>LOOKUP(Z74,{0,4.08,5.4,6.72},{"Low","Medium Low","Medium High","High"})</f>
        <v>Low</v>
      </c>
      <c r="AK74" t="str">
        <f>LOOKUP(AA74,{0,3.41,4.83,6.25},{"Low","Medium Low","Medium High","High"})</f>
        <v>Medium Low</v>
      </c>
      <c r="AL74" t="str">
        <f>LOOKUP(AB74,{0,4.31,5.38,6.45},{"Low","Medium Low","Medium High","High"})</f>
        <v>Medium Low</v>
      </c>
      <c r="AM74">
        <f>VLOOKUP(C74,'CLEAN DATA'!$C$1:$BE$1213,25,FALSE)</f>
        <v>1</v>
      </c>
      <c r="AN74">
        <f>VLOOKUP($C74,'CLEAN DATA'!$C$1:$BE$1213,2,FALSE)</f>
        <v>40</v>
      </c>
      <c r="AO74" t="str">
        <f t="shared" si="31"/>
        <v>31-40</v>
      </c>
      <c r="AP74">
        <f>VLOOKUP(C74,'AT Copy'!C73:BP1285,66,FALSE)</f>
        <v>1</v>
      </c>
      <c r="AQ74">
        <f>VLOOKUP(C74,'AT Copy'!C73:BP1285,40,FALSE)</f>
        <v>0</v>
      </c>
    </row>
    <row r="75" spans="1:43" x14ac:dyDescent="0.2">
      <c r="A75">
        <v>74</v>
      </c>
      <c r="B75" s="2">
        <v>44095.387777777774</v>
      </c>
      <c r="C75" t="s">
        <v>156</v>
      </c>
      <c r="D75">
        <v>6</v>
      </c>
      <c r="E75">
        <v>4</v>
      </c>
      <c r="F75">
        <v>5</v>
      </c>
      <c r="G75">
        <v>3</v>
      </c>
      <c r="H75">
        <v>2</v>
      </c>
      <c r="I75">
        <v>5</v>
      </c>
      <c r="J75">
        <v>6</v>
      </c>
      <c r="K75">
        <v>2</v>
      </c>
      <c r="L75">
        <v>3</v>
      </c>
      <c r="M75">
        <v>4</v>
      </c>
      <c r="N75">
        <f t="shared" si="16"/>
        <v>6</v>
      </c>
      <c r="O75">
        <f t="shared" si="17"/>
        <v>4</v>
      </c>
      <c r="P75">
        <f t="shared" si="18"/>
        <v>5</v>
      </c>
      <c r="Q75">
        <f t="shared" si="19"/>
        <v>5</v>
      </c>
      <c r="R75">
        <f t="shared" si="20"/>
        <v>2</v>
      </c>
      <c r="S75">
        <f t="shared" si="21"/>
        <v>3</v>
      </c>
      <c r="T75">
        <f t="shared" si="22"/>
        <v>6</v>
      </c>
      <c r="U75">
        <f t="shared" si="23"/>
        <v>6</v>
      </c>
      <c r="V75">
        <f t="shared" si="24"/>
        <v>3</v>
      </c>
      <c r="W75">
        <f t="shared" si="25"/>
        <v>4</v>
      </c>
      <c r="X75">
        <f t="shared" si="26"/>
        <v>4.5</v>
      </c>
      <c r="Y75">
        <f t="shared" si="27"/>
        <v>5</v>
      </c>
      <c r="Z75">
        <f t="shared" si="28"/>
        <v>5.5</v>
      </c>
      <c r="AA75">
        <f t="shared" si="29"/>
        <v>4</v>
      </c>
      <c r="AB75">
        <f t="shared" si="30"/>
        <v>3</v>
      </c>
      <c r="AC75">
        <v>4.4400000000000004</v>
      </c>
      <c r="AD75">
        <v>5.23</v>
      </c>
      <c r="AE75">
        <v>5.4</v>
      </c>
      <c r="AF75">
        <v>4.83</v>
      </c>
      <c r="AG75">
        <v>5.38</v>
      </c>
      <c r="AH75" t="str">
        <f>LOOKUP(X75,{0,2.99,4.44,5.89},{"Low","Medium Low","Medium High","High"})</f>
        <v>Medium High</v>
      </c>
      <c r="AI75" t="str">
        <f>LOOKUP(Y75,{0,4.12,5.23,6.34},{"Low","Medium Low","Medium High","High"})</f>
        <v>Medium Low</v>
      </c>
      <c r="AJ75" t="str">
        <f>LOOKUP(Z75,{0,4.08,5.4,6.72},{"Low","Medium Low","Medium High","High"})</f>
        <v>Medium High</v>
      </c>
      <c r="AK75" t="str">
        <f>LOOKUP(AA75,{0,3.41,4.83,6.25},{"Low","Medium Low","Medium High","High"})</f>
        <v>Medium Low</v>
      </c>
      <c r="AL75" t="str">
        <f>LOOKUP(AB75,{0,4.31,5.38,6.45},{"Low","Medium Low","Medium High","High"})</f>
        <v>Low</v>
      </c>
      <c r="AM75">
        <f>VLOOKUP(C75,'CLEAN DATA'!$C$1:$BE$1213,25,FALSE)</f>
        <v>10</v>
      </c>
      <c r="AN75">
        <f>VLOOKUP($C75,'CLEAN DATA'!$C$1:$BE$1213,2,FALSE)</f>
        <v>60</v>
      </c>
      <c r="AO75" t="str">
        <f t="shared" si="31"/>
        <v>51-60</v>
      </c>
      <c r="AP75">
        <f>VLOOKUP(C75,'AT Copy'!C74:BP1286,66,FALSE)</f>
        <v>1</v>
      </c>
      <c r="AQ75">
        <f>VLOOKUP(C75,'AT Copy'!C74:BP1286,40,FALSE)</f>
        <v>1</v>
      </c>
    </row>
    <row r="76" spans="1:43" x14ac:dyDescent="0.2">
      <c r="A76">
        <v>75</v>
      </c>
      <c r="B76" s="2">
        <v>44095.387986111113</v>
      </c>
      <c r="C76" t="s">
        <v>157</v>
      </c>
      <c r="D76">
        <v>3</v>
      </c>
      <c r="E76">
        <v>3</v>
      </c>
      <c r="F76">
        <v>6</v>
      </c>
      <c r="G76">
        <v>4</v>
      </c>
      <c r="H76">
        <v>5</v>
      </c>
      <c r="I76">
        <v>5</v>
      </c>
      <c r="J76">
        <v>3</v>
      </c>
      <c r="K76">
        <v>4</v>
      </c>
      <c r="L76">
        <v>5</v>
      </c>
      <c r="M76">
        <v>3</v>
      </c>
      <c r="N76">
        <f t="shared" si="16"/>
        <v>3</v>
      </c>
      <c r="O76">
        <f t="shared" si="17"/>
        <v>5</v>
      </c>
      <c r="P76">
        <f t="shared" si="18"/>
        <v>6</v>
      </c>
      <c r="Q76">
        <f t="shared" si="19"/>
        <v>4</v>
      </c>
      <c r="R76">
        <f t="shared" si="20"/>
        <v>5</v>
      </c>
      <c r="S76">
        <f t="shared" si="21"/>
        <v>3</v>
      </c>
      <c r="T76">
        <f t="shared" si="22"/>
        <v>3</v>
      </c>
      <c r="U76">
        <f t="shared" si="23"/>
        <v>4</v>
      </c>
      <c r="V76">
        <f t="shared" si="24"/>
        <v>5</v>
      </c>
      <c r="W76">
        <f t="shared" si="25"/>
        <v>5</v>
      </c>
      <c r="X76">
        <f t="shared" si="26"/>
        <v>3</v>
      </c>
      <c r="Y76">
        <f t="shared" si="27"/>
        <v>4</v>
      </c>
      <c r="Z76">
        <f t="shared" si="28"/>
        <v>5</v>
      </c>
      <c r="AA76">
        <f t="shared" si="29"/>
        <v>4.5</v>
      </c>
      <c r="AB76">
        <f t="shared" si="30"/>
        <v>5</v>
      </c>
      <c r="AC76">
        <v>4.4400000000000004</v>
      </c>
      <c r="AD76">
        <v>5.23</v>
      </c>
      <c r="AE76">
        <v>5.4</v>
      </c>
      <c r="AF76">
        <v>4.83</v>
      </c>
      <c r="AG76">
        <v>5.38</v>
      </c>
      <c r="AH76" t="str">
        <f>LOOKUP(X76,{0,2.99,4.44,5.89},{"Low","Medium Low","Medium High","High"})</f>
        <v>Medium Low</v>
      </c>
      <c r="AI76" t="str">
        <f>LOOKUP(Y76,{0,4.12,5.23,6.34},{"Low","Medium Low","Medium High","High"})</f>
        <v>Low</v>
      </c>
      <c r="AJ76" t="str">
        <f>LOOKUP(Z76,{0,4.08,5.4,6.72},{"Low","Medium Low","Medium High","High"})</f>
        <v>Medium Low</v>
      </c>
      <c r="AK76" t="str">
        <f>LOOKUP(AA76,{0,3.41,4.83,6.25},{"Low","Medium Low","Medium High","High"})</f>
        <v>Medium Low</v>
      </c>
      <c r="AL76" t="str">
        <f>LOOKUP(AB76,{0,4.31,5.38,6.45},{"Low","Medium Low","Medium High","High"})</f>
        <v>Medium Low</v>
      </c>
      <c r="AM76">
        <f>VLOOKUP(C76,'CLEAN DATA'!$C$1:$BE$1213,25,FALSE)</f>
        <v>11</v>
      </c>
      <c r="AN76">
        <f>VLOOKUP($C76,'CLEAN DATA'!$C$1:$BE$1213,2,FALSE)</f>
        <v>57</v>
      </c>
      <c r="AO76" t="str">
        <f t="shared" si="31"/>
        <v>51-60</v>
      </c>
      <c r="AP76">
        <f>VLOOKUP(C76,'AT Copy'!C75:BP1287,66,FALSE)</f>
        <v>3</v>
      </c>
      <c r="AQ76">
        <f>VLOOKUP(C76,'AT Copy'!C75:BP1287,40,FALSE)</f>
        <v>1</v>
      </c>
    </row>
    <row r="77" spans="1:43" x14ac:dyDescent="0.2">
      <c r="A77">
        <v>76</v>
      </c>
      <c r="B77" s="2">
        <v>44095.388194444444</v>
      </c>
      <c r="C77" t="s">
        <v>159</v>
      </c>
      <c r="D77">
        <v>6</v>
      </c>
      <c r="E77">
        <v>2</v>
      </c>
      <c r="F77">
        <v>5</v>
      </c>
      <c r="G77">
        <v>7</v>
      </c>
      <c r="H77">
        <v>5</v>
      </c>
      <c r="I77">
        <v>5</v>
      </c>
      <c r="J77">
        <v>7</v>
      </c>
      <c r="K77">
        <v>1</v>
      </c>
      <c r="L77">
        <v>3</v>
      </c>
      <c r="M77">
        <v>3</v>
      </c>
      <c r="N77">
        <f t="shared" si="16"/>
        <v>6</v>
      </c>
      <c r="O77">
        <f t="shared" si="17"/>
        <v>6</v>
      </c>
      <c r="P77">
        <f t="shared" si="18"/>
        <v>5</v>
      </c>
      <c r="Q77">
        <f t="shared" si="19"/>
        <v>1</v>
      </c>
      <c r="R77">
        <f t="shared" si="20"/>
        <v>5</v>
      </c>
      <c r="S77">
        <f t="shared" si="21"/>
        <v>3</v>
      </c>
      <c r="T77">
        <f t="shared" si="22"/>
        <v>7</v>
      </c>
      <c r="U77">
        <f t="shared" si="23"/>
        <v>7</v>
      </c>
      <c r="V77">
        <f t="shared" si="24"/>
        <v>3</v>
      </c>
      <c r="W77">
        <f t="shared" si="25"/>
        <v>5</v>
      </c>
      <c r="X77">
        <f t="shared" si="26"/>
        <v>4.5</v>
      </c>
      <c r="Y77">
        <f t="shared" si="27"/>
        <v>6.5</v>
      </c>
      <c r="Z77">
        <f t="shared" si="28"/>
        <v>6</v>
      </c>
      <c r="AA77">
        <f t="shared" si="29"/>
        <v>2</v>
      </c>
      <c r="AB77">
        <f t="shared" si="30"/>
        <v>5</v>
      </c>
      <c r="AC77">
        <v>4.4400000000000004</v>
      </c>
      <c r="AD77">
        <v>5.23</v>
      </c>
      <c r="AE77">
        <v>5.4</v>
      </c>
      <c r="AF77">
        <v>4.83</v>
      </c>
      <c r="AG77">
        <v>5.38</v>
      </c>
      <c r="AH77" t="str">
        <f>LOOKUP(X77,{0,2.99,4.44,5.89},{"Low","Medium Low","Medium High","High"})</f>
        <v>Medium High</v>
      </c>
      <c r="AI77" t="str">
        <f>LOOKUP(Y77,{0,4.12,5.23,6.34},{"Low","Medium Low","Medium High","High"})</f>
        <v>High</v>
      </c>
      <c r="AJ77" t="str">
        <f>LOOKUP(Z77,{0,4.08,5.4,6.72},{"Low","Medium Low","Medium High","High"})</f>
        <v>Medium High</v>
      </c>
      <c r="AK77" t="str">
        <f>LOOKUP(AA77,{0,3.41,4.83,6.25},{"Low","Medium Low","Medium High","High"})</f>
        <v>Low</v>
      </c>
      <c r="AL77" t="str">
        <f>LOOKUP(AB77,{0,4.31,5.38,6.45},{"Low","Medium Low","Medium High","High"})</f>
        <v>Medium Low</v>
      </c>
      <c r="AM77">
        <f>VLOOKUP(C77,'CLEAN DATA'!$C$1:$BE$1213,25,FALSE)</f>
        <v>10</v>
      </c>
      <c r="AN77">
        <f>VLOOKUP($C77,'CLEAN DATA'!$C$1:$BE$1213,2,FALSE)</f>
        <v>49</v>
      </c>
      <c r="AO77" t="str">
        <f t="shared" si="31"/>
        <v>41-50</v>
      </c>
      <c r="AP77">
        <f>VLOOKUP(C77,'AT Copy'!C76:BP1288,66,FALSE)</f>
        <v>6</v>
      </c>
      <c r="AQ77">
        <f>VLOOKUP(C77,'AT Copy'!C76:BP1288,40,FALSE)</f>
        <v>1</v>
      </c>
    </row>
    <row r="78" spans="1:43" x14ac:dyDescent="0.2">
      <c r="A78">
        <v>77</v>
      </c>
      <c r="B78" s="2">
        <v>44095.38826388889</v>
      </c>
      <c r="C78" t="s">
        <v>160</v>
      </c>
      <c r="D78">
        <v>6</v>
      </c>
      <c r="E78">
        <v>4</v>
      </c>
      <c r="F78">
        <v>6</v>
      </c>
      <c r="G78">
        <v>2</v>
      </c>
      <c r="H78">
        <v>7</v>
      </c>
      <c r="I78">
        <v>1</v>
      </c>
      <c r="J78">
        <v>7</v>
      </c>
      <c r="K78">
        <v>2</v>
      </c>
      <c r="L78">
        <v>7</v>
      </c>
      <c r="M78">
        <v>1</v>
      </c>
      <c r="N78">
        <f t="shared" si="16"/>
        <v>6</v>
      </c>
      <c r="O78">
        <f t="shared" si="17"/>
        <v>4</v>
      </c>
      <c r="P78">
        <f t="shared" si="18"/>
        <v>6</v>
      </c>
      <c r="Q78">
        <f t="shared" si="19"/>
        <v>6</v>
      </c>
      <c r="R78">
        <f t="shared" si="20"/>
        <v>7</v>
      </c>
      <c r="S78">
        <f t="shared" si="21"/>
        <v>7</v>
      </c>
      <c r="T78">
        <f t="shared" si="22"/>
        <v>7</v>
      </c>
      <c r="U78">
        <f t="shared" si="23"/>
        <v>6</v>
      </c>
      <c r="V78">
        <f t="shared" si="24"/>
        <v>7</v>
      </c>
      <c r="W78">
        <f t="shared" si="25"/>
        <v>7</v>
      </c>
      <c r="X78">
        <f t="shared" si="26"/>
        <v>6.5</v>
      </c>
      <c r="Y78">
        <f t="shared" si="27"/>
        <v>5.5</v>
      </c>
      <c r="Z78">
        <f t="shared" si="28"/>
        <v>6</v>
      </c>
      <c r="AA78">
        <f t="shared" si="29"/>
        <v>6.5</v>
      </c>
      <c r="AB78">
        <f t="shared" si="30"/>
        <v>7</v>
      </c>
      <c r="AC78">
        <v>4.4400000000000004</v>
      </c>
      <c r="AD78">
        <v>5.23</v>
      </c>
      <c r="AE78">
        <v>5.4</v>
      </c>
      <c r="AF78">
        <v>4.83</v>
      </c>
      <c r="AG78">
        <v>5.38</v>
      </c>
      <c r="AH78" t="str">
        <f>LOOKUP(X78,{0,2.99,4.44,5.89},{"Low","Medium Low","Medium High","High"})</f>
        <v>High</v>
      </c>
      <c r="AI78" t="str">
        <f>LOOKUP(Y78,{0,4.12,5.23,6.34},{"Low","Medium Low","Medium High","High"})</f>
        <v>Medium High</v>
      </c>
      <c r="AJ78" t="str">
        <f>LOOKUP(Z78,{0,4.08,5.4,6.72},{"Low","Medium Low","Medium High","High"})</f>
        <v>Medium High</v>
      </c>
      <c r="AK78" t="str">
        <f>LOOKUP(AA78,{0,3.41,4.83,6.25},{"Low","Medium Low","Medium High","High"})</f>
        <v>High</v>
      </c>
      <c r="AL78" t="str">
        <f>LOOKUP(AB78,{0,4.31,5.38,6.45},{"Low","Medium Low","Medium High","High"})</f>
        <v>High</v>
      </c>
      <c r="AM78">
        <f>VLOOKUP(C78,'CLEAN DATA'!$C$1:$BE$1213,25,FALSE)</f>
        <v>13</v>
      </c>
      <c r="AN78">
        <f>VLOOKUP($C78,'CLEAN DATA'!$C$1:$BE$1213,2,FALSE)</f>
        <v>64</v>
      </c>
      <c r="AO78" t="str">
        <f t="shared" si="31"/>
        <v>60+</v>
      </c>
      <c r="AP78">
        <f>VLOOKUP(C78,'AT Copy'!C77:BP1289,66,FALSE)</f>
        <v>4</v>
      </c>
      <c r="AQ78">
        <f>VLOOKUP(C78,'AT Copy'!C77:BP1289,40,FALSE)</f>
        <v>0</v>
      </c>
    </row>
    <row r="79" spans="1:43" x14ac:dyDescent="0.2">
      <c r="A79">
        <v>78</v>
      </c>
      <c r="B79" s="2">
        <v>44095.388368055559</v>
      </c>
      <c r="C79" t="s">
        <v>162</v>
      </c>
      <c r="D79">
        <v>1</v>
      </c>
      <c r="E79">
        <v>1</v>
      </c>
      <c r="F79">
        <v>7</v>
      </c>
      <c r="G79">
        <v>7</v>
      </c>
      <c r="H79">
        <v>2</v>
      </c>
      <c r="I79">
        <v>7</v>
      </c>
      <c r="J79">
        <v>7</v>
      </c>
      <c r="K79">
        <v>1</v>
      </c>
      <c r="L79">
        <v>6</v>
      </c>
      <c r="M79">
        <v>1</v>
      </c>
      <c r="N79">
        <f t="shared" si="16"/>
        <v>1</v>
      </c>
      <c r="O79">
        <f t="shared" si="17"/>
        <v>7</v>
      </c>
      <c r="P79">
        <f t="shared" si="18"/>
        <v>7</v>
      </c>
      <c r="Q79">
        <f t="shared" si="19"/>
        <v>1</v>
      </c>
      <c r="R79">
        <f t="shared" si="20"/>
        <v>2</v>
      </c>
      <c r="S79">
        <f t="shared" si="21"/>
        <v>1</v>
      </c>
      <c r="T79">
        <f t="shared" si="22"/>
        <v>7</v>
      </c>
      <c r="U79">
        <f t="shared" si="23"/>
        <v>7</v>
      </c>
      <c r="V79">
        <f t="shared" si="24"/>
        <v>6</v>
      </c>
      <c r="W79">
        <f t="shared" si="25"/>
        <v>7</v>
      </c>
      <c r="X79">
        <f t="shared" si="26"/>
        <v>1</v>
      </c>
      <c r="Y79">
        <f t="shared" si="27"/>
        <v>7</v>
      </c>
      <c r="Z79">
        <f t="shared" si="28"/>
        <v>7</v>
      </c>
      <c r="AA79">
        <f t="shared" si="29"/>
        <v>3.5</v>
      </c>
      <c r="AB79">
        <f t="shared" si="30"/>
        <v>4.5</v>
      </c>
      <c r="AC79">
        <v>4.4400000000000004</v>
      </c>
      <c r="AD79">
        <v>5.23</v>
      </c>
      <c r="AE79">
        <v>5.4</v>
      </c>
      <c r="AF79">
        <v>4.83</v>
      </c>
      <c r="AG79">
        <v>5.38</v>
      </c>
      <c r="AH79" t="str">
        <f>LOOKUP(X79,{0,2.99,4.44,5.89},{"Low","Medium Low","Medium High","High"})</f>
        <v>Low</v>
      </c>
      <c r="AI79" t="str">
        <f>LOOKUP(Y79,{0,4.12,5.23,6.34},{"Low","Medium Low","Medium High","High"})</f>
        <v>High</v>
      </c>
      <c r="AJ79" t="str">
        <f>LOOKUP(Z79,{0,4.08,5.4,6.72},{"Low","Medium Low","Medium High","High"})</f>
        <v>High</v>
      </c>
      <c r="AK79" t="str">
        <f>LOOKUP(AA79,{0,3.41,4.83,6.25},{"Low","Medium Low","Medium High","High"})</f>
        <v>Medium Low</v>
      </c>
      <c r="AL79" t="str">
        <f>LOOKUP(AB79,{0,4.31,5.38,6.45},{"Low","Medium Low","Medium High","High"})</f>
        <v>Medium Low</v>
      </c>
      <c r="AM79">
        <f>VLOOKUP(C79,'CLEAN DATA'!$C$1:$BE$1213,25,FALSE)</f>
        <v>13</v>
      </c>
      <c r="AN79">
        <f>VLOOKUP($C79,'CLEAN DATA'!$C$1:$BE$1213,2,FALSE)</f>
        <v>35</v>
      </c>
      <c r="AO79" t="str">
        <f t="shared" si="31"/>
        <v>31-40</v>
      </c>
      <c r="AP79">
        <f>VLOOKUP(C79,'AT Copy'!C78:BP1290,66,FALSE)</f>
        <v>5</v>
      </c>
      <c r="AQ79">
        <f>VLOOKUP(C79,'AT Copy'!C78:BP1290,40,FALSE)</f>
        <v>0</v>
      </c>
    </row>
    <row r="80" spans="1:43" x14ac:dyDescent="0.2">
      <c r="A80">
        <v>79</v>
      </c>
      <c r="B80" s="2">
        <v>44095.388391203705</v>
      </c>
      <c r="C80" t="s">
        <v>165</v>
      </c>
      <c r="D80">
        <v>6</v>
      </c>
      <c r="E80">
        <v>5</v>
      </c>
      <c r="F80">
        <v>6</v>
      </c>
      <c r="G80">
        <v>3</v>
      </c>
      <c r="H80">
        <v>7</v>
      </c>
      <c r="I80">
        <v>6</v>
      </c>
      <c r="J80">
        <v>6</v>
      </c>
      <c r="K80">
        <v>3</v>
      </c>
      <c r="L80">
        <v>7</v>
      </c>
      <c r="M80">
        <v>4</v>
      </c>
      <c r="N80">
        <f t="shared" si="16"/>
        <v>6</v>
      </c>
      <c r="O80">
        <f t="shared" si="17"/>
        <v>3</v>
      </c>
      <c r="P80">
        <f t="shared" si="18"/>
        <v>6</v>
      </c>
      <c r="Q80">
        <f t="shared" si="19"/>
        <v>5</v>
      </c>
      <c r="R80">
        <f t="shared" si="20"/>
        <v>7</v>
      </c>
      <c r="S80">
        <f t="shared" si="21"/>
        <v>2</v>
      </c>
      <c r="T80">
        <f t="shared" si="22"/>
        <v>6</v>
      </c>
      <c r="U80">
        <f t="shared" si="23"/>
        <v>5</v>
      </c>
      <c r="V80">
        <f t="shared" si="24"/>
        <v>7</v>
      </c>
      <c r="W80">
        <f t="shared" si="25"/>
        <v>4</v>
      </c>
      <c r="X80">
        <f t="shared" si="26"/>
        <v>4</v>
      </c>
      <c r="Y80">
        <f t="shared" si="27"/>
        <v>4.5</v>
      </c>
      <c r="Z80">
        <f t="shared" si="28"/>
        <v>5.5</v>
      </c>
      <c r="AA80">
        <f t="shared" si="29"/>
        <v>6</v>
      </c>
      <c r="AB80">
        <f t="shared" si="30"/>
        <v>5.5</v>
      </c>
      <c r="AC80">
        <v>4.4400000000000004</v>
      </c>
      <c r="AD80">
        <v>5.23</v>
      </c>
      <c r="AE80">
        <v>5.4</v>
      </c>
      <c r="AF80">
        <v>4.83</v>
      </c>
      <c r="AG80">
        <v>5.38</v>
      </c>
      <c r="AH80" t="str">
        <f>LOOKUP(X80,{0,2.99,4.44,5.89},{"Low","Medium Low","Medium High","High"})</f>
        <v>Medium Low</v>
      </c>
      <c r="AI80" t="str">
        <f>LOOKUP(Y80,{0,4.12,5.23,6.34},{"Low","Medium Low","Medium High","High"})</f>
        <v>Medium Low</v>
      </c>
      <c r="AJ80" t="str">
        <f>LOOKUP(Z80,{0,4.08,5.4,6.72},{"Low","Medium Low","Medium High","High"})</f>
        <v>Medium High</v>
      </c>
      <c r="AK80" t="str">
        <f>LOOKUP(AA80,{0,3.41,4.83,6.25},{"Low","Medium Low","Medium High","High"})</f>
        <v>Medium High</v>
      </c>
      <c r="AL80" t="str">
        <f>LOOKUP(AB80,{0,4.31,5.38,6.45},{"Low","Medium Low","Medium High","High"})</f>
        <v>Medium High</v>
      </c>
      <c r="AM80">
        <f>VLOOKUP(C80,'CLEAN DATA'!$C$1:$BE$1213,25,FALSE)</f>
        <v>1</v>
      </c>
      <c r="AN80">
        <f>VLOOKUP($C80,'CLEAN DATA'!$C$1:$BE$1213,2,FALSE)</f>
        <v>35</v>
      </c>
      <c r="AO80" t="str">
        <f t="shared" si="31"/>
        <v>31-40</v>
      </c>
      <c r="AP80">
        <f>VLOOKUP(C80,'AT Copy'!C79:BP1291,66,FALSE)</f>
        <v>3</v>
      </c>
      <c r="AQ80">
        <f>VLOOKUP(C80,'AT Copy'!C79:BP1291,40,FALSE)</f>
        <v>1</v>
      </c>
    </row>
    <row r="81" spans="1:43" x14ac:dyDescent="0.2">
      <c r="A81">
        <v>80</v>
      </c>
      <c r="B81" s="2">
        <v>44095.38858796296</v>
      </c>
      <c r="C81" t="s">
        <v>166</v>
      </c>
      <c r="D81">
        <v>3</v>
      </c>
      <c r="E81">
        <v>5</v>
      </c>
      <c r="F81">
        <v>6</v>
      </c>
      <c r="G81">
        <v>6</v>
      </c>
      <c r="H81">
        <v>5</v>
      </c>
      <c r="I81">
        <v>5</v>
      </c>
      <c r="J81">
        <v>6</v>
      </c>
      <c r="K81">
        <v>3</v>
      </c>
      <c r="L81">
        <v>3</v>
      </c>
      <c r="M81">
        <v>3</v>
      </c>
      <c r="N81">
        <f t="shared" si="16"/>
        <v>3</v>
      </c>
      <c r="O81">
        <f t="shared" si="17"/>
        <v>3</v>
      </c>
      <c r="P81">
        <f t="shared" si="18"/>
        <v>6</v>
      </c>
      <c r="Q81">
        <f t="shared" si="19"/>
        <v>2</v>
      </c>
      <c r="R81">
        <f t="shared" si="20"/>
        <v>5</v>
      </c>
      <c r="S81">
        <f t="shared" si="21"/>
        <v>3</v>
      </c>
      <c r="T81">
        <f t="shared" si="22"/>
        <v>6</v>
      </c>
      <c r="U81">
        <f t="shared" si="23"/>
        <v>5</v>
      </c>
      <c r="V81">
        <f t="shared" si="24"/>
        <v>3</v>
      </c>
      <c r="W81">
        <f t="shared" si="25"/>
        <v>5</v>
      </c>
      <c r="X81">
        <f t="shared" si="26"/>
        <v>3</v>
      </c>
      <c r="Y81">
        <f t="shared" si="27"/>
        <v>4.5</v>
      </c>
      <c r="Z81">
        <f t="shared" si="28"/>
        <v>5.5</v>
      </c>
      <c r="AA81">
        <f t="shared" si="29"/>
        <v>2.5</v>
      </c>
      <c r="AB81">
        <f t="shared" si="30"/>
        <v>5</v>
      </c>
      <c r="AC81">
        <v>4.4400000000000004</v>
      </c>
      <c r="AD81">
        <v>5.23</v>
      </c>
      <c r="AE81">
        <v>5.4</v>
      </c>
      <c r="AF81">
        <v>4.83</v>
      </c>
      <c r="AG81">
        <v>5.38</v>
      </c>
      <c r="AH81" t="str">
        <f>LOOKUP(X81,{0,2.99,4.44,5.89},{"Low","Medium Low","Medium High","High"})</f>
        <v>Medium Low</v>
      </c>
      <c r="AI81" t="str">
        <f>LOOKUP(Y81,{0,4.12,5.23,6.34},{"Low","Medium Low","Medium High","High"})</f>
        <v>Medium Low</v>
      </c>
      <c r="AJ81" t="str">
        <f>LOOKUP(Z81,{0,4.08,5.4,6.72},{"Low","Medium Low","Medium High","High"})</f>
        <v>Medium High</v>
      </c>
      <c r="AK81" t="str">
        <f>LOOKUP(AA81,{0,3.41,4.83,6.25},{"Low","Medium Low","Medium High","High"})</f>
        <v>Low</v>
      </c>
      <c r="AL81" t="str">
        <f>LOOKUP(AB81,{0,4.31,5.38,6.45},{"Low","Medium Low","Medium High","High"})</f>
        <v>Medium Low</v>
      </c>
      <c r="AM81">
        <f>VLOOKUP(C81,'CLEAN DATA'!$C$1:$BE$1213,25,FALSE)</f>
        <v>12</v>
      </c>
      <c r="AN81">
        <f>VLOOKUP($C81,'CLEAN DATA'!$C$1:$BE$1213,2,FALSE)</f>
        <v>36</v>
      </c>
      <c r="AO81" t="str">
        <f t="shared" si="31"/>
        <v>31-40</v>
      </c>
      <c r="AP81">
        <f>VLOOKUP(C81,'AT Copy'!C80:BP1292,66,FALSE)</f>
        <v>5</v>
      </c>
      <c r="AQ81">
        <f>VLOOKUP(C81,'AT Copy'!C80:BP1292,40,FALSE)</f>
        <v>1</v>
      </c>
    </row>
    <row r="82" spans="1:43" x14ac:dyDescent="0.2">
      <c r="A82">
        <v>81</v>
      </c>
      <c r="B82" s="2">
        <v>44095.388854166667</v>
      </c>
      <c r="C82" t="s">
        <v>168</v>
      </c>
      <c r="D82">
        <v>6</v>
      </c>
      <c r="E82">
        <v>6</v>
      </c>
      <c r="F82">
        <v>7</v>
      </c>
      <c r="G82">
        <v>5</v>
      </c>
      <c r="H82">
        <v>5</v>
      </c>
      <c r="I82">
        <v>5</v>
      </c>
      <c r="J82">
        <v>7</v>
      </c>
      <c r="K82">
        <v>1</v>
      </c>
      <c r="L82">
        <v>5</v>
      </c>
      <c r="M82">
        <v>1</v>
      </c>
      <c r="N82">
        <f t="shared" si="16"/>
        <v>6</v>
      </c>
      <c r="O82">
        <f t="shared" si="17"/>
        <v>2</v>
      </c>
      <c r="P82">
        <f t="shared" si="18"/>
        <v>7</v>
      </c>
      <c r="Q82">
        <f t="shared" si="19"/>
        <v>3</v>
      </c>
      <c r="R82">
        <f t="shared" si="20"/>
        <v>5</v>
      </c>
      <c r="S82">
        <f t="shared" si="21"/>
        <v>3</v>
      </c>
      <c r="T82">
        <f t="shared" si="22"/>
        <v>7</v>
      </c>
      <c r="U82">
        <f t="shared" si="23"/>
        <v>7</v>
      </c>
      <c r="V82">
        <f t="shared" si="24"/>
        <v>5</v>
      </c>
      <c r="W82">
        <f t="shared" si="25"/>
        <v>7</v>
      </c>
      <c r="X82">
        <f t="shared" si="26"/>
        <v>4.5</v>
      </c>
      <c r="Y82">
        <f t="shared" si="27"/>
        <v>4.5</v>
      </c>
      <c r="Z82">
        <f t="shared" si="28"/>
        <v>7</v>
      </c>
      <c r="AA82">
        <f t="shared" si="29"/>
        <v>4</v>
      </c>
      <c r="AB82">
        <f t="shared" si="30"/>
        <v>6</v>
      </c>
      <c r="AC82">
        <v>4.4400000000000004</v>
      </c>
      <c r="AD82">
        <v>5.23</v>
      </c>
      <c r="AE82">
        <v>5.4</v>
      </c>
      <c r="AF82">
        <v>4.83</v>
      </c>
      <c r="AG82">
        <v>5.38</v>
      </c>
      <c r="AH82" t="str">
        <f>LOOKUP(X82,{0,2.99,4.44,5.89},{"Low","Medium Low","Medium High","High"})</f>
        <v>Medium High</v>
      </c>
      <c r="AI82" t="str">
        <f>LOOKUP(Y82,{0,4.12,5.23,6.34},{"Low","Medium Low","Medium High","High"})</f>
        <v>Medium Low</v>
      </c>
      <c r="AJ82" t="str">
        <f>LOOKUP(Z82,{0,4.08,5.4,6.72},{"Low","Medium Low","Medium High","High"})</f>
        <v>High</v>
      </c>
      <c r="AK82" t="str">
        <f>LOOKUP(AA82,{0,3.41,4.83,6.25},{"Low","Medium Low","Medium High","High"})</f>
        <v>Medium Low</v>
      </c>
      <c r="AL82" t="str">
        <f>LOOKUP(AB82,{0,4.31,5.38,6.45},{"Low","Medium Low","Medium High","High"})</f>
        <v>Medium High</v>
      </c>
      <c r="AM82">
        <f>VLOOKUP(C82,'CLEAN DATA'!$C$1:$BE$1213,25,FALSE)</f>
        <v>10</v>
      </c>
      <c r="AN82">
        <f>VLOOKUP($C82,'CLEAN DATA'!$C$1:$BE$1213,2,FALSE)</f>
        <v>41</v>
      </c>
      <c r="AO82" t="str">
        <f t="shared" si="31"/>
        <v>41-50</v>
      </c>
      <c r="AP82">
        <f>VLOOKUP(C82,'AT Copy'!C81:BP1293,66,FALSE)</f>
        <v>6</v>
      </c>
      <c r="AQ82">
        <f>VLOOKUP(C82,'AT Copy'!C81:BP1293,40,FALSE)</f>
        <v>1</v>
      </c>
    </row>
    <row r="83" spans="1:43" x14ac:dyDescent="0.2">
      <c r="A83">
        <v>82</v>
      </c>
      <c r="B83" s="2">
        <v>44095.388854166667</v>
      </c>
      <c r="C83" t="s">
        <v>169</v>
      </c>
      <c r="D83">
        <v>5</v>
      </c>
      <c r="E83">
        <v>5</v>
      </c>
      <c r="F83">
        <v>5</v>
      </c>
      <c r="G83">
        <v>3</v>
      </c>
      <c r="H83">
        <v>7</v>
      </c>
      <c r="I83">
        <v>5</v>
      </c>
      <c r="J83">
        <v>6</v>
      </c>
      <c r="K83">
        <v>5</v>
      </c>
      <c r="L83">
        <v>2</v>
      </c>
      <c r="M83">
        <v>3</v>
      </c>
      <c r="N83">
        <f t="shared" si="16"/>
        <v>5</v>
      </c>
      <c r="O83">
        <f t="shared" si="17"/>
        <v>3</v>
      </c>
      <c r="P83">
        <f t="shared" si="18"/>
        <v>5</v>
      </c>
      <c r="Q83">
        <f t="shared" si="19"/>
        <v>5</v>
      </c>
      <c r="R83">
        <f t="shared" si="20"/>
        <v>7</v>
      </c>
      <c r="S83">
        <f t="shared" si="21"/>
        <v>3</v>
      </c>
      <c r="T83">
        <f t="shared" si="22"/>
        <v>6</v>
      </c>
      <c r="U83">
        <f t="shared" si="23"/>
        <v>3</v>
      </c>
      <c r="V83">
        <f t="shared" si="24"/>
        <v>2</v>
      </c>
      <c r="W83">
        <f t="shared" si="25"/>
        <v>5</v>
      </c>
      <c r="X83">
        <f t="shared" si="26"/>
        <v>4</v>
      </c>
      <c r="Y83">
        <f t="shared" si="27"/>
        <v>4.5</v>
      </c>
      <c r="Z83">
        <f t="shared" si="28"/>
        <v>4</v>
      </c>
      <c r="AA83">
        <f t="shared" si="29"/>
        <v>3.5</v>
      </c>
      <c r="AB83">
        <f t="shared" si="30"/>
        <v>6</v>
      </c>
      <c r="AC83">
        <v>4.4400000000000004</v>
      </c>
      <c r="AD83">
        <v>5.23</v>
      </c>
      <c r="AE83">
        <v>5.4</v>
      </c>
      <c r="AF83">
        <v>4.83</v>
      </c>
      <c r="AG83">
        <v>5.38</v>
      </c>
      <c r="AH83" t="str">
        <f>LOOKUP(X83,{0,2.99,4.44,5.89},{"Low","Medium Low","Medium High","High"})</f>
        <v>Medium Low</v>
      </c>
      <c r="AI83" t="str">
        <f>LOOKUP(Y83,{0,4.12,5.23,6.34},{"Low","Medium Low","Medium High","High"})</f>
        <v>Medium Low</v>
      </c>
      <c r="AJ83" t="str">
        <f>LOOKUP(Z83,{0,4.08,5.4,6.72},{"Low","Medium Low","Medium High","High"})</f>
        <v>Low</v>
      </c>
      <c r="AK83" t="str">
        <f>LOOKUP(AA83,{0,3.41,4.83,6.25},{"Low","Medium Low","Medium High","High"})</f>
        <v>Medium Low</v>
      </c>
      <c r="AL83" t="str">
        <f>LOOKUP(AB83,{0,4.31,5.38,6.45},{"Low","Medium Low","Medium High","High"})</f>
        <v>Medium High</v>
      </c>
      <c r="AM83">
        <f>VLOOKUP(C83,'CLEAN DATA'!$C$1:$BE$1213,25,FALSE)</f>
        <v>7</v>
      </c>
      <c r="AN83">
        <f>VLOOKUP($C83,'CLEAN DATA'!$C$1:$BE$1213,2,FALSE)</f>
        <v>39</v>
      </c>
      <c r="AO83" t="str">
        <f t="shared" si="31"/>
        <v>31-40</v>
      </c>
      <c r="AP83">
        <f>VLOOKUP(C83,'AT Copy'!C82:BP1294,66,FALSE)</f>
        <v>7</v>
      </c>
      <c r="AQ83">
        <f>VLOOKUP(C83,'AT Copy'!C82:BP1294,40,FALSE)</f>
        <v>1</v>
      </c>
    </row>
    <row r="84" spans="1:43" x14ac:dyDescent="0.2">
      <c r="A84">
        <v>83</v>
      </c>
      <c r="B84" s="2">
        <v>44095.388969907406</v>
      </c>
      <c r="C84" t="s">
        <v>170</v>
      </c>
      <c r="D84">
        <v>7</v>
      </c>
      <c r="E84">
        <v>7</v>
      </c>
      <c r="F84">
        <v>7</v>
      </c>
      <c r="G84">
        <v>7</v>
      </c>
      <c r="H84">
        <v>7</v>
      </c>
      <c r="I84">
        <v>7</v>
      </c>
      <c r="J84">
        <v>7</v>
      </c>
      <c r="K84">
        <v>7</v>
      </c>
      <c r="L84">
        <v>5</v>
      </c>
      <c r="M84">
        <v>7</v>
      </c>
      <c r="N84">
        <f t="shared" si="16"/>
        <v>7</v>
      </c>
      <c r="O84">
        <f t="shared" si="17"/>
        <v>1</v>
      </c>
      <c r="P84">
        <f t="shared" si="18"/>
        <v>7</v>
      </c>
      <c r="Q84">
        <f t="shared" si="19"/>
        <v>1</v>
      </c>
      <c r="R84">
        <f t="shared" si="20"/>
        <v>7</v>
      </c>
      <c r="S84">
        <f t="shared" si="21"/>
        <v>1</v>
      </c>
      <c r="T84">
        <f t="shared" si="22"/>
        <v>7</v>
      </c>
      <c r="U84">
        <f t="shared" si="23"/>
        <v>1</v>
      </c>
      <c r="V84">
        <f t="shared" si="24"/>
        <v>5</v>
      </c>
      <c r="W84">
        <f t="shared" si="25"/>
        <v>1</v>
      </c>
      <c r="X84">
        <f t="shared" si="26"/>
        <v>4</v>
      </c>
      <c r="Y84">
        <f t="shared" si="27"/>
        <v>4</v>
      </c>
      <c r="Z84">
        <f t="shared" si="28"/>
        <v>4</v>
      </c>
      <c r="AA84">
        <f t="shared" si="29"/>
        <v>3</v>
      </c>
      <c r="AB84">
        <f t="shared" si="30"/>
        <v>4</v>
      </c>
      <c r="AC84">
        <v>4.4400000000000004</v>
      </c>
      <c r="AD84">
        <v>5.23</v>
      </c>
      <c r="AE84">
        <v>5.4</v>
      </c>
      <c r="AF84">
        <v>4.83</v>
      </c>
      <c r="AG84">
        <v>5.38</v>
      </c>
      <c r="AH84" t="str">
        <f>LOOKUP(X84,{0,2.99,4.44,5.89},{"Low","Medium Low","Medium High","High"})</f>
        <v>Medium Low</v>
      </c>
      <c r="AI84" t="str">
        <f>LOOKUP(Y84,{0,4.12,5.23,6.34},{"Low","Medium Low","Medium High","High"})</f>
        <v>Low</v>
      </c>
      <c r="AJ84" t="str">
        <f>LOOKUP(Z84,{0,4.08,5.4,6.72},{"Low","Medium Low","Medium High","High"})</f>
        <v>Low</v>
      </c>
      <c r="AK84" t="str">
        <f>LOOKUP(AA84,{0,3.41,4.83,6.25},{"Low","Medium Low","Medium High","High"})</f>
        <v>Low</v>
      </c>
      <c r="AL84" t="str">
        <f>LOOKUP(AB84,{0,4.31,5.38,6.45},{"Low","Medium Low","Medium High","High"})</f>
        <v>Low</v>
      </c>
      <c r="AM84">
        <f>VLOOKUP(C84,'CLEAN DATA'!$C$1:$BE$1213,25,FALSE)</f>
        <v>1</v>
      </c>
      <c r="AN84">
        <f>VLOOKUP($C84,'CLEAN DATA'!$C$1:$BE$1213,2,FALSE)</f>
        <v>45</v>
      </c>
      <c r="AO84" t="str">
        <f t="shared" si="31"/>
        <v>41-50</v>
      </c>
      <c r="AP84">
        <f>VLOOKUP(C84,'AT Copy'!C83:BP1295,66,FALSE)</f>
        <v>1</v>
      </c>
      <c r="AQ84">
        <f>VLOOKUP(C84,'AT Copy'!C83:BP1295,40,FALSE)</f>
        <v>1</v>
      </c>
    </row>
    <row r="85" spans="1:43" x14ac:dyDescent="0.2">
      <c r="A85">
        <v>84</v>
      </c>
      <c r="B85" s="2">
        <v>44095.389247685183</v>
      </c>
      <c r="C85" t="s">
        <v>171</v>
      </c>
      <c r="D85">
        <v>6</v>
      </c>
      <c r="E85">
        <v>3</v>
      </c>
      <c r="F85">
        <v>6</v>
      </c>
      <c r="G85">
        <v>1</v>
      </c>
      <c r="H85">
        <v>7</v>
      </c>
      <c r="I85">
        <v>2</v>
      </c>
      <c r="J85">
        <v>7</v>
      </c>
      <c r="K85">
        <v>1</v>
      </c>
      <c r="L85">
        <v>7</v>
      </c>
      <c r="M85">
        <v>6</v>
      </c>
      <c r="N85">
        <f t="shared" si="16"/>
        <v>6</v>
      </c>
      <c r="O85">
        <f t="shared" si="17"/>
        <v>5</v>
      </c>
      <c r="P85">
        <f t="shared" si="18"/>
        <v>6</v>
      </c>
      <c r="Q85">
        <f t="shared" si="19"/>
        <v>7</v>
      </c>
      <c r="R85">
        <f t="shared" si="20"/>
        <v>7</v>
      </c>
      <c r="S85">
        <f t="shared" si="21"/>
        <v>6</v>
      </c>
      <c r="T85">
        <f t="shared" si="22"/>
        <v>7</v>
      </c>
      <c r="U85">
        <f t="shared" si="23"/>
        <v>7</v>
      </c>
      <c r="V85">
        <f t="shared" si="24"/>
        <v>7</v>
      </c>
      <c r="W85">
        <f t="shared" si="25"/>
        <v>2</v>
      </c>
      <c r="X85">
        <f t="shared" si="26"/>
        <v>6</v>
      </c>
      <c r="Y85">
        <f t="shared" si="27"/>
        <v>6</v>
      </c>
      <c r="Z85">
        <f t="shared" si="28"/>
        <v>6.5</v>
      </c>
      <c r="AA85">
        <f t="shared" si="29"/>
        <v>7</v>
      </c>
      <c r="AB85">
        <f t="shared" si="30"/>
        <v>4.5</v>
      </c>
      <c r="AC85">
        <v>4.4400000000000004</v>
      </c>
      <c r="AD85">
        <v>5.23</v>
      </c>
      <c r="AE85">
        <v>5.4</v>
      </c>
      <c r="AF85">
        <v>4.83</v>
      </c>
      <c r="AG85">
        <v>5.38</v>
      </c>
      <c r="AH85" t="str">
        <f>LOOKUP(X85,{0,2.99,4.44,5.89},{"Low","Medium Low","Medium High","High"})</f>
        <v>High</v>
      </c>
      <c r="AI85" t="str">
        <f>LOOKUP(Y85,{0,4.12,5.23,6.34},{"Low","Medium Low","Medium High","High"})</f>
        <v>Medium High</v>
      </c>
      <c r="AJ85" t="str">
        <f>LOOKUP(Z85,{0,4.08,5.4,6.72},{"Low","Medium Low","Medium High","High"})</f>
        <v>Medium High</v>
      </c>
      <c r="AK85" t="str">
        <f>LOOKUP(AA85,{0,3.41,4.83,6.25},{"Low","Medium Low","Medium High","High"})</f>
        <v>High</v>
      </c>
      <c r="AL85" t="str">
        <f>LOOKUP(AB85,{0,4.31,5.38,6.45},{"Low","Medium Low","Medium High","High"})</f>
        <v>Medium Low</v>
      </c>
      <c r="AM85">
        <f>VLOOKUP(C85,'CLEAN DATA'!$C$1:$BE$1213,25,FALSE)</f>
        <v>1</v>
      </c>
      <c r="AN85">
        <f>VLOOKUP($C85,'CLEAN DATA'!$C$1:$BE$1213,2,FALSE)</f>
        <v>41</v>
      </c>
      <c r="AO85" t="str">
        <f t="shared" si="31"/>
        <v>41-50</v>
      </c>
      <c r="AP85">
        <f>VLOOKUP(C85,'AT Copy'!C84:BP1296,66,FALSE)</f>
        <v>4</v>
      </c>
      <c r="AQ85">
        <f>VLOOKUP(C85,'AT Copy'!C84:BP1296,40,FALSE)</f>
        <v>1</v>
      </c>
    </row>
    <row r="86" spans="1:43" x14ac:dyDescent="0.2">
      <c r="A86">
        <v>85</v>
      </c>
      <c r="B86" s="2">
        <v>44095.38925925926</v>
      </c>
      <c r="C86" t="s">
        <v>172</v>
      </c>
      <c r="D86">
        <v>2</v>
      </c>
      <c r="E86">
        <v>2</v>
      </c>
      <c r="F86">
        <v>5</v>
      </c>
      <c r="G86">
        <v>5</v>
      </c>
      <c r="H86">
        <v>5</v>
      </c>
      <c r="I86">
        <v>6</v>
      </c>
      <c r="J86">
        <v>7</v>
      </c>
      <c r="K86">
        <v>1</v>
      </c>
      <c r="L86">
        <v>5</v>
      </c>
      <c r="M86">
        <v>3</v>
      </c>
      <c r="N86">
        <f t="shared" si="16"/>
        <v>2</v>
      </c>
      <c r="O86">
        <f t="shared" si="17"/>
        <v>6</v>
      </c>
      <c r="P86">
        <f t="shared" si="18"/>
        <v>5</v>
      </c>
      <c r="Q86">
        <f t="shared" si="19"/>
        <v>3</v>
      </c>
      <c r="R86">
        <f t="shared" si="20"/>
        <v>5</v>
      </c>
      <c r="S86">
        <f t="shared" si="21"/>
        <v>2</v>
      </c>
      <c r="T86">
        <f t="shared" si="22"/>
        <v>7</v>
      </c>
      <c r="U86">
        <f t="shared" si="23"/>
        <v>7</v>
      </c>
      <c r="V86">
        <f t="shared" si="24"/>
        <v>5</v>
      </c>
      <c r="W86">
        <f t="shared" si="25"/>
        <v>5</v>
      </c>
      <c r="X86">
        <f t="shared" si="26"/>
        <v>2</v>
      </c>
      <c r="Y86">
        <f t="shared" si="27"/>
        <v>6.5</v>
      </c>
      <c r="Z86">
        <f t="shared" si="28"/>
        <v>6</v>
      </c>
      <c r="AA86">
        <f t="shared" si="29"/>
        <v>4</v>
      </c>
      <c r="AB86">
        <f t="shared" si="30"/>
        <v>5</v>
      </c>
      <c r="AC86">
        <v>4.4400000000000004</v>
      </c>
      <c r="AD86">
        <v>5.23</v>
      </c>
      <c r="AE86">
        <v>5.4</v>
      </c>
      <c r="AF86">
        <v>4.83</v>
      </c>
      <c r="AG86">
        <v>5.38</v>
      </c>
      <c r="AH86" t="str">
        <f>LOOKUP(X86,{0,2.99,4.44,5.89},{"Low","Medium Low","Medium High","High"})</f>
        <v>Low</v>
      </c>
      <c r="AI86" t="str">
        <f>LOOKUP(Y86,{0,4.12,5.23,6.34},{"Low","Medium Low","Medium High","High"})</f>
        <v>High</v>
      </c>
      <c r="AJ86" t="str">
        <f>LOOKUP(Z86,{0,4.08,5.4,6.72},{"Low","Medium Low","Medium High","High"})</f>
        <v>Medium High</v>
      </c>
      <c r="AK86" t="str">
        <f>LOOKUP(AA86,{0,3.41,4.83,6.25},{"Low","Medium Low","Medium High","High"})</f>
        <v>Medium Low</v>
      </c>
      <c r="AL86" t="str">
        <f>LOOKUP(AB86,{0,4.31,5.38,6.45},{"Low","Medium Low","Medium High","High"})</f>
        <v>Medium Low</v>
      </c>
      <c r="AM86">
        <f>VLOOKUP(C86,'CLEAN DATA'!$C$1:$BE$1213,25,FALSE)</f>
        <v>11</v>
      </c>
      <c r="AN86">
        <f>VLOOKUP($C86,'CLEAN DATA'!$C$1:$BE$1213,2,FALSE)</f>
        <v>27</v>
      </c>
      <c r="AO86" t="str">
        <f t="shared" si="31"/>
        <v>&lt;=30</v>
      </c>
      <c r="AP86">
        <f>VLOOKUP(C86,'AT Copy'!C85:BP1297,66,FALSE)</f>
        <v>5</v>
      </c>
      <c r="AQ86">
        <f>VLOOKUP(C86,'AT Copy'!C85:BP1297,40,FALSE)</f>
        <v>1</v>
      </c>
    </row>
    <row r="87" spans="1:43" x14ac:dyDescent="0.2">
      <c r="A87">
        <v>86</v>
      </c>
      <c r="B87" s="2">
        <v>44095.389328703706</v>
      </c>
      <c r="C87" t="s">
        <v>174</v>
      </c>
      <c r="D87">
        <v>4</v>
      </c>
      <c r="E87">
        <v>5</v>
      </c>
      <c r="F87">
        <v>7</v>
      </c>
      <c r="G87">
        <v>3</v>
      </c>
      <c r="H87">
        <v>6</v>
      </c>
      <c r="I87">
        <v>3</v>
      </c>
      <c r="J87">
        <v>4</v>
      </c>
      <c r="K87">
        <v>3</v>
      </c>
      <c r="L87">
        <v>5</v>
      </c>
      <c r="M87">
        <v>3</v>
      </c>
      <c r="N87">
        <f t="shared" si="16"/>
        <v>4</v>
      </c>
      <c r="O87">
        <f t="shared" si="17"/>
        <v>3</v>
      </c>
      <c r="P87">
        <f t="shared" si="18"/>
        <v>7</v>
      </c>
      <c r="Q87">
        <f t="shared" si="19"/>
        <v>5</v>
      </c>
      <c r="R87">
        <f t="shared" si="20"/>
        <v>6</v>
      </c>
      <c r="S87">
        <f t="shared" si="21"/>
        <v>5</v>
      </c>
      <c r="T87">
        <f t="shared" si="22"/>
        <v>4</v>
      </c>
      <c r="U87">
        <f t="shared" si="23"/>
        <v>5</v>
      </c>
      <c r="V87">
        <f t="shared" si="24"/>
        <v>5</v>
      </c>
      <c r="W87">
        <f t="shared" si="25"/>
        <v>5</v>
      </c>
      <c r="X87">
        <f t="shared" si="26"/>
        <v>4.5</v>
      </c>
      <c r="Y87">
        <f t="shared" si="27"/>
        <v>3.5</v>
      </c>
      <c r="Z87">
        <f t="shared" si="28"/>
        <v>6</v>
      </c>
      <c r="AA87">
        <f t="shared" si="29"/>
        <v>5</v>
      </c>
      <c r="AB87">
        <f t="shared" si="30"/>
        <v>5.5</v>
      </c>
      <c r="AC87">
        <v>4.4400000000000004</v>
      </c>
      <c r="AD87">
        <v>5.23</v>
      </c>
      <c r="AE87">
        <v>5.4</v>
      </c>
      <c r="AF87">
        <v>4.83</v>
      </c>
      <c r="AG87">
        <v>5.38</v>
      </c>
      <c r="AH87" t="str">
        <f>LOOKUP(X87,{0,2.99,4.44,5.89},{"Low","Medium Low","Medium High","High"})</f>
        <v>Medium High</v>
      </c>
      <c r="AI87" t="str">
        <f>LOOKUP(Y87,{0,4.12,5.23,6.34},{"Low","Medium Low","Medium High","High"})</f>
        <v>Low</v>
      </c>
      <c r="AJ87" t="str">
        <f>LOOKUP(Z87,{0,4.08,5.4,6.72},{"Low","Medium Low","Medium High","High"})</f>
        <v>Medium High</v>
      </c>
      <c r="AK87" t="str">
        <f>LOOKUP(AA87,{0,3.41,4.83,6.25},{"Low","Medium Low","Medium High","High"})</f>
        <v>Medium High</v>
      </c>
      <c r="AL87" t="str">
        <f>LOOKUP(AB87,{0,4.31,5.38,6.45},{"Low","Medium Low","Medium High","High"})</f>
        <v>Medium High</v>
      </c>
      <c r="AM87">
        <f>VLOOKUP(C87,'CLEAN DATA'!$C$1:$BE$1213,25,FALSE)</f>
        <v>10</v>
      </c>
      <c r="AN87">
        <f>VLOOKUP($C87,'CLEAN DATA'!$C$1:$BE$1213,2,FALSE)</f>
        <v>29</v>
      </c>
      <c r="AO87" t="str">
        <f t="shared" si="31"/>
        <v>&lt;=30</v>
      </c>
      <c r="AP87">
        <f>VLOOKUP(C87,'AT Copy'!C86:BP1298,66,FALSE)</f>
        <v>3</v>
      </c>
      <c r="AQ87">
        <f>VLOOKUP(C87,'AT Copy'!C86:BP1298,40,FALSE)</f>
        <v>0</v>
      </c>
    </row>
    <row r="88" spans="1:43" x14ac:dyDescent="0.2">
      <c r="A88">
        <v>87</v>
      </c>
      <c r="B88" s="2">
        <v>44095.389884259261</v>
      </c>
      <c r="C88" t="s">
        <v>175</v>
      </c>
      <c r="D88">
        <v>7</v>
      </c>
      <c r="E88">
        <v>1</v>
      </c>
      <c r="F88">
        <v>7</v>
      </c>
      <c r="G88">
        <v>1</v>
      </c>
      <c r="H88">
        <v>7</v>
      </c>
      <c r="I88">
        <v>7</v>
      </c>
      <c r="J88">
        <v>7</v>
      </c>
      <c r="K88">
        <v>1</v>
      </c>
      <c r="L88">
        <v>7</v>
      </c>
      <c r="M88">
        <v>1</v>
      </c>
      <c r="N88">
        <f t="shared" si="16"/>
        <v>7</v>
      </c>
      <c r="O88">
        <f t="shared" si="17"/>
        <v>7</v>
      </c>
      <c r="P88">
        <f t="shared" si="18"/>
        <v>7</v>
      </c>
      <c r="Q88">
        <f t="shared" si="19"/>
        <v>7</v>
      </c>
      <c r="R88">
        <f t="shared" si="20"/>
        <v>7</v>
      </c>
      <c r="S88">
        <f t="shared" si="21"/>
        <v>1</v>
      </c>
      <c r="T88">
        <f t="shared" si="22"/>
        <v>7</v>
      </c>
      <c r="U88">
        <f t="shared" si="23"/>
        <v>7</v>
      </c>
      <c r="V88">
        <f t="shared" si="24"/>
        <v>7</v>
      </c>
      <c r="W88">
        <f t="shared" si="25"/>
        <v>7</v>
      </c>
      <c r="X88">
        <f t="shared" si="26"/>
        <v>4</v>
      </c>
      <c r="Y88">
        <f t="shared" si="27"/>
        <v>7</v>
      </c>
      <c r="Z88">
        <f t="shared" si="28"/>
        <v>7</v>
      </c>
      <c r="AA88">
        <f t="shared" si="29"/>
        <v>7</v>
      </c>
      <c r="AB88">
        <f t="shared" si="30"/>
        <v>7</v>
      </c>
      <c r="AC88">
        <v>4.4400000000000004</v>
      </c>
      <c r="AD88">
        <v>5.23</v>
      </c>
      <c r="AE88">
        <v>5.4</v>
      </c>
      <c r="AF88">
        <v>4.83</v>
      </c>
      <c r="AG88">
        <v>5.38</v>
      </c>
      <c r="AH88" t="str">
        <f>LOOKUP(X88,{0,2.99,4.44,5.89},{"Low","Medium Low","Medium High","High"})</f>
        <v>Medium Low</v>
      </c>
      <c r="AI88" t="str">
        <f>LOOKUP(Y88,{0,4.12,5.23,6.34},{"Low","Medium Low","Medium High","High"})</f>
        <v>High</v>
      </c>
      <c r="AJ88" t="str">
        <f>LOOKUP(Z88,{0,4.08,5.4,6.72},{"Low","Medium Low","Medium High","High"})</f>
        <v>High</v>
      </c>
      <c r="AK88" t="str">
        <f>LOOKUP(AA88,{0,3.41,4.83,6.25},{"Low","Medium Low","Medium High","High"})</f>
        <v>High</v>
      </c>
      <c r="AL88" t="str">
        <f>LOOKUP(AB88,{0,4.31,5.38,6.45},{"Low","Medium Low","Medium High","High"})</f>
        <v>High</v>
      </c>
      <c r="AM88">
        <f>VLOOKUP(C88,'CLEAN DATA'!$C$1:$BE$1213,25,FALSE)</f>
        <v>1</v>
      </c>
      <c r="AN88">
        <f>VLOOKUP($C88,'CLEAN DATA'!$C$1:$BE$1213,2,FALSE)</f>
        <v>40</v>
      </c>
      <c r="AO88" t="str">
        <f t="shared" si="31"/>
        <v>31-40</v>
      </c>
      <c r="AP88">
        <f>VLOOKUP(C88,'AT Copy'!C87:BP1299,66,FALSE)</f>
        <v>8</v>
      </c>
      <c r="AQ88">
        <f>VLOOKUP(C88,'AT Copy'!C87:BP1299,40,FALSE)</f>
        <v>1</v>
      </c>
    </row>
    <row r="89" spans="1:43" x14ac:dyDescent="0.2">
      <c r="A89">
        <v>88</v>
      </c>
      <c r="B89" s="2">
        <v>44095.389988425923</v>
      </c>
      <c r="C89" t="s">
        <v>176</v>
      </c>
      <c r="D89">
        <v>3</v>
      </c>
      <c r="E89">
        <v>5</v>
      </c>
      <c r="F89">
        <v>3</v>
      </c>
      <c r="G89">
        <v>3</v>
      </c>
      <c r="H89">
        <v>2</v>
      </c>
      <c r="I89">
        <v>6</v>
      </c>
      <c r="J89">
        <v>7</v>
      </c>
      <c r="K89">
        <v>5</v>
      </c>
      <c r="L89">
        <v>7</v>
      </c>
      <c r="M89">
        <v>2</v>
      </c>
      <c r="N89">
        <f t="shared" si="16"/>
        <v>3</v>
      </c>
      <c r="O89">
        <f t="shared" si="17"/>
        <v>3</v>
      </c>
      <c r="P89">
        <f t="shared" si="18"/>
        <v>3</v>
      </c>
      <c r="Q89">
        <f t="shared" si="19"/>
        <v>5</v>
      </c>
      <c r="R89">
        <f t="shared" si="20"/>
        <v>2</v>
      </c>
      <c r="S89">
        <f t="shared" si="21"/>
        <v>2</v>
      </c>
      <c r="T89">
        <f t="shared" si="22"/>
        <v>7</v>
      </c>
      <c r="U89">
        <f t="shared" si="23"/>
        <v>3</v>
      </c>
      <c r="V89">
        <f t="shared" si="24"/>
        <v>7</v>
      </c>
      <c r="W89">
        <f t="shared" si="25"/>
        <v>6</v>
      </c>
      <c r="X89">
        <f t="shared" si="26"/>
        <v>2.5</v>
      </c>
      <c r="Y89">
        <f t="shared" si="27"/>
        <v>5</v>
      </c>
      <c r="Z89">
        <f t="shared" si="28"/>
        <v>3</v>
      </c>
      <c r="AA89">
        <f t="shared" si="29"/>
        <v>6</v>
      </c>
      <c r="AB89">
        <f t="shared" si="30"/>
        <v>4</v>
      </c>
      <c r="AC89">
        <v>4.4400000000000004</v>
      </c>
      <c r="AD89">
        <v>5.23</v>
      </c>
      <c r="AE89">
        <v>5.4</v>
      </c>
      <c r="AF89">
        <v>4.83</v>
      </c>
      <c r="AG89">
        <v>5.38</v>
      </c>
      <c r="AH89" t="str">
        <f>LOOKUP(X89,{0,2.99,4.44,5.89},{"Low","Medium Low","Medium High","High"})</f>
        <v>Low</v>
      </c>
      <c r="AI89" t="str">
        <f>LOOKUP(Y89,{0,4.12,5.23,6.34},{"Low","Medium Low","Medium High","High"})</f>
        <v>Medium Low</v>
      </c>
      <c r="AJ89" t="str">
        <f>LOOKUP(Z89,{0,4.08,5.4,6.72},{"Low","Medium Low","Medium High","High"})</f>
        <v>Low</v>
      </c>
      <c r="AK89" t="str">
        <f>LOOKUP(AA89,{0,3.41,4.83,6.25},{"Low","Medium Low","Medium High","High"})</f>
        <v>Medium High</v>
      </c>
      <c r="AL89" t="str">
        <f>LOOKUP(AB89,{0,4.31,5.38,6.45},{"Low","Medium Low","Medium High","High"})</f>
        <v>Low</v>
      </c>
      <c r="AM89">
        <f>VLOOKUP(C89,'CLEAN DATA'!$C$1:$BE$1213,25,FALSE)</f>
        <v>3</v>
      </c>
      <c r="AN89">
        <f>VLOOKUP($C89,'CLEAN DATA'!$C$1:$BE$1213,2,FALSE)</f>
        <v>20</v>
      </c>
      <c r="AO89" t="str">
        <f t="shared" si="31"/>
        <v>&lt;=30</v>
      </c>
      <c r="AP89">
        <f>VLOOKUP(C89,'AT Copy'!C88:BP1300,66,FALSE)</f>
        <v>1</v>
      </c>
      <c r="AQ89">
        <f>VLOOKUP(C89,'AT Copy'!C88:BP1300,40,FALSE)</f>
        <v>0</v>
      </c>
    </row>
    <row r="90" spans="1:43" x14ac:dyDescent="0.2">
      <c r="A90">
        <v>89</v>
      </c>
      <c r="B90" s="2">
        <v>44095.390300925923</v>
      </c>
      <c r="C90" t="s">
        <v>177</v>
      </c>
      <c r="D90">
        <v>4</v>
      </c>
      <c r="E90">
        <v>2</v>
      </c>
      <c r="F90">
        <v>6</v>
      </c>
      <c r="G90">
        <v>4</v>
      </c>
      <c r="H90">
        <v>6</v>
      </c>
      <c r="I90">
        <v>5</v>
      </c>
      <c r="J90">
        <v>5</v>
      </c>
      <c r="K90">
        <v>2</v>
      </c>
      <c r="L90">
        <v>7</v>
      </c>
      <c r="M90">
        <v>3</v>
      </c>
      <c r="N90">
        <f t="shared" si="16"/>
        <v>4</v>
      </c>
      <c r="O90">
        <f t="shared" si="17"/>
        <v>6</v>
      </c>
      <c r="P90">
        <f t="shared" si="18"/>
        <v>6</v>
      </c>
      <c r="Q90">
        <f t="shared" si="19"/>
        <v>4</v>
      </c>
      <c r="R90">
        <f t="shared" si="20"/>
        <v>6</v>
      </c>
      <c r="S90">
        <f t="shared" si="21"/>
        <v>3</v>
      </c>
      <c r="T90">
        <f t="shared" si="22"/>
        <v>5</v>
      </c>
      <c r="U90">
        <f t="shared" si="23"/>
        <v>6</v>
      </c>
      <c r="V90">
        <f t="shared" si="24"/>
        <v>7</v>
      </c>
      <c r="W90">
        <f t="shared" si="25"/>
        <v>5</v>
      </c>
      <c r="X90">
        <f t="shared" si="26"/>
        <v>3.5</v>
      </c>
      <c r="Y90">
        <f t="shared" si="27"/>
        <v>5.5</v>
      </c>
      <c r="Z90">
        <f t="shared" si="28"/>
        <v>6</v>
      </c>
      <c r="AA90">
        <f t="shared" si="29"/>
        <v>5.5</v>
      </c>
      <c r="AB90">
        <f t="shared" si="30"/>
        <v>5.5</v>
      </c>
      <c r="AC90">
        <v>4.4400000000000004</v>
      </c>
      <c r="AD90">
        <v>5.23</v>
      </c>
      <c r="AE90">
        <v>5.4</v>
      </c>
      <c r="AF90">
        <v>4.83</v>
      </c>
      <c r="AG90">
        <v>5.38</v>
      </c>
      <c r="AH90" t="str">
        <f>LOOKUP(X90,{0,2.99,4.44,5.89},{"Low","Medium Low","Medium High","High"})</f>
        <v>Medium Low</v>
      </c>
      <c r="AI90" t="str">
        <f>LOOKUP(Y90,{0,4.12,5.23,6.34},{"Low","Medium Low","Medium High","High"})</f>
        <v>Medium High</v>
      </c>
      <c r="AJ90" t="str">
        <f>LOOKUP(Z90,{0,4.08,5.4,6.72},{"Low","Medium Low","Medium High","High"})</f>
        <v>Medium High</v>
      </c>
      <c r="AK90" t="str">
        <f>LOOKUP(AA90,{0,3.41,4.83,6.25},{"Low","Medium Low","Medium High","High"})</f>
        <v>Medium High</v>
      </c>
      <c r="AL90" t="str">
        <f>LOOKUP(AB90,{0,4.31,5.38,6.45},{"Low","Medium Low","Medium High","High"})</f>
        <v>Medium High</v>
      </c>
      <c r="AM90">
        <f>VLOOKUP(C90,'CLEAN DATA'!$C$1:$BE$1213,25,FALSE)</f>
        <v>13</v>
      </c>
      <c r="AN90">
        <f>VLOOKUP($C90,'CLEAN DATA'!$C$1:$BE$1213,2,FALSE)</f>
        <v>60</v>
      </c>
      <c r="AO90" t="str">
        <f t="shared" si="31"/>
        <v>51-60</v>
      </c>
      <c r="AP90">
        <f>VLOOKUP(C90,'AT Copy'!C89:BP1301,66,FALSE)</f>
        <v>3</v>
      </c>
      <c r="AQ90">
        <f>VLOOKUP(C90,'AT Copy'!C89:BP1301,40,FALSE)</f>
        <v>1</v>
      </c>
    </row>
    <row r="91" spans="1:43" x14ac:dyDescent="0.2">
      <c r="A91">
        <v>90</v>
      </c>
      <c r="B91" s="2">
        <v>44095.390590277777</v>
      </c>
      <c r="C91" t="s">
        <v>179</v>
      </c>
      <c r="D91">
        <v>6</v>
      </c>
      <c r="E91">
        <v>1</v>
      </c>
      <c r="F91">
        <v>7</v>
      </c>
      <c r="G91">
        <v>2</v>
      </c>
      <c r="H91">
        <v>3</v>
      </c>
      <c r="I91">
        <v>1</v>
      </c>
      <c r="J91">
        <v>7</v>
      </c>
      <c r="K91">
        <v>1</v>
      </c>
      <c r="L91">
        <v>5</v>
      </c>
      <c r="M91">
        <v>2</v>
      </c>
      <c r="N91">
        <f t="shared" si="16"/>
        <v>6</v>
      </c>
      <c r="O91">
        <f t="shared" si="17"/>
        <v>7</v>
      </c>
      <c r="P91">
        <f t="shared" si="18"/>
        <v>7</v>
      </c>
      <c r="Q91">
        <f t="shared" si="19"/>
        <v>6</v>
      </c>
      <c r="R91">
        <f t="shared" si="20"/>
        <v>3</v>
      </c>
      <c r="S91">
        <f t="shared" si="21"/>
        <v>7</v>
      </c>
      <c r="T91">
        <f t="shared" si="22"/>
        <v>7</v>
      </c>
      <c r="U91">
        <f t="shared" si="23"/>
        <v>7</v>
      </c>
      <c r="V91">
        <f t="shared" si="24"/>
        <v>5</v>
      </c>
      <c r="W91">
        <f t="shared" si="25"/>
        <v>6</v>
      </c>
      <c r="X91">
        <f t="shared" si="26"/>
        <v>6.5</v>
      </c>
      <c r="Y91">
        <f t="shared" si="27"/>
        <v>7</v>
      </c>
      <c r="Z91">
        <f t="shared" si="28"/>
        <v>7</v>
      </c>
      <c r="AA91">
        <f t="shared" si="29"/>
        <v>5.5</v>
      </c>
      <c r="AB91">
        <f t="shared" si="30"/>
        <v>4.5</v>
      </c>
      <c r="AC91">
        <v>4.4400000000000004</v>
      </c>
      <c r="AD91">
        <v>5.23</v>
      </c>
      <c r="AE91">
        <v>5.4</v>
      </c>
      <c r="AF91">
        <v>4.83</v>
      </c>
      <c r="AG91">
        <v>5.38</v>
      </c>
      <c r="AH91" t="str">
        <f>LOOKUP(X91,{0,2.99,4.44,5.89},{"Low","Medium Low","Medium High","High"})</f>
        <v>High</v>
      </c>
      <c r="AI91" t="str">
        <f>LOOKUP(Y91,{0,4.12,5.23,6.34},{"Low","Medium Low","Medium High","High"})</f>
        <v>High</v>
      </c>
      <c r="AJ91" t="str">
        <f>LOOKUP(Z91,{0,4.08,5.4,6.72},{"Low","Medium Low","Medium High","High"})</f>
        <v>High</v>
      </c>
      <c r="AK91" t="str">
        <f>LOOKUP(AA91,{0,3.41,4.83,6.25},{"Low","Medium Low","Medium High","High"})</f>
        <v>Medium High</v>
      </c>
      <c r="AL91" t="str">
        <f>LOOKUP(AB91,{0,4.31,5.38,6.45},{"Low","Medium Low","Medium High","High"})</f>
        <v>Medium Low</v>
      </c>
      <c r="AM91">
        <f>VLOOKUP(C91,'CLEAN DATA'!$C$1:$BE$1213,25,FALSE)</f>
        <v>13</v>
      </c>
      <c r="AN91">
        <f>VLOOKUP($C91,'CLEAN DATA'!$C$1:$BE$1213,2,FALSE)</f>
        <v>63</v>
      </c>
      <c r="AO91" t="str">
        <f t="shared" si="31"/>
        <v>60+</v>
      </c>
      <c r="AP91">
        <f>VLOOKUP(C91,'AT Copy'!C90:BP1302,66,FALSE)</f>
        <v>4</v>
      </c>
      <c r="AQ91">
        <f>VLOOKUP(C91,'AT Copy'!C90:BP1302,40,FALSE)</f>
        <v>0</v>
      </c>
    </row>
    <row r="92" spans="1:43" x14ac:dyDescent="0.2">
      <c r="A92">
        <v>91</v>
      </c>
      <c r="B92" s="2">
        <v>44095.390902777777</v>
      </c>
      <c r="C92" t="s">
        <v>181</v>
      </c>
      <c r="D92">
        <v>2</v>
      </c>
      <c r="E92">
        <v>5</v>
      </c>
      <c r="F92">
        <v>5</v>
      </c>
      <c r="G92">
        <v>5</v>
      </c>
      <c r="H92">
        <v>4</v>
      </c>
      <c r="I92">
        <v>5</v>
      </c>
      <c r="J92">
        <v>7</v>
      </c>
      <c r="K92">
        <v>3</v>
      </c>
      <c r="L92">
        <v>4</v>
      </c>
      <c r="M92">
        <v>2</v>
      </c>
      <c r="N92">
        <f t="shared" si="16"/>
        <v>2</v>
      </c>
      <c r="O92">
        <f t="shared" si="17"/>
        <v>3</v>
      </c>
      <c r="P92">
        <f t="shared" si="18"/>
        <v>5</v>
      </c>
      <c r="Q92">
        <f t="shared" si="19"/>
        <v>3</v>
      </c>
      <c r="R92">
        <f t="shared" si="20"/>
        <v>4</v>
      </c>
      <c r="S92">
        <f t="shared" si="21"/>
        <v>3</v>
      </c>
      <c r="T92">
        <f t="shared" si="22"/>
        <v>7</v>
      </c>
      <c r="U92">
        <f t="shared" si="23"/>
        <v>5</v>
      </c>
      <c r="V92">
        <f t="shared" si="24"/>
        <v>4</v>
      </c>
      <c r="W92">
        <f t="shared" si="25"/>
        <v>6</v>
      </c>
      <c r="X92">
        <f t="shared" si="26"/>
        <v>2.5</v>
      </c>
      <c r="Y92">
        <f t="shared" si="27"/>
        <v>5</v>
      </c>
      <c r="Z92">
        <f t="shared" si="28"/>
        <v>5</v>
      </c>
      <c r="AA92">
        <f t="shared" si="29"/>
        <v>3.5</v>
      </c>
      <c r="AB92">
        <f t="shared" si="30"/>
        <v>5</v>
      </c>
      <c r="AC92">
        <v>4.4400000000000004</v>
      </c>
      <c r="AD92">
        <v>5.23</v>
      </c>
      <c r="AE92">
        <v>5.4</v>
      </c>
      <c r="AF92">
        <v>4.83</v>
      </c>
      <c r="AG92">
        <v>5.38</v>
      </c>
      <c r="AH92" t="str">
        <f>LOOKUP(X92,{0,2.99,4.44,5.89},{"Low","Medium Low","Medium High","High"})</f>
        <v>Low</v>
      </c>
      <c r="AI92" t="str">
        <f>LOOKUP(Y92,{0,4.12,5.23,6.34},{"Low","Medium Low","Medium High","High"})</f>
        <v>Medium Low</v>
      </c>
      <c r="AJ92" t="str">
        <f>LOOKUP(Z92,{0,4.08,5.4,6.72},{"Low","Medium Low","Medium High","High"})</f>
        <v>Medium Low</v>
      </c>
      <c r="AK92" t="str">
        <f>LOOKUP(AA92,{0,3.41,4.83,6.25},{"Low","Medium Low","Medium High","High"})</f>
        <v>Medium Low</v>
      </c>
      <c r="AL92" t="str">
        <f>LOOKUP(AB92,{0,4.31,5.38,6.45},{"Low","Medium Low","Medium High","High"})</f>
        <v>Medium Low</v>
      </c>
      <c r="AM92">
        <f>VLOOKUP(C92,'CLEAN DATA'!$C$1:$BE$1213,25,FALSE)</f>
        <v>1</v>
      </c>
      <c r="AN92">
        <f>VLOOKUP($C92,'CLEAN DATA'!$C$1:$BE$1213,2,FALSE)</f>
        <v>32</v>
      </c>
      <c r="AO92" t="str">
        <f t="shared" si="31"/>
        <v>31-40</v>
      </c>
      <c r="AP92">
        <f>VLOOKUP(C92,'AT Copy'!C91:BP1303,66,FALSE)</f>
        <v>5</v>
      </c>
      <c r="AQ92">
        <f>VLOOKUP(C92,'AT Copy'!C91:BP1303,40,FALSE)</f>
        <v>1</v>
      </c>
    </row>
    <row r="93" spans="1:43" x14ac:dyDescent="0.2">
      <c r="A93">
        <v>92</v>
      </c>
      <c r="B93" s="2">
        <v>44095.391099537039</v>
      </c>
      <c r="C93" t="s">
        <v>182</v>
      </c>
      <c r="D93">
        <v>5</v>
      </c>
      <c r="E93">
        <v>3</v>
      </c>
      <c r="F93">
        <v>6</v>
      </c>
      <c r="G93">
        <v>4</v>
      </c>
      <c r="H93">
        <v>6</v>
      </c>
      <c r="I93">
        <v>5</v>
      </c>
      <c r="J93">
        <v>7</v>
      </c>
      <c r="K93">
        <v>1</v>
      </c>
      <c r="L93">
        <v>7</v>
      </c>
      <c r="M93">
        <v>3</v>
      </c>
      <c r="N93">
        <f t="shared" si="16"/>
        <v>5</v>
      </c>
      <c r="O93">
        <f t="shared" si="17"/>
        <v>5</v>
      </c>
      <c r="P93">
        <f t="shared" si="18"/>
        <v>6</v>
      </c>
      <c r="Q93">
        <f t="shared" si="19"/>
        <v>4</v>
      </c>
      <c r="R93">
        <f t="shared" si="20"/>
        <v>6</v>
      </c>
      <c r="S93">
        <f t="shared" si="21"/>
        <v>3</v>
      </c>
      <c r="T93">
        <f t="shared" si="22"/>
        <v>7</v>
      </c>
      <c r="U93">
        <f t="shared" si="23"/>
        <v>7</v>
      </c>
      <c r="V93">
        <f t="shared" si="24"/>
        <v>7</v>
      </c>
      <c r="W93">
        <f t="shared" si="25"/>
        <v>5</v>
      </c>
      <c r="X93">
        <f t="shared" si="26"/>
        <v>4</v>
      </c>
      <c r="Y93">
        <f t="shared" si="27"/>
        <v>6</v>
      </c>
      <c r="Z93">
        <f t="shared" si="28"/>
        <v>6.5</v>
      </c>
      <c r="AA93">
        <f t="shared" si="29"/>
        <v>5.5</v>
      </c>
      <c r="AB93">
        <f t="shared" si="30"/>
        <v>5.5</v>
      </c>
      <c r="AC93">
        <v>4.4400000000000004</v>
      </c>
      <c r="AD93">
        <v>5.23</v>
      </c>
      <c r="AE93">
        <v>5.4</v>
      </c>
      <c r="AF93">
        <v>4.83</v>
      </c>
      <c r="AG93">
        <v>5.38</v>
      </c>
      <c r="AH93" t="str">
        <f>LOOKUP(X93,{0,2.99,4.44,5.89},{"Low","Medium Low","Medium High","High"})</f>
        <v>Medium Low</v>
      </c>
      <c r="AI93" t="str">
        <f>LOOKUP(Y93,{0,4.12,5.23,6.34},{"Low","Medium Low","Medium High","High"})</f>
        <v>Medium High</v>
      </c>
      <c r="AJ93" t="str">
        <f>LOOKUP(Z93,{0,4.08,5.4,6.72},{"Low","Medium Low","Medium High","High"})</f>
        <v>Medium High</v>
      </c>
      <c r="AK93" t="str">
        <f>LOOKUP(AA93,{0,3.41,4.83,6.25},{"Low","Medium Low","Medium High","High"})</f>
        <v>Medium High</v>
      </c>
      <c r="AL93" t="str">
        <f>LOOKUP(AB93,{0,4.31,5.38,6.45},{"Low","Medium Low","Medium High","High"})</f>
        <v>Medium High</v>
      </c>
      <c r="AM93">
        <f>VLOOKUP(C93,'CLEAN DATA'!$C$1:$BE$1213,25,FALSE)</f>
        <v>10</v>
      </c>
      <c r="AN93">
        <f>VLOOKUP($C93,'CLEAN DATA'!$C$1:$BE$1213,2,FALSE)</f>
        <v>54</v>
      </c>
      <c r="AO93" t="str">
        <f t="shared" si="31"/>
        <v>51-60</v>
      </c>
      <c r="AP93">
        <f>VLOOKUP(C93,'AT Copy'!C92:BP1304,66,FALSE)</f>
        <v>8</v>
      </c>
      <c r="AQ93">
        <f>VLOOKUP(C93,'AT Copy'!C92:BP1304,40,FALSE)</f>
        <v>0</v>
      </c>
    </row>
    <row r="94" spans="1:43" x14ac:dyDescent="0.2">
      <c r="A94">
        <v>93</v>
      </c>
      <c r="B94" s="2">
        <v>44095.391319444447</v>
      </c>
      <c r="C94" t="s">
        <v>183</v>
      </c>
      <c r="D94">
        <v>7</v>
      </c>
      <c r="E94">
        <v>3</v>
      </c>
      <c r="F94">
        <v>7</v>
      </c>
      <c r="G94">
        <v>2</v>
      </c>
      <c r="H94">
        <v>7</v>
      </c>
      <c r="I94">
        <v>1</v>
      </c>
      <c r="J94">
        <v>7</v>
      </c>
      <c r="K94">
        <v>2</v>
      </c>
      <c r="L94">
        <v>7</v>
      </c>
      <c r="M94">
        <v>2</v>
      </c>
      <c r="N94">
        <f t="shared" si="16"/>
        <v>7</v>
      </c>
      <c r="O94">
        <f t="shared" si="17"/>
        <v>5</v>
      </c>
      <c r="P94">
        <f t="shared" si="18"/>
        <v>7</v>
      </c>
      <c r="Q94">
        <f t="shared" si="19"/>
        <v>6</v>
      </c>
      <c r="R94">
        <f t="shared" si="20"/>
        <v>7</v>
      </c>
      <c r="S94">
        <f t="shared" si="21"/>
        <v>7</v>
      </c>
      <c r="T94">
        <f t="shared" si="22"/>
        <v>7</v>
      </c>
      <c r="U94">
        <f t="shared" si="23"/>
        <v>6</v>
      </c>
      <c r="V94">
        <f t="shared" si="24"/>
        <v>7</v>
      </c>
      <c r="W94">
        <f t="shared" si="25"/>
        <v>6</v>
      </c>
      <c r="X94">
        <f t="shared" si="26"/>
        <v>7</v>
      </c>
      <c r="Y94">
        <f t="shared" si="27"/>
        <v>6</v>
      </c>
      <c r="Z94">
        <f t="shared" si="28"/>
        <v>6.5</v>
      </c>
      <c r="AA94">
        <f t="shared" si="29"/>
        <v>6.5</v>
      </c>
      <c r="AB94">
        <f t="shared" si="30"/>
        <v>6.5</v>
      </c>
      <c r="AC94">
        <v>4.4400000000000004</v>
      </c>
      <c r="AD94">
        <v>5.23</v>
      </c>
      <c r="AE94">
        <v>5.4</v>
      </c>
      <c r="AF94">
        <v>4.83</v>
      </c>
      <c r="AG94">
        <v>5.38</v>
      </c>
      <c r="AH94" t="str">
        <f>LOOKUP(X94,{0,2.99,4.44,5.89},{"Low","Medium Low","Medium High","High"})</f>
        <v>High</v>
      </c>
      <c r="AI94" t="str">
        <f>LOOKUP(Y94,{0,4.12,5.23,6.34},{"Low","Medium Low","Medium High","High"})</f>
        <v>Medium High</v>
      </c>
      <c r="AJ94" t="str">
        <f>LOOKUP(Z94,{0,4.08,5.4,6.72},{"Low","Medium Low","Medium High","High"})</f>
        <v>Medium High</v>
      </c>
      <c r="AK94" t="str">
        <f>LOOKUP(AA94,{0,3.41,4.83,6.25},{"Low","Medium Low","Medium High","High"})</f>
        <v>High</v>
      </c>
      <c r="AL94" t="str">
        <f>LOOKUP(AB94,{0,4.31,5.38,6.45},{"Low","Medium Low","Medium High","High"})</f>
        <v>High</v>
      </c>
      <c r="AM94">
        <f>VLOOKUP(C94,'CLEAN DATA'!$C$1:$BE$1213,25,FALSE)</f>
        <v>3</v>
      </c>
      <c r="AN94">
        <f>VLOOKUP($C94,'CLEAN DATA'!$C$1:$BE$1213,2,FALSE)</f>
        <v>42</v>
      </c>
      <c r="AO94" t="str">
        <f t="shared" si="31"/>
        <v>41-50</v>
      </c>
      <c r="AP94">
        <f>VLOOKUP(C94,'AT Copy'!C93:BP1305,66,FALSE)</f>
        <v>4</v>
      </c>
      <c r="AQ94">
        <f>VLOOKUP(C94,'AT Copy'!C93:BP1305,40,FALSE)</f>
        <v>1</v>
      </c>
    </row>
    <row r="95" spans="1:43" x14ac:dyDescent="0.2">
      <c r="A95">
        <v>94</v>
      </c>
      <c r="B95" s="2">
        <v>44095.391608796293</v>
      </c>
      <c r="C95" t="s">
        <v>184</v>
      </c>
      <c r="D95">
        <v>5</v>
      </c>
      <c r="E95">
        <v>6</v>
      </c>
      <c r="F95">
        <v>5</v>
      </c>
      <c r="G95">
        <v>4</v>
      </c>
      <c r="H95">
        <v>6</v>
      </c>
      <c r="I95">
        <v>4</v>
      </c>
      <c r="J95">
        <v>5</v>
      </c>
      <c r="K95">
        <v>4</v>
      </c>
      <c r="L95">
        <v>6</v>
      </c>
      <c r="M95">
        <v>5</v>
      </c>
      <c r="N95">
        <f t="shared" si="16"/>
        <v>5</v>
      </c>
      <c r="O95">
        <f t="shared" si="17"/>
        <v>2</v>
      </c>
      <c r="P95">
        <f t="shared" si="18"/>
        <v>5</v>
      </c>
      <c r="Q95">
        <f t="shared" si="19"/>
        <v>4</v>
      </c>
      <c r="R95">
        <f t="shared" si="20"/>
        <v>6</v>
      </c>
      <c r="S95">
        <f t="shared" si="21"/>
        <v>4</v>
      </c>
      <c r="T95">
        <f t="shared" si="22"/>
        <v>5</v>
      </c>
      <c r="U95">
        <f t="shared" si="23"/>
        <v>4</v>
      </c>
      <c r="V95">
        <f t="shared" si="24"/>
        <v>6</v>
      </c>
      <c r="W95">
        <f t="shared" si="25"/>
        <v>3</v>
      </c>
      <c r="X95">
        <f t="shared" si="26"/>
        <v>4.5</v>
      </c>
      <c r="Y95">
        <f t="shared" si="27"/>
        <v>3.5</v>
      </c>
      <c r="Z95">
        <f t="shared" si="28"/>
        <v>4.5</v>
      </c>
      <c r="AA95">
        <f t="shared" si="29"/>
        <v>5</v>
      </c>
      <c r="AB95">
        <f t="shared" si="30"/>
        <v>4.5</v>
      </c>
      <c r="AC95">
        <v>4.4400000000000004</v>
      </c>
      <c r="AD95">
        <v>5.23</v>
      </c>
      <c r="AE95">
        <v>5.4</v>
      </c>
      <c r="AF95">
        <v>4.83</v>
      </c>
      <c r="AG95">
        <v>5.38</v>
      </c>
      <c r="AH95" t="str">
        <f>LOOKUP(X95,{0,2.99,4.44,5.89},{"Low","Medium Low","Medium High","High"})</f>
        <v>Medium High</v>
      </c>
      <c r="AI95" t="str">
        <f>LOOKUP(Y95,{0,4.12,5.23,6.34},{"Low","Medium Low","Medium High","High"})</f>
        <v>Low</v>
      </c>
      <c r="AJ95" t="str">
        <f>LOOKUP(Z95,{0,4.08,5.4,6.72},{"Low","Medium Low","Medium High","High"})</f>
        <v>Medium Low</v>
      </c>
      <c r="AK95" t="str">
        <f>LOOKUP(AA95,{0,3.41,4.83,6.25},{"Low","Medium Low","Medium High","High"})</f>
        <v>Medium High</v>
      </c>
      <c r="AL95" t="str">
        <f>LOOKUP(AB95,{0,4.31,5.38,6.45},{"Low","Medium Low","Medium High","High"})</f>
        <v>Medium Low</v>
      </c>
      <c r="AM95">
        <f>VLOOKUP(C95,'CLEAN DATA'!$C$1:$BE$1213,25,FALSE)</f>
        <v>13</v>
      </c>
      <c r="AN95">
        <f>VLOOKUP($C95,'CLEAN DATA'!$C$1:$BE$1213,2,FALSE)</f>
        <v>42</v>
      </c>
      <c r="AO95" t="str">
        <f t="shared" si="31"/>
        <v>41-50</v>
      </c>
      <c r="AP95">
        <f>VLOOKUP(C95,'AT Copy'!C94:BP1306,66,FALSE)</f>
        <v>1</v>
      </c>
      <c r="AQ95">
        <f>VLOOKUP(C95,'AT Copy'!C94:BP1306,40,FALSE)</f>
        <v>1</v>
      </c>
    </row>
    <row r="96" spans="1:43" x14ac:dyDescent="0.2">
      <c r="A96">
        <v>95</v>
      </c>
      <c r="B96" s="2">
        <v>44095.391724537039</v>
      </c>
      <c r="C96" t="s">
        <v>186</v>
      </c>
      <c r="D96">
        <v>6</v>
      </c>
      <c r="E96">
        <v>4</v>
      </c>
      <c r="F96">
        <v>7</v>
      </c>
      <c r="G96">
        <v>1</v>
      </c>
      <c r="H96">
        <v>7</v>
      </c>
      <c r="I96">
        <v>4</v>
      </c>
      <c r="J96">
        <v>7</v>
      </c>
      <c r="K96">
        <v>1</v>
      </c>
      <c r="L96">
        <v>6</v>
      </c>
      <c r="M96">
        <v>1</v>
      </c>
      <c r="N96">
        <f t="shared" si="16"/>
        <v>6</v>
      </c>
      <c r="O96">
        <f t="shared" si="17"/>
        <v>4</v>
      </c>
      <c r="P96">
        <f t="shared" si="18"/>
        <v>7</v>
      </c>
      <c r="Q96">
        <f t="shared" si="19"/>
        <v>7</v>
      </c>
      <c r="R96">
        <f t="shared" si="20"/>
        <v>7</v>
      </c>
      <c r="S96">
        <f t="shared" si="21"/>
        <v>4</v>
      </c>
      <c r="T96">
        <f t="shared" si="22"/>
        <v>7</v>
      </c>
      <c r="U96">
        <f t="shared" si="23"/>
        <v>7</v>
      </c>
      <c r="V96">
        <f t="shared" si="24"/>
        <v>6</v>
      </c>
      <c r="W96">
        <f t="shared" si="25"/>
        <v>7</v>
      </c>
      <c r="X96">
        <f t="shared" si="26"/>
        <v>5</v>
      </c>
      <c r="Y96">
        <f t="shared" si="27"/>
        <v>5.5</v>
      </c>
      <c r="Z96">
        <f t="shared" si="28"/>
        <v>7</v>
      </c>
      <c r="AA96">
        <f t="shared" si="29"/>
        <v>6.5</v>
      </c>
      <c r="AB96">
        <f t="shared" si="30"/>
        <v>7</v>
      </c>
      <c r="AC96">
        <v>4.4400000000000004</v>
      </c>
      <c r="AD96">
        <v>5.23</v>
      </c>
      <c r="AE96">
        <v>5.4</v>
      </c>
      <c r="AF96">
        <v>4.83</v>
      </c>
      <c r="AG96">
        <v>5.38</v>
      </c>
      <c r="AH96" t="str">
        <f>LOOKUP(X96,{0,2.99,4.44,5.89},{"Low","Medium Low","Medium High","High"})</f>
        <v>Medium High</v>
      </c>
      <c r="AI96" t="str">
        <f>LOOKUP(Y96,{0,4.12,5.23,6.34},{"Low","Medium Low","Medium High","High"})</f>
        <v>Medium High</v>
      </c>
      <c r="AJ96" t="str">
        <f>LOOKUP(Z96,{0,4.08,5.4,6.72},{"Low","Medium Low","Medium High","High"})</f>
        <v>High</v>
      </c>
      <c r="AK96" t="str">
        <f>LOOKUP(AA96,{0,3.41,4.83,6.25},{"Low","Medium Low","Medium High","High"})</f>
        <v>High</v>
      </c>
      <c r="AL96" t="str">
        <f>LOOKUP(AB96,{0,4.31,5.38,6.45},{"Low","Medium Low","Medium High","High"})</f>
        <v>High</v>
      </c>
      <c r="AM96">
        <f>VLOOKUP(C96,'CLEAN DATA'!$C$1:$BE$1213,25,FALSE)</f>
        <v>3</v>
      </c>
      <c r="AN96">
        <f>VLOOKUP($C96,'CLEAN DATA'!$C$1:$BE$1213,2,FALSE)</f>
        <v>32</v>
      </c>
      <c r="AO96" t="str">
        <f t="shared" si="31"/>
        <v>31-40</v>
      </c>
      <c r="AP96">
        <f>VLOOKUP(C96,'AT Copy'!C95:BP1307,66,FALSE)</f>
        <v>8</v>
      </c>
      <c r="AQ96">
        <f>VLOOKUP(C96,'AT Copy'!C95:BP1307,40,FALSE)</f>
        <v>1</v>
      </c>
    </row>
    <row r="97" spans="1:43" x14ac:dyDescent="0.2">
      <c r="A97">
        <v>96</v>
      </c>
      <c r="B97" s="2">
        <v>44095.395798611113</v>
      </c>
      <c r="C97" t="s">
        <v>187</v>
      </c>
      <c r="D97">
        <v>6</v>
      </c>
      <c r="E97">
        <v>4</v>
      </c>
      <c r="F97">
        <v>5</v>
      </c>
      <c r="G97">
        <v>2</v>
      </c>
      <c r="H97">
        <v>7</v>
      </c>
      <c r="I97">
        <v>3</v>
      </c>
      <c r="J97">
        <v>7</v>
      </c>
      <c r="K97">
        <v>4</v>
      </c>
      <c r="L97">
        <v>6</v>
      </c>
      <c r="M97">
        <v>4</v>
      </c>
      <c r="N97">
        <f t="shared" si="16"/>
        <v>6</v>
      </c>
      <c r="O97">
        <f t="shared" si="17"/>
        <v>4</v>
      </c>
      <c r="P97">
        <f t="shared" si="18"/>
        <v>5</v>
      </c>
      <c r="Q97">
        <f t="shared" si="19"/>
        <v>6</v>
      </c>
      <c r="R97">
        <f t="shared" si="20"/>
        <v>7</v>
      </c>
      <c r="S97">
        <f t="shared" si="21"/>
        <v>5</v>
      </c>
      <c r="T97">
        <f t="shared" si="22"/>
        <v>7</v>
      </c>
      <c r="U97">
        <f t="shared" si="23"/>
        <v>4</v>
      </c>
      <c r="V97">
        <f t="shared" si="24"/>
        <v>6</v>
      </c>
      <c r="W97">
        <f t="shared" si="25"/>
        <v>4</v>
      </c>
      <c r="X97">
        <f t="shared" si="26"/>
        <v>5.5</v>
      </c>
      <c r="Y97">
        <f t="shared" si="27"/>
        <v>5.5</v>
      </c>
      <c r="Z97">
        <f t="shared" si="28"/>
        <v>4.5</v>
      </c>
      <c r="AA97">
        <f t="shared" si="29"/>
        <v>6</v>
      </c>
      <c r="AB97">
        <f t="shared" si="30"/>
        <v>5.5</v>
      </c>
      <c r="AC97">
        <v>4.4400000000000004</v>
      </c>
      <c r="AD97">
        <v>5.23</v>
      </c>
      <c r="AE97">
        <v>5.4</v>
      </c>
      <c r="AF97">
        <v>4.83</v>
      </c>
      <c r="AG97">
        <v>5.38</v>
      </c>
      <c r="AH97" t="str">
        <f>LOOKUP(X97,{0,2.99,4.44,5.89},{"Low","Medium Low","Medium High","High"})</f>
        <v>Medium High</v>
      </c>
      <c r="AI97" t="str">
        <f>LOOKUP(Y97,{0,4.12,5.23,6.34},{"Low","Medium Low","Medium High","High"})</f>
        <v>Medium High</v>
      </c>
      <c r="AJ97" t="str">
        <f>LOOKUP(Z97,{0,4.08,5.4,6.72},{"Low","Medium Low","Medium High","High"})</f>
        <v>Medium Low</v>
      </c>
      <c r="AK97" t="str">
        <f>LOOKUP(AA97,{0,3.41,4.83,6.25},{"Low","Medium Low","Medium High","High"})</f>
        <v>Medium High</v>
      </c>
      <c r="AL97" t="str">
        <f>LOOKUP(AB97,{0,4.31,5.38,6.45},{"Low","Medium Low","Medium High","High"})</f>
        <v>Medium High</v>
      </c>
      <c r="AM97">
        <f>VLOOKUP(C97,'CLEAN DATA'!$C$1:$BE$1213,25,FALSE)</f>
        <v>12</v>
      </c>
      <c r="AN97">
        <f>VLOOKUP($C97,'CLEAN DATA'!$C$1:$BE$1213,2,FALSE)</f>
        <v>63</v>
      </c>
      <c r="AO97" t="str">
        <f t="shared" si="31"/>
        <v>60+</v>
      </c>
      <c r="AP97">
        <f>VLOOKUP(C97,'AT Copy'!C96:BP1308,66,FALSE)</f>
        <v>4</v>
      </c>
      <c r="AQ97">
        <f>VLOOKUP(C97,'AT Copy'!C96:BP1308,40,FALSE)</f>
        <v>1</v>
      </c>
    </row>
    <row r="98" spans="1:43" x14ac:dyDescent="0.2">
      <c r="A98">
        <v>97</v>
      </c>
      <c r="B98" s="2">
        <v>44095.42863425926</v>
      </c>
      <c r="C98" t="s">
        <v>189</v>
      </c>
      <c r="D98">
        <v>4</v>
      </c>
      <c r="E98">
        <v>4</v>
      </c>
      <c r="F98">
        <v>4</v>
      </c>
      <c r="G98">
        <v>4</v>
      </c>
      <c r="H98">
        <v>4</v>
      </c>
      <c r="I98">
        <v>4</v>
      </c>
      <c r="J98">
        <v>4</v>
      </c>
      <c r="K98">
        <v>4</v>
      </c>
      <c r="L98">
        <v>4</v>
      </c>
      <c r="M98">
        <v>4</v>
      </c>
      <c r="N98">
        <f t="shared" si="16"/>
        <v>4</v>
      </c>
      <c r="O98">
        <f t="shared" si="17"/>
        <v>4</v>
      </c>
      <c r="P98">
        <f t="shared" si="18"/>
        <v>4</v>
      </c>
      <c r="Q98">
        <f t="shared" si="19"/>
        <v>4</v>
      </c>
      <c r="R98">
        <f t="shared" si="20"/>
        <v>4</v>
      </c>
      <c r="S98">
        <f t="shared" si="21"/>
        <v>4</v>
      </c>
      <c r="T98">
        <f t="shared" si="22"/>
        <v>4</v>
      </c>
      <c r="U98">
        <f t="shared" si="23"/>
        <v>4</v>
      </c>
      <c r="V98">
        <f t="shared" si="24"/>
        <v>4</v>
      </c>
      <c r="W98">
        <f t="shared" si="25"/>
        <v>4</v>
      </c>
      <c r="X98">
        <f t="shared" si="26"/>
        <v>4</v>
      </c>
      <c r="Y98">
        <f t="shared" si="27"/>
        <v>4</v>
      </c>
      <c r="Z98">
        <f t="shared" si="28"/>
        <v>4</v>
      </c>
      <c r="AA98">
        <f t="shared" si="29"/>
        <v>4</v>
      </c>
      <c r="AB98">
        <f t="shared" si="30"/>
        <v>4</v>
      </c>
      <c r="AC98">
        <v>4.4400000000000004</v>
      </c>
      <c r="AD98">
        <v>5.23</v>
      </c>
      <c r="AE98">
        <v>5.4</v>
      </c>
      <c r="AF98">
        <v>4.83</v>
      </c>
      <c r="AG98">
        <v>5.38</v>
      </c>
      <c r="AH98" t="str">
        <f>LOOKUP(X98,{0,2.99,4.44,5.89},{"Low","Medium Low","Medium High","High"})</f>
        <v>Medium Low</v>
      </c>
      <c r="AI98" t="str">
        <f>LOOKUP(Y98,{0,4.12,5.23,6.34},{"Low","Medium Low","Medium High","High"})</f>
        <v>Low</v>
      </c>
      <c r="AJ98" t="str">
        <f>LOOKUP(Z98,{0,4.08,5.4,6.72},{"Low","Medium Low","Medium High","High"})</f>
        <v>Low</v>
      </c>
      <c r="AK98" t="str">
        <f>LOOKUP(AA98,{0,3.41,4.83,6.25},{"Low","Medium Low","Medium High","High"})</f>
        <v>Medium Low</v>
      </c>
      <c r="AL98" t="str">
        <f>LOOKUP(AB98,{0,4.31,5.38,6.45},{"Low","Medium Low","Medium High","High"})</f>
        <v>Low</v>
      </c>
      <c r="AM98">
        <f>VLOOKUP(C98,'CLEAN DATA'!$C$1:$BE$1213,25,FALSE)</f>
        <v>1</v>
      </c>
      <c r="AN98">
        <f>VLOOKUP($C98,'CLEAN DATA'!$C$1:$BE$1213,2,FALSE)</f>
        <v>36</v>
      </c>
      <c r="AO98" t="str">
        <f t="shared" si="31"/>
        <v>31-40</v>
      </c>
      <c r="AP98">
        <f>VLOOKUP(C98,'AT Copy'!C97:BP1309,66,FALSE)</f>
        <v>1</v>
      </c>
      <c r="AQ98">
        <f>VLOOKUP(C98,'AT Copy'!C97:BP1309,40,FALSE)</f>
        <v>0</v>
      </c>
    </row>
    <row r="99" spans="1:43" x14ac:dyDescent="0.2">
      <c r="A99">
        <v>98</v>
      </c>
      <c r="B99" s="2">
        <v>44095.429016203707</v>
      </c>
      <c r="C99" t="s">
        <v>190</v>
      </c>
      <c r="D99">
        <v>3</v>
      </c>
      <c r="E99">
        <v>2</v>
      </c>
      <c r="F99">
        <v>4</v>
      </c>
      <c r="G99">
        <v>7</v>
      </c>
      <c r="H99">
        <v>2</v>
      </c>
      <c r="I99">
        <v>6</v>
      </c>
      <c r="J99">
        <v>5</v>
      </c>
      <c r="K99">
        <v>1</v>
      </c>
      <c r="L99">
        <v>5</v>
      </c>
      <c r="M99">
        <v>6</v>
      </c>
      <c r="N99">
        <f t="shared" si="16"/>
        <v>3</v>
      </c>
      <c r="O99">
        <f t="shared" si="17"/>
        <v>6</v>
      </c>
      <c r="P99">
        <f t="shared" si="18"/>
        <v>4</v>
      </c>
      <c r="Q99">
        <f t="shared" si="19"/>
        <v>1</v>
      </c>
      <c r="R99">
        <f t="shared" si="20"/>
        <v>2</v>
      </c>
      <c r="S99">
        <f t="shared" si="21"/>
        <v>2</v>
      </c>
      <c r="T99">
        <f t="shared" si="22"/>
        <v>5</v>
      </c>
      <c r="U99">
        <f t="shared" si="23"/>
        <v>7</v>
      </c>
      <c r="V99">
        <f t="shared" si="24"/>
        <v>5</v>
      </c>
      <c r="W99">
        <f t="shared" si="25"/>
        <v>2</v>
      </c>
      <c r="X99">
        <f t="shared" si="26"/>
        <v>2.5</v>
      </c>
      <c r="Y99">
        <f t="shared" si="27"/>
        <v>5.5</v>
      </c>
      <c r="Z99">
        <f t="shared" si="28"/>
        <v>5.5</v>
      </c>
      <c r="AA99">
        <f t="shared" si="29"/>
        <v>3</v>
      </c>
      <c r="AB99">
        <f t="shared" si="30"/>
        <v>2</v>
      </c>
      <c r="AC99">
        <v>4.4400000000000004</v>
      </c>
      <c r="AD99">
        <v>5.23</v>
      </c>
      <c r="AE99">
        <v>5.4</v>
      </c>
      <c r="AF99">
        <v>4.83</v>
      </c>
      <c r="AG99">
        <v>5.38</v>
      </c>
      <c r="AH99" t="str">
        <f>LOOKUP(X99,{0,2.99,4.44,5.89},{"Low","Medium Low","Medium High","High"})</f>
        <v>Low</v>
      </c>
      <c r="AI99" t="str">
        <f>LOOKUP(Y99,{0,4.12,5.23,6.34},{"Low","Medium Low","Medium High","High"})</f>
        <v>Medium High</v>
      </c>
      <c r="AJ99" t="str">
        <f>LOOKUP(Z99,{0,4.08,5.4,6.72},{"Low","Medium Low","Medium High","High"})</f>
        <v>Medium High</v>
      </c>
      <c r="AK99" t="str">
        <f>LOOKUP(AA99,{0,3.41,4.83,6.25},{"Low","Medium Low","Medium High","High"})</f>
        <v>Low</v>
      </c>
      <c r="AL99" t="str">
        <f>LOOKUP(AB99,{0,4.31,5.38,6.45},{"Low","Medium Low","Medium High","High"})</f>
        <v>Low</v>
      </c>
      <c r="AM99">
        <f>VLOOKUP(C99,'CLEAN DATA'!$C$1:$BE$1213,25,FALSE)</f>
        <v>1</v>
      </c>
      <c r="AN99">
        <f>VLOOKUP($C99,'CLEAN DATA'!$C$1:$BE$1213,2,FALSE)</f>
        <v>21</v>
      </c>
      <c r="AO99" t="str">
        <f t="shared" si="31"/>
        <v>&lt;=30</v>
      </c>
      <c r="AP99">
        <f>VLOOKUP(C99,'AT Copy'!C98:BP1310,66,FALSE)</f>
        <v>5</v>
      </c>
      <c r="AQ99">
        <f>VLOOKUP(C99,'AT Copy'!C98:BP1310,40,FALSE)</f>
        <v>0</v>
      </c>
    </row>
    <row r="100" spans="1:43" x14ac:dyDescent="0.2">
      <c r="A100">
        <v>99</v>
      </c>
      <c r="B100" s="2">
        <v>44095.429745370369</v>
      </c>
      <c r="C100" t="s">
        <v>191</v>
      </c>
      <c r="D100">
        <v>1</v>
      </c>
      <c r="E100">
        <v>1</v>
      </c>
      <c r="F100">
        <v>6</v>
      </c>
      <c r="G100">
        <v>7</v>
      </c>
      <c r="H100">
        <v>6</v>
      </c>
      <c r="I100">
        <v>7</v>
      </c>
      <c r="J100">
        <v>7</v>
      </c>
      <c r="K100">
        <v>3</v>
      </c>
      <c r="L100">
        <v>3</v>
      </c>
      <c r="M100">
        <v>2</v>
      </c>
      <c r="N100">
        <f t="shared" si="16"/>
        <v>1</v>
      </c>
      <c r="O100">
        <f t="shared" si="17"/>
        <v>7</v>
      </c>
      <c r="P100">
        <f t="shared" si="18"/>
        <v>6</v>
      </c>
      <c r="Q100">
        <f t="shared" si="19"/>
        <v>1</v>
      </c>
      <c r="R100">
        <f t="shared" si="20"/>
        <v>6</v>
      </c>
      <c r="S100">
        <f t="shared" si="21"/>
        <v>1</v>
      </c>
      <c r="T100">
        <f t="shared" si="22"/>
        <v>7</v>
      </c>
      <c r="U100">
        <f t="shared" si="23"/>
        <v>5</v>
      </c>
      <c r="V100">
        <f t="shared" si="24"/>
        <v>3</v>
      </c>
      <c r="W100">
        <f t="shared" si="25"/>
        <v>6</v>
      </c>
      <c r="X100">
        <f t="shared" si="26"/>
        <v>1</v>
      </c>
      <c r="Y100">
        <f t="shared" si="27"/>
        <v>7</v>
      </c>
      <c r="Z100">
        <f t="shared" si="28"/>
        <v>5.5</v>
      </c>
      <c r="AA100">
        <f t="shared" si="29"/>
        <v>2</v>
      </c>
      <c r="AB100">
        <f t="shared" si="30"/>
        <v>6</v>
      </c>
      <c r="AC100">
        <v>4.4400000000000004</v>
      </c>
      <c r="AD100">
        <v>5.23</v>
      </c>
      <c r="AE100">
        <v>5.4</v>
      </c>
      <c r="AF100">
        <v>4.83</v>
      </c>
      <c r="AG100">
        <v>5.38</v>
      </c>
      <c r="AH100" t="str">
        <f>LOOKUP(X100,{0,2.99,4.44,5.89},{"Low","Medium Low","Medium High","High"})</f>
        <v>Low</v>
      </c>
      <c r="AI100" t="str">
        <f>LOOKUP(Y100,{0,4.12,5.23,6.34},{"Low","Medium Low","Medium High","High"})</f>
        <v>High</v>
      </c>
      <c r="AJ100" t="str">
        <f>LOOKUP(Z100,{0,4.08,5.4,6.72},{"Low","Medium Low","Medium High","High"})</f>
        <v>Medium High</v>
      </c>
      <c r="AK100" t="str">
        <f>LOOKUP(AA100,{0,3.41,4.83,6.25},{"Low","Medium Low","Medium High","High"})</f>
        <v>Low</v>
      </c>
      <c r="AL100" t="str">
        <f>LOOKUP(AB100,{0,4.31,5.38,6.45},{"Low","Medium Low","Medium High","High"})</f>
        <v>Medium High</v>
      </c>
      <c r="AM100">
        <f>VLOOKUP(C100,'CLEAN DATA'!$C$1:$BE$1213,25,FALSE)</f>
        <v>10</v>
      </c>
      <c r="AN100">
        <f>VLOOKUP($C100,'CLEAN DATA'!$C$1:$BE$1213,2,FALSE)</f>
        <v>50</v>
      </c>
      <c r="AO100" t="str">
        <f t="shared" si="31"/>
        <v>41-50</v>
      </c>
      <c r="AP100">
        <f>VLOOKUP(C100,'AT Copy'!C99:BP1311,66,FALSE)</f>
        <v>5</v>
      </c>
      <c r="AQ100">
        <f>VLOOKUP(C100,'AT Copy'!C99:BP1311,40,FALSE)</f>
        <v>1</v>
      </c>
    </row>
    <row r="101" spans="1:43" x14ac:dyDescent="0.2">
      <c r="A101">
        <v>100</v>
      </c>
      <c r="B101" s="2">
        <v>44095.43</v>
      </c>
      <c r="C101" t="s">
        <v>192</v>
      </c>
      <c r="D101">
        <v>6</v>
      </c>
      <c r="E101">
        <v>7</v>
      </c>
      <c r="F101">
        <v>6</v>
      </c>
      <c r="G101">
        <v>7</v>
      </c>
      <c r="H101">
        <v>7</v>
      </c>
      <c r="I101">
        <v>7</v>
      </c>
      <c r="J101">
        <v>7</v>
      </c>
      <c r="K101">
        <v>7</v>
      </c>
      <c r="L101">
        <v>7</v>
      </c>
      <c r="M101">
        <v>7</v>
      </c>
      <c r="N101">
        <f t="shared" si="16"/>
        <v>6</v>
      </c>
      <c r="O101">
        <f t="shared" si="17"/>
        <v>1</v>
      </c>
      <c r="P101">
        <f t="shared" si="18"/>
        <v>6</v>
      </c>
      <c r="Q101">
        <f t="shared" si="19"/>
        <v>1</v>
      </c>
      <c r="R101">
        <f t="shared" si="20"/>
        <v>7</v>
      </c>
      <c r="S101">
        <f t="shared" si="21"/>
        <v>1</v>
      </c>
      <c r="T101">
        <f t="shared" si="22"/>
        <v>7</v>
      </c>
      <c r="U101">
        <f t="shared" si="23"/>
        <v>1</v>
      </c>
      <c r="V101">
        <f t="shared" si="24"/>
        <v>7</v>
      </c>
      <c r="W101">
        <f t="shared" si="25"/>
        <v>1</v>
      </c>
      <c r="X101">
        <f t="shared" si="26"/>
        <v>3.5</v>
      </c>
      <c r="Y101">
        <f t="shared" si="27"/>
        <v>4</v>
      </c>
      <c r="Z101">
        <f t="shared" si="28"/>
        <v>3.5</v>
      </c>
      <c r="AA101">
        <f t="shared" si="29"/>
        <v>4</v>
      </c>
      <c r="AB101">
        <f t="shared" si="30"/>
        <v>4</v>
      </c>
      <c r="AC101">
        <v>4.4400000000000004</v>
      </c>
      <c r="AD101">
        <v>5.23</v>
      </c>
      <c r="AE101">
        <v>5.4</v>
      </c>
      <c r="AF101">
        <v>4.83</v>
      </c>
      <c r="AG101">
        <v>5.38</v>
      </c>
      <c r="AH101" t="str">
        <f>LOOKUP(X101,{0,2.99,4.44,5.89},{"Low","Medium Low","Medium High","High"})</f>
        <v>Medium Low</v>
      </c>
      <c r="AI101" t="str">
        <f>LOOKUP(Y101,{0,4.12,5.23,6.34},{"Low","Medium Low","Medium High","High"})</f>
        <v>Low</v>
      </c>
      <c r="AJ101" t="str">
        <f>LOOKUP(Z101,{0,4.08,5.4,6.72},{"Low","Medium Low","Medium High","High"})</f>
        <v>Low</v>
      </c>
      <c r="AK101" t="str">
        <f>LOOKUP(AA101,{0,3.41,4.83,6.25},{"Low","Medium Low","Medium High","High"})</f>
        <v>Medium Low</v>
      </c>
      <c r="AL101" t="str">
        <f>LOOKUP(AB101,{0,4.31,5.38,6.45},{"Low","Medium Low","Medium High","High"})</f>
        <v>Low</v>
      </c>
      <c r="AM101">
        <f>VLOOKUP(C101,'CLEAN DATA'!$C$1:$BE$1213,25,FALSE)</f>
        <v>1</v>
      </c>
      <c r="AN101">
        <f>VLOOKUP($C101,'CLEAN DATA'!$C$1:$BE$1213,2,FALSE)</f>
        <v>34</v>
      </c>
      <c r="AO101" t="str">
        <f t="shared" si="31"/>
        <v>31-40</v>
      </c>
      <c r="AP101">
        <f>VLOOKUP(C101,'AT Copy'!C100:BP1312,66,FALSE)</f>
        <v>1</v>
      </c>
      <c r="AQ101">
        <f>VLOOKUP(C101,'AT Copy'!C100:BP1312,40,FALSE)</f>
        <v>1</v>
      </c>
    </row>
    <row r="102" spans="1:43" x14ac:dyDescent="0.2">
      <c r="A102">
        <v>101</v>
      </c>
      <c r="B102" s="2">
        <v>44095.430034722223</v>
      </c>
      <c r="C102" t="s">
        <v>193</v>
      </c>
      <c r="D102">
        <v>5</v>
      </c>
      <c r="E102">
        <v>4</v>
      </c>
      <c r="F102">
        <v>4</v>
      </c>
      <c r="G102">
        <v>4</v>
      </c>
      <c r="H102">
        <v>3</v>
      </c>
      <c r="I102">
        <v>3</v>
      </c>
      <c r="J102">
        <v>4</v>
      </c>
      <c r="K102">
        <v>2</v>
      </c>
      <c r="L102">
        <v>6</v>
      </c>
      <c r="M102">
        <v>5</v>
      </c>
      <c r="N102">
        <f t="shared" si="16"/>
        <v>5</v>
      </c>
      <c r="O102">
        <f t="shared" si="17"/>
        <v>4</v>
      </c>
      <c r="P102">
        <f t="shared" si="18"/>
        <v>4</v>
      </c>
      <c r="Q102">
        <f t="shared" si="19"/>
        <v>4</v>
      </c>
      <c r="R102">
        <f t="shared" si="20"/>
        <v>3</v>
      </c>
      <c r="S102">
        <f t="shared" si="21"/>
        <v>5</v>
      </c>
      <c r="T102">
        <f t="shared" si="22"/>
        <v>4</v>
      </c>
      <c r="U102">
        <f t="shared" si="23"/>
        <v>6</v>
      </c>
      <c r="V102">
        <f t="shared" si="24"/>
        <v>6</v>
      </c>
      <c r="W102">
        <f t="shared" si="25"/>
        <v>3</v>
      </c>
      <c r="X102">
        <f t="shared" si="26"/>
        <v>5</v>
      </c>
      <c r="Y102">
        <f t="shared" si="27"/>
        <v>4</v>
      </c>
      <c r="Z102">
        <f t="shared" si="28"/>
        <v>5</v>
      </c>
      <c r="AA102">
        <f t="shared" si="29"/>
        <v>5</v>
      </c>
      <c r="AB102">
        <f t="shared" si="30"/>
        <v>3</v>
      </c>
      <c r="AC102">
        <v>4.4400000000000004</v>
      </c>
      <c r="AD102">
        <v>5.23</v>
      </c>
      <c r="AE102">
        <v>5.4</v>
      </c>
      <c r="AF102">
        <v>4.83</v>
      </c>
      <c r="AG102">
        <v>5.38</v>
      </c>
      <c r="AH102" t="str">
        <f>LOOKUP(X102,{0,2.99,4.44,5.89},{"Low","Medium Low","Medium High","High"})</f>
        <v>Medium High</v>
      </c>
      <c r="AI102" t="str">
        <f>LOOKUP(Y102,{0,4.12,5.23,6.34},{"Low","Medium Low","Medium High","High"})</f>
        <v>Low</v>
      </c>
      <c r="AJ102" t="str">
        <f>LOOKUP(Z102,{0,4.08,5.4,6.72},{"Low","Medium Low","Medium High","High"})</f>
        <v>Medium Low</v>
      </c>
      <c r="AK102" t="str">
        <f>LOOKUP(AA102,{0,3.41,4.83,6.25},{"Low","Medium Low","Medium High","High"})</f>
        <v>Medium High</v>
      </c>
      <c r="AL102" t="str">
        <f>LOOKUP(AB102,{0,4.31,5.38,6.45},{"Low","Medium Low","Medium High","High"})</f>
        <v>Low</v>
      </c>
      <c r="AM102">
        <f>VLOOKUP(C102,'CLEAN DATA'!$C$1:$BE$1213,25,FALSE)</f>
        <v>5</v>
      </c>
      <c r="AN102">
        <f>VLOOKUP($C102,'CLEAN DATA'!$C$1:$BE$1213,2,FALSE)</f>
        <v>31</v>
      </c>
      <c r="AO102" t="str">
        <f t="shared" si="31"/>
        <v>31-40</v>
      </c>
      <c r="AP102">
        <f>VLOOKUP(C102,'AT Copy'!C101:BP1313,66,FALSE)</f>
        <v>1</v>
      </c>
      <c r="AQ102">
        <f>VLOOKUP(C102,'AT Copy'!C101:BP1313,40,FALSE)</f>
        <v>0</v>
      </c>
    </row>
    <row r="103" spans="1:43" x14ac:dyDescent="0.2">
      <c r="A103">
        <v>102</v>
      </c>
      <c r="B103" s="2">
        <v>44095.430254629631</v>
      </c>
      <c r="C103" t="s">
        <v>194</v>
      </c>
      <c r="D103">
        <v>4</v>
      </c>
      <c r="E103">
        <v>5</v>
      </c>
      <c r="F103">
        <v>7</v>
      </c>
      <c r="G103">
        <v>3</v>
      </c>
      <c r="H103">
        <v>6</v>
      </c>
      <c r="I103">
        <v>3</v>
      </c>
      <c r="J103">
        <v>5</v>
      </c>
      <c r="K103">
        <v>1</v>
      </c>
      <c r="L103">
        <v>6</v>
      </c>
      <c r="M103">
        <v>2</v>
      </c>
      <c r="N103">
        <f t="shared" si="16"/>
        <v>4</v>
      </c>
      <c r="O103">
        <f t="shared" si="17"/>
        <v>3</v>
      </c>
      <c r="P103">
        <f t="shared" si="18"/>
        <v>7</v>
      </c>
      <c r="Q103">
        <f t="shared" si="19"/>
        <v>5</v>
      </c>
      <c r="R103">
        <f t="shared" si="20"/>
        <v>6</v>
      </c>
      <c r="S103">
        <f t="shared" si="21"/>
        <v>5</v>
      </c>
      <c r="T103">
        <f t="shared" si="22"/>
        <v>5</v>
      </c>
      <c r="U103">
        <f t="shared" si="23"/>
        <v>7</v>
      </c>
      <c r="V103">
        <f t="shared" si="24"/>
        <v>6</v>
      </c>
      <c r="W103">
        <f t="shared" si="25"/>
        <v>6</v>
      </c>
      <c r="X103">
        <f t="shared" si="26"/>
        <v>4.5</v>
      </c>
      <c r="Y103">
        <f t="shared" si="27"/>
        <v>4</v>
      </c>
      <c r="Z103">
        <f t="shared" si="28"/>
        <v>7</v>
      </c>
      <c r="AA103">
        <f t="shared" si="29"/>
        <v>5.5</v>
      </c>
      <c r="AB103">
        <f t="shared" si="30"/>
        <v>6</v>
      </c>
      <c r="AC103">
        <v>4.4400000000000004</v>
      </c>
      <c r="AD103">
        <v>5.23</v>
      </c>
      <c r="AE103">
        <v>5.4</v>
      </c>
      <c r="AF103">
        <v>4.83</v>
      </c>
      <c r="AG103">
        <v>5.38</v>
      </c>
      <c r="AH103" t="str">
        <f>LOOKUP(X103,{0,2.99,4.44,5.89},{"Low","Medium Low","Medium High","High"})</f>
        <v>Medium High</v>
      </c>
      <c r="AI103" t="str">
        <f>LOOKUP(Y103,{0,4.12,5.23,6.34},{"Low","Medium Low","Medium High","High"})</f>
        <v>Low</v>
      </c>
      <c r="AJ103" t="str">
        <f>LOOKUP(Z103,{0,4.08,5.4,6.72},{"Low","Medium Low","Medium High","High"})</f>
        <v>High</v>
      </c>
      <c r="AK103" t="str">
        <f>LOOKUP(AA103,{0,3.41,4.83,6.25},{"Low","Medium Low","Medium High","High"})</f>
        <v>Medium High</v>
      </c>
      <c r="AL103" t="str">
        <f>LOOKUP(AB103,{0,4.31,5.38,6.45},{"Low","Medium Low","Medium High","High"})</f>
        <v>Medium High</v>
      </c>
      <c r="AM103">
        <f>VLOOKUP(C103,'CLEAN DATA'!$C$1:$BE$1213,25,FALSE)</f>
        <v>13</v>
      </c>
      <c r="AN103">
        <f>VLOOKUP($C103,'CLEAN DATA'!$C$1:$BE$1213,2,FALSE)</f>
        <v>44</v>
      </c>
      <c r="AO103" t="str">
        <f t="shared" si="31"/>
        <v>41-50</v>
      </c>
      <c r="AP103">
        <f>VLOOKUP(C103,'AT Copy'!C102:BP1314,66,FALSE)</f>
        <v>3</v>
      </c>
      <c r="AQ103">
        <f>VLOOKUP(C103,'AT Copy'!C102:BP1314,40,FALSE)</f>
        <v>1</v>
      </c>
    </row>
    <row r="104" spans="1:43" x14ac:dyDescent="0.2">
      <c r="A104">
        <v>103</v>
      </c>
      <c r="B104" s="2">
        <v>44095.43041666667</v>
      </c>
      <c r="C104" t="s">
        <v>196</v>
      </c>
      <c r="D104">
        <v>5</v>
      </c>
      <c r="E104">
        <v>3</v>
      </c>
      <c r="F104">
        <v>7</v>
      </c>
      <c r="G104">
        <v>3</v>
      </c>
      <c r="H104">
        <v>6</v>
      </c>
      <c r="I104">
        <v>5</v>
      </c>
      <c r="J104">
        <v>5</v>
      </c>
      <c r="K104">
        <v>1</v>
      </c>
      <c r="L104">
        <v>5</v>
      </c>
      <c r="M104">
        <v>3</v>
      </c>
      <c r="N104">
        <f t="shared" si="16"/>
        <v>5</v>
      </c>
      <c r="O104">
        <f t="shared" si="17"/>
        <v>5</v>
      </c>
      <c r="P104">
        <f t="shared" si="18"/>
        <v>7</v>
      </c>
      <c r="Q104">
        <f t="shared" si="19"/>
        <v>5</v>
      </c>
      <c r="R104">
        <f t="shared" si="20"/>
        <v>6</v>
      </c>
      <c r="S104">
        <f t="shared" si="21"/>
        <v>3</v>
      </c>
      <c r="T104">
        <f t="shared" si="22"/>
        <v>5</v>
      </c>
      <c r="U104">
        <f t="shared" si="23"/>
        <v>7</v>
      </c>
      <c r="V104">
        <f t="shared" si="24"/>
        <v>5</v>
      </c>
      <c r="W104">
        <f t="shared" si="25"/>
        <v>5</v>
      </c>
      <c r="X104">
        <f t="shared" si="26"/>
        <v>4</v>
      </c>
      <c r="Y104">
        <f t="shared" si="27"/>
        <v>5</v>
      </c>
      <c r="Z104">
        <f t="shared" si="28"/>
        <v>7</v>
      </c>
      <c r="AA104">
        <f t="shared" si="29"/>
        <v>5</v>
      </c>
      <c r="AB104">
        <f t="shared" si="30"/>
        <v>5.5</v>
      </c>
      <c r="AC104">
        <v>4.4400000000000004</v>
      </c>
      <c r="AD104">
        <v>5.23</v>
      </c>
      <c r="AE104">
        <v>5.4</v>
      </c>
      <c r="AF104">
        <v>4.83</v>
      </c>
      <c r="AG104">
        <v>5.38</v>
      </c>
      <c r="AH104" t="str">
        <f>LOOKUP(X104,{0,2.99,4.44,5.89},{"Low","Medium Low","Medium High","High"})</f>
        <v>Medium Low</v>
      </c>
      <c r="AI104" t="str">
        <f>LOOKUP(Y104,{0,4.12,5.23,6.34},{"Low","Medium Low","Medium High","High"})</f>
        <v>Medium Low</v>
      </c>
      <c r="AJ104" t="str">
        <f>LOOKUP(Z104,{0,4.08,5.4,6.72},{"Low","Medium Low","Medium High","High"})</f>
        <v>High</v>
      </c>
      <c r="AK104" t="str">
        <f>LOOKUP(AA104,{0,3.41,4.83,6.25},{"Low","Medium Low","Medium High","High"})</f>
        <v>Medium High</v>
      </c>
      <c r="AL104" t="str">
        <f>LOOKUP(AB104,{0,4.31,5.38,6.45},{"Low","Medium Low","Medium High","High"})</f>
        <v>Medium High</v>
      </c>
      <c r="AM104">
        <f>VLOOKUP(C104,'CLEAN DATA'!$C$1:$BE$1213,25,FALSE)</f>
        <v>3</v>
      </c>
      <c r="AN104">
        <f>VLOOKUP($C104,'CLEAN DATA'!$C$1:$BE$1213,2,FALSE)</f>
        <v>28</v>
      </c>
      <c r="AO104" t="str">
        <f t="shared" si="31"/>
        <v>&lt;=30</v>
      </c>
      <c r="AP104">
        <f>VLOOKUP(C104,'AT Copy'!C103:BP1315,66,FALSE)</f>
        <v>6</v>
      </c>
      <c r="AQ104">
        <f>VLOOKUP(C104,'AT Copy'!C103:BP1315,40,FALSE)</f>
        <v>1</v>
      </c>
    </row>
    <row r="105" spans="1:43" x14ac:dyDescent="0.2">
      <c r="A105">
        <v>104</v>
      </c>
      <c r="B105" s="2">
        <v>44095.430590277778</v>
      </c>
      <c r="C105" t="s">
        <v>197</v>
      </c>
      <c r="D105">
        <v>6</v>
      </c>
      <c r="E105">
        <v>1</v>
      </c>
      <c r="F105">
        <v>7</v>
      </c>
      <c r="G105">
        <v>4</v>
      </c>
      <c r="H105">
        <v>5</v>
      </c>
      <c r="I105">
        <v>1</v>
      </c>
      <c r="J105">
        <v>7</v>
      </c>
      <c r="K105">
        <v>1</v>
      </c>
      <c r="L105">
        <v>5</v>
      </c>
      <c r="M105">
        <v>1</v>
      </c>
      <c r="N105">
        <f t="shared" si="16"/>
        <v>6</v>
      </c>
      <c r="O105">
        <f t="shared" si="17"/>
        <v>7</v>
      </c>
      <c r="P105">
        <f t="shared" si="18"/>
        <v>7</v>
      </c>
      <c r="Q105">
        <f t="shared" si="19"/>
        <v>4</v>
      </c>
      <c r="R105">
        <f t="shared" si="20"/>
        <v>5</v>
      </c>
      <c r="S105">
        <f t="shared" si="21"/>
        <v>7</v>
      </c>
      <c r="T105">
        <f t="shared" si="22"/>
        <v>7</v>
      </c>
      <c r="U105">
        <f t="shared" si="23"/>
        <v>7</v>
      </c>
      <c r="V105">
        <f t="shared" si="24"/>
        <v>5</v>
      </c>
      <c r="W105">
        <f t="shared" si="25"/>
        <v>7</v>
      </c>
      <c r="X105">
        <f t="shared" si="26"/>
        <v>6.5</v>
      </c>
      <c r="Y105">
        <f t="shared" si="27"/>
        <v>7</v>
      </c>
      <c r="Z105">
        <f t="shared" si="28"/>
        <v>7</v>
      </c>
      <c r="AA105">
        <f t="shared" si="29"/>
        <v>4.5</v>
      </c>
      <c r="AB105">
        <f t="shared" si="30"/>
        <v>6</v>
      </c>
      <c r="AC105">
        <v>4.4400000000000004</v>
      </c>
      <c r="AD105">
        <v>5.23</v>
      </c>
      <c r="AE105">
        <v>5.4</v>
      </c>
      <c r="AF105">
        <v>4.83</v>
      </c>
      <c r="AG105">
        <v>5.38</v>
      </c>
      <c r="AH105" t="str">
        <f>LOOKUP(X105,{0,2.99,4.44,5.89},{"Low","Medium Low","Medium High","High"})</f>
        <v>High</v>
      </c>
      <c r="AI105" t="str">
        <f>LOOKUP(Y105,{0,4.12,5.23,6.34},{"Low","Medium Low","Medium High","High"})</f>
        <v>High</v>
      </c>
      <c r="AJ105" t="str">
        <f>LOOKUP(Z105,{0,4.08,5.4,6.72},{"Low","Medium Low","Medium High","High"})</f>
        <v>High</v>
      </c>
      <c r="AK105" t="str">
        <f>LOOKUP(AA105,{0,3.41,4.83,6.25},{"Low","Medium Low","Medium High","High"})</f>
        <v>Medium Low</v>
      </c>
      <c r="AL105" t="str">
        <f>LOOKUP(AB105,{0,4.31,5.38,6.45},{"Low","Medium Low","Medium High","High"})</f>
        <v>Medium High</v>
      </c>
      <c r="AM105">
        <f>VLOOKUP(C105,'CLEAN DATA'!$C$1:$BE$1213,25,FALSE)</f>
        <v>13</v>
      </c>
      <c r="AN105">
        <f>VLOOKUP($C105,'CLEAN DATA'!$C$1:$BE$1213,2,FALSE)</f>
        <v>64</v>
      </c>
      <c r="AO105" t="str">
        <f t="shared" si="31"/>
        <v>60+</v>
      </c>
      <c r="AP105">
        <f>VLOOKUP(C105,'AT Copy'!C104:BP1316,66,FALSE)</f>
        <v>4</v>
      </c>
      <c r="AQ105">
        <f>VLOOKUP(C105,'AT Copy'!C104:BP1316,40,FALSE)</f>
        <v>1</v>
      </c>
    </row>
    <row r="106" spans="1:43" x14ac:dyDescent="0.2">
      <c r="A106">
        <v>105</v>
      </c>
      <c r="B106" s="2">
        <v>44095.430659722224</v>
      </c>
      <c r="C106" t="s">
        <v>199</v>
      </c>
      <c r="D106">
        <v>7</v>
      </c>
      <c r="E106">
        <v>1</v>
      </c>
      <c r="F106">
        <v>7</v>
      </c>
      <c r="G106">
        <v>2</v>
      </c>
      <c r="H106">
        <v>7</v>
      </c>
      <c r="I106">
        <v>4</v>
      </c>
      <c r="J106">
        <v>7</v>
      </c>
      <c r="K106">
        <v>1</v>
      </c>
      <c r="L106">
        <v>6</v>
      </c>
      <c r="M106">
        <v>4</v>
      </c>
      <c r="N106">
        <f t="shared" si="16"/>
        <v>7</v>
      </c>
      <c r="O106">
        <f t="shared" si="17"/>
        <v>7</v>
      </c>
      <c r="P106">
        <f t="shared" si="18"/>
        <v>7</v>
      </c>
      <c r="Q106">
        <f t="shared" si="19"/>
        <v>6</v>
      </c>
      <c r="R106">
        <f t="shared" si="20"/>
        <v>7</v>
      </c>
      <c r="S106">
        <f t="shared" si="21"/>
        <v>4</v>
      </c>
      <c r="T106">
        <f t="shared" si="22"/>
        <v>7</v>
      </c>
      <c r="U106">
        <f t="shared" si="23"/>
        <v>7</v>
      </c>
      <c r="V106">
        <f t="shared" si="24"/>
        <v>6</v>
      </c>
      <c r="W106">
        <f t="shared" si="25"/>
        <v>4</v>
      </c>
      <c r="X106">
        <f t="shared" si="26"/>
        <v>5.5</v>
      </c>
      <c r="Y106">
        <f t="shared" si="27"/>
        <v>7</v>
      </c>
      <c r="Z106">
        <f t="shared" si="28"/>
        <v>7</v>
      </c>
      <c r="AA106">
        <f t="shared" si="29"/>
        <v>6</v>
      </c>
      <c r="AB106">
        <f t="shared" si="30"/>
        <v>5.5</v>
      </c>
      <c r="AC106">
        <v>4.4400000000000004</v>
      </c>
      <c r="AD106">
        <v>5.23</v>
      </c>
      <c r="AE106">
        <v>5.4</v>
      </c>
      <c r="AF106">
        <v>4.83</v>
      </c>
      <c r="AG106">
        <v>5.38</v>
      </c>
      <c r="AH106" t="str">
        <f>LOOKUP(X106,{0,2.99,4.44,5.89},{"Low","Medium Low","Medium High","High"})</f>
        <v>Medium High</v>
      </c>
      <c r="AI106" t="str">
        <f>LOOKUP(Y106,{0,4.12,5.23,6.34},{"Low","Medium Low","Medium High","High"})</f>
        <v>High</v>
      </c>
      <c r="AJ106" t="str">
        <f>LOOKUP(Z106,{0,4.08,5.4,6.72},{"Low","Medium Low","Medium High","High"})</f>
        <v>High</v>
      </c>
      <c r="AK106" t="str">
        <f>LOOKUP(AA106,{0,3.41,4.83,6.25},{"Low","Medium Low","Medium High","High"})</f>
        <v>Medium High</v>
      </c>
      <c r="AL106" t="str">
        <f>LOOKUP(AB106,{0,4.31,5.38,6.45},{"Low","Medium Low","Medium High","High"})</f>
        <v>Medium High</v>
      </c>
      <c r="AM106">
        <f>VLOOKUP(C106,'CLEAN DATA'!$C$1:$BE$1213,25,FALSE)</f>
        <v>12</v>
      </c>
      <c r="AN106">
        <f>VLOOKUP($C106,'CLEAN DATA'!$C$1:$BE$1213,2,FALSE)</f>
        <v>74</v>
      </c>
      <c r="AO106" t="str">
        <f t="shared" si="31"/>
        <v>60+</v>
      </c>
      <c r="AP106">
        <f>VLOOKUP(C106,'AT Copy'!C105:BP1317,66,FALSE)</f>
        <v>4</v>
      </c>
      <c r="AQ106">
        <f>VLOOKUP(C106,'AT Copy'!C105:BP1317,40,FALSE)</f>
        <v>1</v>
      </c>
    </row>
    <row r="107" spans="1:43" x14ac:dyDescent="0.2">
      <c r="A107">
        <v>106</v>
      </c>
      <c r="B107" s="2">
        <v>44095.431307870371</v>
      </c>
      <c r="C107" t="s">
        <v>201</v>
      </c>
      <c r="D107">
        <v>6</v>
      </c>
      <c r="E107">
        <v>7</v>
      </c>
      <c r="F107">
        <v>1</v>
      </c>
      <c r="G107">
        <v>6</v>
      </c>
      <c r="H107">
        <v>4</v>
      </c>
      <c r="I107">
        <v>4</v>
      </c>
      <c r="J107">
        <v>5</v>
      </c>
      <c r="K107">
        <v>5</v>
      </c>
      <c r="L107">
        <v>5</v>
      </c>
      <c r="M107">
        <v>3</v>
      </c>
      <c r="N107">
        <f t="shared" si="16"/>
        <v>6</v>
      </c>
      <c r="O107">
        <f t="shared" si="17"/>
        <v>1</v>
      </c>
      <c r="P107">
        <f t="shared" si="18"/>
        <v>1</v>
      </c>
      <c r="Q107">
        <f t="shared" si="19"/>
        <v>2</v>
      </c>
      <c r="R107">
        <f t="shared" si="20"/>
        <v>4</v>
      </c>
      <c r="S107">
        <f t="shared" si="21"/>
        <v>4</v>
      </c>
      <c r="T107">
        <f t="shared" si="22"/>
        <v>5</v>
      </c>
      <c r="U107">
        <f t="shared" si="23"/>
        <v>3</v>
      </c>
      <c r="V107">
        <f t="shared" si="24"/>
        <v>5</v>
      </c>
      <c r="W107">
        <f t="shared" si="25"/>
        <v>5</v>
      </c>
      <c r="X107">
        <f t="shared" si="26"/>
        <v>5</v>
      </c>
      <c r="Y107">
        <f t="shared" si="27"/>
        <v>3</v>
      </c>
      <c r="Z107">
        <f t="shared" si="28"/>
        <v>2</v>
      </c>
      <c r="AA107">
        <f t="shared" si="29"/>
        <v>3.5</v>
      </c>
      <c r="AB107">
        <f t="shared" si="30"/>
        <v>4.5</v>
      </c>
      <c r="AC107">
        <v>4.4400000000000004</v>
      </c>
      <c r="AD107">
        <v>5.23</v>
      </c>
      <c r="AE107">
        <v>5.4</v>
      </c>
      <c r="AF107">
        <v>4.83</v>
      </c>
      <c r="AG107">
        <v>5.38</v>
      </c>
      <c r="AH107" t="str">
        <f>LOOKUP(X107,{0,2.99,4.44,5.89},{"Low","Medium Low","Medium High","High"})</f>
        <v>Medium High</v>
      </c>
      <c r="AI107" t="str">
        <f>LOOKUP(Y107,{0,4.12,5.23,6.34},{"Low","Medium Low","Medium High","High"})</f>
        <v>Low</v>
      </c>
      <c r="AJ107" t="str">
        <f>LOOKUP(Z107,{0,4.08,5.4,6.72},{"Low","Medium Low","Medium High","High"})</f>
        <v>Low</v>
      </c>
      <c r="AK107" t="str">
        <f>LOOKUP(AA107,{0,3.41,4.83,6.25},{"Low","Medium Low","Medium High","High"})</f>
        <v>Medium Low</v>
      </c>
      <c r="AL107" t="str">
        <f>LOOKUP(AB107,{0,4.31,5.38,6.45},{"Low","Medium Low","Medium High","High"})</f>
        <v>Medium Low</v>
      </c>
      <c r="AM107">
        <f>VLOOKUP(C107,'CLEAN DATA'!$C$1:$BE$1213,25,FALSE)</f>
        <v>3</v>
      </c>
      <c r="AN107">
        <f>VLOOKUP($C107,'CLEAN DATA'!$C$1:$BE$1213,2,FALSE)</f>
        <v>40</v>
      </c>
      <c r="AO107" t="str">
        <f t="shared" si="31"/>
        <v>31-40</v>
      </c>
      <c r="AP107">
        <f>VLOOKUP(C107,'AT Copy'!C106:BP1318,66,FALSE)</f>
        <v>1</v>
      </c>
      <c r="AQ107">
        <f>VLOOKUP(C107,'AT Copy'!C106:BP1318,40,FALSE)</f>
        <v>0</v>
      </c>
    </row>
    <row r="108" spans="1:43" x14ac:dyDescent="0.2">
      <c r="A108">
        <v>107</v>
      </c>
      <c r="B108" s="2">
        <v>44095.43141203704</v>
      </c>
      <c r="C108" t="s">
        <v>202</v>
      </c>
      <c r="D108">
        <v>6</v>
      </c>
      <c r="E108">
        <v>3</v>
      </c>
      <c r="F108">
        <v>5</v>
      </c>
      <c r="G108">
        <v>4</v>
      </c>
      <c r="H108">
        <v>6</v>
      </c>
      <c r="I108">
        <v>2</v>
      </c>
      <c r="J108">
        <v>6</v>
      </c>
      <c r="K108">
        <v>2</v>
      </c>
      <c r="L108">
        <v>6</v>
      </c>
      <c r="M108">
        <v>3</v>
      </c>
      <c r="N108">
        <f t="shared" si="16"/>
        <v>6</v>
      </c>
      <c r="O108">
        <f t="shared" si="17"/>
        <v>5</v>
      </c>
      <c r="P108">
        <f t="shared" si="18"/>
        <v>5</v>
      </c>
      <c r="Q108">
        <f t="shared" si="19"/>
        <v>4</v>
      </c>
      <c r="R108">
        <f t="shared" si="20"/>
        <v>6</v>
      </c>
      <c r="S108">
        <f t="shared" si="21"/>
        <v>6</v>
      </c>
      <c r="T108">
        <f t="shared" si="22"/>
        <v>6</v>
      </c>
      <c r="U108">
        <f t="shared" si="23"/>
        <v>6</v>
      </c>
      <c r="V108">
        <f t="shared" si="24"/>
        <v>6</v>
      </c>
      <c r="W108">
        <f t="shared" si="25"/>
        <v>5</v>
      </c>
      <c r="X108">
        <f t="shared" si="26"/>
        <v>6</v>
      </c>
      <c r="Y108">
        <f t="shared" si="27"/>
        <v>5.5</v>
      </c>
      <c r="Z108">
        <f t="shared" si="28"/>
        <v>5.5</v>
      </c>
      <c r="AA108">
        <f t="shared" si="29"/>
        <v>5</v>
      </c>
      <c r="AB108">
        <f t="shared" si="30"/>
        <v>5.5</v>
      </c>
      <c r="AC108">
        <v>4.4400000000000004</v>
      </c>
      <c r="AD108">
        <v>5.23</v>
      </c>
      <c r="AE108">
        <v>5.4</v>
      </c>
      <c r="AF108">
        <v>4.83</v>
      </c>
      <c r="AG108">
        <v>5.38</v>
      </c>
      <c r="AH108" t="str">
        <f>LOOKUP(X108,{0,2.99,4.44,5.89},{"Low","Medium Low","Medium High","High"})</f>
        <v>High</v>
      </c>
      <c r="AI108" t="str">
        <f>LOOKUP(Y108,{0,4.12,5.23,6.34},{"Low","Medium Low","Medium High","High"})</f>
        <v>Medium High</v>
      </c>
      <c r="AJ108" t="str">
        <f>LOOKUP(Z108,{0,4.08,5.4,6.72},{"Low","Medium Low","Medium High","High"})</f>
        <v>Medium High</v>
      </c>
      <c r="AK108" t="str">
        <f>LOOKUP(AA108,{0,3.41,4.83,6.25},{"Low","Medium Low","Medium High","High"})</f>
        <v>Medium High</v>
      </c>
      <c r="AL108" t="str">
        <f>LOOKUP(AB108,{0,4.31,5.38,6.45},{"Low","Medium Low","Medium High","High"})</f>
        <v>Medium High</v>
      </c>
      <c r="AM108">
        <f>VLOOKUP(C108,'CLEAN DATA'!$C$1:$BE$1213,25,FALSE)</f>
        <v>1</v>
      </c>
      <c r="AN108">
        <f>VLOOKUP($C108,'CLEAN DATA'!$C$1:$BE$1213,2,FALSE)</f>
        <v>37</v>
      </c>
      <c r="AO108" t="str">
        <f t="shared" si="31"/>
        <v>31-40</v>
      </c>
      <c r="AP108">
        <f>VLOOKUP(C108,'AT Copy'!C107:BP1319,66,FALSE)</f>
        <v>4</v>
      </c>
      <c r="AQ108">
        <f>VLOOKUP(C108,'AT Copy'!C107:BP1319,40,FALSE)</f>
        <v>0</v>
      </c>
    </row>
    <row r="109" spans="1:43" x14ac:dyDescent="0.2">
      <c r="A109">
        <v>108</v>
      </c>
      <c r="B109" s="2">
        <v>44095.431423611109</v>
      </c>
      <c r="C109" t="s">
        <v>203</v>
      </c>
      <c r="D109">
        <v>5</v>
      </c>
      <c r="E109">
        <v>4</v>
      </c>
      <c r="F109">
        <v>3</v>
      </c>
      <c r="G109">
        <v>5</v>
      </c>
      <c r="H109">
        <v>5</v>
      </c>
      <c r="I109">
        <v>4</v>
      </c>
      <c r="J109">
        <v>4</v>
      </c>
      <c r="K109">
        <v>4</v>
      </c>
      <c r="L109">
        <v>4</v>
      </c>
      <c r="M109">
        <v>4</v>
      </c>
      <c r="N109">
        <f t="shared" si="16"/>
        <v>5</v>
      </c>
      <c r="O109">
        <f t="shared" si="17"/>
        <v>4</v>
      </c>
      <c r="P109">
        <f t="shared" si="18"/>
        <v>3</v>
      </c>
      <c r="Q109">
        <f t="shared" si="19"/>
        <v>3</v>
      </c>
      <c r="R109">
        <f t="shared" si="20"/>
        <v>5</v>
      </c>
      <c r="S109">
        <f t="shared" si="21"/>
        <v>4</v>
      </c>
      <c r="T109">
        <f t="shared" si="22"/>
        <v>4</v>
      </c>
      <c r="U109">
        <f t="shared" si="23"/>
        <v>4</v>
      </c>
      <c r="V109">
        <f t="shared" si="24"/>
        <v>4</v>
      </c>
      <c r="W109">
        <f t="shared" si="25"/>
        <v>4</v>
      </c>
      <c r="X109">
        <f t="shared" si="26"/>
        <v>4.5</v>
      </c>
      <c r="Y109">
        <f t="shared" si="27"/>
        <v>4</v>
      </c>
      <c r="Z109">
        <f t="shared" si="28"/>
        <v>3.5</v>
      </c>
      <c r="AA109">
        <f t="shared" si="29"/>
        <v>3.5</v>
      </c>
      <c r="AB109">
        <f t="shared" si="30"/>
        <v>4.5</v>
      </c>
      <c r="AC109">
        <v>4.4400000000000004</v>
      </c>
      <c r="AD109">
        <v>5.23</v>
      </c>
      <c r="AE109">
        <v>5.4</v>
      </c>
      <c r="AF109">
        <v>4.83</v>
      </c>
      <c r="AG109">
        <v>5.38</v>
      </c>
      <c r="AH109" t="str">
        <f>LOOKUP(X109,{0,2.99,4.44,5.89},{"Low","Medium Low","Medium High","High"})</f>
        <v>Medium High</v>
      </c>
      <c r="AI109" t="str">
        <f>LOOKUP(Y109,{0,4.12,5.23,6.34},{"Low","Medium Low","Medium High","High"})</f>
        <v>Low</v>
      </c>
      <c r="AJ109" t="str">
        <f>LOOKUP(Z109,{0,4.08,5.4,6.72},{"Low","Medium Low","Medium High","High"})</f>
        <v>Low</v>
      </c>
      <c r="AK109" t="str">
        <f>LOOKUP(AA109,{0,3.41,4.83,6.25},{"Low","Medium Low","Medium High","High"})</f>
        <v>Medium Low</v>
      </c>
      <c r="AL109" t="str">
        <f>LOOKUP(AB109,{0,4.31,5.38,6.45},{"Low","Medium Low","Medium High","High"})</f>
        <v>Medium Low</v>
      </c>
      <c r="AM109">
        <f>VLOOKUP(C109,'CLEAN DATA'!$C$1:$BE$1213,25,FALSE)</f>
        <v>5</v>
      </c>
      <c r="AN109">
        <f>VLOOKUP($C109,'CLEAN DATA'!$C$1:$BE$1213,2,FALSE)</f>
        <v>41</v>
      </c>
      <c r="AO109" t="str">
        <f t="shared" si="31"/>
        <v>41-50</v>
      </c>
      <c r="AP109">
        <f>VLOOKUP(C109,'AT Copy'!C108:BP1320,66,FALSE)</f>
        <v>1</v>
      </c>
      <c r="AQ109">
        <f>VLOOKUP(C109,'AT Copy'!C108:BP1320,40,FALSE)</f>
        <v>0</v>
      </c>
    </row>
    <row r="110" spans="1:43" x14ac:dyDescent="0.2">
      <c r="A110">
        <v>109</v>
      </c>
      <c r="B110" s="2">
        <v>44095.431481481479</v>
      </c>
      <c r="C110" t="s">
        <v>204</v>
      </c>
      <c r="D110">
        <v>6</v>
      </c>
      <c r="E110">
        <v>1</v>
      </c>
      <c r="F110">
        <v>7</v>
      </c>
      <c r="G110">
        <v>1</v>
      </c>
      <c r="H110">
        <v>6</v>
      </c>
      <c r="I110">
        <v>6</v>
      </c>
      <c r="J110">
        <v>7</v>
      </c>
      <c r="K110">
        <v>2</v>
      </c>
      <c r="L110">
        <v>7</v>
      </c>
      <c r="M110">
        <v>2</v>
      </c>
      <c r="N110">
        <f t="shared" si="16"/>
        <v>6</v>
      </c>
      <c r="O110">
        <f t="shared" si="17"/>
        <v>7</v>
      </c>
      <c r="P110">
        <f t="shared" si="18"/>
        <v>7</v>
      </c>
      <c r="Q110">
        <f t="shared" si="19"/>
        <v>7</v>
      </c>
      <c r="R110">
        <f t="shared" si="20"/>
        <v>6</v>
      </c>
      <c r="S110">
        <f t="shared" si="21"/>
        <v>2</v>
      </c>
      <c r="T110">
        <f t="shared" si="22"/>
        <v>7</v>
      </c>
      <c r="U110">
        <f t="shared" si="23"/>
        <v>6</v>
      </c>
      <c r="V110">
        <f t="shared" si="24"/>
        <v>7</v>
      </c>
      <c r="W110">
        <f t="shared" si="25"/>
        <v>6</v>
      </c>
      <c r="X110">
        <f t="shared" si="26"/>
        <v>4</v>
      </c>
      <c r="Y110">
        <f t="shared" si="27"/>
        <v>7</v>
      </c>
      <c r="Z110">
        <f t="shared" si="28"/>
        <v>6.5</v>
      </c>
      <c r="AA110">
        <f t="shared" si="29"/>
        <v>7</v>
      </c>
      <c r="AB110">
        <f t="shared" si="30"/>
        <v>6</v>
      </c>
      <c r="AC110">
        <v>4.4400000000000004</v>
      </c>
      <c r="AD110">
        <v>5.23</v>
      </c>
      <c r="AE110">
        <v>5.4</v>
      </c>
      <c r="AF110">
        <v>4.83</v>
      </c>
      <c r="AG110">
        <v>5.38</v>
      </c>
      <c r="AH110" t="str">
        <f>LOOKUP(X110,{0,2.99,4.44,5.89},{"Low","Medium Low","Medium High","High"})</f>
        <v>Medium Low</v>
      </c>
      <c r="AI110" t="str">
        <f>LOOKUP(Y110,{0,4.12,5.23,6.34},{"Low","Medium Low","Medium High","High"})</f>
        <v>High</v>
      </c>
      <c r="AJ110" t="str">
        <f>LOOKUP(Z110,{0,4.08,5.4,6.72},{"Low","Medium Low","Medium High","High"})</f>
        <v>Medium High</v>
      </c>
      <c r="AK110" t="str">
        <f>LOOKUP(AA110,{0,3.41,4.83,6.25},{"Low","Medium Low","Medium High","High"})</f>
        <v>High</v>
      </c>
      <c r="AL110" t="str">
        <f>LOOKUP(AB110,{0,4.31,5.38,6.45},{"Low","Medium Low","Medium High","High"})</f>
        <v>Medium High</v>
      </c>
      <c r="AM110">
        <f>VLOOKUP(C110,'CLEAN DATA'!$C$1:$BE$1213,25,FALSE)</f>
        <v>11</v>
      </c>
      <c r="AN110">
        <f>VLOOKUP($C110,'CLEAN DATA'!$C$1:$BE$1213,2,FALSE)</f>
        <v>82</v>
      </c>
      <c r="AO110" t="str">
        <f t="shared" si="31"/>
        <v>60+</v>
      </c>
      <c r="AP110">
        <f>VLOOKUP(C110,'AT Copy'!C109:BP1321,66,FALSE)</f>
        <v>8</v>
      </c>
      <c r="AQ110">
        <f>VLOOKUP(C110,'AT Copy'!C109:BP1321,40,FALSE)</f>
        <v>1</v>
      </c>
    </row>
    <row r="111" spans="1:43" x14ac:dyDescent="0.2">
      <c r="A111">
        <v>110</v>
      </c>
      <c r="B111" s="2">
        <v>44095.431516203702</v>
      </c>
      <c r="C111" t="s">
        <v>206</v>
      </c>
      <c r="D111">
        <v>6</v>
      </c>
      <c r="E111">
        <v>7</v>
      </c>
      <c r="F111">
        <v>7</v>
      </c>
      <c r="G111">
        <v>4</v>
      </c>
      <c r="H111">
        <v>7</v>
      </c>
      <c r="I111">
        <v>6</v>
      </c>
      <c r="J111">
        <v>6</v>
      </c>
      <c r="K111">
        <v>1</v>
      </c>
      <c r="L111">
        <v>7</v>
      </c>
      <c r="M111">
        <v>3</v>
      </c>
      <c r="N111">
        <f t="shared" si="16"/>
        <v>6</v>
      </c>
      <c r="O111">
        <f t="shared" si="17"/>
        <v>1</v>
      </c>
      <c r="P111">
        <f t="shared" si="18"/>
        <v>7</v>
      </c>
      <c r="Q111">
        <f t="shared" si="19"/>
        <v>4</v>
      </c>
      <c r="R111">
        <f t="shared" si="20"/>
        <v>7</v>
      </c>
      <c r="S111">
        <f t="shared" si="21"/>
        <v>2</v>
      </c>
      <c r="T111">
        <f t="shared" si="22"/>
        <v>6</v>
      </c>
      <c r="U111">
        <f t="shared" si="23"/>
        <v>7</v>
      </c>
      <c r="V111">
        <f t="shared" si="24"/>
        <v>7</v>
      </c>
      <c r="W111">
        <f t="shared" si="25"/>
        <v>5</v>
      </c>
      <c r="X111">
        <f t="shared" si="26"/>
        <v>4</v>
      </c>
      <c r="Y111">
        <f t="shared" si="27"/>
        <v>3.5</v>
      </c>
      <c r="Z111">
        <f t="shared" si="28"/>
        <v>7</v>
      </c>
      <c r="AA111">
        <f t="shared" si="29"/>
        <v>5.5</v>
      </c>
      <c r="AB111">
        <f t="shared" si="30"/>
        <v>6</v>
      </c>
      <c r="AC111">
        <v>4.4400000000000004</v>
      </c>
      <c r="AD111">
        <v>5.23</v>
      </c>
      <c r="AE111">
        <v>5.4</v>
      </c>
      <c r="AF111">
        <v>4.83</v>
      </c>
      <c r="AG111">
        <v>5.38</v>
      </c>
      <c r="AH111" t="str">
        <f>LOOKUP(X111,{0,2.99,4.44,5.89},{"Low","Medium Low","Medium High","High"})</f>
        <v>Medium Low</v>
      </c>
      <c r="AI111" t="str">
        <f>LOOKUP(Y111,{0,4.12,5.23,6.34},{"Low","Medium Low","Medium High","High"})</f>
        <v>Low</v>
      </c>
      <c r="AJ111" t="str">
        <f>LOOKUP(Z111,{0,4.08,5.4,6.72},{"Low","Medium Low","Medium High","High"})</f>
        <v>High</v>
      </c>
      <c r="AK111" t="str">
        <f>LOOKUP(AA111,{0,3.41,4.83,6.25},{"Low","Medium Low","Medium High","High"})</f>
        <v>Medium High</v>
      </c>
      <c r="AL111" t="str">
        <f>LOOKUP(AB111,{0,4.31,5.38,6.45},{"Low","Medium Low","Medium High","High"})</f>
        <v>Medium High</v>
      </c>
      <c r="AM111">
        <f>VLOOKUP(C111,'CLEAN DATA'!$C$1:$BE$1213,25,FALSE)</f>
        <v>3</v>
      </c>
      <c r="AN111">
        <f>VLOOKUP($C111,'CLEAN DATA'!$C$1:$BE$1213,2,FALSE)</f>
        <v>51</v>
      </c>
      <c r="AO111" t="str">
        <f t="shared" si="31"/>
        <v>51-60</v>
      </c>
      <c r="AP111">
        <f>VLOOKUP(C111,'AT Copy'!C110:BP1322,66,FALSE)</f>
        <v>3</v>
      </c>
      <c r="AQ111">
        <f>VLOOKUP(C111,'AT Copy'!C110:BP1322,40,FALSE)</f>
        <v>0</v>
      </c>
    </row>
    <row r="112" spans="1:43" x14ac:dyDescent="0.2">
      <c r="A112">
        <v>111</v>
      </c>
      <c r="B112" s="2">
        <v>44095.431747685187</v>
      </c>
      <c r="C112" t="s">
        <v>207</v>
      </c>
      <c r="D112">
        <v>4</v>
      </c>
      <c r="E112">
        <v>4</v>
      </c>
      <c r="F112">
        <v>6</v>
      </c>
      <c r="G112">
        <v>2</v>
      </c>
      <c r="H112">
        <v>5</v>
      </c>
      <c r="I112">
        <v>5</v>
      </c>
      <c r="J112">
        <v>4</v>
      </c>
      <c r="K112">
        <v>3</v>
      </c>
      <c r="L112">
        <v>5</v>
      </c>
      <c r="M112">
        <v>3</v>
      </c>
      <c r="N112">
        <f t="shared" si="16"/>
        <v>4</v>
      </c>
      <c r="O112">
        <f t="shared" si="17"/>
        <v>4</v>
      </c>
      <c r="P112">
        <f t="shared" si="18"/>
        <v>6</v>
      </c>
      <c r="Q112">
        <f t="shared" si="19"/>
        <v>6</v>
      </c>
      <c r="R112">
        <f t="shared" si="20"/>
        <v>5</v>
      </c>
      <c r="S112">
        <f t="shared" si="21"/>
        <v>3</v>
      </c>
      <c r="T112">
        <f t="shared" si="22"/>
        <v>4</v>
      </c>
      <c r="U112">
        <f t="shared" si="23"/>
        <v>5</v>
      </c>
      <c r="V112">
        <f t="shared" si="24"/>
        <v>5</v>
      </c>
      <c r="W112">
        <f t="shared" si="25"/>
        <v>5</v>
      </c>
      <c r="X112">
        <f t="shared" si="26"/>
        <v>3.5</v>
      </c>
      <c r="Y112">
        <f t="shared" si="27"/>
        <v>4</v>
      </c>
      <c r="Z112">
        <f t="shared" si="28"/>
        <v>5.5</v>
      </c>
      <c r="AA112">
        <f t="shared" si="29"/>
        <v>5.5</v>
      </c>
      <c r="AB112">
        <f t="shared" si="30"/>
        <v>5</v>
      </c>
      <c r="AC112">
        <v>4.4400000000000004</v>
      </c>
      <c r="AD112">
        <v>5.23</v>
      </c>
      <c r="AE112">
        <v>5.4</v>
      </c>
      <c r="AF112">
        <v>4.83</v>
      </c>
      <c r="AG112">
        <v>5.38</v>
      </c>
      <c r="AH112" t="str">
        <f>LOOKUP(X112,{0,2.99,4.44,5.89},{"Low","Medium Low","Medium High","High"})</f>
        <v>Medium Low</v>
      </c>
      <c r="AI112" t="str">
        <f>LOOKUP(Y112,{0,4.12,5.23,6.34},{"Low","Medium Low","Medium High","High"})</f>
        <v>Low</v>
      </c>
      <c r="AJ112" t="str">
        <f>LOOKUP(Z112,{0,4.08,5.4,6.72},{"Low","Medium Low","Medium High","High"})</f>
        <v>Medium High</v>
      </c>
      <c r="AK112" t="str">
        <f>LOOKUP(AA112,{0,3.41,4.83,6.25},{"Low","Medium Low","Medium High","High"})</f>
        <v>Medium High</v>
      </c>
      <c r="AL112" t="str">
        <f>LOOKUP(AB112,{0,4.31,5.38,6.45},{"Low","Medium Low","Medium High","High"})</f>
        <v>Medium Low</v>
      </c>
      <c r="AM112">
        <f>VLOOKUP(C112,'CLEAN DATA'!$C$1:$BE$1213,25,FALSE)</f>
        <v>1</v>
      </c>
      <c r="AN112">
        <f>VLOOKUP($C112,'CLEAN DATA'!$C$1:$BE$1213,2,FALSE)</f>
        <v>46</v>
      </c>
      <c r="AO112" t="str">
        <f t="shared" si="31"/>
        <v>41-50</v>
      </c>
      <c r="AP112">
        <f>VLOOKUP(C112,'AT Copy'!C111:BP1323,66,FALSE)</f>
        <v>3</v>
      </c>
      <c r="AQ112">
        <f>VLOOKUP(C112,'AT Copy'!C111:BP1323,40,FALSE)</f>
        <v>0</v>
      </c>
    </row>
    <row r="113" spans="1:43" x14ac:dyDescent="0.2">
      <c r="A113">
        <v>112</v>
      </c>
      <c r="B113" s="2">
        <v>44095.431817129633</v>
      </c>
      <c r="C113" t="s">
        <v>208</v>
      </c>
      <c r="D113">
        <v>2</v>
      </c>
      <c r="E113">
        <v>2</v>
      </c>
      <c r="F113">
        <v>6</v>
      </c>
      <c r="G113">
        <v>5</v>
      </c>
      <c r="H113">
        <v>5</v>
      </c>
      <c r="I113">
        <v>6</v>
      </c>
      <c r="J113">
        <v>6</v>
      </c>
      <c r="K113">
        <v>2</v>
      </c>
      <c r="L113">
        <v>6</v>
      </c>
      <c r="M113">
        <v>5</v>
      </c>
      <c r="N113">
        <f t="shared" si="16"/>
        <v>2</v>
      </c>
      <c r="O113">
        <f t="shared" si="17"/>
        <v>6</v>
      </c>
      <c r="P113">
        <f t="shared" si="18"/>
        <v>6</v>
      </c>
      <c r="Q113">
        <f t="shared" si="19"/>
        <v>3</v>
      </c>
      <c r="R113">
        <f t="shared" si="20"/>
        <v>5</v>
      </c>
      <c r="S113">
        <f t="shared" si="21"/>
        <v>2</v>
      </c>
      <c r="T113">
        <f t="shared" si="22"/>
        <v>6</v>
      </c>
      <c r="U113">
        <f t="shared" si="23"/>
        <v>6</v>
      </c>
      <c r="V113">
        <f t="shared" si="24"/>
        <v>6</v>
      </c>
      <c r="W113">
        <f t="shared" si="25"/>
        <v>3</v>
      </c>
      <c r="X113">
        <f t="shared" si="26"/>
        <v>2</v>
      </c>
      <c r="Y113">
        <f t="shared" si="27"/>
        <v>6</v>
      </c>
      <c r="Z113">
        <f t="shared" si="28"/>
        <v>6</v>
      </c>
      <c r="AA113">
        <f t="shared" si="29"/>
        <v>4.5</v>
      </c>
      <c r="AB113">
        <f t="shared" si="30"/>
        <v>4</v>
      </c>
      <c r="AC113">
        <v>4.4400000000000004</v>
      </c>
      <c r="AD113">
        <v>5.23</v>
      </c>
      <c r="AE113">
        <v>5.4</v>
      </c>
      <c r="AF113">
        <v>4.83</v>
      </c>
      <c r="AG113">
        <v>5.38</v>
      </c>
      <c r="AH113" t="str">
        <f>LOOKUP(X113,{0,2.99,4.44,5.89},{"Low","Medium Low","Medium High","High"})</f>
        <v>Low</v>
      </c>
      <c r="AI113" t="str">
        <f>LOOKUP(Y113,{0,4.12,5.23,6.34},{"Low","Medium Low","Medium High","High"})</f>
        <v>Medium High</v>
      </c>
      <c r="AJ113" t="str">
        <f>LOOKUP(Z113,{0,4.08,5.4,6.72},{"Low","Medium Low","Medium High","High"})</f>
        <v>Medium High</v>
      </c>
      <c r="AK113" t="str">
        <f>LOOKUP(AA113,{0,3.41,4.83,6.25},{"Low","Medium Low","Medium High","High"})</f>
        <v>Medium Low</v>
      </c>
      <c r="AL113" t="str">
        <f>LOOKUP(AB113,{0,4.31,5.38,6.45},{"Low","Medium Low","Medium High","High"})</f>
        <v>Low</v>
      </c>
      <c r="AM113">
        <f>VLOOKUP(C113,'CLEAN DATA'!$C$1:$BE$1213,25,FALSE)</f>
        <v>12</v>
      </c>
      <c r="AN113">
        <f>VLOOKUP($C113,'CLEAN DATA'!$C$1:$BE$1213,2,FALSE)</f>
        <v>66</v>
      </c>
      <c r="AO113" t="str">
        <f t="shared" si="31"/>
        <v>60+</v>
      </c>
      <c r="AP113">
        <f>VLOOKUP(C113,'AT Copy'!C112:BP1324,66,FALSE)</f>
        <v>5</v>
      </c>
      <c r="AQ113">
        <f>VLOOKUP(C113,'AT Copy'!C112:BP1324,40,FALSE)</f>
        <v>1</v>
      </c>
    </row>
    <row r="114" spans="1:43" x14ac:dyDescent="0.2">
      <c r="A114">
        <v>113</v>
      </c>
      <c r="B114" s="2">
        <v>44095.431828703702</v>
      </c>
      <c r="C114" t="s">
        <v>210</v>
      </c>
      <c r="D114">
        <v>5</v>
      </c>
      <c r="E114">
        <v>3</v>
      </c>
      <c r="F114">
        <v>2</v>
      </c>
      <c r="G114">
        <v>6</v>
      </c>
      <c r="H114">
        <v>3</v>
      </c>
      <c r="I114">
        <v>4</v>
      </c>
      <c r="J114">
        <v>4</v>
      </c>
      <c r="K114">
        <v>3</v>
      </c>
      <c r="L114">
        <v>3</v>
      </c>
      <c r="M114">
        <v>4</v>
      </c>
      <c r="N114">
        <f t="shared" si="16"/>
        <v>5</v>
      </c>
      <c r="O114">
        <f t="shared" si="17"/>
        <v>5</v>
      </c>
      <c r="P114">
        <f t="shared" si="18"/>
        <v>2</v>
      </c>
      <c r="Q114">
        <f t="shared" si="19"/>
        <v>2</v>
      </c>
      <c r="R114">
        <f t="shared" si="20"/>
        <v>3</v>
      </c>
      <c r="S114">
        <f t="shared" si="21"/>
        <v>4</v>
      </c>
      <c r="T114">
        <f t="shared" si="22"/>
        <v>4</v>
      </c>
      <c r="U114">
        <f t="shared" si="23"/>
        <v>5</v>
      </c>
      <c r="V114">
        <f t="shared" si="24"/>
        <v>3</v>
      </c>
      <c r="W114">
        <f t="shared" si="25"/>
        <v>4</v>
      </c>
      <c r="X114">
        <f t="shared" si="26"/>
        <v>4.5</v>
      </c>
      <c r="Y114">
        <f t="shared" si="27"/>
        <v>4.5</v>
      </c>
      <c r="Z114">
        <f t="shared" si="28"/>
        <v>3.5</v>
      </c>
      <c r="AA114">
        <f t="shared" si="29"/>
        <v>2.5</v>
      </c>
      <c r="AB114">
        <f t="shared" si="30"/>
        <v>3.5</v>
      </c>
      <c r="AC114">
        <v>4.4400000000000004</v>
      </c>
      <c r="AD114">
        <v>5.23</v>
      </c>
      <c r="AE114">
        <v>5.4</v>
      </c>
      <c r="AF114">
        <v>4.83</v>
      </c>
      <c r="AG114">
        <v>5.38</v>
      </c>
      <c r="AH114" t="str">
        <f>LOOKUP(X114,{0,2.99,4.44,5.89},{"Low","Medium Low","Medium High","High"})</f>
        <v>Medium High</v>
      </c>
      <c r="AI114" t="str">
        <f>LOOKUP(Y114,{0,4.12,5.23,6.34},{"Low","Medium Low","Medium High","High"})</f>
        <v>Medium Low</v>
      </c>
      <c r="AJ114" t="str">
        <f>LOOKUP(Z114,{0,4.08,5.4,6.72},{"Low","Medium Low","Medium High","High"})</f>
        <v>Low</v>
      </c>
      <c r="AK114" t="str">
        <f>LOOKUP(AA114,{0,3.41,4.83,6.25},{"Low","Medium Low","Medium High","High"})</f>
        <v>Low</v>
      </c>
      <c r="AL114" t="str">
        <f>LOOKUP(AB114,{0,4.31,5.38,6.45},{"Low","Medium Low","Medium High","High"})</f>
        <v>Low</v>
      </c>
      <c r="AM114">
        <f>VLOOKUP(C114,'CLEAN DATA'!$C$1:$BE$1213,25,FALSE)</f>
        <v>1</v>
      </c>
      <c r="AN114">
        <f>VLOOKUP($C114,'CLEAN DATA'!$C$1:$BE$1213,2,FALSE)</f>
        <v>25</v>
      </c>
      <c r="AO114" t="str">
        <f t="shared" si="31"/>
        <v>&lt;=30</v>
      </c>
      <c r="AP114">
        <f>VLOOKUP(C114,'AT Copy'!C113:BP1325,66,FALSE)</f>
        <v>1</v>
      </c>
      <c r="AQ114">
        <f>VLOOKUP(C114,'AT Copy'!C113:BP1325,40,FALSE)</f>
        <v>1</v>
      </c>
    </row>
    <row r="115" spans="1:43" x14ac:dyDescent="0.2">
      <c r="A115">
        <v>114</v>
      </c>
      <c r="B115" s="2">
        <v>44095.431990740741</v>
      </c>
      <c r="C115" t="s">
        <v>211</v>
      </c>
      <c r="D115">
        <v>5</v>
      </c>
      <c r="E115">
        <v>3</v>
      </c>
      <c r="F115">
        <v>5</v>
      </c>
      <c r="G115">
        <v>3</v>
      </c>
      <c r="H115">
        <v>5</v>
      </c>
      <c r="I115">
        <v>5</v>
      </c>
      <c r="J115">
        <v>5</v>
      </c>
      <c r="K115">
        <v>3</v>
      </c>
      <c r="L115">
        <v>5</v>
      </c>
      <c r="M115">
        <v>6</v>
      </c>
      <c r="N115">
        <f t="shared" si="16"/>
        <v>5</v>
      </c>
      <c r="O115">
        <f t="shared" si="17"/>
        <v>5</v>
      </c>
      <c r="P115">
        <f t="shared" si="18"/>
        <v>5</v>
      </c>
      <c r="Q115">
        <f t="shared" si="19"/>
        <v>5</v>
      </c>
      <c r="R115">
        <f t="shared" si="20"/>
        <v>5</v>
      </c>
      <c r="S115">
        <f t="shared" si="21"/>
        <v>3</v>
      </c>
      <c r="T115">
        <f t="shared" si="22"/>
        <v>5</v>
      </c>
      <c r="U115">
        <f t="shared" si="23"/>
        <v>5</v>
      </c>
      <c r="V115">
        <f t="shared" si="24"/>
        <v>5</v>
      </c>
      <c r="W115">
        <f t="shared" si="25"/>
        <v>2</v>
      </c>
      <c r="X115">
        <f t="shared" si="26"/>
        <v>4</v>
      </c>
      <c r="Y115">
        <f t="shared" si="27"/>
        <v>5</v>
      </c>
      <c r="Z115">
        <f t="shared" si="28"/>
        <v>5</v>
      </c>
      <c r="AA115">
        <f t="shared" si="29"/>
        <v>5</v>
      </c>
      <c r="AB115">
        <f t="shared" si="30"/>
        <v>3.5</v>
      </c>
      <c r="AC115">
        <v>4.4400000000000004</v>
      </c>
      <c r="AD115">
        <v>5.23</v>
      </c>
      <c r="AE115">
        <v>5.4</v>
      </c>
      <c r="AF115">
        <v>4.83</v>
      </c>
      <c r="AG115">
        <v>5.38</v>
      </c>
      <c r="AH115" t="str">
        <f>LOOKUP(X115,{0,2.99,4.44,5.89},{"Low","Medium Low","Medium High","High"})</f>
        <v>Medium Low</v>
      </c>
      <c r="AI115" t="str">
        <f>LOOKUP(Y115,{0,4.12,5.23,6.34},{"Low","Medium Low","Medium High","High"})</f>
        <v>Medium Low</v>
      </c>
      <c r="AJ115" t="str">
        <f>LOOKUP(Z115,{0,4.08,5.4,6.72},{"Low","Medium Low","Medium High","High"})</f>
        <v>Medium Low</v>
      </c>
      <c r="AK115" t="str">
        <f>LOOKUP(AA115,{0,3.41,4.83,6.25},{"Low","Medium Low","Medium High","High"})</f>
        <v>Medium High</v>
      </c>
      <c r="AL115" t="str">
        <f>LOOKUP(AB115,{0,4.31,5.38,6.45},{"Low","Medium Low","Medium High","High"})</f>
        <v>Low</v>
      </c>
      <c r="AM115">
        <f>VLOOKUP(C115,'CLEAN DATA'!$C$1:$BE$1213,25,FALSE)</f>
        <v>5</v>
      </c>
      <c r="AN115">
        <f>VLOOKUP($C115,'CLEAN DATA'!$C$1:$BE$1213,2,FALSE)</f>
        <v>40</v>
      </c>
      <c r="AO115" t="str">
        <f t="shared" si="31"/>
        <v>31-40</v>
      </c>
      <c r="AP115">
        <f>VLOOKUP(C115,'AT Copy'!C114:BP1326,66,FALSE)</f>
        <v>1</v>
      </c>
      <c r="AQ115">
        <f>VLOOKUP(C115,'AT Copy'!C114:BP1326,40,FALSE)</f>
        <v>0</v>
      </c>
    </row>
    <row r="116" spans="1:43" x14ac:dyDescent="0.2">
      <c r="A116">
        <v>115</v>
      </c>
      <c r="B116" s="2">
        <v>44095.432106481479</v>
      </c>
      <c r="C116" t="s">
        <v>212</v>
      </c>
      <c r="D116">
        <v>4</v>
      </c>
      <c r="E116">
        <v>5</v>
      </c>
      <c r="F116">
        <v>7</v>
      </c>
      <c r="G116">
        <v>3</v>
      </c>
      <c r="H116">
        <v>4</v>
      </c>
      <c r="I116">
        <v>6</v>
      </c>
      <c r="J116">
        <v>5</v>
      </c>
      <c r="K116">
        <v>4</v>
      </c>
      <c r="L116">
        <v>6</v>
      </c>
      <c r="M116">
        <v>5</v>
      </c>
      <c r="N116">
        <f t="shared" si="16"/>
        <v>4</v>
      </c>
      <c r="O116">
        <f t="shared" si="17"/>
        <v>3</v>
      </c>
      <c r="P116">
        <f t="shared" si="18"/>
        <v>7</v>
      </c>
      <c r="Q116">
        <f t="shared" si="19"/>
        <v>5</v>
      </c>
      <c r="R116">
        <f t="shared" si="20"/>
        <v>4</v>
      </c>
      <c r="S116">
        <f t="shared" si="21"/>
        <v>2</v>
      </c>
      <c r="T116">
        <f t="shared" si="22"/>
        <v>5</v>
      </c>
      <c r="U116">
        <f t="shared" si="23"/>
        <v>4</v>
      </c>
      <c r="V116">
        <f t="shared" si="24"/>
        <v>6</v>
      </c>
      <c r="W116">
        <f t="shared" si="25"/>
        <v>3</v>
      </c>
      <c r="X116">
        <f t="shared" si="26"/>
        <v>3</v>
      </c>
      <c r="Y116">
        <f t="shared" si="27"/>
        <v>4</v>
      </c>
      <c r="Z116">
        <f t="shared" si="28"/>
        <v>5.5</v>
      </c>
      <c r="AA116">
        <f t="shared" si="29"/>
        <v>5.5</v>
      </c>
      <c r="AB116">
        <f t="shared" si="30"/>
        <v>3.5</v>
      </c>
      <c r="AC116">
        <v>4.4400000000000004</v>
      </c>
      <c r="AD116">
        <v>5.23</v>
      </c>
      <c r="AE116">
        <v>5.4</v>
      </c>
      <c r="AF116">
        <v>4.83</v>
      </c>
      <c r="AG116">
        <v>5.38</v>
      </c>
      <c r="AH116" t="str">
        <f>LOOKUP(X116,{0,2.99,4.44,5.89},{"Low","Medium Low","Medium High","High"})</f>
        <v>Medium Low</v>
      </c>
      <c r="AI116" t="str">
        <f>LOOKUP(Y116,{0,4.12,5.23,6.34},{"Low","Medium Low","Medium High","High"})</f>
        <v>Low</v>
      </c>
      <c r="AJ116" t="str">
        <f>LOOKUP(Z116,{0,4.08,5.4,6.72},{"Low","Medium Low","Medium High","High"})</f>
        <v>Medium High</v>
      </c>
      <c r="AK116" t="str">
        <f>LOOKUP(AA116,{0,3.41,4.83,6.25},{"Low","Medium Low","Medium High","High"})</f>
        <v>Medium High</v>
      </c>
      <c r="AL116" t="str">
        <f>LOOKUP(AB116,{0,4.31,5.38,6.45},{"Low","Medium Low","Medium High","High"})</f>
        <v>Low</v>
      </c>
      <c r="AM116">
        <f>VLOOKUP(C116,'CLEAN DATA'!$C$1:$BE$1213,25,FALSE)</f>
        <v>10</v>
      </c>
      <c r="AN116">
        <f>VLOOKUP($C116,'CLEAN DATA'!$C$1:$BE$1213,2,FALSE)</f>
        <v>48</v>
      </c>
      <c r="AO116" t="str">
        <f t="shared" si="31"/>
        <v>41-50</v>
      </c>
      <c r="AP116">
        <f>VLOOKUP(C116,'AT Copy'!C115:BP1327,66,FALSE)</f>
        <v>3</v>
      </c>
      <c r="AQ116">
        <f>VLOOKUP(C116,'AT Copy'!C115:BP1327,40,FALSE)</f>
        <v>1</v>
      </c>
    </row>
    <row r="117" spans="1:43" x14ac:dyDescent="0.2">
      <c r="A117">
        <v>116</v>
      </c>
      <c r="B117" s="2">
        <v>44095.432222222225</v>
      </c>
      <c r="C117" t="s">
        <v>213</v>
      </c>
      <c r="D117">
        <v>6</v>
      </c>
      <c r="E117">
        <v>1</v>
      </c>
      <c r="F117">
        <v>7</v>
      </c>
      <c r="G117">
        <v>5</v>
      </c>
      <c r="H117">
        <v>7</v>
      </c>
      <c r="I117">
        <v>7</v>
      </c>
      <c r="J117">
        <v>5</v>
      </c>
      <c r="K117">
        <v>1</v>
      </c>
      <c r="L117">
        <v>7</v>
      </c>
      <c r="M117">
        <v>3</v>
      </c>
      <c r="N117">
        <f t="shared" si="16"/>
        <v>6</v>
      </c>
      <c r="O117">
        <f t="shared" si="17"/>
        <v>7</v>
      </c>
      <c r="P117">
        <f t="shared" si="18"/>
        <v>7</v>
      </c>
      <c r="Q117">
        <f t="shared" si="19"/>
        <v>3</v>
      </c>
      <c r="R117">
        <f t="shared" si="20"/>
        <v>7</v>
      </c>
      <c r="S117">
        <f t="shared" si="21"/>
        <v>1</v>
      </c>
      <c r="T117">
        <f t="shared" si="22"/>
        <v>5</v>
      </c>
      <c r="U117">
        <f t="shared" si="23"/>
        <v>7</v>
      </c>
      <c r="V117">
        <f t="shared" si="24"/>
        <v>7</v>
      </c>
      <c r="W117">
        <f t="shared" si="25"/>
        <v>5</v>
      </c>
      <c r="X117">
        <f t="shared" si="26"/>
        <v>3.5</v>
      </c>
      <c r="Y117">
        <f t="shared" si="27"/>
        <v>6</v>
      </c>
      <c r="Z117">
        <f t="shared" si="28"/>
        <v>7</v>
      </c>
      <c r="AA117">
        <f t="shared" si="29"/>
        <v>5</v>
      </c>
      <c r="AB117">
        <f t="shared" si="30"/>
        <v>6</v>
      </c>
      <c r="AC117">
        <v>4.4400000000000004</v>
      </c>
      <c r="AD117">
        <v>5.23</v>
      </c>
      <c r="AE117">
        <v>5.4</v>
      </c>
      <c r="AF117">
        <v>4.83</v>
      </c>
      <c r="AG117">
        <v>5.38</v>
      </c>
      <c r="AH117" t="str">
        <f>LOOKUP(X117,{0,2.99,4.44,5.89},{"Low","Medium Low","Medium High","High"})</f>
        <v>Medium Low</v>
      </c>
      <c r="AI117" t="str">
        <f>LOOKUP(Y117,{0,4.12,5.23,6.34},{"Low","Medium Low","Medium High","High"})</f>
        <v>Medium High</v>
      </c>
      <c r="AJ117" t="str">
        <f>LOOKUP(Z117,{0,4.08,5.4,6.72},{"Low","Medium Low","Medium High","High"})</f>
        <v>High</v>
      </c>
      <c r="AK117" t="str">
        <f>LOOKUP(AA117,{0,3.41,4.83,6.25},{"Low","Medium Low","Medium High","High"})</f>
        <v>Medium High</v>
      </c>
      <c r="AL117" t="str">
        <f>LOOKUP(AB117,{0,4.31,5.38,6.45},{"Low","Medium Low","Medium High","High"})</f>
        <v>Medium High</v>
      </c>
      <c r="AM117">
        <f>VLOOKUP(C117,'CLEAN DATA'!$C$1:$BE$1213,25,FALSE)</f>
        <v>3</v>
      </c>
      <c r="AN117">
        <f>VLOOKUP($C117,'CLEAN DATA'!$C$1:$BE$1213,2,FALSE)</f>
        <v>36</v>
      </c>
      <c r="AO117" t="str">
        <f t="shared" si="31"/>
        <v>31-40</v>
      </c>
      <c r="AP117">
        <f>VLOOKUP(C117,'AT Copy'!C116:BP1328,66,FALSE)</f>
        <v>6</v>
      </c>
      <c r="AQ117">
        <f>VLOOKUP(C117,'AT Copy'!C116:BP1328,40,FALSE)</f>
        <v>1</v>
      </c>
    </row>
    <row r="118" spans="1:43" x14ac:dyDescent="0.2">
      <c r="A118">
        <v>117</v>
      </c>
      <c r="B118" s="2">
        <v>44095.432291666664</v>
      </c>
      <c r="C118" t="s">
        <v>214</v>
      </c>
      <c r="D118">
        <v>7</v>
      </c>
      <c r="E118">
        <v>1</v>
      </c>
      <c r="F118">
        <v>7</v>
      </c>
      <c r="G118">
        <v>7</v>
      </c>
      <c r="H118">
        <v>7</v>
      </c>
      <c r="I118">
        <v>1</v>
      </c>
      <c r="J118">
        <v>7</v>
      </c>
      <c r="K118">
        <v>5</v>
      </c>
      <c r="L118">
        <v>7</v>
      </c>
      <c r="M118">
        <v>1</v>
      </c>
      <c r="N118">
        <f t="shared" si="16"/>
        <v>7</v>
      </c>
      <c r="O118">
        <f t="shared" si="17"/>
        <v>7</v>
      </c>
      <c r="P118">
        <f t="shared" si="18"/>
        <v>7</v>
      </c>
      <c r="Q118">
        <f t="shared" si="19"/>
        <v>1</v>
      </c>
      <c r="R118">
        <f t="shared" si="20"/>
        <v>7</v>
      </c>
      <c r="S118">
        <f t="shared" si="21"/>
        <v>7</v>
      </c>
      <c r="T118">
        <f t="shared" si="22"/>
        <v>7</v>
      </c>
      <c r="U118">
        <f t="shared" si="23"/>
        <v>3</v>
      </c>
      <c r="V118">
        <f t="shared" si="24"/>
        <v>7</v>
      </c>
      <c r="W118">
        <f t="shared" si="25"/>
        <v>7</v>
      </c>
      <c r="X118">
        <f t="shared" si="26"/>
        <v>7</v>
      </c>
      <c r="Y118">
        <f t="shared" si="27"/>
        <v>7</v>
      </c>
      <c r="Z118">
        <f t="shared" si="28"/>
        <v>5</v>
      </c>
      <c r="AA118">
        <f t="shared" si="29"/>
        <v>4</v>
      </c>
      <c r="AB118">
        <f t="shared" si="30"/>
        <v>7</v>
      </c>
      <c r="AC118">
        <v>4.4400000000000004</v>
      </c>
      <c r="AD118">
        <v>5.23</v>
      </c>
      <c r="AE118">
        <v>5.4</v>
      </c>
      <c r="AF118">
        <v>4.83</v>
      </c>
      <c r="AG118">
        <v>5.38</v>
      </c>
      <c r="AH118" t="str">
        <f>LOOKUP(X118,{0,2.99,4.44,5.89},{"Low","Medium Low","Medium High","High"})</f>
        <v>High</v>
      </c>
      <c r="AI118" t="str">
        <f>LOOKUP(Y118,{0,4.12,5.23,6.34},{"Low","Medium Low","Medium High","High"})</f>
        <v>High</v>
      </c>
      <c r="AJ118" t="str">
        <f>LOOKUP(Z118,{0,4.08,5.4,6.72},{"Low","Medium Low","Medium High","High"})</f>
        <v>Medium Low</v>
      </c>
      <c r="AK118" t="str">
        <f>LOOKUP(AA118,{0,3.41,4.83,6.25},{"Low","Medium Low","Medium High","High"})</f>
        <v>Medium Low</v>
      </c>
      <c r="AL118" t="str">
        <f>LOOKUP(AB118,{0,4.31,5.38,6.45},{"Low","Medium Low","Medium High","High"})</f>
        <v>High</v>
      </c>
      <c r="AM118">
        <f>VLOOKUP(C118,'CLEAN DATA'!$C$1:$BE$1213,25,FALSE)</f>
        <v>12</v>
      </c>
      <c r="AN118">
        <f>VLOOKUP($C118,'CLEAN DATA'!$C$1:$BE$1213,2,FALSE)</f>
        <v>57</v>
      </c>
      <c r="AO118" t="str">
        <f t="shared" si="31"/>
        <v>51-60</v>
      </c>
      <c r="AP118">
        <f>VLOOKUP(C118,'AT Copy'!C117:BP1329,66,FALSE)</f>
        <v>4</v>
      </c>
      <c r="AQ118">
        <f>VLOOKUP(C118,'AT Copy'!C117:BP1329,40,FALSE)</f>
        <v>1</v>
      </c>
    </row>
    <row r="119" spans="1:43" x14ac:dyDescent="0.2">
      <c r="A119">
        <v>118</v>
      </c>
      <c r="B119" s="2">
        <v>44095.432291666664</v>
      </c>
      <c r="C119" t="s">
        <v>216</v>
      </c>
      <c r="D119">
        <v>7</v>
      </c>
      <c r="E119">
        <v>7</v>
      </c>
      <c r="F119">
        <v>7</v>
      </c>
      <c r="G119">
        <v>7</v>
      </c>
      <c r="H119">
        <v>7</v>
      </c>
      <c r="I119">
        <v>5</v>
      </c>
      <c r="J119">
        <v>6</v>
      </c>
      <c r="K119">
        <v>5</v>
      </c>
      <c r="L119">
        <v>7</v>
      </c>
      <c r="M119">
        <v>7</v>
      </c>
      <c r="N119">
        <f t="shared" si="16"/>
        <v>7</v>
      </c>
      <c r="O119">
        <f t="shared" si="17"/>
        <v>1</v>
      </c>
      <c r="P119">
        <f t="shared" si="18"/>
        <v>7</v>
      </c>
      <c r="Q119">
        <f t="shared" si="19"/>
        <v>1</v>
      </c>
      <c r="R119">
        <f t="shared" si="20"/>
        <v>7</v>
      </c>
      <c r="S119">
        <f t="shared" si="21"/>
        <v>3</v>
      </c>
      <c r="T119">
        <f t="shared" si="22"/>
        <v>6</v>
      </c>
      <c r="U119">
        <f t="shared" si="23"/>
        <v>3</v>
      </c>
      <c r="V119">
        <f t="shared" si="24"/>
        <v>7</v>
      </c>
      <c r="W119">
        <f t="shared" si="25"/>
        <v>1</v>
      </c>
      <c r="X119">
        <f t="shared" si="26"/>
        <v>5</v>
      </c>
      <c r="Y119">
        <f t="shared" si="27"/>
        <v>3.5</v>
      </c>
      <c r="Z119">
        <f t="shared" si="28"/>
        <v>5</v>
      </c>
      <c r="AA119">
        <f t="shared" si="29"/>
        <v>4</v>
      </c>
      <c r="AB119">
        <f t="shared" si="30"/>
        <v>4</v>
      </c>
      <c r="AC119">
        <v>4.4400000000000004</v>
      </c>
      <c r="AD119">
        <v>5.23</v>
      </c>
      <c r="AE119">
        <v>5.4</v>
      </c>
      <c r="AF119">
        <v>4.83</v>
      </c>
      <c r="AG119">
        <v>5.38</v>
      </c>
      <c r="AH119" t="str">
        <f>LOOKUP(X119,{0,2.99,4.44,5.89},{"Low","Medium Low","Medium High","High"})</f>
        <v>Medium High</v>
      </c>
      <c r="AI119" t="str">
        <f>LOOKUP(Y119,{0,4.12,5.23,6.34},{"Low","Medium Low","Medium High","High"})</f>
        <v>Low</v>
      </c>
      <c r="AJ119" t="str">
        <f>LOOKUP(Z119,{0,4.08,5.4,6.72},{"Low","Medium Low","Medium High","High"})</f>
        <v>Medium Low</v>
      </c>
      <c r="AK119" t="str">
        <f>LOOKUP(AA119,{0,3.41,4.83,6.25},{"Low","Medium Low","Medium High","High"})</f>
        <v>Medium Low</v>
      </c>
      <c r="AL119" t="str">
        <f>LOOKUP(AB119,{0,4.31,5.38,6.45},{"Low","Medium Low","Medium High","High"})</f>
        <v>Low</v>
      </c>
      <c r="AM119">
        <f>VLOOKUP(C119,'CLEAN DATA'!$C$1:$BE$1213,25,FALSE)</f>
        <v>3</v>
      </c>
      <c r="AN119">
        <f>VLOOKUP($C119,'CLEAN DATA'!$C$1:$BE$1213,2,FALSE)</f>
        <v>22</v>
      </c>
      <c r="AO119" t="str">
        <f t="shared" si="31"/>
        <v>&lt;=30</v>
      </c>
      <c r="AP119">
        <f>VLOOKUP(C119,'AT Copy'!C118:BP1330,66,FALSE)</f>
        <v>7</v>
      </c>
      <c r="AQ119">
        <f>VLOOKUP(C119,'AT Copy'!C118:BP1330,40,FALSE)</f>
        <v>1</v>
      </c>
    </row>
    <row r="120" spans="1:43" x14ac:dyDescent="0.2">
      <c r="A120">
        <v>119</v>
      </c>
      <c r="B120" s="2">
        <v>44095.432326388887</v>
      </c>
      <c r="C120" t="s">
        <v>217</v>
      </c>
      <c r="D120">
        <v>4</v>
      </c>
      <c r="E120">
        <v>4</v>
      </c>
      <c r="F120">
        <v>6</v>
      </c>
      <c r="G120">
        <v>4</v>
      </c>
      <c r="H120">
        <v>4</v>
      </c>
      <c r="I120">
        <v>5</v>
      </c>
      <c r="J120">
        <v>6</v>
      </c>
      <c r="K120">
        <v>3</v>
      </c>
      <c r="L120">
        <v>4</v>
      </c>
      <c r="M120">
        <v>4</v>
      </c>
      <c r="N120">
        <f t="shared" si="16"/>
        <v>4</v>
      </c>
      <c r="O120">
        <f t="shared" si="17"/>
        <v>4</v>
      </c>
      <c r="P120">
        <f t="shared" si="18"/>
        <v>6</v>
      </c>
      <c r="Q120">
        <f t="shared" si="19"/>
        <v>4</v>
      </c>
      <c r="R120">
        <f t="shared" si="20"/>
        <v>4</v>
      </c>
      <c r="S120">
        <f t="shared" si="21"/>
        <v>3</v>
      </c>
      <c r="T120">
        <f t="shared" si="22"/>
        <v>6</v>
      </c>
      <c r="U120">
        <f t="shared" si="23"/>
        <v>5</v>
      </c>
      <c r="V120">
        <f t="shared" si="24"/>
        <v>4</v>
      </c>
      <c r="W120">
        <f t="shared" si="25"/>
        <v>4</v>
      </c>
      <c r="X120">
        <f t="shared" si="26"/>
        <v>3.5</v>
      </c>
      <c r="Y120">
        <f t="shared" si="27"/>
        <v>5</v>
      </c>
      <c r="Z120">
        <f t="shared" si="28"/>
        <v>5.5</v>
      </c>
      <c r="AA120">
        <f t="shared" si="29"/>
        <v>4</v>
      </c>
      <c r="AB120">
        <f t="shared" si="30"/>
        <v>4</v>
      </c>
      <c r="AC120">
        <v>4.4400000000000004</v>
      </c>
      <c r="AD120">
        <v>5.23</v>
      </c>
      <c r="AE120">
        <v>5.4</v>
      </c>
      <c r="AF120">
        <v>4.83</v>
      </c>
      <c r="AG120">
        <v>5.38</v>
      </c>
      <c r="AH120" t="str">
        <f>LOOKUP(X120,{0,2.99,4.44,5.89},{"Low","Medium Low","Medium High","High"})</f>
        <v>Medium Low</v>
      </c>
      <c r="AI120" t="str">
        <f>LOOKUP(Y120,{0,4.12,5.23,6.34},{"Low","Medium Low","Medium High","High"})</f>
        <v>Medium Low</v>
      </c>
      <c r="AJ120" t="str">
        <f>LOOKUP(Z120,{0,4.08,5.4,6.72},{"Low","Medium Low","Medium High","High"})</f>
        <v>Medium High</v>
      </c>
      <c r="AK120" t="str">
        <f>LOOKUP(AA120,{0,3.41,4.83,6.25},{"Low","Medium Low","Medium High","High"})</f>
        <v>Medium Low</v>
      </c>
      <c r="AL120" t="str">
        <f>LOOKUP(AB120,{0,4.31,5.38,6.45},{"Low","Medium Low","Medium High","High"})</f>
        <v>Low</v>
      </c>
      <c r="AM120">
        <f>VLOOKUP(C120,'CLEAN DATA'!$C$1:$BE$1213,25,FALSE)</f>
        <v>13</v>
      </c>
      <c r="AN120">
        <f>VLOOKUP($C120,'CLEAN DATA'!$C$1:$BE$1213,2,FALSE)</f>
        <v>41</v>
      </c>
      <c r="AO120" t="str">
        <f t="shared" si="31"/>
        <v>41-50</v>
      </c>
      <c r="AP120">
        <f>VLOOKUP(C120,'AT Copy'!C119:BP1331,66,FALSE)</f>
        <v>5</v>
      </c>
      <c r="AQ120">
        <f>VLOOKUP(C120,'AT Copy'!C119:BP1331,40,FALSE)</f>
        <v>1</v>
      </c>
    </row>
    <row r="121" spans="1:43" x14ac:dyDescent="0.2">
      <c r="A121">
        <v>120</v>
      </c>
      <c r="B121" s="2">
        <v>44095.432442129626</v>
      </c>
      <c r="C121" t="s">
        <v>219</v>
      </c>
      <c r="D121">
        <v>4</v>
      </c>
      <c r="E121">
        <v>2</v>
      </c>
      <c r="F121">
        <v>5</v>
      </c>
      <c r="G121">
        <v>2</v>
      </c>
      <c r="H121">
        <v>4</v>
      </c>
      <c r="I121">
        <v>3</v>
      </c>
      <c r="J121">
        <v>4</v>
      </c>
      <c r="K121">
        <v>3</v>
      </c>
      <c r="L121">
        <v>2</v>
      </c>
      <c r="M121">
        <v>4</v>
      </c>
      <c r="N121">
        <f t="shared" si="16"/>
        <v>4</v>
      </c>
      <c r="O121">
        <f t="shared" si="17"/>
        <v>6</v>
      </c>
      <c r="P121">
        <f t="shared" si="18"/>
        <v>5</v>
      </c>
      <c r="Q121">
        <f t="shared" si="19"/>
        <v>6</v>
      </c>
      <c r="R121">
        <f t="shared" si="20"/>
        <v>4</v>
      </c>
      <c r="S121">
        <f t="shared" si="21"/>
        <v>5</v>
      </c>
      <c r="T121">
        <f t="shared" si="22"/>
        <v>4</v>
      </c>
      <c r="U121">
        <f t="shared" si="23"/>
        <v>5</v>
      </c>
      <c r="V121">
        <f t="shared" si="24"/>
        <v>2</v>
      </c>
      <c r="W121">
        <f t="shared" si="25"/>
        <v>4</v>
      </c>
      <c r="X121">
        <f t="shared" si="26"/>
        <v>4.5</v>
      </c>
      <c r="Y121">
        <f t="shared" si="27"/>
        <v>5</v>
      </c>
      <c r="Z121">
        <f t="shared" si="28"/>
        <v>5</v>
      </c>
      <c r="AA121">
        <f t="shared" si="29"/>
        <v>4</v>
      </c>
      <c r="AB121">
        <f t="shared" si="30"/>
        <v>4</v>
      </c>
      <c r="AC121">
        <v>4.4400000000000004</v>
      </c>
      <c r="AD121">
        <v>5.23</v>
      </c>
      <c r="AE121">
        <v>5.4</v>
      </c>
      <c r="AF121">
        <v>4.83</v>
      </c>
      <c r="AG121">
        <v>5.38</v>
      </c>
      <c r="AH121" t="str">
        <f>LOOKUP(X121,{0,2.99,4.44,5.89},{"Low","Medium Low","Medium High","High"})</f>
        <v>Medium High</v>
      </c>
      <c r="AI121" t="str">
        <f>LOOKUP(Y121,{0,4.12,5.23,6.34},{"Low","Medium Low","Medium High","High"})</f>
        <v>Medium Low</v>
      </c>
      <c r="AJ121" t="str">
        <f>LOOKUP(Z121,{0,4.08,5.4,6.72},{"Low","Medium Low","Medium High","High"})</f>
        <v>Medium Low</v>
      </c>
      <c r="AK121" t="str">
        <f>LOOKUP(AA121,{0,3.41,4.83,6.25},{"Low","Medium Low","Medium High","High"})</f>
        <v>Medium Low</v>
      </c>
      <c r="AL121" t="str">
        <f>LOOKUP(AB121,{0,4.31,5.38,6.45},{"Low","Medium Low","Medium High","High"})</f>
        <v>Low</v>
      </c>
      <c r="AM121">
        <f>VLOOKUP(C121,'CLEAN DATA'!$C$1:$BE$1213,25,FALSE)</f>
        <v>10</v>
      </c>
      <c r="AN121">
        <f>VLOOKUP($C121,'CLEAN DATA'!$C$1:$BE$1213,2,FALSE)</f>
        <v>20</v>
      </c>
      <c r="AO121" t="str">
        <f t="shared" si="31"/>
        <v>&lt;=30</v>
      </c>
      <c r="AP121">
        <f>VLOOKUP(C121,'AT Copy'!C120:BP1332,66,FALSE)</f>
        <v>7</v>
      </c>
      <c r="AQ121">
        <f>VLOOKUP(C121,'AT Copy'!C120:BP1332,40,FALSE)</f>
        <v>0</v>
      </c>
    </row>
    <row r="122" spans="1:43" x14ac:dyDescent="0.2">
      <c r="A122">
        <v>121</v>
      </c>
      <c r="B122" s="2">
        <v>44095.432696759257</v>
      </c>
      <c r="C122" t="s">
        <v>220</v>
      </c>
      <c r="D122">
        <v>4</v>
      </c>
      <c r="E122">
        <v>5</v>
      </c>
      <c r="F122">
        <v>6</v>
      </c>
      <c r="G122">
        <v>6</v>
      </c>
      <c r="H122">
        <v>5</v>
      </c>
      <c r="I122">
        <v>6</v>
      </c>
      <c r="J122">
        <v>4</v>
      </c>
      <c r="K122">
        <v>5</v>
      </c>
      <c r="L122">
        <v>6</v>
      </c>
      <c r="M122">
        <v>5</v>
      </c>
      <c r="N122">
        <f t="shared" si="16"/>
        <v>4</v>
      </c>
      <c r="O122">
        <f t="shared" si="17"/>
        <v>3</v>
      </c>
      <c r="P122">
        <f t="shared" si="18"/>
        <v>6</v>
      </c>
      <c r="Q122">
        <f t="shared" si="19"/>
        <v>2</v>
      </c>
      <c r="R122">
        <f t="shared" si="20"/>
        <v>5</v>
      </c>
      <c r="S122">
        <f t="shared" si="21"/>
        <v>2</v>
      </c>
      <c r="T122">
        <f t="shared" si="22"/>
        <v>4</v>
      </c>
      <c r="U122">
        <f t="shared" si="23"/>
        <v>3</v>
      </c>
      <c r="V122">
        <f t="shared" si="24"/>
        <v>6</v>
      </c>
      <c r="W122">
        <f t="shared" si="25"/>
        <v>3</v>
      </c>
      <c r="X122">
        <f t="shared" si="26"/>
        <v>3</v>
      </c>
      <c r="Y122">
        <f t="shared" si="27"/>
        <v>3.5</v>
      </c>
      <c r="Z122">
        <f t="shared" si="28"/>
        <v>4.5</v>
      </c>
      <c r="AA122">
        <f t="shared" si="29"/>
        <v>4</v>
      </c>
      <c r="AB122">
        <f t="shared" si="30"/>
        <v>4</v>
      </c>
      <c r="AC122">
        <v>4.4400000000000004</v>
      </c>
      <c r="AD122">
        <v>5.23</v>
      </c>
      <c r="AE122">
        <v>5.4</v>
      </c>
      <c r="AF122">
        <v>4.83</v>
      </c>
      <c r="AG122">
        <v>5.38</v>
      </c>
      <c r="AH122" t="str">
        <f>LOOKUP(X122,{0,2.99,4.44,5.89},{"Low","Medium Low","Medium High","High"})</f>
        <v>Medium Low</v>
      </c>
      <c r="AI122" t="str">
        <f>LOOKUP(Y122,{0,4.12,5.23,6.34},{"Low","Medium Low","Medium High","High"})</f>
        <v>Low</v>
      </c>
      <c r="AJ122" t="str">
        <f>LOOKUP(Z122,{0,4.08,5.4,6.72},{"Low","Medium Low","Medium High","High"})</f>
        <v>Medium Low</v>
      </c>
      <c r="AK122" t="str">
        <f>LOOKUP(AA122,{0,3.41,4.83,6.25},{"Low","Medium Low","Medium High","High"})</f>
        <v>Medium Low</v>
      </c>
      <c r="AL122" t="str">
        <f>LOOKUP(AB122,{0,4.31,5.38,6.45},{"Low","Medium Low","Medium High","High"})</f>
        <v>Low</v>
      </c>
      <c r="AM122">
        <f>VLOOKUP(C122,'CLEAN DATA'!$C$1:$BE$1213,25,FALSE)</f>
        <v>1</v>
      </c>
      <c r="AN122">
        <f>VLOOKUP($C122,'CLEAN DATA'!$C$1:$BE$1213,2,FALSE)</f>
        <v>35</v>
      </c>
      <c r="AO122" t="str">
        <f t="shared" si="31"/>
        <v>31-40</v>
      </c>
      <c r="AP122">
        <f>VLOOKUP(C122,'AT Copy'!C121:BP1333,66,FALSE)</f>
        <v>1</v>
      </c>
      <c r="AQ122">
        <f>VLOOKUP(C122,'AT Copy'!C121:BP1333,40,FALSE)</f>
        <v>0</v>
      </c>
    </row>
    <row r="123" spans="1:43" x14ac:dyDescent="0.2">
      <c r="A123">
        <v>122</v>
      </c>
      <c r="B123" s="2">
        <v>44095.432881944442</v>
      </c>
      <c r="C123" t="s">
        <v>221</v>
      </c>
      <c r="D123">
        <v>4</v>
      </c>
      <c r="E123">
        <v>6</v>
      </c>
      <c r="F123">
        <v>4</v>
      </c>
      <c r="G123">
        <v>6</v>
      </c>
      <c r="H123">
        <v>3</v>
      </c>
      <c r="I123">
        <v>4</v>
      </c>
      <c r="J123">
        <v>6</v>
      </c>
      <c r="K123">
        <v>5</v>
      </c>
      <c r="L123">
        <v>2</v>
      </c>
      <c r="M123">
        <v>5</v>
      </c>
      <c r="N123">
        <f t="shared" si="16"/>
        <v>4</v>
      </c>
      <c r="O123">
        <f t="shared" si="17"/>
        <v>2</v>
      </c>
      <c r="P123">
        <f t="shared" si="18"/>
        <v>4</v>
      </c>
      <c r="Q123">
        <f t="shared" si="19"/>
        <v>2</v>
      </c>
      <c r="R123">
        <f t="shared" si="20"/>
        <v>3</v>
      </c>
      <c r="S123">
        <f t="shared" si="21"/>
        <v>4</v>
      </c>
      <c r="T123">
        <f t="shared" si="22"/>
        <v>6</v>
      </c>
      <c r="U123">
        <f t="shared" si="23"/>
        <v>3</v>
      </c>
      <c r="V123">
        <f t="shared" si="24"/>
        <v>2</v>
      </c>
      <c r="W123">
        <f t="shared" si="25"/>
        <v>3</v>
      </c>
      <c r="X123">
        <f t="shared" si="26"/>
        <v>4</v>
      </c>
      <c r="Y123">
        <f t="shared" si="27"/>
        <v>4</v>
      </c>
      <c r="Z123">
        <f t="shared" si="28"/>
        <v>3.5</v>
      </c>
      <c r="AA123">
        <f t="shared" si="29"/>
        <v>2</v>
      </c>
      <c r="AB123">
        <f t="shared" si="30"/>
        <v>3</v>
      </c>
      <c r="AC123">
        <v>4.4400000000000004</v>
      </c>
      <c r="AD123">
        <v>5.23</v>
      </c>
      <c r="AE123">
        <v>5.4</v>
      </c>
      <c r="AF123">
        <v>4.83</v>
      </c>
      <c r="AG123">
        <v>5.38</v>
      </c>
      <c r="AH123" t="str">
        <f>LOOKUP(X123,{0,2.99,4.44,5.89},{"Low","Medium Low","Medium High","High"})</f>
        <v>Medium Low</v>
      </c>
      <c r="AI123" t="str">
        <f>LOOKUP(Y123,{0,4.12,5.23,6.34},{"Low","Medium Low","Medium High","High"})</f>
        <v>Low</v>
      </c>
      <c r="AJ123" t="str">
        <f>LOOKUP(Z123,{0,4.08,5.4,6.72},{"Low","Medium Low","Medium High","High"})</f>
        <v>Low</v>
      </c>
      <c r="AK123" t="str">
        <f>LOOKUP(AA123,{0,3.41,4.83,6.25},{"Low","Medium Low","Medium High","High"})</f>
        <v>Low</v>
      </c>
      <c r="AL123" t="str">
        <f>LOOKUP(AB123,{0,4.31,5.38,6.45},{"Low","Medium Low","Medium High","High"})</f>
        <v>Low</v>
      </c>
      <c r="AM123">
        <f>VLOOKUP(C123,'CLEAN DATA'!$C$1:$BE$1213,25,FALSE)</f>
        <v>13</v>
      </c>
      <c r="AN123">
        <f>VLOOKUP($C123,'CLEAN DATA'!$C$1:$BE$1213,2,FALSE)</f>
        <v>47</v>
      </c>
      <c r="AO123" t="str">
        <f t="shared" si="31"/>
        <v>41-50</v>
      </c>
      <c r="AP123">
        <f>VLOOKUP(C123,'AT Copy'!C122:BP1334,66,FALSE)</f>
        <v>1</v>
      </c>
      <c r="AQ123">
        <f>VLOOKUP(C123,'AT Copy'!C122:BP1334,40,FALSE)</f>
        <v>1</v>
      </c>
    </row>
    <row r="124" spans="1:43" x14ac:dyDescent="0.2">
      <c r="A124">
        <v>123</v>
      </c>
      <c r="B124" s="2">
        <v>44095.432916666665</v>
      </c>
      <c r="C124" t="s">
        <v>224</v>
      </c>
      <c r="D124">
        <v>3</v>
      </c>
      <c r="E124">
        <v>3</v>
      </c>
      <c r="F124">
        <v>7</v>
      </c>
      <c r="G124">
        <v>3</v>
      </c>
      <c r="H124">
        <v>6</v>
      </c>
      <c r="I124">
        <v>5</v>
      </c>
      <c r="J124">
        <v>6</v>
      </c>
      <c r="K124">
        <v>2</v>
      </c>
      <c r="L124">
        <v>7</v>
      </c>
      <c r="M124">
        <v>2</v>
      </c>
      <c r="N124">
        <f t="shared" si="16"/>
        <v>3</v>
      </c>
      <c r="O124">
        <f t="shared" si="17"/>
        <v>5</v>
      </c>
      <c r="P124">
        <f t="shared" si="18"/>
        <v>7</v>
      </c>
      <c r="Q124">
        <f t="shared" si="19"/>
        <v>5</v>
      </c>
      <c r="R124">
        <f t="shared" si="20"/>
        <v>6</v>
      </c>
      <c r="S124">
        <f t="shared" si="21"/>
        <v>3</v>
      </c>
      <c r="T124">
        <f t="shared" si="22"/>
        <v>6</v>
      </c>
      <c r="U124">
        <f t="shared" si="23"/>
        <v>6</v>
      </c>
      <c r="V124">
        <f t="shared" si="24"/>
        <v>7</v>
      </c>
      <c r="W124">
        <f t="shared" si="25"/>
        <v>6</v>
      </c>
      <c r="X124">
        <f t="shared" si="26"/>
        <v>3</v>
      </c>
      <c r="Y124">
        <f t="shared" si="27"/>
        <v>5.5</v>
      </c>
      <c r="Z124">
        <f t="shared" si="28"/>
        <v>6.5</v>
      </c>
      <c r="AA124">
        <f t="shared" si="29"/>
        <v>6</v>
      </c>
      <c r="AB124">
        <f t="shared" si="30"/>
        <v>6</v>
      </c>
      <c r="AC124">
        <v>4.4400000000000004</v>
      </c>
      <c r="AD124">
        <v>5.23</v>
      </c>
      <c r="AE124">
        <v>5.4</v>
      </c>
      <c r="AF124">
        <v>4.83</v>
      </c>
      <c r="AG124">
        <v>5.38</v>
      </c>
      <c r="AH124" t="str">
        <f>LOOKUP(X124,{0,2.99,4.44,5.89},{"Low","Medium Low","Medium High","High"})</f>
        <v>Medium Low</v>
      </c>
      <c r="AI124" t="str">
        <f>LOOKUP(Y124,{0,4.12,5.23,6.34},{"Low","Medium Low","Medium High","High"})</f>
        <v>Medium High</v>
      </c>
      <c r="AJ124" t="str">
        <f>LOOKUP(Z124,{0,4.08,5.4,6.72},{"Low","Medium Low","Medium High","High"})</f>
        <v>Medium High</v>
      </c>
      <c r="AK124" t="str">
        <f>LOOKUP(AA124,{0,3.41,4.83,6.25},{"Low","Medium Low","Medium High","High"})</f>
        <v>Medium High</v>
      </c>
      <c r="AL124" t="str">
        <f>LOOKUP(AB124,{0,4.31,5.38,6.45},{"Low","Medium Low","Medium High","High"})</f>
        <v>Medium High</v>
      </c>
      <c r="AM124">
        <f>VLOOKUP(C124,'CLEAN DATA'!$C$1:$BE$1213,25,FALSE)</f>
        <v>1</v>
      </c>
      <c r="AN124">
        <f>VLOOKUP($C124,'CLEAN DATA'!$C$1:$BE$1213,2,FALSE)</f>
        <v>45</v>
      </c>
      <c r="AO124" t="str">
        <f t="shared" si="31"/>
        <v>41-50</v>
      </c>
      <c r="AP124">
        <f>VLOOKUP(C124,'AT Copy'!C123:BP1335,66,FALSE)</f>
        <v>8</v>
      </c>
      <c r="AQ124">
        <f>VLOOKUP(C124,'AT Copy'!C123:BP1335,40,FALSE)</f>
        <v>0</v>
      </c>
    </row>
    <row r="125" spans="1:43" x14ac:dyDescent="0.2">
      <c r="A125">
        <v>124</v>
      </c>
      <c r="B125" s="2">
        <v>44095.432928240742</v>
      </c>
      <c r="C125" t="s">
        <v>225</v>
      </c>
      <c r="D125">
        <v>4</v>
      </c>
      <c r="E125">
        <v>3</v>
      </c>
      <c r="F125">
        <v>7</v>
      </c>
      <c r="G125">
        <v>3</v>
      </c>
      <c r="H125">
        <v>4</v>
      </c>
      <c r="I125">
        <v>5</v>
      </c>
      <c r="J125">
        <v>4</v>
      </c>
      <c r="K125">
        <v>1</v>
      </c>
      <c r="L125">
        <v>6</v>
      </c>
      <c r="M125">
        <v>4</v>
      </c>
      <c r="N125">
        <f t="shared" si="16"/>
        <v>4</v>
      </c>
      <c r="O125">
        <f t="shared" si="17"/>
        <v>5</v>
      </c>
      <c r="P125">
        <f t="shared" si="18"/>
        <v>7</v>
      </c>
      <c r="Q125">
        <f t="shared" si="19"/>
        <v>5</v>
      </c>
      <c r="R125">
        <f t="shared" si="20"/>
        <v>4</v>
      </c>
      <c r="S125">
        <f t="shared" si="21"/>
        <v>3</v>
      </c>
      <c r="T125">
        <f t="shared" si="22"/>
        <v>4</v>
      </c>
      <c r="U125">
        <f t="shared" si="23"/>
        <v>7</v>
      </c>
      <c r="V125">
        <f t="shared" si="24"/>
        <v>6</v>
      </c>
      <c r="W125">
        <f t="shared" si="25"/>
        <v>4</v>
      </c>
      <c r="X125">
        <f t="shared" si="26"/>
        <v>3.5</v>
      </c>
      <c r="Y125">
        <f t="shared" si="27"/>
        <v>4.5</v>
      </c>
      <c r="Z125">
        <f t="shared" si="28"/>
        <v>7</v>
      </c>
      <c r="AA125">
        <f t="shared" si="29"/>
        <v>5.5</v>
      </c>
      <c r="AB125">
        <f t="shared" si="30"/>
        <v>4</v>
      </c>
      <c r="AC125">
        <v>4.4400000000000004</v>
      </c>
      <c r="AD125">
        <v>5.23</v>
      </c>
      <c r="AE125">
        <v>5.4</v>
      </c>
      <c r="AF125">
        <v>4.83</v>
      </c>
      <c r="AG125">
        <v>5.38</v>
      </c>
      <c r="AH125" t="str">
        <f>LOOKUP(X125,{0,2.99,4.44,5.89},{"Low","Medium Low","Medium High","High"})</f>
        <v>Medium Low</v>
      </c>
      <c r="AI125" t="str">
        <f>LOOKUP(Y125,{0,4.12,5.23,6.34},{"Low","Medium Low","Medium High","High"})</f>
        <v>Medium Low</v>
      </c>
      <c r="AJ125" t="str">
        <f>LOOKUP(Z125,{0,4.08,5.4,6.72},{"Low","Medium Low","Medium High","High"})</f>
        <v>High</v>
      </c>
      <c r="AK125" t="str">
        <f>LOOKUP(AA125,{0,3.41,4.83,6.25},{"Low","Medium Low","Medium High","High"})</f>
        <v>Medium High</v>
      </c>
      <c r="AL125" t="str">
        <f>LOOKUP(AB125,{0,4.31,5.38,6.45},{"Low","Medium Low","Medium High","High"})</f>
        <v>Low</v>
      </c>
      <c r="AM125">
        <f>VLOOKUP(C125,'CLEAN DATA'!$C$1:$BE$1213,25,FALSE)</f>
        <v>13</v>
      </c>
      <c r="AN125">
        <f>VLOOKUP($C125,'CLEAN DATA'!$C$1:$BE$1213,2,FALSE)</f>
        <v>35</v>
      </c>
      <c r="AO125" t="str">
        <f t="shared" si="31"/>
        <v>31-40</v>
      </c>
      <c r="AP125">
        <f>VLOOKUP(C125,'AT Copy'!C124:BP1336,66,FALSE)</f>
        <v>2</v>
      </c>
      <c r="AQ125">
        <f>VLOOKUP(C125,'AT Copy'!C124:BP1336,40,FALSE)</f>
        <v>1</v>
      </c>
    </row>
    <row r="126" spans="1:43" x14ac:dyDescent="0.2">
      <c r="A126">
        <v>125</v>
      </c>
      <c r="B126" s="2">
        <v>44095.433009259257</v>
      </c>
      <c r="C126" t="s">
        <v>227</v>
      </c>
      <c r="D126">
        <v>3</v>
      </c>
      <c r="E126">
        <v>2</v>
      </c>
      <c r="F126">
        <v>6</v>
      </c>
      <c r="G126">
        <v>6</v>
      </c>
      <c r="H126">
        <v>6</v>
      </c>
      <c r="I126">
        <v>5</v>
      </c>
      <c r="J126">
        <v>7</v>
      </c>
      <c r="K126">
        <v>5</v>
      </c>
      <c r="L126">
        <v>6</v>
      </c>
      <c r="M126">
        <v>1</v>
      </c>
      <c r="N126">
        <f t="shared" si="16"/>
        <v>3</v>
      </c>
      <c r="O126">
        <f t="shared" si="17"/>
        <v>6</v>
      </c>
      <c r="P126">
        <f t="shared" si="18"/>
        <v>6</v>
      </c>
      <c r="Q126">
        <f t="shared" si="19"/>
        <v>2</v>
      </c>
      <c r="R126">
        <f t="shared" si="20"/>
        <v>6</v>
      </c>
      <c r="S126">
        <f t="shared" si="21"/>
        <v>3</v>
      </c>
      <c r="T126">
        <f t="shared" si="22"/>
        <v>7</v>
      </c>
      <c r="U126">
        <f t="shared" si="23"/>
        <v>3</v>
      </c>
      <c r="V126">
        <f t="shared" si="24"/>
        <v>6</v>
      </c>
      <c r="W126">
        <f t="shared" si="25"/>
        <v>7</v>
      </c>
      <c r="X126">
        <f t="shared" si="26"/>
        <v>3</v>
      </c>
      <c r="Y126">
        <f t="shared" si="27"/>
        <v>6.5</v>
      </c>
      <c r="Z126">
        <f t="shared" si="28"/>
        <v>4.5</v>
      </c>
      <c r="AA126">
        <f t="shared" si="29"/>
        <v>4</v>
      </c>
      <c r="AB126">
        <f t="shared" si="30"/>
        <v>6.5</v>
      </c>
      <c r="AC126">
        <v>4.4400000000000004</v>
      </c>
      <c r="AD126">
        <v>5.23</v>
      </c>
      <c r="AE126">
        <v>5.4</v>
      </c>
      <c r="AF126">
        <v>4.83</v>
      </c>
      <c r="AG126">
        <v>5.38</v>
      </c>
      <c r="AH126" t="str">
        <f>LOOKUP(X126,{0,2.99,4.44,5.89},{"Low","Medium Low","Medium High","High"})</f>
        <v>Medium Low</v>
      </c>
      <c r="AI126" t="str">
        <f>LOOKUP(Y126,{0,4.12,5.23,6.34},{"Low","Medium Low","Medium High","High"})</f>
        <v>High</v>
      </c>
      <c r="AJ126" t="str">
        <f>LOOKUP(Z126,{0,4.08,5.4,6.72},{"Low","Medium Low","Medium High","High"})</f>
        <v>Medium Low</v>
      </c>
      <c r="AK126" t="str">
        <f>LOOKUP(AA126,{0,3.41,4.83,6.25},{"Low","Medium Low","Medium High","High"})</f>
        <v>Medium Low</v>
      </c>
      <c r="AL126" t="str">
        <f>LOOKUP(AB126,{0,4.31,5.38,6.45},{"Low","Medium Low","Medium High","High"})</f>
        <v>High</v>
      </c>
      <c r="AM126">
        <f>VLOOKUP(C126,'CLEAN DATA'!$C$1:$BE$1213,25,FALSE)</f>
        <v>12</v>
      </c>
      <c r="AN126">
        <f>VLOOKUP($C126,'CLEAN DATA'!$C$1:$BE$1213,2,FALSE)</f>
        <v>32</v>
      </c>
      <c r="AO126" t="str">
        <f t="shared" si="31"/>
        <v>31-40</v>
      </c>
      <c r="AP126">
        <f>VLOOKUP(C126,'AT Copy'!C125:BP1337,66,FALSE)</f>
        <v>6</v>
      </c>
      <c r="AQ126">
        <f>VLOOKUP(C126,'AT Copy'!C125:BP1337,40,FALSE)</f>
        <v>1</v>
      </c>
    </row>
    <row r="127" spans="1:43" x14ac:dyDescent="0.2">
      <c r="A127">
        <v>126</v>
      </c>
      <c r="B127" s="2">
        <v>44095.433611111112</v>
      </c>
      <c r="C127" t="s">
        <v>229</v>
      </c>
      <c r="D127">
        <v>7</v>
      </c>
      <c r="E127">
        <v>2</v>
      </c>
      <c r="F127">
        <v>6</v>
      </c>
      <c r="G127">
        <v>2</v>
      </c>
      <c r="H127">
        <v>7</v>
      </c>
      <c r="I127">
        <v>6</v>
      </c>
      <c r="J127">
        <v>6</v>
      </c>
      <c r="K127">
        <v>2</v>
      </c>
      <c r="L127">
        <v>7</v>
      </c>
      <c r="M127">
        <v>2</v>
      </c>
      <c r="N127">
        <f t="shared" si="16"/>
        <v>7</v>
      </c>
      <c r="O127">
        <f t="shared" si="17"/>
        <v>6</v>
      </c>
      <c r="P127">
        <f t="shared" si="18"/>
        <v>6</v>
      </c>
      <c r="Q127">
        <f t="shared" si="19"/>
        <v>6</v>
      </c>
      <c r="R127">
        <f t="shared" si="20"/>
        <v>7</v>
      </c>
      <c r="S127">
        <f t="shared" si="21"/>
        <v>2</v>
      </c>
      <c r="T127">
        <f t="shared" si="22"/>
        <v>6</v>
      </c>
      <c r="U127">
        <f t="shared" si="23"/>
        <v>6</v>
      </c>
      <c r="V127">
        <f t="shared" si="24"/>
        <v>7</v>
      </c>
      <c r="W127">
        <f t="shared" si="25"/>
        <v>6</v>
      </c>
      <c r="X127">
        <f t="shared" si="26"/>
        <v>4.5</v>
      </c>
      <c r="Y127">
        <f t="shared" si="27"/>
        <v>6</v>
      </c>
      <c r="Z127">
        <f t="shared" si="28"/>
        <v>6</v>
      </c>
      <c r="AA127">
        <f t="shared" si="29"/>
        <v>6.5</v>
      </c>
      <c r="AB127">
        <f t="shared" si="30"/>
        <v>6.5</v>
      </c>
      <c r="AC127">
        <v>4.4400000000000004</v>
      </c>
      <c r="AD127">
        <v>5.23</v>
      </c>
      <c r="AE127">
        <v>5.4</v>
      </c>
      <c r="AF127">
        <v>4.83</v>
      </c>
      <c r="AG127">
        <v>5.38</v>
      </c>
      <c r="AH127" t="str">
        <f>LOOKUP(X127,{0,2.99,4.44,5.89},{"Low","Medium Low","Medium High","High"})</f>
        <v>Medium High</v>
      </c>
      <c r="AI127" t="str">
        <f>LOOKUP(Y127,{0,4.12,5.23,6.34},{"Low","Medium Low","Medium High","High"})</f>
        <v>Medium High</v>
      </c>
      <c r="AJ127" t="str">
        <f>LOOKUP(Z127,{0,4.08,5.4,6.72},{"Low","Medium Low","Medium High","High"})</f>
        <v>Medium High</v>
      </c>
      <c r="AK127" t="str">
        <f>LOOKUP(AA127,{0,3.41,4.83,6.25},{"Low","Medium Low","Medium High","High"})</f>
        <v>High</v>
      </c>
      <c r="AL127" t="str">
        <f>LOOKUP(AB127,{0,4.31,5.38,6.45},{"Low","Medium Low","Medium High","High"})</f>
        <v>High</v>
      </c>
      <c r="AM127">
        <f>VLOOKUP(C127,'CLEAN DATA'!$C$1:$BE$1213,25,FALSE)</f>
        <v>10</v>
      </c>
      <c r="AN127">
        <f>VLOOKUP($C127,'CLEAN DATA'!$C$1:$BE$1213,2,FALSE)</f>
        <v>42</v>
      </c>
      <c r="AO127" t="str">
        <f t="shared" si="31"/>
        <v>41-50</v>
      </c>
      <c r="AP127">
        <f>VLOOKUP(C127,'AT Copy'!C126:BP1338,66,FALSE)</f>
        <v>8</v>
      </c>
      <c r="AQ127">
        <f>VLOOKUP(C127,'AT Copy'!C126:BP1338,40,FALSE)</f>
        <v>0</v>
      </c>
    </row>
    <row r="128" spans="1:43" x14ac:dyDescent="0.2">
      <c r="A128">
        <v>127</v>
      </c>
      <c r="B128" s="2">
        <v>44095.434317129628</v>
      </c>
      <c r="C128" t="s">
        <v>230</v>
      </c>
      <c r="D128">
        <v>1</v>
      </c>
      <c r="E128">
        <v>4</v>
      </c>
      <c r="F128">
        <v>3</v>
      </c>
      <c r="G128">
        <v>4</v>
      </c>
      <c r="H128">
        <v>3</v>
      </c>
      <c r="I128">
        <v>5</v>
      </c>
      <c r="J128">
        <v>6</v>
      </c>
      <c r="K128">
        <v>4</v>
      </c>
      <c r="L128">
        <v>5</v>
      </c>
      <c r="M128">
        <v>3</v>
      </c>
      <c r="N128">
        <f t="shared" si="16"/>
        <v>1</v>
      </c>
      <c r="O128">
        <f t="shared" si="17"/>
        <v>4</v>
      </c>
      <c r="P128">
        <f t="shared" si="18"/>
        <v>3</v>
      </c>
      <c r="Q128">
        <f t="shared" si="19"/>
        <v>4</v>
      </c>
      <c r="R128">
        <f t="shared" si="20"/>
        <v>3</v>
      </c>
      <c r="S128">
        <f t="shared" si="21"/>
        <v>3</v>
      </c>
      <c r="T128">
        <f t="shared" si="22"/>
        <v>6</v>
      </c>
      <c r="U128">
        <f t="shared" si="23"/>
        <v>4</v>
      </c>
      <c r="V128">
        <f t="shared" si="24"/>
        <v>5</v>
      </c>
      <c r="W128">
        <f t="shared" si="25"/>
        <v>5</v>
      </c>
      <c r="X128">
        <f t="shared" si="26"/>
        <v>2</v>
      </c>
      <c r="Y128">
        <f t="shared" si="27"/>
        <v>5</v>
      </c>
      <c r="Z128">
        <f t="shared" si="28"/>
        <v>3.5</v>
      </c>
      <c r="AA128">
        <f t="shared" si="29"/>
        <v>4.5</v>
      </c>
      <c r="AB128">
        <f t="shared" si="30"/>
        <v>4</v>
      </c>
      <c r="AC128">
        <v>4.4400000000000004</v>
      </c>
      <c r="AD128">
        <v>5.23</v>
      </c>
      <c r="AE128">
        <v>5.4</v>
      </c>
      <c r="AF128">
        <v>4.83</v>
      </c>
      <c r="AG128">
        <v>5.38</v>
      </c>
      <c r="AH128" t="str">
        <f>LOOKUP(X128,{0,2.99,4.44,5.89},{"Low","Medium Low","Medium High","High"})</f>
        <v>Low</v>
      </c>
      <c r="AI128" t="str">
        <f>LOOKUP(Y128,{0,4.12,5.23,6.34},{"Low","Medium Low","Medium High","High"})</f>
        <v>Medium Low</v>
      </c>
      <c r="AJ128" t="str">
        <f>LOOKUP(Z128,{0,4.08,5.4,6.72},{"Low","Medium Low","Medium High","High"})</f>
        <v>Low</v>
      </c>
      <c r="AK128" t="str">
        <f>LOOKUP(AA128,{0,3.41,4.83,6.25},{"Low","Medium Low","Medium High","High"})</f>
        <v>Medium Low</v>
      </c>
      <c r="AL128" t="str">
        <f>LOOKUP(AB128,{0,4.31,5.38,6.45},{"Low","Medium Low","Medium High","High"})</f>
        <v>Low</v>
      </c>
      <c r="AM128">
        <f>VLOOKUP(C128,'CLEAN DATA'!$C$1:$BE$1213,25,FALSE)</f>
        <v>1</v>
      </c>
      <c r="AN128">
        <f>VLOOKUP($C128,'CLEAN DATA'!$C$1:$BE$1213,2,FALSE)</f>
        <v>20</v>
      </c>
      <c r="AO128" t="str">
        <f t="shared" si="31"/>
        <v>&lt;=30</v>
      </c>
      <c r="AP128">
        <f>VLOOKUP(C128,'AT Copy'!C127:BP1339,66,FALSE)</f>
        <v>5</v>
      </c>
      <c r="AQ128">
        <f>VLOOKUP(C128,'AT Copy'!C127:BP1339,40,FALSE)</f>
        <v>0</v>
      </c>
    </row>
    <row r="129" spans="1:43" x14ac:dyDescent="0.2">
      <c r="A129">
        <v>128</v>
      </c>
      <c r="B129" s="2">
        <v>44095.434652777774</v>
      </c>
      <c r="C129" t="s">
        <v>231</v>
      </c>
      <c r="D129">
        <v>3</v>
      </c>
      <c r="E129">
        <v>1</v>
      </c>
      <c r="F129">
        <v>5</v>
      </c>
      <c r="G129">
        <v>3</v>
      </c>
      <c r="H129">
        <v>7</v>
      </c>
      <c r="I129">
        <v>3</v>
      </c>
      <c r="J129">
        <v>4</v>
      </c>
      <c r="K129">
        <v>1</v>
      </c>
      <c r="L129">
        <v>7</v>
      </c>
      <c r="M129">
        <v>3</v>
      </c>
      <c r="N129">
        <f t="shared" si="16"/>
        <v>3</v>
      </c>
      <c r="O129">
        <f t="shared" si="17"/>
        <v>7</v>
      </c>
      <c r="P129">
        <f t="shared" si="18"/>
        <v>5</v>
      </c>
      <c r="Q129">
        <f t="shared" si="19"/>
        <v>5</v>
      </c>
      <c r="R129">
        <f t="shared" si="20"/>
        <v>7</v>
      </c>
      <c r="S129">
        <f t="shared" si="21"/>
        <v>5</v>
      </c>
      <c r="T129">
        <f t="shared" si="22"/>
        <v>4</v>
      </c>
      <c r="U129">
        <f t="shared" si="23"/>
        <v>7</v>
      </c>
      <c r="V129">
        <f t="shared" si="24"/>
        <v>7</v>
      </c>
      <c r="W129">
        <f t="shared" si="25"/>
        <v>5</v>
      </c>
      <c r="X129">
        <f t="shared" si="26"/>
        <v>4</v>
      </c>
      <c r="Y129">
        <f t="shared" si="27"/>
        <v>5.5</v>
      </c>
      <c r="Z129">
        <f t="shared" si="28"/>
        <v>6</v>
      </c>
      <c r="AA129">
        <f t="shared" si="29"/>
        <v>6</v>
      </c>
      <c r="AB129">
        <f t="shared" si="30"/>
        <v>6</v>
      </c>
      <c r="AC129">
        <v>4.4400000000000004</v>
      </c>
      <c r="AD129">
        <v>5.23</v>
      </c>
      <c r="AE129">
        <v>5.4</v>
      </c>
      <c r="AF129">
        <v>4.83</v>
      </c>
      <c r="AG129">
        <v>5.38</v>
      </c>
      <c r="AH129" t="str">
        <f>LOOKUP(X129,{0,2.99,4.44,5.89},{"Low","Medium Low","Medium High","High"})</f>
        <v>Medium Low</v>
      </c>
      <c r="AI129" t="str">
        <f>LOOKUP(Y129,{0,4.12,5.23,6.34},{"Low","Medium Low","Medium High","High"})</f>
        <v>Medium High</v>
      </c>
      <c r="AJ129" t="str">
        <f>LOOKUP(Z129,{0,4.08,5.4,6.72},{"Low","Medium Low","Medium High","High"})</f>
        <v>Medium High</v>
      </c>
      <c r="AK129" t="str">
        <f>LOOKUP(AA129,{0,3.41,4.83,6.25},{"Low","Medium Low","Medium High","High"})</f>
        <v>Medium High</v>
      </c>
      <c r="AL129" t="str">
        <f>LOOKUP(AB129,{0,4.31,5.38,6.45},{"Low","Medium Low","Medium High","High"})</f>
        <v>Medium High</v>
      </c>
      <c r="AM129">
        <f>VLOOKUP(C129,'CLEAN DATA'!$C$1:$BE$1213,25,FALSE)</f>
        <v>9</v>
      </c>
      <c r="AN129">
        <f>VLOOKUP($C129,'CLEAN DATA'!$C$1:$BE$1213,2,FALSE)</f>
        <v>30</v>
      </c>
      <c r="AO129" t="str">
        <f t="shared" si="31"/>
        <v>&lt;=30</v>
      </c>
      <c r="AP129">
        <f>VLOOKUP(C129,'AT Copy'!C128:BP1340,66,FALSE)</f>
        <v>8</v>
      </c>
      <c r="AQ129">
        <f>VLOOKUP(C129,'AT Copy'!C128:BP1340,40,FALSE)</f>
        <v>0</v>
      </c>
    </row>
    <row r="130" spans="1:43" x14ac:dyDescent="0.2">
      <c r="A130">
        <v>129</v>
      </c>
      <c r="B130" s="2">
        <v>44095.434745370374</v>
      </c>
      <c r="C130" t="s">
        <v>232</v>
      </c>
      <c r="D130">
        <v>6</v>
      </c>
      <c r="E130">
        <v>1</v>
      </c>
      <c r="F130">
        <v>7</v>
      </c>
      <c r="G130">
        <v>1</v>
      </c>
      <c r="H130">
        <v>7</v>
      </c>
      <c r="I130">
        <v>6</v>
      </c>
      <c r="J130">
        <v>7</v>
      </c>
      <c r="K130">
        <v>1</v>
      </c>
      <c r="L130">
        <v>7</v>
      </c>
      <c r="M130">
        <v>1</v>
      </c>
      <c r="N130">
        <f t="shared" si="16"/>
        <v>6</v>
      </c>
      <c r="O130">
        <f t="shared" si="17"/>
        <v>7</v>
      </c>
      <c r="P130">
        <f t="shared" si="18"/>
        <v>7</v>
      </c>
      <c r="Q130">
        <f t="shared" si="19"/>
        <v>7</v>
      </c>
      <c r="R130">
        <f t="shared" si="20"/>
        <v>7</v>
      </c>
      <c r="S130">
        <f t="shared" si="21"/>
        <v>2</v>
      </c>
      <c r="T130">
        <f t="shared" si="22"/>
        <v>7</v>
      </c>
      <c r="U130">
        <f t="shared" si="23"/>
        <v>7</v>
      </c>
      <c r="V130">
        <f t="shared" si="24"/>
        <v>7</v>
      </c>
      <c r="W130">
        <f t="shared" si="25"/>
        <v>7</v>
      </c>
      <c r="X130">
        <f t="shared" si="26"/>
        <v>4</v>
      </c>
      <c r="Y130">
        <f t="shared" si="27"/>
        <v>7</v>
      </c>
      <c r="Z130">
        <f t="shared" si="28"/>
        <v>7</v>
      </c>
      <c r="AA130">
        <f t="shared" si="29"/>
        <v>7</v>
      </c>
      <c r="AB130">
        <f t="shared" si="30"/>
        <v>7</v>
      </c>
      <c r="AC130">
        <v>4.4400000000000004</v>
      </c>
      <c r="AD130">
        <v>5.23</v>
      </c>
      <c r="AE130">
        <v>5.4</v>
      </c>
      <c r="AF130">
        <v>4.83</v>
      </c>
      <c r="AG130">
        <v>5.38</v>
      </c>
      <c r="AH130" t="str">
        <f>LOOKUP(X130,{0,2.99,4.44,5.89},{"Low","Medium Low","Medium High","High"})</f>
        <v>Medium Low</v>
      </c>
      <c r="AI130" t="str">
        <f>LOOKUP(Y130,{0,4.12,5.23,6.34},{"Low","Medium Low","Medium High","High"})</f>
        <v>High</v>
      </c>
      <c r="AJ130" t="str">
        <f>LOOKUP(Z130,{0,4.08,5.4,6.72},{"Low","Medium Low","Medium High","High"})</f>
        <v>High</v>
      </c>
      <c r="AK130" t="str">
        <f>LOOKUP(AA130,{0,3.41,4.83,6.25},{"Low","Medium Low","Medium High","High"})</f>
        <v>High</v>
      </c>
      <c r="AL130" t="str">
        <f>LOOKUP(AB130,{0,4.31,5.38,6.45},{"Low","Medium Low","Medium High","High"})</f>
        <v>High</v>
      </c>
      <c r="AM130">
        <f>VLOOKUP(C130,'CLEAN DATA'!$C$1:$BE$1213,25,FALSE)</f>
        <v>3</v>
      </c>
      <c r="AN130">
        <f>VLOOKUP($C130,'CLEAN DATA'!$C$1:$BE$1213,2,FALSE)</f>
        <v>43</v>
      </c>
      <c r="AO130" t="str">
        <f t="shared" si="31"/>
        <v>41-50</v>
      </c>
      <c r="AP130">
        <f>VLOOKUP(C130,'AT Copy'!C129:BP1341,66,FALSE)</f>
        <v>8</v>
      </c>
      <c r="AQ130">
        <f>VLOOKUP(C130,'AT Copy'!C129:BP1341,40,FALSE)</f>
        <v>1</v>
      </c>
    </row>
    <row r="131" spans="1:43" x14ac:dyDescent="0.2">
      <c r="A131">
        <v>130</v>
      </c>
      <c r="B131" s="2">
        <v>44095.435104166667</v>
      </c>
      <c r="C131" t="s">
        <v>233</v>
      </c>
      <c r="D131">
        <v>4</v>
      </c>
      <c r="E131">
        <v>1</v>
      </c>
      <c r="F131">
        <v>5</v>
      </c>
      <c r="G131">
        <v>3</v>
      </c>
      <c r="H131">
        <v>6</v>
      </c>
      <c r="I131">
        <v>6</v>
      </c>
      <c r="J131">
        <v>6</v>
      </c>
      <c r="K131">
        <v>1</v>
      </c>
      <c r="L131">
        <v>3</v>
      </c>
      <c r="M131">
        <v>1</v>
      </c>
      <c r="N131">
        <f t="shared" ref="N131:N194" si="32">D131</f>
        <v>4</v>
      </c>
      <c r="O131">
        <f t="shared" ref="O131:O194" si="33">IF(E131=1,7,IF(E131=2,6,IF(E131=3,5,IF(E131=4,4,IF(E131=5,3,IF(E131=6,2,IF(E131=7,1,"")))))))</f>
        <v>7</v>
      </c>
      <c r="P131">
        <f t="shared" ref="P131:P194" si="34">F131</f>
        <v>5</v>
      </c>
      <c r="Q131">
        <f t="shared" ref="Q131:Q194" si="35">IF(G131=1,7,IF(G131=2,6,IF(G131=3,5,IF(G131=4,4,IF(G131=5,3,IF(G131=6,2,IF(G131=7,1,"")))))))</f>
        <v>5</v>
      </c>
      <c r="R131">
        <f t="shared" ref="R131:R194" si="36">H131</f>
        <v>6</v>
      </c>
      <c r="S131">
        <f t="shared" ref="S131:S194" si="37">IF(I131=1,7,IF(I131=2,6,IF(I131=3,5,IF(I131=4,4,IF(I131=5,3,IF(I131=6,2,IF(I131=7,1,"")))))))</f>
        <v>2</v>
      </c>
      <c r="T131">
        <f t="shared" ref="T131:T194" si="38">J131</f>
        <v>6</v>
      </c>
      <c r="U131">
        <f t="shared" ref="U131:U194" si="39">IF(K131=1,7,IF(K131=2,6,IF(K131=3,5,IF(K131=4,4,IF(K131=5,3,IF(K131=6,2,IF(K131=7,1,"")))))))</f>
        <v>7</v>
      </c>
      <c r="V131">
        <f t="shared" ref="V131:V194" si="40">L131</f>
        <v>3</v>
      </c>
      <c r="W131">
        <f t="shared" ref="W131:W194" si="41">IF(M131=1,7,IF(M131=2,6,IF(M131=3,5,IF(M131=4,4,IF(M131=5,3,IF(M131=6,2,IF(M131=7,1,"")))))))</f>
        <v>7</v>
      </c>
      <c r="X131">
        <f t="shared" ref="X131:X194" si="42">(N131+S131)/2</f>
        <v>3</v>
      </c>
      <c r="Y131">
        <f t="shared" ref="Y131:Y194" si="43">(O131+T131)/2</f>
        <v>6.5</v>
      </c>
      <c r="Z131">
        <f t="shared" ref="Z131:Z194" si="44">(P131+U131)/2</f>
        <v>6</v>
      </c>
      <c r="AA131">
        <f t="shared" ref="AA131:AA194" si="45">(Q131+V131)/2</f>
        <v>4</v>
      </c>
      <c r="AB131">
        <f t="shared" ref="AB131:AB194" si="46">(R131+W131)/2</f>
        <v>6.5</v>
      </c>
      <c r="AC131">
        <v>4.4400000000000004</v>
      </c>
      <c r="AD131">
        <v>5.23</v>
      </c>
      <c r="AE131">
        <v>5.4</v>
      </c>
      <c r="AF131">
        <v>4.83</v>
      </c>
      <c r="AG131">
        <v>5.38</v>
      </c>
      <c r="AH131" t="str">
        <f>LOOKUP(X131,{0,2.99,4.44,5.89},{"Low","Medium Low","Medium High","High"})</f>
        <v>Medium Low</v>
      </c>
      <c r="AI131" t="str">
        <f>LOOKUP(Y131,{0,4.12,5.23,6.34},{"Low","Medium Low","Medium High","High"})</f>
        <v>High</v>
      </c>
      <c r="AJ131" t="str">
        <f>LOOKUP(Z131,{0,4.08,5.4,6.72},{"Low","Medium Low","Medium High","High"})</f>
        <v>Medium High</v>
      </c>
      <c r="AK131" t="str">
        <f>LOOKUP(AA131,{0,3.41,4.83,6.25},{"Low","Medium Low","Medium High","High"})</f>
        <v>Medium Low</v>
      </c>
      <c r="AL131" t="str">
        <f>LOOKUP(AB131,{0,4.31,5.38,6.45},{"Low","Medium Low","Medium High","High"})</f>
        <v>High</v>
      </c>
      <c r="AM131">
        <f>VLOOKUP(C131,'CLEAN DATA'!$C$1:$BE$1213,25,FALSE)</f>
        <v>1</v>
      </c>
      <c r="AN131">
        <f>VLOOKUP($C131,'CLEAN DATA'!$C$1:$BE$1213,2,FALSE)</f>
        <v>48</v>
      </c>
      <c r="AO131" t="str">
        <f t="shared" ref="AO131:AO194" si="47">IF(AN131&lt;=20,"&lt;=30",IF(AN131&lt;=25,"&lt;=30",IF(AN131&lt;=30,"&lt;=30",IF(AN131&lt;=35,"31-40",IF(AN131&lt;=40,"31-40",IF(AN131&lt;=45,"41-50",IF(AN131&lt;=50,"41-50",IF(AN131&lt;=55,"51-60",IF(AN131&lt;=60,"51-60","60+")))))))))</f>
        <v>41-50</v>
      </c>
      <c r="AP131">
        <f>VLOOKUP(C131,'AT Copy'!C130:BP1342,66,FALSE)</f>
        <v>6</v>
      </c>
      <c r="AQ131">
        <f>VLOOKUP(C131,'AT Copy'!C130:BP1342,40,FALSE)</f>
        <v>0</v>
      </c>
    </row>
    <row r="132" spans="1:43" x14ac:dyDescent="0.2">
      <c r="A132">
        <v>131</v>
      </c>
      <c r="B132" s="2">
        <v>44095.435289351852</v>
      </c>
      <c r="C132" t="s">
        <v>234</v>
      </c>
      <c r="D132">
        <v>6</v>
      </c>
      <c r="E132">
        <v>6</v>
      </c>
      <c r="F132">
        <v>6</v>
      </c>
      <c r="G132">
        <v>7</v>
      </c>
      <c r="H132">
        <v>7</v>
      </c>
      <c r="I132">
        <v>6</v>
      </c>
      <c r="J132">
        <v>7</v>
      </c>
      <c r="K132">
        <v>5</v>
      </c>
      <c r="L132">
        <v>6</v>
      </c>
      <c r="M132">
        <v>6</v>
      </c>
      <c r="N132">
        <f t="shared" si="32"/>
        <v>6</v>
      </c>
      <c r="O132">
        <f t="shared" si="33"/>
        <v>2</v>
      </c>
      <c r="P132">
        <f t="shared" si="34"/>
        <v>6</v>
      </c>
      <c r="Q132">
        <f t="shared" si="35"/>
        <v>1</v>
      </c>
      <c r="R132">
        <f t="shared" si="36"/>
        <v>7</v>
      </c>
      <c r="S132">
        <f t="shared" si="37"/>
        <v>2</v>
      </c>
      <c r="T132">
        <f t="shared" si="38"/>
        <v>7</v>
      </c>
      <c r="U132">
        <f t="shared" si="39"/>
        <v>3</v>
      </c>
      <c r="V132">
        <f t="shared" si="40"/>
        <v>6</v>
      </c>
      <c r="W132">
        <f t="shared" si="41"/>
        <v>2</v>
      </c>
      <c r="X132">
        <f t="shared" si="42"/>
        <v>4</v>
      </c>
      <c r="Y132">
        <f t="shared" si="43"/>
        <v>4.5</v>
      </c>
      <c r="Z132">
        <f t="shared" si="44"/>
        <v>4.5</v>
      </c>
      <c r="AA132">
        <f t="shared" si="45"/>
        <v>3.5</v>
      </c>
      <c r="AB132">
        <f t="shared" si="46"/>
        <v>4.5</v>
      </c>
      <c r="AC132">
        <v>4.4400000000000004</v>
      </c>
      <c r="AD132">
        <v>5.23</v>
      </c>
      <c r="AE132">
        <v>5.4</v>
      </c>
      <c r="AF132">
        <v>4.83</v>
      </c>
      <c r="AG132">
        <v>5.38</v>
      </c>
      <c r="AH132" t="str">
        <f>LOOKUP(X132,{0,2.99,4.44,5.89},{"Low","Medium Low","Medium High","High"})</f>
        <v>Medium Low</v>
      </c>
      <c r="AI132" t="str">
        <f>LOOKUP(Y132,{0,4.12,5.23,6.34},{"Low","Medium Low","Medium High","High"})</f>
        <v>Medium Low</v>
      </c>
      <c r="AJ132" t="str">
        <f>LOOKUP(Z132,{0,4.08,5.4,6.72},{"Low","Medium Low","Medium High","High"})</f>
        <v>Medium Low</v>
      </c>
      <c r="AK132" t="str">
        <f>LOOKUP(AA132,{0,3.41,4.83,6.25},{"Low","Medium Low","Medium High","High"})</f>
        <v>Medium Low</v>
      </c>
      <c r="AL132" t="str">
        <f>LOOKUP(AB132,{0,4.31,5.38,6.45},{"Low","Medium Low","Medium High","High"})</f>
        <v>Medium Low</v>
      </c>
      <c r="AM132">
        <f>VLOOKUP(C132,'CLEAN DATA'!$C$1:$BE$1213,25,FALSE)</f>
        <v>10</v>
      </c>
      <c r="AN132">
        <f>VLOOKUP($C132,'CLEAN DATA'!$C$1:$BE$1213,2,FALSE)</f>
        <v>40</v>
      </c>
      <c r="AO132" t="str">
        <f t="shared" si="47"/>
        <v>31-40</v>
      </c>
      <c r="AP132">
        <f>VLOOKUP(C132,'AT Copy'!C131:BP1343,66,FALSE)</f>
        <v>1</v>
      </c>
      <c r="AQ132">
        <f>VLOOKUP(C132,'AT Copy'!C131:BP1343,40,FALSE)</f>
        <v>1</v>
      </c>
    </row>
    <row r="133" spans="1:43" x14ac:dyDescent="0.2">
      <c r="A133">
        <v>132</v>
      </c>
      <c r="B133" s="2">
        <v>44095.435347222221</v>
      </c>
      <c r="C133" t="s">
        <v>235</v>
      </c>
      <c r="D133">
        <v>7</v>
      </c>
      <c r="E133">
        <v>7</v>
      </c>
      <c r="F133">
        <v>7</v>
      </c>
      <c r="G133">
        <v>7</v>
      </c>
      <c r="H133">
        <v>7</v>
      </c>
      <c r="I133">
        <v>7</v>
      </c>
      <c r="J133">
        <v>7</v>
      </c>
      <c r="K133">
        <v>7</v>
      </c>
      <c r="L133">
        <v>7</v>
      </c>
      <c r="M133">
        <v>7</v>
      </c>
      <c r="N133">
        <f t="shared" si="32"/>
        <v>7</v>
      </c>
      <c r="O133">
        <f t="shared" si="33"/>
        <v>1</v>
      </c>
      <c r="P133">
        <f t="shared" si="34"/>
        <v>7</v>
      </c>
      <c r="Q133">
        <f t="shared" si="35"/>
        <v>1</v>
      </c>
      <c r="R133">
        <f t="shared" si="36"/>
        <v>7</v>
      </c>
      <c r="S133">
        <f t="shared" si="37"/>
        <v>1</v>
      </c>
      <c r="T133">
        <f t="shared" si="38"/>
        <v>7</v>
      </c>
      <c r="U133">
        <f t="shared" si="39"/>
        <v>1</v>
      </c>
      <c r="V133">
        <f t="shared" si="40"/>
        <v>7</v>
      </c>
      <c r="W133">
        <f t="shared" si="41"/>
        <v>1</v>
      </c>
      <c r="X133">
        <f t="shared" si="42"/>
        <v>4</v>
      </c>
      <c r="Y133">
        <f t="shared" si="43"/>
        <v>4</v>
      </c>
      <c r="Z133">
        <f t="shared" si="44"/>
        <v>4</v>
      </c>
      <c r="AA133">
        <f t="shared" si="45"/>
        <v>4</v>
      </c>
      <c r="AB133">
        <f t="shared" si="46"/>
        <v>4</v>
      </c>
      <c r="AC133">
        <v>4.4400000000000004</v>
      </c>
      <c r="AD133">
        <v>5.23</v>
      </c>
      <c r="AE133">
        <v>5.4</v>
      </c>
      <c r="AF133">
        <v>4.83</v>
      </c>
      <c r="AG133">
        <v>5.38</v>
      </c>
      <c r="AH133" t="str">
        <f>LOOKUP(X133,{0,2.99,4.44,5.89},{"Low","Medium Low","Medium High","High"})</f>
        <v>Medium Low</v>
      </c>
      <c r="AI133" t="str">
        <f>LOOKUP(Y133,{0,4.12,5.23,6.34},{"Low","Medium Low","Medium High","High"})</f>
        <v>Low</v>
      </c>
      <c r="AJ133" t="str">
        <f>LOOKUP(Z133,{0,4.08,5.4,6.72},{"Low","Medium Low","Medium High","High"})</f>
        <v>Low</v>
      </c>
      <c r="AK133" t="str">
        <f>LOOKUP(AA133,{0,3.41,4.83,6.25},{"Low","Medium Low","Medium High","High"})</f>
        <v>Medium Low</v>
      </c>
      <c r="AL133" t="str">
        <f>LOOKUP(AB133,{0,4.31,5.38,6.45},{"Low","Medium Low","Medium High","High"})</f>
        <v>Low</v>
      </c>
      <c r="AM133">
        <f>VLOOKUP(C133,'CLEAN DATA'!$C$1:$BE$1213,25,FALSE)</f>
        <v>9</v>
      </c>
      <c r="AN133">
        <f>VLOOKUP($C133,'CLEAN DATA'!$C$1:$BE$1213,2,FALSE)</f>
        <v>40</v>
      </c>
      <c r="AO133" t="str">
        <f t="shared" si="47"/>
        <v>31-40</v>
      </c>
      <c r="AP133">
        <f>VLOOKUP(C133,'AT Copy'!C132:BP1344,66,FALSE)</f>
        <v>1</v>
      </c>
      <c r="AQ133">
        <f>VLOOKUP(C133,'AT Copy'!C132:BP1344,40,FALSE)</f>
        <v>1</v>
      </c>
    </row>
    <row r="134" spans="1:43" x14ac:dyDescent="0.2">
      <c r="A134">
        <v>133</v>
      </c>
      <c r="B134" s="2">
        <v>44095.435474537036</v>
      </c>
      <c r="C134" t="s">
        <v>236</v>
      </c>
      <c r="D134">
        <v>5</v>
      </c>
      <c r="E134">
        <v>6</v>
      </c>
      <c r="F134">
        <v>6</v>
      </c>
      <c r="G134">
        <v>6</v>
      </c>
      <c r="H134">
        <v>5</v>
      </c>
      <c r="I134">
        <v>5</v>
      </c>
      <c r="J134">
        <v>5</v>
      </c>
      <c r="K134">
        <v>6</v>
      </c>
      <c r="L134">
        <v>6</v>
      </c>
      <c r="M134">
        <v>6</v>
      </c>
      <c r="N134">
        <f t="shared" si="32"/>
        <v>5</v>
      </c>
      <c r="O134">
        <f t="shared" si="33"/>
        <v>2</v>
      </c>
      <c r="P134">
        <f t="shared" si="34"/>
        <v>6</v>
      </c>
      <c r="Q134">
        <f t="shared" si="35"/>
        <v>2</v>
      </c>
      <c r="R134">
        <f t="shared" si="36"/>
        <v>5</v>
      </c>
      <c r="S134">
        <f t="shared" si="37"/>
        <v>3</v>
      </c>
      <c r="T134">
        <f t="shared" si="38"/>
        <v>5</v>
      </c>
      <c r="U134">
        <f t="shared" si="39"/>
        <v>2</v>
      </c>
      <c r="V134">
        <f t="shared" si="40"/>
        <v>6</v>
      </c>
      <c r="W134">
        <f t="shared" si="41"/>
        <v>2</v>
      </c>
      <c r="X134">
        <f t="shared" si="42"/>
        <v>4</v>
      </c>
      <c r="Y134">
        <f t="shared" si="43"/>
        <v>3.5</v>
      </c>
      <c r="Z134">
        <f t="shared" si="44"/>
        <v>4</v>
      </c>
      <c r="AA134">
        <f t="shared" si="45"/>
        <v>4</v>
      </c>
      <c r="AB134">
        <f t="shared" si="46"/>
        <v>3.5</v>
      </c>
      <c r="AC134">
        <v>4.4400000000000004</v>
      </c>
      <c r="AD134">
        <v>5.23</v>
      </c>
      <c r="AE134">
        <v>5.4</v>
      </c>
      <c r="AF134">
        <v>4.83</v>
      </c>
      <c r="AG134">
        <v>5.38</v>
      </c>
      <c r="AH134" t="str">
        <f>LOOKUP(X134,{0,2.99,4.44,5.89},{"Low","Medium Low","Medium High","High"})</f>
        <v>Medium Low</v>
      </c>
      <c r="AI134" t="str">
        <f>LOOKUP(Y134,{0,4.12,5.23,6.34},{"Low","Medium Low","Medium High","High"})</f>
        <v>Low</v>
      </c>
      <c r="AJ134" t="str">
        <f>LOOKUP(Z134,{0,4.08,5.4,6.72},{"Low","Medium Low","Medium High","High"})</f>
        <v>Low</v>
      </c>
      <c r="AK134" t="str">
        <f>LOOKUP(AA134,{0,3.41,4.83,6.25},{"Low","Medium Low","Medium High","High"})</f>
        <v>Medium Low</v>
      </c>
      <c r="AL134" t="str">
        <f>LOOKUP(AB134,{0,4.31,5.38,6.45},{"Low","Medium Low","Medium High","High"})</f>
        <v>Low</v>
      </c>
      <c r="AM134">
        <f>VLOOKUP(C134,'CLEAN DATA'!$C$1:$BE$1213,25,FALSE)</f>
        <v>1</v>
      </c>
      <c r="AN134">
        <f>VLOOKUP($C134,'CLEAN DATA'!$C$1:$BE$1213,2,FALSE)</f>
        <v>40</v>
      </c>
      <c r="AO134" t="str">
        <f t="shared" si="47"/>
        <v>31-40</v>
      </c>
      <c r="AP134">
        <f>VLOOKUP(C134,'AT Copy'!C133:BP1345,66,FALSE)</f>
        <v>1</v>
      </c>
      <c r="AQ134">
        <f>VLOOKUP(C134,'AT Copy'!C133:BP1345,40,FALSE)</f>
        <v>0</v>
      </c>
    </row>
    <row r="135" spans="1:43" x14ac:dyDescent="0.2">
      <c r="A135">
        <v>134</v>
      </c>
      <c r="B135" s="2">
        <v>44095.435694444444</v>
      </c>
      <c r="C135" t="s">
        <v>237</v>
      </c>
      <c r="D135">
        <v>6</v>
      </c>
      <c r="E135">
        <v>6</v>
      </c>
      <c r="F135">
        <v>6</v>
      </c>
      <c r="G135">
        <v>6</v>
      </c>
      <c r="H135">
        <v>6</v>
      </c>
      <c r="I135">
        <v>6</v>
      </c>
      <c r="J135">
        <v>6</v>
      </c>
      <c r="K135">
        <v>6</v>
      </c>
      <c r="L135">
        <v>6</v>
      </c>
      <c r="M135">
        <v>6</v>
      </c>
      <c r="N135">
        <f t="shared" si="32"/>
        <v>6</v>
      </c>
      <c r="O135">
        <f t="shared" si="33"/>
        <v>2</v>
      </c>
      <c r="P135">
        <f t="shared" si="34"/>
        <v>6</v>
      </c>
      <c r="Q135">
        <f t="shared" si="35"/>
        <v>2</v>
      </c>
      <c r="R135">
        <f t="shared" si="36"/>
        <v>6</v>
      </c>
      <c r="S135">
        <f t="shared" si="37"/>
        <v>2</v>
      </c>
      <c r="T135">
        <f t="shared" si="38"/>
        <v>6</v>
      </c>
      <c r="U135">
        <f t="shared" si="39"/>
        <v>2</v>
      </c>
      <c r="V135">
        <f t="shared" si="40"/>
        <v>6</v>
      </c>
      <c r="W135">
        <f t="shared" si="41"/>
        <v>2</v>
      </c>
      <c r="X135">
        <f t="shared" si="42"/>
        <v>4</v>
      </c>
      <c r="Y135">
        <f t="shared" si="43"/>
        <v>4</v>
      </c>
      <c r="Z135">
        <f t="shared" si="44"/>
        <v>4</v>
      </c>
      <c r="AA135">
        <f t="shared" si="45"/>
        <v>4</v>
      </c>
      <c r="AB135">
        <f t="shared" si="46"/>
        <v>4</v>
      </c>
      <c r="AC135">
        <v>4.4400000000000004</v>
      </c>
      <c r="AD135">
        <v>5.23</v>
      </c>
      <c r="AE135">
        <v>5.4</v>
      </c>
      <c r="AF135">
        <v>4.83</v>
      </c>
      <c r="AG135">
        <v>5.38</v>
      </c>
      <c r="AH135" t="str">
        <f>LOOKUP(X135,{0,2.99,4.44,5.89},{"Low","Medium Low","Medium High","High"})</f>
        <v>Medium Low</v>
      </c>
      <c r="AI135" t="str">
        <f>LOOKUP(Y135,{0,4.12,5.23,6.34},{"Low","Medium Low","Medium High","High"})</f>
        <v>Low</v>
      </c>
      <c r="AJ135" t="str">
        <f>LOOKUP(Z135,{0,4.08,5.4,6.72},{"Low","Medium Low","Medium High","High"})</f>
        <v>Low</v>
      </c>
      <c r="AK135" t="str">
        <f>LOOKUP(AA135,{0,3.41,4.83,6.25},{"Low","Medium Low","Medium High","High"})</f>
        <v>Medium Low</v>
      </c>
      <c r="AL135" t="str">
        <f>LOOKUP(AB135,{0,4.31,5.38,6.45},{"Low","Medium Low","Medium High","High"})</f>
        <v>Low</v>
      </c>
      <c r="AM135">
        <f>VLOOKUP(C135,'CLEAN DATA'!$C$1:$BE$1213,25,FALSE)</f>
        <v>1</v>
      </c>
      <c r="AN135">
        <f>VLOOKUP($C135,'CLEAN DATA'!$C$1:$BE$1213,2,FALSE)</f>
        <v>45</v>
      </c>
      <c r="AO135" t="str">
        <f t="shared" si="47"/>
        <v>41-50</v>
      </c>
      <c r="AP135">
        <f>VLOOKUP(C135,'AT Copy'!C134:BP1346,66,FALSE)</f>
        <v>1</v>
      </c>
      <c r="AQ135">
        <f>VLOOKUP(C135,'AT Copy'!C134:BP1346,40,FALSE)</f>
        <v>0</v>
      </c>
    </row>
    <row r="136" spans="1:43" x14ac:dyDescent="0.2">
      <c r="A136">
        <v>135</v>
      </c>
      <c r="B136" s="2">
        <v>44095.436620370368</v>
      </c>
      <c r="C136" t="s">
        <v>238</v>
      </c>
      <c r="D136">
        <v>2</v>
      </c>
      <c r="E136">
        <v>1</v>
      </c>
      <c r="F136">
        <v>7</v>
      </c>
      <c r="G136">
        <v>1</v>
      </c>
      <c r="H136">
        <v>7</v>
      </c>
      <c r="I136">
        <v>7</v>
      </c>
      <c r="J136">
        <v>7</v>
      </c>
      <c r="K136">
        <v>1</v>
      </c>
      <c r="L136">
        <v>7</v>
      </c>
      <c r="M136">
        <v>4</v>
      </c>
      <c r="N136">
        <f t="shared" si="32"/>
        <v>2</v>
      </c>
      <c r="O136">
        <f t="shared" si="33"/>
        <v>7</v>
      </c>
      <c r="P136">
        <f t="shared" si="34"/>
        <v>7</v>
      </c>
      <c r="Q136">
        <f t="shared" si="35"/>
        <v>7</v>
      </c>
      <c r="R136">
        <f t="shared" si="36"/>
        <v>7</v>
      </c>
      <c r="S136">
        <f t="shared" si="37"/>
        <v>1</v>
      </c>
      <c r="T136">
        <f t="shared" si="38"/>
        <v>7</v>
      </c>
      <c r="U136">
        <f t="shared" si="39"/>
        <v>7</v>
      </c>
      <c r="V136">
        <f t="shared" si="40"/>
        <v>7</v>
      </c>
      <c r="W136">
        <f t="shared" si="41"/>
        <v>4</v>
      </c>
      <c r="X136">
        <f t="shared" si="42"/>
        <v>1.5</v>
      </c>
      <c r="Y136">
        <f t="shared" si="43"/>
        <v>7</v>
      </c>
      <c r="Z136">
        <f t="shared" si="44"/>
        <v>7</v>
      </c>
      <c r="AA136">
        <f t="shared" si="45"/>
        <v>7</v>
      </c>
      <c r="AB136">
        <f t="shared" si="46"/>
        <v>5.5</v>
      </c>
      <c r="AC136">
        <v>4.4400000000000004</v>
      </c>
      <c r="AD136">
        <v>5.23</v>
      </c>
      <c r="AE136">
        <v>5.4</v>
      </c>
      <c r="AF136">
        <v>4.83</v>
      </c>
      <c r="AG136">
        <v>5.38</v>
      </c>
      <c r="AH136" t="str">
        <f>LOOKUP(X136,{0,2.99,4.44,5.89},{"Low","Medium Low","Medium High","High"})</f>
        <v>Low</v>
      </c>
      <c r="AI136" t="str">
        <f>LOOKUP(Y136,{0,4.12,5.23,6.34},{"Low","Medium Low","Medium High","High"})</f>
        <v>High</v>
      </c>
      <c r="AJ136" t="str">
        <f>LOOKUP(Z136,{0,4.08,5.4,6.72},{"Low","Medium Low","Medium High","High"})</f>
        <v>High</v>
      </c>
      <c r="AK136" t="str">
        <f>LOOKUP(AA136,{0,3.41,4.83,6.25},{"Low","Medium Low","Medium High","High"})</f>
        <v>High</v>
      </c>
      <c r="AL136" t="str">
        <f>LOOKUP(AB136,{0,4.31,5.38,6.45},{"Low","Medium Low","Medium High","High"})</f>
        <v>Medium High</v>
      </c>
      <c r="AM136">
        <f>VLOOKUP(C136,'CLEAN DATA'!$C$1:$BE$1213,25,FALSE)</f>
        <v>14</v>
      </c>
      <c r="AN136">
        <f>VLOOKUP($C136,'CLEAN DATA'!$C$1:$BE$1213,2,FALSE)</f>
        <v>20</v>
      </c>
      <c r="AO136" t="str">
        <f t="shared" si="47"/>
        <v>&lt;=30</v>
      </c>
      <c r="AP136">
        <f>VLOOKUP(C136,'AT Copy'!C135:BP1347,66,FALSE)</f>
        <v>8</v>
      </c>
      <c r="AQ136">
        <f>VLOOKUP(C136,'AT Copy'!C135:BP1347,40,FALSE)</f>
        <v>0</v>
      </c>
    </row>
    <row r="137" spans="1:43" x14ac:dyDescent="0.2">
      <c r="A137">
        <v>136</v>
      </c>
      <c r="B137" s="2">
        <v>44095.437037037038</v>
      </c>
      <c r="C137" t="s">
        <v>239</v>
      </c>
      <c r="D137">
        <v>1</v>
      </c>
      <c r="E137">
        <v>3</v>
      </c>
      <c r="F137">
        <v>7</v>
      </c>
      <c r="G137">
        <v>1</v>
      </c>
      <c r="H137">
        <v>5</v>
      </c>
      <c r="I137">
        <v>3</v>
      </c>
      <c r="J137">
        <v>7</v>
      </c>
      <c r="K137">
        <v>1</v>
      </c>
      <c r="L137">
        <v>7</v>
      </c>
      <c r="M137">
        <v>4</v>
      </c>
      <c r="N137">
        <f t="shared" si="32"/>
        <v>1</v>
      </c>
      <c r="O137">
        <f t="shared" si="33"/>
        <v>5</v>
      </c>
      <c r="P137">
        <f t="shared" si="34"/>
        <v>7</v>
      </c>
      <c r="Q137">
        <f t="shared" si="35"/>
        <v>7</v>
      </c>
      <c r="R137">
        <f t="shared" si="36"/>
        <v>5</v>
      </c>
      <c r="S137">
        <f t="shared" si="37"/>
        <v>5</v>
      </c>
      <c r="T137">
        <f t="shared" si="38"/>
        <v>7</v>
      </c>
      <c r="U137">
        <f t="shared" si="39"/>
        <v>7</v>
      </c>
      <c r="V137">
        <f t="shared" si="40"/>
        <v>7</v>
      </c>
      <c r="W137">
        <f t="shared" si="41"/>
        <v>4</v>
      </c>
      <c r="X137">
        <f t="shared" si="42"/>
        <v>3</v>
      </c>
      <c r="Y137">
        <f t="shared" si="43"/>
        <v>6</v>
      </c>
      <c r="Z137">
        <f t="shared" si="44"/>
        <v>7</v>
      </c>
      <c r="AA137">
        <f t="shared" si="45"/>
        <v>7</v>
      </c>
      <c r="AB137">
        <f t="shared" si="46"/>
        <v>4.5</v>
      </c>
      <c r="AC137">
        <v>4.4400000000000004</v>
      </c>
      <c r="AD137">
        <v>5.23</v>
      </c>
      <c r="AE137">
        <v>5.4</v>
      </c>
      <c r="AF137">
        <v>4.83</v>
      </c>
      <c r="AG137">
        <v>5.38</v>
      </c>
      <c r="AH137" t="str">
        <f>LOOKUP(X137,{0,2.99,4.44,5.89},{"Low","Medium Low","Medium High","High"})</f>
        <v>Medium Low</v>
      </c>
      <c r="AI137" t="str">
        <f>LOOKUP(Y137,{0,4.12,5.23,6.34},{"Low","Medium Low","Medium High","High"})</f>
        <v>Medium High</v>
      </c>
      <c r="AJ137" t="str">
        <f>LOOKUP(Z137,{0,4.08,5.4,6.72},{"Low","Medium Low","Medium High","High"})</f>
        <v>High</v>
      </c>
      <c r="AK137" t="str">
        <f>LOOKUP(AA137,{0,3.41,4.83,6.25},{"Low","Medium Low","Medium High","High"})</f>
        <v>High</v>
      </c>
      <c r="AL137" t="str">
        <f>LOOKUP(AB137,{0,4.31,5.38,6.45},{"Low","Medium Low","Medium High","High"})</f>
        <v>Medium Low</v>
      </c>
      <c r="AM137">
        <f>VLOOKUP(C137,'CLEAN DATA'!$C$1:$BE$1213,25,FALSE)</f>
        <v>11</v>
      </c>
      <c r="AN137">
        <f>VLOOKUP($C137,'CLEAN DATA'!$C$1:$BE$1213,2,FALSE)</f>
        <v>42</v>
      </c>
      <c r="AO137" t="str">
        <f t="shared" si="47"/>
        <v>41-50</v>
      </c>
      <c r="AP137">
        <f>VLOOKUP(C137,'AT Copy'!C136:BP1348,66,FALSE)</f>
        <v>2</v>
      </c>
      <c r="AQ137">
        <f>VLOOKUP(C137,'AT Copy'!C136:BP1348,40,FALSE)</f>
        <v>0</v>
      </c>
    </row>
    <row r="138" spans="1:43" x14ac:dyDescent="0.2">
      <c r="A138">
        <v>137</v>
      </c>
      <c r="B138" s="2">
        <v>44095.437210648146</v>
      </c>
      <c r="C138" t="s">
        <v>241</v>
      </c>
      <c r="D138">
        <v>2</v>
      </c>
      <c r="E138">
        <v>2</v>
      </c>
      <c r="F138">
        <v>6</v>
      </c>
      <c r="G138">
        <v>2</v>
      </c>
      <c r="H138">
        <v>2</v>
      </c>
      <c r="I138">
        <v>2</v>
      </c>
      <c r="J138">
        <v>6</v>
      </c>
      <c r="K138">
        <v>2</v>
      </c>
      <c r="L138">
        <v>3</v>
      </c>
      <c r="M138">
        <v>6</v>
      </c>
      <c r="N138">
        <f t="shared" si="32"/>
        <v>2</v>
      </c>
      <c r="O138">
        <f t="shared" si="33"/>
        <v>6</v>
      </c>
      <c r="P138">
        <f t="shared" si="34"/>
        <v>6</v>
      </c>
      <c r="Q138">
        <f t="shared" si="35"/>
        <v>6</v>
      </c>
      <c r="R138">
        <f t="shared" si="36"/>
        <v>2</v>
      </c>
      <c r="S138">
        <f t="shared" si="37"/>
        <v>6</v>
      </c>
      <c r="T138">
        <f t="shared" si="38"/>
        <v>6</v>
      </c>
      <c r="U138">
        <f t="shared" si="39"/>
        <v>6</v>
      </c>
      <c r="V138">
        <f t="shared" si="40"/>
        <v>3</v>
      </c>
      <c r="W138">
        <f t="shared" si="41"/>
        <v>2</v>
      </c>
      <c r="X138">
        <f t="shared" si="42"/>
        <v>4</v>
      </c>
      <c r="Y138">
        <f t="shared" si="43"/>
        <v>6</v>
      </c>
      <c r="Z138">
        <f t="shared" si="44"/>
        <v>6</v>
      </c>
      <c r="AA138">
        <f t="shared" si="45"/>
        <v>4.5</v>
      </c>
      <c r="AB138">
        <f t="shared" si="46"/>
        <v>2</v>
      </c>
      <c r="AC138">
        <v>4.4400000000000004</v>
      </c>
      <c r="AD138">
        <v>5.23</v>
      </c>
      <c r="AE138">
        <v>5.4</v>
      </c>
      <c r="AF138">
        <v>4.83</v>
      </c>
      <c r="AG138">
        <v>5.38</v>
      </c>
      <c r="AH138" t="str">
        <f>LOOKUP(X138,{0,2.99,4.44,5.89},{"Low","Medium Low","Medium High","High"})</f>
        <v>Medium Low</v>
      </c>
      <c r="AI138" t="str">
        <f>LOOKUP(Y138,{0,4.12,5.23,6.34},{"Low","Medium Low","Medium High","High"})</f>
        <v>Medium High</v>
      </c>
      <c r="AJ138" t="str">
        <f>LOOKUP(Z138,{0,4.08,5.4,6.72},{"Low","Medium Low","Medium High","High"})</f>
        <v>Medium High</v>
      </c>
      <c r="AK138" t="str">
        <f>LOOKUP(AA138,{0,3.41,4.83,6.25},{"Low","Medium Low","Medium High","High"})</f>
        <v>Medium Low</v>
      </c>
      <c r="AL138" t="str">
        <f>LOOKUP(AB138,{0,4.31,5.38,6.45},{"Low","Medium Low","Medium High","High"})</f>
        <v>Low</v>
      </c>
      <c r="AM138">
        <f>VLOOKUP(C138,'CLEAN DATA'!$C$1:$BE$1213,25,FALSE)</f>
        <v>13</v>
      </c>
      <c r="AN138">
        <f>VLOOKUP($C138,'CLEAN DATA'!$C$1:$BE$1213,2,FALSE)</f>
        <v>66</v>
      </c>
      <c r="AO138" t="str">
        <f t="shared" si="47"/>
        <v>60+</v>
      </c>
      <c r="AP138">
        <f>VLOOKUP(C138,'AT Copy'!C137:BP1349,66,FALSE)</f>
        <v>2</v>
      </c>
      <c r="AQ138">
        <f>VLOOKUP(C138,'AT Copy'!C137:BP1349,40,FALSE)</f>
        <v>0</v>
      </c>
    </row>
    <row r="139" spans="1:43" x14ac:dyDescent="0.2">
      <c r="A139">
        <v>138</v>
      </c>
      <c r="B139" s="2">
        <v>44095.437407407408</v>
      </c>
      <c r="C139" t="s">
        <v>243</v>
      </c>
      <c r="D139">
        <v>2</v>
      </c>
      <c r="E139">
        <v>2</v>
      </c>
      <c r="F139">
        <v>6</v>
      </c>
      <c r="G139">
        <v>1</v>
      </c>
      <c r="H139">
        <v>5</v>
      </c>
      <c r="I139">
        <v>5</v>
      </c>
      <c r="J139">
        <v>5</v>
      </c>
      <c r="K139">
        <v>1</v>
      </c>
      <c r="L139">
        <v>5</v>
      </c>
      <c r="M139">
        <v>6</v>
      </c>
      <c r="N139">
        <f t="shared" si="32"/>
        <v>2</v>
      </c>
      <c r="O139">
        <f t="shared" si="33"/>
        <v>6</v>
      </c>
      <c r="P139">
        <f t="shared" si="34"/>
        <v>6</v>
      </c>
      <c r="Q139">
        <f t="shared" si="35"/>
        <v>7</v>
      </c>
      <c r="R139">
        <f t="shared" si="36"/>
        <v>5</v>
      </c>
      <c r="S139">
        <f t="shared" si="37"/>
        <v>3</v>
      </c>
      <c r="T139">
        <f t="shared" si="38"/>
        <v>5</v>
      </c>
      <c r="U139">
        <f t="shared" si="39"/>
        <v>7</v>
      </c>
      <c r="V139">
        <f t="shared" si="40"/>
        <v>5</v>
      </c>
      <c r="W139">
        <f t="shared" si="41"/>
        <v>2</v>
      </c>
      <c r="X139">
        <f t="shared" si="42"/>
        <v>2.5</v>
      </c>
      <c r="Y139">
        <f t="shared" si="43"/>
        <v>5.5</v>
      </c>
      <c r="Z139">
        <f t="shared" si="44"/>
        <v>6.5</v>
      </c>
      <c r="AA139">
        <f t="shared" si="45"/>
        <v>6</v>
      </c>
      <c r="AB139">
        <f t="shared" si="46"/>
        <v>3.5</v>
      </c>
      <c r="AC139">
        <v>4.4400000000000004</v>
      </c>
      <c r="AD139">
        <v>5.23</v>
      </c>
      <c r="AE139">
        <v>5.4</v>
      </c>
      <c r="AF139">
        <v>4.83</v>
      </c>
      <c r="AG139">
        <v>5.38</v>
      </c>
      <c r="AH139" t="str">
        <f>LOOKUP(X139,{0,2.99,4.44,5.89},{"Low","Medium Low","Medium High","High"})</f>
        <v>Low</v>
      </c>
      <c r="AI139" t="str">
        <f>LOOKUP(Y139,{0,4.12,5.23,6.34},{"Low","Medium Low","Medium High","High"})</f>
        <v>Medium High</v>
      </c>
      <c r="AJ139" t="str">
        <f>LOOKUP(Z139,{0,4.08,5.4,6.72},{"Low","Medium Low","Medium High","High"})</f>
        <v>Medium High</v>
      </c>
      <c r="AK139" t="str">
        <f>LOOKUP(AA139,{0,3.41,4.83,6.25},{"Low","Medium Low","Medium High","High"})</f>
        <v>Medium High</v>
      </c>
      <c r="AL139" t="str">
        <f>LOOKUP(AB139,{0,4.31,5.38,6.45},{"Low","Medium Low","Medium High","High"})</f>
        <v>Low</v>
      </c>
      <c r="AM139">
        <f>VLOOKUP(C139,'CLEAN DATA'!$C$1:$BE$1213,25,FALSE)</f>
        <v>1</v>
      </c>
      <c r="AN139">
        <f>VLOOKUP($C139,'CLEAN DATA'!$C$1:$BE$1213,2,FALSE)</f>
        <v>38</v>
      </c>
      <c r="AO139" t="str">
        <f t="shared" si="47"/>
        <v>31-40</v>
      </c>
      <c r="AP139">
        <f>VLOOKUP(C139,'AT Copy'!C138:BP1350,66,FALSE)</f>
        <v>2</v>
      </c>
      <c r="AQ139">
        <f>VLOOKUP(C139,'AT Copy'!C138:BP1350,40,FALSE)</f>
        <v>0</v>
      </c>
    </row>
    <row r="140" spans="1:43" x14ac:dyDescent="0.2">
      <c r="A140">
        <v>139</v>
      </c>
      <c r="B140" s="2">
        <v>44095.437627314815</v>
      </c>
      <c r="C140" t="s">
        <v>244</v>
      </c>
      <c r="D140">
        <v>7</v>
      </c>
      <c r="E140">
        <v>3</v>
      </c>
      <c r="F140">
        <v>7</v>
      </c>
      <c r="G140">
        <v>6</v>
      </c>
      <c r="H140">
        <v>7</v>
      </c>
      <c r="I140">
        <v>6</v>
      </c>
      <c r="J140">
        <v>7</v>
      </c>
      <c r="K140">
        <v>7</v>
      </c>
      <c r="L140">
        <v>7</v>
      </c>
      <c r="M140">
        <v>1</v>
      </c>
      <c r="N140">
        <f t="shared" si="32"/>
        <v>7</v>
      </c>
      <c r="O140">
        <f t="shared" si="33"/>
        <v>5</v>
      </c>
      <c r="P140">
        <f t="shared" si="34"/>
        <v>7</v>
      </c>
      <c r="Q140">
        <f t="shared" si="35"/>
        <v>2</v>
      </c>
      <c r="R140">
        <f t="shared" si="36"/>
        <v>7</v>
      </c>
      <c r="S140">
        <f t="shared" si="37"/>
        <v>2</v>
      </c>
      <c r="T140">
        <f t="shared" si="38"/>
        <v>7</v>
      </c>
      <c r="U140">
        <f t="shared" si="39"/>
        <v>1</v>
      </c>
      <c r="V140">
        <f t="shared" si="40"/>
        <v>7</v>
      </c>
      <c r="W140">
        <f t="shared" si="41"/>
        <v>7</v>
      </c>
      <c r="X140">
        <f t="shared" si="42"/>
        <v>4.5</v>
      </c>
      <c r="Y140">
        <f t="shared" si="43"/>
        <v>6</v>
      </c>
      <c r="Z140">
        <f t="shared" si="44"/>
        <v>4</v>
      </c>
      <c r="AA140">
        <f t="shared" si="45"/>
        <v>4.5</v>
      </c>
      <c r="AB140">
        <f t="shared" si="46"/>
        <v>7</v>
      </c>
      <c r="AC140">
        <v>4.4400000000000004</v>
      </c>
      <c r="AD140">
        <v>5.23</v>
      </c>
      <c r="AE140">
        <v>5.4</v>
      </c>
      <c r="AF140">
        <v>4.83</v>
      </c>
      <c r="AG140">
        <v>5.38</v>
      </c>
      <c r="AH140" t="str">
        <f>LOOKUP(X140,{0,2.99,4.44,5.89},{"Low","Medium Low","Medium High","High"})</f>
        <v>Medium High</v>
      </c>
      <c r="AI140" t="str">
        <f>LOOKUP(Y140,{0,4.12,5.23,6.34},{"Low","Medium Low","Medium High","High"})</f>
        <v>Medium High</v>
      </c>
      <c r="AJ140" t="str">
        <f>LOOKUP(Z140,{0,4.08,5.4,6.72},{"Low","Medium Low","Medium High","High"})</f>
        <v>Low</v>
      </c>
      <c r="AK140" t="str">
        <f>LOOKUP(AA140,{0,3.41,4.83,6.25},{"Low","Medium Low","Medium High","High"})</f>
        <v>Medium Low</v>
      </c>
      <c r="AL140" t="str">
        <f>LOOKUP(AB140,{0,4.31,5.38,6.45},{"Low","Medium Low","Medium High","High"})</f>
        <v>High</v>
      </c>
      <c r="AM140">
        <f>VLOOKUP(C140,'CLEAN DATA'!$C$1:$BE$1213,25,FALSE)</f>
        <v>1</v>
      </c>
      <c r="AN140">
        <f>VLOOKUP($C140,'CLEAN DATA'!$C$1:$BE$1213,2,FALSE)</f>
        <v>31</v>
      </c>
      <c r="AO140" t="str">
        <f t="shared" si="47"/>
        <v>31-40</v>
      </c>
      <c r="AP140">
        <f>VLOOKUP(C140,'AT Copy'!C139:BP1351,66,FALSE)</f>
        <v>6</v>
      </c>
      <c r="AQ140">
        <f>VLOOKUP(C140,'AT Copy'!C139:BP1351,40,FALSE)</f>
        <v>0</v>
      </c>
    </row>
    <row r="141" spans="1:43" x14ac:dyDescent="0.2">
      <c r="A141">
        <v>140</v>
      </c>
      <c r="B141" s="2">
        <v>44095.438437500001</v>
      </c>
      <c r="C141" t="s">
        <v>245</v>
      </c>
      <c r="D141">
        <v>5</v>
      </c>
      <c r="E141">
        <v>3</v>
      </c>
      <c r="F141">
        <v>5</v>
      </c>
      <c r="G141">
        <v>3</v>
      </c>
      <c r="H141">
        <v>3</v>
      </c>
      <c r="I141">
        <v>4</v>
      </c>
      <c r="J141">
        <v>4</v>
      </c>
      <c r="K141">
        <v>3</v>
      </c>
      <c r="L141">
        <v>6</v>
      </c>
      <c r="M141">
        <v>3</v>
      </c>
      <c r="N141">
        <f t="shared" si="32"/>
        <v>5</v>
      </c>
      <c r="O141">
        <f t="shared" si="33"/>
        <v>5</v>
      </c>
      <c r="P141">
        <f t="shared" si="34"/>
        <v>5</v>
      </c>
      <c r="Q141">
        <f t="shared" si="35"/>
        <v>5</v>
      </c>
      <c r="R141">
        <f t="shared" si="36"/>
        <v>3</v>
      </c>
      <c r="S141">
        <f t="shared" si="37"/>
        <v>4</v>
      </c>
      <c r="T141">
        <f t="shared" si="38"/>
        <v>4</v>
      </c>
      <c r="U141">
        <f t="shared" si="39"/>
        <v>5</v>
      </c>
      <c r="V141">
        <f t="shared" si="40"/>
        <v>6</v>
      </c>
      <c r="W141">
        <f t="shared" si="41"/>
        <v>5</v>
      </c>
      <c r="X141">
        <f t="shared" si="42"/>
        <v>4.5</v>
      </c>
      <c r="Y141">
        <f t="shared" si="43"/>
        <v>4.5</v>
      </c>
      <c r="Z141">
        <f t="shared" si="44"/>
        <v>5</v>
      </c>
      <c r="AA141">
        <f t="shared" si="45"/>
        <v>5.5</v>
      </c>
      <c r="AB141">
        <f t="shared" si="46"/>
        <v>4</v>
      </c>
      <c r="AC141">
        <v>4.4400000000000004</v>
      </c>
      <c r="AD141">
        <v>5.23</v>
      </c>
      <c r="AE141">
        <v>5.4</v>
      </c>
      <c r="AF141">
        <v>4.83</v>
      </c>
      <c r="AG141">
        <v>5.38</v>
      </c>
      <c r="AH141" t="str">
        <f>LOOKUP(X141,{0,2.99,4.44,5.89},{"Low","Medium Low","Medium High","High"})</f>
        <v>Medium High</v>
      </c>
      <c r="AI141" t="str">
        <f>LOOKUP(Y141,{0,4.12,5.23,6.34},{"Low","Medium Low","Medium High","High"})</f>
        <v>Medium Low</v>
      </c>
      <c r="AJ141" t="str">
        <f>LOOKUP(Z141,{0,4.08,5.4,6.72},{"Low","Medium Low","Medium High","High"})</f>
        <v>Medium Low</v>
      </c>
      <c r="AK141" t="str">
        <f>LOOKUP(AA141,{0,3.41,4.83,6.25},{"Low","Medium Low","Medium High","High"})</f>
        <v>Medium High</v>
      </c>
      <c r="AL141" t="str">
        <f>LOOKUP(AB141,{0,4.31,5.38,6.45},{"Low","Medium Low","Medium High","High"})</f>
        <v>Low</v>
      </c>
      <c r="AM141">
        <f>VLOOKUP(C141,'CLEAN DATA'!$C$1:$BE$1213,25,FALSE)</f>
        <v>5</v>
      </c>
      <c r="AN141">
        <f>VLOOKUP($C141,'CLEAN DATA'!$C$1:$BE$1213,2,FALSE)</f>
        <v>33</v>
      </c>
      <c r="AO141" t="str">
        <f t="shared" si="47"/>
        <v>31-40</v>
      </c>
      <c r="AP141">
        <f>VLOOKUP(C141,'AT Copy'!C140:BP1352,66,FALSE)</f>
        <v>3</v>
      </c>
      <c r="AQ141">
        <f>VLOOKUP(C141,'AT Copy'!C140:BP1352,40,FALSE)</f>
        <v>0</v>
      </c>
    </row>
    <row r="142" spans="1:43" x14ac:dyDescent="0.2">
      <c r="A142">
        <v>141</v>
      </c>
      <c r="B142" s="2">
        <v>44095.438900462963</v>
      </c>
      <c r="C142" t="s">
        <v>246</v>
      </c>
      <c r="D142">
        <v>3</v>
      </c>
      <c r="E142">
        <v>3</v>
      </c>
      <c r="F142">
        <v>3</v>
      </c>
      <c r="G142">
        <v>3</v>
      </c>
      <c r="H142">
        <v>3</v>
      </c>
      <c r="I142">
        <v>2</v>
      </c>
      <c r="J142">
        <v>3</v>
      </c>
      <c r="K142">
        <v>3</v>
      </c>
      <c r="L142">
        <v>2</v>
      </c>
      <c r="M142">
        <v>3</v>
      </c>
      <c r="N142">
        <f t="shared" si="32"/>
        <v>3</v>
      </c>
      <c r="O142">
        <f t="shared" si="33"/>
        <v>5</v>
      </c>
      <c r="P142">
        <f t="shared" si="34"/>
        <v>3</v>
      </c>
      <c r="Q142">
        <f t="shared" si="35"/>
        <v>5</v>
      </c>
      <c r="R142">
        <f t="shared" si="36"/>
        <v>3</v>
      </c>
      <c r="S142">
        <f t="shared" si="37"/>
        <v>6</v>
      </c>
      <c r="T142">
        <f t="shared" si="38"/>
        <v>3</v>
      </c>
      <c r="U142">
        <f t="shared" si="39"/>
        <v>5</v>
      </c>
      <c r="V142">
        <f t="shared" si="40"/>
        <v>2</v>
      </c>
      <c r="W142">
        <f t="shared" si="41"/>
        <v>5</v>
      </c>
      <c r="X142">
        <f t="shared" si="42"/>
        <v>4.5</v>
      </c>
      <c r="Y142">
        <f t="shared" si="43"/>
        <v>4</v>
      </c>
      <c r="Z142">
        <f t="shared" si="44"/>
        <v>4</v>
      </c>
      <c r="AA142">
        <f t="shared" si="45"/>
        <v>3.5</v>
      </c>
      <c r="AB142">
        <f t="shared" si="46"/>
        <v>4</v>
      </c>
      <c r="AC142">
        <v>4.4400000000000004</v>
      </c>
      <c r="AD142">
        <v>5.23</v>
      </c>
      <c r="AE142">
        <v>5.4</v>
      </c>
      <c r="AF142">
        <v>4.83</v>
      </c>
      <c r="AG142">
        <v>5.38</v>
      </c>
      <c r="AH142" t="str">
        <f>LOOKUP(X142,{0,2.99,4.44,5.89},{"Low","Medium Low","Medium High","High"})</f>
        <v>Medium High</v>
      </c>
      <c r="AI142" t="str">
        <f>LOOKUP(Y142,{0,4.12,5.23,6.34},{"Low","Medium Low","Medium High","High"})</f>
        <v>Low</v>
      </c>
      <c r="AJ142" t="str">
        <f>LOOKUP(Z142,{0,4.08,5.4,6.72},{"Low","Medium Low","Medium High","High"})</f>
        <v>Low</v>
      </c>
      <c r="AK142" t="str">
        <f>LOOKUP(AA142,{0,3.41,4.83,6.25},{"Low","Medium Low","Medium High","High"})</f>
        <v>Medium Low</v>
      </c>
      <c r="AL142" t="str">
        <f>LOOKUP(AB142,{0,4.31,5.38,6.45},{"Low","Medium Low","Medium High","High"})</f>
        <v>Low</v>
      </c>
      <c r="AM142">
        <f>VLOOKUP(C142,'CLEAN DATA'!$C$1:$BE$1213,25,FALSE)</f>
        <v>3</v>
      </c>
      <c r="AN142">
        <f>VLOOKUP($C142,'CLEAN DATA'!$C$1:$BE$1213,2,FALSE)</f>
        <v>26</v>
      </c>
      <c r="AO142" t="str">
        <f t="shared" si="47"/>
        <v>&lt;=30</v>
      </c>
      <c r="AP142">
        <f>VLOOKUP(C142,'AT Copy'!C141:BP1353,66,FALSE)</f>
        <v>1</v>
      </c>
      <c r="AQ142">
        <f>VLOOKUP(C142,'AT Copy'!C141:BP1353,40,FALSE)</f>
        <v>0</v>
      </c>
    </row>
    <row r="143" spans="1:43" x14ac:dyDescent="0.2">
      <c r="A143">
        <v>142</v>
      </c>
      <c r="B143" s="2">
        <v>44095.438923611109</v>
      </c>
      <c r="C143" t="s">
        <v>247</v>
      </c>
      <c r="D143">
        <v>6</v>
      </c>
      <c r="E143">
        <v>5</v>
      </c>
      <c r="F143">
        <v>5</v>
      </c>
      <c r="G143">
        <v>2</v>
      </c>
      <c r="H143">
        <v>5</v>
      </c>
      <c r="I143">
        <v>5</v>
      </c>
      <c r="J143">
        <v>6</v>
      </c>
      <c r="K143">
        <v>1</v>
      </c>
      <c r="L143">
        <v>6</v>
      </c>
      <c r="M143">
        <v>2</v>
      </c>
      <c r="N143">
        <f t="shared" si="32"/>
        <v>6</v>
      </c>
      <c r="O143">
        <f t="shared" si="33"/>
        <v>3</v>
      </c>
      <c r="P143">
        <f t="shared" si="34"/>
        <v>5</v>
      </c>
      <c r="Q143">
        <f t="shared" si="35"/>
        <v>6</v>
      </c>
      <c r="R143">
        <f t="shared" si="36"/>
        <v>5</v>
      </c>
      <c r="S143">
        <f t="shared" si="37"/>
        <v>3</v>
      </c>
      <c r="T143">
        <f t="shared" si="38"/>
        <v>6</v>
      </c>
      <c r="U143">
        <f t="shared" si="39"/>
        <v>7</v>
      </c>
      <c r="V143">
        <f t="shared" si="40"/>
        <v>6</v>
      </c>
      <c r="W143">
        <f t="shared" si="41"/>
        <v>6</v>
      </c>
      <c r="X143">
        <f t="shared" si="42"/>
        <v>4.5</v>
      </c>
      <c r="Y143">
        <f t="shared" si="43"/>
        <v>4.5</v>
      </c>
      <c r="Z143">
        <f t="shared" si="44"/>
        <v>6</v>
      </c>
      <c r="AA143">
        <f t="shared" si="45"/>
        <v>6</v>
      </c>
      <c r="AB143">
        <f t="shared" si="46"/>
        <v>5.5</v>
      </c>
      <c r="AC143">
        <v>4.4400000000000004</v>
      </c>
      <c r="AD143">
        <v>5.23</v>
      </c>
      <c r="AE143">
        <v>5.4</v>
      </c>
      <c r="AF143">
        <v>4.83</v>
      </c>
      <c r="AG143">
        <v>5.38</v>
      </c>
      <c r="AH143" t="str">
        <f>LOOKUP(X143,{0,2.99,4.44,5.89},{"Low","Medium Low","Medium High","High"})</f>
        <v>Medium High</v>
      </c>
      <c r="AI143" t="str">
        <f>LOOKUP(Y143,{0,4.12,5.23,6.34},{"Low","Medium Low","Medium High","High"})</f>
        <v>Medium Low</v>
      </c>
      <c r="AJ143" t="str">
        <f>LOOKUP(Z143,{0,4.08,5.4,6.72},{"Low","Medium Low","Medium High","High"})</f>
        <v>Medium High</v>
      </c>
      <c r="AK143" t="str">
        <f>LOOKUP(AA143,{0,3.41,4.83,6.25},{"Low","Medium Low","Medium High","High"})</f>
        <v>Medium High</v>
      </c>
      <c r="AL143" t="str">
        <f>LOOKUP(AB143,{0,4.31,5.38,6.45},{"Low","Medium Low","Medium High","High"})</f>
        <v>Medium High</v>
      </c>
      <c r="AM143">
        <f>VLOOKUP(C143,'CLEAN DATA'!$C$1:$BE$1213,25,FALSE)</f>
        <v>1</v>
      </c>
      <c r="AN143">
        <f>VLOOKUP($C143,'CLEAN DATA'!$C$1:$BE$1213,2,FALSE)</f>
        <v>27</v>
      </c>
      <c r="AO143" t="str">
        <f t="shared" si="47"/>
        <v>&lt;=30</v>
      </c>
      <c r="AP143">
        <f>VLOOKUP(C143,'AT Copy'!C142:BP1354,66,FALSE)</f>
        <v>3</v>
      </c>
      <c r="AQ143">
        <f>VLOOKUP(C143,'AT Copy'!C142:BP1354,40,FALSE)</f>
        <v>0</v>
      </c>
    </row>
    <row r="144" spans="1:43" x14ac:dyDescent="0.2">
      <c r="A144">
        <v>143</v>
      </c>
      <c r="B144" s="2">
        <v>44095.439247685186</v>
      </c>
      <c r="C144" t="s">
        <v>248</v>
      </c>
      <c r="D144">
        <v>4</v>
      </c>
      <c r="E144">
        <v>1</v>
      </c>
      <c r="F144">
        <v>6</v>
      </c>
      <c r="G144">
        <v>1</v>
      </c>
      <c r="H144">
        <v>7</v>
      </c>
      <c r="I144">
        <v>3</v>
      </c>
      <c r="J144">
        <v>7</v>
      </c>
      <c r="K144">
        <v>7</v>
      </c>
      <c r="L144">
        <v>7</v>
      </c>
      <c r="M144">
        <v>5</v>
      </c>
      <c r="N144">
        <f t="shared" si="32"/>
        <v>4</v>
      </c>
      <c r="O144">
        <f t="shared" si="33"/>
        <v>7</v>
      </c>
      <c r="P144">
        <f t="shared" si="34"/>
        <v>6</v>
      </c>
      <c r="Q144">
        <f t="shared" si="35"/>
        <v>7</v>
      </c>
      <c r="R144">
        <f t="shared" si="36"/>
        <v>7</v>
      </c>
      <c r="S144">
        <f t="shared" si="37"/>
        <v>5</v>
      </c>
      <c r="T144">
        <f t="shared" si="38"/>
        <v>7</v>
      </c>
      <c r="U144">
        <f t="shared" si="39"/>
        <v>1</v>
      </c>
      <c r="V144">
        <f t="shared" si="40"/>
        <v>7</v>
      </c>
      <c r="W144">
        <f t="shared" si="41"/>
        <v>3</v>
      </c>
      <c r="X144">
        <f t="shared" si="42"/>
        <v>4.5</v>
      </c>
      <c r="Y144">
        <f t="shared" si="43"/>
        <v>7</v>
      </c>
      <c r="Z144">
        <f t="shared" si="44"/>
        <v>3.5</v>
      </c>
      <c r="AA144">
        <f t="shared" si="45"/>
        <v>7</v>
      </c>
      <c r="AB144">
        <f t="shared" si="46"/>
        <v>5</v>
      </c>
      <c r="AC144">
        <v>4.4400000000000004</v>
      </c>
      <c r="AD144">
        <v>5.23</v>
      </c>
      <c r="AE144">
        <v>5.4</v>
      </c>
      <c r="AF144">
        <v>4.83</v>
      </c>
      <c r="AG144">
        <v>5.38</v>
      </c>
      <c r="AH144" t="str">
        <f>LOOKUP(X144,{0,2.99,4.44,5.89},{"Low","Medium Low","Medium High","High"})</f>
        <v>Medium High</v>
      </c>
      <c r="AI144" t="str">
        <f>LOOKUP(Y144,{0,4.12,5.23,6.34},{"Low","Medium Low","Medium High","High"})</f>
        <v>High</v>
      </c>
      <c r="AJ144" t="str">
        <f>LOOKUP(Z144,{0,4.08,5.4,6.72},{"Low","Medium Low","Medium High","High"})</f>
        <v>Low</v>
      </c>
      <c r="AK144" t="str">
        <f>LOOKUP(AA144,{0,3.41,4.83,6.25},{"Low","Medium Low","Medium High","High"})</f>
        <v>High</v>
      </c>
      <c r="AL144" t="str">
        <f>LOOKUP(AB144,{0,4.31,5.38,6.45},{"Low","Medium Low","Medium High","High"})</f>
        <v>Medium Low</v>
      </c>
      <c r="AM144">
        <f>VLOOKUP(C144,'CLEAN DATA'!$C$1:$BE$1213,25,FALSE)</f>
        <v>13</v>
      </c>
      <c r="AN144">
        <f>VLOOKUP($C144,'CLEAN DATA'!$C$1:$BE$1213,2,FALSE)</f>
        <v>66</v>
      </c>
      <c r="AO144" t="str">
        <f t="shared" si="47"/>
        <v>60+</v>
      </c>
      <c r="AP144">
        <f>VLOOKUP(C144,'AT Copy'!C143:BP1355,66,FALSE)</f>
        <v>4</v>
      </c>
      <c r="AQ144">
        <f>VLOOKUP(C144,'AT Copy'!C143:BP1355,40,FALSE)</f>
        <v>0</v>
      </c>
    </row>
    <row r="145" spans="1:43" x14ac:dyDescent="0.2">
      <c r="A145">
        <v>144</v>
      </c>
      <c r="B145" s="2">
        <v>44095.439270833333</v>
      </c>
      <c r="C145" t="s">
        <v>250</v>
      </c>
      <c r="D145">
        <v>4</v>
      </c>
      <c r="E145">
        <v>5</v>
      </c>
      <c r="F145">
        <v>6</v>
      </c>
      <c r="G145">
        <v>2</v>
      </c>
      <c r="H145">
        <v>6</v>
      </c>
      <c r="I145">
        <v>5</v>
      </c>
      <c r="J145">
        <v>6</v>
      </c>
      <c r="K145">
        <v>4</v>
      </c>
      <c r="L145">
        <v>6</v>
      </c>
      <c r="M145">
        <v>2</v>
      </c>
      <c r="N145">
        <f t="shared" si="32"/>
        <v>4</v>
      </c>
      <c r="O145">
        <f t="shared" si="33"/>
        <v>3</v>
      </c>
      <c r="P145">
        <f t="shared" si="34"/>
        <v>6</v>
      </c>
      <c r="Q145">
        <f t="shared" si="35"/>
        <v>6</v>
      </c>
      <c r="R145">
        <f t="shared" si="36"/>
        <v>6</v>
      </c>
      <c r="S145">
        <f t="shared" si="37"/>
        <v>3</v>
      </c>
      <c r="T145">
        <f t="shared" si="38"/>
        <v>6</v>
      </c>
      <c r="U145">
        <f t="shared" si="39"/>
        <v>4</v>
      </c>
      <c r="V145">
        <f t="shared" si="40"/>
        <v>6</v>
      </c>
      <c r="W145">
        <f t="shared" si="41"/>
        <v>6</v>
      </c>
      <c r="X145">
        <f t="shared" si="42"/>
        <v>3.5</v>
      </c>
      <c r="Y145">
        <f t="shared" si="43"/>
        <v>4.5</v>
      </c>
      <c r="Z145">
        <f t="shared" si="44"/>
        <v>5</v>
      </c>
      <c r="AA145">
        <f t="shared" si="45"/>
        <v>6</v>
      </c>
      <c r="AB145">
        <f t="shared" si="46"/>
        <v>6</v>
      </c>
      <c r="AC145">
        <v>4.4400000000000004</v>
      </c>
      <c r="AD145">
        <v>5.23</v>
      </c>
      <c r="AE145">
        <v>5.4</v>
      </c>
      <c r="AF145">
        <v>4.83</v>
      </c>
      <c r="AG145">
        <v>5.38</v>
      </c>
      <c r="AH145" t="str">
        <f>LOOKUP(X145,{0,2.99,4.44,5.89},{"Low","Medium Low","Medium High","High"})</f>
        <v>Medium Low</v>
      </c>
      <c r="AI145" t="str">
        <f>LOOKUP(Y145,{0,4.12,5.23,6.34},{"Low","Medium Low","Medium High","High"})</f>
        <v>Medium Low</v>
      </c>
      <c r="AJ145" t="str">
        <f>LOOKUP(Z145,{0,4.08,5.4,6.72},{"Low","Medium Low","Medium High","High"})</f>
        <v>Medium Low</v>
      </c>
      <c r="AK145" t="str">
        <f>LOOKUP(AA145,{0,3.41,4.83,6.25},{"Low","Medium Low","Medium High","High"})</f>
        <v>Medium High</v>
      </c>
      <c r="AL145" t="str">
        <f>LOOKUP(AB145,{0,4.31,5.38,6.45},{"Low","Medium Low","Medium High","High"})</f>
        <v>Medium High</v>
      </c>
      <c r="AM145">
        <f>VLOOKUP(C145,'CLEAN DATA'!$C$1:$BE$1213,25,FALSE)</f>
        <v>1</v>
      </c>
      <c r="AN145">
        <f>VLOOKUP($C145,'CLEAN DATA'!$C$1:$BE$1213,2,FALSE)</f>
        <v>37</v>
      </c>
      <c r="AO145" t="str">
        <f t="shared" si="47"/>
        <v>31-40</v>
      </c>
      <c r="AP145">
        <f>VLOOKUP(C145,'AT Copy'!C144:BP1356,66,FALSE)</f>
        <v>3</v>
      </c>
      <c r="AQ145">
        <f>VLOOKUP(C145,'AT Copy'!C144:BP1356,40,FALSE)</f>
        <v>1</v>
      </c>
    </row>
    <row r="146" spans="1:43" x14ac:dyDescent="0.2">
      <c r="A146">
        <v>145</v>
      </c>
      <c r="B146" s="2">
        <v>44095.439293981479</v>
      </c>
      <c r="C146" t="s">
        <v>251</v>
      </c>
      <c r="D146">
        <v>7</v>
      </c>
      <c r="E146">
        <v>6</v>
      </c>
      <c r="F146">
        <v>6</v>
      </c>
      <c r="G146">
        <v>5</v>
      </c>
      <c r="H146">
        <v>6</v>
      </c>
      <c r="I146">
        <v>6</v>
      </c>
      <c r="J146">
        <v>6</v>
      </c>
      <c r="K146">
        <v>5</v>
      </c>
      <c r="L146">
        <v>6</v>
      </c>
      <c r="M146">
        <v>6</v>
      </c>
      <c r="N146">
        <f t="shared" si="32"/>
        <v>7</v>
      </c>
      <c r="O146">
        <f t="shared" si="33"/>
        <v>2</v>
      </c>
      <c r="P146">
        <f t="shared" si="34"/>
        <v>6</v>
      </c>
      <c r="Q146">
        <f t="shared" si="35"/>
        <v>3</v>
      </c>
      <c r="R146">
        <f t="shared" si="36"/>
        <v>6</v>
      </c>
      <c r="S146">
        <f t="shared" si="37"/>
        <v>2</v>
      </c>
      <c r="T146">
        <f t="shared" si="38"/>
        <v>6</v>
      </c>
      <c r="U146">
        <f t="shared" si="39"/>
        <v>3</v>
      </c>
      <c r="V146">
        <f t="shared" si="40"/>
        <v>6</v>
      </c>
      <c r="W146">
        <f t="shared" si="41"/>
        <v>2</v>
      </c>
      <c r="X146">
        <f t="shared" si="42"/>
        <v>4.5</v>
      </c>
      <c r="Y146">
        <f t="shared" si="43"/>
        <v>4</v>
      </c>
      <c r="Z146">
        <f t="shared" si="44"/>
        <v>4.5</v>
      </c>
      <c r="AA146">
        <f t="shared" si="45"/>
        <v>4.5</v>
      </c>
      <c r="AB146">
        <f t="shared" si="46"/>
        <v>4</v>
      </c>
      <c r="AC146">
        <v>4.4400000000000004</v>
      </c>
      <c r="AD146">
        <v>5.23</v>
      </c>
      <c r="AE146">
        <v>5.4</v>
      </c>
      <c r="AF146">
        <v>4.83</v>
      </c>
      <c r="AG146">
        <v>5.38</v>
      </c>
      <c r="AH146" t="str">
        <f>LOOKUP(X146,{0,2.99,4.44,5.89},{"Low","Medium Low","Medium High","High"})</f>
        <v>Medium High</v>
      </c>
      <c r="AI146" t="str">
        <f>LOOKUP(Y146,{0,4.12,5.23,6.34},{"Low","Medium Low","Medium High","High"})</f>
        <v>Low</v>
      </c>
      <c r="AJ146" t="str">
        <f>LOOKUP(Z146,{0,4.08,5.4,6.72},{"Low","Medium Low","Medium High","High"})</f>
        <v>Medium Low</v>
      </c>
      <c r="AK146" t="str">
        <f>LOOKUP(AA146,{0,3.41,4.83,6.25},{"Low","Medium Low","Medium High","High"})</f>
        <v>Medium Low</v>
      </c>
      <c r="AL146" t="str">
        <f>LOOKUP(AB146,{0,4.31,5.38,6.45},{"Low","Medium Low","Medium High","High"})</f>
        <v>Low</v>
      </c>
      <c r="AM146">
        <f>VLOOKUP(C146,'CLEAN DATA'!$C$1:$BE$1213,25,FALSE)</f>
        <v>9</v>
      </c>
      <c r="AN146">
        <f>VLOOKUP($C146,'CLEAN DATA'!$C$1:$BE$1213,2,FALSE)</f>
        <v>41</v>
      </c>
      <c r="AO146" t="str">
        <f t="shared" si="47"/>
        <v>41-50</v>
      </c>
      <c r="AP146">
        <f>VLOOKUP(C146,'AT Copy'!C145:BP1357,66,FALSE)</f>
        <v>1</v>
      </c>
      <c r="AQ146">
        <f>VLOOKUP(C146,'AT Copy'!C145:BP1357,40,FALSE)</f>
        <v>1</v>
      </c>
    </row>
    <row r="147" spans="1:43" x14ac:dyDescent="0.2">
      <c r="A147">
        <v>146</v>
      </c>
      <c r="B147" s="2">
        <v>44095.439606481479</v>
      </c>
      <c r="C147" t="s">
        <v>252</v>
      </c>
      <c r="D147">
        <v>7</v>
      </c>
      <c r="E147">
        <v>7</v>
      </c>
      <c r="F147">
        <v>6</v>
      </c>
      <c r="G147">
        <v>7</v>
      </c>
      <c r="H147">
        <v>7</v>
      </c>
      <c r="I147">
        <v>7</v>
      </c>
      <c r="J147">
        <v>7</v>
      </c>
      <c r="K147">
        <v>7</v>
      </c>
      <c r="L147">
        <v>7</v>
      </c>
      <c r="M147">
        <v>7</v>
      </c>
      <c r="N147">
        <f t="shared" si="32"/>
        <v>7</v>
      </c>
      <c r="O147">
        <f t="shared" si="33"/>
        <v>1</v>
      </c>
      <c r="P147">
        <f t="shared" si="34"/>
        <v>6</v>
      </c>
      <c r="Q147">
        <f t="shared" si="35"/>
        <v>1</v>
      </c>
      <c r="R147">
        <f t="shared" si="36"/>
        <v>7</v>
      </c>
      <c r="S147">
        <f t="shared" si="37"/>
        <v>1</v>
      </c>
      <c r="T147">
        <f t="shared" si="38"/>
        <v>7</v>
      </c>
      <c r="U147">
        <f t="shared" si="39"/>
        <v>1</v>
      </c>
      <c r="V147">
        <f t="shared" si="40"/>
        <v>7</v>
      </c>
      <c r="W147">
        <f t="shared" si="41"/>
        <v>1</v>
      </c>
      <c r="X147">
        <f t="shared" si="42"/>
        <v>4</v>
      </c>
      <c r="Y147">
        <f t="shared" si="43"/>
        <v>4</v>
      </c>
      <c r="Z147">
        <f t="shared" si="44"/>
        <v>3.5</v>
      </c>
      <c r="AA147">
        <f t="shared" si="45"/>
        <v>4</v>
      </c>
      <c r="AB147">
        <f t="shared" si="46"/>
        <v>4</v>
      </c>
      <c r="AC147">
        <v>4.4400000000000004</v>
      </c>
      <c r="AD147">
        <v>5.23</v>
      </c>
      <c r="AE147">
        <v>5.4</v>
      </c>
      <c r="AF147">
        <v>4.83</v>
      </c>
      <c r="AG147">
        <v>5.38</v>
      </c>
      <c r="AH147" t="str">
        <f>LOOKUP(X147,{0,2.99,4.44,5.89},{"Low","Medium Low","Medium High","High"})</f>
        <v>Medium Low</v>
      </c>
      <c r="AI147" t="str">
        <f>LOOKUP(Y147,{0,4.12,5.23,6.34},{"Low","Medium Low","Medium High","High"})</f>
        <v>Low</v>
      </c>
      <c r="AJ147" t="str">
        <f>LOOKUP(Z147,{0,4.08,5.4,6.72},{"Low","Medium Low","Medium High","High"})</f>
        <v>Low</v>
      </c>
      <c r="AK147" t="str">
        <f>LOOKUP(AA147,{0,3.41,4.83,6.25},{"Low","Medium Low","Medium High","High"})</f>
        <v>Medium Low</v>
      </c>
      <c r="AL147" t="str">
        <f>LOOKUP(AB147,{0,4.31,5.38,6.45},{"Low","Medium Low","Medium High","High"})</f>
        <v>Low</v>
      </c>
      <c r="AM147">
        <f>VLOOKUP(C147,'CLEAN DATA'!$C$1:$BE$1213,25,FALSE)</f>
        <v>1</v>
      </c>
      <c r="AN147">
        <f>VLOOKUP($C147,'CLEAN DATA'!$C$1:$BE$1213,2,FALSE)</f>
        <v>55</v>
      </c>
      <c r="AO147" t="str">
        <f t="shared" si="47"/>
        <v>51-60</v>
      </c>
      <c r="AP147">
        <f>VLOOKUP(C147,'AT Copy'!C146:BP1358,66,FALSE)</f>
        <v>1</v>
      </c>
      <c r="AQ147">
        <f>VLOOKUP(C147,'AT Copy'!C146:BP1358,40,FALSE)</f>
        <v>0</v>
      </c>
    </row>
    <row r="148" spans="1:43" x14ac:dyDescent="0.2">
      <c r="A148">
        <v>147</v>
      </c>
      <c r="B148" s="2">
        <v>44095.439733796295</v>
      </c>
      <c r="C148" t="s">
        <v>253</v>
      </c>
      <c r="D148">
        <v>7</v>
      </c>
      <c r="E148">
        <v>2</v>
      </c>
      <c r="F148">
        <v>7</v>
      </c>
      <c r="G148">
        <v>2</v>
      </c>
      <c r="H148">
        <v>6</v>
      </c>
      <c r="I148">
        <v>4</v>
      </c>
      <c r="J148">
        <v>6</v>
      </c>
      <c r="K148">
        <v>2</v>
      </c>
      <c r="L148">
        <v>6</v>
      </c>
      <c r="M148">
        <v>3</v>
      </c>
      <c r="N148">
        <f t="shared" si="32"/>
        <v>7</v>
      </c>
      <c r="O148">
        <f t="shared" si="33"/>
        <v>6</v>
      </c>
      <c r="P148">
        <f t="shared" si="34"/>
        <v>7</v>
      </c>
      <c r="Q148">
        <f t="shared" si="35"/>
        <v>6</v>
      </c>
      <c r="R148">
        <f t="shared" si="36"/>
        <v>6</v>
      </c>
      <c r="S148">
        <f t="shared" si="37"/>
        <v>4</v>
      </c>
      <c r="T148">
        <f t="shared" si="38"/>
        <v>6</v>
      </c>
      <c r="U148">
        <f t="shared" si="39"/>
        <v>6</v>
      </c>
      <c r="V148">
        <f t="shared" si="40"/>
        <v>6</v>
      </c>
      <c r="W148">
        <f t="shared" si="41"/>
        <v>5</v>
      </c>
      <c r="X148">
        <f t="shared" si="42"/>
        <v>5.5</v>
      </c>
      <c r="Y148">
        <f t="shared" si="43"/>
        <v>6</v>
      </c>
      <c r="Z148">
        <f t="shared" si="44"/>
        <v>6.5</v>
      </c>
      <c r="AA148">
        <f t="shared" si="45"/>
        <v>6</v>
      </c>
      <c r="AB148">
        <f t="shared" si="46"/>
        <v>5.5</v>
      </c>
      <c r="AC148">
        <v>4.4400000000000004</v>
      </c>
      <c r="AD148">
        <v>5.23</v>
      </c>
      <c r="AE148">
        <v>5.4</v>
      </c>
      <c r="AF148">
        <v>4.83</v>
      </c>
      <c r="AG148">
        <v>5.38</v>
      </c>
      <c r="AH148" t="str">
        <f>LOOKUP(X148,{0,2.99,4.44,5.89},{"Low","Medium Low","Medium High","High"})</f>
        <v>Medium High</v>
      </c>
      <c r="AI148" t="str">
        <f>LOOKUP(Y148,{0,4.12,5.23,6.34},{"Low","Medium Low","Medium High","High"})</f>
        <v>Medium High</v>
      </c>
      <c r="AJ148" t="str">
        <f>LOOKUP(Z148,{0,4.08,5.4,6.72},{"Low","Medium Low","Medium High","High"})</f>
        <v>Medium High</v>
      </c>
      <c r="AK148" t="str">
        <f>LOOKUP(AA148,{0,3.41,4.83,6.25},{"Low","Medium Low","Medium High","High"})</f>
        <v>Medium High</v>
      </c>
      <c r="AL148" t="str">
        <f>LOOKUP(AB148,{0,4.31,5.38,6.45},{"Low","Medium Low","Medium High","High"})</f>
        <v>Medium High</v>
      </c>
      <c r="AM148">
        <f>VLOOKUP(C148,'CLEAN DATA'!$C$1:$BE$1213,25,FALSE)</f>
        <v>13</v>
      </c>
      <c r="AN148">
        <f>VLOOKUP($C148,'CLEAN DATA'!$C$1:$BE$1213,2,FALSE)</f>
        <v>70</v>
      </c>
      <c r="AO148" t="str">
        <f t="shared" si="47"/>
        <v>60+</v>
      </c>
      <c r="AP148">
        <f>VLOOKUP(C148,'AT Copy'!C147:BP1359,66,FALSE)</f>
        <v>4</v>
      </c>
      <c r="AQ148">
        <f>VLOOKUP(C148,'AT Copy'!C147:BP1359,40,FALSE)</f>
        <v>0</v>
      </c>
    </row>
    <row r="149" spans="1:43" x14ac:dyDescent="0.2">
      <c r="A149">
        <v>148</v>
      </c>
      <c r="B149" s="2">
        <v>44095.439849537041</v>
      </c>
      <c r="C149" t="s">
        <v>254</v>
      </c>
      <c r="D149">
        <v>1</v>
      </c>
      <c r="E149">
        <v>4</v>
      </c>
      <c r="F149">
        <v>5</v>
      </c>
      <c r="G149">
        <v>3</v>
      </c>
      <c r="H149">
        <v>6</v>
      </c>
      <c r="I149">
        <v>3</v>
      </c>
      <c r="J149">
        <v>3</v>
      </c>
      <c r="K149">
        <v>3</v>
      </c>
      <c r="L149">
        <v>5</v>
      </c>
      <c r="M149">
        <v>1</v>
      </c>
      <c r="N149">
        <f t="shared" si="32"/>
        <v>1</v>
      </c>
      <c r="O149">
        <f t="shared" si="33"/>
        <v>4</v>
      </c>
      <c r="P149">
        <f t="shared" si="34"/>
        <v>5</v>
      </c>
      <c r="Q149">
        <f t="shared" si="35"/>
        <v>5</v>
      </c>
      <c r="R149">
        <f t="shared" si="36"/>
        <v>6</v>
      </c>
      <c r="S149">
        <f t="shared" si="37"/>
        <v>5</v>
      </c>
      <c r="T149">
        <f t="shared" si="38"/>
        <v>3</v>
      </c>
      <c r="U149">
        <f t="shared" si="39"/>
        <v>5</v>
      </c>
      <c r="V149">
        <f t="shared" si="40"/>
        <v>5</v>
      </c>
      <c r="W149">
        <f t="shared" si="41"/>
        <v>7</v>
      </c>
      <c r="X149">
        <f t="shared" si="42"/>
        <v>3</v>
      </c>
      <c r="Y149">
        <f t="shared" si="43"/>
        <v>3.5</v>
      </c>
      <c r="Z149">
        <f t="shared" si="44"/>
        <v>5</v>
      </c>
      <c r="AA149">
        <f t="shared" si="45"/>
        <v>5</v>
      </c>
      <c r="AB149">
        <f t="shared" si="46"/>
        <v>6.5</v>
      </c>
      <c r="AC149">
        <v>4.4400000000000004</v>
      </c>
      <c r="AD149">
        <v>5.23</v>
      </c>
      <c r="AE149">
        <v>5.4</v>
      </c>
      <c r="AF149">
        <v>4.83</v>
      </c>
      <c r="AG149">
        <v>5.38</v>
      </c>
      <c r="AH149" t="str">
        <f>LOOKUP(X149,{0,2.99,4.44,5.89},{"Low","Medium Low","Medium High","High"})</f>
        <v>Medium Low</v>
      </c>
      <c r="AI149" t="str">
        <f>LOOKUP(Y149,{0,4.12,5.23,6.34},{"Low","Medium Low","Medium High","High"})</f>
        <v>Low</v>
      </c>
      <c r="AJ149" t="str">
        <f>LOOKUP(Z149,{0,4.08,5.4,6.72},{"Low","Medium Low","Medium High","High"})</f>
        <v>Medium Low</v>
      </c>
      <c r="AK149" t="str">
        <f>LOOKUP(AA149,{0,3.41,4.83,6.25},{"Low","Medium Low","Medium High","High"})</f>
        <v>Medium High</v>
      </c>
      <c r="AL149" t="str">
        <f>LOOKUP(AB149,{0,4.31,5.38,6.45},{"Low","Medium Low","Medium High","High"})</f>
        <v>High</v>
      </c>
      <c r="AM149">
        <f>VLOOKUP(C149,'CLEAN DATA'!$C$1:$BE$1213,25,FALSE)</f>
        <v>13</v>
      </c>
      <c r="AN149">
        <f>VLOOKUP($C149,'CLEAN DATA'!$C$1:$BE$1213,2,FALSE)</f>
        <v>48</v>
      </c>
      <c r="AO149" t="str">
        <f t="shared" si="47"/>
        <v>41-50</v>
      </c>
      <c r="AP149">
        <f>VLOOKUP(C149,'AT Copy'!C148:BP1360,66,FALSE)</f>
        <v>3</v>
      </c>
      <c r="AQ149">
        <f>VLOOKUP(C149,'AT Copy'!C148:BP1360,40,FALSE)</f>
        <v>0</v>
      </c>
    </row>
    <row r="150" spans="1:43" x14ac:dyDescent="0.2">
      <c r="A150">
        <v>149</v>
      </c>
      <c r="B150" s="2">
        <v>44095.440671296295</v>
      </c>
      <c r="C150" t="s">
        <v>256</v>
      </c>
      <c r="D150">
        <v>1</v>
      </c>
      <c r="E150">
        <v>5</v>
      </c>
      <c r="F150">
        <v>7</v>
      </c>
      <c r="G150">
        <v>5</v>
      </c>
      <c r="H150">
        <v>7</v>
      </c>
      <c r="I150">
        <v>7</v>
      </c>
      <c r="J150">
        <v>4</v>
      </c>
      <c r="K150">
        <v>4</v>
      </c>
      <c r="L150">
        <v>7</v>
      </c>
      <c r="M150">
        <v>6</v>
      </c>
      <c r="N150">
        <f t="shared" si="32"/>
        <v>1</v>
      </c>
      <c r="O150">
        <f t="shared" si="33"/>
        <v>3</v>
      </c>
      <c r="P150">
        <f t="shared" si="34"/>
        <v>7</v>
      </c>
      <c r="Q150">
        <f t="shared" si="35"/>
        <v>3</v>
      </c>
      <c r="R150">
        <f t="shared" si="36"/>
        <v>7</v>
      </c>
      <c r="S150">
        <f t="shared" si="37"/>
        <v>1</v>
      </c>
      <c r="T150">
        <f t="shared" si="38"/>
        <v>4</v>
      </c>
      <c r="U150">
        <f t="shared" si="39"/>
        <v>4</v>
      </c>
      <c r="V150">
        <f t="shared" si="40"/>
        <v>7</v>
      </c>
      <c r="W150">
        <f t="shared" si="41"/>
        <v>2</v>
      </c>
      <c r="X150">
        <f t="shared" si="42"/>
        <v>1</v>
      </c>
      <c r="Y150">
        <f t="shared" si="43"/>
        <v>3.5</v>
      </c>
      <c r="Z150">
        <f t="shared" si="44"/>
        <v>5.5</v>
      </c>
      <c r="AA150">
        <f t="shared" si="45"/>
        <v>5</v>
      </c>
      <c r="AB150">
        <f t="shared" si="46"/>
        <v>4.5</v>
      </c>
      <c r="AC150">
        <v>4.4400000000000004</v>
      </c>
      <c r="AD150">
        <v>5.23</v>
      </c>
      <c r="AE150">
        <v>5.4</v>
      </c>
      <c r="AF150">
        <v>4.83</v>
      </c>
      <c r="AG150">
        <v>5.38</v>
      </c>
      <c r="AH150" t="str">
        <f>LOOKUP(X150,{0,2.99,4.44,5.89},{"Low","Medium Low","Medium High","High"})</f>
        <v>Low</v>
      </c>
      <c r="AI150" t="str">
        <f>LOOKUP(Y150,{0,4.12,5.23,6.34},{"Low","Medium Low","Medium High","High"})</f>
        <v>Low</v>
      </c>
      <c r="AJ150" t="str">
        <f>LOOKUP(Z150,{0,4.08,5.4,6.72},{"Low","Medium Low","Medium High","High"})</f>
        <v>Medium High</v>
      </c>
      <c r="AK150" t="str">
        <f>LOOKUP(AA150,{0,3.41,4.83,6.25},{"Low","Medium Low","Medium High","High"})</f>
        <v>Medium High</v>
      </c>
      <c r="AL150" t="str">
        <f>LOOKUP(AB150,{0,4.31,5.38,6.45},{"Low","Medium Low","Medium High","High"})</f>
        <v>Medium Low</v>
      </c>
      <c r="AM150">
        <f>VLOOKUP(C150,'CLEAN DATA'!$C$1:$BE$1213,25,FALSE)</f>
        <v>6</v>
      </c>
      <c r="AN150">
        <f>VLOOKUP($C150,'CLEAN DATA'!$C$1:$BE$1213,2,FALSE)</f>
        <v>47</v>
      </c>
      <c r="AO150" t="str">
        <f t="shared" si="47"/>
        <v>41-50</v>
      </c>
      <c r="AP150">
        <f>VLOOKUP(C150,'AT Copy'!C149:BP1361,66,FALSE)</f>
        <v>5</v>
      </c>
      <c r="AQ150">
        <f>VLOOKUP(C150,'AT Copy'!C149:BP1361,40,FALSE)</f>
        <v>1</v>
      </c>
    </row>
    <row r="151" spans="1:43" x14ac:dyDescent="0.2">
      <c r="A151">
        <v>150</v>
      </c>
      <c r="B151" s="2">
        <v>44095.441006944442</v>
      </c>
      <c r="C151" t="s">
        <v>257</v>
      </c>
      <c r="D151">
        <v>5</v>
      </c>
      <c r="E151">
        <v>3</v>
      </c>
      <c r="F151">
        <v>5</v>
      </c>
      <c r="G151">
        <v>4</v>
      </c>
      <c r="H151">
        <v>5</v>
      </c>
      <c r="I151">
        <v>5</v>
      </c>
      <c r="J151">
        <v>5</v>
      </c>
      <c r="K151">
        <v>3</v>
      </c>
      <c r="L151">
        <v>5</v>
      </c>
      <c r="M151">
        <v>3</v>
      </c>
      <c r="N151">
        <f t="shared" si="32"/>
        <v>5</v>
      </c>
      <c r="O151">
        <f t="shared" si="33"/>
        <v>5</v>
      </c>
      <c r="P151">
        <f t="shared" si="34"/>
        <v>5</v>
      </c>
      <c r="Q151">
        <f t="shared" si="35"/>
        <v>4</v>
      </c>
      <c r="R151">
        <f t="shared" si="36"/>
        <v>5</v>
      </c>
      <c r="S151">
        <f t="shared" si="37"/>
        <v>3</v>
      </c>
      <c r="T151">
        <f t="shared" si="38"/>
        <v>5</v>
      </c>
      <c r="U151">
        <f t="shared" si="39"/>
        <v>5</v>
      </c>
      <c r="V151">
        <f t="shared" si="40"/>
        <v>5</v>
      </c>
      <c r="W151">
        <f t="shared" si="41"/>
        <v>5</v>
      </c>
      <c r="X151">
        <f t="shared" si="42"/>
        <v>4</v>
      </c>
      <c r="Y151">
        <f t="shared" si="43"/>
        <v>5</v>
      </c>
      <c r="Z151">
        <f t="shared" si="44"/>
        <v>5</v>
      </c>
      <c r="AA151">
        <f t="shared" si="45"/>
        <v>4.5</v>
      </c>
      <c r="AB151">
        <f t="shared" si="46"/>
        <v>5</v>
      </c>
      <c r="AC151">
        <v>4.4400000000000004</v>
      </c>
      <c r="AD151">
        <v>5.23</v>
      </c>
      <c r="AE151">
        <v>5.4</v>
      </c>
      <c r="AF151">
        <v>4.83</v>
      </c>
      <c r="AG151">
        <v>5.38</v>
      </c>
      <c r="AH151" t="str">
        <f>LOOKUP(X151,{0,2.99,4.44,5.89},{"Low","Medium Low","Medium High","High"})</f>
        <v>Medium Low</v>
      </c>
      <c r="AI151" t="str">
        <f>LOOKUP(Y151,{0,4.12,5.23,6.34},{"Low","Medium Low","Medium High","High"})</f>
        <v>Medium Low</v>
      </c>
      <c r="AJ151" t="str">
        <f>LOOKUP(Z151,{0,4.08,5.4,6.72},{"Low","Medium Low","Medium High","High"})</f>
        <v>Medium Low</v>
      </c>
      <c r="AK151" t="str">
        <f>LOOKUP(AA151,{0,3.41,4.83,6.25},{"Low","Medium Low","Medium High","High"})</f>
        <v>Medium Low</v>
      </c>
      <c r="AL151" t="str">
        <f>LOOKUP(AB151,{0,4.31,5.38,6.45},{"Low","Medium Low","Medium High","High"})</f>
        <v>Medium Low</v>
      </c>
      <c r="AM151">
        <f>VLOOKUP(C151,'CLEAN DATA'!$C$1:$BE$1213,25,FALSE)</f>
        <v>13</v>
      </c>
      <c r="AN151">
        <f>VLOOKUP($C151,'CLEAN DATA'!$C$1:$BE$1213,2,FALSE)</f>
        <v>47</v>
      </c>
      <c r="AO151" t="str">
        <f t="shared" si="47"/>
        <v>41-50</v>
      </c>
      <c r="AP151">
        <f>VLOOKUP(C151,'AT Copy'!C150:BP1362,66,FALSE)</f>
        <v>3</v>
      </c>
      <c r="AQ151">
        <f>VLOOKUP(C151,'AT Copy'!C150:BP1362,40,FALSE)</f>
        <v>1</v>
      </c>
    </row>
    <row r="152" spans="1:43" x14ac:dyDescent="0.2">
      <c r="A152">
        <v>151</v>
      </c>
      <c r="B152" s="2">
        <v>44095.441030092596</v>
      </c>
      <c r="C152" t="s">
        <v>259</v>
      </c>
      <c r="D152">
        <v>7</v>
      </c>
      <c r="E152">
        <v>7</v>
      </c>
      <c r="F152">
        <v>7</v>
      </c>
      <c r="G152">
        <v>6</v>
      </c>
      <c r="H152">
        <v>7</v>
      </c>
      <c r="I152">
        <v>7</v>
      </c>
      <c r="J152">
        <v>7</v>
      </c>
      <c r="K152">
        <v>7</v>
      </c>
      <c r="L152">
        <v>6</v>
      </c>
      <c r="M152">
        <v>7</v>
      </c>
      <c r="N152">
        <f t="shared" si="32"/>
        <v>7</v>
      </c>
      <c r="O152">
        <f t="shared" si="33"/>
        <v>1</v>
      </c>
      <c r="P152">
        <f t="shared" si="34"/>
        <v>7</v>
      </c>
      <c r="Q152">
        <f t="shared" si="35"/>
        <v>2</v>
      </c>
      <c r="R152">
        <f t="shared" si="36"/>
        <v>7</v>
      </c>
      <c r="S152">
        <f t="shared" si="37"/>
        <v>1</v>
      </c>
      <c r="T152">
        <f t="shared" si="38"/>
        <v>7</v>
      </c>
      <c r="U152">
        <f t="shared" si="39"/>
        <v>1</v>
      </c>
      <c r="V152">
        <f t="shared" si="40"/>
        <v>6</v>
      </c>
      <c r="W152">
        <f t="shared" si="41"/>
        <v>1</v>
      </c>
      <c r="X152">
        <f t="shared" si="42"/>
        <v>4</v>
      </c>
      <c r="Y152">
        <f t="shared" si="43"/>
        <v>4</v>
      </c>
      <c r="Z152">
        <f t="shared" si="44"/>
        <v>4</v>
      </c>
      <c r="AA152">
        <f t="shared" si="45"/>
        <v>4</v>
      </c>
      <c r="AB152">
        <f t="shared" si="46"/>
        <v>4</v>
      </c>
      <c r="AC152">
        <v>4.4400000000000004</v>
      </c>
      <c r="AD152">
        <v>5.23</v>
      </c>
      <c r="AE152">
        <v>5.4</v>
      </c>
      <c r="AF152">
        <v>4.83</v>
      </c>
      <c r="AG152">
        <v>5.38</v>
      </c>
      <c r="AH152" t="str">
        <f>LOOKUP(X152,{0,2.99,4.44,5.89},{"Low","Medium Low","Medium High","High"})</f>
        <v>Medium Low</v>
      </c>
      <c r="AI152" t="str">
        <f>LOOKUP(Y152,{0,4.12,5.23,6.34},{"Low","Medium Low","Medium High","High"})</f>
        <v>Low</v>
      </c>
      <c r="AJ152" t="str">
        <f>LOOKUP(Z152,{0,4.08,5.4,6.72},{"Low","Medium Low","Medium High","High"})</f>
        <v>Low</v>
      </c>
      <c r="AK152" t="str">
        <f>LOOKUP(AA152,{0,3.41,4.83,6.25},{"Low","Medium Low","Medium High","High"})</f>
        <v>Medium Low</v>
      </c>
      <c r="AL152" t="str">
        <f>LOOKUP(AB152,{0,4.31,5.38,6.45},{"Low","Medium Low","Medium High","High"})</f>
        <v>Low</v>
      </c>
      <c r="AM152">
        <f>VLOOKUP(C152,'CLEAN DATA'!$C$1:$BE$1213,25,FALSE)</f>
        <v>1</v>
      </c>
      <c r="AN152">
        <f>VLOOKUP($C152,'CLEAN DATA'!$C$1:$BE$1213,2,FALSE)</f>
        <v>45</v>
      </c>
      <c r="AO152" t="str">
        <f t="shared" si="47"/>
        <v>41-50</v>
      </c>
      <c r="AP152">
        <f>VLOOKUP(C152,'AT Copy'!C151:BP1363,66,FALSE)</f>
        <v>1</v>
      </c>
      <c r="AQ152">
        <f>VLOOKUP(C152,'AT Copy'!C151:BP1363,40,FALSE)</f>
        <v>1</v>
      </c>
    </row>
    <row r="153" spans="1:43" x14ac:dyDescent="0.2">
      <c r="A153">
        <v>152</v>
      </c>
      <c r="B153" s="2">
        <v>44095.441087962965</v>
      </c>
      <c r="C153" t="s">
        <v>260</v>
      </c>
      <c r="D153">
        <v>5</v>
      </c>
      <c r="E153">
        <v>4</v>
      </c>
      <c r="F153">
        <v>4</v>
      </c>
      <c r="G153">
        <v>4</v>
      </c>
      <c r="H153">
        <v>5</v>
      </c>
      <c r="I153">
        <v>3</v>
      </c>
      <c r="J153">
        <v>5</v>
      </c>
      <c r="K153">
        <v>4</v>
      </c>
      <c r="L153">
        <v>4</v>
      </c>
      <c r="M153">
        <v>4</v>
      </c>
      <c r="N153">
        <f t="shared" si="32"/>
        <v>5</v>
      </c>
      <c r="O153">
        <f t="shared" si="33"/>
        <v>4</v>
      </c>
      <c r="P153">
        <f t="shared" si="34"/>
        <v>4</v>
      </c>
      <c r="Q153">
        <f t="shared" si="35"/>
        <v>4</v>
      </c>
      <c r="R153">
        <f t="shared" si="36"/>
        <v>5</v>
      </c>
      <c r="S153">
        <f t="shared" si="37"/>
        <v>5</v>
      </c>
      <c r="T153">
        <f t="shared" si="38"/>
        <v>5</v>
      </c>
      <c r="U153">
        <f t="shared" si="39"/>
        <v>4</v>
      </c>
      <c r="V153">
        <f t="shared" si="40"/>
        <v>4</v>
      </c>
      <c r="W153">
        <f t="shared" si="41"/>
        <v>4</v>
      </c>
      <c r="X153">
        <f t="shared" si="42"/>
        <v>5</v>
      </c>
      <c r="Y153">
        <f t="shared" si="43"/>
        <v>4.5</v>
      </c>
      <c r="Z153">
        <f t="shared" si="44"/>
        <v>4</v>
      </c>
      <c r="AA153">
        <f t="shared" si="45"/>
        <v>4</v>
      </c>
      <c r="AB153">
        <f t="shared" si="46"/>
        <v>4.5</v>
      </c>
      <c r="AC153">
        <v>4.4400000000000004</v>
      </c>
      <c r="AD153">
        <v>5.23</v>
      </c>
      <c r="AE153">
        <v>5.4</v>
      </c>
      <c r="AF153">
        <v>4.83</v>
      </c>
      <c r="AG153">
        <v>5.38</v>
      </c>
      <c r="AH153" t="str">
        <f>LOOKUP(X153,{0,2.99,4.44,5.89},{"Low","Medium Low","Medium High","High"})</f>
        <v>Medium High</v>
      </c>
      <c r="AI153" t="str">
        <f>LOOKUP(Y153,{0,4.12,5.23,6.34},{"Low","Medium Low","Medium High","High"})</f>
        <v>Medium Low</v>
      </c>
      <c r="AJ153" t="str">
        <f>LOOKUP(Z153,{0,4.08,5.4,6.72},{"Low","Medium Low","Medium High","High"})</f>
        <v>Low</v>
      </c>
      <c r="AK153" t="str">
        <f>LOOKUP(AA153,{0,3.41,4.83,6.25},{"Low","Medium Low","Medium High","High"})</f>
        <v>Medium Low</v>
      </c>
      <c r="AL153" t="str">
        <f>LOOKUP(AB153,{0,4.31,5.38,6.45},{"Low","Medium Low","Medium High","High"})</f>
        <v>Medium Low</v>
      </c>
      <c r="AM153">
        <f>VLOOKUP(C153,'CLEAN DATA'!$C$1:$BE$1213,25,FALSE)</f>
        <v>13</v>
      </c>
      <c r="AN153">
        <f>VLOOKUP($C153,'CLEAN DATA'!$C$1:$BE$1213,2,FALSE)</f>
        <v>58</v>
      </c>
      <c r="AO153" t="str">
        <f t="shared" si="47"/>
        <v>51-60</v>
      </c>
      <c r="AP153">
        <f>VLOOKUP(C153,'AT Copy'!C152:BP1364,66,FALSE)</f>
        <v>7</v>
      </c>
      <c r="AQ153">
        <f>VLOOKUP(C153,'AT Copy'!C152:BP1364,40,FALSE)</f>
        <v>1</v>
      </c>
    </row>
    <row r="154" spans="1:43" x14ac:dyDescent="0.2">
      <c r="A154">
        <v>153</v>
      </c>
      <c r="B154" s="2">
        <v>44095.441666666666</v>
      </c>
      <c r="C154" t="s">
        <v>262</v>
      </c>
      <c r="D154">
        <v>5</v>
      </c>
      <c r="E154">
        <v>3</v>
      </c>
      <c r="F154">
        <v>7</v>
      </c>
      <c r="G154">
        <v>5</v>
      </c>
      <c r="H154">
        <v>6</v>
      </c>
      <c r="I154">
        <v>3</v>
      </c>
      <c r="J154">
        <v>7</v>
      </c>
      <c r="K154">
        <v>3</v>
      </c>
      <c r="L154">
        <v>5</v>
      </c>
      <c r="M154">
        <v>3</v>
      </c>
      <c r="N154">
        <f t="shared" si="32"/>
        <v>5</v>
      </c>
      <c r="O154">
        <f t="shared" si="33"/>
        <v>5</v>
      </c>
      <c r="P154">
        <f t="shared" si="34"/>
        <v>7</v>
      </c>
      <c r="Q154">
        <f t="shared" si="35"/>
        <v>3</v>
      </c>
      <c r="R154">
        <f t="shared" si="36"/>
        <v>6</v>
      </c>
      <c r="S154">
        <f t="shared" si="37"/>
        <v>5</v>
      </c>
      <c r="T154">
        <f t="shared" si="38"/>
        <v>7</v>
      </c>
      <c r="U154">
        <f t="shared" si="39"/>
        <v>5</v>
      </c>
      <c r="V154">
        <f t="shared" si="40"/>
        <v>5</v>
      </c>
      <c r="W154">
        <f t="shared" si="41"/>
        <v>5</v>
      </c>
      <c r="X154">
        <f t="shared" si="42"/>
        <v>5</v>
      </c>
      <c r="Y154">
        <f t="shared" si="43"/>
        <v>6</v>
      </c>
      <c r="Z154">
        <f t="shared" si="44"/>
        <v>6</v>
      </c>
      <c r="AA154">
        <f t="shared" si="45"/>
        <v>4</v>
      </c>
      <c r="AB154">
        <f t="shared" si="46"/>
        <v>5.5</v>
      </c>
      <c r="AC154">
        <v>4.4400000000000004</v>
      </c>
      <c r="AD154">
        <v>5.23</v>
      </c>
      <c r="AE154">
        <v>5.4</v>
      </c>
      <c r="AF154">
        <v>4.83</v>
      </c>
      <c r="AG154">
        <v>5.38</v>
      </c>
      <c r="AH154" t="str">
        <f>LOOKUP(X154,{0,2.99,4.44,5.89},{"Low","Medium Low","Medium High","High"})</f>
        <v>Medium High</v>
      </c>
      <c r="AI154" t="str">
        <f>LOOKUP(Y154,{0,4.12,5.23,6.34},{"Low","Medium Low","Medium High","High"})</f>
        <v>Medium High</v>
      </c>
      <c r="AJ154" t="str">
        <f>LOOKUP(Z154,{0,4.08,5.4,6.72},{"Low","Medium Low","Medium High","High"})</f>
        <v>Medium High</v>
      </c>
      <c r="AK154" t="str">
        <f>LOOKUP(AA154,{0,3.41,4.83,6.25},{"Low","Medium Low","Medium High","High"})</f>
        <v>Medium Low</v>
      </c>
      <c r="AL154" t="str">
        <f>LOOKUP(AB154,{0,4.31,5.38,6.45},{"Low","Medium Low","Medium High","High"})</f>
        <v>Medium High</v>
      </c>
      <c r="AM154">
        <f>VLOOKUP(C154,'CLEAN DATA'!$C$1:$BE$1213,25,FALSE)</f>
        <v>7</v>
      </c>
      <c r="AN154">
        <f>VLOOKUP($C154,'CLEAN DATA'!$C$1:$BE$1213,2,FALSE)</f>
        <v>45</v>
      </c>
      <c r="AO154" t="str">
        <f t="shared" si="47"/>
        <v>41-50</v>
      </c>
      <c r="AP154">
        <f>VLOOKUP(C154,'AT Copy'!C153:BP1365,66,FALSE)</f>
        <v>6</v>
      </c>
      <c r="AQ154">
        <f>VLOOKUP(C154,'AT Copy'!C153:BP1365,40,FALSE)</f>
        <v>1</v>
      </c>
    </row>
    <row r="155" spans="1:43" x14ac:dyDescent="0.2">
      <c r="A155">
        <v>154</v>
      </c>
      <c r="B155" s="2">
        <v>44095.441840277781</v>
      </c>
      <c r="C155" t="s">
        <v>263</v>
      </c>
      <c r="D155">
        <v>6</v>
      </c>
      <c r="E155">
        <v>1</v>
      </c>
      <c r="F155">
        <v>7</v>
      </c>
      <c r="G155">
        <v>1</v>
      </c>
      <c r="H155">
        <v>7</v>
      </c>
      <c r="I155">
        <v>6</v>
      </c>
      <c r="J155">
        <v>6</v>
      </c>
      <c r="K155">
        <v>1</v>
      </c>
      <c r="L155">
        <v>7</v>
      </c>
      <c r="M155">
        <v>5</v>
      </c>
      <c r="N155">
        <f t="shared" si="32"/>
        <v>6</v>
      </c>
      <c r="O155">
        <f t="shared" si="33"/>
        <v>7</v>
      </c>
      <c r="P155">
        <f t="shared" si="34"/>
        <v>7</v>
      </c>
      <c r="Q155">
        <f t="shared" si="35"/>
        <v>7</v>
      </c>
      <c r="R155">
        <f t="shared" si="36"/>
        <v>7</v>
      </c>
      <c r="S155">
        <f t="shared" si="37"/>
        <v>2</v>
      </c>
      <c r="T155">
        <f t="shared" si="38"/>
        <v>6</v>
      </c>
      <c r="U155">
        <f t="shared" si="39"/>
        <v>7</v>
      </c>
      <c r="V155">
        <f t="shared" si="40"/>
        <v>7</v>
      </c>
      <c r="W155">
        <f t="shared" si="41"/>
        <v>3</v>
      </c>
      <c r="X155">
        <f t="shared" si="42"/>
        <v>4</v>
      </c>
      <c r="Y155">
        <f t="shared" si="43"/>
        <v>6.5</v>
      </c>
      <c r="Z155">
        <f t="shared" si="44"/>
        <v>7</v>
      </c>
      <c r="AA155">
        <f t="shared" si="45"/>
        <v>7</v>
      </c>
      <c r="AB155">
        <f t="shared" si="46"/>
        <v>5</v>
      </c>
      <c r="AC155">
        <v>4.4400000000000004</v>
      </c>
      <c r="AD155">
        <v>5.23</v>
      </c>
      <c r="AE155">
        <v>5.4</v>
      </c>
      <c r="AF155">
        <v>4.83</v>
      </c>
      <c r="AG155">
        <v>5.38</v>
      </c>
      <c r="AH155" t="str">
        <f>LOOKUP(X155,{0,2.99,4.44,5.89},{"Low","Medium Low","Medium High","High"})</f>
        <v>Medium Low</v>
      </c>
      <c r="AI155" t="str">
        <f>LOOKUP(Y155,{0,4.12,5.23,6.34},{"Low","Medium Low","Medium High","High"})</f>
        <v>High</v>
      </c>
      <c r="AJ155" t="str">
        <f>LOOKUP(Z155,{0,4.08,5.4,6.72},{"Low","Medium Low","Medium High","High"})</f>
        <v>High</v>
      </c>
      <c r="AK155" t="str">
        <f>LOOKUP(AA155,{0,3.41,4.83,6.25},{"Low","Medium Low","Medium High","High"})</f>
        <v>High</v>
      </c>
      <c r="AL155" t="str">
        <f>LOOKUP(AB155,{0,4.31,5.38,6.45},{"Low","Medium Low","Medium High","High"})</f>
        <v>Medium Low</v>
      </c>
      <c r="AM155">
        <f>VLOOKUP(C155,'CLEAN DATA'!$C$1:$BE$1213,25,FALSE)</f>
        <v>3</v>
      </c>
      <c r="AN155">
        <f>VLOOKUP($C155,'CLEAN DATA'!$C$1:$BE$1213,2,FALSE)</f>
        <v>61</v>
      </c>
      <c r="AO155" t="str">
        <f t="shared" si="47"/>
        <v>60+</v>
      </c>
      <c r="AP155">
        <f>VLOOKUP(C155,'AT Copy'!C154:BP1366,66,FALSE)</f>
        <v>8</v>
      </c>
      <c r="AQ155">
        <f>VLOOKUP(C155,'AT Copy'!C154:BP1366,40,FALSE)</f>
        <v>0</v>
      </c>
    </row>
    <row r="156" spans="1:43" x14ac:dyDescent="0.2">
      <c r="A156">
        <v>155</v>
      </c>
      <c r="B156" s="2">
        <v>44095.441863425927</v>
      </c>
      <c r="C156" t="s">
        <v>264</v>
      </c>
      <c r="D156">
        <v>5</v>
      </c>
      <c r="E156">
        <v>6</v>
      </c>
      <c r="F156">
        <v>5</v>
      </c>
      <c r="G156">
        <v>6</v>
      </c>
      <c r="H156">
        <v>4</v>
      </c>
      <c r="I156">
        <v>6</v>
      </c>
      <c r="J156">
        <v>6</v>
      </c>
      <c r="K156">
        <v>5</v>
      </c>
      <c r="L156">
        <v>5</v>
      </c>
      <c r="M156">
        <v>5</v>
      </c>
      <c r="N156">
        <f t="shared" si="32"/>
        <v>5</v>
      </c>
      <c r="O156">
        <f t="shared" si="33"/>
        <v>2</v>
      </c>
      <c r="P156">
        <f t="shared" si="34"/>
        <v>5</v>
      </c>
      <c r="Q156">
        <f t="shared" si="35"/>
        <v>2</v>
      </c>
      <c r="R156">
        <f t="shared" si="36"/>
        <v>4</v>
      </c>
      <c r="S156">
        <f t="shared" si="37"/>
        <v>2</v>
      </c>
      <c r="T156">
        <f t="shared" si="38"/>
        <v>6</v>
      </c>
      <c r="U156">
        <f t="shared" si="39"/>
        <v>3</v>
      </c>
      <c r="V156">
        <f t="shared" si="40"/>
        <v>5</v>
      </c>
      <c r="W156">
        <f t="shared" si="41"/>
        <v>3</v>
      </c>
      <c r="X156">
        <f t="shared" si="42"/>
        <v>3.5</v>
      </c>
      <c r="Y156">
        <f t="shared" si="43"/>
        <v>4</v>
      </c>
      <c r="Z156">
        <f t="shared" si="44"/>
        <v>4</v>
      </c>
      <c r="AA156">
        <f t="shared" si="45"/>
        <v>3.5</v>
      </c>
      <c r="AB156">
        <f t="shared" si="46"/>
        <v>3.5</v>
      </c>
      <c r="AC156">
        <v>4.4400000000000004</v>
      </c>
      <c r="AD156">
        <v>5.23</v>
      </c>
      <c r="AE156">
        <v>5.4</v>
      </c>
      <c r="AF156">
        <v>4.83</v>
      </c>
      <c r="AG156">
        <v>5.38</v>
      </c>
      <c r="AH156" t="str">
        <f>LOOKUP(X156,{0,2.99,4.44,5.89},{"Low","Medium Low","Medium High","High"})</f>
        <v>Medium Low</v>
      </c>
      <c r="AI156" t="str">
        <f>LOOKUP(Y156,{0,4.12,5.23,6.34},{"Low","Medium Low","Medium High","High"})</f>
        <v>Low</v>
      </c>
      <c r="AJ156" t="str">
        <f>LOOKUP(Z156,{0,4.08,5.4,6.72},{"Low","Medium Low","Medium High","High"})</f>
        <v>Low</v>
      </c>
      <c r="AK156" t="str">
        <f>LOOKUP(AA156,{0,3.41,4.83,6.25},{"Low","Medium Low","Medium High","High"})</f>
        <v>Medium Low</v>
      </c>
      <c r="AL156" t="str">
        <f>LOOKUP(AB156,{0,4.31,5.38,6.45},{"Low","Medium Low","Medium High","High"})</f>
        <v>Low</v>
      </c>
      <c r="AM156">
        <f>VLOOKUP(C156,'CLEAN DATA'!$C$1:$BE$1213,25,FALSE)</f>
        <v>1</v>
      </c>
      <c r="AN156">
        <f>VLOOKUP($C156,'CLEAN DATA'!$C$1:$BE$1213,2,FALSE)</f>
        <v>41</v>
      </c>
      <c r="AO156" t="str">
        <f t="shared" si="47"/>
        <v>41-50</v>
      </c>
      <c r="AP156">
        <f>VLOOKUP(C156,'AT Copy'!C155:BP1367,66,FALSE)</f>
        <v>1</v>
      </c>
      <c r="AQ156">
        <f>VLOOKUP(C156,'AT Copy'!C155:BP1367,40,FALSE)</f>
        <v>0</v>
      </c>
    </row>
    <row r="157" spans="1:43" x14ac:dyDescent="0.2">
      <c r="A157">
        <v>156</v>
      </c>
      <c r="B157" s="2">
        <v>44095.442326388889</v>
      </c>
      <c r="C157" t="s">
        <v>265</v>
      </c>
      <c r="D157">
        <v>5</v>
      </c>
      <c r="E157">
        <v>2</v>
      </c>
      <c r="F157">
        <v>6</v>
      </c>
      <c r="G157">
        <v>3</v>
      </c>
      <c r="H157">
        <v>6</v>
      </c>
      <c r="I157">
        <v>5</v>
      </c>
      <c r="J157">
        <v>5</v>
      </c>
      <c r="K157">
        <v>1</v>
      </c>
      <c r="L157">
        <v>6</v>
      </c>
      <c r="M157">
        <v>3</v>
      </c>
      <c r="N157">
        <f t="shared" si="32"/>
        <v>5</v>
      </c>
      <c r="O157">
        <f t="shared" si="33"/>
        <v>6</v>
      </c>
      <c r="P157">
        <f t="shared" si="34"/>
        <v>6</v>
      </c>
      <c r="Q157">
        <f t="shared" si="35"/>
        <v>5</v>
      </c>
      <c r="R157">
        <f t="shared" si="36"/>
        <v>6</v>
      </c>
      <c r="S157">
        <f t="shared" si="37"/>
        <v>3</v>
      </c>
      <c r="T157">
        <f t="shared" si="38"/>
        <v>5</v>
      </c>
      <c r="U157">
        <f t="shared" si="39"/>
        <v>7</v>
      </c>
      <c r="V157">
        <f t="shared" si="40"/>
        <v>6</v>
      </c>
      <c r="W157">
        <f t="shared" si="41"/>
        <v>5</v>
      </c>
      <c r="X157">
        <f t="shared" si="42"/>
        <v>4</v>
      </c>
      <c r="Y157">
        <f t="shared" si="43"/>
        <v>5.5</v>
      </c>
      <c r="Z157">
        <f t="shared" si="44"/>
        <v>6.5</v>
      </c>
      <c r="AA157">
        <f t="shared" si="45"/>
        <v>5.5</v>
      </c>
      <c r="AB157">
        <f t="shared" si="46"/>
        <v>5.5</v>
      </c>
      <c r="AC157">
        <v>4.4400000000000004</v>
      </c>
      <c r="AD157">
        <v>5.23</v>
      </c>
      <c r="AE157">
        <v>5.4</v>
      </c>
      <c r="AF157">
        <v>4.83</v>
      </c>
      <c r="AG157">
        <v>5.38</v>
      </c>
      <c r="AH157" t="str">
        <f>LOOKUP(X157,{0,2.99,4.44,5.89},{"Low","Medium Low","Medium High","High"})</f>
        <v>Medium Low</v>
      </c>
      <c r="AI157" t="str">
        <f>LOOKUP(Y157,{0,4.12,5.23,6.34},{"Low","Medium Low","Medium High","High"})</f>
        <v>Medium High</v>
      </c>
      <c r="AJ157" t="str">
        <f>LOOKUP(Z157,{0,4.08,5.4,6.72},{"Low","Medium Low","Medium High","High"})</f>
        <v>Medium High</v>
      </c>
      <c r="AK157" t="str">
        <f>LOOKUP(AA157,{0,3.41,4.83,6.25},{"Low","Medium Low","Medium High","High"})</f>
        <v>Medium High</v>
      </c>
      <c r="AL157" t="str">
        <f>LOOKUP(AB157,{0,4.31,5.38,6.45},{"Low","Medium Low","Medium High","High"})</f>
        <v>Medium High</v>
      </c>
      <c r="AM157">
        <f>VLOOKUP(C157,'CLEAN DATA'!$C$1:$BE$1213,25,FALSE)</f>
        <v>1</v>
      </c>
      <c r="AN157">
        <f>VLOOKUP($C157,'CLEAN DATA'!$C$1:$BE$1213,2,FALSE)</f>
        <v>58</v>
      </c>
      <c r="AO157" t="str">
        <f t="shared" si="47"/>
        <v>51-60</v>
      </c>
      <c r="AP157">
        <f>VLOOKUP(C157,'AT Copy'!C156:BP1368,66,FALSE)</f>
        <v>6</v>
      </c>
      <c r="AQ157">
        <f>VLOOKUP(C157,'AT Copy'!C156:BP1368,40,FALSE)</f>
        <v>0</v>
      </c>
    </row>
    <row r="158" spans="1:43" x14ac:dyDescent="0.2">
      <c r="A158">
        <v>157</v>
      </c>
      <c r="B158" s="2">
        <v>44095.443113425928</v>
      </c>
      <c r="C158" t="s">
        <v>266</v>
      </c>
      <c r="D158">
        <v>4</v>
      </c>
      <c r="E158">
        <v>2</v>
      </c>
      <c r="F158">
        <v>7</v>
      </c>
      <c r="G158">
        <v>3</v>
      </c>
      <c r="H158">
        <v>7</v>
      </c>
      <c r="I158">
        <v>5</v>
      </c>
      <c r="J158">
        <v>6</v>
      </c>
      <c r="K158">
        <v>3</v>
      </c>
      <c r="L158">
        <v>7</v>
      </c>
      <c r="M158">
        <v>2</v>
      </c>
      <c r="N158">
        <f t="shared" si="32"/>
        <v>4</v>
      </c>
      <c r="O158">
        <f t="shared" si="33"/>
        <v>6</v>
      </c>
      <c r="P158">
        <f t="shared" si="34"/>
        <v>7</v>
      </c>
      <c r="Q158">
        <f t="shared" si="35"/>
        <v>5</v>
      </c>
      <c r="R158">
        <f t="shared" si="36"/>
        <v>7</v>
      </c>
      <c r="S158">
        <f t="shared" si="37"/>
        <v>3</v>
      </c>
      <c r="T158">
        <f t="shared" si="38"/>
        <v>6</v>
      </c>
      <c r="U158">
        <f t="shared" si="39"/>
        <v>5</v>
      </c>
      <c r="V158">
        <f t="shared" si="40"/>
        <v>7</v>
      </c>
      <c r="W158">
        <f t="shared" si="41"/>
        <v>6</v>
      </c>
      <c r="X158">
        <f t="shared" si="42"/>
        <v>3.5</v>
      </c>
      <c r="Y158">
        <f t="shared" si="43"/>
        <v>6</v>
      </c>
      <c r="Z158">
        <f t="shared" si="44"/>
        <v>6</v>
      </c>
      <c r="AA158">
        <f t="shared" si="45"/>
        <v>6</v>
      </c>
      <c r="AB158">
        <f t="shared" si="46"/>
        <v>6.5</v>
      </c>
      <c r="AC158">
        <v>4.4400000000000004</v>
      </c>
      <c r="AD158">
        <v>5.23</v>
      </c>
      <c r="AE158">
        <v>5.4</v>
      </c>
      <c r="AF158">
        <v>4.83</v>
      </c>
      <c r="AG158">
        <v>5.38</v>
      </c>
      <c r="AH158" t="str">
        <f>LOOKUP(X158,{0,2.99,4.44,5.89},{"Low","Medium Low","Medium High","High"})</f>
        <v>Medium Low</v>
      </c>
      <c r="AI158" t="str">
        <f>LOOKUP(Y158,{0,4.12,5.23,6.34},{"Low","Medium Low","Medium High","High"})</f>
        <v>Medium High</v>
      </c>
      <c r="AJ158" t="str">
        <f>LOOKUP(Z158,{0,4.08,5.4,6.72},{"Low","Medium Low","Medium High","High"})</f>
        <v>Medium High</v>
      </c>
      <c r="AK158" t="str">
        <f>LOOKUP(AA158,{0,3.41,4.83,6.25},{"Low","Medium Low","Medium High","High"})</f>
        <v>Medium High</v>
      </c>
      <c r="AL158" t="str">
        <f>LOOKUP(AB158,{0,4.31,5.38,6.45},{"Low","Medium Low","Medium High","High"})</f>
        <v>High</v>
      </c>
      <c r="AM158">
        <f>VLOOKUP(C158,'CLEAN DATA'!$C$1:$BE$1213,25,FALSE)</f>
        <v>1</v>
      </c>
      <c r="AN158">
        <f>VLOOKUP($C158,'CLEAN DATA'!$C$1:$BE$1213,2,FALSE)</f>
        <v>46</v>
      </c>
      <c r="AO158" t="str">
        <f t="shared" si="47"/>
        <v>41-50</v>
      </c>
      <c r="AP158">
        <f>VLOOKUP(C158,'AT Copy'!C157:BP1369,66,FALSE)</f>
        <v>8</v>
      </c>
      <c r="AQ158">
        <f>VLOOKUP(C158,'AT Copy'!C157:BP1369,40,FALSE)</f>
        <v>1</v>
      </c>
    </row>
    <row r="159" spans="1:43" x14ac:dyDescent="0.2">
      <c r="A159">
        <v>158</v>
      </c>
      <c r="B159" s="2">
        <v>44095.44425925926</v>
      </c>
      <c r="C159" t="s">
        <v>267</v>
      </c>
      <c r="D159">
        <v>5</v>
      </c>
      <c r="E159">
        <v>1</v>
      </c>
      <c r="F159">
        <v>7</v>
      </c>
      <c r="G159">
        <v>2</v>
      </c>
      <c r="H159">
        <v>5</v>
      </c>
      <c r="I159">
        <v>6</v>
      </c>
      <c r="J159">
        <v>7</v>
      </c>
      <c r="K159">
        <v>1</v>
      </c>
      <c r="L159">
        <v>5</v>
      </c>
      <c r="M159">
        <v>3</v>
      </c>
      <c r="N159">
        <f t="shared" si="32"/>
        <v>5</v>
      </c>
      <c r="O159">
        <f t="shared" si="33"/>
        <v>7</v>
      </c>
      <c r="P159">
        <f t="shared" si="34"/>
        <v>7</v>
      </c>
      <c r="Q159">
        <f t="shared" si="35"/>
        <v>6</v>
      </c>
      <c r="R159">
        <f t="shared" si="36"/>
        <v>5</v>
      </c>
      <c r="S159">
        <f t="shared" si="37"/>
        <v>2</v>
      </c>
      <c r="T159">
        <f t="shared" si="38"/>
        <v>7</v>
      </c>
      <c r="U159">
        <f t="shared" si="39"/>
        <v>7</v>
      </c>
      <c r="V159">
        <f t="shared" si="40"/>
        <v>5</v>
      </c>
      <c r="W159">
        <f t="shared" si="41"/>
        <v>5</v>
      </c>
      <c r="X159">
        <f t="shared" si="42"/>
        <v>3.5</v>
      </c>
      <c r="Y159">
        <f t="shared" si="43"/>
        <v>7</v>
      </c>
      <c r="Z159">
        <f t="shared" si="44"/>
        <v>7</v>
      </c>
      <c r="AA159">
        <f t="shared" si="45"/>
        <v>5.5</v>
      </c>
      <c r="AB159">
        <f t="shared" si="46"/>
        <v>5</v>
      </c>
      <c r="AC159">
        <v>4.4400000000000004</v>
      </c>
      <c r="AD159">
        <v>5.23</v>
      </c>
      <c r="AE159">
        <v>5.4</v>
      </c>
      <c r="AF159">
        <v>4.83</v>
      </c>
      <c r="AG159">
        <v>5.38</v>
      </c>
      <c r="AH159" t="str">
        <f>LOOKUP(X159,{0,2.99,4.44,5.89},{"Low","Medium Low","Medium High","High"})</f>
        <v>Medium Low</v>
      </c>
      <c r="AI159" t="str">
        <f>LOOKUP(Y159,{0,4.12,5.23,6.34},{"Low","Medium Low","Medium High","High"})</f>
        <v>High</v>
      </c>
      <c r="AJ159" t="str">
        <f>LOOKUP(Z159,{0,4.08,5.4,6.72},{"Low","Medium Low","Medium High","High"})</f>
        <v>High</v>
      </c>
      <c r="AK159" t="str">
        <f>LOOKUP(AA159,{0,3.41,4.83,6.25},{"Low","Medium Low","Medium High","High"})</f>
        <v>Medium High</v>
      </c>
      <c r="AL159" t="str">
        <f>LOOKUP(AB159,{0,4.31,5.38,6.45},{"Low","Medium Low","Medium High","High"})</f>
        <v>Medium Low</v>
      </c>
      <c r="AM159">
        <f>VLOOKUP(C159,'CLEAN DATA'!$C$1:$BE$1213,25,FALSE)</f>
        <v>13</v>
      </c>
      <c r="AN159">
        <f>VLOOKUP($C159,'CLEAN DATA'!$C$1:$BE$1213,2,FALSE)</f>
        <v>67</v>
      </c>
      <c r="AO159" t="str">
        <f t="shared" si="47"/>
        <v>60+</v>
      </c>
      <c r="AP159">
        <f>VLOOKUP(C159,'AT Copy'!C158:BP1370,66,FALSE)</f>
        <v>2</v>
      </c>
      <c r="AQ159">
        <f>VLOOKUP(C159,'AT Copy'!C158:BP1370,40,FALSE)</f>
        <v>0</v>
      </c>
    </row>
    <row r="160" spans="1:43" x14ac:dyDescent="0.2">
      <c r="A160">
        <v>159</v>
      </c>
      <c r="B160" s="2">
        <v>44095.444340277776</v>
      </c>
      <c r="C160" t="s">
        <v>268</v>
      </c>
      <c r="D160">
        <v>4</v>
      </c>
      <c r="E160">
        <v>5</v>
      </c>
      <c r="F160">
        <v>6</v>
      </c>
      <c r="G160">
        <v>2</v>
      </c>
      <c r="H160">
        <v>6</v>
      </c>
      <c r="I160">
        <v>6</v>
      </c>
      <c r="J160">
        <v>5</v>
      </c>
      <c r="K160">
        <v>3</v>
      </c>
      <c r="L160">
        <v>4</v>
      </c>
      <c r="M160">
        <v>4</v>
      </c>
      <c r="N160">
        <f t="shared" si="32"/>
        <v>4</v>
      </c>
      <c r="O160">
        <f t="shared" si="33"/>
        <v>3</v>
      </c>
      <c r="P160">
        <f t="shared" si="34"/>
        <v>6</v>
      </c>
      <c r="Q160">
        <f t="shared" si="35"/>
        <v>6</v>
      </c>
      <c r="R160">
        <f t="shared" si="36"/>
        <v>6</v>
      </c>
      <c r="S160">
        <f t="shared" si="37"/>
        <v>2</v>
      </c>
      <c r="T160">
        <f t="shared" si="38"/>
        <v>5</v>
      </c>
      <c r="U160">
        <f t="shared" si="39"/>
        <v>5</v>
      </c>
      <c r="V160">
        <f t="shared" si="40"/>
        <v>4</v>
      </c>
      <c r="W160">
        <f t="shared" si="41"/>
        <v>4</v>
      </c>
      <c r="X160">
        <f t="shared" si="42"/>
        <v>3</v>
      </c>
      <c r="Y160">
        <f t="shared" si="43"/>
        <v>4</v>
      </c>
      <c r="Z160">
        <f t="shared" si="44"/>
        <v>5.5</v>
      </c>
      <c r="AA160">
        <f t="shared" si="45"/>
        <v>5</v>
      </c>
      <c r="AB160">
        <f t="shared" si="46"/>
        <v>5</v>
      </c>
      <c r="AC160">
        <v>4.4400000000000004</v>
      </c>
      <c r="AD160">
        <v>5.23</v>
      </c>
      <c r="AE160">
        <v>5.4</v>
      </c>
      <c r="AF160">
        <v>4.83</v>
      </c>
      <c r="AG160">
        <v>5.38</v>
      </c>
      <c r="AH160" t="str">
        <f>LOOKUP(X160,{0,2.99,4.44,5.89},{"Low","Medium Low","Medium High","High"})</f>
        <v>Medium Low</v>
      </c>
      <c r="AI160" t="str">
        <f>LOOKUP(Y160,{0,4.12,5.23,6.34},{"Low","Medium Low","Medium High","High"})</f>
        <v>Low</v>
      </c>
      <c r="AJ160" t="str">
        <f>LOOKUP(Z160,{0,4.08,5.4,6.72},{"Low","Medium Low","Medium High","High"})</f>
        <v>Medium High</v>
      </c>
      <c r="AK160" t="str">
        <f>LOOKUP(AA160,{0,3.41,4.83,6.25},{"Low","Medium Low","Medium High","High"})</f>
        <v>Medium High</v>
      </c>
      <c r="AL160" t="str">
        <f>LOOKUP(AB160,{0,4.31,5.38,6.45},{"Low","Medium Low","Medium High","High"})</f>
        <v>Medium Low</v>
      </c>
      <c r="AM160">
        <f>VLOOKUP(C160,'CLEAN DATA'!$C$1:$BE$1213,25,FALSE)</f>
        <v>3</v>
      </c>
      <c r="AN160">
        <f>VLOOKUP($C160,'CLEAN DATA'!$C$1:$BE$1213,2,FALSE)</f>
        <v>31</v>
      </c>
      <c r="AO160" t="str">
        <f t="shared" si="47"/>
        <v>31-40</v>
      </c>
      <c r="AP160">
        <f>VLOOKUP(C160,'AT Copy'!C159:BP1371,66,FALSE)</f>
        <v>3</v>
      </c>
      <c r="AQ160">
        <f>VLOOKUP(C160,'AT Copy'!C159:BP1371,40,FALSE)</f>
        <v>1</v>
      </c>
    </row>
    <row r="161" spans="1:43" x14ac:dyDescent="0.2">
      <c r="A161">
        <v>160</v>
      </c>
      <c r="B161" s="2">
        <v>44095.444606481484</v>
      </c>
      <c r="C161" t="s">
        <v>269</v>
      </c>
      <c r="D161">
        <v>4</v>
      </c>
      <c r="E161">
        <v>4</v>
      </c>
      <c r="F161">
        <v>7</v>
      </c>
      <c r="G161">
        <v>4</v>
      </c>
      <c r="H161">
        <v>4</v>
      </c>
      <c r="I161">
        <v>4</v>
      </c>
      <c r="J161">
        <v>4</v>
      </c>
      <c r="K161">
        <v>3</v>
      </c>
      <c r="L161">
        <v>4</v>
      </c>
      <c r="M161">
        <v>4</v>
      </c>
      <c r="N161">
        <f t="shared" si="32"/>
        <v>4</v>
      </c>
      <c r="O161">
        <f t="shared" si="33"/>
        <v>4</v>
      </c>
      <c r="P161">
        <f t="shared" si="34"/>
        <v>7</v>
      </c>
      <c r="Q161">
        <f t="shared" si="35"/>
        <v>4</v>
      </c>
      <c r="R161">
        <f t="shared" si="36"/>
        <v>4</v>
      </c>
      <c r="S161">
        <f t="shared" si="37"/>
        <v>4</v>
      </c>
      <c r="T161">
        <f t="shared" si="38"/>
        <v>4</v>
      </c>
      <c r="U161">
        <f t="shared" si="39"/>
        <v>5</v>
      </c>
      <c r="V161">
        <f t="shared" si="40"/>
        <v>4</v>
      </c>
      <c r="W161">
        <f t="shared" si="41"/>
        <v>4</v>
      </c>
      <c r="X161">
        <f t="shared" si="42"/>
        <v>4</v>
      </c>
      <c r="Y161">
        <f t="shared" si="43"/>
        <v>4</v>
      </c>
      <c r="Z161">
        <f t="shared" si="44"/>
        <v>6</v>
      </c>
      <c r="AA161">
        <f t="shared" si="45"/>
        <v>4</v>
      </c>
      <c r="AB161">
        <f t="shared" si="46"/>
        <v>4</v>
      </c>
      <c r="AC161">
        <v>4.4400000000000004</v>
      </c>
      <c r="AD161">
        <v>5.23</v>
      </c>
      <c r="AE161">
        <v>5.4</v>
      </c>
      <c r="AF161">
        <v>4.83</v>
      </c>
      <c r="AG161">
        <v>5.38</v>
      </c>
      <c r="AH161" t="str">
        <f>LOOKUP(X161,{0,2.99,4.44,5.89},{"Low","Medium Low","Medium High","High"})</f>
        <v>Medium Low</v>
      </c>
      <c r="AI161" t="str">
        <f>LOOKUP(Y161,{0,4.12,5.23,6.34},{"Low","Medium Low","Medium High","High"})</f>
        <v>Low</v>
      </c>
      <c r="AJ161" t="str">
        <f>LOOKUP(Z161,{0,4.08,5.4,6.72},{"Low","Medium Low","Medium High","High"})</f>
        <v>Medium High</v>
      </c>
      <c r="AK161" t="str">
        <f>LOOKUP(AA161,{0,3.41,4.83,6.25},{"Low","Medium Low","Medium High","High"})</f>
        <v>Medium Low</v>
      </c>
      <c r="AL161" t="str">
        <f>LOOKUP(AB161,{0,4.31,5.38,6.45},{"Low","Medium Low","Medium High","High"})</f>
        <v>Low</v>
      </c>
      <c r="AM161">
        <f>VLOOKUP(C161,'CLEAN DATA'!$C$1:$BE$1213,25,FALSE)</f>
        <v>14</v>
      </c>
      <c r="AN161">
        <f>VLOOKUP($C161,'CLEAN DATA'!$C$1:$BE$1213,2,FALSE)</f>
        <v>51</v>
      </c>
      <c r="AO161" t="str">
        <f t="shared" si="47"/>
        <v>51-60</v>
      </c>
      <c r="AP161">
        <f>VLOOKUP(C161,'AT Copy'!C160:BP1372,66,FALSE)</f>
        <v>7</v>
      </c>
      <c r="AQ161">
        <f>VLOOKUP(C161,'AT Copy'!C160:BP1372,40,FALSE)</f>
        <v>0</v>
      </c>
    </row>
    <row r="162" spans="1:43" x14ac:dyDescent="0.2">
      <c r="A162">
        <v>161</v>
      </c>
      <c r="B162" s="2">
        <v>44095.445543981485</v>
      </c>
      <c r="C162" t="s">
        <v>270</v>
      </c>
      <c r="D162">
        <v>7</v>
      </c>
      <c r="E162">
        <v>5</v>
      </c>
      <c r="F162">
        <v>2</v>
      </c>
      <c r="G162">
        <v>6</v>
      </c>
      <c r="H162">
        <v>7</v>
      </c>
      <c r="I162">
        <v>2</v>
      </c>
      <c r="J162">
        <v>6</v>
      </c>
      <c r="K162">
        <v>3</v>
      </c>
      <c r="L162">
        <v>5</v>
      </c>
      <c r="M162">
        <v>5</v>
      </c>
      <c r="N162">
        <f t="shared" si="32"/>
        <v>7</v>
      </c>
      <c r="O162">
        <f t="shared" si="33"/>
        <v>3</v>
      </c>
      <c r="P162">
        <f t="shared" si="34"/>
        <v>2</v>
      </c>
      <c r="Q162">
        <f t="shared" si="35"/>
        <v>2</v>
      </c>
      <c r="R162">
        <f t="shared" si="36"/>
        <v>7</v>
      </c>
      <c r="S162">
        <f t="shared" si="37"/>
        <v>6</v>
      </c>
      <c r="T162">
        <f t="shared" si="38"/>
        <v>6</v>
      </c>
      <c r="U162">
        <f t="shared" si="39"/>
        <v>5</v>
      </c>
      <c r="V162">
        <f t="shared" si="40"/>
        <v>5</v>
      </c>
      <c r="W162">
        <f t="shared" si="41"/>
        <v>3</v>
      </c>
      <c r="X162">
        <f t="shared" si="42"/>
        <v>6.5</v>
      </c>
      <c r="Y162">
        <f t="shared" si="43"/>
        <v>4.5</v>
      </c>
      <c r="Z162">
        <f t="shared" si="44"/>
        <v>3.5</v>
      </c>
      <c r="AA162">
        <f t="shared" si="45"/>
        <v>3.5</v>
      </c>
      <c r="AB162">
        <f t="shared" si="46"/>
        <v>5</v>
      </c>
      <c r="AC162">
        <v>4.4400000000000004</v>
      </c>
      <c r="AD162">
        <v>5.23</v>
      </c>
      <c r="AE162">
        <v>5.4</v>
      </c>
      <c r="AF162">
        <v>4.83</v>
      </c>
      <c r="AG162">
        <v>5.38</v>
      </c>
      <c r="AH162" t="str">
        <f>LOOKUP(X162,{0,2.99,4.44,5.89},{"Low","Medium Low","Medium High","High"})</f>
        <v>High</v>
      </c>
      <c r="AI162" t="str">
        <f>LOOKUP(Y162,{0,4.12,5.23,6.34},{"Low","Medium Low","Medium High","High"})</f>
        <v>Medium Low</v>
      </c>
      <c r="AJ162" t="str">
        <f>LOOKUP(Z162,{0,4.08,5.4,6.72},{"Low","Medium Low","Medium High","High"})</f>
        <v>Low</v>
      </c>
      <c r="AK162" t="str">
        <f>LOOKUP(AA162,{0,3.41,4.83,6.25},{"Low","Medium Low","Medium High","High"})</f>
        <v>Medium Low</v>
      </c>
      <c r="AL162" t="str">
        <f>LOOKUP(AB162,{0,4.31,5.38,6.45},{"Low","Medium Low","Medium High","High"})</f>
        <v>Medium Low</v>
      </c>
      <c r="AM162">
        <f>VLOOKUP(C162,'CLEAN DATA'!$C$1:$BE$1213,25,FALSE)</f>
        <v>3</v>
      </c>
      <c r="AN162">
        <f>VLOOKUP($C162,'CLEAN DATA'!$C$1:$BE$1213,2,FALSE)</f>
        <v>30</v>
      </c>
      <c r="AO162" t="str">
        <f t="shared" si="47"/>
        <v>&lt;=30</v>
      </c>
      <c r="AP162">
        <f>VLOOKUP(C162,'AT Copy'!C161:BP1373,66,FALSE)</f>
        <v>7</v>
      </c>
      <c r="AQ162">
        <f>VLOOKUP(C162,'AT Copy'!C161:BP1373,40,FALSE)</f>
        <v>1</v>
      </c>
    </row>
    <row r="163" spans="1:43" x14ac:dyDescent="0.2">
      <c r="A163">
        <v>162</v>
      </c>
      <c r="B163" s="2">
        <v>44095.445694444446</v>
      </c>
      <c r="C163" t="s">
        <v>271</v>
      </c>
      <c r="D163">
        <v>4</v>
      </c>
      <c r="E163">
        <v>4</v>
      </c>
      <c r="F163">
        <v>6</v>
      </c>
      <c r="G163">
        <v>5</v>
      </c>
      <c r="H163">
        <v>4</v>
      </c>
      <c r="I163">
        <v>4</v>
      </c>
      <c r="J163">
        <v>3</v>
      </c>
      <c r="K163">
        <v>2</v>
      </c>
      <c r="L163">
        <v>4</v>
      </c>
      <c r="M163">
        <v>3</v>
      </c>
      <c r="N163">
        <f t="shared" si="32"/>
        <v>4</v>
      </c>
      <c r="O163">
        <f t="shared" si="33"/>
        <v>4</v>
      </c>
      <c r="P163">
        <f t="shared" si="34"/>
        <v>6</v>
      </c>
      <c r="Q163">
        <f t="shared" si="35"/>
        <v>3</v>
      </c>
      <c r="R163">
        <f t="shared" si="36"/>
        <v>4</v>
      </c>
      <c r="S163">
        <f t="shared" si="37"/>
        <v>4</v>
      </c>
      <c r="T163">
        <f t="shared" si="38"/>
        <v>3</v>
      </c>
      <c r="U163">
        <f t="shared" si="39"/>
        <v>6</v>
      </c>
      <c r="V163">
        <f t="shared" si="40"/>
        <v>4</v>
      </c>
      <c r="W163">
        <f t="shared" si="41"/>
        <v>5</v>
      </c>
      <c r="X163">
        <f t="shared" si="42"/>
        <v>4</v>
      </c>
      <c r="Y163">
        <f t="shared" si="43"/>
        <v>3.5</v>
      </c>
      <c r="Z163">
        <f t="shared" si="44"/>
        <v>6</v>
      </c>
      <c r="AA163">
        <f t="shared" si="45"/>
        <v>3.5</v>
      </c>
      <c r="AB163">
        <f t="shared" si="46"/>
        <v>4.5</v>
      </c>
      <c r="AC163">
        <v>4.4400000000000004</v>
      </c>
      <c r="AD163">
        <v>5.23</v>
      </c>
      <c r="AE163">
        <v>5.4</v>
      </c>
      <c r="AF163">
        <v>4.83</v>
      </c>
      <c r="AG163">
        <v>5.38</v>
      </c>
      <c r="AH163" t="str">
        <f>LOOKUP(X163,{0,2.99,4.44,5.89},{"Low","Medium Low","Medium High","High"})</f>
        <v>Medium Low</v>
      </c>
      <c r="AI163" t="str">
        <f>LOOKUP(Y163,{0,4.12,5.23,6.34},{"Low","Medium Low","Medium High","High"})</f>
        <v>Low</v>
      </c>
      <c r="AJ163" t="str">
        <f>LOOKUP(Z163,{0,4.08,5.4,6.72},{"Low","Medium Low","Medium High","High"})</f>
        <v>Medium High</v>
      </c>
      <c r="AK163" t="str">
        <f>LOOKUP(AA163,{0,3.41,4.83,6.25},{"Low","Medium Low","Medium High","High"})</f>
        <v>Medium Low</v>
      </c>
      <c r="AL163" t="str">
        <f>LOOKUP(AB163,{0,4.31,5.38,6.45},{"Low","Medium Low","Medium High","High"})</f>
        <v>Medium Low</v>
      </c>
      <c r="AM163">
        <f>VLOOKUP(C163,'CLEAN DATA'!$C$1:$BE$1213,25,FALSE)</f>
        <v>5</v>
      </c>
      <c r="AN163">
        <f>VLOOKUP($C163,'CLEAN DATA'!$C$1:$BE$1213,2,FALSE)</f>
        <v>53</v>
      </c>
      <c r="AO163" t="str">
        <f t="shared" si="47"/>
        <v>51-60</v>
      </c>
      <c r="AP163">
        <f>VLOOKUP(C163,'AT Copy'!C162:BP1374,66,FALSE)</f>
        <v>7</v>
      </c>
      <c r="AQ163">
        <f>VLOOKUP(C163,'AT Copy'!C162:BP1374,40,FALSE)</f>
        <v>1</v>
      </c>
    </row>
    <row r="164" spans="1:43" x14ac:dyDescent="0.2">
      <c r="A164">
        <v>163</v>
      </c>
      <c r="B164" s="2">
        <v>44095.446111111109</v>
      </c>
      <c r="C164" t="s">
        <v>272</v>
      </c>
      <c r="D164">
        <v>2</v>
      </c>
      <c r="E164">
        <v>2</v>
      </c>
      <c r="F164">
        <v>1</v>
      </c>
      <c r="G164">
        <v>1</v>
      </c>
      <c r="H164">
        <v>2</v>
      </c>
      <c r="I164">
        <v>4</v>
      </c>
      <c r="J164">
        <v>2</v>
      </c>
      <c r="K164">
        <v>5</v>
      </c>
      <c r="L164">
        <v>3</v>
      </c>
      <c r="M164">
        <v>3</v>
      </c>
      <c r="N164">
        <f t="shared" si="32"/>
        <v>2</v>
      </c>
      <c r="O164">
        <f t="shared" si="33"/>
        <v>6</v>
      </c>
      <c r="P164">
        <f t="shared" si="34"/>
        <v>1</v>
      </c>
      <c r="Q164">
        <f t="shared" si="35"/>
        <v>7</v>
      </c>
      <c r="R164">
        <f t="shared" si="36"/>
        <v>2</v>
      </c>
      <c r="S164">
        <f t="shared" si="37"/>
        <v>4</v>
      </c>
      <c r="T164">
        <f t="shared" si="38"/>
        <v>2</v>
      </c>
      <c r="U164">
        <f t="shared" si="39"/>
        <v>3</v>
      </c>
      <c r="V164">
        <f t="shared" si="40"/>
        <v>3</v>
      </c>
      <c r="W164">
        <f t="shared" si="41"/>
        <v>5</v>
      </c>
      <c r="X164">
        <f t="shared" si="42"/>
        <v>3</v>
      </c>
      <c r="Y164">
        <f t="shared" si="43"/>
        <v>4</v>
      </c>
      <c r="Z164">
        <f t="shared" si="44"/>
        <v>2</v>
      </c>
      <c r="AA164">
        <f t="shared" si="45"/>
        <v>5</v>
      </c>
      <c r="AB164">
        <f t="shared" si="46"/>
        <v>3.5</v>
      </c>
      <c r="AC164">
        <v>4.4400000000000004</v>
      </c>
      <c r="AD164">
        <v>5.23</v>
      </c>
      <c r="AE164">
        <v>5.4</v>
      </c>
      <c r="AF164">
        <v>4.83</v>
      </c>
      <c r="AG164">
        <v>5.38</v>
      </c>
      <c r="AH164" t="str">
        <f>LOOKUP(X164,{0,2.99,4.44,5.89},{"Low","Medium Low","Medium High","High"})</f>
        <v>Medium Low</v>
      </c>
      <c r="AI164" t="str">
        <f>LOOKUP(Y164,{0,4.12,5.23,6.34},{"Low","Medium Low","Medium High","High"})</f>
        <v>Low</v>
      </c>
      <c r="AJ164" t="str">
        <f>LOOKUP(Z164,{0,4.08,5.4,6.72},{"Low","Medium Low","Medium High","High"})</f>
        <v>Low</v>
      </c>
      <c r="AK164" t="str">
        <f>LOOKUP(AA164,{0,3.41,4.83,6.25},{"Low","Medium Low","Medium High","High"})</f>
        <v>Medium High</v>
      </c>
      <c r="AL164" t="str">
        <f>LOOKUP(AB164,{0,4.31,5.38,6.45},{"Low","Medium Low","Medium High","High"})</f>
        <v>Low</v>
      </c>
      <c r="AM164">
        <f>VLOOKUP(C164,'CLEAN DATA'!$C$1:$BE$1213,25,FALSE)</f>
        <v>1</v>
      </c>
      <c r="AN164">
        <f>VLOOKUP($C164,'CLEAN DATA'!$C$1:$BE$1213,2,FALSE)</f>
        <v>22</v>
      </c>
      <c r="AO164" t="str">
        <f t="shared" si="47"/>
        <v>&lt;=30</v>
      </c>
      <c r="AP164">
        <f>VLOOKUP(C164,'AT Copy'!C163:BP1375,66,FALSE)</f>
        <v>1</v>
      </c>
      <c r="AQ164">
        <f>VLOOKUP(C164,'AT Copy'!C163:BP1375,40,FALSE)</f>
        <v>1</v>
      </c>
    </row>
    <row r="165" spans="1:43" x14ac:dyDescent="0.2">
      <c r="A165">
        <v>164</v>
      </c>
      <c r="B165" s="2">
        <v>44095.446319444447</v>
      </c>
      <c r="C165" t="s">
        <v>273</v>
      </c>
      <c r="D165">
        <v>3</v>
      </c>
      <c r="E165">
        <v>3</v>
      </c>
      <c r="F165">
        <v>7</v>
      </c>
      <c r="G165">
        <v>1</v>
      </c>
      <c r="H165">
        <v>6</v>
      </c>
      <c r="I165">
        <v>2</v>
      </c>
      <c r="J165">
        <v>4</v>
      </c>
      <c r="K165">
        <v>2</v>
      </c>
      <c r="L165">
        <v>6</v>
      </c>
      <c r="M165">
        <v>1</v>
      </c>
      <c r="N165">
        <f t="shared" si="32"/>
        <v>3</v>
      </c>
      <c r="O165">
        <f t="shared" si="33"/>
        <v>5</v>
      </c>
      <c r="P165">
        <f t="shared" si="34"/>
        <v>7</v>
      </c>
      <c r="Q165">
        <f t="shared" si="35"/>
        <v>7</v>
      </c>
      <c r="R165">
        <f t="shared" si="36"/>
        <v>6</v>
      </c>
      <c r="S165">
        <f t="shared" si="37"/>
        <v>6</v>
      </c>
      <c r="T165">
        <f t="shared" si="38"/>
        <v>4</v>
      </c>
      <c r="U165">
        <f t="shared" si="39"/>
        <v>6</v>
      </c>
      <c r="V165">
        <f t="shared" si="40"/>
        <v>6</v>
      </c>
      <c r="W165">
        <f t="shared" si="41"/>
        <v>7</v>
      </c>
      <c r="X165">
        <f t="shared" si="42"/>
        <v>4.5</v>
      </c>
      <c r="Y165">
        <f t="shared" si="43"/>
        <v>4.5</v>
      </c>
      <c r="Z165">
        <f t="shared" si="44"/>
        <v>6.5</v>
      </c>
      <c r="AA165">
        <f t="shared" si="45"/>
        <v>6.5</v>
      </c>
      <c r="AB165">
        <f t="shared" si="46"/>
        <v>6.5</v>
      </c>
      <c r="AC165">
        <v>4.4400000000000004</v>
      </c>
      <c r="AD165">
        <v>5.23</v>
      </c>
      <c r="AE165">
        <v>5.4</v>
      </c>
      <c r="AF165">
        <v>4.83</v>
      </c>
      <c r="AG165">
        <v>5.38</v>
      </c>
      <c r="AH165" t="str">
        <f>LOOKUP(X165,{0,2.99,4.44,5.89},{"Low","Medium Low","Medium High","High"})</f>
        <v>Medium High</v>
      </c>
      <c r="AI165" t="str">
        <f>LOOKUP(Y165,{0,4.12,5.23,6.34},{"Low","Medium Low","Medium High","High"})</f>
        <v>Medium Low</v>
      </c>
      <c r="AJ165" t="str">
        <f>LOOKUP(Z165,{0,4.08,5.4,6.72},{"Low","Medium Low","Medium High","High"})</f>
        <v>Medium High</v>
      </c>
      <c r="AK165" t="str">
        <f>LOOKUP(AA165,{0,3.41,4.83,6.25},{"Low","Medium Low","Medium High","High"})</f>
        <v>High</v>
      </c>
      <c r="AL165" t="str">
        <f>LOOKUP(AB165,{0,4.31,5.38,6.45},{"Low","Medium Low","Medium High","High"})</f>
        <v>High</v>
      </c>
      <c r="AM165">
        <f>VLOOKUP(C165,'CLEAN DATA'!$C$1:$BE$1213,25,FALSE)</f>
        <v>3</v>
      </c>
      <c r="AN165">
        <f>VLOOKUP($C165,'CLEAN DATA'!$C$1:$BE$1213,2,FALSE)</f>
        <v>61</v>
      </c>
      <c r="AO165" t="str">
        <f t="shared" si="47"/>
        <v>60+</v>
      </c>
      <c r="AP165">
        <f>VLOOKUP(C165,'AT Copy'!C164:BP1376,66,FALSE)</f>
        <v>8</v>
      </c>
      <c r="AQ165">
        <f>VLOOKUP(C165,'AT Copy'!C164:BP1376,40,FALSE)</f>
        <v>0</v>
      </c>
    </row>
    <row r="166" spans="1:43" x14ac:dyDescent="0.2">
      <c r="A166">
        <v>165</v>
      </c>
      <c r="B166" s="2">
        <v>44095.446331018517</v>
      </c>
      <c r="C166" t="s">
        <v>274</v>
      </c>
      <c r="D166">
        <v>6</v>
      </c>
      <c r="E166">
        <v>4</v>
      </c>
      <c r="F166">
        <v>7</v>
      </c>
      <c r="G166">
        <v>6</v>
      </c>
      <c r="H166">
        <v>6</v>
      </c>
      <c r="I166">
        <v>3</v>
      </c>
      <c r="J166">
        <v>5</v>
      </c>
      <c r="K166">
        <v>3</v>
      </c>
      <c r="L166">
        <v>4</v>
      </c>
      <c r="M166">
        <v>2</v>
      </c>
      <c r="N166">
        <f t="shared" si="32"/>
        <v>6</v>
      </c>
      <c r="O166">
        <f t="shared" si="33"/>
        <v>4</v>
      </c>
      <c r="P166">
        <f t="shared" si="34"/>
        <v>7</v>
      </c>
      <c r="Q166">
        <f t="shared" si="35"/>
        <v>2</v>
      </c>
      <c r="R166">
        <f t="shared" si="36"/>
        <v>6</v>
      </c>
      <c r="S166">
        <f t="shared" si="37"/>
        <v>5</v>
      </c>
      <c r="T166">
        <f t="shared" si="38"/>
        <v>5</v>
      </c>
      <c r="U166">
        <f t="shared" si="39"/>
        <v>5</v>
      </c>
      <c r="V166">
        <f t="shared" si="40"/>
        <v>4</v>
      </c>
      <c r="W166">
        <f t="shared" si="41"/>
        <v>6</v>
      </c>
      <c r="X166">
        <f t="shared" si="42"/>
        <v>5.5</v>
      </c>
      <c r="Y166">
        <f t="shared" si="43"/>
        <v>4.5</v>
      </c>
      <c r="Z166">
        <f t="shared" si="44"/>
        <v>6</v>
      </c>
      <c r="AA166">
        <f t="shared" si="45"/>
        <v>3</v>
      </c>
      <c r="AB166">
        <f t="shared" si="46"/>
        <v>6</v>
      </c>
      <c r="AC166">
        <v>4.4400000000000004</v>
      </c>
      <c r="AD166">
        <v>5.23</v>
      </c>
      <c r="AE166">
        <v>5.4</v>
      </c>
      <c r="AF166">
        <v>4.83</v>
      </c>
      <c r="AG166">
        <v>5.38</v>
      </c>
      <c r="AH166" t="str">
        <f>LOOKUP(X166,{0,2.99,4.44,5.89},{"Low","Medium Low","Medium High","High"})</f>
        <v>Medium High</v>
      </c>
      <c r="AI166" t="str">
        <f>LOOKUP(Y166,{0,4.12,5.23,6.34},{"Low","Medium Low","Medium High","High"})</f>
        <v>Medium Low</v>
      </c>
      <c r="AJ166" t="str">
        <f>LOOKUP(Z166,{0,4.08,5.4,6.72},{"Low","Medium Low","Medium High","High"})</f>
        <v>Medium High</v>
      </c>
      <c r="AK166" t="str">
        <f>LOOKUP(AA166,{0,3.41,4.83,6.25},{"Low","Medium Low","Medium High","High"})</f>
        <v>Low</v>
      </c>
      <c r="AL166" t="str">
        <f>LOOKUP(AB166,{0,4.31,5.38,6.45},{"Low","Medium Low","Medium High","High"})</f>
        <v>Medium High</v>
      </c>
      <c r="AM166">
        <f>VLOOKUP(C166,'CLEAN DATA'!$C$1:$BE$1213,25,FALSE)</f>
        <v>1</v>
      </c>
      <c r="AN166">
        <f>VLOOKUP($C166,'CLEAN DATA'!$C$1:$BE$1213,2,FALSE)</f>
        <v>25</v>
      </c>
      <c r="AO166" t="str">
        <f t="shared" si="47"/>
        <v>&lt;=30</v>
      </c>
      <c r="AP166">
        <f>VLOOKUP(C166,'AT Copy'!C165:BP1377,66,FALSE)</f>
        <v>7</v>
      </c>
      <c r="AQ166">
        <f>VLOOKUP(C166,'AT Copy'!C165:BP1377,40,FALSE)</f>
        <v>1</v>
      </c>
    </row>
    <row r="167" spans="1:43" x14ac:dyDescent="0.2">
      <c r="A167">
        <v>166</v>
      </c>
      <c r="B167" s="2">
        <v>44095.446377314816</v>
      </c>
      <c r="C167" t="s">
        <v>275</v>
      </c>
      <c r="D167">
        <v>2</v>
      </c>
      <c r="E167">
        <v>5</v>
      </c>
      <c r="F167">
        <v>6</v>
      </c>
      <c r="G167">
        <v>4</v>
      </c>
      <c r="H167">
        <v>5</v>
      </c>
      <c r="I167">
        <v>5</v>
      </c>
      <c r="J167">
        <v>6</v>
      </c>
      <c r="K167">
        <v>3</v>
      </c>
      <c r="L167">
        <v>6</v>
      </c>
      <c r="M167">
        <v>4</v>
      </c>
      <c r="N167">
        <f t="shared" si="32"/>
        <v>2</v>
      </c>
      <c r="O167">
        <f t="shared" si="33"/>
        <v>3</v>
      </c>
      <c r="P167">
        <f t="shared" si="34"/>
        <v>6</v>
      </c>
      <c r="Q167">
        <f t="shared" si="35"/>
        <v>4</v>
      </c>
      <c r="R167">
        <f t="shared" si="36"/>
        <v>5</v>
      </c>
      <c r="S167">
        <f t="shared" si="37"/>
        <v>3</v>
      </c>
      <c r="T167">
        <f t="shared" si="38"/>
        <v>6</v>
      </c>
      <c r="U167">
        <f t="shared" si="39"/>
        <v>5</v>
      </c>
      <c r="V167">
        <f t="shared" si="40"/>
        <v>6</v>
      </c>
      <c r="W167">
        <f t="shared" si="41"/>
        <v>4</v>
      </c>
      <c r="X167">
        <f t="shared" si="42"/>
        <v>2.5</v>
      </c>
      <c r="Y167">
        <f t="shared" si="43"/>
        <v>4.5</v>
      </c>
      <c r="Z167">
        <f t="shared" si="44"/>
        <v>5.5</v>
      </c>
      <c r="AA167">
        <f t="shared" si="45"/>
        <v>5</v>
      </c>
      <c r="AB167">
        <f t="shared" si="46"/>
        <v>4.5</v>
      </c>
      <c r="AC167">
        <v>4.4400000000000004</v>
      </c>
      <c r="AD167">
        <v>5.23</v>
      </c>
      <c r="AE167">
        <v>5.4</v>
      </c>
      <c r="AF167">
        <v>4.83</v>
      </c>
      <c r="AG167">
        <v>5.38</v>
      </c>
      <c r="AH167" t="str">
        <f>LOOKUP(X167,{0,2.99,4.44,5.89},{"Low","Medium Low","Medium High","High"})</f>
        <v>Low</v>
      </c>
      <c r="AI167" t="str">
        <f>LOOKUP(Y167,{0,4.12,5.23,6.34},{"Low","Medium Low","Medium High","High"})</f>
        <v>Medium Low</v>
      </c>
      <c r="AJ167" t="str">
        <f>LOOKUP(Z167,{0,4.08,5.4,6.72},{"Low","Medium Low","Medium High","High"})</f>
        <v>Medium High</v>
      </c>
      <c r="AK167" t="str">
        <f>LOOKUP(AA167,{0,3.41,4.83,6.25},{"Low","Medium Low","Medium High","High"})</f>
        <v>Medium High</v>
      </c>
      <c r="AL167" t="str">
        <f>LOOKUP(AB167,{0,4.31,5.38,6.45},{"Low","Medium Low","Medium High","High"})</f>
        <v>Medium Low</v>
      </c>
      <c r="AM167">
        <f>VLOOKUP(C167,'CLEAN DATA'!$C$1:$BE$1213,25,FALSE)</f>
        <v>1</v>
      </c>
      <c r="AN167">
        <f>VLOOKUP($C167,'CLEAN DATA'!$C$1:$BE$1213,2,FALSE)</f>
        <v>27</v>
      </c>
      <c r="AO167" t="str">
        <f t="shared" si="47"/>
        <v>&lt;=30</v>
      </c>
      <c r="AP167">
        <f>VLOOKUP(C167,'AT Copy'!C166:BP1378,66,FALSE)</f>
        <v>3</v>
      </c>
      <c r="AQ167">
        <f>VLOOKUP(C167,'AT Copy'!C166:BP1378,40,FALSE)</f>
        <v>1</v>
      </c>
    </row>
    <row r="168" spans="1:43" x14ac:dyDescent="0.2">
      <c r="A168">
        <v>167</v>
      </c>
      <c r="B168" s="2">
        <v>44095.446412037039</v>
      </c>
      <c r="C168" t="s">
        <v>276</v>
      </c>
      <c r="D168">
        <v>5</v>
      </c>
      <c r="E168">
        <v>4</v>
      </c>
      <c r="F168">
        <v>6</v>
      </c>
      <c r="G168">
        <v>7</v>
      </c>
      <c r="H168">
        <v>5</v>
      </c>
      <c r="I168">
        <v>6</v>
      </c>
      <c r="J168">
        <v>6</v>
      </c>
      <c r="K168">
        <v>7</v>
      </c>
      <c r="L168">
        <v>5</v>
      </c>
      <c r="M168">
        <v>6</v>
      </c>
      <c r="N168">
        <f t="shared" si="32"/>
        <v>5</v>
      </c>
      <c r="O168">
        <f t="shared" si="33"/>
        <v>4</v>
      </c>
      <c r="P168">
        <f t="shared" si="34"/>
        <v>6</v>
      </c>
      <c r="Q168">
        <f t="shared" si="35"/>
        <v>1</v>
      </c>
      <c r="R168">
        <f t="shared" si="36"/>
        <v>5</v>
      </c>
      <c r="S168">
        <f t="shared" si="37"/>
        <v>2</v>
      </c>
      <c r="T168">
        <f t="shared" si="38"/>
        <v>6</v>
      </c>
      <c r="U168">
        <f t="shared" si="39"/>
        <v>1</v>
      </c>
      <c r="V168">
        <f t="shared" si="40"/>
        <v>5</v>
      </c>
      <c r="W168">
        <f t="shared" si="41"/>
        <v>2</v>
      </c>
      <c r="X168">
        <f t="shared" si="42"/>
        <v>3.5</v>
      </c>
      <c r="Y168">
        <f t="shared" si="43"/>
        <v>5</v>
      </c>
      <c r="Z168">
        <f t="shared" si="44"/>
        <v>3.5</v>
      </c>
      <c r="AA168">
        <f t="shared" si="45"/>
        <v>3</v>
      </c>
      <c r="AB168">
        <f t="shared" si="46"/>
        <v>3.5</v>
      </c>
      <c r="AC168">
        <v>4.4400000000000004</v>
      </c>
      <c r="AD168">
        <v>5.23</v>
      </c>
      <c r="AE168">
        <v>5.4</v>
      </c>
      <c r="AF168">
        <v>4.83</v>
      </c>
      <c r="AG168">
        <v>5.38</v>
      </c>
      <c r="AH168" t="str">
        <f>LOOKUP(X168,{0,2.99,4.44,5.89},{"Low","Medium Low","Medium High","High"})</f>
        <v>Medium Low</v>
      </c>
      <c r="AI168" t="str">
        <f>LOOKUP(Y168,{0,4.12,5.23,6.34},{"Low","Medium Low","Medium High","High"})</f>
        <v>Medium Low</v>
      </c>
      <c r="AJ168" t="str">
        <f>LOOKUP(Z168,{0,4.08,5.4,6.72},{"Low","Medium Low","Medium High","High"})</f>
        <v>Low</v>
      </c>
      <c r="AK168" t="str">
        <f>LOOKUP(AA168,{0,3.41,4.83,6.25},{"Low","Medium Low","Medium High","High"})</f>
        <v>Low</v>
      </c>
      <c r="AL168" t="str">
        <f>LOOKUP(AB168,{0,4.31,5.38,6.45},{"Low","Medium Low","Medium High","High"})</f>
        <v>Low</v>
      </c>
      <c r="AM168">
        <f>VLOOKUP(C168,'CLEAN DATA'!$C$1:$BE$1213,25,FALSE)</f>
        <v>1</v>
      </c>
      <c r="AN168">
        <f>VLOOKUP($C168,'CLEAN DATA'!$C$1:$BE$1213,2,FALSE)</f>
        <v>45</v>
      </c>
      <c r="AO168" t="str">
        <f t="shared" si="47"/>
        <v>41-50</v>
      </c>
      <c r="AP168">
        <f>VLOOKUP(C168,'AT Copy'!C167:BP1379,66,FALSE)</f>
        <v>1</v>
      </c>
      <c r="AQ168">
        <f>VLOOKUP(C168,'AT Copy'!C167:BP1379,40,FALSE)</f>
        <v>0</v>
      </c>
    </row>
    <row r="169" spans="1:43" x14ac:dyDescent="0.2">
      <c r="A169">
        <v>168</v>
      </c>
      <c r="B169" s="2">
        <v>44095.446423611109</v>
      </c>
      <c r="C169" t="s">
        <v>277</v>
      </c>
      <c r="D169">
        <v>7</v>
      </c>
      <c r="E169">
        <v>5</v>
      </c>
      <c r="F169">
        <v>5</v>
      </c>
      <c r="G169">
        <v>5</v>
      </c>
      <c r="H169">
        <v>7</v>
      </c>
      <c r="I169">
        <v>7</v>
      </c>
      <c r="J169">
        <v>7</v>
      </c>
      <c r="K169">
        <v>6</v>
      </c>
      <c r="L169">
        <v>6</v>
      </c>
      <c r="M169">
        <v>5</v>
      </c>
      <c r="N169">
        <f t="shared" si="32"/>
        <v>7</v>
      </c>
      <c r="O169">
        <f t="shared" si="33"/>
        <v>3</v>
      </c>
      <c r="P169">
        <f t="shared" si="34"/>
        <v>5</v>
      </c>
      <c r="Q169">
        <f t="shared" si="35"/>
        <v>3</v>
      </c>
      <c r="R169">
        <f t="shared" si="36"/>
        <v>7</v>
      </c>
      <c r="S169">
        <f t="shared" si="37"/>
        <v>1</v>
      </c>
      <c r="T169">
        <f t="shared" si="38"/>
        <v>7</v>
      </c>
      <c r="U169">
        <f t="shared" si="39"/>
        <v>2</v>
      </c>
      <c r="V169">
        <f t="shared" si="40"/>
        <v>6</v>
      </c>
      <c r="W169">
        <f t="shared" si="41"/>
        <v>3</v>
      </c>
      <c r="X169">
        <f t="shared" si="42"/>
        <v>4</v>
      </c>
      <c r="Y169">
        <f t="shared" si="43"/>
        <v>5</v>
      </c>
      <c r="Z169">
        <f t="shared" si="44"/>
        <v>3.5</v>
      </c>
      <c r="AA169">
        <f t="shared" si="45"/>
        <v>4.5</v>
      </c>
      <c r="AB169">
        <f t="shared" si="46"/>
        <v>5</v>
      </c>
      <c r="AC169">
        <v>4.4400000000000004</v>
      </c>
      <c r="AD169">
        <v>5.23</v>
      </c>
      <c r="AE169">
        <v>5.4</v>
      </c>
      <c r="AF169">
        <v>4.83</v>
      </c>
      <c r="AG169">
        <v>5.38</v>
      </c>
      <c r="AH169" t="str">
        <f>LOOKUP(X169,{0,2.99,4.44,5.89},{"Low","Medium Low","Medium High","High"})</f>
        <v>Medium Low</v>
      </c>
      <c r="AI169" t="str">
        <f>LOOKUP(Y169,{0,4.12,5.23,6.34},{"Low","Medium Low","Medium High","High"})</f>
        <v>Medium Low</v>
      </c>
      <c r="AJ169" t="str">
        <f>LOOKUP(Z169,{0,4.08,5.4,6.72},{"Low","Medium Low","Medium High","High"})</f>
        <v>Low</v>
      </c>
      <c r="AK169" t="str">
        <f>LOOKUP(AA169,{0,3.41,4.83,6.25},{"Low","Medium Low","Medium High","High"})</f>
        <v>Medium Low</v>
      </c>
      <c r="AL169" t="str">
        <f>LOOKUP(AB169,{0,4.31,5.38,6.45},{"Low","Medium Low","Medium High","High"})</f>
        <v>Medium Low</v>
      </c>
      <c r="AM169">
        <f>VLOOKUP(C169,'CLEAN DATA'!$C$1:$BE$1213,25,FALSE)</f>
        <v>3</v>
      </c>
      <c r="AN169">
        <f>VLOOKUP($C169,'CLEAN DATA'!$C$1:$BE$1213,2,FALSE)</f>
        <v>62</v>
      </c>
      <c r="AO169" t="str">
        <f t="shared" si="47"/>
        <v>60+</v>
      </c>
      <c r="AP169">
        <f>VLOOKUP(C169,'AT Copy'!C168:BP1380,66,FALSE)</f>
        <v>1</v>
      </c>
      <c r="AQ169">
        <f>VLOOKUP(C169,'AT Copy'!C168:BP1380,40,FALSE)</f>
        <v>0</v>
      </c>
    </row>
    <row r="170" spans="1:43" x14ac:dyDescent="0.2">
      <c r="A170">
        <v>169</v>
      </c>
      <c r="B170" s="2">
        <v>44095.446747685186</v>
      </c>
      <c r="C170" t="s">
        <v>278</v>
      </c>
      <c r="D170">
        <v>6</v>
      </c>
      <c r="E170">
        <v>7</v>
      </c>
      <c r="F170">
        <v>7</v>
      </c>
      <c r="G170">
        <v>2</v>
      </c>
      <c r="H170">
        <v>6</v>
      </c>
      <c r="I170">
        <v>6</v>
      </c>
      <c r="J170">
        <v>6</v>
      </c>
      <c r="K170">
        <v>5</v>
      </c>
      <c r="L170">
        <v>6</v>
      </c>
      <c r="M170">
        <v>2</v>
      </c>
      <c r="N170">
        <f t="shared" si="32"/>
        <v>6</v>
      </c>
      <c r="O170">
        <f t="shared" si="33"/>
        <v>1</v>
      </c>
      <c r="P170">
        <f t="shared" si="34"/>
        <v>7</v>
      </c>
      <c r="Q170">
        <f t="shared" si="35"/>
        <v>6</v>
      </c>
      <c r="R170">
        <f t="shared" si="36"/>
        <v>6</v>
      </c>
      <c r="S170">
        <f t="shared" si="37"/>
        <v>2</v>
      </c>
      <c r="T170">
        <f t="shared" si="38"/>
        <v>6</v>
      </c>
      <c r="U170">
        <f t="shared" si="39"/>
        <v>3</v>
      </c>
      <c r="V170">
        <f t="shared" si="40"/>
        <v>6</v>
      </c>
      <c r="W170">
        <f t="shared" si="41"/>
        <v>6</v>
      </c>
      <c r="X170">
        <f t="shared" si="42"/>
        <v>4</v>
      </c>
      <c r="Y170">
        <f t="shared" si="43"/>
        <v>3.5</v>
      </c>
      <c r="Z170">
        <f t="shared" si="44"/>
        <v>5</v>
      </c>
      <c r="AA170">
        <f t="shared" si="45"/>
        <v>6</v>
      </c>
      <c r="AB170">
        <f t="shared" si="46"/>
        <v>6</v>
      </c>
      <c r="AC170">
        <v>4.4400000000000004</v>
      </c>
      <c r="AD170">
        <v>5.23</v>
      </c>
      <c r="AE170">
        <v>5.4</v>
      </c>
      <c r="AF170">
        <v>4.83</v>
      </c>
      <c r="AG170">
        <v>5.38</v>
      </c>
      <c r="AH170" t="str">
        <f>LOOKUP(X170,{0,2.99,4.44,5.89},{"Low","Medium Low","Medium High","High"})</f>
        <v>Medium Low</v>
      </c>
      <c r="AI170" t="str">
        <f>LOOKUP(Y170,{0,4.12,5.23,6.34},{"Low","Medium Low","Medium High","High"})</f>
        <v>Low</v>
      </c>
      <c r="AJ170" t="str">
        <f>LOOKUP(Z170,{0,4.08,5.4,6.72},{"Low","Medium Low","Medium High","High"})</f>
        <v>Medium Low</v>
      </c>
      <c r="AK170" t="str">
        <f>LOOKUP(AA170,{0,3.41,4.83,6.25},{"Low","Medium Low","Medium High","High"})</f>
        <v>Medium High</v>
      </c>
      <c r="AL170" t="str">
        <f>LOOKUP(AB170,{0,4.31,5.38,6.45},{"Low","Medium Low","Medium High","High"})</f>
        <v>Medium High</v>
      </c>
      <c r="AM170">
        <f>VLOOKUP(C170,'CLEAN DATA'!$C$1:$BE$1213,25,FALSE)</f>
        <v>1</v>
      </c>
      <c r="AN170">
        <f>VLOOKUP($C170,'CLEAN DATA'!$C$1:$BE$1213,2,FALSE)</f>
        <v>32</v>
      </c>
      <c r="AO170" t="str">
        <f t="shared" si="47"/>
        <v>31-40</v>
      </c>
      <c r="AP170">
        <f>VLOOKUP(C170,'AT Copy'!C169:BP1381,66,FALSE)</f>
        <v>3</v>
      </c>
      <c r="AQ170">
        <f>VLOOKUP(C170,'AT Copy'!C169:BP1381,40,FALSE)</f>
        <v>0</v>
      </c>
    </row>
    <row r="171" spans="1:43" x14ac:dyDescent="0.2">
      <c r="A171">
        <v>170</v>
      </c>
      <c r="B171" s="2">
        <v>44095.44736111111</v>
      </c>
      <c r="C171" t="s">
        <v>279</v>
      </c>
      <c r="D171">
        <v>3</v>
      </c>
      <c r="E171">
        <v>4</v>
      </c>
      <c r="F171">
        <v>3</v>
      </c>
      <c r="G171">
        <v>5</v>
      </c>
      <c r="H171">
        <v>4</v>
      </c>
      <c r="I171">
        <v>7</v>
      </c>
      <c r="J171">
        <v>7</v>
      </c>
      <c r="K171">
        <v>4</v>
      </c>
      <c r="L171">
        <v>3</v>
      </c>
      <c r="M171">
        <v>4</v>
      </c>
      <c r="N171">
        <f t="shared" si="32"/>
        <v>3</v>
      </c>
      <c r="O171">
        <f t="shared" si="33"/>
        <v>4</v>
      </c>
      <c r="P171">
        <f t="shared" si="34"/>
        <v>3</v>
      </c>
      <c r="Q171">
        <f t="shared" si="35"/>
        <v>3</v>
      </c>
      <c r="R171">
        <f t="shared" si="36"/>
        <v>4</v>
      </c>
      <c r="S171">
        <f t="shared" si="37"/>
        <v>1</v>
      </c>
      <c r="T171">
        <f t="shared" si="38"/>
        <v>7</v>
      </c>
      <c r="U171">
        <f t="shared" si="39"/>
        <v>4</v>
      </c>
      <c r="V171">
        <f t="shared" si="40"/>
        <v>3</v>
      </c>
      <c r="W171">
        <f t="shared" si="41"/>
        <v>4</v>
      </c>
      <c r="X171">
        <f t="shared" si="42"/>
        <v>2</v>
      </c>
      <c r="Y171">
        <f t="shared" si="43"/>
        <v>5.5</v>
      </c>
      <c r="Z171">
        <f t="shared" si="44"/>
        <v>3.5</v>
      </c>
      <c r="AA171">
        <f t="shared" si="45"/>
        <v>3</v>
      </c>
      <c r="AB171">
        <f t="shared" si="46"/>
        <v>4</v>
      </c>
      <c r="AC171">
        <v>4.4400000000000004</v>
      </c>
      <c r="AD171">
        <v>5.23</v>
      </c>
      <c r="AE171">
        <v>5.4</v>
      </c>
      <c r="AF171">
        <v>4.83</v>
      </c>
      <c r="AG171">
        <v>5.38</v>
      </c>
      <c r="AH171" t="str">
        <f>LOOKUP(X171,{0,2.99,4.44,5.89},{"Low","Medium Low","Medium High","High"})</f>
        <v>Low</v>
      </c>
      <c r="AI171" t="str">
        <f>LOOKUP(Y171,{0,4.12,5.23,6.34},{"Low","Medium Low","Medium High","High"})</f>
        <v>Medium High</v>
      </c>
      <c r="AJ171" t="str">
        <f>LOOKUP(Z171,{0,4.08,5.4,6.72},{"Low","Medium Low","Medium High","High"})</f>
        <v>Low</v>
      </c>
      <c r="AK171" t="str">
        <f>LOOKUP(AA171,{0,3.41,4.83,6.25},{"Low","Medium Low","Medium High","High"})</f>
        <v>Low</v>
      </c>
      <c r="AL171" t="str">
        <f>LOOKUP(AB171,{0,4.31,5.38,6.45},{"Low","Medium Low","Medium High","High"})</f>
        <v>Low</v>
      </c>
      <c r="AM171">
        <f>VLOOKUP(C171,'CLEAN DATA'!$C$1:$BE$1213,25,FALSE)</f>
        <v>1</v>
      </c>
      <c r="AN171">
        <f>VLOOKUP($C171,'CLEAN DATA'!$C$1:$BE$1213,2,FALSE)</f>
        <v>20</v>
      </c>
      <c r="AO171" t="str">
        <f t="shared" si="47"/>
        <v>&lt;=30</v>
      </c>
      <c r="AP171">
        <f>VLOOKUP(C171,'AT Copy'!C170:BP1382,66,FALSE)</f>
        <v>5</v>
      </c>
      <c r="AQ171">
        <f>VLOOKUP(C171,'AT Copy'!C170:BP1382,40,FALSE)</f>
        <v>1</v>
      </c>
    </row>
    <row r="172" spans="1:43" x14ac:dyDescent="0.2">
      <c r="A172">
        <v>171</v>
      </c>
      <c r="B172" s="2">
        <v>44095.447592592594</v>
      </c>
      <c r="C172" t="s">
        <v>280</v>
      </c>
      <c r="D172">
        <v>3</v>
      </c>
      <c r="E172">
        <v>2</v>
      </c>
      <c r="F172">
        <v>6</v>
      </c>
      <c r="G172">
        <v>6</v>
      </c>
      <c r="H172">
        <v>6</v>
      </c>
      <c r="I172">
        <v>5</v>
      </c>
      <c r="J172">
        <v>7</v>
      </c>
      <c r="K172">
        <v>3</v>
      </c>
      <c r="L172">
        <v>6</v>
      </c>
      <c r="M172">
        <v>2</v>
      </c>
      <c r="N172">
        <f t="shared" si="32"/>
        <v>3</v>
      </c>
      <c r="O172">
        <f t="shared" si="33"/>
        <v>6</v>
      </c>
      <c r="P172">
        <f t="shared" si="34"/>
        <v>6</v>
      </c>
      <c r="Q172">
        <f t="shared" si="35"/>
        <v>2</v>
      </c>
      <c r="R172">
        <f t="shared" si="36"/>
        <v>6</v>
      </c>
      <c r="S172">
        <f t="shared" si="37"/>
        <v>3</v>
      </c>
      <c r="T172">
        <f t="shared" si="38"/>
        <v>7</v>
      </c>
      <c r="U172">
        <f t="shared" si="39"/>
        <v>5</v>
      </c>
      <c r="V172">
        <f t="shared" si="40"/>
        <v>6</v>
      </c>
      <c r="W172">
        <f t="shared" si="41"/>
        <v>6</v>
      </c>
      <c r="X172">
        <f t="shared" si="42"/>
        <v>3</v>
      </c>
      <c r="Y172">
        <f t="shared" si="43"/>
        <v>6.5</v>
      </c>
      <c r="Z172">
        <f t="shared" si="44"/>
        <v>5.5</v>
      </c>
      <c r="AA172">
        <f t="shared" si="45"/>
        <v>4</v>
      </c>
      <c r="AB172">
        <f t="shared" si="46"/>
        <v>6</v>
      </c>
      <c r="AC172">
        <v>4.4400000000000004</v>
      </c>
      <c r="AD172">
        <v>5.23</v>
      </c>
      <c r="AE172">
        <v>5.4</v>
      </c>
      <c r="AF172">
        <v>4.83</v>
      </c>
      <c r="AG172">
        <v>5.38</v>
      </c>
      <c r="AH172" t="str">
        <f>LOOKUP(X172,{0,2.99,4.44,5.89},{"Low","Medium Low","Medium High","High"})</f>
        <v>Medium Low</v>
      </c>
      <c r="AI172" t="str">
        <f>LOOKUP(Y172,{0,4.12,5.23,6.34},{"Low","Medium Low","Medium High","High"})</f>
        <v>High</v>
      </c>
      <c r="AJ172" t="str">
        <f>LOOKUP(Z172,{0,4.08,5.4,6.72},{"Low","Medium Low","Medium High","High"})</f>
        <v>Medium High</v>
      </c>
      <c r="AK172" t="str">
        <f>LOOKUP(AA172,{0,3.41,4.83,6.25},{"Low","Medium Low","Medium High","High"})</f>
        <v>Medium Low</v>
      </c>
      <c r="AL172" t="str">
        <f>LOOKUP(AB172,{0,4.31,5.38,6.45},{"Low","Medium Low","Medium High","High"})</f>
        <v>Medium High</v>
      </c>
      <c r="AM172">
        <f>VLOOKUP(C172,'CLEAN DATA'!$C$1:$BE$1213,25,FALSE)</f>
        <v>12</v>
      </c>
      <c r="AN172">
        <f>VLOOKUP($C172,'CLEAN DATA'!$C$1:$BE$1213,2,FALSE)</f>
        <v>32</v>
      </c>
      <c r="AO172" t="str">
        <f t="shared" si="47"/>
        <v>31-40</v>
      </c>
      <c r="AP172">
        <f>VLOOKUP(C172,'AT Copy'!C171:BP1383,66,FALSE)</f>
        <v>6</v>
      </c>
      <c r="AQ172">
        <f>VLOOKUP(C172,'AT Copy'!C171:BP1383,40,FALSE)</f>
        <v>1</v>
      </c>
    </row>
    <row r="173" spans="1:43" x14ac:dyDescent="0.2">
      <c r="A173">
        <v>172</v>
      </c>
      <c r="B173" s="2">
        <v>44095.447777777779</v>
      </c>
      <c r="C173" t="s">
        <v>282</v>
      </c>
      <c r="D173">
        <v>2</v>
      </c>
      <c r="E173">
        <v>2</v>
      </c>
      <c r="F173">
        <v>4</v>
      </c>
      <c r="G173">
        <v>2</v>
      </c>
      <c r="H173">
        <v>6</v>
      </c>
      <c r="I173">
        <v>7</v>
      </c>
      <c r="J173">
        <v>4</v>
      </c>
      <c r="K173">
        <v>2</v>
      </c>
      <c r="L173">
        <v>4</v>
      </c>
      <c r="M173">
        <v>4</v>
      </c>
      <c r="N173">
        <f t="shared" si="32"/>
        <v>2</v>
      </c>
      <c r="O173">
        <f t="shared" si="33"/>
        <v>6</v>
      </c>
      <c r="P173">
        <f t="shared" si="34"/>
        <v>4</v>
      </c>
      <c r="Q173">
        <f t="shared" si="35"/>
        <v>6</v>
      </c>
      <c r="R173">
        <f t="shared" si="36"/>
        <v>6</v>
      </c>
      <c r="S173">
        <f t="shared" si="37"/>
        <v>1</v>
      </c>
      <c r="T173">
        <f t="shared" si="38"/>
        <v>4</v>
      </c>
      <c r="U173">
        <f t="shared" si="39"/>
        <v>6</v>
      </c>
      <c r="V173">
        <f t="shared" si="40"/>
        <v>4</v>
      </c>
      <c r="W173">
        <f t="shared" si="41"/>
        <v>4</v>
      </c>
      <c r="X173">
        <f t="shared" si="42"/>
        <v>1.5</v>
      </c>
      <c r="Y173">
        <f t="shared" si="43"/>
        <v>5</v>
      </c>
      <c r="Z173">
        <f t="shared" si="44"/>
        <v>5</v>
      </c>
      <c r="AA173">
        <f t="shared" si="45"/>
        <v>5</v>
      </c>
      <c r="AB173">
        <f t="shared" si="46"/>
        <v>5</v>
      </c>
      <c r="AC173">
        <v>4.4400000000000004</v>
      </c>
      <c r="AD173">
        <v>5.23</v>
      </c>
      <c r="AE173">
        <v>5.4</v>
      </c>
      <c r="AF173">
        <v>4.83</v>
      </c>
      <c r="AG173">
        <v>5.38</v>
      </c>
      <c r="AH173" t="str">
        <f>LOOKUP(X173,{0,2.99,4.44,5.89},{"Low","Medium Low","Medium High","High"})</f>
        <v>Low</v>
      </c>
      <c r="AI173" t="str">
        <f>LOOKUP(Y173,{0,4.12,5.23,6.34},{"Low","Medium Low","Medium High","High"})</f>
        <v>Medium Low</v>
      </c>
      <c r="AJ173" t="str">
        <f>LOOKUP(Z173,{0,4.08,5.4,6.72},{"Low","Medium Low","Medium High","High"})</f>
        <v>Medium Low</v>
      </c>
      <c r="AK173" t="str">
        <f>LOOKUP(AA173,{0,3.41,4.83,6.25},{"Low","Medium Low","Medium High","High"})</f>
        <v>Medium High</v>
      </c>
      <c r="AL173" t="str">
        <f>LOOKUP(AB173,{0,4.31,5.38,6.45},{"Low","Medium Low","Medium High","High"})</f>
        <v>Medium Low</v>
      </c>
      <c r="AM173">
        <f>VLOOKUP(C173,'CLEAN DATA'!$C$1:$BE$1213,25,FALSE)</f>
        <v>11</v>
      </c>
      <c r="AN173">
        <f>VLOOKUP($C173,'CLEAN DATA'!$C$1:$BE$1213,2,FALSE)</f>
        <v>53</v>
      </c>
      <c r="AO173" t="str">
        <f t="shared" si="47"/>
        <v>51-60</v>
      </c>
      <c r="AP173">
        <f>VLOOKUP(C173,'AT Copy'!C172:BP1384,66,FALSE)</f>
        <v>5</v>
      </c>
      <c r="AQ173">
        <f>VLOOKUP(C173,'AT Copy'!C172:BP1384,40,FALSE)</f>
        <v>1</v>
      </c>
    </row>
    <row r="174" spans="1:43" x14ac:dyDescent="0.2">
      <c r="A174">
        <v>173</v>
      </c>
      <c r="B174" s="2">
        <v>44095.447858796295</v>
      </c>
      <c r="C174" t="s">
        <v>284</v>
      </c>
      <c r="D174">
        <v>7</v>
      </c>
      <c r="E174">
        <v>1</v>
      </c>
      <c r="F174">
        <v>7</v>
      </c>
      <c r="G174">
        <v>1</v>
      </c>
      <c r="H174">
        <v>7</v>
      </c>
      <c r="I174">
        <v>7</v>
      </c>
      <c r="J174">
        <v>7</v>
      </c>
      <c r="K174">
        <v>1</v>
      </c>
      <c r="L174">
        <v>5</v>
      </c>
      <c r="M174">
        <v>1</v>
      </c>
      <c r="N174">
        <f t="shared" si="32"/>
        <v>7</v>
      </c>
      <c r="O174">
        <f t="shared" si="33"/>
        <v>7</v>
      </c>
      <c r="P174">
        <f t="shared" si="34"/>
        <v>7</v>
      </c>
      <c r="Q174">
        <f t="shared" si="35"/>
        <v>7</v>
      </c>
      <c r="R174">
        <f t="shared" si="36"/>
        <v>7</v>
      </c>
      <c r="S174">
        <f t="shared" si="37"/>
        <v>1</v>
      </c>
      <c r="T174">
        <f t="shared" si="38"/>
        <v>7</v>
      </c>
      <c r="U174">
        <f t="shared" si="39"/>
        <v>7</v>
      </c>
      <c r="V174">
        <f t="shared" si="40"/>
        <v>5</v>
      </c>
      <c r="W174">
        <f t="shared" si="41"/>
        <v>7</v>
      </c>
      <c r="X174">
        <f t="shared" si="42"/>
        <v>4</v>
      </c>
      <c r="Y174">
        <f t="shared" si="43"/>
        <v>7</v>
      </c>
      <c r="Z174">
        <f t="shared" si="44"/>
        <v>7</v>
      </c>
      <c r="AA174">
        <f t="shared" si="45"/>
        <v>6</v>
      </c>
      <c r="AB174">
        <f t="shared" si="46"/>
        <v>7</v>
      </c>
      <c r="AC174">
        <v>4.4400000000000004</v>
      </c>
      <c r="AD174">
        <v>5.23</v>
      </c>
      <c r="AE174">
        <v>5.4</v>
      </c>
      <c r="AF174">
        <v>4.83</v>
      </c>
      <c r="AG174">
        <v>5.38</v>
      </c>
      <c r="AH174" t="str">
        <f>LOOKUP(X174,{0,2.99,4.44,5.89},{"Low","Medium Low","Medium High","High"})</f>
        <v>Medium Low</v>
      </c>
      <c r="AI174" t="str">
        <f>LOOKUP(Y174,{0,4.12,5.23,6.34},{"Low","Medium Low","Medium High","High"})</f>
        <v>High</v>
      </c>
      <c r="AJ174" t="str">
        <f>LOOKUP(Z174,{0,4.08,5.4,6.72},{"Low","Medium Low","Medium High","High"})</f>
        <v>High</v>
      </c>
      <c r="AK174" t="str">
        <f>LOOKUP(AA174,{0,3.41,4.83,6.25},{"Low","Medium Low","Medium High","High"})</f>
        <v>Medium High</v>
      </c>
      <c r="AL174" t="str">
        <f>LOOKUP(AB174,{0,4.31,5.38,6.45},{"Low","Medium Low","Medium High","High"})</f>
        <v>High</v>
      </c>
      <c r="AM174">
        <f>VLOOKUP(C174,'CLEAN DATA'!$C$1:$BE$1213,25,FALSE)</f>
        <v>9</v>
      </c>
      <c r="AN174">
        <f>VLOOKUP($C174,'CLEAN DATA'!$C$1:$BE$1213,2,FALSE)</f>
        <v>45</v>
      </c>
      <c r="AO174" t="str">
        <f t="shared" si="47"/>
        <v>41-50</v>
      </c>
      <c r="AP174">
        <f>VLOOKUP(C174,'AT Copy'!C173:BP1385,66,FALSE)</f>
        <v>8</v>
      </c>
      <c r="AQ174">
        <f>VLOOKUP(C174,'AT Copy'!C173:BP1385,40,FALSE)</f>
        <v>1</v>
      </c>
    </row>
    <row r="175" spans="1:43" x14ac:dyDescent="0.2">
      <c r="A175">
        <v>174</v>
      </c>
      <c r="B175" s="2">
        <v>44095.44803240741</v>
      </c>
      <c r="C175" t="s">
        <v>285</v>
      </c>
      <c r="D175">
        <v>5</v>
      </c>
      <c r="E175">
        <v>2</v>
      </c>
      <c r="F175">
        <v>7</v>
      </c>
      <c r="G175">
        <v>5</v>
      </c>
      <c r="H175">
        <v>6</v>
      </c>
      <c r="I175">
        <v>6</v>
      </c>
      <c r="J175">
        <v>6</v>
      </c>
      <c r="K175">
        <v>5</v>
      </c>
      <c r="L175">
        <v>3</v>
      </c>
      <c r="M175">
        <v>3</v>
      </c>
      <c r="N175">
        <f t="shared" si="32"/>
        <v>5</v>
      </c>
      <c r="O175">
        <f t="shared" si="33"/>
        <v>6</v>
      </c>
      <c r="P175">
        <f t="shared" si="34"/>
        <v>7</v>
      </c>
      <c r="Q175">
        <f t="shared" si="35"/>
        <v>3</v>
      </c>
      <c r="R175">
        <f t="shared" si="36"/>
        <v>6</v>
      </c>
      <c r="S175">
        <f t="shared" si="37"/>
        <v>2</v>
      </c>
      <c r="T175">
        <f t="shared" si="38"/>
        <v>6</v>
      </c>
      <c r="U175">
        <f t="shared" si="39"/>
        <v>3</v>
      </c>
      <c r="V175">
        <f t="shared" si="40"/>
        <v>3</v>
      </c>
      <c r="W175">
        <f t="shared" si="41"/>
        <v>5</v>
      </c>
      <c r="X175">
        <f t="shared" si="42"/>
        <v>3.5</v>
      </c>
      <c r="Y175">
        <f t="shared" si="43"/>
        <v>6</v>
      </c>
      <c r="Z175">
        <f t="shared" si="44"/>
        <v>5</v>
      </c>
      <c r="AA175">
        <f t="shared" si="45"/>
        <v>3</v>
      </c>
      <c r="AB175">
        <f t="shared" si="46"/>
        <v>5.5</v>
      </c>
      <c r="AC175">
        <v>4.4400000000000004</v>
      </c>
      <c r="AD175">
        <v>5.23</v>
      </c>
      <c r="AE175">
        <v>5.4</v>
      </c>
      <c r="AF175">
        <v>4.83</v>
      </c>
      <c r="AG175">
        <v>5.38</v>
      </c>
      <c r="AH175" t="str">
        <f>LOOKUP(X175,{0,2.99,4.44,5.89},{"Low","Medium Low","Medium High","High"})</f>
        <v>Medium Low</v>
      </c>
      <c r="AI175" t="str">
        <f>LOOKUP(Y175,{0,4.12,5.23,6.34},{"Low","Medium Low","Medium High","High"})</f>
        <v>Medium High</v>
      </c>
      <c r="AJ175" t="str">
        <f>LOOKUP(Z175,{0,4.08,5.4,6.72},{"Low","Medium Low","Medium High","High"})</f>
        <v>Medium Low</v>
      </c>
      <c r="AK175" t="str">
        <f>LOOKUP(AA175,{0,3.41,4.83,6.25},{"Low","Medium Low","Medium High","High"})</f>
        <v>Low</v>
      </c>
      <c r="AL175" t="str">
        <f>LOOKUP(AB175,{0,4.31,5.38,6.45},{"Low","Medium Low","Medium High","High"})</f>
        <v>Medium High</v>
      </c>
      <c r="AM175">
        <f>VLOOKUP(C175,'CLEAN DATA'!$C$1:$BE$1213,25,FALSE)</f>
        <v>1</v>
      </c>
      <c r="AN175">
        <f>VLOOKUP($C175,'CLEAN DATA'!$C$1:$BE$1213,2,FALSE)</f>
        <v>60</v>
      </c>
      <c r="AO175" t="str">
        <f t="shared" si="47"/>
        <v>51-60</v>
      </c>
      <c r="AP175">
        <f>VLOOKUP(C175,'AT Copy'!C174:BP1386,66,FALSE)</f>
        <v>6</v>
      </c>
      <c r="AQ175">
        <f>VLOOKUP(C175,'AT Copy'!C174:BP1386,40,FALSE)</f>
        <v>1</v>
      </c>
    </row>
    <row r="176" spans="1:43" x14ac:dyDescent="0.2">
      <c r="A176">
        <v>175</v>
      </c>
      <c r="B176" s="2">
        <v>44095.448275462964</v>
      </c>
      <c r="C176" t="s">
        <v>286</v>
      </c>
      <c r="D176">
        <v>5</v>
      </c>
      <c r="E176">
        <v>3</v>
      </c>
      <c r="F176">
        <v>6</v>
      </c>
      <c r="G176">
        <v>2</v>
      </c>
      <c r="H176">
        <v>5</v>
      </c>
      <c r="I176">
        <v>6</v>
      </c>
      <c r="J176">
        <v>5</v>
      </c>
      <c r="K176">
        <v>2</v>
      </c>
      <c r="L176">
        <v>5</v>
      </c>
      <c r="M176">
        <v>5</v>
      </c>
      <c r="N176">
        <f t="shared" si="32"/>
        <v>5</v>
      </c>
      <c r="O176">
        <f t="shared" si="33"/>
        <v>5</v>
      </c>
      <c r="P176">
        <f t="shared" si="34"/>
        <v>6</v>
      </c>
      <c r="Q176">
        <f t="shared" si="35"/>
        <v>6</v>
      </c>
      <c r="R176">
        <f t="shared" si="36"/>
        <v>5</v>
      </c>
      <c r="S176">
        <f t="shared" si="37"/>
        <v>2</v>
      </c>
      <c r="T176">
        <f t="shared" si="38"/>
        <v>5</v>
      </c>
      <c r="U176">
        <f t="shared" si="39"/>
        <v>6</v>
      </c>
      <c r="V176">
        <f t="shared" si="40"/>
        <v>5</v>
      </c>
      <c r="W176">
        <f t="shared" si="41"/>
        <v>3</v>
      </c>
      <c r="X176">
        <f t="shared" si="42"/>
        <v>3.5</v>
      </c>
      <c r="Y176">
        <f t="shared" si="43"/>
        <v>5</v>
      </c>
      <c r="Z176">
        <f t="shared" si="44"/>
        <v>6</v>
      </c>
      <c r="AA176">
        <f t="shared" si="45"/>
        <v>5.5</v>
      </c>
      <c r="AB176">
        <f t="shared" si="46"/>
        <v>4</v>
      </c>
      <c r="AC176">
        <v>4.4400000000000004</v>
      </c>
      <c r="AD176">
        <v>5.23</v>
      </c>
      <c r="AE176">
        <v>5.4</v>
      </c>
      <c r="AF176">
        <v>4.83</v>
      </c>
      <c r="AG176">
        <v>5.38</v>
      </c>
      <c r="AH176" t="str">
        <f>LOOKUP(X176,{0,2.99,4.44,5.89},{"Low","Medium Low","Medium High","High"})</f>
        <v>Medium Low</v>
      </c>
      <c r="AI176" t="str">
        <f>LOOKUP(Y176,{0,4.12,5.23,6.34},{"Low","Medium Low","Medium High","High"})</f>
        <v>Medium Low</v>
      </c>
      <c r="AJ176" t="str">
        <f>LOOKUP(Z176,{0,4.08,5.4,6.72},{"Low","Medium Low","Medium High","High"})</f>
        <v>Medium High</v>
      </c>
      <c r="AK176" t="str">
        <f>LOOKUP(AA176,{0,3.41,4.83,6.25},{"Low","Medium Low","Medium High","High"})</f>
        <v>Medium High</v>
      </c>
      <c r="AL176" t="str">
        <f>LOOKUP(AB176,{0,4.31,5.38,6.45},{"Low","Medium Low","Medium High","High"})</f>
        <v>Low</v>
      </c>
      <c r="AM176">
        <f>VLOOKUP(C176,'CLEAN DATA'!$C$1:$BE$1213,25,FALSE)</f>
        <v>1</v>
      </c>
      <c r="AN176">
        <f>VLOOKUP($C176,'CLEAN DATA'!$C$1:$BE$1213,2,FALSE)</f>
        <v>30</v>
      </c>
      <c r="AO176" t="str">
        <f t="shared" si="47"/>
        <v>&lt;=30</v>
      </c>
      <c r="AP176">
        <f>VLOOKUP(C176,'AT Copy'!C175:BP1387,66,FALSE)</f>
        <v>2</v>
      </c>
      <c r="AQ176">
        <f>VLOOKUP(C176,'AT Copy'!C175:BP1387,40,FALSE)</f>
        <v>0</v>
      </c>
    </row>
    <row r="177" spans="1:43" x14ac:dyDescent="0.2">
      <c r="A177">
        <v>176</v>
      </c>
      <c r="B177" s="2">
        <v>44095.448622685188</v>
      </c>
      <c r="C177" t="s">
        <v>287</v>
      </c>
      <c r="D177">
        <v>5</v>
      </c>
      <c r="E177">
        <v>6</v>
      </c>
      <c r="F177">
        <v>6</v>
      </c>
      <c r="G177">
        <v>5</v>
      </c>
      <c r="H177">
        <v>7</v>
      </c>
      <c r="I177">
        <v>7</v>
      </c>
      <c r="J177">
        <v>7</v>
      </c>
      <c r="K177">
        <v>2</v>
      </c>
      <c r="L177">
        <v>4</v>
      </c>
      <c r="M177">
        <v>1</v>
      </c>
      <c r="N177">
        <f t="shared" si="32"/>
        <v>5</v>
      </c>
      <c r="O177">
        <f t="shared" si="33"/>
        <v>2</v>
      </c>
      <c r="P177">
        <f t="shared" si="34"/>
        <v>6</v>
      </c>
      <c r="Q177">
        <f t="shared" si="35"/>
        <v>3</v>
      </c>
      <c r="R177">
        <f t="shared" si="36"/>
        <v>7</v>
      </c>
      <c r="S177">
        <f t="shared" si="37"/>
        <v>1</v>
      </c>
      <c r="T177">
        <f t="shared" si="38"/>
        <v>7</v>
      </c>
      <c r="U177">
        <f t="shared" si="39"/>
        <v>6</v>
      </c>
      <c r="V177">
        <f t="shared" si="40"/>
        <v>4</v>
      </c>
      <c r="W177">
        <f t="shared" si="41"/>
        <v>7</v>
      </c>
      <c r="X177">
        <f t="shared" si="42"/>
        <v>3</v>
      </c>
      <c r="Y177">
        <f t="shared" si="43"/>
        <v>4.5</v>
      </c>
      <c r="Z177">
        <f t="shared" si="44"/>
        <v>6</v>
      </c>
      <c r="AA177">
        <f t="shared" si="45"/>
        <v>3.5</v>
      </c>
      <c r="AB177">
        <f t="shared" si="46"/>
        <v>7</v>
      </c>
      <c r="AC177">
        <v>4.4400000000000004</v>
      </c>
      <c r="AD177">
        <v>5.23</v>
      </c>
      <c r="AE177">
        <v>5.4</v>
      </c>
      <c r="AF177">
        <v>4.83</v>
      </c>
      <c r="AG177">
        <v>5.38</v>
      </c>
      <c r="AH177" t="str">
        <f>LOOKUP(X177,{0,2.99,4.44,5.89},{"Low","Medium Low","Medium High","High"})</f>
        <v>Medium Low</v>
      </c>
      <c r="AI177" t="str">
        <f>LOOKUP(Y177,{0,4.12,5.23,6.34},{"Low","Medium Low","Medium High","High"})</f>
        <v>Medium Low</v>
      </c>
      <c r="AJ177" t="str">
        <f>LOOKUP(Z177,{0,4.08,5.4,6.72},{"Low","Medium Low","Medium High","High"})</f>
        <v>Medium High</v>
      </c>
      <c r="AK177" t="str">
        <f>LOOKUP(AA177,{0,3.41,4.83,6.25},{"Low","Medium Low","Medium High","High"})</f>
        <v>Medium Low</v>
      </c>
      <c r="AL177" t="str">
        <f>LOOKUP(AB177,{0,4.31,5.38,6.45},{"Low","Medium Low","Medium High","High"})</f>
        <v>High</v>
      </c>
      <c r="AM177">
        <f>VLOOKUP(C177,'CLEAN DATA'!$C$1:$BE$1213,25,FALSE)</f>
        <v>10</v>
      </c>
      <c r="AN177">
        <f>VLOOKUP($C177,'CLEAN DATA'!$C$1:$BE$1213,2,FALSE)</f>
        <v>25</v>
      </c>
      <c r="AO177" t="str">
        <f t="shared" si="47"/>
        <v>&lt;=30</v>
      </c>
      <c r="AP177">
        <f>VLOOKUP(C177,'AT Copy'!C176:BP1388,66,FALSE)</f>
        <v>6</v>
      </c>
      <c r="AQ177">
        <f>VLOOKUP(C177,'AT Copy'!C176:BP1388,40,FALSE)</f>
        <v>0</v>
      </c>
    </row>
    <row r="178" spans="1:43" x14ac:dyDescent="0.2">
      <c r="A178">
        <v>177</v>
      </c>
      <c r="B178" s="2">
        <v>44095.449143518519</v>
      </c>
      <c r="C178" t="s">
        <v>288</v>
      </c>
      <c r="D178">
        <v>5</v>
      </c>
      <c r="E178">
        <v>6</v>
      </c>
      <c r="F178">
        <v>5</v>
      </c>
      <c r="G178">
        <v>4</v>
      </c>
      <c r="H178">
        <v>4</v>
      </c>
      <c r="I178">
        <v>3</v>
      </c>
      <c r="J178">
        <v>6</v>
      </c>
      <c r="K178">
        <v>6</v>
      </c>
      <c r="L178">
        <v>7</v>
      </c>
      <c r="M178">
        <v>6</v>
      </c>
      <c r="N178">
        <f t="shared" si="32"/>
        <v>5</v>
      </c>
      <c r="O178">
        <f t="shared" si="33"/>
        <v>2</v>
      </c>
      <c r="P178">
        <f t="shared" si="34"/>
        <v>5</v>
      </c>
      <c r="Q178">
        <f t="shared" si="35"/>
        <v>4</v>
      </c>
      <c r="R178">
        <f t="shared" si="36"/>
        <v>4</v>
      </c>
      <c r="S178">
        <f t="shared" si="37"/>
        <v>5</v>
      </c>
      <c r="T178">
        <f t="shared" si="38"/>
        <v>6</v>
      </c>
      <c r="U178">
        <f t="shared" si="39"/>
        <v>2</v>
      </c>
      <c r="V178">
        <f t="shared" si="40"/>
        <v>7</v>
      </c>
      <c r="W178">
        <f t="shared" si="41"/>
        <v>2</v>
      </c>
      <c r="X178">
        <f t="shared" si="42"/>
        <v>5</v>
      </c>
      <c r="Y178">
        <f t="shared" si="43"/>
        <v>4</v>
      </c>
      <c r="Z178">
        <f t="shared" si="44"/>
        <v>3.5</v>
      </c>
      <c r="AA178">
        <f t="shared" si="45"/>
        <v>5.5</v>
      </c>
      <c r="AB178">
        <f t="shared" si="46"/>
        <v>3</v>
      </c>
      <c r="AC178">
        <v>4.4400000000000004</v>
      </c>
      <c r="AD178">
        <v>5.23</v>
      </c>
      <c r="AE178">
        <v>5.4</v>
      </c>
      <c r="AF178">
        <v>4.83</v>
      </c>
      <c r="AG178">
        <v>5.38</v>
      </c>
      <c r="AH178" t="str">
        <f>LOOKUP(X178,{0,2.99,4.44,5.89},{"Low","Medium Low","Medium High","High"})</f>
        <v>Medium High</v>
      </c>
      <c r="AI178" t="str">
        <f>LOOKUP(Y178,{0,4.12,5.23,6.34},{"Low","Medium Low","Medium High","High"})</f>
        <v>Low</v>
      </c>
      <c r="AJ178" t="str">
        <f>LOOKUP(Z178,{0,4.08,5.4,6.72},{"Low","Medium Low","Medium High","High"})</f>
        <v>Low</v>
      </c>
      <c r="AK178" t="str">
        <f>LOOKUP(AA178,{0,3.41,4.83,6.25},{"Low","Medium Low","Medium High","High"})</f>
        <v>Medium High</v>
      </c>
      <c r="AL178" t="str">
        <f>LOOKUP(AB178,{0,4.31,5.38,6.45},{"Low","Medium Low","Medium High","High"})</f>
        <v>Low</v>
      </c>
      <c r="AM178">
        <f>VLOOKUP(C178,'CLEAN DATA'!$C$1:$BE$1213,25,FALSE)</f>
        <v>1</v>
      </c>
      <c r="AN178">
        <f>VLOOKUP($C178,'CLEAN DATA'!$C$1:$BE$1213,2,FALSE)</f>
        <v>31</v>
      </c>
      <c r="AO178" t="str">
        <f t="shared" si="47"/>
        <v>31-40</v>
      </c>
      <c r="AP178">
        <f>VLOOKUP(C178,'AT Copy'!C177:BP1389,66,FALSE)</f>
        <v>1</v>
      </c>
      <c r="AQ178">
        <f>VLOOKUP(C178,'AT Copy'!C177:BP1389,40,FALSE)</f>
        <v>1</v>
      </c>
    </row>
    <row r="179" spans="1:43" x14ac:dyDescent="0.2">
      <c r="A179">
        <v>178</v>
      </c>
      <c r="B179" s="2">
        <v>44095.450011574074</v>
      </c>
      <c r="C179" t="s">
        <v>289</v>
      </c>
      <c r="D179">
        <v>2</v>
      </c>
      <c r="E179">
        <v>1</v>
      </c>
      <c r="F179">
        <v>2</v>
      </c>
      <c r="G179">
        <v>2</v>
      </c>
      <c r="H179">
        <v>5</v>
      </c>
      <c r="I179">
        <v>2</v>
      </c>
      <c r="J179">
        <v>3</v>
      </c>
      <c r="K179">
        <v>3</v>
      </c>
      <c r="L179">
        <v>2</v>
      </c>
      <c r="M179">
        <v>4</v>
      </c>
      <c r="N179">
        <f t="shared" si="32"/>
        <v>2</v>
      </c>
      <c r="O179">
        <f t="shared" si="33"/>
        <v>7</v>
      </c>
      <c r="P179">
        <f t="shared" si="34"/>
        <v>2</v>
      </c>
      <c r="Q179">
        <f t="shared" si="35"/>
        <v>6</v>
      </c>
      <c r="R179">
        <f t="shared" si="36"/>
        <v>5</v>
      </c>
      <c r="S179">
        <f t="shared" si="37"/>
        <v>6</v>
      </c>
      <c r="T179">
        <f t="shared" si="38"/>
        <v>3</v>
      </c>
      <c r="U179">
        <f t="shared" si="39"/>
        <v>5</v>
      </c>
      <c r="V179">
        <f t="shared" si="40"/>
        <v>2</v>
      </c>
      <c r="W179">
        <f t="shared" si="41"/>
        <v>4</v>
      </c>
      <c r="X179">
        <f t="shared" si="42"/>
        <v>4</v>
      </c>
      <c r="Y179">
        <f t="shared" si="43"/>
        <v>5</v>
      </c>
      <c r="Z179">
        <f t="shared" si="44"/>
        <v>3.5</v>
      </c>
      <c r="AA179">
        <f t="shared" si="45"/>
        <v>4</v>
      </c>
      <c r="AB179">
        <f t="shared" si="46"/>
        <v>4.5</v>
      </c>
      <c r="AC179">
        <v>4.4400000000000004</v>
      </c>
      <c r="AD179">
        <v>5.23</v>
      </c>
      <c r="AE179">
        <v>5.4</v>
      </c>
      <c r="AF179">
        <v>4.83</v>
      </c>
      <c r="AG179">
        <v>5.38</v>
      </c>
      <c r="AH179" t="str">
        <f>LOOKUP(X179,{0,2.99,4.44,5.89},{"Low","Medium Low","Medium High","High"})</f>
        <v>Medium Low</v>
      </c>
      <c r="AI179" t="str">
        <f>LOOKUP(Y179,{0,4.12,5.23,6.34},{"Low","Medium Low","Medium High","High"})</f>
        <v>Medium Low</v>
      </c>
      <c r="AJ179" t="str">
        <f>LOOKUP(Z179,{0,4.08,5.4,6.72},{"Low","Medium Low","Medium High","High"})</f>
        <v>Low</v>
      </c>
      <c r="AK179" t="str">
        <f>LOOKUP(AA179,{0,3.41,4.83,6.25},{"Low","Medium Low","Medium High","High"})</f>
        <v>Medium Low</v>
      </c>
      <c r="AL179" t="str">
        <f>LOOKUP(AB179,{0,4.31,5.38,6.45},{"Low","Medium Low","Medium High","High"})</f>
        <v>Medium Low</v>
      </c>
      <c r="AM179">
        <f>VLOOKUP(C179,'CLEAN DATA'!$C$1:$BE$1213,25,FALSE)</f>
        <v>1</v>
      </c>
      <c r="AN179">
        <f>VLOOKUP($C179,'CLEAN DATA'!$C$1:$BE$1213,2,FALSE)</f>
        <v>22</v>
      </c>
      <c r="AO179" t="str">
        <f t="shared" si="47"/>
        <v>&lt;=30</v>
      </c>
      <c r="AP179">
        <f>VLOOKUP(C179,'AT Copy'!C178:BP1390,66,FALSE)</f>
        <v>1</v>
      </c>
      <c r="AQ179">
        <f>VLOOKUP(C179,'AT Copy'!C178:BP1390,40,FALSE)</f>
        <v>1</v>
      </c>
    </row>
    <row r="180" spans="1:43" x14ac:dyDescent="0.2">
      <c r="A180">
        <v>179</v>
      </c>
      <c r="B180" s="2">
        <v>44095.450115740743</v>
      </c>
      <c r="C180" t="s">
        <v>290</v>
      </c>
      <c r="D180">
        <v>4</v>
      </c>
      <c r="E180">
        <v>1</v>
      </c>
      <c r="F180">
        <v>7</v>
      </c>
      <c r="G180">
        <v>4</v>
      </c>
      <c r="H180">
        <v>6</v>
      </c>
      <c r="I180">
        <v>6</v>
      </c>
      <c r="J180">
        <v>7</v>
      </c>
      <c r="K180">
        <v>2</v>
      </c>
      <c r="L180">
        <v>6</v>
      </c>
      <c r="M180">
        <v>6</v>
      </c>
      <c r="N180">
        <f t="shared" si="32"/>
        <v>4</v>
      </c>
      <c r="O180">
        <f t="shared" si="33"/>
        <v>7</v>
      </c>
      <c r="P180">
        <f t="shared" si="34"/>
        <v>7</v>
      </c>
      <c r="Q180">
        <f t="shared" si="35"/>
        <v>4</v>
      </c>
      <c r="R180">
        <f t="shared" si="36"/>
        <v>6</v>
      </c>
      <c r="S180">
        <f t="shared" si="37"/>
        <v>2</v>
      </c>
      <c r="T180">
        <f t="shared" si="38"/>
        <v>7</v>
      </c>
      <c r="U180">
        <f t="shared" si="39"/>
        <v>6</v>
      </c>
      <c r="V180">
        <f t="shared" si="40"/>
        <v>6</v>
      </c>
      <c r="W180">
        <f t="shared" si="41"/>
        <v>2</v>
      </c>
      <c r="X180">
        <f t="shared" si="42"/>
        <v>3</v>
      </c>
      <c r="Y180">
        <f t="shared" si="43"/>
        <v>7</v>
      </c>
      <c r="Z180">
        <f t="shared" si="44"/>
        <v>6.5</v>
      </c>
      <c r="AA180">
        <f t="shared" si="45"/>
        <v>5</v>
      </c>
      <c r="AB180">
        <f t="shared" si="46"/>
        <v>4</v>
      </c>
      <c r="AC180">
        <v>4.4400000000000004</v>
      </c>
      <c r="AD180">
        <v>5.23</v>
      </c>
      <c r="AE180">
        <v>5.4</v>
      </c>
      <c r="AF180">
        <v>4.83</v>
      </c>
      <c r="AG180">
        <v>5.38</v>
      </c>
      <c r="AH180" t="str">
        <f>LOOKUP(X180,{0,2.99,4.44,5.89},{"Low","Medium Low","Medium High","High"})</f>
        <v>Medium Low</v>
      </c>
      <c r="AI180" t="str">
        <f>LOOKUP(Y180,{0,4.12,5.23,6.34},{"Low","Medium Low","Medium High","High"})</f>
        <v>High</v>
      </c>
      <c r="AJ180" t="str">
        <f>LOOKUP(Z180,{0,4.08,5.4,6.72},{"Low","Medium Low","Medium High","High"})</f>
        <v>Medium High</v>
      </c>
      <c r="AK180" t="str">
        <f>LOOKUP(AA180,{0,3.41,4.83,6.25},{"Low","Medium Low","Medium High","High"})</f>
        <v>Medium High</v>
      </c>
      <c r="AL180" t="str">
        <f>LOOKUP(AB180,{0,4.31,5.38,6.45},{"Low","Medium Low","Medium High","High"})</f>
        <v>Low</v>
      </c>
      <c r="AM180">
        <f>VLOOKUP(C180,'CLEAN DATA'!$C$1:$BE$1213,25,FALSE)</f>
        <v>3</v>
      </c>
      <c r="AN180">
        <f>VLOOKUP($C180,'CLEAN DATA'!$C$1:$BE$1213,2,FALSE)</f>
        <v>61</v>
      </c>
      <c r="AO180" t="str">
        <f t="shared" si="47"/>
        <v>60+</v>
      </c>
      <c r="AP180">
        <f>VLOOKUP(C180,'AT Copy'!C179:BP1391,66,FALSE)</f>
        <v>2</v>
      </c>
      <c r="AQ180">
        <f>VLOOKUP(C180,'AT Copy'!C179:BP1391,40,FALSE)</f>
        <v>1</v>
      </c>
    </row>
    <row r="181" spans="1:43" x14ac:dyDescent="0.2">
      <c r="A181">
        <v>180</v>
      </c>
      <c r="B181" s="2">
        <v>44095.450150462966</v>
      </c>
      <c r="C181" t="s">
        <v>291</v>
      </c>
      <c r="D181">
        <v>3</v>
      </c>
      <c r="E181">
        <v>7</v>
      </c>
      <c r="F181">
        <v>7</v>
      </c>
      <c r="G181">
        <v>6</v>
      </c>
      <c r="H181">
        <v>6</v>
      </c>
      <c r="I181">
        <v>5</v>
      </c>
      <c r="J181">
        <v>7</v>
      </c>
      <c r="K181">
        <v>3</v>
      </c>
      <c r="L181">
        <v>6</v>
      </c>
      <c r="M181">
        <v>3</v>
      </c>
      <c r="N181">
        <f t="shared" si="32"/>
        <v>3</v>
      </c>
      <c r="O181">
        <f t="shared" si="33"/>
        <v>1</v>
      </c>
      <c r="P181">
        <f t="shared" si="34"/>
        <v>7</v>
      </c>
      <c r="Q181">
        <f t="shared" si="35"/>
        <v>2</v>
      </c>
      <c r="R181">
        <f t="shared" si="36"/>
        <v>6</v>
      </c>
      <c r="S181">
        <f t="shared" si="37"/>
        <v>3</v>
      </c>
      <c r="T181">
        <f t="shared" si="38"/>
        <v>7</v>
      </c>
      <c r="U181">
        <f t="shared" si="39"/>
        <v>5</v>
      </c>
      <c r="V181">
        <f t="shared" si="40"/>
        <v>6</v>
      </c>
      <c r="W181">
        <f t="shared" si="41"/>
        <v>5</v>
      </c>
      <c r="X181">
        <f t="shared" si="42"/>
        <v>3</v>
      </c>
      <c r="Y181">
        <f t="shared" si="43"/>
        <v>4</v>
      </c>
      <c r="Z181">
        <f t="shared" si="44"/>
        <v>6</v>
      </c>
      <c r="AA181">
        <f t="shared" si="45"/>
        <v>4</v>
      </c>
      <c r="AB181">
        <f t="shared" si="46"/>
        <v>5.5</v>
      </c>
      <c r="AC181">
        <v>4.4400000000000004</v>
      </c>
      <c r="AD181">
        <v>5.23</v>
      </c>
      <c r="AE181">
        <v>5.4</v>
      </c>
      <c r="AF181">
        <v>4.83</v>
      </c>
      <c r="AG181">
        <v>5.38</v>
      </c>
      <c r="AH181" t="str">
        <f>LOOKUP(X181,{0,2.99,4.44,5.89},{"Low","Medium Low","Medium High","High"})</f>
        <v>Medium Low</v>
      </c>
      <c r="AI181" t="str">
        <f>LOOKUP(Y181,{0,4.12,5.23,6.34},{"Low","Medium Low","Medium High","High"})</f>
        <v>Low</v>
      </c>
      <c r="AJ181" t="str">
        <f>LOOKUP(Z181,{0,4.08,5.4,6.72},{"Low","Medium Low","Medium High","High"})</f>
        <v>Medium High</v>
      </c>
      <c r="AK181" t="str">
        <f>LOOKUP(AA181,{0,3.41,4.83,6.25},{"Low","Medium Low","Medium High","High"})</f>
        <v>Medium Low</v>
      </c>
      <c r="AL181" t="str">
        <f>LOOKUP(AB181,{0,4.31,5.38,6.45},{"Low","Medium Low","Medium High","High"})</f>
        <v>Medium High</v>
      </c>
      <c r="AM181">
        <f>VLOOKUP(C181,'CLEAN DATA'!$C$1:$BE$1213,25,FALSE)</f>
        <v>1</v>
      </c>
      <c r="AN181">
        <f>VLOOKUP($C181,'CLEAN DATA'!$C$1:$BE$1213,2,FALSE)</f>
        <v>28</v>
      </c>
      <c r="AO181" t="str">
        <f t="shared" si="47"/>
        <v>&lt;=30</v>
      </c>
      <c r="AP181">
        <f>VLOOKUP(C181,'AT Copy'!C180:BP1392,66,FALSE)</f>
        <v>3</v>
      </c>
      <c r="AQ181">
        <f>VLOOKUP(C181,'AT Copy'!C180:BP1392,40,FALSE)</f>
        <v>0</v>
      </c>
    </row>
    <row r="182" spans="1:43" x14ac:dyDescent="0.2">
      <c r="A182">
        <v>181</v>
      </c>
      <c r="B182" s="2">
        <v>44095.450914351852</v>
      </c>
      <c r="C182" t="s">
        <v>292</v>
      </c>
      <c r="D182">
        <v>3</v>
      </c>
      <c r="E182">
        <v>1</v>
      </c>
      <c r="F182">
        <v>7</v>
      </c>
      <c r="G182">
        <v>1</v>
      </c>
      <c r="H182">
        <v>7</v>
      </c>
      <c r="I182">
        <v>4</v>
      </c>
      <c r="J182">
        <v>7</v>
      </c>
      <c r="K182">
        <v>1</v>
      </c>
      <c r="L182">
        <v>6</v>
      </c>
      <c r="M182">
        <v>1</v>
      </c>
      <c r="N182">
        <f t="shared" si="32"/>
        <v>3</v>
      </c>
      <c r="O182">
        <f t="shared" si="33"/>
        <v>7</v>
      </c>
      <c r="P182">
        <f t="shared" si="34"/>
        <v>7</v>
      </c>
      <c r="Q182">
        <f t="shared" si="35"/>
        <v>7</v>
      </c>
      <c r="R182">
        <f t="shared" si="36"/>
        <v>7</v>
      </c>
      <c r="S182">
        <f t="shared" si="37"/>
        <v>4</v>
      </c>
      <c r="T182">
        <f t="shared" si="38"/>
        <v>7</v>
      </c>
      <c r="U182">
        <f t="shared" si="39"/>
        <v>7</v>
      </c>
      <c r="V182">
        <f t="shared" si="40"/>
        <v>6</v>
      </c>
      <c r="W182">
        <f t="shared" si="41"/>
        <v>7</v>
      </c>
      <c r="X182">
        <f t="shared" si="42"/>
        <v>3.5</v>
      </c>
      <c r="Y182">
        <f t="shared" si="43"/>
        <v>7</v>
      </c>
      <c r="Z182">
        <f t="shared" si="44"/>
        <v>7</v>
      </c>
      <c r="AA182">
        <f t="shared" si="45"/>
        <v>6.5</v>
      </c>
      <c r="AB182">
        <f t="shared" si="46"/>
        <v>7</v>
      </c>
      <c r="AC182">
        <v>4.4400000000000004</v>
      </c>
      <c r="AD182">
        <v>5.23</v>
      </c>
      <c r="AE182">
        <v>5.4</v>
      </c>
      <c r="AF182">
        <v>4.83</v>
      </c>
      <c r="AG182">
        <v>5.38</v>
      </c>
      <c r="AH182" t="str">
        <f>LOOKUP(X182,{0,2.99,4.44,5.89},{"Low","Medium Low","Medium High","High"})</f>
        <v>Medium Low</v>
      </c>
      <c r="AI182" t="str">
        <f>LOOKUP(Y182,{0,4.12,5.23,6.34},{"Low","Medium Low","Medium High","High"})</f>
        <v>High</v>
      </c>
      <c r="AJ182" t="str">
        <f>LOOKUP(Z182,{0,4.08,5.4,6.72},{"Low","Medium Low","Medium High","High"})</f>
        <v>High</v>
      </c>
      <c r="AK182" t="str">
        <f>LOOKUP(AA182,{0,3.41,4.83,6.25},{"Low","Medium Low","Medium High","High"})</f>
        <v>High</v>
      </c>
      <c r="AL182" t="str">
        <f>LOOKUP(AB182,{0,4.31,5.38,6.45},{"Low","Medium Low","Medium High","High"})</f>
        <v>High</v>
      </c>
      <c r="AM182">
        <f>VLOOKUP(C182,'CLEAN DATA'!$C$1:$BE$1213,25,FALSE)</f>
        <v>14</v>
      </c>
      <c r="AN182">
        <f>VLOOKUP($C182,'CLEAN DATA'!$C$1:$BE$1213,2,FALSE)</f>
        <v>75</v>
      </c>
      <c r="AO182" t="str">
        <f t="shared" si="47"/>
        <v>60+</v>
      </c>
      <c r="AP182">
        <f>VLOOKUP(C182,'AT Copy'!C181:BP1393,66,FALSE)</f>
        <v>8</v>
      </c>
      <c r="AQ182">
        <f>VLOOKUP(C182,'AT Copy'!C181:BP1393,40,FALSE)</f>
        <v>1</v>
      </c>
    </row>
    <row r="183" spans="1:43" x14ac:dyDescent="0.2">
      <c r="A183">
        <v>182</v>
      </c>
      <c r="B183" s="2">
        <v>44095.451064814813</v>
      </c>
      <c r="C183" t="s">
        <v>293</v>
      </c>
      <c r="D183">
        <v>2</v>
      </c>
      <c r="E183">
        <v>5</v>
      </c>
      <c r="F183">
        <v>3</v>
      </c>
      <c r="G183">
        <v>6</v>
      </c>
      <c r="H183">
        <v>4</v>
      </c>
      <c r="I183">
        <v>6</v>
      </c>
      <c r="J183">
        <v>5</v>
      </c>
      <c r="K183">
        <v>7</v>
      </c>
      <c r="L183">
        <v>3</v>
      </c>
      <c r="M183">
        <v>4</v>
      </c>
      <c r="N183">
        <f t="shared" si="32"/>
        <v>2</v>
      </c>
      <c r="O183">
        <f t="shared" si="33"/>
        <v>3</v>
      </c>
      <c r="P183">
        <f t="shared" si="34"/>
        <v>3</v>
      </c>
      <c r="Q183">
        <f t="shared" si="35"/>
        <v>2</v>
      </c>
      <c r="R183">
        <f t="shared" si="36"/>
        <v>4</v>
      </c>
      <c r="S183">
        <f t="shared" si="37"/>
        <v>2</v>
      </c>
      <c r="T183">
        <f t="shared" si="38"/>
        <v>5</v>
      </c>
      <c r="U183">
        <f t="shared" si="39"/>
        <v>1</v>
      </c>
      <c r="V183">
        <f t="shared" si="40"/>
        <v>3</v>
      </c>
      <c r="W183">
        <f t="shared" si="41"/>
        <v>4</v>
      </c>
      <c r="X183">
        <f t="shared" si="42"/>
        <v>2</v>
      </c>
      <c r="Y183">
        <f t="shared" si="43"/>
        <v>4</v>
      </c>
      <c r="Z183">
        <f t="shared" si="44"/>
        <v>2</v>
      </c>
      <c r="AA183">
        <f t="shared" si="45"/>
        <v>2.5</v>
      </c>
      <c r="AB183">
        <f t="shared" si="46"/>
        <v>4</v>
      </c>
      <c r="AC183">
        <v>4.4400000000000004</v>
      </c>
      <c r="AD183">
        <v>5.23</v>
      </c>
      <c r="AE183">
        <v>5.4</v>
      </c>
      <c r="AF183">
        <v>4.83</v>
      </c>
      <c r="AG183">
        <v>5.38</v>
      </c>
      <c r="AH183" t="str">
        <f>LOOKUP(X183,{0,2.99,4.44,5.89},{"Low","Medium Low","Medium High","High"})</f>
        <v>Low</v>
      </c>
      <c r="AI183" t="str">
        <f>LOOKUP(Y183,{0,4.12,5.23,6.34},{"Low","Medium Low","Medium High","High"})</f>
        <v>Low</v>
      </c>
      <c r="AJ183" t="str">
        <f>LOOKUP(Z183,{0,4.08,5.4,6.72},{"Low","Medium Low","Medium High","High"})</f>
        <v>Low</v>
      </c>
      <c r="AK183" t="str">
        <f>LOOKUP(AA183,{0,3.41,4.83,6.25},{"Low","Medium Low","Medium High","High"})</f>
        <v>Low</v>
      </c>
      <c r="AL183" t="str">
        <f>LOOKUP(AB183,{0,4.31,5.38,6.45},{"Low","Medium Low","Medium High","High"})</f>
        <v>Low</v>
      </c>
      <c r="AM183">
        <f>VLOOKUP(C183,'CLEAN DATA'!$C$1:$BE$1213,25,FALSE)</f>
        <v>9</v>
      </c>
      <c r="AN183">
        <f>VLOOKUP($C183,'CLEAN DATA'!$C$1:$BE$1213,2,FALSE)</f>
        <v>31</v>
      </c>
      <c r="AO183" t="str">
        <f t="shared" si="47"/>
        <v>31-40</v>
      </c>
      <c r="AP183">
        <f>VLOOKUP(C183,'AT Copy'!C182:BP1394,66,FALSE)</f>
        <v>1</v>
      </c>
      <c r="AQ183">
        <f>VLOOKUP(C183,'AT Copy'!C182:BP1394,40,FALSE)</f>
        <v>0</v>
      </c>
    </row>
    <row r="184" spans="1:43" x14ac:dyDescent="0.2">
      <c r="A184">
        <v>183</v>
      </c>
      <c r="B184" s="2">
        <v>44095.451354166667</v>
      </c>
      <c r="C184" t="s">
        <v>294</v>
      </c>
      <c r="D184">
        <v>6</v>
      </c>
      <c r="E184">
        <v>6</v>
      </c>
      <c r="F184">
        <v>4</v>
      </c>
      <c r="G184">
        <v>7</v>
      </c>
      <c r="H184">
        <v>7</v>
      </c>
      <c r="I184">
        <v>6</v>
      </c>
      <c r="J184">
        <v>5</v>
      </c>
      <c r="K184">
        <v>7</v>
      </c>
      <c r="L184">
        <v>6</v>
      </c>
      <c r="M184">
        <v>5</v>
      </c>
      <c r="N184">
        <f t="shared" si="32"/>
        <v>6</v>
      </c>
      <c r="O184">
        <f t="shared" si="33"/>
        <v>2</v>
      </c>
      <c r="P184">
        <f t="shared" si="34"/>
        <v>4</v>
      </c>
      <c r="Q184">
        <f t="shared" si="35"/>
        <v>1</v>
      </c>
      <c r="R184">
        <f t="shared" si="36"/>
        <v>7</v>
      </c>
      <c r="S184">
        <f t="shared" si="37"/>
        <v>2</v>
      </c>
      <c r="T184">
        <f t="shared" si="38"/>
        <v>5</v>
      </c>
      <c r="U184">
        <f t="shared" si="39"/>
        <v>1</v>
      </c>
      <c r="V184">
        <f t="shared" si="40"/>
        <v>6</v>
      </c>
      <c r="W184">
        <f t="shared" si="41"/>
        <v>3</v>
      </c>
      <c r="X184">
        <f t="shared" si="42"/>
        <v>4</v>
      </c>
      <c r="Y184">
        <f t="shared" si="43"/>
        <v>3.5</v>
      </c>
      <c r="Z184">
        <f t="shared" si="44"/>
        <v>2.5</v>
      </c>
      <c r="AA184">
        <f t="shared" si="45"/>
        <v>3.5</v>
      </c>
      <c r="AB184">
        <f t="shared" si="46"/>
        <v>5</v>
      </c>
      <c r="AC184">
        <v>4.4400000000000004</v>
      </c>
      <c r="AD184">
        <v>5.23</v>
      </c>
      <c r="AE184">
        <v>5.4</v>
      </c>
      <c r="AF184">
        <v>4.83</v>
      </c>
      <c r="AG184">
        <v>5.38</v>
      </c>
      <c r="AH184" t="str">
        <f>LOOKUP(X184,{0,2.99,4.44,5.89},{"Low","Medium Low","Medium High","High"})</f>
        <v>Medium Low</v>
      </c>
      <c r="AI184" t="str">
        <f>LOOKUP(Y184,{0,4.12,5.23,6.34},{"Low","Medium Low","Medium High","High"})</f>
        <v>Low</v>
      </c>
      <c r="AJ184" t="str">
        <f>LOOKUP(Z184,{0,4.08,5.4,6.72},{"Low","Medium Low","Medium High","High"})</f>
        <v>Low</v>
      </c>
      <c r="AK184" t="str">
        <f>LOOKUP(AA184,{0,3.41,4.83,6.25},{"Low","Medium Low","Medium High","High"})</f>
        <v>Medium Low</v>
      </c>
      <c r="AL184" t="str">
        <f>LOOKUP(AB184,{0,4.31,5.38,6.45},{"Low","Medium Low","Medium High","High"})</f>
        <v>Medium Low</v>
      </c>
      <c r="AM184">
        <f>VLOOKUP(C184,'CLEAN DATA'!$C$1:$BE$1213,25,FALSE)</f>
        <v>1</v>
      </c>
      <c r="AN184">
        <f>VLOOKUP($C184,'CLEAN DATA'!$C$1:$BE$1213,2,FALSE)</f>
        <v>47</v>
      </c>
      <c r="AO184" t="str">
        <f t="shared" si="47"/>
        <v>41-50</v>
      </c>
      <c r="AP184">
        <f>VLOOKUP(C184,'AT Copy'!C183:BP1395,66,FALSE)</f>
        <v>1</v>
      </c>
      <c r="AQ184">
        <f>VLOOKUP(C184,'AT Copy'!C183:BP1395,40,FALSE)</f>
        <v>1</v>
      </c>
    </row>
    <row r="185" spans="1:43" x14ac:dyDescent="0.2">
      <c r="A185">
        <v>184</v>
      </c>
      <c r="B185" s="2">
        <v>44095.451979166668</v>
      </c>
      <c r="C185" t="s">
        <v>295</v>
      </c>
      <c r="D185">
        <v>4</v>
      </c>
      <c r="E185">
        <v>1</v>
      </c>
      <c r="F185">
        <v>6</v>
      </c>
      <c r="G185">
        <v>7</v>
      </c>
      <c r="H185">
        <v>7</v>
      </c>
      <c r="I185">
        <v>4</v>
      </c>
      <c r="J185">
        <v>7</v>
      </c>
      <c r="K185">
        <v>3</v>
      </c>
      <c r="L185">
        <v>6</v>
      </c>
      <c r="M185">
        <v>1</v>
      </c>
      <c r="N185">
        <f t="shared" si="32"/>
        <v>4</v>
      </c>
      <c r="O185">
        <f t="shared" si="33"/>
        <v>7</v>
      </c>
      <c r="P185">
        <f t="shared" si="34"/>
        <v>6</v>
      </c>
      <c r="Q185">
        <f t="shared" si="35"/>
        <v>1</v>
      </c>
      <c r="R185">
        <f t="shared" si="36"/>
        <v>7</v>
      </c>
      <c r="S185">
        <f t="shared" si="37"/>
        <v>4</v>
      </c>
      <c r="T185">
        <f t="shared" si="38"/>
        <v>7</v>
      </c>
      <c r="U185">
        <f t="shared" si="39"/>
        <v>5</v>
      </c>
      <c r="V185">
        <f t="shared" si="40"/>
        <v>6</v>
      </c>
      <c r="W185">
        <f t="shared" si="41"/>
        <v>7</v>
      </c>
      <c r="X185">
        <f t="shared" si="42"/>
        <v>4</v>
      </c>
      <c r="Y185">
        <f t="shared" si="43"/>
        <v>7</v>
      </c>
      <c r="Z185">
        <f t="shared" si="44"/>
        <v>5.5</v>
      </c>
      <c r="AA185">
        <f t="shared" si="45"/>
        <v>3.5</v>
      </c>
      <c r="AB185">
        <f t="shared" si="46"/>
        <v>7</v>
      </c>
      <c r="AC185">
        <v>4.4400000000000004</v>
      </c>
      <c r="AD185">
        <v>5.23</v>
      </c>
      <c r="AE185">
        <v>5.4</v>
      </c>
      <c r="AF185">
        <v>4.83</v>
      </c>
      <c r="AG185">
        <v>5.38</v>
      </c>
      <c r="AH185" t="str">
        <f>LOOKUP(X185,{0,2.99,4.44,5.89},{"Low","Medium Low","Medium High","High"})</f>
        <v>Medium Low</v>
      </c>
      <c r="AI185" t="str">
        <f>LOOKUP(Y185,{0,4.12,5.23,6.34},{"Low","Medium Low","Medium High","High"})</f>
        <v>High</v>
      </c>
      <c r="AJ185" t="str">
        <f>LOOKUP(Z185,{0,4.08,5.4,6.72},{"Low","Medium Low","Medium High","High"})</f>
        <v>Medium High</v>
      </c>
      <c r="AK185" t="str">
        <f>LOOKUP(AA185,{0,3.41,4.83,6.25},{"Low","Medium Low","Medium High","High"})</f>
        <v>Medium Low</v>
      </c>
      <c r="AL185" t="str">
        <f>LOOKUP(AB185,{0,4.31,5.38,6.45},{"Low","Medium Low","Medium High","High"})</f>
        <v>High</v>
      </c>
      <c r="AM185">
        <f>VLOOKUP(C185,'CLEAN DATA'!$C$1:$BE$1213,25,FALSE)</f>
        <v>5</v>
      </c>
      <c r="AN185">
        <f>VLOOKUP($C185,'CLEAN DATA'!$C$1:$BE$1213,2,FALSE)</f>
        <v>49</v>
      </c>
      <c r="AO185" t="str">
        <f t="shared" si="47"/>
        <v>41-50</v>
      </c>
      <c r="AP185">
        <f>VLOOKUP(C185,'AT Copy'!C184:BP1396,66,FALSE)</f>
        <v>6</v>
      </c>
      <c r="AQ185">
        <f>VLOOKUP(C185,'AT Copy'!C184:BP1396,40,FALSE)</f>
        <v>0</v>
      </c>
    </row>
    <row r="186" spans="1:43" x14ac:dyDescent="0.2">
      <c r="A186">
        <v>185</v>
      </c>
      <c r="B186" s="2">
        <v>44095.452199074076</v>
      </c>
      <c r="C186" t="s">
        <v>296</v>
      </c>
      <c r="D186">
        <v>4</v>
      </c>
      <c r="E186">
        <v>5</v>
      </c>
      <c r="F186">
        <v>6</v>
      </c>
      <c r="G186">
        <v>7</v>
      </c>
      <c r="H186">
        <v>5</v>
      </c>
      <c r="I186">
        <v>5</v>
      </c>
      <c r="J186">
        <v>6</v>
      </c>
      <c r="K186">
        <v>4</v>
      </c>
      <c r="L186">
        <v>7</v>
      </c>
      <c r="M186">
        <v>6</v>
      </c>
      <c r="N186">
        <f t="shared" si="32"/>
        <v>4</v>
      </c>
      <c r="O186">
        <f t="shared" si="33"/>
        <v>3</v>
      </c>
      <c r="P186">
        <f t="shared" si="34"/>
        <v>6</v>
      </c>
      <c r="Q186">
        <f t="shared" si="35"/>
        <v>1</v>
      </c>
      <c r="R186">
        <f t="shared" si="36"/>
        <v>5</v>
      </c>
      <c r="S186">
        <f t="shared" si="37"/>
        <v>3</v>
      </c>
      <c r="T186">
        <f t="shared" si="38"/>
        <v>6</v>
      </c>
      <c r="U186">
        <f t="shared" si="39"/>
        <v>4</v>
      </c>
      <c r="V186">
        <f t="shared" si="40"/>
        <v>7</v>
      </c>
      <c r="W186">
        <f t="shared" si="41"/>
        <v>2</v>
      </c>
      <c r="X186">
        <f t="shared" si="42"/>
        <v>3.5</v>
      </c>
      <c r="Y186">
        <f t="shared" si="43"/>
        <v>4.5</v>
      </c>
      <c r="Z186">
        <f t="shared" si="44"/>
        <v>5</v>
      </c>
      <c r="AA186">
        <f t="shared" si="45"/>
        <v>4</v>
      </c>
      <c r="AB186">
        <f t="shared" si="46"/>
        <v>3.5</v>
      </c>
      <c r="AC186">
        <v>4.4400000000000004</v>
      </c>
      <c r="AD186">
        <v>5.23</v>
      </c>
      <c r="AE186">
        <v>5.4</v>
      </c>
      <c r="AF186">
        <v>4.83</v>
      </c>
      <c r="AG186">
        <v>5.38</v>
      </c>
      <c r="AH186" t="str">
        <f>LOOKUP(X186,{0,2.99,4.44,5.89},{"Low","Medium Low","Medium High","High"})</f>
        <v>Medium Low</v>
      </c>
      <c r="AI186" t="str">
        <f>LOOKUP(Y186,{0,4.12,5.23,6.34},{"Low","Medium Low","Medium High","High"})</f>
        <v>Medium Low</v>
      </c>
      <c r="AJ186" t="str">
        <f>LOOKUP(Z186,{0,4.08,5.4,6.72},{"Low","Medium Low","Medium High","High"})</f>
        <v>Medium Low</v>
      </c>
      <c r="AK186" t="str">
        <f>LOOKUP(AA186,{0,3.41,4.83,6.25},{"Low","Medium Low","Medium High","High"})</f>
        <v>Medium Low</v>
      </c>
      <c r="AL186" t="str">
        <f>LOOKUP(AB186,{0,4.31,5.38,6.45},{"Low","Medium Low","Medium High","High"})</f>
        <v>Low</v>
      </c>
      <c r="AM186">
        <f>VLOOKUP(C186,'CLEAN DATA'!$C$1:$BE$1213,25,FALSE)</f>
        <v>1</v>
      </c>
      <c r="AN186">
        <f>VLOOKUP($C186,'CLEAN DATA'!$C$1:$BE$1213,2,FALSE)</f>
        <v>40</v>
      </c>
      <c r="AO186" t="str">
        <f t="shared" si="47"/>
        <v>31-40</v>
      </c>
      <c r="AP186">
        <f>VLOOKUP(C186,'AT Copy'!C185:BP1397,66,FALSE)</f>
        <v>1</v>
      </c>
      <c r="AQ186">
        <f>VLOOKUP(C186,'AT Copy'!C185:BP1397,40,FALSE)</f>
        <v>1</v>
      </c>
    </row>
    <row r="187" spans="1:43" x14ac:dyDescent="0.2">
      <c r="A187">
        <v>186</v>
      </c>
      <c r="B187" s="2">
        <v>44095.45616898148</v>
      </c>
      <c r="C187" t="s">
        <v>297</v>
      </c>
      <c r="D187">
        <v>5</v>
      </c>
      <c r="E187">
        <v>4</v>
      </c>
      <c r="F187">
        <v>5</v>
      </c>
      <c r="G187">
        <v>4</v>
      </c>
      <c r="H187">
        <v>5</v>
      </c>
      <c r="I187">
        <v>4</v>
      </c>
      <c r="J187">
        <v>5</v>
      </c>
      <c r="K187">
        <v>3</v>
      </c>
      <c r="L187">
        <v>5</v>
      </c>
      <c r="M187">
        <v>3</v>
      </c>
      <c r="N187">
        <f t="shared" si="32"/>
        <v>5</v>
      </c>
      <c r="O187">
        <f t="shared" si="33"/>
        <v>4</v>
      </c>
      <c r="P187">
        <f t="shared" si="34"/>
        <v>5</v>
      </c>
      <c r="Q187">
        <f t="shared" si="35"/>
        <v>4</v>
      </c>
      <c r="R187">
        <f t="shared" si="36"/>
        <v>5</v>
      </c>
      <c r="S187">
        <f t="shared" si="37"/>
        <v>4</v>
      </c>
      <c r="T187">
        <f t="shared" si="38"/>
        <v>5</v>
      </c>
      <c r="U187">
        <f t="shared" si="39"/>
        <v>5</v>
      </c>
      <c r="V187">
        <f t="shared" si="40"/>
        <v>5</v>
      </c>
      <c r="W187">
        <f t="shared" si="41"/>
        <v>5</v>
      </c>
      <c r="X187">
        <f t="shared" si="42"/>
        <v>4.5</v>
      </c>
      <c r="Y187">
        <f t="shared" si="43"/>
        <v>4.5</v>
      </c>
      <c r="Z187">
        <f t="shared" si="44"/>
        <v>5</v>
      </c>
      <c r="AA187">
        <f t="shared" si="45"/>
        <v>4.5</v>
      </c>
      <c r="AB187">
        <f t="shared" si="46"/>
        <v>5</v>
      </c>
      <c r="AC187">
        <v>4.4400000000000004</v>
      </c>
      <c r="AD187">
        <v>5.23</v>
      </c>
      <c r="AE187">
        <v>5.4</v>
      </c>
      <c r="AF187">
        <v>4.83</v>
      </c>
      <c r="AG187">
        <v>5.38</v>
      </c>
      <c r="AH187" t="str">
        <f>LOOKUP(X187,{0,2.99,4.44,5.89},{"Low","Medium Low","Medium High","High"})</f>
        <v>Medium High</v>
      </c>
      <c r="AI187" t="str">
        <f>LOOKUP(Y187,{0,4.12,5.23,6.34},{"Low","Medium Low","Medium High","High"})</f>
        <v>Medium Low</v>
      </c>
      <c r="AJ187" t="str">
        <f>LOOKUP(Z187,{0,4.08,5.4,6.72},{"Low","Medium Low","Medium High","High"})</f>
        <v>Medium Low</v>
      </c>
      <c r="AK187" t="str">
        <f>LOOKUP(AA187,{0,3.41,4.83,6.25},{"Low","Medium Low","Medium High","High"})</f>
        <v>Medium Low</v>
      </c>
      <c r="AL187" t="str">
        <f>LOOKUP(AB187,{0,4.31,5.38,6.45},{"Low","Medium Low","Medium High","High"})</f>
        <v>Medium Low</v>
      </c>
      <c r="AM187">
        <f>VLOOKUP(C187,'CLEAN DATA'!$C$1:$BE$1213,25,FALSE)</f>
        <v>4</v>
      </c>
      <c r="AN187">
        <f>VLOOKUP($C187,'CLEAN DATA'!$C$1:$BE$1213,2,FALSE)</f>
        <v>24</v>
      </c>
      <c r="AO187" t="str">
        <f t="shared" si="47"/>
        <v>&lt;=30</v>
      </c>
      <c r="AP187">
        <f>VLOOKUP(C187,'AT Copy'!C186:BP1398,66,FALSE)</f>
        <v>7</v>
      </c>
      <c r="AQ187">
        <f>VLOOKUP(C187,'AT Copy'!C186:BP1398,40,FALSE)</f>
        <v>1</v>
      </c>
    </row>
    <row r="188" spans="1:43" x14ac:dyDescent="0.2">
      <c r="A188">
        <v>187</v>
      </c>
      <c r="B188" s="2">
        <v>44095.461770833332</v>
      </c>
      <c r="C188" t="s">
        <v>298</v>
      </c>
      <c r="D188">
        <v>6</v>
      </c>
      <c r="E188">
        <v>7</v>
      </c>
      <c r="F188">
        <v>7</v>
      </c>
      <c r="G188">
        <v>6</v>
      </c>
      <c r="H188">
        <v>5</v>
      </c>
      <c r="I188">
        <v>6</v>
      </c>
      <c r="J188">
        <v>6</v>
      </c>
      <c r="K188">
        <v>7</v>
      </c>
      <c r="L188">
        <v>5</v>
      </c>
      <c r="M188">
        <v>6</v>
      </c>
      <c r="N188">
        <f t="shared" si="32"/>
        <v>6</v>
      </c>
      <c r="O188">
        <f t="shared" si="33"/>
        <v>1</v>
      </c>
      <c r="P188">
        <f t="shared" si="34"/>
        <v>7</v>
      </c>
      <c r="Q188">
        <f t="shared" si="35"/>
        <v>2</v>
      </c>
      <c r="R188">
        <f t="shared" si="36"/>
        <v>5</v>
      </c>
      <c r="S188">
        <f t="shared" si="37"/>
        <v>2</v>
      </c>
      <c r="T188">
        <f t="shared" si="38"/>
        <v>6</v>
      </c>
      <c r="U188">
        <f t="shared" si="39"/>
        <v>1</v>
      </c>
      <c r="V188">
        <f t="shared" si="40"/>
        <v>5</v>
      </c>
      <c r="W188">
        <f t="shared" si="41"/>
        <v>2</v>
      </c>
      <c r="X188">
        <f t="shared" si="42"/>
        <v>4</v>
      </c>
      <c r="Y188">
        <f t="shared" si="43"/>
        <v>3.5</v>
      </c>
      <c r="Z188">
        <f t="shared" si="44"/>
        <v>4</v>
      </c>
      <c r="AA188">
        <f t="shared" si="45"/>
        <v>3.5</v>
      </c>
      <c r="AB188">
        <f t="shared" si="46"/>
        <v>3.5</v>
      </c>
      <c r="AC188">
        <v>4.4400000000000004</v>
      </c>
      <c r="AD188">
        <v>5.23</v>
      </c>
      <c r="AE188">
        <v>5.4</v>
      </c>
      <c r="AF188">
        <v>4.83</v>
      </c>
      <c r="AG188">
        <v>5.38</v>
      </c>
      <c r="AH188" t="str">
        <f>LOOKUP(X188,{0,2.99,4.44,5.89},{"Low","Medium Low","Medium High","High"})</f>
        <v>Medium Low</v>
      </c>
      <c r="AI188" t="str">
        <f>LOOKUP(Y188,{0,4.12,5.23,6.34},{"Low","Medium Low","Medium High","High"})</f>
        <v>Low</v>
      </c>
      <c r="AJ188" t="str">
        <f>LOOKUP(Z188,{0,4.08,5.4,6.72},{"Low","Medium Low","Medium High","High"})</f>
        <v>Low</v>
      </c>
      <c r="AK188" t="str">
        <f>LOOKUP(AA188,{0,3.41,4.83,6.25},{"Low","Medium Low","Medium High","High"})</f>
        <v>Medium Low</v>
      </c>
      <c r="AL188" t="str">
        <f>LOOKUP(AB188,{0,4.31,5.38,6.45},{"Low","Medium Low","Medium High","High"})</f>
        <v>Low</v>
      </c>
      <c r="AM188">
        <f>VLOOKUP(C188,'CLEAN DATA'!$C$1:$BE$1213,25,FALSE)</f>
        <v>10</v>
      </c>
      <c r="AN188">
        <f>VLOOKUP($C188,'CLEAN DATA'!$C$1:$BE$1213,2,FALSE)</f>
        <v>31</v>
      </c>
      <c r="AO188" t="str">
        <f t="shared" si="47"/>
        <v>31-40</v>
      </c>
      <c r="AP188">
        <f>VLOOKUP(C188,'AT Copy'!C187:BP1399,66,FALSE)</f>
        <v>1</v>
      </c>
      <c r="AQ188">
        <f>VLOOKUP(C188,'AT Copy'!C187:BP1399,40,FALSE)</f>
        <v>1</v>
      </c>
    </row>
    <row r="189" spans="1:43" x14ac:dyDescent="0.2">
      <c r="A189">
        <v>188</v>
      </c>
      <c r="B189" s="2">
        <v>44095.469722222224</v>
      </c>
      <c r="C189" t="s">
        <v>299</v>
      </c>
      <c r="D189">
        <v>3</v>
      </c>
      <c r="E189">
        <v>3</v>
      </c>
      <c r="F189">
        <v>7</v>
      </c>
      <c r="G189">
        <v>5</v>
      </c>
      <c r="H189">
        <v>6</v>
      </c>
      <c r="I189">
        <v>5</v>
      </c>
      <c r="J189">
        <v>5</v>
      </c>
      <c r="K189">
        <v>3</v>
      </c>
      <c r="L189">
        <v>3</v>
      </c>
      <c r="M189">
        <v>3</v>
      </c>
      <c r="N189">
        <f t="shared" si="32"/>
        <v>3</v>
      </c>
      <c r="O189">
        <f t="shared" si="33"/>
        <v>5</v>
      </c>
      <c r="P189">
        <f t="shared" si="34"/>
        <v>7</v>
      </c>
      <c r="Q189">
        <f t="shared" si="35"/>
        <v>3</v>
      </c>
      <c r="R189">
        <f t="shared" si="36"/>
        <v>6</v>
      </c>
      <c r="S189">
        <f t="shared" si="37"/>
        <v>3</v>
      </c>
      <c r="T189">
        <f t="shared" si="38"/>
        <v>5</v>
      </c>
      <c r="U189">
        <f t="shared" si="39"/>
        <v>5</v>
      </c>
      <c r="V189">
        <f t="shared" si="40"/>
        <v>3</v>
      </c>
      <c r="W189">
        <f t="shared" si="41"/>
        <v>5</v>
      </c>
      <c r="X189">
        <f t="shared" si="42"/>
        <v>3</v>
      </c>
      <c r="Y189">
        <f t="shared" si="43"/>
        <v>5</v>
      </c>
      <c r="Z189">
        <f t="shared" si="44"/>
        <v>6</v>
      </c>
      <c r="AA189">
        <f t="shared" si="45"/>
        <v>3</v>
      </c>
      <c r="AB189">
        <f t="shared" si="46"/>
        <v>5.5</v>
      </c>
      <c r="AC189">
        <v>4.4400000000000004</v>
      </c>
      <c r="AD189">
        <v>5.23</v>
      </c>
      <c r="AE189">
        <v>5.4</v>
      </c>
      <c r="AF189">
        <v>4.83</v>
      </c>
      <c r="AG189">
        <v>5.38</v>
      </c>
      <c r="AH189" t="str">
        <f>LOOKUP(X189,{0,2.99,4.44,5.89},{"Low","Medium Low","Medium High","High"})</f>
        <v>Medium Low</v>
      </c>
      <c r="AI189" t="str">
        <f>LOOKUP(Y189,{0,4.12,5.23,6.34},{"Low","Medium Low","Medium High","High"})</f>
        <v>Medium Low</v>
      </c>
      <c r="AJ189" t="str">
        <f>LOOKUP(Z189,{0,4.08,5.4,6.72},{"Low","Medium Low","Medium High","High"})</f>
        <v>Medium High</v>
      </c>
      <c r="AK189" t="str">
        <f>LOOKUP(AA189,{0,3.41,4.83,6.25},{"Low","Medium Low","Medium High","High"})</f>
        <v>Low</v>
      </c>
      <c r="AL189" t="str">
        <f>LOOKUP(AB189,{0,4.31,5.38,6.45},{"Low","Medium Low","Medium High","High"})</f>
        <v>Medium High</v>
      </c>
      <c r="AM189">
        <f>VLOOKUP(C189,'CLEAN DATA'!$C$1:$BE$1213,25,FALSE)</f>
        <v>1</v>
      </c>
      <c r="AN189">
        <f>VLOOKUP($C189,'CLEAN DATA'!$C$1:$BE$1213,2,FALSE)</f>
        <v>36</v>
      </c>
      <c r="AO189" t="str">
        <f t="shared" si="47"/>
        <v>31-40</v>
      </c>
      <c r="AP189">
        <f>VLOOKUP(C189,'AT Copy'!C188:BP1400,66,FALSE)</f>
        <v>5</v>
      </c>
      <c r="AQ189">
        <f>VLOOKUP(C189,'AT Copy'!C188:BP1400,40,FALSE)</f>
        <v>0</v>
      </c>
    </row>
    <row r="190" spans="1:43" x14ac:dyDescent="0.2">
      <c r="A190">
        <v>189</v>
      </c>
      <c r="B190" s="2">
        <v>44095.477476851855</v>
      </c>
      <c r="C190" t="s">
        <v>300</v>
      </c>
      <c r="D190">
        <v>2</v>
      </c>
      <c r="E190">
        <v>5</v>
      </c>
      <c r="F190">
        <v>1</v>
      </c>
      <c r="G190">
        <v>5</v>
      </c>
      <c r="H190">
        <v>4</v>
      </c>
      <c r="I190">
        <v>6</v>
      </c>
      <c r="J190">
        <v>2</v>
      </c>
      <c r="K190">
        <v>5</v>
      </c>
      <c r="L190">
        <v>3</v>
      </c>
      <c r="M190">
        <v>5</v>
      </c>
      <c r="N190">
        <f t="shared" si="32"/>
        <v>2</v>
      </c>
      <c r="O190">
        <f t="shared" si="33"/>
        <v>3</v>
      </c>
      <c r="P190">
        <f t="shared" si="34"/>
        <v>1</v>
      </c>
      <c r="Q190">
        <f t="shared" si="35"/>
        <v>3</v>
      </c>
      <c r="R190">
        <f t="shared" si="36"/>
        <v>4</v>
      </c>
      <c r="S190">
        <f t="shared" si="37"/>
        <v>2</v>
      </c>
      <c r="T190">
        <f t="shared" si="38"/>
        <v>2</v>
      </c>
      <c r="U190">
        <f t="shared" si="39"/>
        <v>3</v>
      </c>
      <c r="V190">
        <f t="shared" si="40"/>
        <v>3</v>
      </c>
      <c r="W190">
        <f t="shared" si="41"/>
        <v>3</v>
      </c>
      <c r="X190">
        <f t="shared" si="42"/>
        <v>2</v>
      </c>
      <c r="Y190">
        <f t="shared" si="43"/>
        <v>2.5</v>
      </c>
      <c r="Z190">
        <f t="shared" si="44"/>
        <v>2</v>
      </c>
      <c r="AA190">
        <f t="shared" si="45"/>
        <v>3</v>
      </c>
      <c r="AB190">
        <f t="shared" si="46"/>
        <v>3.5</v>
      </c>
      <c r="AC190">
        <v>4.4400000000000004</v>
      </c>
      <c r="AD190">
        <v>5.23</v>
      </c>
      <c r="AE190">
        <v>5.4</v>
      </c>
      <c r="AF190">
        <v>4.83</v>
      </c>
      <c r="AG190">
        <v>5.38</v>
      </c>
      <c r="AH190" t="str">
        <f>LOOKUP(X190,{0,2.99,4.44,5.89},{"Low","Medium Low","Medium High","High"})</f>
        <v>Low</v>
      </c>
      <c r="AI190" t="str">
        <f>LOOKUP(Y190,{0,4.12,5.23,6.34},{"Low","Medium Low","Medium High","High"})</f>
        <v>Low</v>
      </c>
      <c r="AJ190" t="str">
        <f>LOOKUP(Z190,{0,4.08,5.4,6.72},{"Low","Medium Low","Medium High","High"})</f>
        <v>Low</v>
      </c>
      <c r="AK190" t="str">
        <f>LOOKUP(AA190,{0,3.41,4.83,6.25},{"Low","Medium Low","Medium High","High"})</f>
        <v>Low</v>
      </c>
      <c r="AL190" t="str">
        <f>LOOKUP(AB190,{0,4.31,5.38,6.45},{"Low","Medium Low","Medium High","High"})</f>
        <v>Low</v>
      </c>
      <c r="AM190">
        <f>VLOOKUP(C190,'CLEAN DATA'!$C$1:$BE$1213,25,FALSE)</f>
        <v>1</v>
      </c>
      <c r="AN190">
        <f>VLOOKUP($C190,'CLEAN DATA'!$C$1:$BE$1213,2,FALSE)</f>
        <v>29</v>
      </c>
      <c r="AO190" t="str">
        <f t="shared" si="47"/>
        <v>&lt;=30</v>
      </c>
      <c r="AP190">
        <f>VLOOKUP(C190,'AT Copy'!C189:BP1401,66,FALSE)</f>
        <v>1</v>
      </c>
      <c r="AQ190">
        <f>VLOOKUP(C190,'AT Copy'!C189:BP1401,40,FALSE)</f>
        <v>0</v>
      </c>
    </row>
    <row r="191" spans="1:43" x14ac:dyDescent="0.2">
      <c r="A191">
        <v>190</v>
      </c>
      <c r="B191" s="2">
        <v>44095.484652777777</v>
      </c>
      <c r="C191" t="s">
        <v>301</v>
      </c>
      <c r="D191">
        <v>6</v>
      </c>
      <c r="E191">
        <v>6</v>
      </c>
      <c r="F191">
        <v>7</v>
      </c>
      <c r="G191">
        <v>6</v>
      </c>
      <c r="H191">
        <v>6</v>
      </c>
      <c r="I191">
        <v>6</v>
      </c>
      <c r="J191">
        <v>6</v>
      </c>
      <c r="K191">
        <v>7</v>
      </c>
      <c r="L191">
        <v>6</v>
      </c>
      <c r="M191">
        <v>5</v>
      </c>
      <c r="N191">
        <f t="shared" si="32"/>
        <v>6</v>
      </c>
      <c r="O191">
        <f t="shared" si="33"/>
        <v>2</v>
      </c>
      <c r="P191">
        <f t="shared" si="34"/>
        <v>7</v>
      </c>
      <c r="Q191">
        <f t="shared" si="35"/>
        <v>2</v>
      </c>
      <c r="R191">
        <f t="shared" si="36"/>
        <v>6</v>
      </c>
      <c r="S191">
        <f t="shared" si="37"/>
        <v>2</v>
      </c>
      <c r="T191">
        <f t="shared" si="38"/>
        <v>6</v>
      </c>
      <c r="U191">
        <f t="shared" si="39"/>
        <v>1</v>
      </c>
      <c r="V191">
        <f t="shared" si="40"/>
        <v>6</v>
      </c>
      <c r="W191">
        <f t="shared" si="41"/>
        <v>3</v>
      </c>
      <c r="X191">
        <f t="shared" si="42"/>
        <v>4</v>
      </c>
      <c r="Y191">
        <f t="shared" si="43"/>
        <v>4</v>
      </c>
      <c r="Z191">
        <f t="shared" si="44"/>
        <v>4</v>
      </c>
      <c r="AA191">
        <f t="shared" si="45"/>
        <v>4</v>
      </c>
      <c r="AB191">
        <f t="shared" si="46"/>
        <v>4.5</v>
      </c>
      <c r="AC191">
        <v>4.4400000000000004</v>
      </c>
      <c r="AD191">
        <v>5.23</v>
      </c>
      <c r="AE191">
        <v>5.4</v>
      </c>
      <c r="AF191">
        <v>4.83</v>
      </c>
      <c r="AG191">
        <v>5.38</v>
      </c>
      <c r="AH191" t="str">
        <f>LOOKUP(X191,{0,2.99,4.44,5.89},{"Low","Medium Low","Medium High","High"})</f>
        <v>Medium Low</v>
      </c>
      <c r="AI191" t="str">
        <f>LOOKUP(Y191,{0,4.12,5.23,6.34},{"Low","Medium Low","Medium High","High"})</f>
        <v>Low</v>
      </c>
      <c r="AJ191" t="str">
        <f>LOOKUP(Z191,{0,4.08,5.4,6.72},{"Low","Medium Low","Medium High","High"})</f>
        <v>Low</v>
      </c>
      <c r="AK191" t="str">
        <f>LOOKUP(AA191,{0,3.41,4.83,6.25},{"Low","Medium Low","Medium High","High"})</f>
        <v>Medium Low</v>
      </c>
      <c r="AL191" t="str">
        <f>LOOKUP(AB191,{0,4.31,5.38,6.45},{"Low","Medium Low","Medium High","High"})</f>
        <v>Medium Low</v>
      </c>
      <c r="AM191">
        <f>VLOOKUP(C191,'CLEAN DATA'!$C$1:$BE$1213,25,FALSE)</f>
        <v>1</v>
      </c>
      <c r="AN191">
        <f>VLOOKUP($C191,'CLEAN DATA'!$C$1:$BE$1213,2,FALSE)</f>
        <v>23</v>
      </c>
      <c r="AO191" t="str">
        <f t="shared" si="47"/>
        <v>&lt;=30</v>
      </c>
      <c r="AP191">
        <f>VLOOKUP(C191,'AT Copy'!C190:BP1402,66,FALSE)</f>
        <v>1</v>
      </c>
      <c r="AQ191">
        <f>VLOOKUP(C191,'AT Copy'!C190:BP1402,40,FALSE)</f>
        <v>0</v>
      </c>
    </row>
    <row r="192" spans="1:43" x14ac:dyDescent="0.2">
      <c r="A192">
        <v>191</v>
      </c>
      <c r="B192" s="2">
        <v>44095.638333333336</v>
      </c>
      <c r="C192" t="s">
        <v>302</v>
      </c>
      <c r="D192">
        <v>6</v>
      </c>
      <c r="E192">
        <v>4</v>
      </c>
      <c r="F192">
        <v>7</v>
      </c>
      <c r="G192">
        <v>1</v>
      </c>
      <c r="H192">
        <v>5</v>
      </c>
      <c r="I192">
        <v>3</v>
      </c>
      <c r="J192">
        <v>7</v>
      </c>
      <c r="K192">
        <v>4</v>
      </c>
      <c r="L192">
        <v>6</v>
      </c>
      <c r="M192">
        <v>4</v>
      </c>
      <c r="N192">
        <f t="shared" si="32"/>
        <v>6</v>
      </c>
      <c r="O192">
        <f t="shared" si="33"/>
        <v>4</v>
      </c>
      <c r="P192">
        <f t="shared" si="34"/>
        <v>7</v>
      </c>
      <c r="Q192">
        <f t="shared" si="35"/>
        <v>7</v>
      </c>
      <c r="R192">
        <f t="shared" si="36"/>
        <v>5</v>
      </c>
      <c r="S192">
        <f t="shared" si="37"/>
        <v>5</v>
      </c>
      <c r="T192">
        <f t="shared" si="38"/>
        <v>7</v>
      </c>
      <c r="U192">
        <f t="shared" si="39"/>
        <v>4</v>
      </c>
      <c r="V192">
        <f t="shared" si="40"/>
        <v>6</v>
      </c>
      <c r="W192">
        <f t="shared" si="41"/>
        <v>4</v>
      </c>
      <c r="X192">
        <f t="shared" si="42"/>
        <v>5.5</v>
      </c>
      <c r="Y192">
        <f t="shared" si="43"/>
        <v>5.5</v>
      </c>
      <c r="Z192">
        <f t="shared" si="44"/>
        <v>5.5</v>
      </c>
      <c r="AA192">
        <f t="shared" si="45"/>
        <v>6.5</v>
      </c>
      <c r="AB192">
        <f t="shared" si="46"/>
        <v>4.5</v>
      </c>
      <c r="AC192">
        <v>4.4400000000000004</v>
      </c>
      <c r="AD192">
        <v>5.23</v>
      </c>
      <c r="AE192">
        <v>5.4</v>
      </c>
      <c r="AF192">
        <v>4.83</v>
      </c>
      <c r="AG192">
        <v>5.38</v>
      </c>
      <c r="AH192" t="str">
        <f>LOOKUP(X192,{0,2.99,4.44,5.89},{"Low","Medium Low","Medium High","High"})</f>
        <v>Medium High</v>
      </c>
      <c r="AI192" t="str">
        <f>LOOKUP(Y192,{0,4.12,5.23,6.34},{"Low","Medium Low","Medium High","High"})</f>
        <v>Medium High</v>
      </c>
      <c r="AJ192" t="str">
        <f>LOOKUP(Z192,{0,4.08,5.4,6.72},{"Low","Medium Low","Medium High","High"})</f>
        <v>Medium High</v>
      </c>
      <c r="AK192" t="str">
        <f>LOOKUP(AA192,{0,3.41,4.83,6.25},{"Low","Medium Low","Medium High","High"})</f>
        <v>High</v>
      </c>
      <c r="AL192" t="str">
        <f>LOOKUP(AB192,{0,4.31,5.38,6.45},{"Low","Medium Low","Medium High","High"})</f>
        <v>Medium Low</v>
      </c>
      <c r="AM192">
        <f>VLOOKUP(C192,'CLEAN DATA'!$C$1:$BE$1213,25,FALSE)</f>
        <v>11</v>
      </c>
      <c r="AN192">
        <f>VLOOKUP($C192,'CLEAN DATA'!$C$1:$BE$1213,2,FALSE)</f>
        <v>60</v>
      </c>
      <c r="AO192" t="str">
        <f t="shared" si="47"/>
        <v>51-60</v>
      </c>
      <c r="AP192">
        <f>VLOOKUP(C192,'AT Copy'!C191:BP1403,66,FALSE)</f>
        <v>4</v>
      </c>
      <c r="AQ192">
        <f>VLOOKUP(C192,'AT Copy'!C191:BP1403,40,FALSE)</f>
        <v>1</v>
      </c>
    </row>
    <row r="193" spans="1:43" x14ac:dyDescent="0.2">
      <c r="A193">
        <v>192</v>
      </c>
      <c r="B193" s="2">
        <v>44095.639166666668</v>
      </c>
      <c r="C193" t="s">
        <v>304</v>
      </c>
      <c r="D193">
        <v>1</v>
      </c>
      <c r="E193">
        <v>1</v>
      </c>
      <c r="F193">
        <v>5</v>
      </c>
      <c r="G193">
        <v>1</v>
      </c>
      <c r="H193">
        <v>7</v>
      </c>
      <c r="I193">
        <v>7</v>
      </c>
      <c r="J193">
        <v>7</v>
      </c>
      <c r="K193">
        <v>1</v>
      </c>
      <c r="L193">
        <v>7</v>
      </c>
      <c r="M193">
        <v>1</v>
      </c>
      <c r="N193">
        <f t="shared" si="32"/>
        <v>1</v>
      </c>
      <c r="O193">
        <f t="shared" si="33"/>
        <v>7</v>
      </c>
      <c r="P193">
        <f t="shared" si="34"/>
        <v>5</v>
      </c>
      <c r="Q193">
        <f t="shared" si="35"/>
        <v>7</v>
      </c>
      <c r="R193">
        <f t="shared" si="36"/>
        <v>7</v>
      </c>
      <c r="S193">
        <f t="shared" si="37"/>
        <v>1</v>
      </c>
      <c r="T193">
        <f t="shared" si="38"/>
        <v>7</v>
      </c>
      <c r="U193">
        <f t="shared" si="39"/>
        <v>7</v>
      </c>
      <c r="V193">
        <f t="shared" si="40"/>
        <v>7</v>
      </c>
      <c r="W193">
        <f t="shared" si="41"/>
        <v>7</v>
      </c>
      <c r="X193">
        <f t="shared" si="42"/>
        <v>1</v>
      </c>
      <c r="Y193">
        <f t="shared" si="43"/>
        <v>7</v>
      </c>
      <c r="Z193">
        <f t="shared" si="44"/>
        <v>6</v>
      </c>
      <c r="AA193">
        <f t="shared" si="45"/>
        <v>7</v>
      </c>
      <c r="AB193">
        <f t="shared" si="46"/>
        <v>7</v>
      </c>
      <c r="AC193">
        <v>4.4400000000000004</v>
      </c>
      <c r="AD193">
        <v>5.23</v>
      </c>
      <c r="AE193">
        <v>5.4</v>
      </c>
      <c r="AF193">
        <v>4.83</v>
      </c>
      <c r="AG193">
        <v>5.38</v>
      </c>
      <c r="AH193" t="str">
        <f>LOOKUP(X193,{0,2.99,4.44,5.89},{"Low","Medium Low","Medium High","High"})</f>
        <v>Low</v>
      </c>
      <c r="AI193" t="str">
        <f>LOOKUP(Y193,{0,4.12,5.23,6.34},{"Low","Medium Low","Medium High","High"})</f>
        <v>High</v>
      </c>
      <c r="AJ193" t="str">
        <f>LOOKUP(Z193,{0,4.08,5.4,6.72},{"Low","Medium Low","Medium High","High"})</f>
        <v>Medium High</v>
      </c>
      <c r="AK193" t="str">
        <f>LOOKUP(AA193,{0,3.41,4.83,6.25},{"Low","Medium Low","Medium High","High"})</f>
        <v>High</v>
      </c>
      <c r="AL193" t="str">
        <f>LOOKUP(AB193,{0,4.31,5.38,6.45},{"Low","Medium Low","Medium High","High"})</f>
        <v>High</v>
      </c>
      <c r="AM193">
        <f>VLOOKUP(C193,'CLEAN DATA'!$C$1:$BE$1213,25,FALSE)</f>
        <v>1</v>
      </c>
      <c r="AN193">
        <f>VLOOKUP($C193,'CLEAN DATA'!$C$1:$BE$1213,2,FALSE)</f>
        <v>37</v>
      </c>
      <c r="AO193" t="str">
        <f t="shared" si="47"/>
        <v>31-40</v>
      </c>
      <c r="AP193">
        <f>VLOOKUP(C193,'AT Copy'!C192:BP1404,66,FALSE)</f>
        <v>8</v>
      </c>
      <c r="AQ193">
        <f>VLOOKUP(C193,'AT Copy'!C192:BP1404,40,FALSE)</f>
        <v>1</v>
      </c>
    </row>
    <row r="194" spans="1:43" x14ac:dyDescent="0.2">
      <c r="A194">
        <v>193</v>
      </c>
      <c r="B194" s="2">
        <v>44095.641747685186</v>
      </c>
      <c r="C194" t="s">
        <v>305</v>
      </c>
      <c r="D194">
        <v>5</v>
      </c>
      <c r="E194">
        <v>2</v>
      </c>
      <c r="F194">
        <v>6</v>
      </c>
      <c r="G194">
        <v>1</v>
      </c>
      <c r="H194">
        <v>6</v>
      </c>
      <c r="I194">
        <v>6</v>
      </c>
      <c r="J194">
        <v>6</v>
      </c>
      <c r="K194">
        <v>3</v>
      </c>
      <c r="L194">
        <v>7</v>
      </c>
      <c r="M194">
        <v>1</v>
      </c>
      <c r="N194">
        <f t="shared" si="32"/>
        <v>5</v>
      </c>
      <c r="O194">
        <f t="shared" si="33"/>
        <v>6</v>
      </c>
      <c r="P194">
        <f t="shared" si="34"/>
        <v>6</v>
      </c>
      <c r="Q194">
        <f t="shared" si="35"/>
        <v>7</v>
      </c>
      <c r="R194">
        <f t="shared" si="36"/>
        <v>6</v>
      </c>
      <c r="S194">
        <f t="shared" si="37"/>
        <v>2</v>
      </c>
      <c r="T194">
        <f t="shared" si="38"/>
        <v>6</v>
      </c>
      <c r="U194">
        <f t="shared" si="39"/>
        <v>5</v>
      </c>
      <c r="V194">
        <f t="shared" si="40"/>
        <v>7</v>
      </c>
      <c r="W194">
        <f t="shared" si="41"/>
        <v>7</v>
      </c>
      <c r="X194">
        <f t="shared" si="42"/>
        <v>3.5</v>
      </c>
      <c r="Y194">
        <f t="shared" si="43"/>
        <v>6</v>
      </c>
      <c r="Z194">
        <f t="shared" si="44"/>
        <v>5.5</v>
      </c>
      <c r="AA194">
        <f t="shared" si="45"/>
        <v>7</v>
      </c>
      <c r="AB194">
        <f t="shared" si="46"/>
        <v>6.5</v>
      </c>
      <c r="AC194">
        <v>4.4400000000000004</v>
      </c>
      <c r="AD194">
        <v>5.23</v>
      </c>
      <c r="AE194">
        <v>5.4</v>
      </c>
      <c r="AF194">
        <v>4.83</v>
      </c>
      <c r="AG194">
        <v>5.38</v>
      </c>
      <c r="AH194" t="str">
        <f>LOOKUP(X194,{0,2.99,4.44,5.89},{"Low","Medium Low","Medium High","High"})</f>
        <v>Medium Low</v>
      </c>
      <c r="AI194" t="str">
        <f>LOOKUP(Y194,{0,4.12,5.23,6.34},{"Low","Medium Low","Medium High","High"})</f>
        <v>Medium High</v>
      </c>
      <c r="AJ194" t="str">
        <f>LOOKUP(Z194,{0,4.08,5.4,6.72},{"Low","Medium Low","Medium High","High"})</f>
        <v>Medium High</v>
      </c>
      <c r="AK194" t="str">
        <f>LOOKUP(AA194,{0,3.41,4.83,6.25},{"Low","Medium Low","Medium High","High"})</f>
        <v>High</v>
      </c>
      <c r="AL194" t="str">
        <f>LOOKUP(AB194,{0,4.31,5.38,6.45},{"Low","Medium Low","Medium High","High"})</f>
        <v>High</v>
      </c>
      <c r="AM194">
        <f>VLOOKUP(C194,'CLEAN DATA'!$C$1:$BE$1213,25,FALSE)</f>
        <v>9</v>
      </c>
      <c r="AN194">
        <f>VLOOKUP($C194,'CLEAN DATA'!$C$1:$BE$1213,2,FALSE)</f>
        <v>83</v>
      </c>
      <c r="AO194" t="str">
        <f t="shared" si="47"/>
        <v>60+</v>
      </c>
      <c r="AP194">
        <f>VLOOKUP(C194,'AT Copy'!C193:BP1405,66,FALSE)</f>
        <v>8</v>
      </c>
      <c r="AQ194">
        <f>VLOOKUP(C194,'AT Copy'!C193:BP1405,40,FALSE)</f>
        <v>0</v>
      </c>
    </row>
    <row r="195" spans="1:43" x14ac:dyDescent="0.2">
      <c r="A195">
        <v>194</v>
      </c>
      <c r="B195" s="2">
        <v>44095.645011574074</v>
      </c>
      <c r="C195" t="s">
        <v>306</v>
      </c>
      <c r="D195">
        <v>4</v>
      </c>
      <c r="E195">
        <v>1</v>
      </c>
      <c r="F195">
        <v>6</v>
      </c>
      <c r="G195">
        <v>1</v>
      </c>
      <c r="H195">
        <v>6</v>
      </c>
      <c r="I195">
        <v>6</v>
      </c>
      <c r="J195">
        <v>6</v>
      </c>
      <c r="K195">
        <v>1</v>
      </c>
      <c r="L195">
        <v>6</v>
      </c>
      <c r="M195">
        <v>1</v>
      </c>
      <c r="N195">
        <f t="shared" ref="N195:N258" si="48">D195</f>
        <v>4</v>
      </c>
      <c r="O195">
        <f t="shared" ref="O195:O258" si="49">IF(E195=1,7,IF(E195=2,6,IF(E195=3,5,IF(E195=4,4,IF(E195=5,3,IF(E195=6,2,IF(E195=7,1,"")))))))</f>
        <v>7</v>
      </c>
      <c r="P195">
        <f t="shared" ref="P195:P258" si="50">F195</f>
        <v>6</v>
      </c>
      <c r="Q195">
        <f t="shared" ref="Q195:Q258" si="51">IF(G195=1,7,IF(G195=2,6,IF(G195=3,5,IF(G195=4,4,IF(G195=5,3,IF(G195=6,2,IF(G195=7,1,"")))))))</f>
        <v>7</v>
      </c>
      <c r="R195">
        <f t="shared" ref="R195:R258" si="52">H195</f>
        <v>6</v>
      </c>
      <c r="S195">
        <f t="shared" ref="S195:S258" si="53">IF(I195=1,7,IF(I195=2,6,IF(I195=3,5,IF(I195=4,4,IF(I195=5,3,IF(I195=6,2,IF(I195=7,1,"")))))))</f>
        <v>2</v>
      </c>
      <c r="T195">
        <f t="shared" ref="T195:T258" si="54">J195</f>
        <v>6</v>
      </c>
      <c r="U195">
        <f t="shared" ref="U195:U258" si="55">IF(K195=1,7,IF(K195=2,6,IF(K195=3,5,IF(K195=4,4,IF(K195=5,3,IF(K195=6,2,IF(K195=7,1,"")))))))</f>
        <v>7</v>
      </c>
      <c r="V195">
        <f t="shared" ref="V195:V258" si="56">L195</f>
        <v>6</v>
      </c>
      <c r="W195">
        <f t="shared" ref="W195:W258" si="57">IF(M195=1,7,IF(M195=2,6,IF(M195=3,5,IF(M195=4,4,IF(M195=5,3,IF(M195=6,2,IF(M195=7,1,"")))))))</f>
        <v>7</v>
      </c>
      <c r="X195">
        <f t="shared" ref="X195:X258" si="58">(N195+S195)/2</f>
        <v>3</v>
      </c>
      <c r="Y195">
        <f t="shared" ref="Y195:Y258" si="59">(O195+T195)/2</f>
        <v>6.5</v>
      </c>
      <c r="Z195">
        <f t="shared" ref="Z195:Z258" si="60">(P195+U195)/2</f>
        <v>6.5</v>
      </c>
      <c r="AA195">
        <f t="shared" ref="AA195:AA258" si="61">(Q195+V195)/2</f>
        <v>6.5</v>
      </c>
      <c r="AB195">
        <f t="shared" ref="AB195:AB258" si="62">(R195+W195)/2</f>
        <v>6.5</v>
      </c>
      <c r="AC195">
        <v>4.4400000000000004</v>
      </c>
      <c r="AD195">
        <v>5.23</v>
      </c>
      <c r="AE195">
        <v>5.4</v>
      </c>
      <c r="AF195">
        <v>4.83</v>
      </c>
      <c r="AG195">
        <v>5.38</v>
      </c>
      <c r="AH195" t="str">
        <f>LOOKUP(X195,{0,2.99,4.44,5.89},{"Low","Medium Low","Medium High","High"})</f>
        <v>Medium Low</v>
      </c>
      <c r="AI195" t="str">
        <f>LOOKUP(Y195,{0,4.12,5.23,6.34},{"Low","Medium Low","Medium High","High"})</f>
        <v>High</v>
      </c>
      <c r="AJ195" t="str">
        <f>LOOKUP(Z195,{0,4.08,5.4,6.72},{"Low","Medium Low","Medium High","High"})</f>
        <v>Medium High</v>
      </c>
      <c r="AK195" t="str">
        <f>LOOKUP(AA195,{0,3.41,4.83,6.25},{"Low","Medium Low","Medium High","High"})</f>
        <v>High</v>
      </c>
      <c r="AL195" t="str">
        <f>LOOKUP(AB195,{0,4.31,5.38,6.45},{"Low","Medium Low","Medium High","High"})</f>
        <v>High</v>
      </c>
      <c r="AM195">
        <f>VLOOKUP(C195,'CLEAN DATA'!$C$1:$BE$1213,25,FALSE)</f>
        <v>12</v>
      </c>
      <c r="AN195">
        <f>VLOOKUP($C195,'CLEAN DATA'!$C$1:$BE$1213,2,FALSE)</f>
        <v>44</v>
      </c>
      <c r="AO195" t="str">
        <f t="shared" ref="AO195:AO258" si="63">IF(AN195&lt;=20,"&lt;=30",IF(AN195&lt;=25,"&lt;=30",IF(AN195&lt;=30,"&lt;=30",IF(AN195&lt;=35,"31-40",IF(AN195&lt;=40,"31-40",IF(AN195&lt;=45,"41-50",IF(AN195&lt;=50,"41-50",IF(AN195&lt;=55,"51-60",IF(AN195&lt;=60,"51-60","60+")))))))))</f>
        <v>41-50</v>
      </c>
      <c r="AP195">
        <f>VLOOKUP(C195,'AT Copy'!C194:BP1406,66,FALSE)</f>
        <v>8</v>
      </c>
      <c r="AQ195">
        <f>VLOOKUP(C195,'AT Copy'!C194:BP1406,40,FALSE)</f>
        <v>1</v>
      </c>
    </row>
    <row r="196" spans="1:43" x14ac:dyDescent="0.2">
      <c r="A196">
        <v>195</v>
      </c>
      <c r="B196" s="2">
        <v>44095.64770833333</v>
      </c>
      <c r="C196" t="s">
        <v>307</v>
      </c>
      <c r="D196">
        <v>6</v>
      </c>
      <c r="E196">
        <v>3</v>
      </c>
      <c r="F196">
        <v>4</v>
      </c>
      <c r="G196">
        <v>3</v>
      </c>
      <c r="H196">
        <v>4</v>
      </c>
      <c r="I196">
        <v>4</v>
      </c>
      <c r="J196">
        <v>6</v>
      </c>
      <c r="K196">
        <v>4</v>
      </c>
      <c r="L196">
        <v>4</v>
      </c>
      <c r="M196">
        <v>1</v>
      </c>
      <c r="N196">
        <f t="shared" si="48"/>
        <v>6</v>
      </c>
      <c r="O196">
        <f t="shared" si="49"/>
        <v>5</v>
      </c>
      <c r="P196">
        <f t="shared" si="50"/>
        <v>4</v>
      </c>
      <c r="Q196">
        <f t="shared" si="51"/>
        <v>5</v>
      </c>
      <c r="R196">
        <f t="shared" si="52"/>
        <v>4</v>
      </c>
      <c r="S196">
        <f t="shared" si="53"/>
        <v>4</v>
      </c>
      <c r="T196">
        <f t="shared" si="54"/>
        <v>6</v>
      </c>
      <c r="U196">
        <f t="shared" si="55"/>
        <v>4</v>
      </c>
      <c r="V196">
        <f t="shared" si="56"/>
        <v>4</v>
      </c>
      <c r="W196">
        <f t="shared" si="57"/>
        <v>7</v>
      </c>
      <c r="X196">
        <f t="shared" si="58"/>
        <v>5</v>
      </c>
      <c r="Y196">
        <f t="shared" si="59"/>
        <v>5.5</v>
      </c>
      <c r="Z196">
        <f t="shared" si="60"/>
        <v>4</v>
      </c>
      <c r="AA196">
        <f t="shared" si="61"/>
        <v>4.5</v>
      </c>
      <c r="AB196">
        <f t="shared" si="62"/>
        <v>5.5</v>
      </c>
      <c r="AC196">
        <v>4.4400000000000004</v>
      </c>
      <c r="AD196">
        <v>5.23</v>
      </c>
      <c r="AE196">
        <v>5.4</v>
      </c>
      <c r="AF196">
        <v>4.83</v>
      </c>
      <c r="AG196">
        <v>5.38</v>
      </c>
      <c r="AH196" t="str">
        <f>LOOKUP(X196,{0,2.99,4.44,5.89},{"Low","Medium Low","Medium High","High"})</f>
        <v>Medium High</v>
      </c>
      <c r="AI196" t="str">
        <f>LOOKUP(Y196,{0,4.12,5.23,6.34},{"Low","Medium Low","Medium High","High"})</f>
        <v>Medium High</v>
      </c>
      <c r="AJ196" t="str">
        <f>LOOKUP(Z196,{0,4.08,5.4,6.72},{"Low","Medium Low","Medium High","High"})</f>
        <v>Low</v>
      </c>
      <c r="AK196" t="str">
        <f>LOOKUP(AA196,{0,3.41,4.83,6.25},{"Low","Medium Low","Medium High","High"})</f>
        <v>Medium Low</v>
      </c>
      <c r="AL196" t="str">
        <f>LOOKUP(AB196,{0,4.31,5.38,6.45},{"Low","Medium Low","Medium High","High"})</f>
        <v>Medium High</v>
      </c>
      <c r="AM196">
        <f>VLOOKUP(C196,'CLEAN DATA'!$C$1:$BE$1213,25,FALSE)</f>
        <v>14</v>
      </c>
      <c r="AN196">
        <f>VLOOKUP($C196,'CLEAN DATA'!$C$1:$BE$1213,2,FALSE)</f>
        <v>38</v>
      </c>
      <c r="AO196" t="str">
        <f t="shared" si="63"/>
        <v>31-40</v>
      </c>
      <c r="AP196">
        <f>VLOOKUP(C196,'AT Copy'!C195:BP1407,66,FALSE)</f>
        <v>7</v>
      </c>
      <c r="AQ196">
        <f>VLOOKUP(C196,'AT Copy'!C195:BP1407,40,FALSE)</f>
        <v>0</v>
      </c>
    </row>
    <row r="197" spans="1:43" x14ac:dyDescent="0.2">
      <c r="A197">
        <v>196</v>
      </c>
      <c r="B197" s="2">
        <v>44095.648912037039</v>
      </c>
      <c r="C197" t="s">
        <v>308</v>
      </c>
      <c r="D197">
        <v>3</v>
      </c>
      <c r="E197">
        <v>1</v>
      </c>
      <c r="F197">
        <v>6</v>
      </c>
      <c r="G197">
        <v>3</v>
      </c>
      <c r="H197">
        <v>5</v>
      </c>
      <c r="I197">
        <v>6</v>
      </c>
      <c r="J197">
        <v>6</v>
      </c>
      <c r="K197">
        <v>5</v>
      </c>
      <c r="L197">
        <v>6</v>
      </c>
      <c r="M197">
        <v>3</v>
      </c>
      <c r="N197">
        <f t="shared" si="48"/>
        <v>3</v>
      </c>
      <c r="O197">
        <f t="shared" si="49"/>
        <v>7</v>
      </c>
      <c r="P197">
        <f t="shared" si="50"/>
        <v>6</v>
      </c>
      <c r="Q197">
        <f t="shared" si="51"/>
        <v>5</v>
      </c>
      <c r="R197">
        <f t="shared" si="52"/>
        <v>5</v>
      </c>
      <c r="S197">
        <f t="shared" si="53"/>
        <v>2</v>
      </c>
      <c r="T197">
        <f t="shared" si="54"/>
        <v>6</v>
      </c>
      <c r="U197">
        <f t="shared" si="55"/>
        <v>3</v>
      </c>
      <c r="V197">
        <f t="shared" si="56"/>
        <v>6</v>
      </c>
      <c r="W197">
        <f t="shared" si="57"/>
        <v>5</v>
      </c>
      <c r="X197">
        <f t="shared" si="58"/>
        <v>2.5</v>
      </c>
      <c r="Y197">
        <f t="shared" si="59"/>
        <v>6.5</v>
      </c>
      <c r="Z197">
        <f t="shared" si="60"/>
        <v>4.5</v>
      </c>
      <c r="AA197">
        <f t="shared" si="61"/>
        <v>5.5</v>
      </c>
      <c r="AB197">
        <f t="shared" si="62"/>
        <v>5</v>
      </c>
      <c r="AC197">
        <v>4.4400000000000004</v>
      </c>
      <c r="AD197">
        <v>5.23</v>
      </c>
      <c r="AE197">
        <v>5.4</v>
      </c>
      <c r="AF197">
        <v>4.83</v>
      </c>
      <c r="AG197">
        <v>5.38</v>
      </c>
      <c r="AH197" t="str">
        <f>LOOKUP(X197,{0,2.99,4.44,5.89},{"Low","Medium Low","Medium High","High"})</f>
        <v>Low</v>
      </c>
      <c r="AI197" t="str">
        <f>LOOKUP(Y197,{0,4.12,5.23,6.34},{"Low","Medium Low","Medium High","High"})</f>
        <v>High</v>
      </c>
      <c r="AJ197" t="str">
        <f>LOOKUP(Z197,{0,4.08,5.4,6.72},{"Low","Medium Low","Medium High","High"})</f>
        <v>Medium Low</v>
      </c>
      <c r="AK197" t="str">
        <f>LOOKUP(AA197,{0,3.41,4.83,6.25},{"Low","Medium Low","Medium High","High"})</f>
        <v>Medium High</v>
      </c>
      <c r="AL197" t="str">
        <f>LOOKUP(AB197,{0,4.31,5.38,6.45},{"Low","Medium Low","Medium High","High"})</f>
        <v>Medium Low</v>
      </c>
      <c r="AM197">
        <f>VLOOKUP(C197,'CLEAN DATA'!$C$1:$BE$1213,25,FALSE)</f>
        <v>10</v>
      </c>
      <c r="AN197">
        <f>VLOOKUP($C197,'CLEAN DATA'!$C$1:$BE$1213,2,FALSE)</f>
        <v>40</v>
      </c>
      <c r="AO197" t="str">
        <f t="shared" si="63"/>
        <v>31-40</v>
      </c>
      <c r="AP197">
        <f>VLOOKUP(C197,'AT Copy'!C196:BP1408,66,FALSE)</f>
        <v>2</v>
      </c>
      <c r="AQ197">
        <f>VLOOKUP(C197,'AT Copy'!C196:BP1408,40,FALSE)</f>
        <v>1</v>
      </c>
    </row>
    <row r="198" spans="1:43" x14ac:dyDescent="0.2">
      <c r="A198">
        <v>197</v>
      </c>
      <c r="B198" s="2">
        <v>44095.648946759262</v>
      </c>
      <c r="C198" t="s">
        <v>309</v>
      </c>
      <c r="D198">
        <v>5</v>
      </c>
      <c r="E198">
        <v>5</v>
      </c>
      <c r="F198">
        <v>7</v>
      </c>
      <c r="G198">
        <v>7</v>
      </c>
      <c r="H198">
        <v>5</v>
      </c>
      <c r="I198">
        <v>6</v>
      </c>
      <c r="J198">
        <v>7</v>
      </c>
      <c r="K198">
        <v>1</v>
      </c>
      <c r="L198">
        <v>1</v>
      </c>
      <c r="M198">
        <v>1</v>
      </c>
      <c r="N198">
        <f t="shared" si="48"/>
        <v>5</v>
      </c>
      <c r="O198">
        <f t="shared" si="49"/>
        <v>3</v>
      </c>
      <c r="P198">
        <f t="shared" si="50"/>
        <v>7</v>
      </c>
      <c r="Q198">
        <f t="shared" si="51"/>
        <v>1</v>
      </c>
      <c r="R198">
        <f t="shared" si="52"/>
        <v>5</v>
      </c>
      <c r="S198">
        <f t="shared" si="53"/>
        <v>2</v>
      </c>
      <c r="T198">
        <f t="shared" si="54"/>
        <v>7</v>
      </c>
      <c r="U198">
        <f t="shared" si="55"/>
        <v>7</v>
      </c>
      <c r="V198">
        <f t="shared" si="56"/>
        <v>1</v>
      </c>
      <c r="W198">
        <f t="shared" si="57"/>
        <v>7</v>
      </c>
      <c r="X198">
        <f t="shared" si="58"/>
        <v>3.5</v>
      </c>
      <c r="Y198">
        <f t="shared" si="59"/>
        <v>5</v>
      </c>
      <c r="Z198">
        <f t="shared" si="60"/>
        <v>7</v>
      </c>
      <c r="AA198">
        <f t="shared" si="61"/>
        <v>1</v>
      </c>
      <c r="AB198">
        <f t="shared" si="62"/>
        <v>6</v>
      </c>
      <c r="AC198">
        <v>4.4400000000000004</v>
      </c>
      <c r="AD198">
        <v>5.23</v>
      </c>
      <c r="AE198">
        <v>5.4</v>
      </c>
      <c r="AF198">
        <v>4.83</v>
      </c>
      <c r="AG198">
        <v>5.38</v>
      </c>
      <c r="AH198" t="str">
        <f>LOOKUP(X198,{0,2.99,4.44,5.89},{"Low","Medium Low","Medium High","High"})</f>
        <v>Medium Low</v>
      </c>
      <c r="AI198" t="str">
        <f>LOOKUP(Y198,{0,4.12,5.23,6.34},{"Low","Medium Low","Medium High","High"})</f>
        <v>Medium Low</v>
      </c>
      <c r="AJ198" t="str">
        <f>LOOKUP(Z198,{0,4.08,5.4,6.72},{"Low","Medium Low","Medium High","High"})</f>
        <v>High</v>
      </c>
      <c r="AK198" t="str">
        <f>LOOKUP(AA198,{0,3.41,4.83,6.25},{"Low","Medium Low","Medium High","High"})</f>
        <v>Low</v>
      </c>
      <c r="AL198" t="str">
        <f>LOOKUP(AB198,{0,4.31,5.38,6.45},{"Low","Medium Low","Medium High","High"})</f>
        <v>Medium High</v>
      </c>
      <c r="AM198">
        <f>VLOOKUP(C198,'CLEAN DATA'!$C$1:$BE$1213,25,FALSE)</f>
        <v>13</v>
      </c>
      <c r="AN198">
        <f>VLOOKUP($C198,'CLEAN DATA'!$C$1:$BE$1213,2,FALSE)</f>
        <v>57</v>
      </c>
      <c r="AO198" t="str">
        <f t="shared" si="63"/>
        <v>51-60</v>
      </c>
      <c r="AP198">
        <f>VLOOKUP(C198,'AT Copy'!C197:BP1409,66,FALSE)</f>
        <v>6</v>
      </c>
      <c r="AQ198">
        <f>VLOOKUP(C198,'AT Copy'!C197:BP1409,40,FALSE)</f>
        <v>1</v>
      </c>
    </row>
    <row r="199" spans="1:43" x14ac:dyDescent="0.2">
      <c r="A199">
        <v>198</v>
      </c>
      <c r="B199" s="2">
        <v>44095.64916666667</v>
      </c>
      <c r="C199" t="s">
        <v>310</v>
      </c>
      <c r="D199">
        <v>7</v>
      </c>
      <c r="E199">
        <v>1</v>
      </c>
      <c r="F199">
        <v>7</v>
      </c>
      <c r="G199">
        <v>1</v>
      </c>
      <c r="H199">
        <v>1</v>
      </c>
      <c r="I199">
        <v>6</v>
      </c>
      <c r="J199">
        <v>7</v>
      </c>
      <c r="K199">
        <v>1</v>
      </c>
      <c r="L199">
        <v>6</v>
      </c>
      <c r="M199">
        <v>1</v>
      </c>
      <c r="N199">
        <f t="shared" si="48"/>
        <v>7</v>
      </c>
      <c r="O199">
        <f t="shared" si="49"/>
        <v>7</v>
      </c>
      <c r="P199">
        <f t="shared" si="50"/>
        <v>7</v>
      </c>
      <c r="Q199">
        <f t="shared" si="51"/>
        <v>7</v>
      </c>
      <c r="R199">
        <f t="shared" si="52"/>
        <v>1</v>
      </c>
      <c r="S199">
        <f t="shared" si="53"/>
        <v>2</v>
      </c>
      <c r="T199">
        <f t="shared" si="54"/>
        <v>7</v>
      </c>
      <c r="U199">
        <f t="shared" si="55"/>
        <v>7</v>
      </c>
      <c r="V199">
        <f t="shared" si="56"/>
        <v>6</v>
      </c>
      <c r="W199">
        <f t="shared" si="57"/>
        <v>7</v>
      </c>
      <c r="X199">
        <f t="shared" si="58"/>
        <v>4.5</v>
      </c>
      <c r="Y199">
        <f t="shared" si="59"/>
        <v>7</v>
      </c>
      <c r="Z199">
        <f t="shared" si="60"/>
        <v>7</v>
      </c>
      <c r="AA199">
        <f t="shared" si="61"/>
        <v>6.5</v>
      </c>
      <c r="AB199">
        <f t="shared" si="62"/>
        <v>4</v>
      </c>
      <c r="AC199">
        <v>4.4400000000000004</v>
      </c>
      <c r="AD199">
        <v>5.23</v>
      </c>
      <c r="AE199">
        <v>5.4</v>
      </c>
      <c r="AF199">
        <v>4.83</v>
      </c>
      <c r="AG199">
        <v>5.38</v>
      </c>
      <c r="AH199" t="str">
        <f>LOOKUP(X199,{0,2.99,4.44,5.89},{"Low","Medium Low","Medium High","High"})</f>
        <v>Medium High</v>
      </c>
      <c r="AI199" t="str">
        <f>LOOKUP(Y199,{0,4.12,5.23,6.34},{"Low","Medium Low","Medium High","High"})</f>
        <v>High</v>
      </c>
      <c r="AJ199" t="str">
        <f>LOOKUP(Z199,{0,4.08,5.4,6.72},{"Low","Medium Low","Medium High","High"})</f>
        <v>High</v>
      </c>
      <c r="AK199" t="str">
        <f>LOOKUP(AA199,{0,3.41,4.83,6.25},{"Low","Medium Low","Medium High","High"})</f>
        <v>High</v>
      </c>
      <c r="AL199" t="str">
        <f>LOOKUP(AB199,{0,4.31,5.38,6.45},{"Low","Medium Low","Medium High","High"})</f>
        <v>Low</v>
      </c>
      <c r="AM199">
        <f>VLOOKUP(C199,'CLEAN DATA'!$C$1:$BE$1213,25,FALSE)</f>
        <v>1</v>
      </c>
      <c r="AN199">
        <f>VLOOKUP($C199,'CLEAN DATA'!$C$1:$BE$1213,2,FALSE)</f>
        <v>39</v>
      </c>
      <c r="AO199" t="str">
        <f t="shared" si="63"/>
        <v>31-40</v>
      </c>
      <c r="AP199">
        <f>VLOOKUP(C199,'AT Copy'!C198:BP1410,66,FALSE)</f>
        <v>2</v>
      </c>
      <c r="AQ199">
        <f>VLOOKUP(C199,'AT Copy'!C198:BP1410,40,FALSE)</f>
        <v>1</v>
      </c>
    </row>
    <row r="200" spans="1:43" x14ac:dyDescent="0.2">
      <c r="A200">
        <v>199</v>
      </c>
      <c r="B200" s="2">
        <v>44095.649652777778</v>
      </c>
      <c r="C200" t="s">
        <v>311</v>
      </c>
      <c r="D200">
        <v>3</v>
      </c>
      <c r="E200">
        <v>1</v>
      </c>
      <c r="F200">
        <v>6</v>
      </c>
      <c r="G200">
        <v>5</v>
      </c>
      <c r="H200">
        <v>5</v>
      </c>
      <c r="I200">
        <v>4</v>
      </c>
      <c r="J200">
        <v>6</v>
      </c>
      <c r="K200">
        <v>1</v>
      </c>
      <c r="L200">
        <v>5</v>
      </c>
      <c r="M200">
        <v>2</v>
      </c>
      <c r="N200">
        <f t="shared" si="48"/>
        <v>3</v>
      </c>
      <c r="O200">
        <f t="shared" si="49"/>
        <v>7</v>
      </c>
      <c r="P200">
        <f t="shared" si="50"/>
        <v>6</v>
      </c>
      <c r="Q200">
        <f t="shared" si="51"/>
        <v>3</v>
      </c>
      <c r="R200">
        <f t="shared" si="52"/>
        <v>5</v>
      </c>
      <c r="S200">
        <f t="shared" si="53"/>
        <v>4</v>
      </c>
      <c r="T200">
        <f t="shared" si="54"/>
        <v>6</v>
      </c>
      <c r="U200">
        <f t="shared" si="55"/>
        <v>7</v>
      </c>
      <c r="V200">
        <f t="shared" si="56"/>
        <v>5</v>
      </c>
      <c r="W200">
        <f t="shared" si="57"/>
        <v>6</v>
      </c>
      <c r="X200">
        <f t="shared" si="58"/>
        <v>3.5</v>
      </c>
      <c r="Y200">
        <f t="shared" si="59"/>
        <v>6.5</v>
      </c>
      <c r="Z200">
        <f t="shared" si="60"/>
        <v>6.5</v>
      </c>
      <c r="AA200">
        <f t="shared" si="61"/>
        <v>4</v>
      </c>
      <c r="AB200">
        <f t="shared" si="62"/>
        <v>5.5</v>
      </c>
      <c r="AC200">
        <v>4.4400000000000004</v>
      </c>
      <c r="AD200">
        <v>5.23</v>
      </c>
      <c r="AE200">
        <v>5.4</v>
      </c>
      <c r="AF200">
        <v>4.83</v>
      </c>
      <c r="AG200">
        <v>5.38</v>
      </c>
      <c r="AH200" t="str">
        <f>LOOKUP(X200,{0,2.99,4.44,5.89},{"Low","Medium Low","Medium High","High"})</f>
        <v>Medium Low</v>
      </c>
      <c r="AI200" t="str">
        <f>LOOKUP(Y200,{0,4.12,5.23,6.34},{"Low","Medium Low","Medium High","High"})</f>
        <v>High</v>
      </c>
      <c r="AJ200" t="str">
        <f>LOOKUP(Z200,{0,4.08,5.4,6.72},{"Low","Medium Low","Medium High","High"})</f>
        <v>Medium High</v>
      </c>
      <c r="AK200" t="str">
        <f>LOOKUP(AA200,{0,3.41,4.83,6.25},{"Low","Medium Low","Medium High","High"})</f>
        <v>Medium Low</v>
      </c>
      <c r="AL200" t="str">
        <f>LOOKUP(AB200,{0,4.31,5.38,6.45},{"Low","Medium Low","Medium High","High"})</f>
        <v>Medium High</v>
      </c>
      <c r="AM200">
        <f>VLOOKUP(C200,'CLEAN DATA'!$C$1:$BE$1213,25,FALSE)</f>
        <v>13</v>
      </c>
      <c r="AN200">
        <f>VLOOKUP($C200,'CLEAN DATA'!$C$1:$BE$1213,2,FALSE)</f>
        <v>44</v>
      </c>
      <c r="AO200" t="str">
        <f t="shared" si="63"/>
        <v>41-50</v>
      </c>
      <c r="AP200">
        <f>VLOOKUP(C200,'AT Copy'!C199:BP1411,66,FALSE)</f>
        <v>6</v>
      </c>
      <c r="AQ200">
        <f>VLOOKUP(C200,'AT Copy'!C199:BP1411,40,FALSE)</f>
        <v>1</v>
      </c>
    </row>
    <row r="201" spans="1:43" x14ac:dyDescent="0.2">
      <c r="A201">
        <v>200</v>
      </c>
      <c r="B201" s="2">
        <v>44095.651284722226</v>
      </c>
      <c r="C201" t="s">
        <v>313</v>
      </c>
      <c r="D201">
        <v>7</v>
      </c>
      <c r="E201">
        <v>1</v>
      </c>
      <c r="F201">
        <v>7</v>
      </c>
      <c r="G201">
        <v>1</v>
      </c>
      <c r="H201">
        <v>6</v>
      </c>
      <c r="I201">
        <v>2</v>
      </c>
      <c r="J201">
        <v>6</v>
      </c>
      <c r="K201">
        <v>1</v>
      </c>
      <c r="L201">
        <v>7</v>
      </c>
      <c r="M201">
        <v>1</v>
      </c>
      <c r="N201">
        <f t="shared" si="48"/>
        <v>7</v>
      </c>
      <c r="O201">
        <f t="shared" si="49"/>
        <v>7</v>
      </c>
      <c r="P201">
        <f t="shared" si="50"/>
        <v>7</v>
      </c>
      <c r="Q201">
        <f t="shared" si="51"/>
        <v>7</v>
      </c>
      <c r="R201">
        <f t="shared" si="52"/>
        <v>6</v>
      </c>
      <c r="S201">
        <f t="shared" si="53"/>
        <v>6</v>
      </c>
      <c r="T201">
        <f t="shared" si="54"/>
        <v>6</v>
      </c>
      <c r="U201">
        <f t="shared" si="55"/>
        <v>7</v>
      </c>
      <c r="V201">
        <f t="shared" si="56"/>
        <v>7</v>
      </c>
      <c r="W201">
        <f t="shared" si="57"/>
        <v>7</v>
      </c>
      <c r="X201">
        <f t="shared" si="58"/>
        <v>6.5</v>
      </c>
      <c r="Y201">
        <f t="shared" si="59"/>
        <v>6.5</v>
      </c>
      <c r="Z201">
        <f t="shared" si="60"/>
        <v>7</v>
      </c>
      <c r="AA201">
        <f t="shared" si="61"/>
        <v>7</v>
      </c>
      <c r="AB201">
        <f t="shared" si="62"/>
        <v>6.5</v>
      </c>
      <c r="AC201">
        <v>4.4400000000000004</v>
      </c>
      <c r="AD201">
        <v>5.23</v>
      </c>
      <c r="AE201">
        <v>5.4</v>
      </c>
      <c r="AF201">
        <v>4.83</v>
      </c>
      <c r="AG201">
        <v>5.38</v>
      </c>
      <c r="AH201" t="str">
        <f>LOOKUP(X201,{0,2.99,4.44,5.89},{"Low","Medium Low","Medium High","High"})</f>
        <v>High</v>
      </c>
      <c r="AI201" t="str">
        <f>LOOKUP(Y201,{0,4.12,5.23,6.34},{"Low","Medium Low","Medium High","High"})</f>
        <v>High</v>
      </c>
      <c r="AJ201" t="str">
        <f>LOOKUP(Z201,{0,4.08,5.4,6.72},{"Low","Medium Low","Medium High","High"})</f>
        <v>High</v>
      </c>
      <c r="AK201" t="str">
        <f>LOOKUP(AA201,{0,3.41,4.83,6.25},{"Low","Medium Low","Medium High","High"})</f>
        <v>High</v>
      </c>
      <c r="AL201" t="str">
        <f>LOOKUP(AB201,{0,4.31,5.38,6.45},{"Low","Medium Low","Medium High","High"})</f>
        <v>High</v>
      </c>
      <c r="AM201">
        <f>VLOOKUP(C201,'CLEAN DATA'!$C$1:$BE$1213,25,FALSE)</f>
        <v>13</v>
      </c>
      <c r="AN201">
        <f>VLOOKUP($C201,'CLEAN DATA'!$C$1:$BE$1213,2,FALSE)</f>
        <v>59</v>
      </c>
      <c r="AO201" t="str">
        <f t="shared" si="63"/>
        <v>51-60</v>
      </c>
      <c r="AP201">
        <f>VLOOKUP(C201,'AT Copy'!C200:BP1412,66,FALSE)</f>
        <v>4</v>
      </c>
      <c r="AQ201">
        <f>VLOOKUP(C201,'AT Copy'!C200:BP1412,40,FALSE)</f>
        <v>1</v>
      </c>
    </row>
    <row r="202" spans="1:43" x14ac:dyDescent="0.2">
      <c r="A202">
        <v>201</v>
      </c>
      <c r="B202" s="2">
        <v>44095.651678240742</v>
      </c>
      <c r="C202" t="s">
        <v>315</v>
      </c>
      <c r="D202">
        <v>1</v>
      </c>
      <c r="E202">
        <v>4</v>
      </c>
      <c r="F202">
        <v>4</v>
      </c>
      <c r="G202">
        <v>4</v>
      </c>
      <c r="H202">
        <v>4</v>
      </c>
      <c r="I202">
        <v>6</v>
      </c>
      <c r="J202">
        <v>2</v>
      </c>
      <c r="K202">
        <v>2</v>
      </c>
      <c r="L202">
        <v>4</v>
      </c>
      <c r="M202">
        <v>4</v>
      </c>
      <c r="N202">
        <f t="shared" si="48"/>
        <v>1</v>
      </c>
      <c r="O202">
        <f t="shared" si="49"/>
        <v>4</v>
      </c>
      <c r="P202">
        <f t="shared" si="50"/>
        <v>4</v>
      </c>
      <c r="Q202">
        <f t="shared" si="51"/>
        <v>4</v>
      </c>
      <c r="R202">
        <f t="shared" si="52"/>
        <v>4</v>
      </c>
      <c r="S202">
        <f t="shared" si="53"/>
        <v>2</v>
      </c>
      <c r="T202">
        <f t="shared" si="54"/>
        <v>2</v>
      </c>
      <c r="U202">
        <f t="shared" si="55"/>
        <v>6</v>
      </c>
      <c r="V202">
        <f t="shared" si="56"/>
        <v>4</v>
      </c>
      <c r="W202">
        <f t="shared" si="57"/>
        <v>4</v>
      </c>
      <c r="X202">
        <f t="shared" si="58"/>
        <v>1.5</v>
      </c>
      <c r="Y202">
        <f t="shared" si="59"/>
        <v>3</v>
      </c>
      <c r="Z202">
        <f t="shared" si="60"/>
        <v>5</v>
      </c>
      <c r="AA202">
        <f t="shared" si="61"/>
        <v>4</v>
      </c>
      <c r="AB202">
        <f t="shared" si="62"/>
        <v>4</v>
      </c>
      <c r="AC202">
        <v>4.4400000000000004</v>
      </c>
      <c r="AD202">
        <v>5.23</v>
      </c>
      <c r="AE202">
        <v>5.4</v>
      </c>
      <c r="AF202">
        <v>4.83</v>
      </c>
      <c r="AG202">
        <v>5.38</v>
      </c>
      <c r="AH202" t="str">
        <f>LOOKUP(X202,{0,2.99,4.44,5.89},{"Low","Medium Low","Medium High","High"})</f>
        <v>Low</v>
      </c>
      <c r="AI202" t="str">
        <f>LOOKUP(Y202,{0,4.12,5.23,6.34},{"Low","Medium Low","Medium High","High"})</f>
        <v>Low</v>
      </c>
      <c r="AJ202" t="str">
        <f>LOOKUP(Z202,{0,4.08,5.4,6.72},{"Low","Medium Low","Medium High","High"})</f>
        <v>Medium Low</v>
      </c>
      <c r="AK202" t="str">
        <f>LOOKUP(AA202,{0,3.41,4.83,6.25},{"Low","Medium Low","Medium High","High"})</f>
        <v>Medium Low</v>
      </c>
      <c r="AL202" t="str">
        <f>LOOKUP(AB202,{0,4.31,5.38,6.45},{"Low","Medium Low","Medium High","High"})</f>
        <v>Low</v>
      </c>
      <c r="AM202">
        <f>VLOOKUP(C202,'CLEAN DATA'!$C$1:$BE$1213,25,FALSE)</f>
        <v>11</v>
      </c>
      <c r="AN202">
        <f>VLOOKUP($C202,'CLEAN DATA'!$C$1:$BE$1213,2,FALSE)</f>
        <v>69</v>
      </c>
      <c r="AO202" t="str">
        <f t="shared" si="63"/>
        <v>60+</v>
      </c>
      <c r="AP202">
        <f>VLOOKUP(C202,'AT Copy'!C201:BP1413,66,FALSE)</f>
        <v>5</v>
      </c>
      <c r="AQ202">
        <f>VLOOKUP(C202,'AT Copy'!C201:BP1413,40,FALSE)</f>
        <v>0</v>
      </c>
    </row>
    <row r="203" spans="1:43" x14ac:dyDescent="0.2">
      <c r="A203">
        <v>202</v>
      </c>
      <c r="B203" s="2">
        <v>44095.651666666665</v>
      </c>
      <c r="C203" t="s">
        <v>317</v>
      </c>
      <c r="D203">
        <v>5</v>
      </c>
      <c r="E203">
        <v>7</v>
      </c>
      <c r="F203">
        <v>7</v>
      </c>
      <c r="G203">
        <v>6</v>
      </c>
      <c r="H203">
        <v>6</v>
      </c>
      <c r="I203">
        <v>6</v>
      </c>
      <c r="J203">
        <v>7</v>
      </c>
      <c r="K203">
        <v>3</v>
      </c>
      <c r="L203">
        <v>6</v>
      </c>
      <c r="M203">
        <v>6</v>
      </c>
      <c r="N203">
        <f t="shared" si="48"/>
        <v>5</v>
      </c>
      <c r="O203">
        <f t="shared" si="49"/>
        <v>1</v>
      </c>
      <c r="P203">
        <f t="shared" si="50"/>
        <v>7</v>
      </c>
      <c r="Q203">
        <f t="shared" si="51"/>
        <v>2</v>
      </c>
      <c r="R203">
        <f t="shared" si="52"/>
        <v>6</v>
      </c>
      <c r="S203">
        <f t="shared" si="53"/>
        <v>2</v>
      </c>
      <c r="T203">
        <f t="shared" si="54"/>
        <v>7</v>
      </c>
      <c r="U203">
        <f t="shared" si="55"/>
        <v>5</v>
      </c>
      <c r="V203">
        <f t="shared" si="56"/>
        <v>6</v>
      </c>
      <c r="W203">
        <f t="shared" si="57"/>
        <v>2</v>
      </c>
      <c r="X203">
        <f t="shared" si="58"/>
        <v>3.5</v>
      </c>
      <c r="Y203">
        <f t="shared" si="59"/>
        <v>4</v>
      </c>
      <c r="Z203">
        <f t="shared" si="60"/>
        <v>6</v>
      </c>
      <c r="AA203">
        <f t="shared" si="61"/>
        <v>4</v>
      </c>
      <c r="AB203">
        <f t="shared" si="62"/>
        <v>4</v>
      </c>
      <c r="AC203">
        <v>4.4400000000000004</v>
      </c>
      <c r="AD203">
        <v>5.23</v>
      </c>
      <c r="AE203">
        <v>5.4</v>
      </c>
      <c r="AF203">
        <v>4.83</v>
      </c>
      <c r="AG203">
        <v>5.38</v>
      </c>
      <c r="AH203" t="str">
        <f>LOOKUP(X203,{0,2.99,4.44,5.89},{"Low","Medium Low","Medium High","High"})</f>
        <v>Medium Low</v>
      </c>
      <c r="AI203" t="str">
        <f>LOOKUP(Y203,{0,4.12,5.23,6.34},{"Low","Medium Low","Medium High","High"})</f>
        <v>Low</v>
      </c>
      <c r="AJ203" t="str">
        <f>LOOKUP(Z203,{0,4.08,5.4,6.72},{"Low","Medium Low","Medium High","High"})</f>
        <v>Medium High</v>
      </c>
      <c r="AK203" t="str">
        <f>LOOKUP(AA203,{0,3.41,4.83,6.25},{"Low","Medium Low","Medium High","High"})</f>
        <v>Medium Low</v>
      </c>
      <c r="AL203" t="str">
        <f>LOOKUP(AB203,{0,4.31,5.38,6.45},{"Low","Medium Low","Medium High","High"})</f>
        <v>Low</v>
      </c>
      <c r="AM203">
        <f>VLOOKUP(C203,'CLEAN DATA'!$C$1:$BE$1213,25,FALSE)</f>
        <v>9</v>
      </c>
      <c r="AN203">
        <f>VLOOKUP($C203,'CLEAN DATA'!$C$1:$BE$1213,2,FALSE)</f>
        <v>38</v>
      </c>
      <c r="AO203" t="str">
        <f t="shared" si="63"/>
        <v>31-40</v>
      </c>
      <c r="AP203">
        <f>VLOOKUP(C203,'AT Copy'!C202:BP1414,66,FALSE)</f>
        <v>5</v>
      </c>
      <c r="AQ203">
        <f>VLOOKUP(C203,'AT Copy'!C202:BP1414,40,FALSE)</f>
        <v>0</v>
      </c>
    </row>
    <row r="204" spans="1:43" x14ac:dyDescent="0.2">
      <c r="A204">
        <v>203</v>
      </c>
      <c r="B204" s="2">
        <v>44095.651770833334</v>
      </c>
      <c r="C204" t="s">
        <v>318</v>
      </c>
      <c r="D204">
        <v>6</v>
      </c>
      <c r="E204">
        <v>6</v>
      </c>
      <c r="F204">
        <v>6</v>
      </c>
      <c r="G204">
        <v>6</v>
      </c>
      <c r="H204">
        <v>7</v>
      </c>
      <c r="I204">
        <v>6</v>
      </c>
      <c r="J204">
        <v>6</v>
      </c>
      <c r="K204">
        <v>6</v>
      </c>
      <c r="L204">
        <v>7</v>
      </c>
      <c r="M204">
        <v>6</v>
      </c>
      <c r="N204">
        <f t="shared" si="48"/>
        <v>6</v>
      </c>
      <c r="O204">
        <f t="shared" si="49"/>
        <v>2</v>
      </c>
      <c r="P204">
        <f t="shared" si="50"/>
        <v>6</v>
      </c>
      <c r="Q204">
        <f t="shared" si="51"/>
        <v>2</v>
      </c>
      <c r="R204">
        <f t="shared" si="52"/>
        <v>7</v>
      </c>
      <c r="S204">
        <f t="shared" si="53"/>
        <v>2</v>
      </c>
      <c r="T204">
        <f t="shared" si="54"/>
        <v>6</v>
      </c>
      <c r="U204">
        <f t="shared" si="55"/>
        <v>2</v>
      </c>
      <c r="V204">
        <f t="shared" si="56"/>
        <v>7</v>
      </c>
      <c r="W204">
        <f t="shared" si="57"/>
        <v>2</v>
      </c>
      <c r="X204">
        <f t="shared" si="58"/>
        <v>4</v>
      </c>
      <c r="Y204">
        <f t="shared" si="59"/>
        <v>4</v>
      </c>
      <c r="Z204">
        <f t="shared" si="60"/>
        <v>4</v>
      </c>
      <c r="AA204">
        <f t="shared" si="61"/>
        <v>4.5</v>
      </c>
      <c r="AB204">
        <f t="shared" si="62"/>
        <v>4.5</v>
      </c>
      <c r="AC204">
        <v>4.4400000000000004</v>
      </c>
      <c r="AD204">
        <v>5.23</v>
      </c>
      <c r="AE204">
        <v>5.4</v>
      </c>
      <c r="AF204">
        <v>4.83</v>
      </c>
      <c r="AG204">
        <v>5.38</v>
      </c>
      <c r="AH204" t="str">
        <f>LOOKUP(X204,{0,2.99,4.44,5.89},{"Low","Medium Low","Medium High","High"})</f>
        <v>Medium Low</v>
      </c>
      <c r="AI204" t="str">
        <f>LOOKUP(Y204,{0,4.12,5.23,6.34},{"Low","Medium Low","Medium High","High"})</f>
        <v>Low</v>
      </c>
      <c r="AJ204" t="str">
        <f>LOOKUP(Z204,{0,4.08,5.4,6.72},{"Low","Medium Low","Medium High","High"})</f>
        <v>Low</v>
      </c>
      <c r="AK204" t="str">
        <f>LOOKUP(AA204,{0,3.41,4.83,6.25},{"Low","Medium Low","Medium High","High"})</f>
        <v>Medium Low</v>
      </c>
      <c r="AL204" t="str">
        <f>LOOKUP(AB204,{0,4.31,5.38,6.45},{"Low","Medium Low","Medium High","High"})</f>
        <v>Medium Low</v>
      </c>
      <c r="AM204">
        <f>VLOOKUP(C204,'CLEAN DATA'!$C$1:$BE$1213,25,FALSE)</f>
        <v>14</v>
      </c>
      <c r="AN204">
        <f>VLOOKUP($C204,'CLEAN DATA'!$C$1:$BE$1213,2,FALSE)</f>
        <v>39</v>
      </c>
      <c r="AO204" t="str">
        <f t="shared" si="63"/>
        <v>31-40</v>
      </c>
      <c r="AP204">
        <f>VLOOKUP(C204,'AT Copy'!C203:BP1415,66,FALSE)</f>
        <v>1</v>
      </c>
      <c r="AQ204">
        <f>VLOOKUP(C204,'AT Copy'!C203:BP1415,40,FALSE)</f>
        <v>0</v>
      </c>
    </row>
    <row r="205" spans="1:43" x14ac:dyDescent="0.2">
      <c r="A205">
        <v>204</v>
      </c>
      <c r="B205" s="2">
        <v>44095.653935185182</v>
      </c>
      <c r="C205" t="s">
        <v>319</v>
      </c>
      <c r="D205">
        <v>7</v>
      </c>
      <c r="E205">
        <v>6</v>
      </c>
      <c r="F205">
        <v>6</v>
      </c>
      <c r="G205">
        <v>7</v>
      </c>
      <c r="H205">
        <v>6</v>
      </c>
      <c r="I205">
        <v>7</v>
      </c>
      <c r="J205">
        <v>6</v>
      </c>
      <c r="K205">
        <v>6</v>
      </c>
      <c r="L205">
        <v>6</v>
      </c>
      <c r="M205">
        <v>6</v>
      </c>
      <c r="N205">
        <f t="shared" si="48"/>
        <v>7</v>
      </c>
      <c r="O205">
        <f t="shared" si="49"/>
        <v>2</v>
      </c>
      <c r="P205">
        <f t="shared" si="50"/>
        <v>6</v>
      </c>
      <c r="Q205">
        <f t="shared" si="51"/>
        <v>1</v>
      </c>
      <c r="R205">
        <f t="shared" si="52"/>
        <v>6</v>
      </c>
      <c r="S205">
        <f t="shared" si="53"/>
        <v>1</v>
      </c>
      <c r="T205">
        <f t="shared" si="54"/>
        <v>6</v>
      </c>
      <c r="U205">
        <f t="shared" si="55"/>
        <v>2</v>
      </c>
      <c r="V205">
        <f t="shared" si="56"/>
        <v>6</v>
      </c>
      <c r="W205">
        <f t="shared" si="57"/>
        <v>2</v>
      </c>
      <c r="X205">
        <f t="shared" si="58"/>
        <v>4</v>
      </c>
      <c r="Y205">
        <f t="shared" si="59"/>
        <v>4</v>
      </c>
      <c r="Z205">
        <f t="shared" si="60"/>
        <v>4</v>
      </c>
      <c r="AA205">
        <f t="shared" si="61"/>
        <v>3.5</v>
      </c>
      <c r="AB205">
        <f t="shared" si="62"/>
        <v>4</v>
      </c>
      <c r="AC205">
        <v>4.4400000000000004</v>
      </c>
      <c r="AD205">
        <v>5.23</v>
      </c>
      <c r="AE205">
        <v>5.4</v>
      </c>
      <c r="AF205">
        <v>4.83</v>
      </c>
      <c r="AG205">
        <v>5.38</v>
      </c>
      <c r="AH205" t="str">
        <f>LOOKUP(X205,{0,2.99,4.44,5.89},{"Low","Medium Low","Medium High","High"})</f>
        <v>Medium Low</v>
      </c>
      <c r="AI205" t="str">
        <f>LOOKUP(Y205,{0,4.12,5.23,6.34},{"Low","Medium Low","Medium High","High"})</f>
        <v>Low</v>
      </c>
      <c r="AJ205" t="str">
        <f>LOOKUP(Z205,{0,4.08,5.4,6.72},{"Low","Medium Low","Medium High","High"})</f>
        <v>Low</v>
      </c>
      <c r="AK205" t="str">
        <f>LOOKUP(AA205,{0,3.41,4.83,6.25},{"Low","Medium Low","Medium High","High"})</f>
        <v>Medium Low</v>
      </c>
      <c r="AL205" t="str">
        <f>LOOKUP(AB205,{0,4.31,5.38,6.45},{"Low","Medium Low","Medium High","High"})</f>
        <v>Low</v>
      </c>
      <c r="AM205">
        <f>VLOOKUP(C205,'CLEAN DATA'!$C$1:$BE$1213,25,FALSE)</f>
        <v>1</v>
      </c>
      <c r="AN205">
        <f>VLOOKUP($C205,'CLEAN DATA'!$C$1:$BE$1213,2,FALSE)</f>
        <v>36</v>
      </c>
      <c r="AO205" t="str">
        <f t="shared" si="63"/>
        <v>31-40</v>
      </c>
      <c r="AP205">
        <f>VLOOKUP(C205,'AT Copy'!C204:BP1416,66,FALSE)</f>
        <v>1</v>
      </c>
      <c r="AQ205">
        <f>VLOOKUP(C205,'AT Copy'!C204:BP1416,40,FALSE)</f>
        <v>1</v>
      </c>
    </row>
    <row r="206" spans="1:43" x14ac:dyDescent="0.2">
      <c r="A206">
        <v>205</v>
      </c>
      <c r="B206" s="2">
        <v>44095.654618055552</v>
      </c>
      <c r="C206" t="s">
        <v>320</v>
      </c>
      <c r="D206">
        <v>6</v>
      </c>
      <c r="E206">
        <v>5</v>
      </c>
      <c r="F206">
        <v>7</v>
      </c>
      <c r="G206">
        <v>6</v>
      </c>
      <c r="H206">
        <v>7</v>
      </c>
      <c r="I206">
        <v>7</v>
      </c>
      <c r="J206">
        <v>6</v>
      </c>
      <c r="K206">
        <v>6</v>
      </c>
      <c r="L206">
        <v>6</v>
      </c>
      <c r="M206">
        <v>5</v>
      </c>
      <c r="N206">
        <f t="shared" si="48"/>
        <v>6</v>
      </c>
      <c r="O206">
        <f t="shared" si="49"/>
        <v>3</v>
      </c>
      <c r="P206">
        <f t="shared" si="50"/>
        <v>7</v>
      </c>
      <c r="Q206">
        <f t="shared" si="51"/>
        <v>2</v>
      </c>
      <c r="R206">
        <f t="shared" si="52"/>
        <v>7</v>
      </c>
      <c r="S206">
        <f t="shared" si="53"/>
        <v>1</v>
      </c>
      <c r="T206">
        <f t="shared" si="54"/>
        <v>6</v>
      </c>
      <c r="U206">
        <f t="shared" si="55"/>
        <v>2</v>
      </c>
      <c r="V206">
        <f t="shared" si="56"/>
        <v>6</v>
      </c>
      <c r="W206">
        <f t="shared" si="57"/>
        <v>3</v>
      </c>
      <c r="X206">
        <f t="shared" si="58"/>
        <v>3.5</v>
      </c>
      <c r="Y206">
        <f t="shared" si="59"/>
        <v>4.5</v>
      </c>
      <c r="Z206">
        <f t="shared" si="60"/>
        <v>4.5</v>
      </c>
      <c r="AA206">
        <f t="shared" si="61"/>
        <v>4</v>
      </c>
      <c r="AB206">
        <f t="shared" si="62"/>
        <v>5</v>
      </c>
      <c r="AC206">
        <v>4.4400000000000004</v>
      </c>
      <c r="AD206">
        <v>5.23</v>
      </c>
      <c r="AE206">
        <v>5.4</v>
      </c>
      <c r="AF206">
        <v>4.83</v>
      </c>
      <c r="AG206">
        <v>5.38</v>
      </c>
      <c r="AH206" t="str">
        <f>LOOKUP(X206,{0,2.99,4.44,5.89},{"Low","Medium Low","Medium High","High"})</f>
        <v>Medium Low</v>
      </c>
      <c r="AI206" t="str">
        <f>LOOKUP(Y206,{0,4.12,5.23,6.34},{"Low","Medium Low","Medium High","High"})</f>
        <v>Medium Low</v>
      </c>
      <c r="AJ206" t="str">
        <f>LOOKUP(Z206,{0,4.08,5.4,6.72},{"Low","Medium Low","Medium High","High"})</f>
        <v>Medium Low</v>
      </c>
      <c r="AK206" t="str">
        <f>LOOKUP(AA206,{0,3.41,4.83,6.25},{"Low","Medium Low","Medium High","High"})</f>
        <v>Medium Low</v>
      </c>
      <c r="AL206" t="str">
        <f>LOOKUP(AB206,{0,4.31,5.38,6.45},{"Low","Medium Low","Medium High","High"})</f>
        <v>Medium Low</v>
      </c>
      <c r="AM206">
        <f>VLOOKUP(C206,'CLEAN DATA'!$C$1:$BE$1213,25,FALSE)</f>
        <v>1</v>
      </c>
      <c r="AN206">
        <f>VLOOKUP($C206,'CLEAN DATA'!$C$1:$BE$1213,2,FALSE)</f>
        <v>35</v>
      </c>
      <c r="AO206" t="str">
        <f t="shared" si="63"/>
        <v>31-40</v>
      </c>
      <c r="AP206">
        <f>VLOOKUP(C206,'AT Copy'!C205:BP1417,66,FALSE)</f>
        <v>1</v>
      </c>
      <c r="AQ206">
        <f>VLOOKUP(C206,'AT Copy'!C205:BP1417,40,FALSE)</f>
        <v>1</v>
      </c>
    </row>
    <row r="207" spans="1:43" x14ac:dyDescent="0.2">
      <c r="A207">
        <v>206</v>
      </c>
      <c r="B207" s="2">
        <v>44095.654907407406</v>
      </c>
      <c r="C207" t="s">
        <v>321</v>
      </c>
      <c r="D207">
        <v>7</v>
      </c>
      <c r="E207">
        <v>7</v>
      </c>
      <c r="F207">
        <v>7</v>
      </c>
      <c r="G207">
        <v>7</v>
      </c>
      <c r="H207">
        <v>6</v>
      </c>
      <c r="I207">
        <v>7</v>
      </c>
      <c r="J207">
        <v>6</v>
      </c>
      <c r="K207">
        <v>6</v>
      </c>
      <c r="L207">
        <v>7</v>
      </c>
      <c r="M207">
        <v>7</v>
      </c>
      <c r="N207">
        <f t="shared" si="48"/>
        <v>7</v>
      </c>
      <c r="O207">
        <f t="shared" si="49"/>
        <v>1</v>
      </c>
      <c r="P207">
        <f t="shared" si="50"/>
        <v>7</v>
      </c>
      <c r="Q207">
        <f t="shared" si="51"/>
        <v>1</v>
      </c>
      <c r="R207">
        <f t="shared" si="52"/>
        <v>6</v>
      </c>
      <c r="S207">
        <f t="shared" si="53"/>
        <v>1</v>
      </c>
      <c r="T207">
        <f t="shared" si="54"/>
        <v>6</v>
      </c>
      <c r="U207">
        <f t="shared" si="55"/>
        <v>2</v>
      </c>
      <c r="V207">
        <f t="shared" si="56"/>
        <v>7</v>
      </c>
      <c r="W207">
        <f t="shared" si="57"/>
        <v>1</v>
      </c>
      <c r="X207">
        <f t="shared" si="58"/>
        <v>4</v>
      </c>
      <c r="Y207">
        <f t="shared" si="59"/>
        <v>3.5</v>
      </c>
      <c r="Z207">
        <f t="shared" si="60"/>
        <v>4.5</v>
      </c>
      <c r="AA207">
        <f t="shared" si="61"/>
        <v>4</v>
      </c>
      <c r="AB207">
        <f t="shared" si="62"/>
        <v>3.5</v>
      </c>
      <c r="AC207">
        <v>4.4400000000000004</v>
      </c>
      <c r="AD207">
        <v>5.23</v>
      </c>
      <c r="AE207">
        <v>5.4</v>
      </c>
      <c r="AF207">
        <v>4.83</v>
      </c>
      <c r="AG207">
        <v>5.38</v>
      </c>
      <c r="AH207" t="str">
        <f>LOOKUP(X207,{0,2.99,4.44,5.89},{"Low","Medium Low","Medium High","High"})</f>
        <v>Medium Low</v>
      </c>
      <c r="AI207" t="str">
        <f>LOOKUP(Y207,{0,4.12,5.23,6.34},{"Low","Medium Low","Medium High","High"})</f>
        <v>Low</v>
      </c>
      <c r="AJ207" t="str">
        <f>LOOKUP(Z207,{0,4.08,5.4,6.72},{"Low","Medium Low","Medium High","High"})</f>
        <v>Medium Low</v>
      </c>
      <c r="AK207" t="str">
        <f>LOOKUP(AA207,{0,3.41,4.83,6.25},{"Low","Medium Low","Medium High","High"})</f>
        <v>Medium Low</v>
      </c>
      <c r="AL207" t="str">
        <f>LOOKUP(AB207,{0,4.31,5.38,6.45},{"Low","Medium Low","Medium High","High"})</f>
        <v>Low</v>
      </c>
      <c r="AM207">
        <f>VLOOKUP(C207,'CLEAN DATA'!$C$1:$BE$1213,25,FALSE)</f>
        <v>1</v>
      </c>
      <c r="AN207">
        <f>VLOOKUP($C207,'CLEAN DATA'!$C$1:$BE$1213,2,FALSE)</f>
        <v>40</v>
      </c>
      <c r="AO207" t="str">
        <f t="shared" si="63"/>
        <v>31-40</v>
      </c>
      <c r="AP207">
        <f>VLOOKUP(C207,'AT Copy'!C206:BP1418,66,FALSE)</f>
        <v>1</v>
      </c>
      <c r="AQ207">
        <f>VLOOKUP(C207,'AT Copy'!C206:BP1418,40,FALSE)</f>
        <v>0</v>
      </c>
    </row>
    <row r="208" spans="1:43" x14ac:dyDescent="0.2">
      <c r="A208">
        <v>207</v>
      </c>
      <c r="B208" s="2">
        <v>44095.65556712963</v>
      </c>
      <c r="C208" t="s">
        <v>322</v>
      </c>
      <c r="D208">
        <v>7</v>
      </c>
      <c r="E208">
        <v>7</v>
      </c>
      <c r="F208">
        <v>7</v>
      </c>
      <c r="G208">
        <v>7</v>
      </c>
      <c r="H208">
        <v>7</v>
      </c>
      <c r="I208">
        <v>6</v>
      </c>
      <c r="J208">
        <v>6</v>
      </c>
      <c r="K208">
        <v>3</v>
      </c>
      <c r="L208">
        <v>5</v>
      </c>
      <c r="M208">
        <v>6</v>
      </c>
      <c r="N208">
        <f t="shared" si="48"/>
        <v>7</v>
      </c>
      <c r="O208">
        <f t="shared" si="49"/>
        <v>1</v>
      </c>
      <c r="P208">
        <f t="shared" si="50"/>
        <v>7</v>
      </c>
      <c r="Q208">
        <f t="shared" si="51"/>
        <v>1</v>
      </c>
      <c r="R208">
        <f t="shared" si="52"/>
        <v>7</v>
      </c>
      <c r="S208">
        <f t="shared" si="53"/>
        <v>2</v>
      </c>
      <c r="T208">
        <f t="shared" si="54"/>
        <v>6</v>
      </c>
      <c r="U208">
        <f t="shared" si="55"/>
        <v>5</v>
      </c>
      <c r="V208">
        <f t="shared" si="56"/>
        <v>5</v>
      </c>
      <c r="W208">
        <f t="shared" si="57"/>
        <v>2</v>
      </c>
      <c r="X208">
        <f t="shared" si="58"/>
        <v>4.5</v>
      </c>
      <c r="Y208">
        <f t="shared" si="59"/>
        <v>3.5</v>
      </c>
      <c r="Z208">
        <f t="shared" si="60"/>
        <v>6</v>
      </c>
      <c r="AA208">
        <f t="shared" si="61"/>
        <v>3</v>
      </c>
      <c r="AB208">
        <f t="shared" si="62"/>
        <v>4.5</v>
      </c>
      <c r="AC208">
        <v>4.4400000000000004</v>
      </c>
      <c r="AD208">
        <v>5.23</v>
      </c>
      <c r="AE208">
        <v>5.4</v>
      </c>
      <c r="AF208">
        <v>4.83</v>
      </c>
      <c r="AG208">
        <v>5.38</v>
      </c>
      <c r="AH208" t="str">
        <f>LOOKUP(X208,{0,2.99,4.44,5.89},{"Low","Medium Low","Medium High","High"})</f>
        <v>Medium High</v>
      </c>
      <c r="AI208" t="str">
        <f>LOOKUP(Y208,{0,4.12,5.23,6.34},{"Low","Medium Low","Medium High","High"})</f>
        <v>Low</v>
      </c>
      <c r="AJ208" t="str">
        <f>LOOKUP(Z208,{0,4.08,5.4,6.72},{"Low","Medium Low","Medium High","High"})</f>
        <v>Medium High</v>
      </c>
      <c r="AK208" t="str">
        <f>LOOKUP(AA208,{0,3.41,4.83,6.25},{"Low","Medium Low","Medium High","High"})</f>
        <v>Low</v>
      </c>
      <c r="AL208" t="str">
        <f>LOOKUP(AB208,{0,4.31,5.38,6.45},{"Low","Medium Low","Medium High","High"})</f>
        <v>Medium Low</v>
      </c>
      <c r="AM208">
        <f>VLOOKUP(C208,'CLEAN DATA'!$C$1:$BE$1213,25,FALSE)</f>
        <v>1</v>
      </c>
      <c r="AN208">
        <f>VLOOKUP($C208,'CLEAN DATA'!$C$1:$BE$1213,2,FALSE)</f>
        <v>35</v>
      </c>
      <c r="AO208" t="str">
        <f t="shared" si="63"/>
        <v>31-40</v>
      </c>
      <c r="AP208">
        <f>VLOOKUP(C208,'AT Copy'!C207:BP1419,66,FALSE)</f>
        <v>7</v>
      </c>
      <c r="AQ208">
        <f>VLOOKUP(C208,'AT Copy'!C207:BP1419,40,FALSE)</f>
        <v>1</v>
      </c>
    </row>
    <row r="209" spans="1:43" x14ac:dyDescent="0.2">
      <c r="A209">
        <v>208</v>
      </c>
      <c r="B209" s="2">
        <v>44095.655740740738</v>
      </c>
      <c r="C209" t="s">
        <v>323</v>
      </c>
      <c r="D209">
        <v>6</v>
      </c>
      <c r="E209">
        <v>6</v>
      </c>
      <c r="F209">
        <v>7</v>
      </c>
      <c r="G209">
        <v>5</v>
      </c>
      <c r="H209">
        <v>6</v>
      </c>
      <c r="I209">
        <v>5</v>
      </c>
      <c r="J209">
        <v>6</v>
      </c>
      <c r="K209">
        <v>7</v>
      </c>
      <c r="L209">
        <v>6</v>
      </c>
      <c r="M209">
        <v>7</v>
      </c>
      <c r="N209">
        <f t="shared" si="48"/>
        <v>6</v>
      </c>
      <c r="O209">
        <f t="shared" si="49"/>
        <v>2</v>
      </c>
      <c r="P209">
        <f t="shared" si="50"/>
        <v>7</v>
      </c>
      <c r="Q209">
        <f t="shared" si="51"/>
        <v>3</v>
      </c>
      <c r="R209">
        <f t="shared" si="52"/>
        <v>6</v>
      </c>
      <c r="S209">
        <f t="shared" si="53"/>
        <v>3</v>
      </c>
      <c r="T209">
        <f t="shared" si="54"/>
        <v>6</v>
      </c>
      <c r="U209">
        <f t="shared" si="55"/>
        <v>1</v>
      </c>
      <c r="V209">
        <f t="shared" si="56"/>
        <v>6</v>
      </c>
      <c r="W209">
        <f t="shared" si="57"/>
        <v>1</v>
      </c>
      <c r="X209">
        <f t="shared" si="58"/>
        <v>4.5</v>
      </c>
      <c r="Y209">
        <f t="shared" si="59"/>
        <v>4</v>
      </c>
      <c r="Z209">
        <f t="shared" si="60"/>
        <v>4</v>
      </c>
      <c r="AA209">
        <f t="shared" si="61"/>
        <v>4.5</v>
      </c>
      <c r="AB209">
        <f t="shared" si="62"/>
        <v>3.5</v>
      </c>
      <c r="AC209">
        <v>4.4400000000000004</v>
      </c>
      <c r="AD209">
        <v>5.23</v>
      </c>
      <c r="AE209">
        <v>5.4</v>
      </c>
      <c r="AF209">
        <v>4.83</v>
      </c>
      <c r="AG209">
        <v>5.38</v>
      </c>
      <c r="AH209" t="str">
        <f>LOOKUP(X209,{0,2.99,4.44,5.89},{"Low","Medium Low","Medium High","High"})</f>
        <v>Medium High</v>
      </c>
      <c r="AI209" t="str">
        <f>LOOKUP(Y209,{0,4.12,5.23,6.34},{"Low","Medium Low","Medium High","High"})</f>
        <v>Low</v>
      </c>
      <c r="AJ209" t="str">
        <f>LOOKUP(Z209,{0,4.08,5.4,6.72},{"Low","Medium Low","Medium High","High"})</f>
        <v>Low</v>
      </c>
      <c r="AK209" t="str">
        <f>LOOKUP(AA209,{0,3.41,4.83,6.25},{"Low","Medium Low","Medium High","High"})</f>
        <v>Medium Low</v>
      </c>
      <c r="AL209" t="str">
        <f>LOOKUP(AB209,{0,4.31,5.38,6.45},{"Low","Medium Low","Medium High","High"})</f>
        <v>Low</v>
      </c>
      <c r="AM209">
        <f>VLOOKUP(C209,'CLEAN DATA'!$C$1:$BE$1213,25,FALSE)</f>
        <v>1</v>
      </c>
      <c r="AN209">
        <f>VLOOKUP($C209,'CLEAN DATA'!$C$1:$BE$1213,2,FALSE)</f>
        <v>31</v>
      </c>
      <c r="AO209" t="str">
        <f t="shared" si="63"/>
        <v>31-40</v>
      </c>
      <c r="AP209">
        <f>VLOOKUP(C209,'AT Copy'!C208:BP1420,66,FALSE)</f>
        <v>1</v>
      </c>
      <c r="AQ209">
        <f>VLOOKUP(C209,'AT Copy'!C208:BP1420,40,FALSE)</f>
        <v>1</v>
      </c>
    </row>
    <row r="210" spans="1:43" x14ac:dyDescent="0.2">
      <c r="A210">
        <v>209</v>
      </c>
      <c r="B210" s="2">
        <v>44095.655844907407</v>
      </c>
      <c r="C210" t="s">
        <v>324</v>
      </c>
      <c r="D210">
        <v>5</v>
      </c>
      <c r="E210">
        <v>5</v>
      </c>
      <c r="F210">
        <v>3</v>
      </c>
      <c r="G210">
        <v>3</v>
      </c>
      <c r="H210">
        <v>6</v>
      </c>
      <c r="I210">
        <v>4</v>
      </c>
      <c r="J210">
        <v>5</v>
      </c>
      <c r="K210">
        <v>4</v>
      </c>
      <c r="L210">
        <v>4</v>
      </c>
      <c r="M210">
        <v>5</v>
      </c>
      <c r="N210">
        <f t="shared" si="48"/>
        <v>5</v>
      </c>
      <c r="O210">
        <f t="shared" si="49"/>
        <v>3</v>
      </c>
      <c r="P210">
        <f t="shared" si="50"/>
        <v>3</v>
      </c>
      <c r="Q210">
        <f t="shared" si="51"/>
        <v>5</v>
      </c>
      <c r="R210">
        <f t="shared" si="52"/>
        <v>6</v>
      </c>
      <c r="S210">
        <f t="shared" si="53"/>
        <v>4</v>
      </c>
      <c r="T210">
        <f t="shared" si="54"/>
        <v>5</v>
      </c>
      <c r="U210">
        <f t="shared" si="55"/>
        <v>4</v>
      </c>
      <c r="V210">
        <f t="shared" si="56"/>
        <v>4</v>
      </c>
      <c r="W210">
        <f t="shared" si="57"/>
        <v>3</v>
      </c>
      <c r="X210">
        <f t="shared" si="58"/>
        <v>4.5</v>
      </c>
      <c r="Y210">
        <f t="shared" si="59"/>
        <v>4</v>
      </c>
      <c r="Z210">
        <f t="shared" si="60"/>
        <v>3.5</v>
      </c>
      <c r="AA210">
        <f t="shared" si="61"/>
        <v>4.5</v>
      </c>
      <c r="AB210">
        <f t="shared" si="62"/>
        <v>4.5</v>
      </c>
      <c r="AC210">
        <v>4.4400000000000004</v>
      </c>
      <c r="AD210">
        <v>5.23</v>
      </c>
      <c r="AE210">
        <v>5.4</v>
      </c>
      <c r="AF210">
        <v>4.83</v>
      </c>
      <c r="AG210">
        <v>5.38</v>
      </c>
      <c r="AH210" t="str">
        <f>LOOKUP(X210,{0,2.99,4.44,5.89},{"Low","Medium Low","Medium High","High"})</f>
        <v>Medium High</v>
      </c>
      <c r="AI210" t="str">
        <f>LOOKUP(Y210,{0,4.12,5.23,6.34},{"Low","Medium Low","Medium High","High"})</f>
        <v>Low</v>
      </c>
      <c r="AJ210" t="str">
        <f>LOOKUP(Z210,{0,4.08,5.4,6.72},{"Low","Medium Low","Medium High","High"})</f>
        <v>Low</v>
      </c>
      <c r="AK210" t="str">
        <f>LOOKUP(AA210,{0,3.41,4.83,6.25},{"Low","Medium Low","Medium High","High"})</f>
        <v>Medium Low</v>
      </c>
      <c r="AL210" t="str">
        <f>LOOKUP(AB210,{0,4.31,5.38,6.45},{"Low","Medium Low","Medium High","High"})</f>
        <v>Medium Low</v>
      </c>
      <c r="AM210">
        <f>VLOOKUP(C210,'CLEAN DATA'!$C$1:$BE$1213,25,FALSE)</f>
        <v>9</v>
      </c>
      <c r="AN210">
        <f>VLOOKUP($C210,'CLEAN DATA'!$C$1:$BE$1213,2,FALSE)</f>
        <v>25</v>
      </c>
      <c r="AO210" t="str">
        <f t="shared" si="63"/>
        <v>&lt;=30</v>
      </c>
      <c r="AP210">
        <f>VLOOKUP(C210,'AT Copy'!C209:BP1421,66,FALSE)</f>
        <v>1</v>
      </c>
      <c r="AQ210">
        <f>VLOOKUP(C210,'AT Copy'!C209:BP1421,40,FALSE)</f>
        <v>0</v>
      </c>
    </row>
    <row r="211" spans="1:43" x14ac:dyDescent="0.2">
      <c r="A211">
        <v>210</v>
      </c>
      <c r="B211" s="2">
        <v>44095.656238425923</v>
      </c>
      <c r="C211" t="s">
        <v>325</v>
      </c>
      <c r="D211">
        <v>6</v>
      </c>
      <c r="E211">
        <v>4</v>
      </c>
      <c r="F211">
        <v>6</v>
      </c>
      <c r="G211">
        <v>4</v>
      </c>
      <c r="H211">
        <v>6</v>
      </c>
      <c r="I211">
        <v>4</v>
      </c>
      <c r="J211">
        <v>4</v>
      </c>
      <c r="K211">
        <v>3</v>
      </c>
      <c r="L211">
        <v>4</v>
      </c>
      <c r="M211">
        <v>4</v>
      </c>
      <c r="N211">
        <f t="shared" si="48"/>
        <v>6</v>
      </c>
      <c r="O211">
        <f t="shared" si="49"/>
        <v>4</v>
      </c>
      <c r="P211">
        <f t="shared" si="50"/>
        <v>6</v>
      </c>
      <c r="Q211">
        <f t="shared" si="51"/>
        <v>4</v>
      </c>
      <c r="R211">
        <f t="shared" si="52"/>
        <v>6</v>
      </c>
      <c r="S211">
        <f t="shared" si="53"/>
        <v>4</v>
      </c>
      <c r="T211">
        <f t="shared" si="54"/>
        <v>4</v>
      </c>
      <c r="U211">
        <f t="shared" si="55"/>
        <v>5</v>
      </c>
      <c r="V211">
        <f t="shared" si="56"/>
        <v>4</v>
      </c>
      <c r="W211">
        <f t="shared" si="57"/>
        <v>4</v>
      </c>
      <c r="X211">
        <f t="shared" si="58"/>
        <v>5</v>
      </c>
      <c r="Y211">
        <f t="shared" si="59"/>
        <v>4</v>
      </c>
      <c r="Z211">
        <f t="shared" si="60"/>
        <v>5.5</v>
      </c>
      <c r="AA211">
        <f t="shared" si="61"/>
        <v>4</v>
      </c>
      <c r="AB211">
        <f t="shared" si="62"/>
        <v>5</v>
      </c>
      <c r="AC211">
        <v>4.4400000000000004</v>
      </c>
      <c r="AD211">
        <v>5.23</v>
      </c>
      <c r="AE211">
        <v>5.4</v>
      </c>
      <c r="AF211">
        <v>4.83</v>
      </c>
      <c r="AG211">
        <v>5.38</v>
      </c>
      <c r="AH211" t="str">
        <f>LOOKUP(X211,{0,2.99,4.44,5.89},{"Low","Medium Low","Medium High","High"})</f>
        <v>Medium High</v>
      </c>
      <c r="AI211" t="str">
        <f>LOOKUP(Y211,{0,4.12,5.23,6.34},{"Low","Medium Low","Medium High","High"})</f>
        <v>Low</v>
      </c>
      <c r="AJ211" t="str">
        <f>LOOKUP(Z211,{0,4.08,5.4,6.72},{"Low","Medium Low","Medium High","High"})</f>
        <v>Medium High</v>
      </c>
      <c r="AK211" t="str">
        <f>LOOKUP(AA211,{0,3.41,4.83,6.25},{"Low","Medium Low","Medium High","High"})</f>
        <v>Medium Low</v>
      </c>
      <c r="AL211" t="str">
        <f>LOOKUP(AB211,{0,4.31,5.38,6.45},{"Low","Medium Low","Medium High","High"})</f>
        <v>Medium Low</v>
      </c>
      <c r="AM211">
        <f>VLOOKUP(C211,'CLEAN DATA'!$C$1:$BE$1213,25,FALSE)</f>
        <v>1</v>
      </c>
      <c r="AN211">
        <f>VLOOKUP($C211,'CLEAN DATA'!$C$1:$BE$1213,2,FALSE)</f>
        <v>26</v>
      </c>
      <c r="AO211" t="str">
        <f t="shared" si="63"/>
        <v>&lt;=30</v>
      </c>
      <c r="AP211">
        <f>VLOOKUP(C211,'AT Copy'!C210:BP1422,66,FALSE)</f>
        <v>7</v>
      </c>
      <c r="AQ211">
        <f>VLOOKUP(C211,'AT Copy'!C210:BP1422,40,FALSE)</f>
        <v>1</v>
      </c>
    </row>
    <row r="212" spans="1:43" x14ac:dyDescent="0.2">
      <c r="A212">
        <v>211</v>
      </c>
      <c r="B212" s="2">
        <v>44095.657442129632</v>
      </c>
      <c r="C212" t="s">
        <v>326</v>
      </c>
      <c r="D212">
        <v>5</v>
      </c>
      <c r="E212">
        <v>2</v>
      </c>
      <c r="F212">
        <v>6</v>
      </c>
      <c r="G212">
        <v>4</v>
      </c>
      <c r="H212">
        <v>6</v>
      </c>
      <c r="I212">
        <v>4</v>
      </c>
      <c r="J212">
        <v>5</v>
      </c>
      <c r="K212">
        <v>1</v>
      </c>
      <c r="L212">
        <v>6</v>
      </c>
      <c r="M212">
        <v>3</v>
      </c>
      <c r="N212">
        <f t="shared" si="48"/>
        <v>5</v>
      </c>
      <c r="O212">
        <f t="shared" si="49"/>
        <v>6</v>
      </c>
      <c r="P212">
        <f t="shared" si="50"/>
        <v>6</v>
      </c>
      <c r="Q212">
        <f t="shared" si="51"/>
        <v>4</v>
      </c>
      <c r="R212">
        <f t="shared" si="52"/>
        <v>6</v>
      </c>
      <c r="S212">
        <f t="shared" si="53"/>
        <v>4</v>
      </c>
      <c r="T212">
        <f t="shared" si="54"/>
        <v>5</v>
      </c>
      <c r="U212">
        <f t="shared" si="55"/>
        <v>7</v>
      </c>
      <c r="V212">
        <f t="shared" si="56"/>
        <v>6</v>
      </c>
      <c r="W212">
        <f t="shared" si="57"/>
        <v>5</v>
      </c>
      <c r="X212">
        <f t="shared" si="58"/>
        <v>4.5</v>
      </c>
      <c r="Y212">
        <f t="shared" si="59"/>
        <v>5.5</v>
      </c>
      <c r="Z212">
        <f t="shared" si="60"/>
        <v>6.5</v>
      </c>
      <c r="AA212">
        <f t="shared" si="61"/>
        <v>5</v>
      </c>
      <c r="AB212">
        <f t="shared" si="62"/>
        <v>5.5</v>
      </c>
      <c r="AC212">
        <v>4.4400000000000004</v>
      </c>
      <c r="AD212">
        <v>5.23</v>
      </c>
      <c r="AE212">
        <v>5.4</v>
      </c>
      <c r="AF212">
        <v>4.83</v>
      </c>
      <c r="AG212">
        <v>5.38</v>
      </c>
      <c r="AH212" t="str">
        <f>LOOKUP(X212,{0,2.99,4.44,5.89},{"Low","Medium Low","Medium High","High"})</f>
        <v>Medium High</v>
      </c>
      <c r="AI212" t="str">
        <f>LOOKUP(Y212,{0,4.12,5.23,6.34},{"Low","Medium Low","Medium High","High"})</f>
        <v>Medium High</v>
      </c>
      <c r="AJ212" t="str">
        <f>LOOKUP(Z212,{0,4.08,5.4,6.72},{"Low","Medium Low","Medium High","High"})</f>
        <v>Medium High</v>
      </c>
      <c r="AK212" t="str">
        <f>LOOKUP(AA212,{0,3.41,4.83,6.25},{"Low","Medium Low","Medium High","High"})</f>
        <v>Medium High</v>
      </c>
      <c r="AL212" t="str">
        <f>LOOKUP(AB212,{0,4.31,5.38,6.45},{"Low","Medium Low","Medium High","High"})</f>
        <v>Medium High</v>
      </c>
      <c r="AM212">
        <f>VLOOKUP(C212,'CLEAN DATA'!$C$1:$BE$1213,25,FALSE)</f>
        <v>7</v>
      </c>
      <c r="AN212">
        <f>VLOOKUP($C212,'CLEAN DATA'!$C$1:$BE$1213,2,FALSE)</f>
        <v>56</v>
      </c>
      <c r="AO212" t="str">
        <f t="shared" si="63"/>
        <v>51-60</v>
      </c>
      <c r="AP212">
        <f>VLOOKUP(C212,'AT Copy'!C211:BP1423,66,FALSE)</f>
        <v>6</v>
      </c>
      <c r="AQ212">
        <f>VLOOKUP(C212,'AT Copy'!C211:BP1423,40,FALSE)</f>
        <v>0</v>
      </c>
    </row>
    <row r="213" spans="1:43" x14ac:dyDescent="0.2">
      <c r="A213">
        <v>212</v>
      </c>
      <c r="B213" s="2">
        <v>44095.658692129633</v>
      </c>
      <c r="C213" t="s">
        <v>327</v>
      </c>
      <c r="D213">
        <v>6</v>
      </c>
      <c r="E213">
        <v>7</v>
      </c>
      <c r="F213">
        <v>5</v>
      </c>
      <c r="G213">
        <v>7</v>
      </c>
      <c r="H213">
        <v>5</v>
      </c>
      <c r="I213">
        <v>6</v>
      </c>
      <c r="J213">
        <v>6</v>
      </c>
      <c r="K213">
        <v>5</v>
      </c>
      <c r="L213">
        <v>6</v>
      </c>
      <c r="M213">
        <v>6</v>
      </c>
      <c r="N213">
        <f t="shared" si="48"/>
        <v>6</v>
      </c>
      <c r="O213">
        <f t="shared" si="49"/>
        <v>1</v>
      </c>
      <c r="P213">
        <f t="shared" si="50"/>
        <v>5</v>
      </c>
      <c r="Q213">
        <f t="shared" si="51"/>
        <v>1</v>
      </c>
      <c r="R213">
        <f t="shared" si="52"/>
        <v>5</v>
      </c>
      <c r="S213">
        <f t="shared" si="53"/>
        <v>2</v>
      </c>
      <c r="T213">
        <f t="shared" si="54"/>
        <v>6</v>
      </c>
      <c r="U213">
        <f t="shared" si="55"/>
        <v>3</v>
      </c>
      <c r="V213">
        <f t="shared" si="56"/>
        <v>6</v>
      </c>
      <c r="W213">
        <f t="shared" si="57"/>
        <v>2</v>
      </c>
      <c r="X213">
        <f t="shared" si="58"/>
        <v>4</v>
      </c>
      <c r="Y213">
        <f t="shared" si="59"/>
        <v>3.5</v>
      </c>
      <c r="Z213">
        <f t="shared" si="60"/>
        <v>4</v>
      </c>
      <c r="AA213">
        <f t="shared" si="61"/>
        <v>3.5</v>
      </c>
      <c r="AB213">
        <f t="shared" si="62"/>
        <v>3.5</v>
      </c>
      <c r="AC213">
        <v>4.4400000000000004</v>
      </c>
      <c r="AD213">
        <v>5.23</v>
      </c>
      <c r="AE213">
        <v>5.4</v>
      </c>
      <c r="AF213">
        <v>4.83</v>
      </c>
      <c r="AG213">
        <v>5.38</v>
      </c>
      <c r="AH213" t="str">
        <f>LOOKUP(X213,{0,2.99,4.44,5.89},{"Low","Medium Low","Medium High","High"})</f>
        <v>Medium Low</v>
      </c>
      <c r="AI213" t="str">
        <f>LOOKUP(Y213,{0,4.12,5.23,6.34},{"Low","Medium Low","Medium High","High"})</f>
        <v>Low</v>
      </c>
      <c r="AJ213" t="str">
        <f>LOOKUP(Z213,{0,4.08,5.4,6.72},{"Low","Medium Low","Medium High","High"})</f>
        <v>Low</v>
      </c>
      <c r="AK213" t="str">
        <f>LOOKUP(AA213,{0,3.41,4.83,6.25},{"Low","Medium Low","Medium High","High"})</f>
        <v>Medium Low</v>
      </c>
      <c r="AL213" t="str">
        <f>LOOKUP(AB213,{0,4.31,5.38,6.45},{"Low","Medium Low","Medium High","High"})</f>
        <v>Low</v>
      </c>
      <c r="AM213">
        <f>VLOOKUP(C213,'CLEAN DATA'!$C$1:$BE$1213,25,FALSE)</f>
        <v>9</v>
      </c>
      <c r="AN213">
        <f>VLOOKUP($C213,'CLEAN DATA'!$C$1:$BE$1213,2,FALSE)</f>
        <v>42</v>
      </c>
      <c r="AO213" t="str">
        <f t="shared" si="63"/>
        <v>41-50</v>
      </c>
      <c r="AP213">
        <f>VLOOKUP(C213,'AT Copy'!C212:BP1424,66,FALSE)</f>
        <v>1</v>
      </c>
      <c r="AQ213">
        <f>VLOOKUP(C213,'AT Copy'!C212:BP1424,40,FALSE)</f>
        <v>0</v>
      </c>
    </row>
    <row r="214" spans="1:43" x14ac:dyDescent="0.2">
      <c r="A214">
        <v>213</v>
      </c>
      <c r="B214" s="2">
        <v>44095.659224537034</v>
      </c>
      <c r="C214" t="s">
        <v>328</v>
      </c>
      <c r="D214">
        <v>7</v>
      </c>
      <c r="E214">
        <v>7</v>
      </c>
      <c r="F214">
        <v>7</v>
      </c>
      <c r="G214">
        <v>7</v>
      </c>
      <c r="H214">
        <v>7</v>
      </c>
      <c r="I214">
        <v>6</v>
      </c>
      <c r="J214">
        <v>5</v>
      </c>
      <c r="K214">
        <v>5</v>
      </c>
      <c r="L214">
        <v>7</v>
      </c>
      <c r="M214">
        <v>5</v>
      </c>
      <c r="N214">
        <f t="shared" si="48"/>
        <v>7</v>
      </c>
      <c r="O214">
        <f t="shared" si="49"/>
        <v>1</v>
      </c>
      <c r="P214">
        <f t="shared" si="50"/>
        <v>7</v>
      </c>
      <c r="Q214">
        <f t="shared" si="51"/>
        <v>1</v>
      </c>
      <c r="R214">
        <f t="shared" si="52"/>
        <v>7</v>
      </c>
      <c r="S214">
        <f t="shared" si="53"/>
        <v>2</v>
      </c>
      <c r="T214">
        <f t="shared" si="54"/>
        <v>5</v>
      </c>
      <c r="U214">
        <f t="shared" si="55"/>
        <v>3</v>
      </c>
      <c r="V214">
        <f t="shared" si="56"/>
        <v>7</v>
      </c>
      <c r="W214">
        <f t="shared" si="57"/>
        <v>3</v>
      </c>
      <c r="X214">
        <f t="shared" si="58"/>
        <v>4.5</v>
      </c>
      <c r="Y214">
        <f t="shared" si="59"/>
        <v>3</v>
      </c>
      <c r="Z214">
        <f t="shared" si="60"/>
        <v>5</v>
      </c>
      <c r="AA214">
        <f t="shared" si="61"/>
        <v>4</v>
      </c>
      <c r="AB214">
        <f t="shared" si="62"/>
        <v>5</v>
      </c>
      <c r="AC214">
        <v>4.4400000000000004</v>
      </c>
      <c r="AD214">
        <v>5.23</v>
      </c>
      <c r="AE214">
        <v>5.4</v>
      </c>
      <c r="AF214">
        <v>4.83</v>
      </c>
      <c r="AG214">
        <v>5.38</v>
      </c>
      <c r="AH214" t="str">
        <f>LOOKUP(X214,{0,2.99,4.44,5.89},{"Low","Medium Low","Medium High","High"})</f>
        <v>Medium High</v>
      </c>
      <c r="AI214" t="str">
        <f>LOOKUP(Y214,{0,4.12,5.23,6.34},{"Low","Medium Low","Medium High","High"})</f>
        <v>Low</v>
      </c>
      <c r="AJ214" t="str">
        <f>LOOKUP(Z214,{0,4.08,5.4,6.72},{"Low","Medium Low","Medium High","High"})</f>
        <v>Medium Low</v>
      </c>
      <c r="AK214" t="str">
        <f>LOOKUP(AA214,{0,3.41,4.83,6.25},{"Low","Medium Low","Medium High","High"})</f>
        <v>Medium Low</v>
      </c>
      <c r="AL214" t="str">
        <f>LOOKUP(AB214,{0,4.31,5.38,6.45},{"Low","Medium Low","Medium High","High"})</f>
        <v>Medium Low</v>
      </c>
      <c r="AM214">
        <f>VLOOKUP(C214,'CLEAN DATA'!$C$1:$BE$1213,25,FALSE)</f>
        <v>1</v>
      </c>
      <c r="AN214">
        <f>VLOOKUP($C214,'CLEAN DATA'!$C$1:$BE$1213,2,FALSE)</f>
        <v>38</v>
      </c>
      <c r="AO214" t="str">
        <f t="shared" si="63"/>
        <v>31-40</v>
      </c>
      <c r="AP214">
        <f>VLOOKUP(C214,'AT Copy'!C213:BP1425,66,FALSE)</f>
        <v>7</v>
      </c>
      <c r="AQ214">
        <f>VLOOKUP(C214,'AT Copy'!C213:BP1425,40,FALSE)</f>
        <v>1</v>
      </c>
    </row>
    <row r="215" spans="1:43" x14ac:dyDescent="0.2">
      <c r="A215">
        <v>214</v>
      </c>
      <c r="B215" s="2">
        <v>44095.66034722222</v>
      </c>
      <c r="C215" t="s">
        <v>329</v>
      </c>
      <c r="D215">
        <v>7</v>
      </c>
      <c r="E215">
        <v>7</v>
      </c>
      <c r="F215">
        <v>6</v>
      </c>
      <c r="G215">
        <v>6</v>
      </c>
      <c r="H215">
        <v>6</v>
      </c>
      <c r="I215">
        <v>6</v>
      </c>
      <c r="J215">
        <v>6</v>
      </c>
      <c r="K215">
        <v>6</v>
      </c>
      <c r="L215">
        <v>7</v>
      </c>
      <c r="M215">
        <v>7</v>
      </c>
      <c r="N215">
        <f t="shared" si="48"/>
        <v>7</v>
      </c>
      <c r="O215">
        <f t="shared" si="49"/>
        <v>1</v>
      </c>
      <c r="P215">
        <f t="shared" si="50"/>
        <v>6</v>
      </c>
      <c r="Q215">
        <f t="shared" si="51"/>
        <v>2</v>
      </c>
      <c r="R215">
        <f t="shared" si="52"/>
        <v>6</v>
      </c>
      <c r="S215">
        <f t="shared" si="53"/>
        <v>2</v>
      </c>
      <c r="T215">
        <f t="shared" si="54"/>
        <v>6</v>
      </c>
      <c r="U215">
        <f t="shared" si="55"/>
        <v>2</v>
      </c>
      <c r="V215">
        <f t="shared" si="56"/>
        <v>7</v>
      </c>
      <c r="W215">
        <f t="shared" si="57"/>
        <v>1</v>
      </c>
      <c r="X215">
        <f t="shared" si="58"/>
        <v>4.5</v>
      </c>
      <c r="Y215">
        <f t="shared" si="59"/>
        <v>3.5</v>
      </c>
      <c r="Z215">
        <f t="shared" si="60"/>
        <v>4</v>
      </c>
      <c r="AA215">
        <f t="shared" si="61"/>
        <v>4.5</v>
      </c>
      <c r="AB215">
        <f t="shared" si="62"/>
        <v>3.5</v>
      </c>
      <c r="AC215">
        <v>4.4400000000000004</v>
      </c>
      <c r="AD215">
        <v>5.23</v>
      </c>
      <c r="AE215">
        <v>5.4</v>
      </c>
      <c r="AF215">
        <v>4.83</v>
      </c>
      <c r="AG215">
        <v>5.38</v>
      </c>
      <c r="AH215" t="str">
        <f>LOOKUP(X215,{0,2.99,4.44,5.89},{"Low","Medium Low","Medium High","High"})</f>
        <v>Medium High</v>
      </c>
      <c r="AI215" t="str">
        <f>LOOKUP(Y215,{0,4.12,5.23,6.34},{"Low","Medium Low","Medium High","High"})</f>
        <v>Low</v>
      </c>
      <c r="AJ215" t="str">
        <f>LOOKUP(Z215,{0,4.08,5.4,6.72},{"Low","Medium Low","Medium High","High"})</f>
        <v>Low</v>
      </c>
      <c r="AK215" t="str">
        <f>LOOKUP(AA215,{0,3.41,4.83,6.25},{"Low","Medium Low","Medium High","High"})</f>
        <v>Medium Low</v>
      </c>
      <c r="AL215" t="str">
        <f>LOOKUP(AB215,{0,4.31,5.38,6.45},{"Low","Medium Low","Medium High","High"})</f>
        <v>Low</v>
      </c>
      <c r="AM215">
        <f>VLOOKUP(C215,'CLEAN DATA'!$C$1:$BE$1213,25,FALSE)</f>
        <v>1</v>
      </c>
      <c r="AN215">
        <f>VLOOKUP($C215,'CLEAN DATA'!$C$1:$BE$1213,2,FALSE)</f>
        <v>27</v>
      </c>
      <c r="AO215" t="str">
        <f t="shared" si="63"/>
        <v>&lt;=30</v>
      </c>
      <c r="AP215">
        <f>VLOOKUP(C215,'AT Copy'!C214:BP1426,66,FALSE)</f>
        <v>1</v>
      </c>
      <c r="AQ215">
        <f>VLOOKUP(C215,'AT Copy'!C214:BP1426,40,FALSE)</f>
        <v>1</v>
      </c>
    </row>
    <row r="216" spans="1:43" x14ac:dyDescent="0.2">
      <c r="A216">
        <v>215</v>
      </c>
      <c r="B216" s="2">
        <v>44095.66070601852</v>
      </c>
      <c r="C216" t="s">
        <v>330</v>
      </c>
      <c r="D216">
        <v>2</v>
      </c>
      <c r="E216">
        <v>1</v>
      </c>
      <c r="F216">
        <v>6</v>
      </c>
      <c r="G216">
        <v>1</v>
      </c>
      <c r="H216">
        <v>6</v>
      </c>
      <c r="I216">
        <v>6</v>
      </c>
      <c r="J216">
        <v>6</v>
      </c>
      <c r="K216">
        <v>1</v>
      </c>
      <c r="L216">
        <v>6</v>
      </c>
      <c r="M216">
        <v>2</v>
      </c>
      <c r="N216">
        <f t="shared" si="48"/>
        <v>2</v>
      </c>
      <c r="O216">
        <f t="shared" si="49"/>
        <v>7</v>
      </c>
      <c r="P216">
        <f t="shared" si="50"/>
        <v>6</v>
      </c>
      <c r="Q216">
        <f t="shared" si="51"/>
        <v>7</v>
      </c>
      <c r="R216">
        <f t="shared" si="52"/>
        <v>6</v>
      </c>
      <c r="S216">
        <f t="shared" si="53"/>
        <v>2</v>
      </c>
      <c r="T216">
        <f t="shared" si="54"/>
        <v>6</v>
      </c>
      <c r="U216">
        <f t="shared" si="55"/>
        <v>7</v>
      </c>
      <c r="V216">
        <f t="shared" si="56"/>
        <v>6</v>
      </c>
      <c r="W216">
        <f t="shared" si="57"/>
        <v>6</v>
      </c>
      <c r="X216">
        <f t="shared" si="58"/>
        <v>2</v>
      </c>
      <c r="Y216">
        <f t="shared" si="59"/>
        <v>6.5</v>
      </c>
      <c r="Z216">
        <f t="shared" si="60"/>
        <v>6.5</v>
      </c>
      <c r="AA216">
        <f t="shared" si="61"/>
        <v>6.5</v>
      </c>
      <c r="AB216">
        <f t="shared" si="62"/>
        <v>6</v>
      </c>
      <c r="AC216">
        <v>4.4400000000000004</v>
      </c>
      <c r="AD216">
        <v>5.23</v>
      </c>
      <c r="AE216">
        <v>5.4</v>
      </c>
      <c r="AF216">
        <v>4.83</v>
      </c>
      <c r="AG216">
        <v>5.38</v>
      </c>
      <c r="AH216" t="str">
        <f>LOOKUP(X216,{0,2.99,4.44,5.89},{"Low","Medium Low","Medium High","High"})</f>
        <v>Low</v>
      </c>
      <c r="AI216" t="str">
        <f>LOOKUP(Y216,{0,4.12,5.23,6.34},{"Low","Medium Low","Medium High","High"})</f>
        <v>High</v>
      </c>
      <c r="AJ216" t="str">
        <f>LOOKUP(Z216,{0,4.08,5.4,6.72},{"Low","Medium Low","Medium High","High"})</f>
        <v>Medium High</v>
      </c>
      <c r="AK216" t="str">
        <f>LOOKUP(AA216,{0,3.41,4.83,6.25},{"Low","Medium Low","Medium High","High"})</f>
        <v>High</v>
      </c>
      <c r="AL216" t="str">
        <f>LOOKUP(AB216,{0,4.31,5.38,6.45},{"Low","Medium Low","Medium High","High"})</f>
        <v>Medium High</v>
      </c>
      <c r="AM216">
        <f>VLOOKUP(C216,'CLEAN DATA'!$C$1:$BE$1213,25,FALSE)</f>
        <v>7</v>
      </c>
      <c r="AN216">
        <f>VLOOKUP($C216,'CLEAN DATA'!$C$1:$BE$1213,2,FALSE)</f>
        <v>40</v>
      </c>
      <c r="AO216" t="str">
        <f t="shared" si="63"/>
        <v>31-40</v>
      </c>
      <c r="AP216">
        <f>VLOOKUP(C216,'AT Copy'!C215:BP1427,66,FALSE)</f>
        <v>8</v>
      </c>
      <c r="AQ216">
        <f>VLOOKUP(C216,'AT Copy'!C215:BP1427,40,FALSE)</f>
        <v>0</v>
      </c>
    </row>
    <row r="217" spans="1:43" x14ac:dyDescent="0.2">
      <c r="A217">
        <v>216</v>
      </c>
      <c r="B217" s="2">
        <v>44095.660821759258</v>
      </c>
      <c r="C217" t="s">
        <v>331</v>
      </c>
      <c r="D217">
        <v>1</v>
      </c>
      <c r="E217">
        <v>1</v>
      </c>
      <c r="F217">
        <v>7</v>
      </c>
      <c r="G217">
        <v>1</v>
      </c>
      <c r="H217">
        <v>5</v>
      </c>
      <c r="I217">
        <v>6</v>
      </c>
      <c r="J217">
        <v>7</v>
      </c>
      <c r="K217">
        <v>3</v>
      </c>
      <c r="L217">
        <v>7</v>
      </c>
      <c r="M217">
        <v>3</v>
      </c>
      <c r="N217">
        <f t="shared" si="48"/>
        <v>1</v>
      </c>
      <c r="O217">
        <f t="shared" si="49"/>
        <v>7</v>
      </c>
      <c r="P217">
        <f t="shared" si="50"/>
        <v>7</v>
      </c>
      <c r="Q217">
        <f t="shared" si="51"/>
        <v>7</v>
      </c>
      <c r="R217">
        <f t="shared" si="52"/>
        <v>5</v>
      </c>
      <c r="S217">
        <f t="shared" si="53"/>
        <v>2</v>
      </c>
      <c r="T217">
        <f t="shared" si="54"/>
        <v>7</v>
      </c>
      <c r="U217">
        <f t="shared" si="55"/>
        <v>5</v>
      </c>
      <c r="V217">
        <f t="shared" si="56"/>
        <v>7</v>
      </c>
      <c r="W217">
        <f t="shared" si="57"/>
        <v>5</v>
      </c>
      <c r="X217">
        <f t="shared" si="58"/>
        <v>1.5</v>
      </c>
      <c r="Y217">
        <f t="shared" si="59"/>
        <v>7</v>
      </c>
      <c r="Z217">
        <f t="shared" si="60"/>
        <v>6</v>
      </c>
      <c r="AA217">
        <f t="shared" si="61"/>
        <v>7</v>
      </c>
      <c r="AB217">
        <f t="shared" si="62"/>
        <v>5</v>
      </c>
      <c r="AC217">
        <v>4.4400000000000004</v>
      </c>
      <c r="AD217">
        <v>5.23</v>
      </c>
      <c r="AE217">
        <v>5.4</v>
      </c>
      <c r="AF217">
        <v>4.83</v>
      </c>
      <c r="AG217">
        <v>5.38</v>
      </c>
      <c r="AH217" t="str">
        <f>LOOKUP(X217,{0,2.99,4.44,5.89},{"Low","Medium Low","Medium High","High"})</f>
        <v>Low</v>
      </c>
      <c r="AI217" t="str">
        <f>LOOKUP(Y217,{0,4.12,5.23,6.34},{"Low","Medium Low","Medium High","High"})</f>
        <v>High</v>
      </c>
      <c r="AJ217" t="str">
        <f>LOOKUP(Z217,{0,4.08,5.4,6.72},{"Low","Medium Low","Medium High","High"})</f>
        <v>Medium High</v>
      </c>
      <c r="AK217" t="str">
        <f>LOOKUP(AA217,{0,3.41,4.83,6.25},{"Low","Medium Low","Medium High","High"})</f>
        <v>High</v>
      </c>
      <c r="AL217" t="str">
        <f>LOOKUP(AB217,{0,4.31,5.38,6.45},{"Low","Medium Low","Medium High","High"})</f>
        <v>Medium Low</v>
      </c>
      <c r="AM217">
        <f>VLOOKUP(C217,'CLEAN DATA'!$C$1:$BE$1213,25,FALSE)</f>
        <v>1</v>
      </c>
      <c r="AN217">
        <f>VLOOKUP($C217,'CLEAN DATA'!$C$1:$BE$1213,2,FALSE)</f>
        <v>59</v>
      </c>
      <c r="AO217" t="str">
        <f t="shared" si="63"/>
        <v>51-60</v>
      </c>
      <c r="AP217">
        <f>VLOOKUP(C217,'AT Copy'!C216:BP1428,66,FALSE)</f>
        <v>2</v>
      </c>
      <c r="AQ217">
        <f>VLOOKUP(C217,'AT Copy'!C216:BP1428,40,FALSE)</f>
        <v>0</v>
      </c>
    </row>
    <row r="218" spans="1:43" x14ac:dyDescent="0.2">
      <c r="A218">
        <v>217</v>
      </c>
      <c r="B218" s="2">
        <v>44095.662083333336</v>
      </c>
      <c r="C218" t="s">
        <v>332</v>
      </c>
      <c r="D218">
        <v>7</v>
      </c>
      <c r="E218">
        <v>6</v>
      </c>
      <c r="F218">
        <v>7</v>
      </c>
      <c r="G218">
        <v>6</v>
      </c>
      <c r="H218">
        <v>6</v>
      </c>
      <c r="I218">
        <v>7</v>
      </c>
      <c r="J218">
        <v>6</v>
      </c>
      <c r="K218">
        <v>7</v>
      </c>
      <c r="L218">
        <v>7</v>
      </c>
      <c r="M218">
        <v>6</v>
      </c>
      <c r="N218">
        <f t="shared" si="48"/>
        <v>7</v>
      </c>
      <c r="O218">
        <f t="shared" si="49"/>
        <v>2</v>
      </c>
      <c r="P218">
        <f t="shared" si="50"/>
        <v>7</v>
      </c>
      <c r="Q218">
        <f t="shared" si="51"/>
        <v>2</v>
      </c>
      <c r="R218">
        <f t="shared" si="52"/>
        <v>6</v>
      </c>
      <c r="S218">
        <f t="shared" si="53"/>
        <v>1</v>
      </c>
      <c r="T218">
        <f t="shared" si="54"/>
        <v>6</v>
      </c>
      <c r="U218">
        <f t="shared" si="55"/>
        <v>1</v>
      </c>
      <c r="V218">
        <f t="shared" si="56"/>
        <v>7</v>
      </c>
      <c r="W218">
        <f t="shared" si="57"/>
        <v>2</v>
      </c>
      <c r="X218">
        <f t="shared" si="58"/>
        <v>4</v>
      </c>
      <c r="Y218">
        <f t="shared" si="59"/>
        <v>4</v>
      </c>
      <c r="Z218">
        <f t="shared" si="60"/>
        <v>4</v>
      </c>
      <c r="AA218">
        <f t="shared" si="61"/>
        <v>4.5</v>
      </c>
      <c r="AB218">
        <f t="shared" si="62"/>
        <v>4</v>
      </c>
      <c r="AC218">
        <v>4.4400000000000004</v>
      </c>
      <c r="AD218">
        <v>5.23</v>
      </c>
      <c r="AE218">
        <v>5.4</v>
      </c>
      <c r="AF218">
        <v>4.83</v>
      </c>
      <c r="AG218">
        <v>5.38</v>
      </c>
      <c r="AH218" t="str">
        <f>LOOKUP(X218,{0,2.99,4.44,5.89},{"Low","Medium Low","Medium High","High"})</f>
        <v>Medium Low</v>
      </c>
      <c r="AI218" t="str">
        <f>LOOKUP(Y218,{0,4.12,5.23,6.34},{"Low","Medium Low","Medium High","High"})</f>
        <v>Low</v>
      </c>
      <c r="AJ218" t="str">
        <f>LOOKUP(Z218,{0,4.08,5.4,6.72},{"Low","Medium Low","Medium High","High"})</f>
        <v>Low</v>
      </c>
      <c r="AK218" t="str">
        <f>LOOKUP(AA218,{0,3.41,4.83,6.25},{"Low","Medium Low","Medium High","High"})</f>
        <v>Medium Low</v>
      </c>
      <c r="AL218" t="str">
        <f>LOOKUP(AB218,{0,4.31,5.38,6.45},{"Low","Medium Low","Medium High","High"})</f>
        <v>Low</v>
      </c>
      <c r="AM218">
        <f>VLOOKUP(C218,'CLEAN DATA'!$C$1:$BE$1213,25,FALSE)</f>
        <v>1</v>
      </c>
      <c r="AN218">
        <f>VLOOKUP($C218,'CLEAN DATA'!$C$1:$BE$1213,2,FALSE)</f>
        <v>34</v>
      </c>
      <c r="AO218" t="str">
        <f t="shared" si="63"/>
        <v>31-40</v>
      </c>
      <c r="AP218">
        <f>VLOOKUP(C218,'AT Copy'!C217:BP1429,66,FALSE)</f>
        <v>1</v>
      </c>
      <c r="AQ218">
        <f>VLOOKUP(C218,'AT Copy'!C217:BP1429,40,FALSE)</f>
        <v>0</v>
      </c>
    </row>
    <row r="219" spans="1:43" x14ac:dyDescent="0.2">
      <c r="A219">
        <v>218</v>
      </c>
      <c r="B219" s="2">
        <v>44095.662314814814</v>
      </c>
      <c r="C219" t="s">
        <v>333</v>
      </c>
      <c r="D219">
        <v>5</v>
      </c>
      <c r="E219">
        <v>4</v>
      </c>
      <c r="F219">
        <v>5</v>
      </c>
      <c r="G219">
        <v>5</v>
      </c>
      <c r="H219">
        <v>4</v>
      </c>
      <c r="I219">
        <v>4</v>
      </c>
      <c r="J219">
        <v>5</v>
      </c>
      <c r="K219">
        <v>5</v>
      </c>
      <c r="L219">
        <v>6</v>
      </c>
      <c r="M219">
        <v>4</v>
      </c>
      <c r="N219">
        <f t="shared" si="48"/>
        <v>5</v>
      </c>
      <c r="O219">
        <f t="shared" si="49"/>
        <v>4</v>
      </c>
      <c r="P219">
        <f t="shared" si="50"/>
        <v>5</v>
      </c>
      <c r="Q219">
        <f t="shared" si="51"/>
        <v>3</v>
      </c>
      <c r="R219">
        <f t="shared" si="52"/>
        <v>4</v>
      </c>
      <c r="S219">
        <f t="shared" si="53"/>
        <v>4</v>
      </c>
      <c r="T219">
        <f t="shared" si="54"/>
        <v>5</v>
      </c>
      <c r="U219">
        <f t="shared" si="55"/>
        <v>3</v>
      </c>
      <c r="V219">
        <f t="shared" si="56"/>
        <v>6</v>
      </c>
      <c r="W219">
        <f t="shared" si="57"/>
        <v>4</v>
      </c>
      <c r="X219">
        <f t="shared" si="58"/>
        <v>4.5</v>
      </c>
      <c r="Y219">
        <f t="shared" si="59"/>
        <v>4.5</v>
      </c>
      <c r="Z219">
        <f t="shared" si="60"/>
        <v>4</v>
      </c>
      <c r="AA219">
        <f t="shared" si="61"/>
        <v>4.5</v>
      </c>
      <c r="AB219">
        <f t="shared" si="62"/>
        <v>4</v>
      </c>
      <c r="AC219">
        <v>4.4400000000000004</v>
      </c>
      <c r="AD219">
        <v>5.23</v>
      </c>
      <c r="AE219">
        <v>5.4</v>
      </c>
      <c r="AF219">
        <v>4.83</v>
      </c>
      <c r="AG219">
        <v>5.38</v>
      </c>
      <c r="AH219" t="str">
        <f>LOOKUP(X219,{0,2.99,4.44,5.89},{"Low","Medium Low","Medium High","High"})</f>
        <v>Medium High</v>
      </c>
      <c r="AI219" t="str">
        <f>LOOKUP(Y219,{0,4.12,5.23,6.34},{"Low","Medium Low","Medium High","High"})</f>
        <v>Medium Low</v>
      </c>
      <c r="AJ219" t="str">
        <f>LOOKUP(Z219,{0,4.08,5.4,6.72},{"Low","Medium Low","Medium High","High"})</f>
        <v>Low</v>
      </c>
      <c r="AK219" t="str">
        <f>LOOKUP(AA219,{0,3.41,4.83,6.25},{"Low","Medium Low","Medium High","High"})</f>
        <v>Medium Low</v>
      </c>
      <c r="AL219" t="str">
        <f>LOOKUP(AB219,{0,4.31,5.38,6.45},{"Low","Medium Low","Medium High","High"})</f>
        <v>Low</v>
      </c>
      <c r="AM219">
        <f>VLOOKUP(C219,'CLEAN DATA'!$C$1:$BE$1213,25,FALSE)</f>
        <v>1</v>
      </c>
      <c r="AN219">
        <f>VLOOKUP($C219,'CLEAN DATA'!$C$1:$BE$1213,2,FALSE)</f>
        <v>29</v>
      </c>
      <c r="AO219" t="str">
        <f t="shared" si="63"/>
        <v>&lt;=30</v>
      </c>
      <c r="AP219">
        <f>VLOOKUP(C219,'AT Copy'!C218:BP1430,66,FALSE)</f>
        <v>1</v>
      </c>
      <c r="AQ219">
        <f>VLOOKUP(C219,'AT Copy'!C218:BP1430,40,FALSE)</f>
        <v>1</v>
      </c>
    </row>
    <row r="220" spans="1:43" x14ac:dyDescent="0.2">
      <c r="A220">
        <v>219</v>
      </c>
      <c r="B220" s="2">
        <v>44095.662662037037</v>
      </c>
      <c r="C220" t="s">
        <v>334</v>
      </c>
      <c r="D220">
        <v>5</v>
      </c>
      <c r="E220">
        <v>4</v>
      </c>
      <c r="F220">
        <v>5</v>
      </c>
      <c r="G220">
        <v>4</v>
      </c>
      <c r="H220">
        <v>5</v>
      </c>
      <c r="I220">
        <v>3</v>
      </c>
      <c r="J220">
        <v>4</v>
      </c>
      <c r="K220">
        <v>3</v>
      </c>
      <c r="L220">
        <v>4</v>
      </c>
      <c r="M220">
        <v>4</v>
      </c>
      <c r="N220">
        <f t="shared" si="48"/>
        <v>5</v>
      </c>
      <c r="O220">
        <f t="shared" si="49"/>
        <v>4</v>
      </c>
      <c r="P220">
        <f t="shared" si="50"/>
        <v>5</v>
      </c>
      <c r="Q220">
        <f t="shared" si="51"/>
        <v>4</v>
      </c>
      <c r="R220">
        <f t="shared" si="52"/>
        <v>5</v>
      </c>
      <c r="S220">
        <f t="shared" si="53"/>
        <v>5</v>
      </c>
      <c r="T220">
        <f t="shared" si="54"/>
        <v>4</v>
      </c>
      <c r="U220">
        <f t="shared" si="55"/>
        <v>5</v>
      </c>
      <c r="V220">
        <f t="shared" si="56"/>
        <v>4</v>
      </c>
      <c r="W220">
        <f t="shared" si="57"/>
        <v>4</v>
      </c>
      <c r="X220">
        <f t="shared" si="58"/>
        <v>5</v>
      </c>
      <c r="Y220">
        <f t="shared" si="59"/>
        <v>4</v>
      </c>
      <c r="Z220">
        <f t="shared" si="60"/>
        <v>5</v>
      </c>
      <c r="AA220">
        <f t="shared" si="61"/>
        <v>4</v>
      </c>
      <c r="AB220">
        <f t="shared" si="62"/>
        <v>4.5</v>
      </c>
      <c r="AC220">
        <v>4.4400000000000004</v>
      </c>
      <c r="AD220">
        <v>5.23</v>
      </c>
      <c r="AE220">
        <v>5.4</v>
      </c>
      <c r="AF220">
        <v>4.83</v>
      </c>
      <c r="AG220">
        <v>5.38</v>
      </c>
      <c r="AH220" t="str">
        <f>LOOKUP(X220,{0,2.99,4.44,5.89},{"Low","Medium Low","Medium High","High"})</f>
        <v>Medium High</v>
      </c>
      <c r="AI220" t="str">
        <f>LOOKUP(Y220,{0,4.12,5.23,6.34},{"Low","Medium Low","Medium High","High"})</f>
        <v>Low</v>
      </c>
      <c r="AJ220" t="str">
        <f>LOOKUP(Z220,{0,4.08,5.4,6.72},{"Low","Medium Low","Medium High","High"})</f>
        <v>Medium Low</v>
      </c>
      <c r="AK220" t="str">
        <f>LOOKUP(AA220,{0,3.41,4.83,6.25},{"Low","Medium Low","Medium High","High"})</f>
        <v>Medium Low</v>
      </c>
      <c r="AL220" t="str">
        <f>LOOKUP(AB220,{0,4.31,5.38,6.45},{"Low","Medium Low","Medium High","High"})</f>
        <v>Medium Low</v>
      </c>
      <c r="AM220">
        <f>VLOOKUP(C220,'CLEAN DATA'!$C$1:$BE$1213,25,FALSE)</f>
        <v>1</v>
      </c>
      <c r="AN220">
        <f>VLOOKUP($C220,'CLEAN DATA'!$C$1:$BE$1213,2,FALSE)</f>
        <v>63</v>
      </c>
      <c r="AO220" t="str">
        <f t="shared" si="63"/>
        <v>60+</v>
      </c>
      <c r="AP220">
        <f>VLOOKUP(C220,'AT Copy'!C219:BP1431,66,FALSE)</f>
        <v>7</v>
      </c>
      <c r="AQ220">
        <f>VLOOKUP(C220,'AT Copy'!C219:BP1431,40,FALSE)</f>
        <v>1</v>
      </c>
    </row>
    <row r="221" spans="1:43" x14ac:dyDescent="0.2">
      <c r="A221">
        <v>220</v>
      </c>
      <c r="B221" s="2">
        <v>44095.662743055553</v>
      </c>
      <c r="C221" t="s">
        <v>335</v>
      </c>
      <c r="D221">
        <v>4</v>
      </c>
      <c r="E221">
        <v>3</v>
      </c>
      <c r="F221">
        <v>4</v>
      </c>
      <c r="G221">
        <v>4</v>
      </c>
      <c r="H221">
        <v>5</v>
      </c>
      <c r="I221">
        <v>5</v>
      </c>
      <c r="J221">
        <v>5</v>
      </c>
      <c r="K221">
        <v>4</v>
      </c>
      <c r="L221">
        <v>5</v>
      </c>
      <c r="M221">
        <v>4</v>
      </c>
      <c r="N221">
        <f t="shared" si="48"/>
        <v>4</v>
      </c>
      <c r="O221">
        <f t="shared" si="49"/>
        <v>5</v>
      </c>
      <c r="P221">
        <f t="shared" si="50"/>
        <v>4</v>
      </c>
      <c r="Q221">
        <f t="shared" si="51"/>
        <v>4</v>
      </c>
      <c r="R221">
        <f t="shared" si="52"/>
        <v>5</v>
      </c>
      <c r="S221">
        <f t="shared" si="53"/>
        <v>3</v>
      </c>
      <c r="T221">
        <f t="shared" si="54"/>
        <v>5</v>
      </c>
      <c r="U221">
        <f t="shared" si="55"/>
        <v>4</v>
      </c>
      <c r="V221">
        <f t="shared" si="56"/>
        <v>5</v>
      </c>
      <c r="W221">
        <f t="shared" si="57"/>
        <v>4</v>
      </c>
      <c r="X221">
        <f t="shared" si="58"/>
        <v>3.5</v>
      </c>
      <c r="Y221">
        <f t="shared" si="59"/>
        <v>5</v>
      </c>
      <c r="Z221">
        <f t="shared" si="60"/>
        <v>4</v>
      </c>
      <c r="AA221">
        <f t="shared" si="61"/>
        <v>4.5</v>
      </c>
      <c r="AB221">
        <f t="shared" si="62"/>
        <v>4.5</v>
      </c>
      <c r="AC221">
        <v>4.4400000000000004</v>
      </c>
      <c r="AD221">
        <v>5.23</v>
      </c>
      <c r="AE221">
        <v>5.4</v>
      </c>
      <c r="AF221">
        <v>4.83</v>
      </c>
      <c r="AG221">
        <v>5.38</v>
      </c>
      <c r="AH221" t="str">
        <f>LOOKUP(X221,{0,2.99,4.44,5.89},{"Low","Medium Low","Medium High","High"})</f>
        <v>Medium Low</v>
      </c>
      <c r="AI221" t="str">
        <f>LOOKUP(Y221,{0,4.12,5.23,6.34},{"Low","Medium Low","Medium High","High"})</f>
        <v>Medium Low</v>
      </c>
      <c r="AJ221" t="str">
        <f>LOOKUP(Z221,{0,4.08,5.4,6.72},{"Low","Medium Low","Medium High","High"})</f>
        <v>Low</v>
      </c>
      <c r="AK221" t="str">
        <f>LOOKUP(AA221,{0,3.41,4.83,6.25},{"Low","Medium Low","Medium High","High"})</f>
        <v>Medium Low</v>
      </c>
      <c r="AL221" t="str">
        <f>LOOKUP(AB221,{0,4.31,5.38,6.45},{"Low","Medium Low","Medium High","High"})</f>
        <v>Medium Low</v>
      </c>
      <c r="AM221">
        <f>VLOOKUP(C221,'CLEAN DATA'!$C$1:$BE$1213,25,FALSE)</f>
        <v>3</v>
      </c>
      <c r="AN221">
        <f>VLOOKUP($C221,'CLEAN DATA'!$C$1:$BE$1213,2,FALSE)</f>
        <v>33</v>
      </c>
      <c r="AO221" t="str">
        <f t="shared" si="63"/>
        <v>31-40</v>
      </c>
      <c r="AP221">
        <f>VLOOKUP(C221,'AT Copy'!C220:BP1432,66,FALSE)</f>
        <v>1</v>
      </c>
      <c r="AQ221">
        <f>VLOOKUP(C221,'AT Copy'!C220:BP1432,40,FALSE)</f>
        <v>1</v>
      </c>
    </row>
    <row r="222" spans="1:43" x14ac:dyDescent="0.2">
      <c r="A222">
        <v>221</v>
      </c>
      <c r="B222" s="2">
        <v>44095.662986111114</v>
      </c>
      <c r="C222" t="s">
        <v>336</v>
      </c>
      <c r="D222">
        <v>6</v>
      </c>
      <c r="E222">
        <v>5</v>
      </c>
      <c r="F222">
        <v>5</v>
      </c>
      <c r="G222">
        <v>5</v>
      </c>
      <c r="H222">
        <v>7</v>
      </c>
      <c r="I222">
        <v>5</v>
      </c>
      <c r="J222">
        <v>6</v>
      </c>
      <c r="K222">
        <v>3</v>
      </c>
      <c r="L222">
        <v>6</v>
      </c>
      <c r="M222">
        <v>2</v>
      </c>
      <c r="N222">
        <f t="shared" si="48"/>
        <v>6</v>
      </c>
      <c r="O222">
        <f t="shared" si="49"/>
        <v>3</v>
      </c>
      <c r="P222">
        <f t="shared" si="50"/>
        <v>5</v>
      </c>
      <c r="Q222">
        <f t="shared" si="51"/>
        <v>3</v>
      </c>
      <c r="R222">
        <f t="shared" si="52"/>
        <v>7</v>
      </c>
      <c r="S222">
        <f t="shared" si="53"/>
        <v>3</v>
      </c>
      <c r="T222">
        <f t="shared" si="54"/>
        <v>6</v>
      </c>
      <c r="U222">
        <f t="shared" si="55"/>
        <v>5</v>
      </c>
      <c r="V222">
        <f t="shared" si="56"/>
        <v>6</v>
      </c>
      <c r="W222">
        <f t="shared" si="57"/>
        <v>6</v>
      </c>
      <c r="X222">
        <f t="shared" si="58"/>
        <v>4.5</v>
      </c>
      <c r="Y222">
        <f t="shared" si="59"/>
        <v>4.5</v>
      </c>
      <c r="Z222">
        <f t="shared" si="60"/>
        <v>5</v>
      </c>
      <c r="AA222">
        <f t="shared" si="61"/>
        <v>4.5</v>
      </c>
      <c r="AB222">
        <f t="shared" si="62"/>
        <v>6.5</v>
      </c>
      <c r="AC222">
        <v>4.4400000000000004</v>
      </c>
      <c r="AD222">
        <v>5.23</v>
      </c>
      <c r="AE222">
        <v>5.4</v>
      </c>
      <c r="AF222">
        <v>4.83</v>
      </c>
      <c r="AG222">
        <v>5.38</v>
      </c>
      <c r="AH222" t="str">
        <f>LOOKUP(X222,{0,2.99,4.44,5.89},{"Low","Medium Low","Medium High","High"})</f>
        <v>Medium High</v>
      </c>
      <c r="AI222" t="str">
        <f>LOOKUP(Y222,{0,4.12,5.23,6.34},{"Low","Medium Low","Medium High","High"})</f>
        <v>Medium Low</v>
      </c>
      <c r="AJ222" t="str">
        <f>LOOKUP(Z222,{0,4.08,5.4,6.72},{"Low","Medium Low","Medium High","High"})</f>
        <v>Medium Low</v>
      </c>
      <c r="AK222" t="str">
        <f>LOOKUP(AA222,{0,3.41,4.83,6.25},{"Low","Medium Low","Medium High","High"})</f>
        <v>Medium Low</v>
      </c>
      <c r="AL222" t="str">
        <f>LOOKUP(AB222,{0,4.31,5.38,6.45},{"Low","Medium Low","Medium High","High"})</f>
        <v>High</v>
      </c>
      <c r="AM222">
        <f>VLOOKUP(C222,'CLEAN DATA'!$C$1:$BE$1213,25,FALSE)</f>
        <v>10</v>
      </c>
      <c r="AN222">
        <f>VLOOKUP($C222,'CLEAN DATA'!$C$1:$BE$1213,2,FALSE)</f>
        <v>22</v>
      </c>
      <c r="AO222" t="str">
        <f t="shared" si="63"/>
        <v>&lt;=30</v>
      </c>
      <c r="AP222">
        <f>VLOOKUP(C222,'AT Copy'!C221:BP1433,66,FALSE)</f>
        <v>3</v>
      </c>
      <c r="AQ222">
        <f>VLOOKUP(C222,'AT Copy'!C221:BP1433,40,FALSE)</f>
        <v>0</v>
      </c>
    </row>
    <row r="223" spans="1:43" x14ac:dyDescent="0.2">
      <c r="A223">
        <v>222</v>
      </c>
      <c r="B223" s="2">
        <v>44095.663078703707</v>
      </c>
      <c r="C223" t="s">
        <v>337</v>
      </c>
      <c r="D223">
        <v>3</v>
      </c>
      <c r="E223">
        <v>1</v>
      </c>
      <c r="F223">
        <v>6</v>
      </c>
      <c r="G223">
        <v>1</v>
      </c>
      <c r="H223">
        <v>5</v>
      </c>
      <c r="I223">
        <v>3</v>
      </c>
      <c r="J223">
        <v>5</v>
      </c>
      <c r="K223">
        <v>1</v>
      </c>
      <c r="L223">
        <v>7</v>
      </c>
      <c r="M223">
        <v>3</v>
      </c>
      <c r="N223">
        <f t="shared" si="48"/>
        <v>3</v>
      </c>
      <c r="O223">
        <f t="shared" si="49"/>
        <v>7</v>
      </c>
      <c r="P223">
        <f t="shared" si="50"/>
        <v>6</v>
      </c>
      <c r="Q223">
        <f t="shared" si="51"/>
        <v>7</v>
      </c>
      <c r="R223">
        <f t="shared" si="52"/>
        <v>5</v>
      </c>
      <c r="S223">
        <f t="shared" si="53"/>
        <v>5</v>
      </c>
      <c r="T223">
        <f t="shared" si="54"/>
        <v>5</v>
      </c>
      <c r="U223">
        <f t="shared" si="55"/>
        <v>7</v>
      </c>
      <c r="V223">
        <f t="shared" si="56"/>
        <v>7</v>
      </c>
      <c r="W223">
        <f t="shared" si="57"/>
        <v>5</v>
      </c>
      <c r="X223">
        <f t="shared" si="58"/>
        <v>4</v>
      </c>
      <c r="Y223">
        <f t="shared" si="59"/>
        <v>6</v>
      </c>
      <c r="Z223">
        <f t="shared" si="60"/>
        <v>6.5</v>
      </c>
      <c r="AA223">
        <f t="shared" si="61"/>
        <v>7</v>
      </c>
      <c r="AB223">
        <f t="shared" si="62"/>
        <v>5</v>
      </c>
      <c r="AC223">
        <v>4.4400000000000004</v>
      </c>
      <c r="AD223">
        <v>5.23</v>
      </c>
      <c r="AE223">
        <v>5.4</v>
      </c>
      <c r="AF223">
        <v>4.83</v>
      </c>
      <c r="AG223">
        <v>5.38</v>
      </c>
      <c r="AH223" t="str">
        <f>LOOKUP(X223,{0,2.99,4.44,5.89},{"Low","Medium Low","Medium High","High"})</f>
        <v>Medium Low</v>
      </c>
      <c r="AI223" t="str">
        <f>LOOKUP(Y223,{0,4.12,5.23,6.34},{"Low","Medium Low","Medium High","High"})</f>
        <v>Medium High</v>
      </c>
      <c r="AJ223" t="str">
        <f>LOOKUP(Z223,{0,4.08,5.4,6.72},{"Low","Medium Low","Medium High","High"})</f>
        <v>Medium High</v>
      </c>
      <c r="AK223" t="str">
        <f>LOOKUP(AA223,{0,3.41,4.83,6.25},{"Low","Medium Low","Medium High","High"})</f>
        <v>High</v>
      </c>
      <c r="AL223" t="str">
        <f>LOOKUP(AB223,{0,4.31,5.38,6.45},{"Low","Medium Low","Medium High","High"})</f>
        <v>Medium Low</v>
      </c>
      <c r="AM223">
        <f>VLOOKUP(C223,'CLEAN DATA'!$C$1:$BE$1213,25,FALSE)</f>
        <v>9</v>
      </c>
      <c r="AN223">
        <f>VLOOKUP($C223,'CLEAN DATA'!$C$1:$BE$1213,2,FALSE)</f>
        <v>77</v>
      </c>
      <c r="AO223" t="str">
        <f t="shared" si="63"/>
        <v>60+</v>
      </c>
      <c r="AP223">
        <f>VLOOKUP(C223,'AT Copy'!C222:BP1434,66,FALSE)</f>
        <v>8</v>
      </c>
      <c r="AQ223">
        <f>VLOOKUP(C223,'AT Copy'!C222:BP1434,40,FALSE)</f>
        <v>1</v>
      </c>
    </row>
    <row r="224" spans="1:43" x14ac:dyDescent="0.2">
      <c r="A224">
        <v>223</v>
      </c>
      <c r="B224" s="2">
        <v>44095.663611111115</v>
      </c>
      <c r="C224" t="s">
        <v>338</v>
      </c>
      <c r="D224">
        <v>7</v>
      </c>
      <c r="E224">
        <v>1</v>
      </c>
      <c r="F224">
        <v>7</v>
      </c>
      <c r="G224">
        <v>1</v>
      </c>
      <c r="H224">
        <v>7</v>
      </c>
      <c r="I224">
        <v>1</v>
      </c>
      <c r="J224">
        <v>7</v>
      </c>
      <c r="K224">
        <v>2</v>
      </c>
      <c r="L224">
        <v>6</v>
      </c>
      <c r="M224">
        <v>1</v>
      </c>
      <c r="N224">
        <f t="shared" si="48"/>
        <v>7</v>
      </c>
      <c r="O224">
        <f t="shared" si="49"/>
        <v>7</v>
      </c>
      <c r="P224">
        <f t="shared" si="50"/>
        <v>7</v>
      </c>
      <c r="Q224">
        <f t="shared" si="51"/>
        <v>7</v>
      </c>
      <c r="R224">
        <f t="shared" si="52"/>
        <v>7</v>
      </c>
      <c r="S224">
        <f t="shared" si="53"/>
        <v>7</v>
      </c>
      <c r="T224">
        <f t="shared" si="54"/>
        <v>7</v>
      </c>
      <c r="U224">
        <f t="shared" si="55"/>
        <v>6</v>
      </c>
      <c r="V224">
        <f t="shared" si="56"/>
        <v>6</v>
      </c>
      <c r="W224">
        <f t="shared" si="57"/>
        <v>7</v>
      </c>
      <c r="X224">
        <f t="shared" si="58"/>
        <v>7</v>
      </c>
      <c r="Y224">
        <f t="shared" si="59"/>
        <v>7</v>
      </c>
      <c r="Z224">
        <f t="shared" si="60"/>
        <v>6.5</v>
      </c>
      <c r="AA224">
        <f t="shared" si="61"/>
        <v>6.5</v>
      </c>
      <c r="AB224">
        <f t="shared" si="62"/>
        <v>7</v>
      </c>
      <c r="AC224">
        <v>4.4400000000000004</v>
      </c>
      <c r="AD224">
        <v>5.23</v>
      </c>
      <c r="AE224">
        <v>5.4</v>
      </c>
      <c r="AF224">
        <v>4.83</v>
      </c>
      <c r="AG224">
        <v>5.38</v>
      </c>
      <c r="AH224" t="str">
        <f>LOOKUP(X224,{0,2.99,4.44,5.89},{"Low","Medium Low","Medium High","High"})</f>
        <v>High</v>
      </c>
      <c r="AI224" t="str">
        <f>LOOKUP(Y224,{0,4.12,5.23,6.34},{"Low","Medium Low","Medium High","High"})</f>
        <v>High</v>
      </c>
      <c r="AJ224" t="str">
        <f>LOOKUP(Z224,{0,4.08,5.4,6.72},{"Low","Medium Low","Medium High","High"})</f>
        <v>Medium High</v>
      </c>
      <c r="AK224" t="str">
        <f>LOOKUP(AA224,{0,3.41,4.83,6.25},{"Low","Medium Low","Medium High","High"})</f>
        <v>High</v>
      </c>
      <c r="AL224" t="str">
        <f>LOOKUP(AB224,{0,4.31,5.38,6.45},{"Low","Medium Low","Medium High","High"})</f>
        <v>High</v>
      </c>
      <c r="AM224">
        <f>VLOOKUP(C224,'CLEAN DATA'!$C$1:$BE$1213,25,FALSE)</f>
        <v>1</v>
      </c>
      <c r="AN224">
        <f>VLOOKUP($C224,'CLEAN DATA'!$C$1:$BE$1213,2,FALSE)</f>
        <v>55</v>
      </c>
      <c r="AO224" t="str">
        <f t="shared" si="63"/>
        <v>51-60</v>
      </c>
      <c r="AP224">
        <f>VLOOKUP(C224,'AT Copy'!C223:BP1435,66,FALSE)</f>
        <v>4</v>
      </c>
      <c r="AQ224">
        <f>VLOOKUP(C224,'AT Copy'!C223:BP1435,40,FALSE)</f>
        <v>0</v>
      </c>
    </row>
    <row r="225" spans="1:43" x14ac:dyDescent="0.2">
      <c r="A225">
        <v>224</v>
      </c>
      <c r="B225" s="2">
        <v>44095.663807870369</v>
      </c>
      <c r="C225" t="s">
        <v>339</v>
      </c>
      <c r="D225">
        <v>3</v>
      </c>
      <c r="E225">
        <v>4</v>
      </c>
      <c r="F225">
        <v>3</v>
      </c>
      <c r="G225">
        <v>4</v>
      </c>
      <c r="H225">
        <v>6</v>
      </c>
      <c r="I225">
        <v>5</v>
      </c>
      <c r="J225">
        <v>5</v>
      </c>
      <c r="K225">
        <v>7</v>
      </c>
      <c r="L225">
        <v>2</v>
      </c>
      <c r="M225">
        <v>4</v>
      </c>
      <c r="N225">
        <f t="shared" si="48"/>
        <v>3</v>
      </c>
      <c r="O225">
        <f t="shared" si="49"/>
        <v>4</v>
      </c>
      <c r="P225">
        <f t="shared" si="50"/>
        <v>3</v>
      </c>
      <c r="Q225">
        <f t="shared" si="51"/>
        <v>4</v>
      </c>
      <c r="R225">
        <f t="shared" si="52"/>
        <v>6</v>
      </c>
      <c r="S225">
        <f t="shared" si="53"/>
        <v>3</v>
      </c>
      <c r="T225">
        <f t="shared" si="54"/>
        <v>5</v>
      </c>
      <c r="U225">
        <f t="shared" si="55"/>
        <v>1</v>
      </c>
      <c r="V225">
        <f t="shared" si="56"/>
        <v>2</v>
      </c>
      <c r="W225">
        <f t="shared" si="57"/>
        <v>4</v>
      </c>
      <c r="X225">
        <f t="shared" si="58"/>
        <v>3</v>
      </c>
      <c r="Y225">
        <f t="shared" si="59"/>
        <v>4.5</v>
      </c>
      <c r="Z225">
        <f t="shared" si="60"/>
        <v>2</v>
      </c>
      <c r="AA225">
        <f t="shared" si="61"/>
        <v>3</v>
      </c>
      <c r="AB225">
        <f t="shared" si="62"/>
        <v>5</v>
      </c>
      <c r="AC225">
        <v>4.4400000000000004</v>
      </c>
      <c r="AD225">
        <v>5.23</v>
      </c>
      <c r="AE225">
        <v>5.4</v>
      </c>
      <c r="AF225">
        <v>4.83</v>
      </c>
      <c r="AG225">
        <v>5.38</v>
      </c>
      <c r="AH225" t="str">
        <f>LOOKUP(X225,{0,2.99,4.44,5.89},{"Low","Medium Low","Medium High","High"})</f>
        <v>Medium Low</v>
      </c>
      <c r="AI225" t="str">
        <f>LOOKUP(Y225,{0,4.12,5.23,6.34},{"Low","Medium Low","Medium High","High"})</f>
        <v>Medium Low</v>
      </c>
      <c r="AJ225" t="str">
        <f>LOOKUP(Z225,{0,4.08,5.4,6.72},{"Low","Medium Low","Medium High","High"})</f>
        <v>Low</v>
      </c>
      <c r="AK225" t="str">
        <f>LOOKUP(AA225,{0,3.41,4.83,6.25},{"Low","Medium Low","Medium High","High"})</f>
        <v>Low</v>
      </c>
      <c r="AL225" t="str">
        <f>LOOKUP(AB225,{0,4.31,5.38,6.45},{"Low","Medium Low","Medium High","High"})</f>
        <v>Medium Low</v>
      </c>
      <c r="AM225">
        <f>VLOOKUP(C225,'CLEAN DATA'!$C$1:$BE$1213,25,FALSE)</f>
        <v>1</v>
      </c>
      <c r="AN225">
        <f>VLOOKUP($C225,'CLEAN DATA'!$C$1:$BE$1213,2,FALSE)</f>
        <v>59</v>
      </c>
      <c r="AO225" t="str">
        <f t="shared" si="63"/>
        <v>51-60</v>
      </c>
      <c r="AP225">
        <f>VLOOKUP(C225,'AT Copy'!C224:BP1436,66,FALSE)</f>
        <v>1</v>
      </c>
      <c r="AQ225">
        <f>VLOOKUP(C225,'AT Copy'!C224:BP1436,40,FALSE)</f>
        <v>1</v>
      </c>
    </row>
    <row r="226" spans="1:43" x14ac:dyDescent="0.2">
      <c r="A226">
        <v>225</v>
      </c>
      <c r="B226" s="2">
        <v>44095.664212962962</v>
      </c>
      <c r="C226" t="s">
        <v>340</v>
      </c>
      <c r="D226">
        <v>6</v>
      </c>
      <c r="E226">
        <v>5</v>
      </c>
      <c r="F226">
        <v>6</v>
      </c>
      <c r="G226">
        <v>6</v>
      </c>
      <c r="H226">
        <v>7</v>
      </c>
      <c r="I226">
        <v>7</v>
      </c>
      <c r="J226">
        <v>6</v>
      </c>
      <c r="K226">
        <v>7</v>
      </c>
      <c r="L226">
        <v>7</v>
      </c>
      <c r="M226">
        <v>6</v>
      </c>
      <c r="N226">
        <f t="shared" si="48"/>
        <v>6</v>
      </c>
      <c r="O226">
        <f t="shared" si="49"/>
        <v>3</v>
      </c>
      <c r="P226">
        <f t="shared" si="50"/>
        <v>6</v>
      </c>
      <c r="Q226">
        <f t="shared" si="51"/>
        <v>2</v>
      </c>
      <c r="R226">
        <f t="shared" si="52"/>
        <v>7</v>
      </c>
      <c r="S226">
        <f t="shared" si="53"/>
        <v>1</v>
      </c>
      <c r="T226">
        <f t="shared" si="54"/>
        <v>6</v>
      </c>
      <c r="U226">
        <f t="shared" si="55"/>
        <v>1</v>
      </c>
      <c r="V226">
        <f t="shared" si="56"/>
        <v>7</v>
      </c>
      <c r="W226">
        <f t="shared" si="57"/>
        <v>2</v>
      </c>
      <c r="X226">
        <f t="shared" si="58"/>
        <v>3.5</v>
      </c>
      <c r="Y226">
        <f t="shared" si="59"/>
        <v>4.5</v>
      </c>
      <c r="Z226">
        <f t="shared" si="60"/>
        <v>3.5</v>
      </c>
      <c r="AA226">
        <f t="shared" si="61"/>
        <v>4.5</v>
      </c>
      <c r="AB226">
        <f t="shared" si="62"/>
        <v>4.5</v>
      </c>
      <c r="AC226">
        <v>4.4400000000000004</v>
      </c>
      <c r="AD226">
        <v>5.23</v>
      </c>
      <c r="AE226">
        <v>5.4</v>
      </c>
      <c r="AF226">
        <v>4.83</v>
      </c>
      <c r="AG226">
        <v>5.38</v>
      </c>
      <c r="AH226" t="str">
        <f>LOOKUP(X226,{0,2.99,4.44,5.89},{"Low","Medium Low","Medium High","High"})</f>
        <v>Medium Low</v>
      </c>
      <c r="AI226" t="str">
        <f>LOOKUP(Y226,{0,4.12,5.23,6.34},{"Low","Medium Low","Medium High","High"})</f>
        <v>Medium Low</v>
      </c>
      <c r="AJ226" t="str">
        <f>LOOKUP(Z226,{0,4.08,5.4,6.72},{"Low","Medium Low","Medium High","High"})</f>
        <v>Low</v>
      </c>
      <c r="AK226" t="str">
        <f>LOOKUP(AA226,{0,3.41,4.83,6.25},{"Low","Medium Low","Medium High","High"})</f>
        <v>Medium Low</v>
      </c>
      <c r="AL226" t="str">
        <f>LOOKUP(AB226,{0,4.31,5.38,6.45},{"Low","Medium Low","Medium High","High"})</f>
        <v>Medium Low</v>
      </c>
      <c r="AM226">
        <f>VLOOKUP(C226,'CLEAN DATA'!$C$1:$BE$1213,25,FALSE)</f>
        <v>1</v>
      </c>
      <c r="AN226">
        <f>VLOOKUP($C226,'CLEAN DATA'!$C$1:$BE$1213,2,FALSE)</f>
        <v>33</v>
      </c>
      <c r="AO226" t="str">
        <f t="shared" si="63"/>
        <v>31-40</v>
      </c>
      <c r="AP226">
        <f>VLOOKUP(C226,'AT Copy'!C225:BP1437,66,FALSE)</f>
        <v>1</v>
      </c>
      <c r="AQ226">
        <f>VLOOKUP(C226,'AT Copy'!C225:BP1437,40,FALSE)</f>
        <v>0</v>
      </c>
    </row>
    <row r="227" spans="1:43" x14ac:dyDescent="0.2">
      <c r="A227">
        <v>226</v>
      </c>
      <c r="B227" s="2">
        <v>44095.664375</v>
      </c>
      <c r="C227" t="s">
        <v>341</v>
      </c>
      <c r="D227">
        <v>3</v>
      </c>
      <c r="E227">
        <v>1</v>
      </c>
      <c r="F227">
        <v>6</v>
      </c>
      <c r="G227">
        <v>3</v>
      </c>
      <c r="H227">
        <v>7</v>
      </c>
      <c r="I227">
        <v>5</v>
      </c>
      <c r="J227">
        <v>6</v>
      </c>
      <c r="K227">
        <v>3</v>
      </c>
      <c r="L227">
        <v>6</v>
      </c>
      <c r="M227">
        <v>3</v>
      </c>
      <c r="N227">
        <f t="shared" si="48"/>
        <v>3</v>
      </c>
      <c r="O227">
        <f t="shared" si="49"/>
        <v>7</v>
      </c>
      <c r="P227">
        <f t="shared" si="50"/>
        <v>6</v>
      </c>
      <c r="Q227">
        <f t="shared" si="51"/>
        <v>5</v>
      </c>
      <c r="R227">
        <f t="shared" si="52"/>
        <v>7</v>
      </c>
      <c r="S227">
        <f t="shared" si="53"/>
        <v>3</v>
      </c>
      <c r="T227">
        <f t="shared" si="54"/>
        <v>6</v>
      </c>
      <c r="U227">
        <f t="shared" si="55"/>
        <v>5</v>
      </c>
      <c r="V227">
        <f t="shared" si="56"/>
        <v>6</v>
      </c>
      <c r="W227">
        <f t="shared" si="57"/>
        <v>5</v>
      </c>
      <c r="X227">
        <f t="shared" si="58"/>
        <v>3</v>
      </c>
      <c r="Y227">
        <f t="shared" si="59"/>
        <v>6.5</v>
      </c>
      <c r="Z227">
        <f t="shared" si="60"/>
        <v>5.5</v>
      </c>
      <c r="AA227">
        <f t="shared" si="61"/>
        <v>5.5</v>
      </c>
      <c r="AB227">
        <f t="shared" si="62"/>
        <v>6</v>
      </c>
      <c r="AC227">
        <v>4.4400000000000004</v>
      </c>
      <c r="AD227">
        <v>5.23</v>
      </c>
      <c r="AE227">
        <v>5.4</v>
      </c>
      <c r="AF227">
        <v>4.83</v>
      </c>
      <c r="AG227">
        <v>5.38</v>
      </c>
      <c r="AH227" t="str">
        <f>LOOKUP(X227,{0,2.99,4.44,5.89},{"Low","Medium Low","Medium High","High"})</f>
        <v>Medium Low</v>
      </c>
      <c r="AI227" t="str">
        <f>LOOKUP(Y227,{0,4.12,5.23,6.34},{"Low","Medium Low","Medium High","High"})</f>
        <v>High</v>
      </c>
      <c r="AJ227" t="str">
        <f>LOOKUP(Z227,{0,4.08,5.4,6.72},{"Low","Medium Low","Medium High","High"})</f>
        <v>Medium High</v>
      </c>
      <c r="AK227" t="str">
        <f>LOOKUP(AA227,{0,3.41,4.83,6.25},{"Low","Medium Low","Medium High","High"})</f>
        <v>Medium High</v>
      </c>
      <c r="AL227" t="str">
        <f>LOOKUP(AB227,{0,4.31,5.38,6.45},{"Low","Medium Low","Medium High","High"})</f>
        <v>Medium High</v>
      </c>
      <c r="AM227">
        <f>VLOOKUP(C227,'CLEAN DATA'!$C$1:$BE$1213,25,FALSE)</f>
        <v>10</v>
      </c>
      <c r="AN227">
        <f>VLOOKUP($C227,'CLEAN DATA'!$C$1:$BE$1213,2,FALSE)</f>
        <v>55</v>
      </c>
      <c r="AO227" t="str">
        <f t="shared" si="63"/>
        <v>51-60</v>
      </c>
      <c r="AP227">
        <f>VLOOKUP(C227,'AT Copy'!C226:BP1438,66,FALSE)</f>
        <v>8</v>
      </c>
      <c r="AQ227">
        <f>VLOOKUP(C227,'AT Copy'!C226:BP1438,40,FALSE)</f>
        <v>0</v>
      </c>
    </row>
    <row r="228" spans="1:43" x14ac:dyDescent="0.2">
      <c r="A228">
        <v>227</v>
      </c>
      <c r="B228" s="2">
        <v>44095.664560185185</v>
      </c>
      <c r="C228" t="s">
        <v>342</v>
      </c>
      <c r="D228">
        <v>5</v>
      </c>
      <c r="E228">
        <v>1</v>
      </c>
      <c r="F228">
        <v>7</v>
      </c>
      <c r="G228">
        <v>1</v>
      </c>
      <c r="H228">
        <v>6</v>
      </c>
      <c r="I228">
        <v>3</v>
      </c>
      <c r="J228">
        <v>7</v>
      </c>
      <c r="K228">
        <v>1</v>
      </c>
      <c r="L228">
        <v>6</v>
      </c>
      <c r="M228">
        <v>3</v>
      </c>
      <c r="N228">
        <f t="shared" si="48"/>
        <v>5</v>
      </c>
      <c r="O228">
        <f t="shared" si="49"/>
        <v>7</v>
      </c>
      <c r="P228">
        <f t="shared" si="50"/>
        <v>7</v>
      </c>
      <c r="Q228">
        <f t="shared" si="51"/>
        <v>7</v>
      </c>
      <c r="R228">
        <f t="shared" si="52"/>
        <v>6</v>
      </c>
      <c r="S228">
        <f t="shared" si="53"/>
        <v>5</v>
      </c>
      <c r="T228">
        <f t="shared" si="54"/>
        <v>7</v>
      </c>
      <c r="U228">
        <f t="shared" si="55"/>
        <v>7</v>
      </c>
      <c r="V228">
        <f t="shared" si="56"/>
        <v>6</v>
      </c>
      <c r="W228">
        <f t="shared" si="57"/>
        <v>5</v>
      </c>
      <c r="X228">
        <f t="shared" si="58"/>
        <v>5</v>
      </c>
      <c r="Y228">
        <f t="shared" si="59"/>
        <v>7</v>
      </c>
      <c r="Z228">
        <f t="shared" si="60"/>
        <v>7</v>
      </c>
      <c r="AA228">
        <f t="shared" si="61"/>
        <v>6.5</v>
      </c>
      <c r="AB228">
        <f t="shared" si="62"/>
        <v>5.5</v>
      </c>
      <c r="AC228">
        <v>4.4400000000000004</v>
      </c>
      <c r="AD228">
        <v>5.23</v>
      </c>
      <c r="AE228">
        <v>5.4</v>
      </c>
      <c r="AF228">
        <v>4.83</v>
      </c>
      <c r="AG228">
        <v>5.38</v>
      </c>
      <c r="AH228" t="str">
        <f>LOOKUP(X228,{0,2.99,4.44,5.89},{"Low","Medium Low","Medium High","High"})</f>
        <v>Medium High</v>
      </c>
      <c r="AI228" t="str">
        <f>LOOKUP(Y228,{0,4.12,5.23,6.34},{"Low","Medium Low","Medium High","High"})</f>
        <v>High</v>
      </c>
      <c r="AJ228" t="str">
        <f>LOOKUP(Z228,{0,4.08,5.4,6.72},{"Low","Medium Low","Medium High","High"})</f>
        <v>High</v>
      </c>
      <c r="AK228" t="str">
        <f>LOOKUP(AA228,{0,3.41,4.83,6.25},{"Low","Medium Low","Medium High","High"})</f>
        <v>High</v>
      </c>
      <c r="AL228" t="str">
        <f>LOOKUP(AB228,{0,4.31,5.38,6.45},{"Low","Medium Low","Medium High","High"})</f>
        <v>Medium High</v>
      </c>
      <c r="AM228">
        <f>VLOOKUP(C228,'CLEAN DATA'!$C$1:$BE$1213,25,FALSE)</f>
        <v>3</v>
      </c>
      <c r="AN228">
        <f>VLOOKUP($C228,'CLEAN DATA'!$C$1:$BE$1213,2,FALSE)</f>
        <v>66</v>
      </c>
      <c r="AO228" t="str">
        <f t="shared" si="63"/>
        <v>60+</v>
      </c>
      <c r="AP228">
        <f>VLOOKUP(C228,'AT Copy'!C227:BP1439,66,FALSE)</f>
        <v>8</v>
      </c>
      <c r="AQ228">
        <f>VLOOKUP(C228,'AT Copy'!C227:BP1439,40,FALSE)</f>
        <v>0</v>
      </c>
    </row>
    <row r="229" spans="1:43" x14ac:dyDescent="0.2">
      <c r="A229">
        <v>228</v>
      </c>
      <c r="B229" s="2">
        <v>44095.665659722225</v>
      </c>
      <c r="C229" t="s">
        <v>343</v>
      </c>
      <c r="D229">
        <v>3</v>
      </c>
      <c r="E229">
        <v>2</v>
      </c>
      <c r="F229">
        <v>7</v>
      </c>
      <c r="G229">
        <v>1</v>
      </c>
      <c r="H229">
        <v>7</v>
      </c>
      <c r="I229">
        <v>6</v>
      </c>
      <c r="J229">
        <v>6</v>
      </c>
      <c r="K229">
        <v>1</v>
      </c>
      <c r="L229">
        <v>6</v>
      </c>
      <c r="M229">
        <v>2</v>
      </c>
      <c r="N229">
        <f t="shared" si="48"/>
        <v>3</v>
      </c>
      <c r="O229">
        <f t="shared" si="49"/>
        <v>6</v>
      </c>
      <c r="P229">
        <f t="shared" si="50"/>
        <v>7</v>
      </c>
      <c r="Q229">
        <f t="shared" si="51"/>
        <v>7</v>
      </c>
      <c r="R229">
        <f t="shared" si="52"/>
        <v>7</v>
      </c>
      <c r="S229">
        <f t="shared" si="53"/>
        <v>2</v>
      </c>
      <c r="T229">
        <f t="shared" si="54"/>
        <v>6</v>
      </c>
      <c r="U229">
        <f t="shared" si="55"/>
        <v>7</v>
      </c>
      <c r="V229">
        <f t="shared" si="56"/>
        <v>6</v>
      </c>
      <c r="W229">
        <f t="shared" si="57"/>
        <v>6</v>
      </c>
      <c r="X229">
        <f t="shared" si="58"/>
        <v>2.5</v>
      </c>
      <c r="Y229">
        <f t="shared" si="59"/>
        <v>6</v>
      </c>
      <c r="Z229">
        <f t="shared" si="60"/>
        <v>7</v>
      </c>
      <c r="AA229">
        <f t="shared" si="61"/>
        <v>6.5</v>
      </c>
      <c r="AB229">
        <f t="shared" si="62"/>
        <v>6.5</v>
      </c>
      <c r="AC229">
        <v>4.4400000000000004</v>
      </c>
      <c r="AD229">
        <v>5.23</v>
      </c>
      <c r="AE229">
        <v>5.4</v>
      </c>
      <c r="AF229">
        <v>4.83</v>
      </c>
      <c r="AG229">
        <v>5.38</v>
      </c>
      <c r="AH229" t="str">
        <f>LOOKUP(X229,{0,2.99,4.44,5.89},{"Low","Medium Low","Medium High","High"})</f>
        <v>Low</v>
      </c>
      <c r="AI229" t="str">
        <f>LOOKUP(Y229,{0,4.12,5.23,6.34},{"Low","Medium Low","Medium High","High"})</f>
        <v>Medium High</v>
      </c>
      <c r="AJ229" t="str">
        <f>LOOKUP(Z229,{0,4.08,5.4,6.72},{"Low","Medium Low","Medium High","High"})</f>
        <v>High</v>
      </c>
      <c r="AK229" t="str">
        <f>LOOKUP(AA229,{0,3.41,4.83,6.25},{"Low","Medium Low","Medium High","High"})</f>
        <v>High</v>
      </c>
      <c r="AL229" t="str">
        <f>LOOKUP(AB229,{0,4.31,5.38,6.45},{"Low","Medium Low","Medium High","High"})</f>
        <v>High</v>
      </c>
      <c r="AM229">
        <f>VLOOKUP(C229,'CLEAN DATA'!$C$1:$BE$1213,25,FALSE)</f>
        <v>10</v>
      </c>
      <c r="AN229">
        <f>VLOOKUP($C229,'CLEAN DATA'!$C$1:$BE$1213,2,FALSE)</f>
        <v>61</v>
      </c>
      <c r="AO229" t="str">
        <f t="shared" si="63"/>
        <v>60+</v>
      </c>
      <c r="AP229">
        <f>VLOOKUP(C229,'AT Copy'!C228:BP1440,66,FALSE)</f>
        <v>8</v>
      </c>
      <c r="AQ229">
        <f>VLOOKUP(C229,'AT Copy'!C228:BP1440,40,FALSE)</f>
        <v>1</v>
      </c>
    </row>
    <row r="230" spans="1:43" x14ac:dyDescent="0.2">
      <c r="A230">
        <v>229</v>
      </c>
      <c r="B230" s="2">
        <v>44095.665729166663</v>
      </c>
      <c r="C230" t="s">
        <v>344</v>
      </c>
      <c r="D230">
        <v>5</v>
      </c>
      <c r="E230">
        <v>5</v>
      </c>
      <c r="F230">
        <v>4</v>
      </c>
      <c r="G230">
        <v>5</v>
      </c>
      <c r="H230">
        <v>5</v>
      </c>
      <c r="I230">
        <v>4</v>
      </c>
      <c r="J230">
        <v>5</v>
      </c>
      <c r="K230">
        <v>3</v>
      </c>
      <c r="L230">
        <v>5</v>
      </c>
      <c r="M230">
        <v>4</v>
      </c>
      <c r="N230">
        <f t="shared" si="48"/>
        <v>5</v>
      </c>
      <c r="O230">
        <f t="shared" si="49"/>
        <v>3</v>
      </c>
      <c r="P230">
        <f t="shared" si="50"/>
        <v>4</v>
      </c>
      <c r="Q230">
        <f t="shared" si="51"/>
        <v>3</v>
      </c>
      <c r="R230">
        <f t="shared" si="52"/>
        <v>5</v>
      </c>
      <c r="S230">
        <f t="shared" si="53"/>
        <v>4</v>
      </c>
      <c r="T230">
        <f t="shared" si="54"/>
        <v>5</v>
      </c>
      <c r="U230">
        <f t="shared" si="55"/>
        <v>5</v>
      </c>
      <c r="V230">
        <f t="shared" si="56"/>
        <v>5</v>
      </c>
      <c r="W230">
        <f t="shared" si="57"/>
        <v>4</v>
      </c>
      <c r="X230">
        <f t="shared" si="58"/>
        <v>4.5</v>
      </c>
      <c r="Y230">
        <f t="shared" si="59"/>
        <v>4</v>
      </c>
      <c r="Z230">
        <f t="shared" si="60"/>
        <v>4.5</v>
      </c>
      <c r="AA230">
        <f t="shared" si="61"/>
        <v>4</v>
      </c>
      <c r="AB230">
        <f t="shared" si="62"/>
        <v>4.5</v>
      </c>
      <c r="AC230">
        <v>4.4400000000000004</v>
      </c>
      <c r="AD230">
        <v>5.23</v>
      </c>
      <c r="AE230">
        <v>5.4</v>
      </c>
      <c r="AF230">
        <v>4.83</v>
      </c>
      <c r="AG230">
        <v>5.38</v>
      </c>
      <c r="AH230" t="str">
        <f>LOOKUP(X230,{0,2.99,4.44,5.89},{"Low","Medium Low","Medium High","High"})</f>
        <v>Medium High</v>
      </c>
      <c r="AI230" t="str">
        <f>LOOKUP(Y230,{0,4.12,5.23,6.34},{"Low","Medium Low","Medium High","High"})</f>
        <v>Low</v>
      </c>
      <c r="AJ230" t="str">
        <f>LOOKUP(Z230,{0,4.08,5.4,6.72},{"Low","Medium Low","Medium High","High"})</f>
        <v>Medium Low</v>
      </c>
      <c r="AK230" t="str">
        <f>LOOKUP(AA230,{0,3.41,4.83,6.25},{"Low","Medium Low","Medium High","High"})</f>
        <v>Medium Low</v>
      </c>
      <c r="AL230" t="str">
        <f>LOOKUP(AB230,{0,4.31,5.38,6.45},{"Low","Medium Low","Medium High","High"})</f>
        <v>Medium Low</v>
      </c>
      <c r="AM230">
        <f>VLOOKUP(C230,'CLEAN DATA'!$C$1:$BE$1213,25,FALSE)</f>
        <v>3</v>
      </c>
      <c r="AN230">
        <f>VLOOKUP($C230,'CLEAN DATA'!$C$1:$BE$1213,2,FALSE)</f>
        <v>40</v>
      </c>
      <c r="AO230" t="str">
        <f t="shared" si="63"/>
        <v>31-40</v>
      </c>
      <c r="AP230">
        <f>VLOOKUP(C230,'AT Copy'!C229:BP1441,66,FALSE)</f>
        <v>7</v>
      </c>
      <c r="AQ230">
        <f>VLOOKUP(C230,'AT Copy'!C229:BP1441,40,FALSE)</f>
        <v>1</v>
      </c>
    </row>
    <row r="231" spans="1:43" x14ac:dyDescent="0.2">
      <c r="A231">
        <v>230</v>
      </c>
      <c r="B231" s="2">
        <v>44095.665949074071</v>
      </c>
      <c r="C231" t="s">
        <v>345</v>
      </c>
      <c r="D231">
        <v>5</v>
      </c>
      <c r="E231">
        <v>2</v>
      </c>
      <c r="F231">
        <v>5</v>
      </c>
      <c r="G231">
        <v>2</v>
      </c>
      <c r="H231">
        <v>6</v>
      </c>
      <c r="I231">
        <v>6</v>
      </c>
      <c r="J231">
        <v>6</v>
      </c>
      <c r="K231">
        <v>5</v>
      </c>
      <c r="L231">
        <v>7</v>
      </c>
      <c r="M231">
        <v>5</v>
      </c>
      <c r="N231">
        <f t="shared" si="48"/>
        <v>5</v>
      </c>
      <c r="O231">
        <f t="shared" si="49"/>
        <v>6</v>
      </c>
      <c r="P231">
        <f t="shared" si="50"/>
        <v>5</v>
      </c>
      <c r="Q231">
        <f t="shared" si="51"/>
        <v>6</v>
      </c>
      <c r="R231">
        <f t="shared" si="52"/>
        <v>6</v>
      </c>
      <c r="S231">
        <f t="shared" si="53"/>
        <v>2</v>
      </c>
      <c r="T231">
        <f t="shared" si="54"/>
        <v>6</v>
      </c>
      <c r="U231">
        <f t="shared" si="55"/>
        <v>3</v>
      </c>
      <c r="V231">
        <f t="shared" si="56"/>
        <v>7</v>
      </c>
      <c r="W231">
        <f t="shared" si="57"/>
        <v>3</v>
      </c>
      <c r="X231">
        <f t="shared" si="58"/>
        <v>3.5</v>
      </c>
      <c r="Y231">
        <f t="shared" si="59"/>
        <v>6</v>
      </c>
      <c r="Z231">
        <f t="shared" si="60"/>
        <v>4</v>
      </c>
      <c r="AA231">
        <f t="shared" si="61"/>
        <v>6.5</v>
      </c>
      <c r="AB231">
        <f t="shared" si="62"/>
        <v>4.5</v>
      </c>
      <c r="AC231">
        <v>4.4400000000000004</v>
      </c>
      <c r="AD231">
        <v>5.23</v>
      </c>
      <c r="AE231">
        <v>5.4</v>
      </c>
      <c r="AF231">
        <v>4.83</v>
      </c>
      <c r="AG231">
        <v>5.38</v>
      </c>
      <c r="AH231" t="str">
        <f>LOOKUP(X231,{0,2.99,4.44,5.89},{"Low","Medium Low","Medium High","High"})</f>
        <v>Medium Low</v>
      </c>
      <c r="AI231" t="str">
        <f>LOOKUP(Y231,{0,4.12,5.23,6.34},{"Low","Medium Low","Medium High","High"})</f>
        <v>Medium High</v>
      </c>
      <c r="AJ231" t="str">
        <f>LOOKUP(Z231,{0,4.08,5.4,6.72},{"Low","Medium Low","Medium High","High"})</f>
        <v>Low</v>
      </c>
      <c r="AK231" t="str">
        <f>LOOKUP(AA231,{0,3.41,4.83,6.25},{"Low","Medium Low","Medium High","High"})</f>
        <v>High</v>
      </c>
      <c r="AL231" t="str">
        <f>LOOKUP(AB231,{0,4.31,5.38,6.45},{"Low","Medium Low","Medium High","High"})</f>
        <v>Medium Low</v>
      </c>
      <c r="AM231">
        <f>VLOOKUP(C231,'CLEAN DATA'!$C$1:$BE$1213,25,FALSE)</f>
        <v>3</v>
      </c>
      <c r="AN231">
        <f>VLOOKUP($C231,'CLEAN DATA'!$C$1:$BE$1213,2,FALSE)</f>
        <v>34</v>
      </c>
      <c r="AO231" t="str">
        <f t="shared" si="63"/>
        <v>31-40</v>
      </c>
      <c r="AP231">
        <f>VLOOKUP(C231,'AT Copy'!C230:BP1442,66,FALSE)</f>
        <v>2</v>
      </c>
      <c r="AQ231">
        <f>VLOOKUP(C231,'AT Copy'!C230:BP1442,40,FALSE)</f>
        <v>0</v>
      </c>
    </row>
    <row r="232" spans="1:43" x14ac:dyDescent="0.2">
      <c r="A232">
        <v>231</v>
      </c>
      <c r="B232" s="2">
        <v>44095.666006944448</v>
      </c>
      <c r="C232" t="s">
        <v>346</v>
      </c>
      <c r="D232">
        <v>1</v>
      </c>
      <c r="E232">
        <v>6</v>
      </c>
      <c r="F232">
        <v>6</v>
      </c>
      <c r="G232">
        <v>7</v>
      </c>
      <c r="H232">
        <v>4</v>
      </c>
      <c r="I232">
        <v>7</v>
      </c>
      <c r="J232">
        <v>7</v>
      </c>
      <c r="K232">
        <v>5</v>
      </c>
      <c r="L232">
        <v>3</v>
      </c>
      <c r="M232">
        <v>5</v>
      </c>
      <c r="N232">
        <f t="shared" si="48"/>
        <v>1</v>
      </c>
      <c r="O232">
        <f t="shared" si="49"/>
        <v>2</v>
      </c>
      <c r="P232">
        <f t="shared" si="50"/>
        <v>6</v>
      </c>
      <c r="Q232">
        <f t="shared" si="51"/>
        <v>1</v>
      </c>
      <c r="R232">
        <f t="shared" si="52"/>
        <v>4</v>
      </c>
      <c r="S232">
        <f t="shared" si="53"/>
        <v>1</v>
      </c>
      <c r="T232">
        <f t="shared" si="54"/>
        <v>7</v>
      </c>
      <c r="U232">
        <f t="shared" si="55"/>
        <v>3</v>
      </c>
      <c r="V232">
        <f t="shared" si="56"/>
        <v>3</v>
      </c>
      <c r="W232">
        <f t="shared" si="57"/>
        <v>3</v>
      </c>
      <c r="X232">
        <f t="shared" si="58"/>
        <v>1</v>
      </c>
      <c r="Y232">
        <f t="shared" si="59"/>
        <v>4.5</v>
      </c>
      <c r="Z232">
        <f t="shared" si="60"/>
        <v>4.5</v>
      </c>
      <c r="AA232">
        <f t="shared" si="61"/>
        <v>2</v>
      </c>
      <c r="AB232">
        <f t="shared" si="62"/>
        <v>3.5</v>
      </c>
      <c r="AC232">
        <v>4.4400000000000004</v>
      </c>
      <c r="AD232">
        <v>5.23</v>
      </c>
      <c r="AE232">
        <v>5.4</v>
      </c>
      <c r="AF232">
        <v>4.83</v>
      </c>
      <c r="AG232">
        <v>5.38</v>
      </c>
      <c r="AH232" t="str">
        <f>LOOKUP(X232,{0,2.99,4.44,5.89},{"Low","Medium Low","Medium High","High"})</f>
        <v>Low</v>
      </c>
      <c r="AI232" t="str">
        <f>LOOKUP(Y232,{0,4.12,5.23,6.34},{"Low","Medium Low","Medium High","High"})</f>
        <v>Medium Low</v>
      </c>
      <c r="AJ232" t="str">
        <f>LOOKUP(Z232,{0,4.08,5.4,6.72},{"Low","Medium Low","Medium High","High"})</f>
        <v>Medium Low</v>
      </c>
      <c r="AK232" t="str">
        <f>LOOKUP(AA232,{0,3.41,4.83,6.25},{"Low","Medium Low","Medium High","High"})</f>
        <v>Low</v>
      </c>
      <c r="AL232" t="str">
        <f>LOOKUP(AB232,{0,4.31,5.38,6.45},{"Low","Medium Low","Medium High","High"})</f>
        <v>Low</v>
      </c>
      <c r="AM232">
        <f>VLOOKUP(C232,'CLEAN DATA'!$C$1:$BE$1213,25,FALSE)</f>
        <v>10</v>
      </c>
      <c r="AN232">
        <f>VLOOKUP($C232,'CLEAN DATA'!$C$1:$BE$1213,2,FALSE)</f>
        <v>34</v>
      </c>
      <c r="AO232" t="str">
        <f t="shared" si="63"/>
        <v>31-40</v>
      </c>
      <c r="AP232">
        <f>VLOOKUP(C232,'AT Copy'!C231:BP1443,66,FALSE)</f>
        <v>5</v>
      </c>
      <c r="AQ232">
        <f>VLOOKUP(C232,'AT Copy'!C231:BP1443,40,FALSE)</f>
        <v>0</v>
      </c>
    </row>
    <row r="233" spans="1:43" x14ac:dyDescent="0.2">
      <c r="A233">
        <v>232</v>
      </c>
      <c r="B233" s="2">
        <v>44095.66609953704</v>
      </c>
      <c r="C233" t="s">
        <v>347</v>
      </c>
      <c r="D233">
        <v>6</v>
      </c>
      <c r="E233">
        <v>5</v>
      </c>
      <c r="F233">
        <v>7</v>
      </c>
      <c r="G233">
        <v>2</v>
      </c>
      <c r="H233">
        <v>7</v>
      </c>
      <c r="I233">
        <v>4</v>
      </c>
      <c r="J233">
        <v>7</v>
      </c>
      <c r="K233">
        <v>1</v>
      </c>
      <c r="L233">
        <v>6</v>
      </c>
      <c r="M233">
        <v>1</v>
      </c>
      <c r="N233">
        <f t="shared" si="48"/>
        <v>6</v>
      </c>
      <c r="O233">
        <f t="shared" si="49"/>
        <v>3</v>
      </c>
      <c r="P233">
        <f t="shared" si="50"/>
        <v>7</v>
      </c>
      <c r="Q233">
        <f t="shared" si="51"/>
        <v>6</v>
      </c>
      <c r="R233">
        <f t="shared" si="52"/>
        <v>7</v>
      </c>
      <c r="S233">
        <f t="shared" si="53"/>
        <v>4</v>
      </c>
      <c r="T233">
        <f t="shared" si="54"/>
        <v>7</v>
      </c>
      <c r="U233">
        <f t="shared" si="55"/>
        <v>7</v>
      </c>
      <c r="V233">
        <f t="shared" si="56"/>
        <v>6</v>
      </c>
      <c r="W233">
        <f t="shared" si="57"/>
        <v>7</v>
      </c>
      <c r="X233">
        <f t="shared" si="58"/>
        <v>5</v>
      </c>
      <c r="Y233">
        <f t="shared" si="59"/>
        <v>5</v>
      </c>
      <c r="Z233">
        <f t="shared" si="60"/>
        <v>7</v>
      </c>
      <c r="AA233">
        <f t="shared" si="61"/>
        <v>6</v>
      </c>
      <c r="AB233">
        <f t="shared" si="62"/>
        <v>7</v>
      </c>
      <c r="AC233">
        <v>4.4400000000000004</v>
      </c>
      <c r="AD233">
        <v>5.23</v>
      </c>
      <c r="AE233">
        <v>5.4</v>
      </c>
      <c r="AF233">
        <v>4.83</v>
      </c>
      <c r="AG233">
        <v>5.38</v>
      </c>
      <c r="AH233" t="str">
        <f>LOOKUP(X233,{0,2.99,4.44,5.89},{"Low","Medium Low","Medium High","High"})</f>
        <v>Medium High</v>
      </c>
      <c r="AI233" t="str">
        <f>LOOKUP(Y233,{0,4.12,5.23,6.34},{"Low","Medium Low","Medium High","High"})</f>
        <v>Medium Low</v>
      </c>
      <c r="AJ233" t="str">
        <f>LOOKUP(Z233,{0,4.08,5.4,6.72},{"Low","Medium Low","Medium High","High"})</f>
        <v>High</v>
      </c>
      <c r="AK233" t="str">
        <f>LOOKUP(AA233,{0,3.41,4.83,6.25},{"Low","Medium Low","Medium High","High"})</f>
        <v>Medium High</v>
      </c>
      <c r="AL233" t="str">
        <f>LOOKUP(AB233,{0,4.31,5.38,6.45},{"Low","Medium Low","Medium High","High"})</f>
        <v>High</v>
      </c>
      <c r="AM233">
        <f>VLOOKUP(C233,'CLEAN DATA'!$C$1:$BE$1213,25,FALSE)</f>
        <v>9</v>
      </c>
      <c r="AN233">
        <f>VLOOKUP($C233,'CLEAN DATA'!$C$1:$BE$1213,2,FALSE)</f>
        <v>65</v>
      </c>
      <c r="AO233" t="str">
        <f t="shared" si="63"/>
        <v>60+</v>
      </c>
      <c r="AP233">
        <f>VLOOKUP(C233,'AT Copy'!C232:BP1444,66,FALSE)</f>
        <v>4</v>
      </c>
      <c r="AQ233">
        <f>VLOOKUP(C233,'AT Copy'!C232:BP1444,40,FALSE)</f>
        <v>0</v>
      </c>
    </row>
    <row r="234" spans="1:43" x14ac:dyDescent="0.2">
      <c r="A234">
        <v>233</v>
      </c>
      <c r="B234" s="2">
        <v>44095.666215277779</v>
      </c>
      <c r="C234" t="s">
        <v>348</v>
      </c>
      <c r="D234">
        <v>7</v>
      </c>
      <c r="E234">
        <v>1</v>
      </c>
      <c r="F234">
        <v>7</v>
      </c>
      <c r="G234">
        <v>1</v>
      </c>
      <c r="H234">
        <v>7</v>
      </c>
      <c r="I234">
        <v>1</v>
      </c>
      <c r="J234">
        <v>7</v>
      </c>
      <c r="K234">
        <v>1</v>
      </c>
      <c r="L234">
        <v>7</v>
      </c>
      <c r="M234">
        <v>1</v>
      </c>
      <c r="N234">
        <f t="shared" si="48"/>
        <v>7</v>
      </c>
      <c r="O234">
        <f t="shared" si="49"/>
        <v>7</v>
      </c>
      <c r="P234">
        <f t="shared" si="50"/>
        <v>7</v>
      </c>
      <c r="Q234">
        <f t="shared" si="51"/>
        <v>7</v>
      </c>
      <c r="R234">
        <f t="shared" si="52"/>
        <v>7</v>
      </c>
      <c r="S234">
        <f t="shared" si="53"/>
        <v>7</v>
      </c>
      <c r="T234">
        <f t="shared" si="54"/>
        <v>7</v>
      </c>
      <c r="U234">
        <f t="shared" si="55"/>
        <v>7</v>
      </c>
      <c r="V234">
        <f t="shared" si="56"/>
        <v>7</v>
      </c>
      <c r="W234">
        <f t="shared" si="57"/>
        <v>7</v>
      </c>
      <c r="X234">
        <f t="shared" si="58"/>
        <v>7</v>
      </c>
      <c r="Y234">
        <f t="shared" si="59"/>
        <v>7</v>
      </c>
      <c r="Z234">
        <f t="shared" si="60"/>
        <v>7</v>
      </c>
      <c r="AA234">
        <f t="shared" si="61"/>
        <v>7</v>
      </c>
      <c r="AB234">
        <f t="shared" si="62"/>
        <v>7</v>
      </c>
      <c r="AC234">
        <v>4.4400000000000004</v>
      </c>
      <c r="AD234">
        <v>5.23</v>
      </c>
      <c r="AE234">
        <v>5.4</v>
      </c>
      <c r="AF234">
        <v>4.83</v>
      </c>
      <c r="AG234">
        <v>5.38</v>
      </c>
      <c r="AH234" t="str">
        <f>LOOKUP(X234,{0,2.99,4.44,5.89},{"Low","Medium Low","Medium High","High"})</f>
        <v>High</v>
      </c>
      <c r="AI234" t="str">
        <f>LOOKUP(Y234,{0,4.12,5.23,6.34},{"Low","Medium Low","Medium High","High"})</f>
        <v>High</v>
      </c>
      <c r="AJ234" t="str">
        <f>LOOKUP(Z234,{0,4.08,5.4,6.72},{"Low","Medium Low","Medium High","High"})</f>
        <v>High</v>
      </c>
      <c r="AK234" t="str">
        <f>LOOKUP(AA234,{0,3.41,4.83,6.25},{"Low","Medium Low","Medium High","High"})</f>
        <v>High</v>
      </c>
      <c r="AL234" t="str">
        <f>LOOKUP(AB234,{0,4.31,5.38,6.45},{"Low","Medium Low","Medium High","High"})</f>
        <v>High</v>
      </c>
      <c r="AM234">
        <f>VLOOKUP(C234,'CLEAN DATA'!$C$1:$BE$1213,25,FALSE)</f>
        <v>12</v>
      </c>
      <c r="AN234">
        <f>VLOOKUP($C234,'CLEAN DATA'!$C$1:$BE$1213,2,FALSE)</f>
        <v>69</v>
      </c>
      <c r="AO234" t="str">
        <f t="shared" si="63"/>
        <v>60+</v>
      </c>
      <c r="AP234">
        <f>VLOOKUP(C234,'AT Copy'!C233:BP1445,66,FALSE)</f>
        <v>4</v>
      </c>
      <c r="AQ234">
        <f>VLOOKUP(C234,'AT Copy'!C233:BP1445,40,FALSE)</f>
        <v>1</v>
      </c>
    </row>
    <row r="235" spans="1:43" x14ac:dyDescent="0.2">
      <c r="A235">
        <v>234</v>
      </c>
      <c r="B235" s="2">
        <v>44095.667094907411</v>
      </c>
      <c r="C235" t="s">
        <v>350</v>
      </c>
      <c r="D235">
        <v>4</v>
      </c>
      <c r="E235">
        <v>4</v>
      </c>
      <c r="F235">
        <v>5</v>
      </c>
      <c r="G235">
        <v>5</v>
      </c>
      <c r="H235">
        <v>5</v>
      </c>
      <c r="I235">
        <v>5</v>
      </c>
      <c r="J235">
        <v>5</v>
      </c>
      <c r="K235">
        <v>5</v>
      </c>
      <c r="L235">
        <v>3</v>
      </c>
      <c r="M235">
        <v>3</v>
      </c>
      <c r="N235">
        <f t="shared" si="48"/>
        <v>4</v>
      </c>
      <c r="O235">
        <f t="shared" si="49"/>
        <v>4</v>
      </c>
      <c r="P235">
        <f t="shared" si="50"/>
        <v>5</v>
      </c>
      <c r="Q235">
        <f t="shared" si="51"/>
        <v>3</v>
      </c>
      <c r="R235">
        <f t="shared" si="52"/>
        <v>5</v>
      </c>
      <c r="S235">
        <f t="shared" si="53"/>
        <v>3</v>
      </c>
      <c r="T235">
        <f t="shared" si="54"/>
        <v>5</v>
      </c>
      <c r="U235">
        <f t="shared" si="55"/>
        <v>3</v>
      </c>
      <c r="V235">
        <f t="shared" si="56"/>
        <v>3</v>
      </c>
      <c r="W235">
        <f t="shared" si="57"/>
        <v>5</v>
      </c>
      <c r="X235">
        <f t="shared" si="58"/>
        <v>3.5</v>
      </c>
      <c r="Y235">
        <f t="shared" si="59"/>
        <v>4.5</v>
      </c>
      <c r="Z235">
        <f t="shared" si="60"/>
        <v>4</v>
      </c>
      <c r="AA235">
        <f t="shared" si="61"/>
        <v>3</v>
      </c>
      <c r="AB235">
        <f t="shared" si="62"/>
        <v>5</v>
      </c>
      <c r="AC235">
        <v>4.4400000000000004</v>
      </c>
      <c r="AD235">
        <v>5.23</v>
      </c>
      <c r="AE235">
        <v>5.4</v>
      </c>
      <c r="AF235">
        <v>4.83</v>
      </c>
      <c r="AG235">
        <v>5.38</v>
      </c>
      <c r="AH235" t="str">
        <f>LOOKUP(X235,{0,2.99,4.44,5.89},{"Low","Medium Low","Medium High","High"})</f>
        <v>Medium Low</v>
      </c>
      <c r="AI235" t="str">
        <f>LOOKUP(Y235,{0,4.12,5.23,6.34},{"Low","Medium Low","Medium High","High"})</f>
        <v>Medium Low</v>
      </c>
      <c r="AJ235" t="str">
        <f>LOOKUP(Z235,{0,4.08,5.4,6.72},{"Low","Medium Low","Medium High","High"})</f>
        <v>Low</v>
      </c>
      <c r="AK235" t="str">
        <f>LOOKUP(AA235,{0,3.41,4.83,6.25},{"Low","Medium Low","Medium High","High"})</f>
        <v>Low</v>
      </c>
      <c r="AL235" t="str">
        <f>LOOKUP(AB235,{0,4.31,5.38,6.45},{"Low","Medium Low","Medium High","High"})</f>
        <v>Medium Low</v>
      </c>
      <c r="AM235">
        <f>VLOOKUP(C235,'CLEAN DATA'!$C$1:$BE$1213,25,FALSE)</f>
        <v>13</v>
      </c>
      <c r="AN235">
        <f>VLOOKUP($C235,'CLEAN DATA'!$C$1:$BE$1213,2,FALSE)</f>
        <v>48</v>
      </c>
      <c r="AO235" t="str">
        <f t="shared" si="63"/>
        <v>41-50</v>
      </c>
      <c r="AP235">
        <f>VLOOKUP(C235,'AT Copy'!C234:BP1446,66,FALSE)</f>
        <v>1</v>
      </c>
      <c r="AQ235">
        <f>VLOOKUP(C235,'AT Copy'!C234:BP1446,40,FALSE)</f>
        <v>0</v>
      </c>
    </row>
    <row r="236" spans="1:43" x14ac:dyDescent="0.2">
      <c r="A236">
        <v>235</v>
      </c>
      <c r="B236" s="2">
        <v>44095.667210648149</v>
      </c>
      <c r="C236" t="s">
        <v>351</v>
      </c>
      <c r="D236">
        <v>6</v>
      </c>
      <c r="E236">
        <v>3</v>
      </c>
      <c r="F236">
        <v>5</v>
      </c>
      <c r="G236">
        <v>4</v>
      </c>
      <c r="H236">
        <v>5</v>
      </c>
      <c r="I236">
        <v>2</v>
      </c>
      <c r="J236">
        <v>6</v>
      </c>
      <c r="K236">
        <v>5</v>
      </c>
      <c r="L236">
        <v>6</v>
      </c>
      <c r="M236">
        <v>3</v>
      </c>
      <c r="N236">
        <f t="shared" si="48"/>
        <v>6</v>
      </c>
      <c r="O236">
        <f t="shared" si="49"/>
        <v>5</v>
      </c>
      <c r="P236">
        <f t="shared" si="50"/>
        <v>5</v>
      </c>
      <c r="Q236">
        <f t="shared" si="51"/>
        <v>4</v>
      </c>
      <c r="R236">
        <f t="shared" si="52"/>
        <v>5</v>
      </c>
      <c r="S236">
        <f t="shared" si="53"/>
        <v>6</v>
      </c>
      <c r="T236">
        <f t="shared" si="54"/>
        <v>6</v>
      </c>
      <c r="U236">
        <f t="shared" si="55"/>
        <v>3</v>
      </c>
      <c r="V236">
        <f t="shared" si="56"/>
        <v>6</v>
      </c>
      <c r="W236">
        <f t="shared" si="57"/>
        <v>5</v>
      </c>
      <c r="X236">
        <f t="shared" si="58"/>
        <v>6</v>
      </c>
      <c r="Y236">
        <f t="shared" si="59"/>
        <v>5.5</v>
      </c>
      <c r="Z236">
        <f t="shared" si="60"/>
        <v>4</v>
      </c>
      <c r="AA236">
        <f t="shared" si="61"/>
        <v>5</v>
      </c>
      <c r="AB236">
        <f t="shared" si="62"/>
        <v>5</v>
      </c>
      <c r="AC236">
        <v>4.4400000000000004</v>
      </c>
      <c r="AD236">
        <v>5.23</v>
      </c>
      <c r="AE236">
        <v>5.4</v>
      </c>
      <c r="AF236">
        <v>4.83</v>
      </c>
      <c r="AG236">
        <v>5.38</v>
      </c>
      <c r="AH236" t="str">
        <f>LOOKUP(X236,{0,2.99,4.44,5.89},{"Low","Medium Low","Medium High","High"})</f>
        <v>High</v>
      </c>
      <c r="AI236" t="str">
        <f>LOOKUP(Y236,{0,4.12,5.23,6.34},{"Low","Medium Low","Medium High","High"})</f>
        <v>Medium High</v>
      </c>
      <c r="AJ236" t="str">
        <f>LOOKUP(Z236,{0,4.08,5.4,6.72},{"Low","Medium Low","Medium High","High"})</f>
        <v>Low</v>
      </c>
      <c r="AK236" t="str">
        <f>LOOKUP(AA236,{0,3.41,4.83,6.25},{"Low","Medium Low","Medium High","High"})</f>
        <v>Medium High</v>
      </c>
      <c r="AL236" t="str">
        <f>LOOKUP(AB236,{0,4.31,5.38,6.45},{"Low","Medium Low","Medium High","High"})</f>
        <v>Medium Low</v>
      </c>
      <c r="AM236">
        <f>VLOOKUP(C236,'CLEAN DATA'!$C$1:$BE$1213,25,FALSE)</f>
        <v>2</v>
      </c>
      <c r="AN236">
        <f>VLOOKUP($C236,'CLEAN DATA'!$C$1:$BE$1213,2,FALSE)</f>
        <v>48</v>
      </c>
      <c r="AO236" t="str">
        <f t="shared" si="63"/>
        <v>41-50</v>
      </c>
      <c r="AP236">
        <f>VLOOKUP(C236,'AT Copy'!C235:BP1447,66,FALSE)</f>
        <v>7</v>
      </c>
      <c r="AQ236">
        <f>VLOOKUP(C236,'AT Copy'!C235:BP1447,40,FALSE)</f>
        <v>1</v>
      </c>
    </row>
    <row r="237" spans="1:43" x14ac:dyDescent="0.2">
      <c r="A237">
        <v>236</v>
      </c>
      <c r="B237" s="2">
        <v>44095.667245370372</v>
      </c>
      <c r="C237" t="s">
        <v>352</v>
      </c>
      <c r="D237">
        <v>4</v>
      </c>
      <c r="E237">
        <v>1</v>
      </c>
      <c r="F237">
        <v>5</v>
      </c>
      <c r="G237">
        <v>3</v>
      </c>
      <c r="H237">
        <v>7</v>
      </c>
      <c r="I237">
        <v>5</v>
      </c>
      <c r="J237">
        <v>6</v>
      </c>
      <c r="K237">
        <v>2</v>
      </c>
      <c r="L237">
        <v>6</v>
      </c>
      <c r="M237">
        <v>2</v>
      </c>
      <c r="N237">
        <f t="shared" si="48"/>
        <v>4</v>
      </c>
      <c r="O237">
        <f t="shared" si="49"/>
        <v>7</v>
      </c>
      <c r="P237">
        <f t="shared" si="50"/>
        <v>5</v>
      </c>
      <c r="Q237">
        <f t="shared" si="51"/>
        <v>5</v>
      </c>
      <c r="R237">
        <f t="shared" si="52"/>
        <v>7</v>
      </c>
      <c r="S237">
        <f t="shared" si="53"/>
        <v>3</v>
      </c>
      <c r="T237">
        <f t="shared" si="54"/>
        <v>6</v>
      </c>
      <c r="U237">
        <f t="shared" si="55"/>
        <v>6</v>
      </c>
      <c r="V237">
        <f t="shared" si="56"/>
        <v>6</v>
      </c>
      <c r="W237">
        <f t="shared" si="57"/>
        <v>6</v>
      </c>
      <c r="X237">
        <f t="shared" si="58"/>
        <v>3.5</v>
      </c>
      <c r="Y237">
        <f t="shared" si="59"/>
        <v>6.5</v>
      </c>
      <c r="Z237">
        <f t="shared" si="60"/>
        <v>5.5</v>
      </c>
      <c r="AA237">
        <f t="shared" si="61"/>
        <v>5.5</v>
      </c>
      <c r="AB237">
        <f t="shared" si="62"/>
        <v>6.5</v>
      </c>
      <c r="AC237">
        <v>4.4400000000000004</v>
      </c>
      <c r="AD237">
        <v>5.23</v>
      </c>
      <c r="AE237">
        <v>5.4</v>
      </c>
      <c r="AF237">
        <v>4.83</v>
      </c>
      <c r="AG237">
        <v>5.38</v>
      </c>
      <c r="AH237" t="str">
        <f>LOOKUP(X237,{0,2.99,4.44,5.89},{"Low","Medium Low","Medium High","High"})</f>
        <v>Medium Low</v>
      </c>
      <c r="AI237" t="str">
        <f>LOOKUP(Y237,{0,4.12,5.23,6.34},{"Low","Medium Low","Medium High","High"})</f>
        <v>High</v>
      </c>
      <c r="AJ237" t="str">
        <f>LOOKUP(Z237,{0,4.08,5.4,6.72},{"Low","Medium Low","Medium High","High"})</f>
        <v>Medium High</v>
      </c>
      <c r="AK237" t="str">
        <f>LOOKUP(AA237,{0,3.41,4.83,6.25},{"Low","Medium Low","Medium High","High"})</f>
        <v>Medium High</v>
      </c>
      <c r="AL237" t="str">
        <f>LOOKUP(AB237,{0,4.31,5.38,6.45},{"Low","Medium Low","Medium High","High"})</f>
        <v>High</v>
      </c>
      <c r="AM237">
        <f>VLOOKUP(C237,'CLEAN DATA'!$C$1:$BE$1213,25,FALSE)</f>
        <v>9</v>
      </c>
      <c r="AN237">
        <f>VLOOKUP($C237,'CLEAN DATA'!$C$1:$BE$1213,2,FALSE)</f>
        <v>45</v>
      </c>
      <c r="AO237" t="str">
        <f t="shared" si="63"/>
        <v>41-50</v>
      </c>
      <c r="AP237">
        <f>VLOOKUP(C237,'AT Copy'!C236:BP1448,66,FALSE)</f>
        <v>8</v>
      </c>
      <c r="AQ237">
        <f>VLOOKUP(C237,'AT Copy'!C236:BP1448,40,FALSE)</f>
        <v>1</v>
      </c>
    </row>
    <row r="238" spans="1:43" x14ac:dyDescent="0.2">
      <c r="A238">
        <v>237</v>
      </c>
      <c r="B238" s="2">
        <v>44095.667256944442</v>
      </c>
      <c r="C238" t="s">
        <v>353</v>
      </c>
      <c r="D238">
        <v>7</v>
      </c>
      <c r="E238">
        <v>1</v>
      </c>
      <c r="F238">
        <v>5</v>
      </c>
      <c r="G238">
        <v>6</v>
      </c>
      <c r="H238">
        <v>6</v>
      </c>
      <c r="I238">
        <v>3</v>
      </c>
      <c r="J238">
        <v>2</v>
      </c>
      <c r="K238">
        <v>6</v>
      </c>
      <c r="L238">
        <v>2</v>
      </c>
      <c r="M238">
        <v>1</v>
      </c>
      <c r="N238">
        <f t="shared" si="48"/>
        <v>7</v>
      </c>
      <c r="O238">
        <f t="shared" si="49"/>
        <v>7</v>
      </c>
      <c r="P238">
        <f t="shared" si="50"/>
        <v>5</v>
      </c>
      <c r="Q238">
        <f t="shared" si="51"/>
        <v>2</v>
      </c>
      <c r="R238">
        <f t="shared" si="52"/>
        <v>6</v>
      </c>
      <c r="S238">
        <f t="shared" si="53"/>
        <v>5</v>
      </c>
      <c r="T238">
        <f t="shared" si="54"/>
        <v>2</v>
      </c>
      <c r="U238">
        <f t="shared" si="55"/>
        <v>2</v>
      </c>
      <c r="V238">
        <f t="shared" si="56"/>
        <v>2</v>
      </c>
      <c r="W238">
        <f t="shared" si="57"/>
        <v>7</v>
      </c>
      <c r="X238">
        <f t="shared" si="58"/>
        <v>6</v>
      </c>
      <c r="Y238">
        <f t="shared" si="59"/>
        <v>4.5</v>
      </c>
      <c r="Z238">
        <f t="shared" si="60"/>
        <v>3.5</v>
      </c>
      <c r="AA238">
        <f t="shared" si="61"/>
        <v>2</v>
      </c>
      <c r="AB238">
        <f t="shared" si="62"/>
        <v>6.5</v>
      </c>
      <c r="AC238">
        <v>4.4400000000000004</v>
      </c>
      <c r="AD238">
        <v>5.23</v>
      </c>
      <c r="AE238">
        <v>5.4</v>
      </c>
      <c r="AF238">
        <v>4.83</v>
      </c>
      <c r="AG238">
        <v>5.38</v>
      </c>
      <c r="AH238" t="str">
        <f>LOOKUP(X238,{0,2.99,4.44,5.89},{"Low","Medium Low","Medium High","High"})</f>
        <v>High</v>
      </c>
      <c r="AI238" t="str">
        <f>LOOKUP(Y238,{0,4.12,5.23,6.34},{"Low","Medium Low","Medium High","High"})</f>
        <v>Medium Low</v>
      </c>
      <c r="AJ238" t="str">
        <f>LOOKUP(Z238,{0,4.08,5.4,6.72},{"Low","Medium Low","Medium High","High"})</f>
        <v>Low</v>
      </c>
      <c r="AK238" t="str">
        <f>LOOKUP(AA238,{0,3.41,4.83,6.25},{"Low","Medium Low","Medium High","High"})</f>
        <v>Low</v>
      </c>
      <c r="AL238" t="str">
        <f>LOOKUP(AB238,{0,4.31,5.38,6.45},{"Low","Medium Low","Medium High","High"})</f>
        <v>High</v>
      </c>
      <c r="AM238">
        <f>VLOOKUP(C238,'CLEAN DATA'!$C$1:$BE$1213,25,FALSE)</f>
        <v>1</v>
      </c>
      <c r="AN238">
        <f>VLOOKUP($C238,'CLEAN DATA'!$C$1:$BE$1213,2,FALSE)</f>
        <v>40</v>
      </c>
      <c r="AO238" t="str">
        <f t="shared" si="63"/>
        <v>31-40</v>
      </c>
      <c r="AP238">
        <f>VLOOKUP(C238,'AT Copy'!C237:BP1449,66,FALSE)</f>
        <v>7</v>
      </c>
      <c r="AQ238">
        <f>VLOOKUP(C238,'AT Copy'!C237:BP1449,40,FALSE)</f>
        <v>1</v>
      </c>
    </row>
    <row r="239" spans="1:43" x14ac:dyDescent="0.2">
      <c r="A239">
        <v>238</v>
      </c>
      <c r="B239" s="2">
        <v>44095.668194444443</v>
      </c>
      <c r="C239" t="s">
        <v>354</v>
      </c>
      <c r="D239">
        <v>6</v>
      </c>
      <c r="E239">
        <v>4</v>
      </c>
      <c r="F239">
        <v>5</v>
      </c>
      <c r="G239">
        <v>4</v>
      </c>
      <c r="H239">
        <v>6</v>
      </c>
      <c r="I239">
        <v>4</v>
      </c>
      <c r="J239">
        <v>7</v>
      </c>
      <c r="K239">
        <v>2</v>
      </c>
      <c r="L239">
        <v>4</v>
      </c>
      <c r="M239">
        <v>5</v>
      </c>
      <c r="N239">
        <f t="shared" si="48"/>
        <v>6</v>
      </c>
      <c r="O239">
        <f t="shared" si="49"/>
        <v>4</v>
      </c>
      <c r="P239">
        <f t="shared" si="50"/>
        <v>5</v>
      </c>
      <c r="Q239">
        <f t="shared" si="51"/>
        <v>4</v>
      </c>
      <c r="R239">
        <f t="shared" si="52"/>
        <v>6</v>
      </c>
      <c r="S239">
        <f t="shared" si="53"/>
        <v>4</v>
      </c>
      <c r="T239">
        <f t="shared" si="54"/>
        <v>7</v>
      </c>
      <c r="U239">
        <f t="shared" si="55"/>
        <v>6</v>
      </c>
      <c r="V239">
        <f t="shared" si="56"/>
        <v>4</v>
      </c>
      <c r="W239">
        <f t="shared" si="57"/>
        <v>3</v>
      </c>
      <c r="X239">
        <f t="shared" si="58"/>
        <v>5</v>
      </c>
      <c r="Y239">
        <f t="shared" si="59"/>
        <v>5.5</v>
      </c>
      <c r="Z239">
        <f t="shared" si="60"/>
        <v>5.5</v>
      </c>
      <c r="AA239">
        <f t="shared" si="61"/>
        <v>4</v>
      </c>
      <c r="AB239">
        <f t="shared" si="62"/>
        <v>4.5</v>
      </c>
      <c r="AC239">
        <v>4.4400000000000004</v>
      </c>
      <c r="AD239">
        <v>5.23</v>
      </c>
      <c r="AE239">
        <v>5.4</v>
      </c>
      <c r="AF239">
        <v>4.83</v>
      </c>
      <c r="AG239">
        <v>5.38</v>
      </c>
      <c r="AH239" t="str">
        <f>LOOKUP(X239,{0,2.99,4.44,5.89},{"Low","Medium Low","Medium High","High"})</f>
        <v>Medium High</v>
      </c>
      <c r="AI239" t="str">
        <f>LOOKUP(Y239,{0,4.12,5.23,6.34},{"Low","Medium Low","Medium High","High"})</f>
        <v>Medium High</v>
      </c>
      <c r="AJ239" t="str">
        <f>LOOKUP(Z239,{0,4.08,5.4,6.72},{"Low","Medium Low","Medium High","High"})</f>
        <v>Medium High</v>
      </c>
      <c r="AK239" t="str">
        <f>LOOKUP(AA239,{0,3.41,4.83,6.25},{"Low","Medium Low","Medium High","High"})</f>
        <v>Medium Low</v>
      </c>
      <c r="AL239" t="str">
        <f>LOOKUP(AB239,{0,4.31,5.38,6.45},{"Low","Medium Low","Medium High","High"})</f>
        <v>Medium Low</v>
      </c>
      <c r="AM239">
        <f>VLOOKUP(C239,'CLEAN DATA'!$C$1:$BE$1213,25,FALSE)</f>
        <v>3</v>
      </c>
      <c r="AN239">
        <f>VLOOKUP($C239,'CLEAN DATA'!$C$1:$BE$1213,2,FALSE)</f>
        <v>53</v>
      </c>
      <c r="AO239" t="str">
        <f t="shared" si="63"/>
        <v>51-60</v>
      </c>
      <c r="AP239">
        <f>VLOOKUP(C239,'AT Copy'!C238:BP1450,66,FALSE)</f>
        <v>6</v>
      </c>
      <c r="AQ239">
        <f>VLOOKUP(C239,'AT Copy'!C238:BP1450,40,FALSE)</f>
        <v>1</v>
      </c>
    </row>
    <row r="240" spans="1:43" x14ac:dyDescent="0.2">
      <c r="A240">
        <v>239</v>
      </c>
      <c r="B240" s="2">
        <v>44095.668564814812</v>
      </c>
      <c r="C240" t="s">
        <v>355</v>
      </c>
      <c r="D240">
        <v>5</v>
      </c>
      <c r="E240">
        <v>3</v>
      </c>
      <c r="F240">
        <v>6</v>
      </c>
      <c r="G240">
        <v>3</v>
      </c>
      <c r="H240">
        <v>5</v>
      </c>
      <c r="I240">
        <v>5</v>
      </c>
      <c r="J240">
        <v>5</v>
      </c>
      <c r="K240">
        <v>2</v>
      </c>
      <c r="L240">
        <v>6</v>
      </c>
      <c r="M240">
        <v>3</v>
      </c>
      <c r="N240">
        <f t="shared" si="48"/>
        <v>5</v>
      </c>
      <c r="O240">
        <f t="shared" si="49"/>
        <v>5</v>
      </c>
      <c r="P240">
        <f t="shared" si="50"/>
        <v>6</v>
      </c>
      <c r="Q240">
        <f t="shared" si="51"/>
        <v>5</v>
      </c>
      <c r="R240">
        <f t="shared" si="52"/>
        <v>5</v>
      </c>
      <c r="S240">
        <f t="shared" si="53"/>
        <v>3</v>
      </c>
      <c r="T240">
        <f t="shared" si="54"/>
        <v>5</v>
      </c>
      <c r="U240">
        <f t="shared" si="55"/>
        <v>6</v>
      </c>
      <c r="V240">
        <f t="shared" si="56"/>
        <v>6</v>
      </c>
      <c r="W240">
        <f t="shared" si="57"/>
        <v>5</v>
      </c>
      <c r="X240">
        <f t="shared" si="58"/>
        <v>4</v>
      </c>
      <c r="Y240">
        <f t="shared" si="59"/>
        <v>5</v>
      </c>
      <c r="Z240">
        <f t="shared" si="60"/>
        <v>6</v>
      </c>
      <c r="AA240">
        <f t="shared" si="61"/>
        <v>5.5</v>
      </c>
      <c r="AB240">
        <f t="shared" si="62"/>
        <v>5</v>
      </c>
      <c r="AC240">
        <v>4.4400000000000004</v>
      </c>
      <c r="AD240">
        <v>5.23</v>
      </c>
      <c r="AE240">
        <v>5.4</v>
      </c>
      <c r="AF240">
        <v>4.83</v>
      </c>
      <c r="AG240">
        <v>5.38</v>
      </c>
      <c r="AH240" t="str">
        <f>LOOKUP(X240,{0,2.99,4.44,5.89},{"Low","Medium Low","Medium High","High"})</f>
        <v>Medium Low</v>
      </c>
      <c r="AI240" t="str">
        <f>LOOKUP(Y240,{0,4.12,5.23,6.34},{"Low","Medium Low","Medium High","High"})</f>
        <v>Medium Low</v>
      </c>
      <c r="AJ240" t="str">
        <f>LOOKUP(Z240,{0,4.08,5.4,6.72},{"Low","Medium Low","Medium High","High"})</f>
        <v>Medium High</v>
      </c>
      <c r="AK240" t="str">
        <f>LOOKUP(AA240,{0,3.41,4.83,6.25},{"Low","Medium Low","Medium High","High"})</f>
        <v>Medium High</v>
      </c>
      <c r="AL240" t="str">
        <f>LOOKUP(AB240,{0,4.31,5.38,6.45},{"Low","Medium Low","Medium High","High"})</f>
        <v>Medium Low</v>
      </c>
      <c r="AM240">
        <f>VLOOKUP(C240,'CLEAN DATA'!$C$1:$BE$1213,25,FALSE)</f>
        <v>3</v>
      </c>
      <c r="AN240">
        <f>VLOOKUP($C240,'CLEAN DATA'!$C$1:$BE$1213,2,FALSE)</f>
        <v>52</v>
      </c>
      <c r="AO240" t="str">
        <f t="shared" si="63"/>
        <v>51-60</v>
      </c>
      <c r="AP240">
        <f>VLOOKUP(C240,'AT Copy'!C239:BP1451,66,FALSE)</f>
        <v>3</v>
      </c>
      <c r="AQ240">
        <f>VLOOKUP(C240,'AT Copy'!C239:BP1451,40,FALSE)</f>
        <v>1</v>
      </c>
    </row>
    <row r="241" spans="1:43" x14ac:dyDescent="0.2">
      <c r="A241">
        <v>240</v>
      </c>
      <c r="B241" s="2">
        <v>44095.668749999997</v>
      </c>
      <c r="C241" t="s">
        <v>356</v>
      </c>
      <c r="D241">
        <v>7</v>
      </c>
      <c r="E241">
        <v>6</v>
      </c>
      <c r="F241">
        <v>6</v>
      </c>
      <c r="G241">
        <v>7</v>
      </c>
      <c r="H241">
        <v>7</v>
      </c>
      <c r="I241">
        <v>6</v>
      </c>
      <c r="J241">
        <v>6</v>
      </c>
      <c r="K241">
        <v>6</v>
      </c>
      <c r="L241">
        <v>6</v>
      </c>
      <c r="M241">
        <v>5</v>
      </c>
      <c r="N241">
        <f t="shared" si="48"/>
        <v>7</v>
      </c>
      <c r="O241">
        <f t="shared" si="49"/>
        <v>2</v>
      </c>
      <c r="P241">
        <f t="shared" si="50"/>
        <v>6</v>
      </c>
      <c r="Q241">
        <f t="shared" si="51"/>
        <v>1</v>
      </c>
      <c r="R241">
        <f t="shared" si="52"/>
        <v>7</v>
      </c>
      <c r="S241">
        <f t="shared" si="53"/>
        <v>2</v>
      </c>
      <c r="T241">
        <f t="shared" si="54"/>
        <v>6</v>
      </c>
      <c r="U241">
        <f t="shared" si="55"/>
        <v>2</v>
      </c>
      <c r="V241">
        <f t="shared" si="56"/>
        <v>6</v>
      </c>
      <c r="W241">
        <f t="shared" si="57"/>
        <v>3</v>
      </c>
      <c r="X241">
        <f t="shared" si="58"/>
        <v>4.5</v>
      </c>
      <c r="Y241">
        <f t="shared" si="59"/>
        <v>4</v>
      </c>
      <c r="Z241">
        <f t="shared" si="60"/>
        <v>4</v>
      </c>
      <c r="AA241">
        <f t="shared" si="61"/>
        <v>3.5</v>
      </c>
      <c r="AB241">
        <f t="shared" si="62"/>
        <v>5</v>
      </c>
      <c r="AC241">
        <v>4.4400000000000004</v>
      </c>
      <c r="AD241">
        <v>5.23</v>
      </c>
      <c r="AE241">
        <v>5.4</v>
      </c>
      <c r="AF241">
        <v>4.83</v>
      </c>
      <c r="AG241">
        <v>5.38</v>
      </c>
      <c r="AH241" t="str">
        <f>LOOKUP(X241,{0,2.99,4.44,5.89},{"Low","Medium Low","Medium High","High"})</f>
        <v>Medium High</v>
      </c>
      <c r="AI241" t="str">
        <f>LOOKUP(Y241,{0,4.12,5.23,6.34},{"Low","Medium Low","Medium High","High"})</f>
        <v>Low</v>
      </c>
      <c r="AJ241" t="str">
        <f>LOOKUP(Z241,{0,4.08,5.4,6.72},{"Low","Medium Low","Medium High","High"})</f>
        <v>Low</v>
      </c>
      <c r="AK241" t="str">
        <f>LOOKUP(AA241,{0,3.41,4.83,6.25},{"Low","Medium Low","Medium High","High"})</f>
        <v>Medium Low</v>
      </c>
      <c r="AL241" t="str">
        <f>LOOKUP(AB241,{0,4.31,5.38,6.45},{"Low","Medium Low","Medium High","High"})</f>
        <v>Medium Low</v>
      </c>
      <c r="AM241">
        <f>VLOOKUP(C241,'CLEAN DATA'!$C$1:$BE$1213,25,FALSE)</f>
        <v>1</v>
      </c>
      <c r="AN241">
        <f>VLOOKUP($C241,'CLEAN DATA'!$C$1:$BE$1213,2,FALSE)</f>
        <v>50</v>
      </c>
      <c r="AO241" t="str">
        <f t="shared" si="63"/>
        <v>41-50</v>
      </c>
      <c r="AP241">
        <f>VLOOKUP(C241,'AT Copy'!C240:BP1452,66,FALSE)</f>
        <v>7</v>
      </c>
      <c r="AQ241">
        <f>VLOOKUP(C241,'AT Copy'!C240:BP1452,40,FALSE)</f>
        <v>0</v>
      </c>
    </row>
    <row r="242" spans="1:43" x14ac:dyDescent="0.2">
      <c r="A242">
        <v>241</v>
      </c>
      <c r="B242" s="2">
        <v>44095.668946759259</v>
      </c>
      <c r="C242" t="s">
        <v>357</v>
      </c>
      <c r="D242">
        <v>6</v>
      </c>
      <c r="E242">
        <v>6</v>
      </c>
      <c r="F242">
        <v>1</v>
      </c>
      <c r="G242">
        <v>7</v>
      </c>
      <c r="H242">
        <v>7</v>
      </c>
      <c r="I242">
        <v>1</v>
      </c>
      <c r="J242">
        <v>3</v>
      </c>
      <c r="K242">
        <v>1</v>
      </c>
      <c r="L242">
        <v>2</v>
      </c>
      <c r="M242">
        <v>1</v>
      </c>
      <c r="N242">
        <f t="shared" si="48"/>
        <v>6</v>
      </c>
      <c r="O242">
        <f t="shared" si="49"/>
        <v>2</v>
      </c>
      <c r="P242">
        <f t="shared" si="50"/>
        <v>1</v>
      </c>
      <c r="Q242">
        <f t="shared" si="51"/>
        <v>1</v>
      </c>
      <c r="R242">
        <f t="shared" si="52"/>
        <v>7</v>
      </c>
      <c r="S242">
        <f t="shared" si="53"/>
        <v>7</v>
      </c>
      <c r="T242">
        <f t="shared" si="54"/>
        <v>3</v>
      </c>
      <c r="U242">
        <f t="shared" si="55"/>
        <v>7</v>
      </c>
      <c r="V242">
        <f t="shared" si="56"/>
        <v>2</v>
      </c>
      <c r="W242">
        <f t="shared" si="57"/>
        <v>7</v>
      </c>
      <c r="X242">
        <f t="shared" si="58"/>
        <v>6.5</v>
      </c>
      <c r="Y242">
        <f t="shared" si="59"/>
        <v>2.5</v>
      </c>
      <c r="Z242">
        <f t="shared" si="60"/>
        <v>4</v>
      </c>
      <c r="AA242">
        <f t="shared" si="61"/>
        <v>1.5</v>
      </c>
      <c r="AB242">
        <f t="shared" si="62"/>
        <v>7</v>
      </c>
      <c r="AC242">
        <v>4.4400000000000004</v>
      </c>
      <c r="AD242">
        <v>5.23</v>
      </c>
      <c r="AE242">
        <v>5.4</v>
      </c>
      <c r="AF242">
        <v>4.83</v>
      </c>
      <c r="AG242">
        <v>5.38</v>
      </c>
      <c r="AH242" t="str">
        <f>LOOKUP(X242,{0,2.99,4.44,5.89},{"Low","Medium Low","Medium High","High"})</f>
        <v>High</v>
      </c>
      <c r="AI242" t="str">
        <f>LOOKUP(Y242,{0,4.12,5.23,6.34},{"Low","Medium Low","Medium High","High"})</f>
        <v>Low</v>
      </c>
      <c r="AJ242" t="str">
        <f>LOOKUP(Z242,{0,4.08,5.4,6.72},{"Low","Medium Low","Medium High","High"})</f>
        <v>Low</v>
      </c>
      <c r="AK242" t="str">
        <f>LOOKUP(AA242,{0,3.41,4.83,6.25},{"Low","Medium Low","Medium High","High"})</f>
        <v>Low</v>
      </c>
      <c r="AL242" t="str">
        <f>LOOKUP(AB242,{0,4.31,5.38,6.45},{"Low","Medium Low","Medium High","High"})</f>
        <v>High</v>
      </c>
      <c r="AM242">
        <f>VLOOKUP(C242,'CLEAN DATA'!$C$1:$BE$1213,25,FALSE)</f>
        <v>1</v>
      </c>
      <c r="AN242">
        <f>VLOOKUP($C242,'CLEAN DATA'!$C$1:$BE$1213,2,FALSE)</f>
        <v>35</v>
      </c>
      <c r="AO242" t="str">
        <f t="shared" si="63"/>
        <v>31-40</v>
      </c>
      <c r="AP242">
        <f>VLOOKUP(C242,'AT Copy'!C241:BP1453,66,FALSE)</f>
        <v>7</v>
      </c>
      <c r="AQ242">
        <f>VLOOKUP(C242,'AT Copy'!C241:BP1453,40,FALSE)</f>
        <v>1</v>
      </c>
    </row>
    <row r="243" spans="1:43" x14ac:dyDescent="0.2">
      <c r="A243">
        <v>242</v>
      </c>
      <c r="B243" s="2">
        <v>44095.669120370374</v>
      </c>
      <c r="C243" t="s">
        <v>358</v>
      </c>
      <c r="D243">
        <v>4</v>
      </c>
      <c r="E243">
        <v>4</v>
      </c>
      <c r="F243">
        <v>4</v>
      </c>
      <c r="G243">
        <v>4</v>
      </c>
      <c r="H243">
        <v>4</v>
      </c>
      <c r="I243">
        <v>4</v>
      </c>
      <c r="J243">
        <v>4</v>
      </c>
      <c r="K243">
        <v>4</v>
      </c>
      <c r="L243">
        <v>4</v>
      </c>
      <c r="M243">
        <v>4</v>
      </c>
      <c r="N243">
        <f t="shared" si="48"/>
        <v>4</v>
      </c>
      <c r="O243">
        <f t="shared" si="49"/>
        <v>4</v>
      </c>
      <c r="P243">
        <f t="shared" si="50"/>
        <v>4</v>
      </c>
      <c r="Q243">
        <f t="shared" si="51"/>
        <v>4</v>
      </c>
      <c r="R243">
        <f t="shared" si="52"/>
        <v>4</v>
      </c>
      <c r="S243">
        <f t="shared" si="53"/>
        <v>4</v>
      </c>
      <c r="T243">
        <f t="shared" si="54"/>
        <v>4</v>
      </c>
      <c r="U243">
        <f t="shared" si="55"/>
        <v>4</v>
      </c>
      <c r="V243">
        <f t="shared" si="56"/>
        <v>4</v>
      </c>
      <c r="W243">
        <f t="shared" si="57"/>
        <v>4</v>
      </c>
      <c r="X243">
        <f t="shared" si="58"/>
        <v>4</v>
      </c>
      <c r="Y243">
        <f t="shared" si="59"/>
        <v>4</v>
      </c>
      <c r="Z243">
        <f t="shared" si="60"/>
        <v>4</v>
      </c>
      <c r="AA243">
        <f t="shared" si="61"/>
        <v>4</v>
      </c>
      <c r="AB243">
        <f t="shared" si="62"/>
        <v>4</v>
      </c>
      <c r="AC243">
        <v>4.4400000000000004</v>
      </c>
      <c r="AD243">
        <v>5.23</v>
      </c>
      <c r="AE243">
        <v>5.4</v>
      </c>
      <c r="AF243">
        <v>4.83</v>
      </c>
      <c r="AG243">
        <v>5.38</v>
      </c>
      <c r="AH243" t="str">
        <f>LOOKUP(X243,{0,2.99,4.44,5.89},{"Low","Medium Low","Medium High","High"})</f>
        <v>Medium Low</v>
      </c>
      <c r="AI243" t="str">
        <f>LOOKUP(Y243,{0,4.12,5.23,6.34},{"Low","Medium Low","Medium High","High"})</f>
        <v>Low</v>
      </c>
      <c r="AJ243" t="str">
        <f>LOOKUP(Z243,{0,4.08,5.4,6.72},{"Low","Medium Low","Medium High","High"})</f>
        <v>Low</v>
      </c>
      <c r="AK243" t="str">
        <f>LOOKUP(AA243,{0,3.41,4.83,6.25},{"Low","Medium Low","Medium High","High"})</f>
        <v>Medium Low</v>
      </c>
      <c r="AL243" t="str">
        <f>LOOKUP(AB243,{0,4.31,5.38,6.45},{"Low","Medium Low","Medium High","High"})</f>
        <v>Low</v>
      </c>
      <c r="AM243">
        <f>VLOOKUP(C243,'CLEAN DATA'!$C$1:$BE$1213,25,FALSE)</f>
        <v>1</v>
      </c>
      <c r="AN243">
        <f>VLOOKUP($C243,'CLEAN DATA'!$C$1:$BE$1213,2,FALSE)</f>
        <v>25</v>
      </c>
      <c r="AO243" t="str">
        <f t="shared" si="63"/>
        <v>&lt;=30</v>
      </c>
      <c r="AP243">
        <f>VLOOKUP(C243,'AT Copy'!C242:BP1454,66,FALSE)</f>
        <v>1</v>
      </c>
      <c r="AQ243">
        <f>VLOOKUP(C243,'AT Copy'!C242:BP1454,40,FALSE)</f>
        <v>0</v>
      </c>
    </row>
    <row r="244" spans="1:43" x14ac:dyDescent="0.2">
      <c r="A244">
        <v>243</v>
      </c>
      <c r="B244" s="2">
        <v>44095.669398148151</v>
      </c>
      <c r="C244" t="s">
        <v>359</v>
      </c>
      <c r="D244">
        <v>5</v>
      </c>
      <c r="E244">
        <v>1</v>
      </c>
      <c r="F244">
        <v>5</v>
      </c>
      <c r="G244">
        <v>1</v>
      </c>
      <c r="H244">
        <v>7</v>
      </c>
      <c r="I244">
        <v>5</v>
      </c>
      <c r="J244">
        <v>7</v>
      </c>
      <c r="K244">
        <v>1</v>
      </c>
      <c r="L244">
        <v>5</v>
      </c>
      <c r="M244">
        <v>1</v>
      </c>
      <c r="N244">
        <f t="shared" si="48"/>
        <v>5</v>
      </c>
      <c r="O244">
        <f t="shared" si="49"/>
        <v>7</v>
      </c>
      <c r="P244">
        <f t="shared" si="50"/>
        <v>5</v>
      </c>
      <c r="Q244">
        <f t="shared" si="51"/>
        <v>7</v>
      </c>
      <c r="R244">
        <f t="shared" si="52"/>
        <v>7</v>
      </c>
      <c r="S244">
        <f t="shared" si="53"/>
        <v>3</v>
      </c>
      <c r="T244">
        <f t="shared" si="54"/>
        <v>7</v>
      </c>
      <c r="U244">
        <f t="shared" si="55"/>
        <v>7</v>
      </c>
      <c r="V244">
        <f t="shared" si="56"/>
        <v>5</v>
      </c>
      <c r="W244">
        <f t="shared" si="57"/>
        <v>7</v>
      </c>
      <c r="X244">
        <f t="shared" si="58"/>
        <v>4</v>
      </c>
      <c r="Y244">
        <f t="shared" si="59"/>
        <v>7</v>
      </c>
      <c r="Z244">
        <f t="shared" si="60"/>
        <v>6</v>
      </c>
      <c r="AA244">
        <f t="shared" si="61"/>
        <v>6</v>
      </c>
      <c r="AB244">
        <f t="shared" si="62"/>
        <v>7</v>
      </c>
      <c r="AC244">
        <v>4.4400000000000004</v>
      </c>
      <c r="AD244">
        <v>5.23</v>
      </c>
      <c r="AE244">
        <v>5.4</v>
      </c>
      <c r="AF244">
        <v>4.83</v>
      </c>
      <c r="AG244">
        <v>5.38</v>
      </c>
      <c r="AH244" t="str">
        <f>LOOKUP(X244,{0,2.99,4.44,5.89},{"Low","Medium Low","Medium High","High"})</f>
        <v>Medium Low</v>
      </c>
      <c r="AI244" t="str">
        <f>LOOKUP(Y244,{0,4.12,5.23,6.34},{"Low","Medium Low","Medium High","High"})</f>
        <v>High</v>
      </c>
      <c r="AJ244" t="str">
        <f>LOOKUP(Z244,{0,4.08,5.4,6.72},{"Low","Medium Low","Medium High","High"})</f>
        <v>Medium High</v>
      </c>
      <c r="AK244" t="str">
        <f>LOOKUP(AA244,{0,3.41,4.83,6.25},{"Low","Medium Low","Medium High","High"})</f>
        <v>Medium High</v>
      </c>
      <c r="AL244" t="str">
        <f>LOOKUP(AB244,{0,4.31,5.38,6.45},{"Low","Medium Low","Medium High","High"})</f>
        <v>High</v>
      </c>
      <c r="AM244">
        <f>VLOOKUP(C244,'CLEAN DATA'!$C$1:$BE$1213,25,FALSE)</f>
        <v>13</v>
      </c>
      <c r="AN244">
        <f>VLOOKUP($C244,'CLEAN DATA'!$C$1:$BE$1213,2,FALSE)</f>
        <v>50</v>
      </c>
      <c r="AO244" t="str">
        <f t="shared" si="63"/>
        <v>41-50</v>
      </c>
      <c r="AP244">
        <f>VLOOKUP(C244,'AT Copy'!C243:BP1455,66,FALSE)</f>
        <v>8</v>
      </c>
      <c r="AQ244">
        <f>VLOOKUP(C244,'AT Copy'!C243:BP1455,40,FALSE)</f>
        <v>1</v>
      </c>
    </row>
    <row r="245" spans="1:43" x14ac:dyDescent="0.2">
      <c r="A245">
        <v>244</v>
      </c>
      <c r="B245" s="2">
        <v>44095.669710648152</v>
      </c>
      <c r="C245" t="s">
        <v>360</v>
      </c>
      <c r="D245">
        <v>5</v>
      </c>
      <c r="E245">
        <v>2</v>
      </c>
      <c r="F245">
        <v>7</v>
      </c>
      <c r="G245">
        <v>2</v>
      </c>
      <c r="H245">
        <v>4</v>
      </c>
      <c r="I245">
        <v>6</v>
      </c>
      <c r="J245">
        <v>6</v>
      </c>
      <c r="K245">
        <v>1</v>
      </c>
      <c r="L245">
        <v>6</v>
      </c>
      <c r="M245">
        <v>5</v>
      </c>
      <c r="N245">
        <f t="shared" si="48"/>
        <v>5</v>
      </c>
      <c r="O245">
        <f t="shared" si="49"/>
        <v>6</v>
      </c>
      <c r="P245">
        <f t="shared" si="50"/>
        <v>7</v>
      </c>
      <c r="Q245">
        <f t="shared" si="51"/>
        <v>6</v>
      </c>
      <c r="R245">
        <f t="shared" si="52"/>
        <v>4</v>
      </c>
      <c r="S245">
        <f t="shared" si="53"/>
        <v>2</v>
      </c>
      <c r="T245">
        <f t="shared" si="54"/>
        <v>6</v>
      </c>
      <c r="U245">
        <f t="shared" si="55"/>
        <v>7</v>
      </c>
      <c r="V245">
        <f t="shared" si="56"/>
        <v>6</v>
      </c>
      <c r="W245">
        <f t="shared" si="57"/>
        <v>3</v>
      </c>
      <c r="X245">
        <f t="shared" si="58"/>
        <v>3.5</v>
      </c>
      <c r="Y245">
        <f t="shared" si="59"/>
        <v>6</v>
      </c>
      <c r="Z245">
        <f t="shared" si="60"/>
        <v>7</v>
      </c>
      <c r="AA245">
        <f t="shared" si="61"/>
        <v>6</v>
      </c>
      <c r="AB245">
        <f t="shared" si="62"/>
        <v>3.5</v>
      </c>
      <c r="AC245">
        <v>4.4400000000000004</v>
      </c>
      <c r="AD245">
        <v>5.23</v>
      </c>
      <c r="AE245">
        <v>5.4</v>
      </c>
      <c r="AF245">
        <v>4.83</v>
      </c>
      <c r="AG245">
        <v>5.38</v>
      </c>
      <c r="AH245" t="str">
        <f>LOOKUP(X245,{0,2.99,4.44,5.89},{"Low","Medium Low","Medium High","High"})</f>
        <v>Medium Low</v>
      </c>
      <c r="AI245" t="str">
        <f>LOOKUP(Y245,{0,4.12,5.23,6.34},{"Low","Medium Low","Medium High","High"})</f>
        <v>Medium High</v>
      </c>
      <c r="AJ245" t="str">
        <f>LOOKUP(Z245,{0,4.08,5.4,6.72},{"Low","Medium Low","Medium High","High"})</f>
        <v>High</v>
      </c>
      <c r="AK245" t="str">
        <f>LOOKUP(AA245,{0,3.41,4.83,6.25},{"Low","Medium Low","Medium High","High"})</f>
        <v>Medium High</v>
      </c>
      <c r="AL245" t="str">
        <f>LOOKUP(AB245,{0,4.31,5.38,6.45},{"Low","Medium Low","Medium High","High"})</f>
        <v>Low</v>
      </c>
      <c r="AM245">
        <f>VLOOKUP(C245,'CLEAN DATA'!$C$1:$BE$1213,25,FALSE)</f>
        <v>12</v>
      </c>
      <c r="AN245">
        <f>VLOOKUP($C245,'CLEAN DATA'!$C$1:$BE$1213,2,FALSE)</f>
        <v>71</v>
      </c>
      <c r="AO245" t="str">
        <f t="shared" si="63"/>
        <v>60+</v>
      </c>
      <c r="AP245">
        <f>VLOOKUP(C245,'AT Copy'!C244:BP1456,66,FALSE)</f>
        <v>2</v>
      </c>
      <c r="AQ245">
        <f>VLOOKUP(C245,'AT Copy'!C244:BP1456,40,FALSE)</f>
        <v>1</v>
      </c>
    </row>
    <row r="246" spans="1:43" x14ac:dyDescent="0.2">
      <c r="A246">
        <v>245</v>
      </c>
      <c r="B246" s="2">
        <v>44095.669942129629</v>
      </c>
      <c r="C246" t="s">
        <v>362</v>
      </c>
      <c r="D246">
        <v>6</v>
      </c>
      <c r="E246">
        <v>2</v>
      </c>
      <c r="F246">
        <v>3</v>
      </c>
      <c r="G246">
        <v>2</v>
      </c>
      <c r="H246">
        <v>5</v>
      </c>
      <c r="I246">
        <v>3</v>
      </c>
      <c r="J246">
        <v>5</v>
      </c>
      <c r="K246">
        <v>2</v>
      </c>
      <c r="L246">
        <v>5</v>
      </c>
      <c r="M246">
        <v>6</v>
      </c>
      <c r="N246">
        <f t="shared" si="48"/>
        <v>6</v>
      </c>
      <c r="O246">
        <f t="shared" si="49"/>
        <v>6</v>
      </c>
      <c r="P246">
        <f t="shared" si="50"/>
        <v>3</v>
      </c>
      <c r="Q246">
        <f t="shared" si="51"/>
        <v>6</v>
      </c>
      <c r="R246">
        <f t="shared" si="52"/>
        <v>5</v>
      </c>
      <c r="S246">
        <f t="shared" si="53"/>
        <v>5</v>
      </c>
      <c r="T246">
        <f t="shared" si="54"/>
        <v>5</v>
      </c>
      <c r="U246">
        <f t="shared" si="55"/>
        <v>6</v>
      </c>
      <c r="V246">
        <f t="shared" si="56"/>
        <v>5</v>
      </c>
      <c r="W246">
        <f t="shared" si="57"/>
        <v>2</v>
      </c>
      <c r="X246">
        <f t="shared" si="58"/>
        <v>5.5</v>
      </c>
      <c r="Y246">
        <f t="shared" si="59"/>
        <v>5.5</v>
      </c>
      <c r="Z246">
        <f t="shared" si="60"/>
        <v>4.5</v>
      </c>
      <c r="AA246">
        <f t="shared" si="61"/>
        <v>5.5</v>
      </c>
      <c r="AB246">
        <f t="shared" si="62"/>
        <v>3.5</v>
      </c>
      <c r="AC246">
        <v>4.4400000000000004</v>
      </c>
      <c r="AD246">
        <v>5.23</v>
      </c>
      <c r="AE246">
        <v>5.4</v>
      </c>
      <c r="AF246">
        <v>4.83</v>
      </c>
      <c r="AG246">
        <v>5.38</v>
      </c>
      <c r="AH246" t="str">
        <f>LOOKUP(X246,{0,2.99,4.44,5.89},{"Low","Medium Low","Medium High","High"})</f>
        <v>Medium High</v>
      </c>
      <c r="AI246" t="str">
        <f>LOOKUP(Y246,{0,4.12,5.23,6.34},{"Low","Medium Low","Medium High","High"})</f>
        <v>Medium High</v>
      </c>
      <c r="AJ246" t="str">
        <f>LOOKUP(Z246,{0,4.08,5.4,6.72},{"Low","Medium Low","Medium High","High"})</f>
        <v>Medium Low</v>
      </c>
      <c r="AK246" t="str">
        <f>LOOKUP(AA246,{0,3.41,4.83,6.25},{"Low","Medium Low","Medium High","High"})</f>
        <v>Medium High</v>
      </c>
      <c r="AL246" t="str">
        <f>LOOKUP(AB246,{0,4.31,5.38,6.45},{"Low","Medium Low","Medium High","High"})</f>
        <v>Low</v>
      </c>
      <c r="AM246">
        <f>VLOOKUP(C246,'CLEAN DATA'!$C$1:$BE$1213,25,FALSE)</f>
        <v>13</v>
      </c>
      <c r="AN246">
        <f>VLOOKUP($C246,'CLEAN DATA'!$C$1:$BE$1213,2,FALSE)</f>
        <v>26</v>
      </c>
      <c r="AO246" t="str">
        <f t="shared" si="63"/>
        <v>&lt;=30</v>
      </c>
      <c r="AP246">
        <f>VLOOKUP(C246,'AT Copy'!C245:BP1457,66,FALSE)</f>
        <v>1</v>
      </c>
      <c r="AQ246">
        <f>VLOOKUP(C246,'AT Copy'!C245:BP1457,40,FALSE)</f>
        <v>0</v>
      </c>
    </row>
    <row r="247" spans="1:43" x14ac:dyDescent="0.2">
      <c r="A247">
        <v>246</v>
      </c>
      <c r="B247" s="2">
        <v>44095.669930555552</v>
      </c>
      <c r="C247" t="s">
        <v>364</v>
      </c>
      <c r="D247">
        <v>7</v>
      </c>
      <c r="E247">
        <v>4</v>
      </c>
      <c r="F247">
        <v>7</v>
      </c>
      <c r="G247">
        <v>6</v>
      </c>
      <c r="H247">
        <v>5</v>
      </c>
      <c r="I247">
        <v>6</v>
      </c>
      <c r="J247">
        <v>7</v>
      </c>
      <c r="K247">
        <v>6</v>
      </c>
      <c r="L247">
        <v>5</v>
      </c>
      <c r="M247">
        <v>6</v>
      </c>
      <c r="N247">
        <f t="shared" si="48"/>
        <v>7</v>
      </c>
      <c r="O247">
        <f t="shared" si="49"/>
        <v>4</v>
      </c>
      <c r="P247">
        <f t="shared" si="50"/>
        <v>7</v>
      </c>
      <c r="Q247">
        <f t="shared" si="51"/>
        <v>2</v>
      </c>
      <c r="R247">
        <f t="shared" si="52"/>
        <v>5</v>
      </c>
      <c r="S247">
        <f t="shared" si="53"/>
        <v>2</v>
      </c>
      <c r="T247">
        <f t="shared" si="54"/>
        <v>7</v>
      </c>
      <c r="U247">
        <f t="shared" si="55"/>
        <v>2</v>
      </c>
      <c r="V247">
        <f t="shared" si="56"/>
        <v>5</v>
      </c>
      <c r="W247">
        <f t="shared" si="57"/>
        <v>2</v>
      </c>
      <c r="X247">
        <f t="shared" si="58"/>
        <v>4.5</v>
      </c>
      <c r="Y247">
        <f t="shared" si="59"/>
        <v>5.5</v>
      </c>
      <c r="Z247">
        <f t="shared" si="60"/>
        <v>4.5</v>
      </c>
      <c r="AA247">
        <f t="shared" si="61"/>
        <v>3.5</v>
      </c>
      <c r="AB247">
        <f t="shared" si="62"/>
        <v>3.5</v>
      </c>
      <c r="AC247">
        <v>4.4400000000000004</v>
      </c>
      <c r="AD247">
        <v>5.23</v>
      </c>
      <c r="AE247">
        <v>5.4</v>
      </c>
      <c r="AF247">
        <v>4.83</v>
      </c>
      <c r="AG247">
        <v>5.38</v>
      </c>
      <c r="AH247" t="str">
        <f>LOOKUP(X247,{0,2.99,4.44,5.89},{"Low","Medium Low","Medium High","High"})</f>
        <v>Medium High</v>
      </c>
      <c r="AI247" t="str">
        <f>LOOKUP(Y247,{0,4.12,5.23,6.34},{"Low","Medium Low","Medium High","High"})</f>
        <v>Medium High</v>
      </c>
      <c r="AJ247" t="str">
        <f>LOOKUP(Z247,{0,4.08,5.4,6.72},{"Low","Medium Low","Medium High","High"})</f>
        <v>Medium Low</v>
      </c>
      <c r="AK247" t="str">
        <f>LOOKUP(AA247,{0,3.41,4.83,6.25},{"Low","Medium Low","Medium High","High"})</f>
        <v>Medium Low</v>
      </c>
      <c r="AL247" t="str">
        <f>LOOKUP(AB247,{0,4.31,5.38,6.45},{"Low","Medium Low","Medium High","High"})</f>
        <v>Low</v>
      </c>
      <c r="AM247">
        <f>VLOOKUP(C247,'CLEAN DATA'!$C$1:$BE$1213,25,FALSE)</f>
        <v>9</v>
      </c>
      <c r="AN247">
        <f>VLOOKUP($C247,'CLEAN DATA'!$C$1:$BE$1213,2,FALSE)</f>
        <v>35</v>
      </c>
      <c r="AO247" t="str">
        <f t="shared" si="63"/>
        <v>31-40</v>
      </c>
      <c r="AP247">
        <f>VLOOKUP(C247,'AT Copy'!C246:BP1458,66,FALSE)</f>
        <v>1</v>
      </c>
      <c r="AQ247">
        <f>VLOOKUP(C247,'AT Copy'!C246:BP1458,40,FALSE)</f>
        <v>0</v>
      </c>
    </row>
    <row r="248" spans="1:43" x14ac:dyDescent="0.2">
      <c r="A248">
        <v>247</v>
      </c>
      <c r="B248" s="2">
        <v>44095.669930555552</v>
      </c>
      <c r="C248" t="s">
        <v>365</v>
      </c>
      <c r="D248">
        <v>2</v>
      </c>
      <c r="E248">
        <v>4</v>
      </c>
      <c r="F248">
        <v>7</v>
      </c>
      <c r="G248">
        <v>4</v>
      </c>
      <c r="H248">
        <v>4</v>
      </c>
      <c r="I248">
        <v>6</v>
      </c>
      <c r="J248">
        <v>7</v>
      </c>
      <c r="K248">
        <v>2</v>
      </c>
      <c r="L248">
        <v>6</v>
      </c>
      <c r="M248">
        <v>2</v>
      </c>
      <c r="N248">
        <f t="shared" si="48"/>
        <v>2</v>
      </c>
      <c r="O248">
        <f t="shared" si="49"/>
        <v>4</v>
      </c>
      <c r="P248">
        <f t="shared" si="50"/>
        <v>7</v>
      </c>
      <c r="Q248">
        <f t="shared" si="51"/>
        <v>4</v>
      </c>
      <c r="R248">
        <f t="shared" si="52"/>
        <v>4</v>
      </c>
      <c r="S248">
        <f t="shared" si="53"/>
        <v>2</v>
      </c>
      <c r="T248">
        <f t="shared" si="54"/>
        <v>7</v>
      </c>
      <c r="U248">
        <f t="shared" si="55"/>
        <v>6</v>
      </c>
      <c r="V248">
        <f t="shared" si="56"/>
        <v>6</v>
      </c>
      <c r="W248">
        <f t="shared" si="57"/>
        <v>6</v>
      </c>
      <c r="X248">
        <f t="shared" si="58"/>
        <v>2</v>
      </c>
      <c r="Y248">
        <f t="shared" si="59"/>
        <v>5.5</v>
      </c>
      <c r="Z248">
        <f t="shared" si="60"/>
        <v>6.5</v>
      </c>
      <c r="AA248">
        <f t="shared" si="61"/>
        <v>5</v>
      </c>
      <c r="AB248">
        <f t="shared" si="62"/>
        <v>5</v>
      </c>
      <c r="AC248">
        <v>4.4400000000000004</v>
      </c>
      <c r="AD248">
        <v>5.23</v>
      </c>
      <c r="AE248">
        <v>5.4</v>
      </c>
      <c r="AF248">
        <v>4.83</v>
      </c>
      <c r="AG248">
        <v>5.38</v>
      </c>
      <c r="AH248" t="str">
        <f>LOOKUP(X248,{0,2.99,4.44,5.89},{"Low","Medium Low","Medium High","High"})</f>
        <v>Low</v>
      </c>
      <c r="AI248" t="str">
        <f>LOOKUP(Y248,{0,4.12,5.23,6.34},{"Low","Medium Low","Medium High","High"})</f>
        <v>Medium High</v>
      </c>
      <c r="AJ248" t="str">
        <f>LOOKUP(Z248,{0,4.08,5.4,6.72},{"Low","Medium Low","Medium High","High"})</f>
        <v>Medium High</v>
      </c>
      <c r="AK248" t="str">
        <f>LOOKUP(AA248,{0,3.41,4.83,6.25},{"Low","Medium Low","Medium High","High"})</f>
        <v>Medium High</v>
      </c>
      <c r="AL248" t="str">
        <f>LOOKUP(AB248,{0,4.31,5.38,6.45},{"Low","Medium Low","Medium High","High"})</f>
        <v>Medium Low</v>
      </c>
      <c r="AM248">
        <f>VLOOKUP(C248,'CLEAN DATA'!$C$1:$BE$1213,25,FALSE)</f>
        <v>3</v>
      </c>
      <c r="AN248">
        <f>VLOOKUP($C248,'CLEAN DATA'!$C$1:$BE$1213,2,FALSE)</f>
        <v>59</v>
      </c>
      <c r="AO248" t="str">
        <f t="shared" si="63"/>
        <v>51-60</v>
      </c>
      <c r="AP248">
        <f>VLOOKUP(C248,'AT Copy'!C247:BP1459,66,FALSE)</f>
        <v>2</v>
      </c>
      <c r="AQ248">
        <f>VLOOKUP(C248,'AT Copy'!C247:BP1459,40,FALSE)</f>
        <v>0</v>
      </c>
    </row>
    <row r="249" spans="1:43" x14ac:dyDescent="0.2">
      <c r="A249">
        <v>248</v>
      </c>
      <c r="B249" s="2">
        <v>44095.67015046296</v>
      </c>
      <c r="C249" t="s">
        <v>366</v>
      </c>
      <c r="D249">
        <v>5</v>
      </c>
      <c r="E249">
        <v>6</v>
      </c>
      <c r="F249">
        <v>5</v>
      </c>
      <c r="G249">
        <v>5</v>
      </c>
      <c r="H249">
        <v>6</v>
      </c>
      <c r="I249">
        <v>6</v>
      </c>
      <c r="J249">
        <v>5</v>
      </c>
      <c r="K249">
        <v>6</v>
      </c>
      <c r="L249">
        <v>6</v>
      </c>
      <c r="M249">
        <v>5</v>
      </c>
      <c r="N249">
        <f t="shared" si="48"/>
        <v>5</v>
      </c>
      <c r="O249">
        <f t="shared" si="49"/>
        <v>2</v>
      </c>
      <c r="P249">
        <f t="shared" si="50"/>
        <v>5</v>
      </c>
      <c r="Q249">
        <f t="shared" si="51"/>
        <v>3</v>
      </c>
      <c r="R249">
        <f t="shared" si="52"/>
        <v>6</v>
      </c>
      <c r="S249">
        <f t="shared" si="53"/>
        <v>2</v>
      </c>
      <c r="T249">
        <f t="shared" si="54"/>
        <v>5</v>
      </c>
      <c r="U249">
        <f t="shared" si="55"/>
        <v>2</v>
      </c>
      <c r="V249">
        <f t="shared" si="56"/>
        <v>6</v>
      </c>
      <c r="W249">
        <f t="shared" si="57"/>
        <v>3</v>
      </c>
      <c r="X249">
        <f t="shared" si="58"/>
        <v>3.5</v>
      </c>
      <c r="Y249">
        <f t="shared" si="59"/>
        <v>3.5</v>
      </c>
      <c r="Z249">
        <f t="shared" si="60"/>
        <v>3.5</v>
      </c>
      <c r="AA249">
        <f t="shared" si="61"/>
        <v>4.5</v>
      </c>
      <c r="AB249">
        <f t="shared" si="62"/>
        <v>4.5</v>
      </c>
      <c r="AC249">
        <v>4.4400000000000004</v>
      </c>
      <c r="AD249">
        <v>5.23</v>
      </c>
      <c r="AE249">
        <v>5.4</v>
      </c>
      <c r="AF249">
        <v>4.83</v>
      </c>
      <c r="AG249">
        <v>5.38</v>
      </c>
      <c r="AH249" t="str">
        <f>LOOKUP(X249,{0,2.99,4.44,5.89},{"Low","Medium Low","Medium High","High"})</f>
        <v>Medium Low</v>
      </c>
      <c r="AI249" t="str">
        <f>LOOKUP(Y249,{0,4.12,5.23,6.34},{"Low","Medium Low","Medium High","High"})</f>
        <v>Low</v>
      </c>
      <c r="AJ249" t="str">
        <f>LOOKUP(Z249,{0,4.08,5.4,6.72},{"Low","Medium Low","Medium High","High"})</f>
        <v>Low</v>
      </c>
      <c r="AK249" t="str">
        <f>LOOKUP(AA249,{0,3.41,4.83,6.25},{"Low","Medium Low","Medium High","High"})</f>
        <v>Medium Low</v>
      </c>
      <c r="AL249" t="str">
        <f>LOOKUP(AB249,{0,4.31,5.38,6.45},{"Low","Medium Low","Medium High","High"})</f>
        <v>Medium Low</v>
      </c>
      <c r="AM249">
        <f>VLOOKUP(C249,'CLEAN DATA'!$C$1:$BE$1213,25,FALSE)</f>
        <v>1</v>
      </c>
      <c r="AN249">
        <f>VLOOKUP($C249,'CLEAN DATA'!$C$1:$BE$1213,2,FALSE)</f>
        <v>45</v>
      </c>
      <c r="AO249" t="str">
        <f t="shared" si="63"/>
        <v>41-50</v>
      </c>
      <c r="AP249">
        <f>VLOOKUP(C249,'AT Copy'!C248:BP1460,66,FALSE)</f>
        <v>1</v>
      </c>
      <c r="AQ249">
        <f>VLOOKUP(C249,'AT Copy'!C248:BP1460,40,FALSE)</f>
        <v>0</v>
      </c>
    </row>
    <row r="250" spans="1:43" x14ac:dyDescent="0.2">
      <c r="A250">
        <v>249</v>
      </c>
      <c r="B250" s="2">
        <v>44095.670185185183</v>
      </c>
      <c r="C250" t="s">
        <v>367</v>
      </c>
      <c r="D250">
        <v>6</v>
      </c>
      <c r="E250">
        <v>7</v>
      </c>
      <c r="F250">
        <v>5</v>
      </c>
      <c r="G250">
        <v>7</v>
      </c>
      <c r="H250">
        <v>7</v>
      </c>
      <c r="I250">
        <v>7</v>
      </c>
      <c r="J250">
        <v>7</v>
      </c>
      <c r="K250">
        <v>7</v>
      </c>
      <c r="L250">
        <v>7</v>
      </c>
      <c r="M250">
        <v>5</v>
      </c>
      <c r="N250">
        <f t="shared" si="48"/>
        <v>6</v>
      </c>
      <c r="O250">
        <f t="shared" si="49"/>
        <v>1</v>
      </c>
      <c r="P250">
        <f t="shared" si="50"/>
        <v>5</v>
      </c>
      <c r="Q250">
        <f t="shared" si="51"/>
        <v>1</v>
      </c>
      <c r="R250">
        <f t="shared" si="52"/>
        <v>7</v>
      </c>
      <c r="S250">
        <f t="shared" si="53"/>
        <v>1</v>
      </c>
      <c r="T250">
        <f t="shared" si="54"/>
        <v>7</v>
      </c>
      <c r="U250">
        <f t="shared" si="55"/>
        <v>1</v>
      </c>
      <c r="V250">
        <f t="shared" si="56"/>
        <v>7</v>
      </c>
      <c r="W250">
        <f t="shared" si="57"/>
        <v>3</v>
      </c>
      <c r="X250">
        <f t="shared" si="58"/>
        <v>3.5</v>
      </c>
      <c r="Y250">
        <f t="shared" si="59"/>
        <v>4</v>
      </c>
      <c r="Z250">
        <f t="shared" si="60"/>
        <v>3</v>
      </c>
      <c r="AA250">
        <f t="shared" si="61"/>
        <v>4</v>
      </c>
      <c r="AB250">
        <f t="shared" si="62"/>
        <v>5</v>
      </c>
      <c r="AC250">
        <v>4.4400000000000004</v>
      </c>
      <c r="AD250">
        <v>5.23</v>
      </c>
      <c r="AE250">
        <v>5.4</v>
      </c>
      <c r="AF250">
        <v>4.83</v>
      </c>
      <c r="AG250">
        <v>5.38</v>
      </c>
      <c r="AH250" t="str">
        <f>LOOKUP(X250,{0,2.99,4.44,5.89},{"Low","Medium Low","Medium High","High"})</f>
        <v>Medium Low</v>
      </c>
      <c r="AI250" t="str">
        <f>LOOKUP(Y250,{0,4.12,5.23,6.34},{"Low","Medium Low","Medium High","High"})</f>
        <v>Low</v>
      </c>
      <c r="AJ250" t="str">
        <f>LOOKUP(Z250,{0,4.08,5.4,6.72},{"Low","Medium Low","Medium High","High"})</f>
        <v>Low</v>
      </c>
      <c r="AK250" t="str">
        <f>LOOKUP(AA250,{0,3.41,4.83,6.25},{"Low","Medium Low","Medium High","High"})</f>
        <v>Medium Low</v>
      </c>
      <c r="AL250" t="str">
        <f>LOOKUP(AB250,{0,4.31,5.38,6.45},{"Low","Medium Low","Medium High","High"})</f>
        <v>Medium Low</v>
      </c>
      <c r="AM250">
        <f>VLOOKUP(C250,'CLEAN DATA'!$C$1:$BE$1213,25,FALSE)</f>
        <v>1</v>
      </c>
      <c r="AN250">
        <f>VLOOKUP($C250,'CLEAN DATA'!$C$1:$BE$1213,2,FALSE)</f>
        <v>29</v>
      </c>
      <c r="AO250" t="str">
        <f t="shared" si="63"/>
        <v>&lt;=30</v>
      </c>
      <c r="AP250">
        <f>VLOOKUP(C250,'AT Copy'!C249:BP1461,66,FALSE)</f>
        <v>1</v>
      </c>
      <c r="AQ250">
        <f>VLOOKUP(C250,'AT Copy'!C249:BP1461,40,FALSE)</f>
        <v>1</v>
      </c>
    </row>
    <row r="251" spans="1:43" x14ac:dyDescent="0.2">
      <c r="A251">
        <v>250</v>
      </c>
      <c r="B251" s="2">
        <v>44095.67046296296</v>
      </c>
      <c r="C251" t="s">
        <v>368</v>
      </c>
      <c r="D251">
        <v>6</v>
      </c>
      <c r="E251">
        <v>7</v>
      </c>
      <c r="F251">
        <v>7</v>
      </c>
      <c r="G251">
        <v>7</v>
      </c>
      <c r="H251">
        <v>6</v>
      </c>
      <c r="I251">
        <v>7</v>
      </c>
      <c r="J251">
        <v>7</v>
      </c>
      <c r="K251">
        <v>6</v>
      </c>
      <c r="L251">
        <v>7</v>
      </c>
      <c r="M251">
        <v>6</v>
      </c>
      <c r="N251">
        <f t="shared" si="48"/>
        <v>6</v>
      </c>
      <c r="O251">
        <f t="shared" si="49"/>
        <v>1</v>
      </c>
      <c r="P251">
        <f t="shared" si="50"/>
        <v>7</v>
      </c>
      <c r="Q251">
        <f t="shared" si="51"/>
        <v>1</v>
      </c>
      <c r="R251">
        <f t="shared" si="52"/>
        <v>6</v>
      </c>
      <c r="S251">
        <f t="shared" si="53"/>
        <v>1</v>
      </c>
      <c r="T251">
        <f t="shared" si="54"/>
        <v>7</v>
      </c>
      <c r="U251">
        <f t="shared" si="55"/>
        <v>2</v>
      </c>
      <c r="V251">
        <f t="shared" si="56"/>
        <v>7</v>
      </c>
      <c r="W251">
        <f t="shared" si="57"/>
        <v>2</v>
      </c>
      <c r="X251">
        <f t="shared" si="58"/>
        <v>3.5</v>
      </c>
      <c r="Y251">
        <f t="shared" si="59"/>
        <v>4</v>
      </c>
      <c r="Z251">
        <f t="shared" si="60"/>
        <v>4.5</v>
      </c>
      <c r="AA251">
        <f t="shared" si="61"/>
        <v>4</v>
      </c>
      <c r="AB251">
        <f t="shared" si="62"/>
        <v>4</v>
      </c>
      <c r="AC251">
        <v>4.4400000000000004</v>
      </c>
      <c r="AD251">
        <v>5.23</v>
      </c>
      <c r="AE251">
        <v>5.4</v>
      </c>
      <c r="AF251">
        <v>4.83</v>
      </c>
      <c r="AG251">
        <v>5.38</v>
      </c>
      <c r="AH251" t="str">
        <f>LOOKUP(X251,{0,2.99,4.44,5.89},{"Low","Medium Low","Medium High","High"})</f>
        <v>Medium Low</v>
      </c>
      <c r="AI251" t="str">
        <f>LOOKUP(Y251,{0,4.12,5.23,6.34},{"Low","Medium Low","Medium High","High"})</f>
        <v>Low</v>
      </c>
      <c r="AJ251" t="str">
        <f>LOOKUP(Z251,{0,4.08,5.4,6.72},{"Low","Medium Low","Medium High","High"})</f>
        <v>Medium Low</v>
      </c>
      <c r="AK251" t="str">
        <f>LOOKUP(AA251,{0,3.41,4.83,6.25},{"Low","Medium Low","Medium High","High"})</f>
        <v>Medium Low</v>
      </c>
      <c r="AL251" t="str">
        <f>LOOKUP(AB251,{0,4.31,5.38,6.45},{"Low","Medium Low","Medium High","High"})</f>
        <v>Low</v>
      </c>
      <c r="AM251">
        <f>VLOOKUP(C251,'CLEAN DATA'!$C$1:$BE$1213,25,FALSE)</f>
        <v>1</v>
      </c>
      <c r="AN251">
        <f>VLOOKUP($C251,'CLEAN DATA'!$C$1:$BE$1213,2,FALSE)</f>
        <v>37</v>
      </c>
      <c r="AO251" t="str">
        <f t="shared" si="63"/>
        <v>31-40</v>
      </c>
      <c r="AP251">
        <f>VLOOKUP(C251,'AT Copy'!C250:BP1462,66,FALSE)</f>
        <v>1</v>
      </c>
      <c r="AQ251">
        <f>VLOOKUP(C251,'AT Copy'!C250:BP1462,40,FALSE)</f>
        <v>1</v>
      </c>
    </row>
    <row r="252" spans="1:43" x14ac:dyDescent="0.2">
      <c r="A252">
        <v>251</v>
      </c>
      <c r="B252" s="2">
        <v>44095.670787037037</v>
      </c>
      <c r="C252" t="s">
        <v>369</v>
      </c>
      <c r="D252">
        <v>3</v>
      </c>
      <c r="E252">
        <v>4</v>
      </c>
      <c r="F252">
        <v>3</v>
      </c>
      <c r="G252">
        <v>5</v>
      </c>
      <c r="H252">
        <v>1</v>
      </c>
      <c r="I252">
        <v>6</v>
      </c>
      <c r="J252">
        <v>3</v>
      </c>
      <c r="K252">
        <v>5</v>
      </c>
      <c r="L252">
        <v>7</v>
      </c>
      <c r="M252">
        <v>4</v>
      </c>
      <c r="N252">
        <f t="shared" si="48"/>
        <v>3</v>
      </c>
      <c r="O252">
        <f t="shared" si="49"/>
        <v>4</v>
      </c>
      <c r="P252">
        <f t="shared" si="50"/>
        <v>3</v>
      </c>
      <c r="Q252">
        <f t="shared" si="51"/>
        <v>3</v>
      </c>
      <c r="R252">
        <f t="shared" si="52"/>
        <v>1</v>
      </c>
      <c r="S252">
        <f t="shared" si="53"/>
        <v>2</v>
      </c>
      <c r="T252">
        <f t="shared" si="54"/>
        <v>3</v>
      </c>
      <c r="U252">
        <f t="shared" si="55"/>
        <v>3</v>
      </c>
      <c r="V252">
        <f t="shared" si="56"/>
        <v>7</v>
      </c>
      <c r="W252">
        <f t="shared" si="57"/>
        <v>4</v>
      </c>
      <c r="X252">
        <f t="shared" si="58"/>
        <v>2.5</v>
      </c>
      <c r="Y252">
        <f t="shared" si="59"/>
        <v>3.5</v>
      </c>
      <c r="Z252">
        <f t="shared" si="60"/>
        <v>3</v>
      </c>
      <c r="AA252">
        <f t="shared" si="61"/>
        <v>5</v>
      </c>
      <c r="AB252">
        <f t="shared" si="62"/>
        <v>2.5</v>
      </c>
      <c r="AC252">
        <v>4.4400000000000004</v>
      </c>
      <c r="AD252">
        <v>5.23</v>
      </c>
      <c r="AE252">
        <v>5.4</v>
      </c>
      <c r="AF252">
        <v>4.83</v>
      </c>
      <c r="AG252">
        <v>5.38</v>
      </c>
      <c r="AH252" t="str">
        <f>LOOKUP(X252,{0,2.99,4.44,5.89},{"Low","Medium Low","Medium High","High"})</f>
        <v>Low</v>
      </c>
      <c r="AI252" t="str">
        <f>LOOKUP(Y252,{0,4.12,5.23,6.34},{"Low","Medium Low","Medium High","High"})</f>
        <v>Low</v>
      </c>
      <c r="AJ252" t="str">
        <f>LOOKUP(Z252,{0,4.08,5.4,6.72},{"Low","Medium Low","Medium High","High"})</f>
        <v>Low</v>
      </c>
      <c r="AK252" t="str">
        <f>LOOKUP(AA252,{0,3.41,4.83,6.25},{"Low","Medium Low","Medium High","High"})</f>
        <v>Medium High</v>
      </c>
      <c r="AL252" t="str">
        <f>LOOKUP(AB252,{0,4.31,5.38,6.45},{"Low","Medium Low","Medium High","High"})</f>
        <v>Low</v>
      </c>
      <c r="AM252">
        <f>VLOOKUP(C252,'CLEAN DATA'!$C$1:$BE$1213,25,FALSE)</f>
        <v>14</v>
      </c>
      <c r="AN252">
        <f>VLOOKUP($C252,'CLEAN DATA'!$C$1:$BE$1213,2,FALSE)</f>
        <v>25</v>
      </c>
      <c r="AO252" t="str">
        <f t="shared" si="63"/>
        <v>&lt;=30</v>
      </c>
      <c r="AP252">
        <f>VLOOKUP(C252,'AT Copy'!C251:BP1463,66,FALSE)</f>
        <v>1</v>
      </c>
      <c r="AQ252">
        <f>VLOOKUP(C252,'AT Copy'!C251:BP1463,40,FALSE)</f>
        <v>0</v>
      </c>
    </row>
    <row r="253" spans="1:43" x14ac:dyDescent="0.2">
      <c r="A253">
        <v>252</v>
      </c>
      <c r="B253" s="2">
        <v>44095.6719212963</v>
      </c>
      <c r="C253" t="s">
        <v>370</v>
      </c>
      <c r="D253">
        <v>6</v>
      </c>
      <c r="E253">
        <v>6</v>
      </c>
      <c r="F253">
        <v>5</v>
      </c>
      <c r="G253">
        <v>6</v>
      </c>
      <c r="H253">
        <v>5</v>
      </c>
      <c r="I253">
        <v>6</v>
      </c>
      <c r="J253">
        <v>5</v>
      </c>
      <c r="K253">
        <v>6</v>
      </c>
      <c r="L253">
        <v>7</v>
      </c>
      <c r="M253">
        <v>6</v>
      </c>
      <c r="N253">
        <f t="shared" si="48"/>
        <v>6</v>
      </c>
      <c r="O253">
        <f t="shared" si="49"/>
        <v>2</v>
      </c>
      <c r="P253">
        <f t="shared" si="50"/>
        <v>5</v>
      </c>
      <c r="Q253">
        <f t="shared" si="51"/>
        <v>2</v>
      </c>
      <c r="R253">
        <f t="shared" si="52"/>
        <v>5</v>
      </c>
      <c r="S253">
        <f t="shared" si="53"/>
        <v>2</v>
      </c>
      <c r="T253">
        <f t="shared" si="54"/>
        <v>5</v>
      </c>
      <c r="U253">
        <f t="shared" si="55"/>
        <v>2</v>
      </c>
      <c r="V253">
        <f t="shared" si="56"/>
        <v>7</v>
      </c>
      <c r="W253">
        <f t="shared" si="57"/>
        <v>2</v>
      </c>
      <c r="X253">
        <f t="shared" si="58"/>
        <v>4</v>
      </c>
      <c r="Y253">
        <f t="shared" si="59"/>
        <v>3.5</v>
      </c>
      <c r="Z253">
        <f t="shared" si="60"/>
        <v>3.5</v>
      </c>
      <c r="AA253">
        <f t="shared" si="61"/>
        <v>4.5</v>
      </c>
      <c r="AB253">
        <f t="shared" si="62"/>
        <v>3.5</v>
      </c>
      <c r="AC253">
        <v>4.4400000000000004</v>
      </c>
      <c r="AD253">
        <v>5.23</v>
      </c>
      <c r="AE253">
        <v>5.4</v>
      </c>
      <c r="AF253">
        <v>4.83</v>
      </c>
      <c r="AG253">
        <v>5.38</v>
      </c>
      <c r="AH253" t="str">
        <f>LOOKUP(X253,{0,2.99,4.44,5.89},{"Low","Medium Low","Medium High","High"})</f>
        <v>Medium Low</v>
      </c>
      <c r="AI253" t="str">
        <f>LOOKUP(Y253,{0,4.12,5.23,6.34},{"Low","Medium Low","Medium High","High"})</f>
        <v>Low</v>
      </c>
      <c r="AJ253" t="str">
        <f>LOOKUP(Z253,{0,4.08,5.4,6.72},{"Low","Medium Low","Medium High","High"})</f>
        <v>Low</v>
      </c>
      <c r="AK253" t="str">
        <f>LOOKUP(AA253,{0,3.41,4.83,6.25},{"Low","Medium Low","Medium High","High"})</f>
        <v>Medium Low</v>
      </c>
      <c r="AL253" t="str">
        <f>LOOKUP(AB253,{0,4.31,5.38,6.45},{"Low","Medium Low","Medium High","High"})</f>
        <v>Low</v>
      </c>
      <c r="AM253">
        <f>VLOOKUP(C253,'CLEAN DATA'!$C$1:$BE$1213,25,FALSE)</f>
        <v>1</v>
      </c>
      <c r="AN253">
        <f>VLOOKUP($C253,'CLEAN DATA'!$C$1:$BE$1213,2,FALSE)</f>
        <v>33</v>
      </c>
      <c r="AO253" t="str">
        <f t="shared" si="63"/>
        <v>31-40</v>
      </c>
      <c r="AP253">
        <f>VLOOKUP(C253,'AT Copy'!C252:BP1464,66,FALSE)</f>
        <v>1</v>
      </c>
      <c r="AQ253">
        <f>VLOOKUP(C253,'AT Copy'!C252:BP1464,40,FALSE)</f>
        <v>0</v>
      </c>
    </row>
    <row r="254" spans="1:43" x14ac:dyDescent="0.2">
      <c r="A254">
        <v>253</v>
      </c>
      <c r="B254" s="2">
        <v>44095.672129629631</v>
      </c>
      <c r="C254" t="s">
        <v>371</v>
      </c>
      <c r="D254">
        <v>7</v>
      </c>
      <c r="E254">
        <v>6</v>
      </c>
      <c r="F254">
        <v>6</v>
      </c>
      <c r="G254">
        <v>6</v>
      </c>
      <c r="H254">
        <v>5</v>
      </c>
      <c r="I254">
        <v>7</v>
      </c>
      <c r="J254">
        <v>6</v>
      </c>
      <c r="K254">
        <v>6</v>
      </c>
      <c r="L254">
        <v>7</v>
      </c>
      <c r="M254">
        <v>7</v>
      </c>
      <c r="N254">
        <f t="shared" si="48"/>
        <v>7</v>
      </c>
      <c r="O254">
        <f t="shared" si="49"/>
        <v>2</v>
      </c>
      <c r="P254">
        <f t="shared" si="50"/>
        <v>6</v>
      </c>
      <c r="Q254">
        <f t="shared" si="51"/>
        <v>2</v>
      </c>
      <c r="R254">
        <f t="shared" si="52"/>
        <v>5</v>
      </c>
      <c r="S254">
        <f t="shared" si="53"/>
        <v>1</v>
      </c>
      <c r="T254">
        <f t="shared" si="54"/>
        <v>6</v>
      </c>
      <c r="U254">
        <f t="shared" si="55"/>
        <v>2</v>
      </c>
      <c r="V254">
        <f t="shared" si="56"/>
        <v>7</v>
      </c>
      <c r="W254">
        <f t="shared" si="57"/>
        <v>1</v>
      </c>
      <c r="X254">
        <f t="shared" si="58"/>
        <v>4</v>
      </c>
      <c r="Y254">
        <f t="shared" si="59"/>
        <v>4</v>
      </c>
      <c r="Z254">
        <f t="shared" si="60"/>
        <v>4</v>
      </c>
      <c r="AA254">
        <f t="shared" si="61"/>
        <v>4.5</v>
      </c>
      <c r="AB254">
        <f t="shared" si="62"/>
        <v>3</v>
      </c>
      <c r="AC254">
        <v>4.4400000000000004</v>
      </c>
      <c r="AD254">
        <v>5.23</v>
      </c>
      <c r="AE254">
        <v>5.4</v>
      </c>
      <c r="AF254">
        <v>4.83</v>
      </c>
      <c r="AG254">
        <v>5.38</v>
      </c>
      <c r="AH254" t="str">
        <f>LOOKUP(X254,{0,2.99,4.44,5.89},{"Low","Medium Low","Medium High","High"})</f>
        <v>Medium Low</v>
      </c>
      <c r="AI254" t="str">
        <f>LOOKUP(Y254,{0,4.12,5.23,6.34},{"Low","Medium Low","Medium High","High"})</f>
        <v>Low</v>
      </c>
      <c r="AJ254" t="str">
        <f>LOOKUP(Z254,{0,4.08,5.4,6.72},{"Low","Medium Low","Medium High","High"})</f>
        <v>Low</v>
      </c>
      <c r="AK254" t="str">
        <f>LOOKUP(AA254,{0,3.41,4.83,6.25},{"Low","Medium Low","Medium High","High"})</f>
        <v>Medium Low</v>
      </c>
      <c r="AL254" t="str">
        <f>LOOKUP(AB254,{0,4.31,5.38,6.45},{"Low","Medium Low","Medium High","High"})</f>
        <v>Low</v>
      </c>
      <c r="AM254">
        <f>VLOOKUP(C254,'CLEAN DATA'!$C$1:$BE$1213,25,FALSE)</f>
        <v>1</v>
      </c>
      <c r="AN254">
        <f>VLOOKUP($C254,'CLEAN DATA'!$C$1:$BE$1213,2,FALSE)</f>
        <v>35</v>
      </c>
      <c r="AO254" t="str">
        <f t="shared" si="63"/>
        <v>31-40</v>
      </c>
      <c r="AP254">
        <f>VLOOKUP(C254,'AT Copy'!C253:BP1465,66,FALSE)</f>
        <v>1</v>
      </c>
      <c r="AQ254">
        <f>VLOOKUP(C254,'AT Copy'!C253:BP1465,40,FALSE)</f>
        <v>0</v>
      </c>
    </row>
    <row r="255" spans="1:43" x14ac:dyDescent="0.2">
      <c r="A255">
        <v>254</v>
      </c>
      <c r="B255" s="2">
        <v>44095.672280092593</v>
      </c>
      <c r="C255" t="s">
        <v>372</v>
      </c>
      <c r="D255">
        <v>6</v>
      </c>
      <c r="E255">
        <v>5</v>
      </c>
      <c r="F255">
        <v>3</v>
      </c>
      <c r="G255">
        <v>6</v>
      </c>
      <c r="H255">
        <v>3</v>
      </c>
      <c r="I255">
        <v>6</v>
      </c>
      <c r="J255">
        <v>3</v>
      </c>
      <c r="K255">
        <v>5</v>
      </c>
      <c r="L255">
        <v>3</v>
      </c>
      <c r="M255">
        <v>5</v>
      </c>
      <c r="N255">
        <f t="shared" si="48"/>
        <v>6</v>
      </c>
      <c r="O255">
        <f t="shared" si="49"/>
        <v>3</v>
      </c>
      <c r="P255">
        <f t="shared" si="50"/>
        <v>3</v>
      </c>
      <c r="Q255">
        <f t="shared" si="51"/>
        <v>2</v>
      </c>
      <c r="R255">
        <f t="shared" si="52"/>
        <v>3</v>
      </c>
      <c r="S255">
        <f t="shared" si="53"/>
        <v>2</v>
      </c>
      <c r="T255">
        <f t="shared" si="54"/>
        <v>3</v>
      </c>
      <c r="U255">
        <f t="shared" si="55"/>
        <v>3</v>
      </c>
      <c r="V255">
        <f t="shared" si="56"/>
        <v>3</v>
      </c>
      <c r="W255">
        <f t="shared" si="57"/>
        <v>3</v>
      </c>
      <c r="X255">
        <f t="shared" si="58"/>
        <v>4</v>
      </c>
      <c r="Y255">
        <f t="shared" si="59"/>
        <v>3</v>
      </c>
      <c r="Z255">
        <f t="shared" si="60"/>
        <v>3</v>
      </c>
      <c r="AA255">
        <f t="shared" si="61"/>
        <v>2.5</v>
      </c>
      <c r="AB255">
        <f t="shared" si="62"/>
        <v>3</v>
      </c>
      <c r="AC255">
        <v>4.4400000000000004</v>
      </c>
      <c r="AD255">
        <v>5.23</v>
      </c>
      <c r="AE255">
        <v>5.4</v>
      </c>
      <c r="AF255">
        <v>4.83</v>
      </c>
      <c r="AG255">
        <v>5.38</v>
      </c>
      <c r="AH255" t="str">
        <f>LOOKUP(X255,{0,2.99,4.44,5.89},{"Low","Medium Low","Medium High","High"})</f>
        <v>Medium Low</v>
      </c>
      <c r="AI255" t="str">
        <f>LOOKUP(Y255,{0,4.12,5.23,6.34},{"Low","Medium Low","Medium High","High"})</f>
        <v>Low</v>
      </c>
      <c r="AJ255" t="str">
        <f>LOOKUP(Z255,{0,4.08,5.4,6.72},{"Low","Medium Low","Medium High","High"})</f>
        <v>Low</v>
      </c>
      <c r="AK255" t="str">
        <f>LOOKUP(AA255,{0,3.41,4.83,6.25},{"Low","Medium Low","Medium High","High"})</f>
        <v>Low</v>
      </c>
      <c r="AL255" t="str">
        <f>LOOKUP(AB255,{0,4.31,5.38,6.45},{"Low","Medium Low","Medium High","High"})</f>
        <v>Low</v>
      </c>
      <c r="AM255">
        <f>VLOOKUP(C255,'CLEAN DATA'!$C$1:$BE$1213,25,FALSE)</f>
        <v>2</v>
      </c>
      <c r="AN255">
        <f>VLOOKUP($C255,'CLEAN DATA'!$C$1:$BE$1213,2,FALSE)</f>
        <v>25</v>
      </c>
      <c r="AO255" t="str">
        <f t="shared" si="63"/>
        <v>&lt;=30</v>
      </c>
      <c r="AP255">
        <f>VLOOKUP(C255,'AT Copy'!C254:BP1466,66,FALSE)</f>
        <v>1</v>
      </c>
      <c r="AQ255">
        <f>VLOOKUP(C255,'AT Copy'!C254:BP1466,40,FALSE)</f>
        <v>0</v>
      </c>
    </row>
    <row r="256" spans="1:43" x14ac:dyDescent="0.2">
      <c r="A256">
        <v>255</v>
      </c>
      <c r="B256" s="2">
        <v>44095.672442129631</v>
      </c>
      <c r="C256" t="s">
        <v>373</v>
      </c>
      <c r="D256">
        <v>1</v>
      </c>
      <c r="E256">
        <v>5</v>
      </c>
      <c r="F256">
        <v>5</v>
      </c>
      <c r="G256">
        <v>5</v>
      </c>
      <c r="H256">
        <v>5</v>
      </c>
      <c r="I256">
        <v>7</v>
      </c>
      <c r="J256">
        <v>3</v>
      </c>
      <c r="K256">
        <v>1</v>
      </c>
      <c r="L256">
        <v>1</v>
      </c>
      <c r="M256">
        <v>1</v>
      </c>
      <c r="N256">
        <f t="shared" si="48"/>
        <v>1</v>
      </c>
      <c r="O256">
        <f t="shared" si="49"/>
        <v>3</v>
      </c>
      <c r="P256">
        <f t="shared" si="50"/>
        <v>5</v>
      </c>
      <c r="Q256">
        <f t="shared" si="51"/>
        <v>3</v>
      </c>
      <c r="R256">
        <f t="shared" si="52"/>
        <v>5</v>
      </c>
      <c r="S256">
        <f t="shared" si="53"/>
        <v>1</v>
      </c>
      <c r="T256">
        <f t="shared" si="54"/>
        <v>3</v>
      </c>
      <c r="U256">
        <f t="shared" si="55"/>
        <v>7</v>
      </c>
      <c r="V256">
        <f t="shared" si="56"/>
        <v>1</v>
      </c>
      <c r="W256">
        <f t="shared" si="57"/>
        <v>7</v>
      </c>
      <c r="X256">
        <f t="shared" si="58"/>
        <v>1</v>
      </c>
      <c r="Y256">
        <f t="shared" si="59"/>
        <v>3</v>
      </c>
      <c r="Z256">
        <f t="shared" si="60"/>
        <v>6</v>
      </c>
      <c r="AA256">
        <f t="shared" si="61"/>
        <v>2</v>
      </c>
      <c r="AB256">
        <f t="shared" si="62"/>
        <v>6</v>
      </c>
      <c r="AC256">
        <v>4.4400000000000004</v>
      </c>
      <c r="AD256">
        <v>5.23</v>
      </c>
      <c r="AE256">
        <v>5.4</v>
      </c>
      <c r="AF256">
        <v>4.83</v>
      </c>
      <c r="AG256">
        <v>5.38</v>
      </c>
      <c r="AH256" t="str">
        <f>LOOKUP(X256,{0,2.99,4.44,5.89},{"Low","Medium Low","Medium High","High"})</f>
        <v>Low</v>
      </c>
      <c r="AI256" t="str">
        <f>LOOKUP(Y256,{0,4.12,5.23,6.34},{"Low","Medium Low","Medium High","High"})</f>
        <v>Low</v>
      </c>
      <c r="AJ256" t="str">
        <f>LOOKUP(Z256,{0,4.08,5.4,6.72},{"Low","Medium Low","Medium High","High"})</f>
        <v>Medium High</v>
      </c>
      <c r="AK256" t="str">
        <f>LOOKUP(AA256,{0,3.41,4.83,6.25},{"Low","Medium Low","Medium High","High"})</f>
        <v>Low</v>
      </c>
      <c r="AL256" t="str">
        <f>LOOKUP(AB256,{0,4.31,5.38,6.45},{"Low","Medium Low","Medium High","High"})</f>
        <v>Medium High</v>
      </c>
      <c r="AM256">
        <f>VLOOKUP(C256,'CLEAN DATA'!$C$1:$BE$1213,25,FALSE)</f>
        <v>7</v>
      </c>
      <c r="AN256">
        <f>VLOOKUP($C256,'CLEAN DATA'!$C$1:$BE$1213,2,FALSE)</f>
        <v>37</v>
      </c>
      <c r="AO256" t="str">
        <f t="shared" si="63"/>
        <v>31-40</v>
      </c>
      <c r="AP256">
        <f>VLOOKUP(C256,'AT Copy'!C255:BP1467,66,FALSE)</f>
        <v>5</v>
      </c>
      <c r="AQ256">
        <f>VLOOKUP(C256,'AT Copy'!C255:BP1467,40,FALSE)</f>
        <v>0</v>
      </c>
    </row>
    <row r="257" spans="1:43" x14ac:dyDescent="0.2">
      <c r="A257">
        <v>256</v>
      </c>
      <c r="B257" s="2">
        <v>44095.673148148147</v>
      </c>
      <c r="C257" t="s">
        <v>374</v>
      </c>
      <c r="D257">
        <v>5</v>
      </c>
      <c r="E257">
        <v>5</v>
      </c>
      <c r="F257">
        <v>6</v>
      </c>
      <c r="G257">
        <v>6</v>
      </c>
      <c r="H257">
        <v>3</v>
      </c>
      <c r="I257">
        <v>4</v>
      </c>
      <c r="J257">
        <v>5</v>
      </c>
      <c r="K257">
        <v>7</v>
      </c>
      <c r="L257">
        <v>6</v>
      </c>
      <c r="M257">
        <v>5</v>
      </c>
      <c r="N257">
        <f t="shared" si="48"/>
        <v>5</v>
      </c>
      <c r="O257">
        <f t="shared" si="49"/>
        <v>3</v>
      </c>
      <c r="P257">
        <f t="shared" si="50"/>
        <v>6</v>
      </c>
      <c r="Q257">
        <f t="shared" si="51"/>
        <v>2</v>
      </c>
      <c r="R257">
        <f t="shared" si="52"/>
        <v>3</v>
      </c>
      <c r="S257">
        <f t="shared" si="53"/>
        <v>4</v>
      </c>
      <c r="T257">
        <f t="shared" si="54"/>
        <v>5</v>
      </c>
      <c r="U257">
        <f t="shared" si="55"/>
        <v>1</v>
      </c>
      <c r="V257">
        <f t="shared" si="56"/>
        <v>6</v>
      </c>
      <c r="W257">
        <f t="shared" si="57"/>
        <v>3</v>
      </c>
      <c r="X257">
        <f t="shared" si="58"/>
        <v>4.5</v>
      </c>
      <c r="Y257">
        <f t="shared" si="59"/>
        <v>4</v>
      </c>
      <c r="Z257">
        <f t="shared" si="60"/>
        <v>3.5</v>
      </c>
      <c r="AA257">
        <f t="shared" si="61"/>
        <v>4</v>
      </c>
      <c r="AB257">
        <f t="shared" si="62"/>
        <v>3</v>
      </c>
      <c r="AC257">
        <v>4.4400000000000004</v>
      </c>
      <c r="AD257">
        <v>5.23</v>
      </c>
      <c r="AE257">
        <v>5.4</v>
      </c>
      <c r="AF257">
        <v>4.83</v>
      </c>
      <c r="AG257">
        <v>5.38</v>
      </c>
      <c r="AH257" t="str">
        <f>LOOKUP(X257,{0,2.99,4.44,5.89},{"Low","Medium Low","Medium High","High"})</f>
        <v>Medium High</v>
      </c>
      <c r="AI257" t="str">
        <f>LOOKUP(Y257,{0,4.12,5.23,6.34},{"Low","Medium Low","Medium High","High"})</f>
        <v>Low</v>
      </c>
      <c r="AJ257" t="str">
        <f>LOOKUP(Z257,{0,4.08,5.4,6.72},{"Low","Medium Low","Medium High","High"})</f>
        <v>Low</v>
      </c>
      <c r="AK257" t="str">
        <f>LOOKUP(AA257,{0,3.41,4.83,6.25},{"Low","Medium Low","Medium High","High"})</f>
        <v>Medium Low</v>
      </c>
      <c r="AL257" t="str">
        <f>LOOKUP(AB257,{0,4.31,5.38,6.45},{"Low","Medium Low","Medium High","High"})</f>
        <v>Low</v>
      </c>
      <c r="AM257">
        <f>VLOOKUP(C257,'CLEAN DATA'!$C$1:$BE$1213,25,FALSE)</f>
        <v>5</v>
      </c>
      <c r="AN257">
        <f>VLOOKUP($C257,'CLEAN DATA'!$C$1:$BE$1213,2,FALSE)</f>
        <v>32</v>
      </c>
      <c r="AO257" t="str">
        <f t="shared" si="63"/>
        <v>31-40</v>
      </c>
      <c r="AP257">
        <f>VLOOKUP(C257,'AT Copy'!C256:BP1468,66,FALSE)</f>
        <v>1</v>
      </c>
      <c r="AQ257">
        <f>VLOOKUP(C257,'AT Copy'!C256:BP1468,40,FALSE)</f>
        <v>0</v>
      </c>
    </row>
    <row r="258" spans="1:43" x14ac:dyDescent="0.2">
      <c r="A258">
        <v>257</v>
      </c>
      <c r="B258" s="2">
        <v>44095.673171296294</v>
      </c>
      <c r="C258" t="s">
        <v>375</v>
      </c>
      <c r="D258">
        <v>3</v>
      </c>
      <c r="E258">
        <v>2</v>
      </c>
      <c r="F258">
        <v>3</v>
      </c>
      <c r="G258">
        <v>2</v>
      </c>
      <c r="H258">
        <v>3</v>
      </c>
      <c r="I258">
        <v>3</v>
      </c>
      <c r="J258">
        <v>3</v>
      </c>
      <c r="K258">
        <v>2</v>
      </c>
      <c r="L258">
        <v>2</v>
      </c>
      <c r="M258">
        <v>2</v>
      </c>
      <c r="N258">
        <f t="shared" si="48"/>
        <v>3</v>
      </c>
      <c r="O258">
        <f t="shared" si="49"/>
        <v>6</v>
      </c>
      <c r="P258">
        <f t="shared" si="50"/>
        <v>3</v>
      </c>
      <c r="Q258">
        <f t="shared" si="51"/>
        <v>6</v>
      </c>
      <c r="R258">
        <f t="shared" si="52"/>
        <v>3</v>
      </c>
      <c r="S258">
        <f t="shared" si="53"/>
        <v>5</v>
      </c>
      <c r="T258">
        <f t="shared" si="54"/>
        <v>3</v>
      </c>
      <c r="U258">
        <f t="shared" si="55"/>
        <v>6</v>
      </c>
      <c r="V258">
        <f t="shared" si="56"/>
        <v>2</v>
      </c>
      <c r="W258">
        <f t="shared" si="57"/>
        <v>6</v>
      </c>
      <c r="X258">
        <f t="shared" si="58"/>
        <v>4</v>
      </c>
      <c r="Y258">
        <f t="shared" si="59"/>
        <v>4.5</v>
      </c>
      <c r="Z258">
        <f t="shared" si="60"/>
        <v>4.5</v>
      </c>
      <c r="AA258">
        <f t="shared" si="61"/>
        <v>4</v>
      </c>
      <c r="AB258">
        <f t="shared" si="62"/>
        <v>4.5</v>
      </c>
      <c r="AC258">
        <v>4.4400000000000004</v>
      </c>
      <c r="AD258">
        <v>5.23</v>
      </c>
      <c r="AE258">
        <v>5.4</v>
      </c>
      <c r="AF258">
        <v>4.83</v>
      </c>
      <c r="AG258">
        <v>5.38</v>
      </c>
      <c r="AH258" t="str">
        <f>LOOKUP(X258,{0,2.99,4.44,5.89},{"Low","Medium Low","Medium High","High"})</f>
        <v>Medium Low</v>
      </c>
      <c r="AI258" t="str">
        <f>LOOKUP(Y258,{0,4.12,5.23,6.34},{"Low","Medium Low","Medium High","High"})</f>
        <v>Medium Low</v>
      </c>
      <c r="AJ258" t="str">
        <f>LOOKUP(Z258,{0,4.08,5.4,6.72},{"Low","Medium Low","Medium High","High"})</f>
        <v>Medium Low</v>
      </c>
      <c r="AK258" t="str">
        <f>LOOKUP(AA258,{0,3.41,4.83,6.25},{"Low","Medium Low","Medium High","High"})</f>
        <v>Medium Low</v>
      </c>
      <c r="AL258" t="str">
        <f>LOOKUP(AB258,{0,4.31,5.38,6.45},{"Low","Medium Low","Medium High","High"})</f>
        <v>Medium Low</v>
      </c>
      <c r="AM258">
        <f>VLOOKUP(C258,'CLEAN DATA'!$C$1:$BE$1213,25,FALSE)</f>
        <v>3</v>
      </c>
      <c r="AN258">
        <f>VLOOKUP($C258,'CLEAN DATA'!$C$1:$BE$1213,2,FALSE)</f>
        <v>35</v>
      </c>
      <c r="AO258" t="str">
        <f t="shared" si="63"/>
        <v>31-40</v>
      </c>
      <c r="AP258">
        <f>VLOOKUP(C258,'AT Copy'!C257:BP1469,66,FALSE)</f>
        <v>1</v>
      </c>
      <c r="AQ258">
        <f>VLOOKUP(C258,'AT Copy'!C257:BP1469,40,FALSE)</f>
        <v>0</v>
      </c>
    </row>
    <row r="259" spans="1:43" x14ac:dyDescent="0.2">
      <c r="A259">
        <v>258</v>
      </c>
      <c r="B259" s="2">
        <v>44095.673229166663</v>
      </c>
      <c r="C259" t="s">
        <v>376</v>
      </c>
      <c r="D259">
        <v>7</v>
      </c>
      <c r="E259">
        <v>6</v>
      </c>
      <c r="F259">
        <v>6</v>
      </c>
      <c r="G259">
        <v>6</v>
      </c>
      <c r="H259">
        <v>7</v>
      </c>
      <c r="I259">
        <v>7</v>
      </c>
      <c r="J259">
        <v>7</v>
      </c>
      <c r="K259">
        <v>7</v>
      </c>
      <c r="L259">
        <v>6</v>
      </c>
      <c r="M259">
        <v>7</v>
      </c>
      <c r="N259">
        <f t="shared" ref="N259:N322" si="64">D259</f>
        <v>7</v>
      </c>
      <c r="O259">
        <f t="shared" ref="O259:O322" si="65">IF(E259=1,7,IF(E259=2,6,IF(E259=3,5,IF(E259=4,4,IF(E259=5,3,IF(E259=6,2,IF(E259=7,1,"")))))))</f>
        <v>2</v>
      </c>
      <c r="P259">
        <f t="shared" ref="P259:P322" si="66">F259</f>
        <v>6</v>
      </c>
      <c r="Q259">
        <f t="shared" ref="Q259:Q322" si="67">IF(G259=1,7,IF(G259=2,6,IF(G259=3,5,IF(G259=4,4,IF(G259=5,3,IF(G259=6,2,IF(G259=7,1,"")))))))</f>
        <v>2</v>
      </c>
      <c r="R259">
        <f t="shared" ref="R259:R322" si="68">H259</f>
        <v>7</v>
      </c>
      <c r="S259">
        <f t="shared" ref="S259:S322" si="69">IF(I259=1,7,IF(I259=2,6,IF(I259=3,5,IF(I259=4,4,IF(I259=5,3,IF(I259=6,2,IF(I259=7,1,"")))))))</f>
        <v>1</v>
      </c>
      <c r="T259">
        <f t="shared" ref="T259:T322" si="70">J259</f>
        <v>7</v>
      </c>
      <c r="U259">
        <f t="shared" ref="U259:U322" si="71">IF(K259=1,7,IF(K259=2,6,IF(K259=3,5,IF(K259=4,4,IF(K259=5,3,IF(K259=6,2,IF(K259=7,1,"")))))))</f>
        <v>1</v>
      </c>
      <c r="V259">
        <f t="shared" ref="V259:V322" si="72">L259</f>
        <v>6</v>
      </c>
      <c r="W259">
        <f t="shared" ref="W259:W322" si="73">IF(M259=1,7,IF(M259=2,6,IF(M259=3,5,IF(M259=4,4,IF(M259=5,3,IF(M259=6,2,IF(M259=7,1,"")))))))</f>
        <v>1</v>
      </c>
      <c r="X259">
        <f t="shared" ref="X259:X322" si="74">(N259+S259)/2</f>
        <v>4</v>
      </c>
      <c r="Y259">
        <f t="shared" ref="Y259:Y322" si="75">(O259+T259)/2</f>
        <v>4.5</v>
      </c>
      <c r="Z259">
        <f t="shared" ref="Z259:Z322" si="76">(P259+U259)/2</f>
        <v>3.5</v>
      </c>
      <c r="AA259">
        <f t="shared" ref="AA259:AA322" si="77">(Q259+V259)/2</f>
        <v>4</v>
      </c>
      <c r="AB259">
        <f t="shared" ref="AB259:AB322" si="78">(R259+W259)/2</f>
        <v>4</v>
      </c>
      <c r="AC259">
        <v>4.4400000000000004</v>
      </c>
      <c r="AD259">
        <v>5.23</v>
      </c>
      <c r="AE259">
        <v>5.4</v>
      </c>
      <c r="AF259">
        <v>4.83</v>
      </c>
      <c r="AG259">
        <v>5.38</v>
      </c>
      <c r="AH259" t="str">
        <f>LOOKUP(X259,{0,2.99,4.44,5.89},{"Low","Medium Low","Medium High","High"})</f>
        <v>Medium Low</v>
      </c>
      <c r="AI259" t="str">
        <f>LOOKUP(Y259,{0,4.12,5.23,6.34},{"Low","Medium Low","Medium High","High"})</f>
        <v>Medium Low</v>
      </c>
      <c r="AJ259" t="str">
        <f>LOOKUP(Z259,{0,4.08,5.4,6.72},{"Low","Medium Low","Medium High","High"})</f>
        <v>Low</v>
      </c>
      <c r="AK259" t="str">
        <f>LOOKUP(AA259,{0,3.41,4.83,6.25},{"Low","Medium Low","Medium High","High"})</f>
        <v>Medium Low</v>
      </c>
      <c r="AL259" t="str">
        <f>LOOKUP(AB259,{0,4.31,5.38,6.45},{"Low","Medium Low","Medium High","High"})</f>
        <v>Low</v>
      </c>
      <c r="AM259">
        <f>VLOOKUP(C259,'CLEAN DATA'!$C$1:$BE$1213,25,FALSE)</f>
        <v>1</v>
      </c>
      <c r="AN259">
        <f>VLOOKUP($C259,'CLEAN DATA'!$C$1:$BE$1213,2,FALSE)</f>
        <v>35</v>
      </c>
      <c r="AO259" t="str">
        <f t="shared" ref="AO259:AO322" si="79">IF(AN259&lt;=20,"&lt;=30",IF(AN259&lt;=25,"&lt;=30",IF(AN259&lt;=30,"&lt;=30",IF(AN259&lt;=35,"31-40",IF(AN259&lt;=40,"31-40",IF(AN259&lt;=45,"41-50",IF(AN259&lt;=50,"41-50",IF(AN259&lt;=55,"51-60",IF(AN259&lt;=60,"51-60","60+")))))))))</f>
        <v>31-40</v>
      </c>
      <c r="AP259">
        <f>VLOOKUP(C259,'AT Copy'!C258:BP1470,66,FALSE)</f>
        <v>1</v>
      </c>
      <c r="AQ259">
        <f>VLOOKUP(C259,'AT Copy'!C258:BP1470,40,FALSE)</f>
        <v>0</v>
      </c>
    </row>
    <row r="260" spans="1:43" x14ac:dyDescent="0.2">
      <c r="A260">
        <v>259</v>
      </c>
      <c r="B260" s="2">
        <v>44095.673668981479</v>
      </c>
      <c r="C260" t="s">
        <v>377</v>
      </c>
      <c r="D260">
        <v>6</v>
      </c>
      <c r="E260">
        <v>1</v>
      </c>
      <c r="F260">
        <v>7</v>
      </c>
      <c r="G260">
        <v>1</v>
      </c>
      <c r="H260">
        <v>6</v>
      </c>
      <c r="I260">
        <v>5</v>
      </c>
      <c r="J260">
        <v>6</v>
      </c>
      <c r="K260">
        <v>1</v>
      </c>
      <c r="L260">
        <v>7</v>
      </c>
      <c r="M260">
        <v>3</v>
      </c>
      <c r="N260">
        <f t="shared" si="64"/>
        <v>6</v>
      </c>
      <c r="O260">
        <f t="shared" si="65"/>
        <v>7</v>
      </c>
      <c r="P260">
        <f t="shared" si="66"/>
        <v>7</v>
      </c>
      <c r="Q260">
        <f t="shared" si="67"/>
        <v>7</v>
      </c>
      <c r="R260">
        <f t="shared" si="68"/>
        <v>6</v>
      </c>
      <c r="S260">
        <f t="shared" si="69"/>
        <v>3</v>
      </c>
      <c r="T260">
        <f t="shared" si="70"/>
        <v>6</v>
      </c>
      <c r="U260">
        <f t="shared" si="71"/>
        <v>7</v>
      </c>
      <c r="V260">
        <f t="shared" si="72"/>
        <v>7</v>
      </c>
      <c r="W260">
        <f t="shared" si="73"/>
        <v>5</v>
      </c>
      <c r="X260">
        <f t="shared" si="74"/>
        <v>4.5</v>
      </c>
      <c r="Y260">
        <f t="shared" si="75"/>
        <v>6.5</v>
      </c>
      <c r="Z260">
        <f t="shared" si="76"/>
        <v>7</v>
      </c>
      <c r="AA260">
        <f t="shared" si="77"/>
        <v>7</v>
      </c>
      <c r="AB260">
        <f t="shared" si="78"/>
        <v>5.5</v>
      </c>
      <c r="AC260">
        <v>4.4400000000000004</v>
      </c>
      <c r="AD260">
        <v>5.23</v>
      </c>
      <c r="AE260">
        <v>5.4</v>
      </c>
      <c r="AF260">
        <v>4.83</v>
      </c>
      <c r="AG260">
        <v>5.38</v>
      </c>
      <c r="AH260" t="str">
        <f>LOOKUP(X260,{0,2.99,4.44,5.89},{"Low","Medium Low","Medium High","High"})</f>
        <v>Medium High</v>
      </c>
      <c r="AI260" t="str">
        <f>LOOKUP(Y260,{0,4.12,5.23,6.34},{"Low","Medium Low","Medium High","High"})</f>
        <v>High</v>
      </c>
      <c r="AJ260" t="str">
        <f>LOOKUP(Z260,{0,4.08,5.4,6.72},{"Low","Medium Low","Medium High","High"})</f>
        <v>High</v>
      </c>
      <c r="AK260" t="str">
        <f>LOOKUP(AA260,{0,3.41,4.83,6.25},{"Low","Medium Low","Medium High","High"})</f>
        <v>High</v>
      </c>
      <c r="AL260" t="str">
        <f>LOOKUP(AB260,{0,4.31,5.38,6.45},{"Low","Medium Low","Medium High","High"})</f>
        <v>Medium High</v>
      </c>
      <c r="AM260">
        <f>VLOOKUP(C260,'CLEAN DATA'!$C$1:$BE$1213,25,FALSE)</f>
        <v>1</v>
      </c>
      <c r="AN260">
        <f>VLOOKUP($C260,'CLEAN DATA'!$C$1:$BE$1213,2,FALSE)</f>
        <v>40</v>
      </c>
      <c r="AO260" t="str">
        <f t="shared" si="79"/>
        <v>31-40</v>
      </c>
      <c r="AP260">
        <f>VLOOKUP(C260,'AT Copy'!C259:BP1471,66,FALSE)</f>
        <v>8</v>
      </c>
      <c r="AQ260">
        <f>VLOOKUP(C260,'AT Copy'!C259:BP1471,40,FALSE)</f>
        <v>1</v>
      </c>
    </row>
    <row r="261" spans="1:43" x14ac:dyDescent="0.2">
      <c r="A261">
        <v>260</v>
      </c>
      <c r="B261" s="2">
        <v>44095.673680555556</v>
      </c>
      <c r="C261" t="s">
        <v>378</v>
      </c>
      <c r="D261">
        <v>3</v>
      </c>
      <c r="E261">
        <v>7</v>
      </c>
      <c r="F261">
        <v>6</v>
      </c>
      <c r="G261">
        <v>2</v>
      </c>
      <c r="H261">
        <v>4</v>
      </c>
      <c r="I261">
        <v>5</v>
      </c>
      <c r="J261">
        <v>6</v>
      </c>
      <c r="K261">
        <v>5</v>
      </c>
      <c r="L261">
        <v>6</v>
      </c>
      <c r="M261">
        <v>3</v>
      </c>
      <c r="N261">
        <f t="shared" si="64"/>
        <v>3</v>
      </c>
      <c r="O261">
        <f t="shared" si="65"/>
        <v>1</v>
      </c>
      <c r="P261">
        <f t="shared" si="66"/>
        <v>6</v>
      </c>
      <c r="Q261">
        <f t="shared" si="67"/>
        <v>6</v>
      </c>
      <c r="R261">
        <f t="shared" si="68"/>
        <v>4</v>
      </c>
      <c r="S261">
        <f t="shared" si="69"/>
        <v>3</v>
      </c>
      <c r="T261">
        <f t="shared" si="70"/>
        <v>6</v>
      </c>
      <c r="U261">
        <f t="shared" si="71"/>
        <v>3</v>
      </c>
      <c r="V261">
        <f t="shared" si="72"/>
        <v>6</v>
      </c>
      <c r="W261">
        <f t="shared" si="73"/>
        <v>5</v>
      </c>
      <c r="X261">
        <f t="shared" si="74"/>
        <v>3</v>
      </c>
      <c r="Y261">
        <f t="shared" si="75"/>
        <v>3.5</v>
      </c>
      <c r="Z261">
        <f t="shared" si="76"/>
        <v>4.5</v>
      </c>
      <c r="AA261">
        <f t="shared" si="77"/>
        <v>6</v>
      </c>
      <c r="AB261">
        <f t="shared" si="78"/>
        <v>4.5</v>
      </c>
      <c r="AC261">
        <v>4.4400000000000004</v>
      </c>
      <c r="AD261">
        <v>5.23</v>
      </c>
      <c r="AE261">
        <v>5.4</v>
      </c>
      <c r="AF261">
        <v>4.83</v>
      </c>
      <c r="AG261">
        <v>5.38</v>
      </c>
      <c r="AH261" t="str">
        <f>LOOKUP(X261,{0,2.99,4.44,5.89},{"Low","Medium Low","Medium High","High"})</f>
        <v>Medium Low</v>
      </c>
      <c r="AI261" t="str">
        <f>LOOKUP(Y261,{0,4.12,5.23,6.34},{"Low","Medium Low","Medium High","High"})</f>
        <v>Low</v>
      </c>
      <c r="AJ261" t="str">
        <f>LOOKUP(Z261,{0,4.08,5.4,6.72},{"Low","Medium Low","Medium High","High"})</f>
        <v>Medium Low</v>
      </c>
      <c r="AK261" t="str">
        <f>LOOKUP(AA261,{0,3.41,4.83,6.25},{"Low","Medium Low","Medium High","High"})</f>
        <v>Medium High</v>
      </c>
      <c r="AL261" t="str">
        <f>LOOKUP(AB261,{0,4.31,5.38,6.45},{"Low","Medium Low","Medium High","High"})</f>
        <v>Medium Low</v>
      </c>
      <c r="AM261">
        <f>VLOOKUP(C261,'CLEAN DATA'!$C$1:$BE$1213,25,FALSE)</f>
        <v>1</v>
      </c>
      <c r="AN261">
        <f>VLOOKUP($C261,'CLEAN DATA'!$C$1:$BE$1213,2,FALSE)</f>
        <v>35</v>
      </c>
      <c r="AO261" t="str">
        <f t="shared" si="79"/>
        <v>31-40</v>
      </c>
      <c r="AP261">
        <f>VLOOKUP(C261,'AT Copy'!C260:BP1472,66,FALSE)</f>
        <v>3</v>
      </c>
      <c r="AQ261">
        <f>VLOOKUP(C261,'AT Copy'!C260:BP1472,40,FALSE)</f>
        <v>0</v>
      </c>
    </row>
    <row r="262" spans="1:43" x14ac:dyDescent="0.2">
      <c r="A262">
        <v>261</v>
      </c>
      <c r="B262" s="2">
        <v>44095.674178240741</v>
      </c>
      <c r="C262" t="s">
        <v>379</v>
      </c>
      <c r="D262">
        <v>6</v>
      </c>
      <c r="E262">
        <v>2</v>
      </c>
      <c r="F262">
        <v>7</v>
      </c>
      <c r="G262">
        <v>1</v>
      </c>
      <c r="H262">
        <v>4</v>
      </c>
      <c r="I262">
        <v>2</v>
      </c>
      <c r="J262">
        <v>7</v>
      </c>
      <c r="K262">
        <v>2</v>
      </c>
      <c r="L262">
        <v>6</v>
      </c>
      <c r="M262">
        <v>4</v>
      </c>
      <c r="N262">
        <f t="shared" si="64"/>
        <v>6</v>
      </c>
      <c r="O262">
        <f t="shared" si="65"/>
        <v>6</v>
      </c>
      <c r="P262">
        <f t="shared" si="66"/>
        <v>7</v>
      </c>
      <c r="Q262">
        <f t="shared" si="67"/>
        <v>7</v>
      </c>
      <c r="R262">
        <f t="shared" si="68"/>
        <v>4</v>
      </c>
      <c r="S262">
        <f t="shared" si="69"/>
        <v>6</v>
      </c>
      <c r="T262">
        <f t="shared" si="70"/>
        <v>7</v>
      </c>
      <c r="U262">
        <f t="shared" si="71"/>
        <v>6</v>
      </c>
      <c r="V262">
        <f t="shared" si="72"/>
        <v>6</v>
      </c>
      <c r="W262">
        <f t="shared" si="73"/>
        <v>4</v>
      </c>
      <c r="X262">
        <f t="shared" si="74"/>
        <v>6</v>
      </c>
      <c r="Y262">
        <f t="shared" si="75"/>
        <v>6.5</v>
      </c>
      <c r="Z262">
        <f t="shared" si="76"/>
        <v>6.5</v>
      </c>
      <c r="AA262">
        <f t="shared" si="77"/>
        <v>6.5</v>
      </c>
      <c r="AB262">
        <f t="shared" si="78"/>
        <v>4</v>
      </c>
      <c r="AC262">
        <v>4.4400000000000004</v>
      </c>
      <c r="AD262">
        <v>5.23</v>
      </c>
      <c r="AE262">
        <v>5.4</v>
      </c>
      <c r="AF262">
        <v>4.83</v>
      </c>
      <c r="AG262">
        <v>5.38</v>
      </c>
      <c r="AH262" t="str">
        <f>LOOKUP(X262,{0,2.99,4.44,5.89},{"Low","Medium Low","Medium High","High"})</f>
        <v>High</v>
      </c>
      <c r="AI262" t="str">
        <f>LOOKUP(Y262,{0,4.12,5.23,6.34},{"Low","Medium Low","Medium High","High"})</f>
        <v>High</v>
      </c>
      <c r="AJ262" t="str">
        <f>LOOKUP(Z262,{0,4.08,5.4,6.72},{"Low","Medium Low","Medium High","High"})</f>
        <v>Medium High</v>
      </c>
      <c r="AK262" t="str">
        <f>LOOKUP(AA262,{0,3.41,4.83,6.25},{"Low","Medium Low","Medium High","High"})</f>
        <v>High</v>
      </c>
      <c r="AL262" t="str">
        <f>LOOKUP(AB262,{0,4.31,5.38,6.45},{"Low","Medium Low","Medium High","High"})</f>
        <v>Low</v>
      </c>
      <c r="AM262">
        <f>VLOOKUP(C262,'CLEAN DATA'!$C$1:$BE$1213,25,FALSE)</f>
        <v>9</v>
      </c>
      <c r="AN262">
        <f>VLOOKUP($C262,'CLEAN DATA'!$C$1:$BE$1213,2,FALSE)</f>
        <v>67</v>
      </c>
      <c r="AO262" t="str">
        <f t="shared" si="79"/>
        <v>60+</v>
      </c>
      <c r="AP262">
        <f>VLOOKUP(C262,'AT Copy'!C261:BP1473,66,FALSE)</f>
        <v>4</v>
      </c>
      <c r="AQ262">
        <f>VLOOKUP(C262,'AT Copy'!C261:BP1473,40,FALSE)</f>
        <v>0</v>
      </c>
    </row>
    <row r="263" spans="1:43" x14ac:dyDescent="0.2">
      <c r="A263">
        <v>262</v>
      </c>
      <c r="B263" s="2">
        <v>44095.67491898148</v>
      </c>
      <c r="C263" t="s">
        <v>380</v>
      </c>
      <c r="D263">
        <v>4</v>
      </c>
      <c r="E263">
        <v>3</v>
      </c>
      <c r="F263">
        <v>5</v>
      </c>
      <c r="G263">
        <v>3</v>
      </c>
      <c r="H263">
        <v>4</v>
      </c>
      <c r="I263">
        <v>5</v>
      </c>
      <c r="J263">
        <v>5</v>
      </c>
      <c r="K263">
        <v>3</v>
      </c>
      <c r="L263">
        <v>5</v>
      </c>
      <c r="M263">
        <v>3</v>
      </c>
      <c r="N263">
        <f t="shared" si="64"/>
        <v>4</v>
      </c>
      <c r="O263">
        <f t="shared" si="65"/>
        <v>5</v>
      </c>
      <c r="P263">
        <f t="shared" si="66"/>
        <v>5</v>
      </c>
      <c r="Q263">
        <f t="shared" si="67"/>
        <v>5</v>
      </c>
      <c r="R263">
        <f t="shared" si="68"/>
        <v>4</v>
      </c>
      <c r="S263">
        <f t="shared" si="69"/>
        <v>3</v>
      </c>
      <c r="T263">
        <f t="shared" si="70"/>
        <v>5</v>
      </c>
      <c r="U263">
        <f t="shared" si="71"/>
        <v>5</v>
      </c>
      <c r="V263">
        <f t="shared" si="72"/>
        <v>5</v>
      </c>
      <c r="W263">
        <f t="shared" si="73"/>
        <v>5</v>
      </c>
      <c r="X263">
        <f t="shared" si="74"/>
        <v>3.5</v>
      </c>
      <c r="Y263">
        <f t="shared" si="75"/>
        <v>5</v>
      </c>
      <c r="Z263">
        <f t="shared" si="76"/>
        <v>5</v>
      </c>
      <c r="AA263">
        <f t="shared" si="77"/>
        <v>5</v>
      </c>
      <c r="AB263">
        <f t="shared" si="78"/>
        <v>4.5</v>
      </c>
      <c r="AC263">
        <v>4.4400000000000004</v>
      </c>
      <c r="AD263">
        <v>5.23</v>
      </c>
      <c r="AE263">
        <v>5.4</v>
      </c>
      <c r="AF263">
        <v>4.83</v>
      </c>
      <c r="AG263">
        <v>5.38</v>
      </c>
      <c r="AH263" t="str">
        <f>LOOKUP(X263,{0,2.99,4.44,5.89},{"Low","Medium Low","Medium High","High"})</f>
        <v>Medium Low</v>
      </c>
      <c r="AI263" t="str">
        <f>LOOKUP(Y263,{0,4.12,5.23,6.34},{"Low","Medium Low","Medium High","High"})</f>
        <v>Medium Low</v>
      </c>
      <c r="AJ263" t="str">
        <f>LOOKUP(Z263,{0,4.08,5.4,6.72},{"Low","Medium Low","Medium High","High"})</f>
        <v>Medium Low</v>
      </c>
      <c r="AK263" t="str">
        <f>LOOKUP(AA263,{0,3.41,4.83,6.25},{"Low","Medium Low","Medium High","High"})</f>
        <v>Medium High</v>
      </c>
      <c r="AL263" t="str">
        <f>LOOKUP(AB263,{0,4.31,5.38,6.45},{"Low","Medium Low","Medium High","High"})</f>
        <v>Medium Low</v>
      </c>
      <c r="AM263">
        <f>VLOOKUP(C263,'CLEAN DATA'!$C$1:$BE$1213,25,FALSE)</f>
        <v>7</v>
      </c>
      <c r="AN263">
        <f>VLOOKUP($C263,'CLEAN DATA'!$C$1:$BE$1213,2,FALSE)</f>
        <v>33</v>
      </c>
      <c r="AO263" t="str">
        <f t="shared" si="79"/>
        <v>31-40</v>
      </c>
      <c r="AP263">
        <f>VLOOKUP(C263,'AT Copy'!C262:BP1474,66,FALSE)</f>
        <v>3</v>
      </c>
      <c r="AQ263">
        <f>VLOOKUP(C263,'AT Copy'!C262:BP1474,40,FALSE)</f>
        <v>1</v>
      </c>
    </row>
    <row r="264" spans="1:43" x14ac:dyDescent="0.2">
      <c r="A264">
        <v>263</v>
      </c>
      <c r="B264" s="2">
        <v>44095.675775462965</v>
      </c>
      <c r="C264" t="s">
        <v>381</v>
      </c>
      <c r="D264">
        <v>4</v>
      </c>
      <c r="E264">
        <v>5</v>
      </c>
      <c r="F264">
        <v>6</v>
      </c>
      <c r="G264">
        <v>4</v>
      </c>
      <c r="H264">
        <v>4</v>
      </c>
      <c r="I264">
        <v>5</v>
      </c>
      <c r="J264">
        <v>5</v>
      </c>
      <c r="K264">
        <v>5</v>
      </c>
      <c r="L264">
        <v>6</v>
      </c>
      <c r="M264">
        <v>6</v>
      </c>
      <c r="N264">
        <f t="shared" si="64"/>
        <v>4</v>
      </c>
      <c r="O264">
        <f t="shared" si="65"/>
        <v>3</v>
      </c>
      <c r="P264">
        <f t="shared" si="66"/>
        <v>6</v>
      </c>
      <c r="Q264">
        <f t="shared" si="67"/>
        <v>4</v>
      </c>
      <c r="R264">
        <f t="shared" si="68"/>
        <v>4</v>
      </c>
      <c r="S264">
        <f t="shared" si="69"/>
        <v>3</v>
      </c>
      <c r="T264">
        <f t="shared" si="70"/>
        <v>5</v>
      </c>
      <c r="U264">
        <f t="shared" si="71"/>
        <v>3</v>
      </c>
      <c r="V264">
        <f t="shared" si="72"/>
        <v>6</v>
      </c>
      <c r="W264">
        <f t="shared" si="73"/>
        <v>2</v>
      </c>
      <c r="X264">
        <f t="shared" si="74"/>
        <v>3.5</v>
      </c>
      <c r="Y264">
        <f t="shared" si="75"/>
        <v>4</v>
      </c>
      <c r="Z264">
        <f t="shared" si="76"/>
        <v>4.5</v>
      </c>
      <c r="AA264">
        <f t="shared" si="77"/>
        <v>5</v>
      </c>
      <c r="AB264">
        <f t="shared" si="78"/>
        <v>3</v>
      </c>
      <c r="AC264">
        <v>4.4400000000000004</v>
      </c>
      <c r="AD264">
        <v>5.23</v>
      </c>
      <c r="AE264">
        <v>5.4</v>
      </c>
      <c r="AF264">
        <v>4.83</v>
      </c>
      <c r="AG264">
        <v>5.38</v>
      </c>
      <c r="AH264" t="str">
        <f>LOOKUP(X264,{0,2.99,4.44,5.89},{"Low","Medium Low","Medium High","High"})</f>
        <v>Medium Low</v>
      </c>
      <c r="AI264" t="str">
        <f>LOOKUP(Y264,{0,4.12,5.23,6.34},{"Low","Medium Low","Medium High","High"})</f>
        <v>Low</v>
      </c>
      <c r="AJ264" t="str">
        <f>LOOKUP(Z264,{0,4.08,5.4,6.72},{"Low","Medium Low","Medium High","High"})</f>
        <v>Medium Low</v>
      </c>
      <c r="AK264" t="str">
        <f>LOOKUP(AA264,{0,3.41,4.83,6.25},{"Low","Medium Low","Medium High","High"})</f>
        <v>Medium High</v>
      </c>
      <c r="AL264" t="str">
        <f>LOOKUP(AB264,{0,4.31,5.38,6.45},{"Low","Medium Low","Medium High","High"})</f>
        <v>Low</v>
      </c>
      <c r="AM264">
        <f>VLOOKUP(C264,'CLEAN DATA'!$C$1:$BE$1213,25,FALSE)</f>
        <v>9</v>
      </c>
      <c r="AN264">
        <f>VLOOKUP($C264,'CLEAN DATA'!$C$1:$BE$1213,2,FALSE)</f>
        <v>30</v>
      </c>
      <c r="AO264" t="str">
        <f t="shared" si="79"/>
        <v>&lt;=30</v>
      </c>
      <c r="AP264">
        <f>VLOOKUP(C264,'AT Copy'!C263:BP1475,66,FALSE)</f>
        <v>1</v>
      </c>
      <c r="AQ264">
        <f>VLOOKUP(C264,'AT Copy'!C263:BP1475,40,FALSE)</f>
        <v>0</v>
      </c>
    </row>
    <row r="265" spans="1:43" x14ac:dyDescent="0.2">
      <c r="A265">
        <v>264</v>
      </c>
      <c r="B265" s="2">
        <v>44095.677476851852</v>
      </c>
      <c r="C265" t="s">
        <v>382</v>
      </c>
      <c r="D265">
        <v>3</v>
      </c>
      <c r="E265">
        <v>2</v>
      </c>
      <c r="F265">
        <v>7</v>
      </c>
      <c r="G265">
        <v>1</v>
      </c>
      <c r="H265">
        <v>6</v>
      </c>
      <c r="I265">
        <v>5</v>
      </c>
      <c r="J265">
        <v>6</v>
      </c>
      <c r="K265">
        <v>1</v>
      </c>
      <c r="L265">
        <v>6</v>
      </c>
      <c r="M265">
        <v>2</v>
      </c>
      <c r="N265">
        <f t="shared" si="64"/>
        <v>3</v>
      </c>
      <c r="O265">
        <f t="shared" si="65"/>
        <v>6</v>
      </c>
      <c r="P265">
        <f t="shared" si="66"/>
        <v>7</v>
      </c>
      <c r="Q265">
        <f t="shared" si="67"/>
        <v>7</v>
      </c>
      <c r="R265">
        <f t="shared" si="68"/>
        <v>6</v>
      </c>
      <c r="S265">
        <f t="shared" si="69"/>
        <v>3</v>
      </c>
      <c r="T265">
        <f t="shared" si="70"/>
        <v>6</v>
      </c>
      <c r="U265">
        <f t="shared" si="71"/>
        <v>7</v>
      </c>
      <c r="V265">
        <f t="shared" si="72"/>
        <v>6</v>
      </c>
      <c r="W265">
        <f t="shared" si="73"/>
        <v>6</v>
      </c>
      <c r="X265">
        <f t="shared" si="74"/>
        <v>3</v>
      </c>
      <c r="Y265">
        <f t="shared" si="75"/>
        <v>6</v>
      </c>
      <c r="Z265">
        <f t="shared" si="76"/>
        <v>7</v>
      </c>
      <c r="AA265">
        <f t="shared" si="77"/>
        <v>6.5</v>
      </c>
      <c r="AB265">
        <f t="shared" si="78"/>
        <v>6</v>
      </c>
      <c r="AC265">
        <v>4.4400000000000004</v>
      </c>
      <c r="AD265">
        <v>5.23</v>
      </c>
      <c r="AE265">
        <v>5.4</v>
      </c>
      <c r="AF265">
        <v>4.83</v>
      </c>
      <c r="AG265">
        <v>5.38</v>
      </c>
      <c r="AH265" t="str">
        <f>LOOKUP(X265,{0,2.99,4.44,5.89},{"Low","Medium Low","Medium High","High"})</f>
        <v>Medium Low</v>
      </c>
      <c r="AI265" t="str">
        <f>LOOKUP(Y265,{0,4.12,5.23,6.34},{"Low","Medium Low","Medium High","High"})</f>
        <v>Medium High</v>
      </c>
      <c r="AJ265" t="str">
        <f>LOOKUP(Z265,{0,4.08,5.4,6.72},{"Low","Medium Low","Medium High","High"})</f>
        <v>High</v>
      </c>
      <c r="AK265" t="str">
        <f>LOOKUP(AA265,{0,3.41,4.83,6.25},{"Low","Medium Low","Medium High","High"})</f>
        <v>High</v>
      </c>
      <c r="AL265" t="str">
        <f>LOOKUP(AB265,{0,4.31,5.38,6.45},{"Low","Medium Low","Medium High","High"})</f>
        <v>Medium High</v>
      </c>
      <c r="AM265">
        <f>VLOOKUP(C265,'CLEAN DATA'!$C$1:$BE$1213,25,FALSE)</f>
        <v>10</v>
      </c>
      <c r="AN265">
        <f>VLOOKUP($C265,'CLEAN DATA'!$C$1:$BE$1213,2,FALSE)</f>
        <v>42</v>
      </c>
      <c r="AO265" t="str">
        <f t="shared" si="79"/>
        <v>41-50</v>
      </c>
      <c r="AP265">
        <f>VLOOKUP(C265,'AT Copy'!C264:BP1476,66,FALSE)</f>
        <v>8</v>
      </c>
      <c r="AQ265">
        <f>VLOOKUP(C265,'AT Copy'!C264:BP1476,40,FALSE)</f>
        <v>0</v>
      </c>
    </row>
    <row r="266" spans="1:43" x14ac:dyDescent="0.2">
      <c r="A266">
        <v>265</v>
      </c>
      <c r="B266" s="2">
        <v>44095.678148148145</v>
      </c>
      <c r="C266" t="s">
        <v>383</v>
      </c>
      <c r="D266">
        <v>6</v>
      </c>
      <c r="E266">
        <v>6</v>
      </c>
      <c r="F266">
        <v>7</v>
      </c>
      <c r="G266">
        <v>6</v>
      </c>
      <c r="H266">
        <v>6</v>
      </c>
      <c r="I266">
        <v>7</v>
      </c>
      <c r="J266">
        <v>6</v>
      </c>
      <c r="K266">
        <v>7</v>
      </c>
      <c r="L266">
        <v>5</v>
      </c>
      <c r="M266">
        <v>5</v>
      </c>
      <c r="N266">
        <f t="shared" si="64"/>
        <v>6</v>
      </c>
      <c r="O266">
        <f t="shared" si="65"/>
        <v>2</v>
      </c>
      <c r="P266">
        <f t="shared" si="66"/>
        <v>7</v>
      </c>
      <c r="Q266">
        <f t="shared" si="67"/>
        <v>2</v>
      </c>
      <c r="R266">
        <f t="shared" si="68"/>
        <v>6</v>
      </c>
      <c r="S266">
        <f t="shared" si="69"/>
        <v>1</v>
      </c>
      <c r="T266">
        <f t="shared" si="70"/>
        <v>6</v>
      </c>
      <c r="U266">
        <f t="shared" si="71"/>
        <v>1</v>
      </c>
      <c r="V266">
        <f t="shared" si="72"/>
        <v>5</v>
      </c>
      <c r="W266">
        <f t="shared" si="73"/>
        <v>3</v>
      </c>
      <c r="X266">
        <f t="shared" si="74"/>
        <v>3.5</v>
      </c>
      <c r="Y266">
        <f t="shared" si="75"/>
        <v>4</v>
      </c>
      <c r="Z266">
        <f t="shared" si="76"/>
        <v>4</v>
      </c>
      <c r="AA266">
        <f t="shared" si="77"/>
        <v>3.5</v>
      </c>
      <c r="AB266">
        <f t="shared" si="78"/>
        <v>4.5</v>
      </c>
      <c r="AC266">
        <v>4.4400000000000004</v>
      </c>
      <c r="AD266">
        <v>5.23</v>
      </c>
      <c r="AE266">
        <v>5.4</v>
      </c>
      <c r="AF266">
        <v>4.83</v>
      </c>
      <c r="AG266">
        <v>5.38</v>
      </c>
      <c r="AH266" t="str">
        <f>LOOKUP(X266,{0,2.99,4.44,5.89},{"Low","Medium Low","Medium High","High"})</f>
        <v>Medium Low</v>
      </c>
      <c r="AI266" t="str">
        <f>LOOKUP(Y266,{0,4.12,5.23,6.34},{"Low","Medium Low","Medium High","High"})</f>
        <v>Low</v>
      </c>
      <c r="AJ266" t="str">
        <f>LOOKUP(Z266,{0,4.08,5.4,6.72},{"Low","Medium Low","Medium High","High"})</f>
        <v>Low</v>
      </c>
      <c r="AK266" t="str">
        <f>LOOKUP(AA266,{0,3.41,4.83,6.25},{"Low","Medium Low","Medium High","High"})</f>
        <v>Medium Low</v>
      </c>
      <c r="AL266" t="str">
        <f>LOOKUP(AB266,{0,4.31,5.38,6.45},{"Low","Medium Low","Medium High","High"})</f>
        <v>Medium Low</v>
      </c>
      <c r="AM266">
        <f>VLOOKUP(C266,'CLEAN DATA'!$C$1:$BE$1213,25,FALSE)</f>
        <v>9</v>
      </c>
      <c r="AN266">
        <f>VLOOKUP($C266,'CLEAN DATA'!$C$1:$BE$1213,2,FALSE)</f>
        <v>48</v>
      </c>
      <c r="AO266" t="str">
        <f t="shared" si="79"/>
        <v>41-50</v>
      </c>
      <c r="AP266">
        <f>VLOOKUP(C266,'AT Copy'!C265:BP1477,66,FALSE)</f>
        <v>1</v>
      </c>
      <c r="AQ266">
        <f>VLOOKUP(C266,'AT Copy'!C265:BP1477,40,FALSE)</f>
        <v>0</v>
      </c>
    </row>
    <row r="267" spans="1:43" x14ac:dyDescent="0.2">
      <c r="A267">
        <v>266</v>
      </c>
      <c r="B267" s="2">
        <v>44095.678425925929</v>
      </c>
      <c r="C267" t="s">
        <v>384</v>
      </c>
      <c r="D267">
        <v>5</v>
      </c>
      <c r="E267">
        <v>5</v>
      </c>
      <c r="F267">
        <v>6</v>
      </c>
      <c r="G267">
        <v>6</v>
      </c>
      <c r="H267">
        <v>6</v>
      </c>
      <c r="I267">
        <v>5</v>
      </c>
      <c r="J267">
        <v>6</v>
      </c>
      <c r="K267">
        <v>1</v>
      </c>
      <c r="L267">
        <v>5</v>
      </c>
      <c r="M267">
        <v>2</v>
      </c>
      <c r="N267">
        <f t="shared" si="64"/>
        <v>5</v>
      </c>
      <c r="O267">
        <f t="shared" si="65"/>
        <v>3</v>
      </c>
      <c r="P267">
        <f t="shared" si="66"/>
        <v>6</v>
      </c>
      <c r="Q267">
        <f t="shared" si="67"/>
        <v>2</v>
      </c>
      <c r="R267">
        <f t="shared" si="68"/>
        <v>6</v>
      </c>
      <c r="S267">
        <f t="shared" si="69"/>
        <v>3</v>
      </c>
      <c r="T267">
        <f t="shared" si="70"/>
        <v>6</v>
      </c>
      <c r="U267">
        <f t="shared" si="71"/>
        <v>7</v>
      </c>
      <c r="V267">
        <f t="shared" si="72"/>
        <v>5</v>
      </c>
      <c r="W267">
        <f t="shared" si="73"/>
        <v>6</v>
      </c>
      <c r="X267">
        <f t="shared" si="74"/>
        <v>4</v>
      </c>
      <c r="Y267">
        <f t="shared" si="75"/>
        <v>4.5</v>
      </c>
      <c r="Z267">
        <f t="shared" si="76"/>
        <v>6.5</v>
      </c>
      <c r="AA267">
        <f t="shared" si="77"/>
        <v>3.5</v>
      </c>
      <c r="AB267">
        <f t="shared" si="78"/>
        <v>6</v>
      </c>
      <c r="AC267">
        <v>4.4400000000000004</v>
      </c>
      <c r="AD267">
        <v>5.23</v>
      </c>
      <c r="AE267">
        <v>5.4</v>
      </c>
      <c r="AF267">
        <v>4.83</v>
      </c>
      <c r="AG267">
        <v>5.38</v>
      </c>
      <c r="AH267" t="str">
        <f>LOOKUP(X267,{0,2.99,4.44,5.89},{"Low","Medium Low","Medium High","High"})</f>
        <v>Medium Low</v>
      </c>
      <c r="AI267" t="str">
        <f>LOOKUP(Y267,{0,4.12,5.23,6.34},{"Low","Medium Low","Medium High","High"})</f>
        <v>Medium Low</v>
      </c>
      <c r="AJ267" t="str">
        <f>LOOKUP(Z267,{0,4.08,5.4,6.72},{"Low","Medium Low","Medium High","High"})</f>
        <v>Medium High</v>
      </c>
      <c r="AK267" t="str">
        <f>LOOKUP(AA267,{0,3.41,4.83,6.25},{"Low","Medium Low","Medium High","High"})</f>
        <v>Medium Low</v>
      </c>
      <c r="AL267" t="str">
        <f>LOOKUP(AB267,{0,4.31,5.38,6.45},{"Low","Medium Low","Medium High","High"})</f>
        <v>Medium High</v>
      </c>
      <c r="AM267">
        <f>VLOOKUP(C267,'CLEAN DATA'!$C$1:$BE$1213,25,FALSE)</f>
        <v>14</v>
      </c>
      <c r="AN267">
        <f>VLOOKUP($C267,'CLEAN DATA'!$C$1:$BE$1213,2,FALSE)</f>
        <v>26</v>
      </c>
      <c r="AO267" t="str">
        <f t="shared" si="79"/>
        <v>&lt;=30</v>
      </c>
      <c r="AP267">
        <f>VLOOKUP(C267,'AT Copy'!C266:BP1478,66,FALSE)</f>
        <v>6</v>
      </c>
      <c r="AQ267">
        <f>VLOOKUP(C267,'AT Copy'!C266:BP1478,40,FALSE)</f>
        <v>0</v>
      </c>
    </row>
    <row r="268" spans="1:43" x14ac:dyDescent="0.2">
      <c r="A268">
        <v>267</v>
      </c>
      <c r="B268" s="2">
        <v>44095.67869212963</v>
      </c>
      <c r="C268" t="s">
        <v>385</v>
      </c>
      <c r="D268">
        <v>7</v>
      </c>
      <c r="E268">
        <v>6</v>
      </c>
      <c r="F268">
        <v>7</v>
      </c>
      <c r="G268">
        <v>6</v>
      </c>
      <c r="H268">
        <v>7</v>
      </c>
      <c r="I268">
        <v>6</v>
      </c>
      <c r="J268">
        <v>7</v>
      </c>
      <c r="K268">
        <v>6</v>
      </c>
      <c r="L268">
        <v>7</v>
      </c>
      <c r="M268">
        <v>6</v>
      </c>
      <c r="N268">
        <f t="shared" si="64"/>
        <v>7</v>
      </c>
      <c r="O268">
        <f t="shared" si="65"/>
        <v>2</v>
      </c>
      <c r="P268">
        <f t="shared" si="66"/>
        <v>7</v>
      </c>
      <c r="Q268">
        <f t="shared" si="67"/>
        <v>2</v>
      </c>
      <c r="R268">
        <f t="shared" si="68"/>
        <v>7</v>
      </c>
      <c r="S268">
        <f t="shared" si="69"/>
        <v>2</v>
      </c>
      <c r="T268">
        <f t="shared" si="70"/>
        <v>7</v>
      </c>
      <c r="U268">
        <f t="shared" si="71"/>
        <v>2</v>
      </c>
      <c r="V268">
        <f t="shared" si="72"/>
        <v>7</v>
      </c>
      <c r="W268">
        <f t="shared" si="73"/>
        <v>2</v>
      </c>
      <c r="X268">
        <f t="shared" si="74"/>
        <v>4.5</v>
      </c>
      <c r="Y268">
        <f t="shared" si="75"/>
        <v>4.5</v>
      </c>
      <c r="Z268">
        <f t="shared" si="76"/>
        <v>4.5</v>
      </c>
      <c r="AA268">
        <f t="shared" si="77"/>
        <v>4.5</v>
      </c>
      <c r="AB268">
        <f t="shared" si="78"/>
        <v>4.5</v>
      </c>
      <c r="AC268">
        <v>4.4400000000000004</v>
      </c>
      <c r="AD268">
        <v>5.23</v>
      </c>
      <c r="AE268">
        <v>5.4</v>
      </c>
      <c r="AF268">
        <v>4.83</v>
      </c>
      <c r="AG268">
        <v>5.38</v>
      </c>
      <c r="AH268" t="str">
        <f>LOOKUP(X268,{0,2.99,4.44,5.89},{"Low","Medium Low","Medium High","High"})</f>
        <v>Medium High</v>
      </c>
      <c r="AI268" t="str">
        <f>LOOKUP(Y268,{0,4.12,5.23,6.34},{"Low","Medium Low","Medium High","High"})</f>
        <v>Medium Low</v>
      </c>
      <c r="AJ268" t="str">
        <f>LOOKUP(Z268,{0,4.08,5.4,6.72},{"Low","Medium Low","Medium High","High"})</f>
        <v>Medium Low</v>
      </c>
      <c r="AK268" t="str">
        <f>LOOKUP(AA268,{0,3.41,4.83,6.25},{"Low","Medium Low","Medium High","High"})</f>
        <v>Medium Low</v>
      </c>
      <c r="AL268" t="str">
        <f>LOOKUP(AB268,{0,4.31,5.38,6.45},{"Low","Medium Low","Medium High","High"})</f>
        <v>Medium Low</v>
      </c>
      <c r="AM268">
        <f>VLOOKUP(C268,'CLEAN DATA'!$C$1:$BE$1213,25,FALSE)</f>
        <v>9</v>
      </c>
      <c r="AN268">
        <f>VLOOKUP($C268,'CLEAN DATA'!$C$1:$BE$1213,2,FALSE)</f>
        <v>40</v>
      </c>
      <c r="AO268" t="str">
        <f t="shared" si="79"/>
        <v>31-40</v>
      </c>
      <c r="AP268">
        <f>VLOOKUP(C268,'AT Copy'!C267:BP1479,66,FALSE)</f>
        <v>1</v>
      </c>
      <c r="AQ268">
        <f>VLOOKUP(C268,'AT Copy'!C267:BP1479,40,FALSE)</f>
        <v>1</v>
      </c>
    </row>
    <row r="269" spans="1:43" x14ac:dyDescent="0.2">
      <c r="A269">
        <v>268</v>
      </c>
      <c r="B269" s="2">
        <v>44095.679444444446</v>
      </c>
      <c r="C269" t="s">
        <v>386</v>
      </c>
      <c r="D269">
        <v>7</v>
      </c>
      <c r="E269">
        <v>1</v>
      </c>
      <c r="F269">
        <v>7</v>
      </c>
      <c r="G269">
        <v>1</v>
      </c>
      <c r="H269">
        <v>7</v>
      </c>
      <c r="I269">
        <v>4</v>
      </c>
      <c r="J269">
        <v>7</v>
      </c>
      <c r="K269">
        <v>1</v>
      </c>
      <c r="L269">
        <v>7</v>
      </c>
      <c r="M269">
        <v>4</v>
      </c>
      <c r="N269">
        <f t="shared" si="64"/>
        <v>7</v>
      </c>
      <c r="O269">
        <f t="shared" si="65"/>
        <v>7</v>
      </c>
      <c r="P269">
        <f t="shared" si="66"/>
        <v>7</v>
      </c>
      <c r="Q269">
        <f t="shared" si="67"/>
        <v>7</v>
      </c>
      <c r="R269">
        <f t="shared" si="68"/>
        <v>7</v>
      </c>
      <c r="S269">
        <f t="shared" si="69"/>
        <v>4</v>
      </c>
      <c r="T269">
        <f t="shared" si="70"/>
        <v>7</v>
      </c>
      <c r="U269">
        <f t="shared" si="71"/>
        <v>7</v>
      </c>
      <c r="V269">
        <f t="shared" si="72"/>
        <v>7</v>
      </c>
      <c r="W269">
        <f t="shared" si="73"/>
        <v>4</v>
      </c>
      <c r="X269">
        <f t="shared" si="74"/>
        <v>5.5</v>
      </c>
      <c r="Y269">
        <f t="shared" si="75"/>
        <v>7</v>
      </c>
      <c r="Z269">
        <f t="shared" si="76"/>
        <v>7</v>
      </c>
      <c r="AA269">
        <f t="shared" si="77"/>
        <v>7</v>
      </c>
      <c r="AB269">
        <f t="shared" si="78"/>
        <v>5.5</v>
      </c>
      <c r="AC269">
        <v>4.4400000000000004</v>
      </c>
      <c r="AD269">
        <v>5.23</v>
      </c>
      <c r="AE269">
        <v>5.4</v>
      </c>
      <c r="AF269">
        <v>4.83</v>
      </c>
      <c r="AG269">
        <v>5.38</v>
      </c>
      <c r="AH269" t="str">
        <f>LOOKUP(X269,{0,2.99,4.44,5.89},{"Low","Medium Low","Medium High","High"})</f>
        <v>Medium High</v>
      </c>
      <c r="AI269" t="str">
        <f>LOOKUP(Y269,{0,4.12,5.23,6.34},{"Low","Medium Low","Medium High","High"})</f>
        <v>High</v>
      </c>
      <c r="AJ269" t="str">
        <f>LOOKUP(Z269,{0,4.08,5.4,6.72},{"Low","Medium Low","Medium High","High"})</f>
        <v>High</v>
      </c>
      <c r="AK269" t="str">
        <f>LOOKUP(AA269,{0,3.41,4.83,6.25},{"Low","Medium Low","Medium High","High"})</f>
        <v>High</v>
      </c>
      <c r="AL269" t="str">
        <f>LOOKUP(AB269,{0,4.31,5.38,6.45},{"Low","Medium Low","Medium High","High"})</f>
        <v>Medium High</v>
      </c>
      <c r="AM269">
        <f>VLOOKUP(C269,'CLEAN DATA'!$C$1:$BE$1213,25,FALSE)</f>
        <v>3</v>
      </c>
      <c r="AN269">
        <f>VLOOKUP($C269,'CLEAN DATA'!$C$1:$BE$1213,2,FALSE)</f>
        <v>50</v>
      </c>
      <c r="AO269" t="str">
        <f t="shared" si="79"/>
        <v>41-50</v>
      </c>
      <c r="AP269">
        <f>VLOOKUP(C269,'AT Copy'!C268:BP1480,66,FALSE)</f>
        <v>4</v>
      </c>
      <c r="AQ269">
        <f>VLOOKUP(C269,'AT Copy'!C268:BP1480,40,FALSE)</f>
        <v>0</v>
      </c>
    </row>
    <row r="270" spans="1:43" x14ac:dyDescent="0.2">
      <c r="A270">
        <v>269</v>
      </c>
      <c r="B270" s="2">
        <v>44095.6797337963</v>
      </c>
      <c r="C270" t="s">
        <v>387</v>
      </c>
      <c r="D270">
        <v>6</v>
      </c>
      <c r="E270">
        <v>1</v>
      </c>
      <c r="F270">
        <v>7</v>
      </c>
      <c r="G270">
        <v>5</v>
      </c>
      <c r="H270">
        <v>5</v>
      </c>
      <c r="I270">
        <v>2</v>
      </c>
      <c r="J270">
        <v>5</v>
      </c>
      <c r="K270">
        <v>1</v>
      </c>
      <c r="L270">
        <v>6</v>
      </c>
      <c r="M270">
        <v>2</v>
      </c>
      <c r="N270">
        <f t="shared" si="64"/>
        <v>6</v>
      </c>
      <c r="O270">
        <f t="shared" si="65"/>
        <v>7</v>
      </c>
      <c r="P270">
        <f t="shared" si="66"/>
        <v>7</v>
      </c>
      <c r="Q270">
        <f t="shared" si="67"/>
        <v>3</v>
      </c>
      <c r="R270">
        <f t="shared" si="68"/>
        <v>5</v>
      </c>
      <c r="S270">
        <f t="shared" si="69"/>
        <v>6</v>
      </c>
      <c r="T270">
        <f t="shared" si="70"/>
        <v>5</v>
      </c>
      <c r="U270">
        <f t="shared" si="71"/>
        <v>7</v>
      </c>
      <c r="V270">
        <f t="shared" si="72"/>
        <v>6</v>
      </c>
      <c r="W270">
        <f t="shared" si="73"/>
        <v>6</v>
      </c>
      <c r="X270">
        <f t="shared" si="74"/>
        <v>6</v>
      </c>
      <c r="Y270">
        <f t="shared" si="75"/>
        <v>6</v>
      </c>
      <c r="Z270">
        <f t="shared" si="76"/>
        <v>7</v>
      </c>
      <c r="AA270">
        <f t="shared" si="77"/>
        <v>4.5</v>
      </c>
      <c r="AB270">
        <f t="shared" si="78"/>
        <v>5.5</v>
      </c>
      <c r="AC270">
        <v>4.4400000000000004</v>
      </c>
      <c r="AD270">
        <v>5.23</v>
      </c>
      <c r="AE270">
        <v>5.4</v>
      </c>
      <c r="AF270">
        <v>4.83</v>
      </c>
      <c r="AG270">
        <v>5.38</v>
      </c>
      <c r="AH270" t="str">
        <f>LOOKUP(X270,{0,2.99,4.44,5.89},{"Low","Medium Low","Medium High","High"})</f>
        <v>High</v>
      </c>
      <c r="AI270" t="str">
        <f>LOOKUP(Y270,{0,4.12,5.23,6.34},{"Low","Medium Low","Medium High","High"})</f>
        <v>Medium High</v>
      </c>
      <c r="AJ270" t="str">
        <f>LOOKUP(Z270,{0,4.08,5.4,6.72},{"Low","Medium Low","Medium High","High"})</f>
        <v>High</v>
      </c>
      <c r="AK270" t="str">
        <f>LOOKUP(AA270,{0,3.41,4.83,6.25},{"Low","Medium Low","Medium High","High"})</f>
        <v>Medium Low</v>
      </c>
      <c r="AL270" t="str">
        <f>LOOKUP(AB270,{0,4.31,5.38,6.45},{"Low","Medium Low","Medium High","High"})</f>
        <v>Medium High</v>
      </c>
      <c r="AM270">
        <f>VLOOKUP(C270,'CLEAN DATA'!$C$1:$BE$1213,25,FALSE)</f>
        <v>10</v>
      </c>
      <c r="AN270">
        <f>VLOOKUP($C270,'CLEAN DATA'!$C$1:$BE$1213,2,FALSE)</f>
        <v>51</v>
      </c>
      <c r="AO270" t="str">
        <f t="shared" si="79"/>
        <v>51-60</v>
      </c>
      <c r="AP270">
        <f>VLOOKUP(C270,'AT Copy'!C269:BP1481,66,FALSE)</f>
        <v>4</v>
      </c>
      <c r="AQ270">
        <f>VLOOKUP(C270,'AT Copy'!C269:BP1481,40,FALSE)</f>
        <v>1</v>
      </c>
    </row>
    <row r="271" spans="1:43" x14ac:dyDescent="0.2">
      <c r="A271">
        <v>270</v>
      </c>
      <c r="B271" s="2">
        <v>44095.679849537039</v>
      </c>
      <c r="C271" t="s">
        <v>388</v>
      </c>
      <c r="D271">
        <v>1</v>
      </c>
      <c r="E271">
        <v>3</v>
      </c>
      <c r="F271">
        <v>6</v>
      </c>
      <c r="G271">
        <v>6</v>
      </c>
      <c r="H271">
        <v>3</v>
      </c>
      <c r="I271">
        <v>7</v>
      </c>
      <c r="J271">
        <v>7</v>
      </c>
      <c r="K271">
        <v>1</v>
      </c>
      <c r="L271">
        <v>3</v>
      </c>
      <c r="M271">
        <v>1</v>
      </c>
      <c r="N271">
        <f t="shared" si="64"/>
        <v>1</v>
      </c>
      <c r="O271">
        <f t="shared" si="65"/>
        <v>5</v>
      </c>
      <c r="P271">
        <f t="shared" si="66"/>
        <v>6</v>
      </c>
      <c r="Q271">
        <f t="shared" si="67"/>
        <v>2</v>
      </c>
      <c r="R271">
        <f t="shared" si="68"/>
        <v>3</v>
      </c>
      <c r="S271">
        <f t="shared" si="69"/>
        <v>1</v>
      </c>
      <c r="T271">
        <f t="shared" si="70"/>
        <v>7</v>
      </c>
      <c r="U271">
        <f t="shared" si="71"/>
        <v>7</v>
      </c>
      <c r="V271">
        <f t="shared" si="72"/>
        <v>3</v>
      </c>
      <c r="W271">
        <f t="shared" si="73"/>
        <v>7</v>
      </c>
      <c r="X271">
        <f t="shared" si="74"/>
        <v>1</v>
      </c>
      <c r="Y271">
        <f t="shared" si="75"/>
        <v>6</v>
      </c>
      <c r="Z271">
        <f t="shared" si="76"/>
        <v>6.5</v>
      </c>
      <c r="AA271">
        <f t="shared" si="77"/>
        <v>2.5</v>
      </c>
      <c r="AB271">
        <f t="shared" si="78"/>
        <v>5</v>
      </c>
      <c r="AC271">
        <v>4.4400000000000004</v>
      </c>
      <c r="AD271">
        <v>5.23</v>
      </c>
      <c r="AE271">
        <v>5.4</v>
      </c>
      <c r="AF271">
        <v>4.83</v>
      </c>
      <c r="AG271">
        <v>5.38</v>
      </c>
      <c r="AH271" t="str">
        <f>LOOKUP(X271,{0,2.99,4.44,5.89},{"Low","Medium Low","Medium High","High"})</f>
        <v>Low</v>
      </c>
      <c r="AI271" t="str">
        <f>LOOKUP(Y271,{0,4.12,5.23,6.34},{"Low","Medium Low","Medium High","High"})</f>
        <v>Medium High</v>
      </c>
      <c r="AJ271" t="str">
        <f>LOOKUP(Z271,{0,4.08,5.4,6.72},{"Low","Medium Low","Medium High","High"})</f>
        <v>Medium High</v>
      </c>
      <c r="AK271" t="str">
        <f>LOOKUP(AA271,{0,3.41,4.83,6.25},{"Low","Medium Low","Medium High","High"})</f>
        <v>Low</v>
      </c>
      <c r="AL271" t="str">
        <f>LOOKUP(AB271,{0,4.31,5.38,6.45},{"Low","Medium Low","Medium High","High"})</f>
        <v>Medium Low</v>
      </c>
      <c r="AM271">
        <f>VLOOKUP(C271,'CLEAN DATA'!$C$1:$BE$1213,25,FALSE)</f>
        <v>7</v>
      </c>
      <c r="AN271">
        <f>VLOOKUP($C271,'CLEAN DATA'!$C$1:$BE$1213,2,FALSE)</f>
        <v>46</v>
      </c>
      <c r="AO271" t="str">
        <f t="shared" si="79"/>
        <v>41-50</v>
      </c>
      <c r="AP271">
        <f>VLOOKUP(C271,'AT Copy'!C270:BP1482,66,FALSE)</f>
        <v>5</v>
      </c>
      <c r="AQ271">
        <f>VLOOKUP(C271,'AT Copy'!C270:BP1482,40,FALSE)</f>
        <v>1</v>
      </c>
    </row>
    <row r="272" spans="1:43" x14ac:dyDescent="0.2">
      <c r="A272">
        <v>271</v>
      </c>
      <c r="B272" s="2">
        <v>44095.6799537037</v>
      </c>
      <c r="C272" t="s">
        <v>389</v>
      </c>
      <c r="D272">
        <v>3</v>
      </c>
      <c r="E272">
        <v>5</v>
      </c>
      <c r="F272">
        <v>6</v>
      </c>
      <c r="G272">
        <v>6</v>
      </c>
      <c r="H272">
        <v>7</v>
      </c>
      <c r="I272">
        <v>7</v>
      </c>
      <c r="J272">
        <v>7</v>
      </c>
      <c r="K272">
        <v>3</v>
      </c>
      <c r="L272">
        <v>6</v>
      </c>
      <c r="M272">
        <v>1</v>
      </c>
      <c r="N272">
        <f t="shared" si="64"/>
        <v>3</v>
      </c>
      <c r="O272">
        <f t="shared" si="65"/>
        <v>3</v>
      </c>
      <c r="P272">
        <f t="shared" si="66"/>
        <v>6</v>
      </c>
      <c r="Q272">
        <f t="shared" si="67"/>
        <v>2</v>
      </c>
      <c r="R272">
        <f t="shared" si="68"/>
        <v>7</v>
      </c>
      <c r="S272">
        <f t="shared" si="69"/>
        <v>1</v>
      </c>
      <c r="T272">
        <f t="shared" si="70"/>
        <v>7</v>
      </c>
      <c r="U272">
        <f t="shared" si="71"/>
        <v>5</v>
      </c>
      <c r="V272">
        <f t="shared" si="72"/>
        <v>6</v>
      </c>
      <c r="W272">
        <f t="shared" si="73"/>
        <v>7</v>
      </c>
      <c r="X272">
        <f t="shared" si="74"/>
        <v>2</v>
      </c>
      <c r="Y272">
        <f t="shared" si="75"/>
        <v>5</v>
      </c>
      <c r="Z272">
        <f t="shared" si="76"/>
        <v>5.5</v>
      </c>
      <c r="AA272">
        <f t="shared" si="77"/>
        <v>4</v>
      </c>
      <c r="AB272">
        <f t="shared" si="78"/>
        <v>7</v>
      </c>
      <c r="AC272">
        <v>4.4400000000000004</v>
      </c>
      <c r="AD272">
        <v>5.23</v>
      </c>
      <c r="AE272">
        <v>5.4</v>
      </c>
      <c r="AF272">
        <v>4.83</v>
      </c>
      <c r="AG272">
        <v>5.38</v>
      </c>
      <c r="AH272" t="str">
        <f>LOOKUP(X272,{0,2.99,4.44,5.89},{"Low","Medium Low","Medium High","High"})</f>
        <v>Low</v>
      </c>
      <c r="AI272" t="str">
        <f>LOOKUP(Y272,{0,4.12,5.23,6.34},{"Low","Medium Low","Medium High","High"})</f>
        <v>Medium Low</v>
      </c>
      <c r="AJ272" t="str">
        <f>LOOKUP(Z272,{0,4.08,5.4,6.72},{"Low","Medium Low","Medium High","High"})</f>
        <v>Medium High</v>
      </c>
      <c r="AK272" t="str">
        <f>LOOKUP(AA272,{0,3.41,4.83,6.25},{"Low","Medium Low","Medium High","High"})</f>
        <v>Medium Low</v>
      </c>
      <c r="AL272" t="str">
        <f>LOOKUP(AB272,{0,4.31,5.38,6.45},{"Low","Medium Low","Medium High","High"})</f>
        <v>High</v>
      </c>
      <c r="AM272">
        <f>VLOOKUP(C272,'CLEAN DATA'!$C$1:$BE$1213,25,FALSE)</f>
        <v>13</v>
      </c>
      <c r="AN272">
        <f>VLOOKUP($C272,'CLEAN DATA'!$C$1:$BE$1213,2,FALSE)</f>
        <v>31</v>
      </c>
      <c r="AO272" t="str">
        <f t="shared" si="79"/>
        <v>31-40</v>
      </c>
      <c r="AP272">
        <f>VLOOKUP(C272,'AT Copy'!C271:BP1483,66,FALSE)</f>
        <v>3</v>
      </c>
      <c r="AQ272">
        <f>VLOOKUP(C272,'AT Copy'!C271:BP1483,40,FALSE)</f>
        <v>1</v>
      </c>
    </row>
    <row r="273" spans="1:43" x14ac:dyDescent="0.2">
      <c r="A273">
        <v>272</v>
      </c>
      <c r="B273" s="2">
        <v>44095.680104166669</v>
      </c>
      <c r="C273" t="s">
        <v>390</v>
      </c>
      <c r="D273">
        <v>5</v>
      </c>
      <c r="E273">
        <v>5</v>
      </c>
      <c r="F273">
        <v>6</v>
      </c>
      <c r="G273">
        <v>7</v>
      </c>
      <c r="H273">
        <v>6</v>
      </c>
      <c r="I273">
        <v>7</v>
      </c>
      <c r="J273">
        <v>7</v>
      </c>
      <c r="K273">
        <v>6</v>
      </c>
      <c r="L273">
        <v>6</v>
      </c>
      <c r="M273">
        <v>7</v>
      </c>
      <c r="N273">
        <f t="shared" si="64"/>
        <v>5</v>
      </c>
      <c r="O273">
        <f t="shared" si="65"/>
        <v>3</v>
      </c>
      <c r="P273">
        <f t="shared" si="66"/>
        <v>6</v>
      </c>
      <c r="Q273">
        <f t="shared" si="67"/>
        <v>1</v>
      </c>
      <c r="R273">
        <f t="shared" si="68"/>
        <v>6</v>
      </c>
      <c r="S273">
        <f t="shared" si="69"/>
        <v>1</v>
      </c>
      <c r="T273">
        <f t="shared" si="70"/>
        <v>7</v>
      </c>
      <c r="U273">
        <f t="shared" si="71"/>
        <v>2</v>
      </c>
      <c r="V273">
        <f t="shared" si="72"/>
        <v>6</v>
      </c>
      <c r="W273">
        <f t="shared" si="73"/>
        <v>1</v>
      </c>
      <c r="X273">
        <f t="shared" si="74"/>
        <v>3</v>
      </c>
      <c r="Y273">
        <f t="shared" si="75"/>
        <v>5</v>
      </c>
      <c r="Z273">
        <f t="shared" si="76"/>
        <v>4</v>
      </c>
      <c r="AA273">
        <f t="shared" si="77"/>
        <v>3.5</v>
      </c>
      <c r="AB273">
        <f t="shared" si="78"/>
        <v>3.5</v>
      </c>
      <c r="AC273">
        <v>4.4400000000000004</v>
      </c>
      <c r="AD273">
        <v>5.23</v>
      </c>
      <c r="AE273">
        <v>5.4</v>
      </c>
      <c r="AF273">
        <v>4.83</v>
      </c>
      <c r="AG273">
        <v>5.38</v>
      </c>
      <c r="AH273" t="str">
        <f>LOOKUP(X273,{0,2.99,4.44,5.89},{"Low","Medium Low","Medium High","High"})</f>
        <v>Medium Low</v>
      </c>
      <c r="AI273" t="str">
        <f>LOOKUP(Y273,{0,4.12,5.23,6.34},{"Low","Medium Low","Medium High","High"})</f>
        <v>Medium Low</v>
      </c>
      <c r="AJ273" t="str">
        <f>LOOKUP(Z273,{0,4.08,5.4,6.72},{"Low","Medium Low","Medium High","High"})</f>
        <v>Low</v>
      </c>
      <c r="AK273" t="str">
        <f>LOOKUP(AA273,{0,3.41,4.83,6.25},{"Low","Medium Low","Medium High","High"})</f>
        <v>Medium Low</v>
      </c>
      <c r="AL273" t="str">
        <f>LOOKUP(AB273,{0,4.31,5.38,6.45},{"Low","Medium Low","Medium High","High"})</f>
        <v>Low</v>
      </c>
      <c r="AM273">
        <f>VLOOKUP(C273,'CLEAN DATA'!$C$1:$BE$1213,25,FALSE)</f>
        <v>1</v>
      </c>
      <c r="AN273">
        <f>VLOOKUP($C273,'CLEAN DATA'!$C$1:$BE$1213,2,FALSE)</f>
        <v>54</v>
      </c>
      <c r="AO273" t="str">
        <f t="shared" si="79"/>
        <v>51-60</v>
      </c>
      <c r="AP273">
        <f>VLOOKUP(C273,'AT Copy'!C272:BP1484,66,FALSE)</f>
        <v>1</v>
      </c>
      <c r="AQ273">
        <f>VLOOKUP(C273,'AT Copy'!C272:BP1484,40,FALSE)</f>
        <v>0</v>
      </c>
    </row>
    <row r="274" spans="1:43" x14ac:dyDescent="0.2">
      <c r="A274">
        <v>273</v>
      </c>
      <c r="B274" s="2">
        <v>44095.681273148148</v>
      </c>
      <c r="C274" t="s">
        <v>391</v>
      </c>
      <c r="D274">
        <v>6</v>
      </c>
      <c r="E274">
        <v>7</v>
      </c>
      <c r="F274">
        <v>7</v>
      </c>
      <c r="G274">
        <v>2</v>
      </c>
      <c r="H274">
        <v>7</v>
      </c>
      <c r="I274">
        <v>2</v>
      </c>
      <c r="J274">
        <v>7</v>
      </c>
      <c r="K274">
        <v>5</v>
      </c>
      <c r="L274">
        <v>5</v>
      </c>
      <c r="M274">
        <v>6</v>
      </c>
      <c r="N274">
        <f t="shared" si="64"/>
        <v>6</v>
      </c>
      <c r="O274">
        <f t="shared" si="65"/>
        <v>1</v>
      </c>
      <c r="P274">
        <f t="shared" si="66"/>
        <v>7</v>
      </c>
      <c r="Q274">
        <f t="shared" si="67"/>
        <v>6</v>
      </c>
      <c r="R274">
        <f t="shared" si="68"/>
        <v>7</v>
      </c>
      <c r="S274">
        <f t="shared" si="69"/>
        <v>6</v>
      </c>
      <c r="T274">
        <f t="shared" si="70"/>
        <v>7</v>
      </c>
      <c r="U274">
        <f t="shared" si="71"/>
        <v>3</v>
      </c>
      <c r="V274">
        <f t="shared" si="72"/>
        <v>5</v>
      </c>
      <c r="W274">
        <f t="shared" si="73"/>
        <v>2</v>
      </c>
      <c r="X274">
        <f t="shared" si="74"/>
        <v>6</v>
      </c>
      <c r="Y274">
        <f t="shared" si="75"/>
        <v>4</v>
      </c>
      <c r="Z274">
        <f t="shared" si="76"/>
        <v>5</v>
      </c>
      <c r="AA274">
        <f t="shared" si="77"/>
        <v>5.5</v>
      </c>
      <c r="AB274">
        <f t="shared" si="78"/>
        <v>4.5</v>
      </c>
      <c r="AC274">
        <v>4.4400000000000004</v>
      </c>
      <c r="AD274">
        <v>5.23</v>
      </c>
      <c r="AE274">
        <v>5.4</v>
      </c>
      <c r="AF274">
        <v>4.83</v>
      </c>
      <c r="AG274">
        <v>5.38</v>
      </c>
      <c r="AH274" t="str">
        <f>LOOKUP(X274,{0,2.99,4.44,5.89},{"Low","Medium Low","Medium High","High"})</f>
        <v>High</v>
      </c>
      <c r="AI274" t="str">
        <f>LOOKUP(Y274,{0,4.12,5.23,6.34},{"Low","Medium Low","Medium High","High"})</f>
        <v>Low</v>
      </c>
      <c r="AJ274" t="str">
        <f>LOOKUP(Z274,{0,4.08,5.4,6.72},{"Low","Medium Low","Medium High","High"})</f>
        <v>Medium Low</v>
      </c>
      <c r="AK274" t="str">
        <f>LOOKUP(AA274,{0,3.41,4.83,6.25},{"Low","Medium Low","Medium High","High"})</f>
        <v>Medium High</v>
      </c>
      <c r="AL274" t="str">
        <f>LOOKUP(AB274,{0,4.31,5.38,6.45},{"Low","Medium Low","Medium High","High"})</f>
        <v>Medium Low</v>
      </c>
      <c r="AM274">
        <f>VLOOKUP(C274,'CLEAN DATA'!$C$1:$BE$1213,25,FALSE)</f>
        <v>10</v>
      </c>
      <c r="AN274">
        <f>VLOOKUP($C274,'CLEAN DATA'!$C$1:$BE$1213,2,FALSE)</f>
        <v>45</v>
      </c>
      <c r="AO274" t="str">
        <f t="shared" si="79"/>
        <v>41-50</v>
      </c>
      <c r="AP274">
        <f>VLOOKUP(C274,'AT Copy'!C273:BP1485,66,FALSE)</f>
        <v>7</v>
      </c>
      <c r="AQ274">
        <f>VLOOKUP(C274,'AT Copy'!C273:BP1485,40,FALSE)</f>
        <v>0</v>
      </c>
    </row>
    <row r="275" spans="1:43" x14ac:dyDescent="0.2">
      <c r="A275">
        <v>274</v>
      </c>
      <c r="B275" s="2">
        <v>44095.681574074071</v>
      </c>
      <c r="C275" t="s">
        <v>392</v>
      </c>
      <c r="D275">
        <v>7</v>
      </c>
      <c r="E275">
        <v>6</v>
      </c>
      <c r="F275">
        <v>6</v>
      </c>
      <c r="G275">
        <v>7</v>
      </c>
      <c r="H275">
        <v>5</v>
      </c>
      <c r="I275">
        <v>6</v>
      </c>
      <c r="J275">
        <v>5</v>
      </c>
      <c r="K275">
        <v>5</v>
      </c>
      <c r="L275">
        <v>5</v>
      </c>
      <c r="M275">
        <v>4</v>
      </c>
      <c r="N275">
        <f t="shared" si="64"/>
        <v>7</v>
      </c>
      <c r="O275">
        <f t="shared" si="65"/>
        <v>2</v>
      </c>
      <c r="P275">
        <f t="shared" si="66"/>
        <v>6</v>
      </c>
      <c r="Q275">
        <f t="shared" si="67"/>
        <v>1</v>
      </c>
      <c r="R275">
        <f t="shared" si="68"/>
        <v>5</v>
      </c>
      <c r="S275">
        <f t="shared" si="69"/>
        <v>2</v>
      </c>
      <c r="T275">
        <f t="shared" si="70"/>
        <v>5</v>
      </c>
      <c r="U275">
        <f t="shared" si="71"/>
        <v>3</v>
      </c>
      <c r="V275">
        <f t="shared" si="72"/>
        <v>5</v>
      </c>
      <c r="W275">
        <f t="shared" si="73"/>
        <v>4</v>
      </c>
      <c r="X275">
        <f t="shared" si="74"/>
        <v>4.5</v>
      </c>
      <c r="Y275">
        <f t="shared" si="75"/>
        <v>3.5</v>
      </c>
      <c r="Z275">
        <f t="shared" si="76"/>
        <v>4.5</v>
      </c>
      <c r="AA275">
        <f t="shared" si="77"/>
        <v>3</v>
      </c>
      <c r="AB275">
        <f t="shared" si="78"/>
        <v>4.5</v>
      </c>
      <c r="AC275">
        <v>4.4400000000000004</v>
      </c>
      <c r="AD275">
        <v>5.23</v>
      </c>
      <c r="AE275">
        <v>5.4</v>
      </c>
      <c r="AF275">
        <v>4.83</v>
      </c>
      <c r="AG275">
        <v>5.38</v>
      </c>
      <c r="AH275" t="str">
        <f>LOOKUP(X275,{0,2.99,4.44,5.89},{"Low","Medium Low","Medium High","High"})</f>
        <v>Medium High</v>
      </c>
      <c r="AI275" t="str">
        <f>LOOKUP(Y275,{0,4.12,5.23,6.34},{"Low","Medium Low","Medium High","High"})</f>
        <v>Low</v>
      </c>
      <c r="AJ275" t="str">
        <f>LOOKUP(Z275,{0,4.08,5.4,6.72},{"Low","Medium Low","Medium High","High"})</f>
        <v>Medium Low</v>
      </c>
      <c r="AK275" t="str">
        <f>LOOKUP(AA275,{0,3.41,4.83,6.25},{"Low","Medium Low","Medium High","High"})</f>
        <v>Low</v>
      </c>
      <c r="AL275" t="str">
        <f>LOOKUP(AB275,{0,4.31,5.38,6.45},{"Low","Medium Low","Medium High","High"})</f>
        <v>Medium Low</v>
      </c>
      <c r="AM275">
        <f>VLOOKUP(C275,'CLEAN DATA'!$C$1:$BE$1213,25,FALSE)</f>
        <v>1</v>
      </c>
      <c r="AN275">
        <f>VLOOKUP($C275,'CLEAN DATA'!$C$1:$BE$1213,2,FALSE)</f>
        <v>48</v>
      </c>
      <c r="AO275" t="str">
        <f t="shared" si="79"/>
        <v>41-50</v>
      </c>
      <c r="AP275">
        <f>VLOOKUP(C275,'AT Copy'!C274:BP1486,66,FALSE)</f>
        <v>7</v>
      </c>
      <c r="AQ275">
        <f>VLOOKUP(C275,'AT Copy'!C274:BP1486,40,FALSE)</f>
        <v>1</v>
      </c>
    </row>
    <row r="276" spans="1:43" x14ac:dyDescent="0.2">
      <c r="A276">
        <v>275</v>
      </c>
      <c r="B276" s="2">
        <v>44095.681620370371</v>
      </c>
      <c r="C276" t="s">
        <v>393</v>
      </c>
      <c r="D276">
        <v>7</v>
      </c>
      <c r="E276">
        <v>7</v>
      </c>
      <c r="F276">
        <v>6</v>
      </c>
      <c r="G276">
        <v>5</v>
      </c>
      <c r="H276">
        <v>5</v>
      </c>
      <c r="I276">
        <v>6</v>
      </c>
      <c r="J276">
        <v>7</v>
      </c>
      <c r="K276">
        <v>6</v>
      </c>
      <c r="L276">
        <v>6</v>
      </c>
      <c r="M276">
        <v>5</v>
      </c>
      <c r="N276">
        <f t="shared" si="64"/>
        <v>7</v>
      </c>
      <c r="O276">
        <f t="shared" si="65"/>
        <v>1</v>
      </c>
      <c r="P276">
        <f t="shared" si="66"/>
        <v>6</v>
      </c>
      <c r="Q276">
        <f t="shared" si="67"/>
        <v>3</v>
      </c>
      <c r="R276">
        <f t="shared" si="68"/>
        <v>5</v>
      </c>
      <c r="S276">
        <f t="shared" si="69"/>
        <v>2</v>
      </c>
      <c r="T276">
        <f t="shared" si="70"/>
        <v>7</v>
      </c>
      <c r="U276">
        <f t="shared" si="71"/>
        <v>2</v>
      </c>
      <c r="V276">
        <f t="shared" si="72"/>
        <v>6</v>
      </c>
      <c r="W276">
        <f t="shared" si="73"/>
        <v>3</v>
      </c>
      <c r="X276">
        <f t="shared" si="74"/>
        <v>4.5</v>
      </c>
      <c r="Y276">
        <f t="shared" si="75"/>
        <v>4</v>
      </c>
      <c r="Z276">
        <f t="shared" si="76"/>
        <v>4</v>
      </c>
      <c r="AA276">
        <f t="shared" si="77"/>
        <v>4.5</v>
      </c>
      <c r="AB276">
        <f t="shared" si="78"/>
        <v>4</v>
      </c>
      <c r="AC276">
        <v>4.4400000000000004</v>
      </c>
      <c r="AD276">
        <v>5.23</v>
      </c>
      <c r="AE276">
        <v>5.4</v>
      </c>
      <c r="AF276">
        <v>4.83</v>
      </c>
      <c r="AG276">
        <v>5.38</v>
      </c>
      <c r="AH276" t="str">
        <f>LOOKUP(X276,{0,2.99,4.44,5.89},{"Low","Medium Low","Medium High","High"})</f>
        <v>Medium High</v>
      </c>
      <c r="AI276" t="str">
        <f>LOOKUP(Y276,{0,4.12,5.23,6.34},{"Low","Medium Low","Medium High","High"})</f>
        <v>Low</v>
      </c>
      <c r="AJ276" t="str">
        <f>LOOKUP(Z276,{0,4.08,5.4,6.72},{"Low","Medium Low","Medium High","High"})</f>
        <v>Low</v>
      </c>
      <c r="AK276" t="str">
        <f>LOOKUP(AA276,{0,3.41,4.83,6.25},{"Low","Medium Low","Medium High","High"})</f>
        <v>Medium Low</v>
      </c>
      <c r="AL276" t="str">
        <f>LOOKUP(AB276,{0,4.31,5.38,6.45},{"Low","Medium Low","Medium High","High"})</f>
        <v>Low</v>
      </c>
      <c r="AM276">
        <f>VLOOKUP(C276,'CLEAN DATA'!$C$1:$BE$1213,25,FALSE)</f>
        <v>7</v>
      </c>
      <c r="AN276">
        <f>VLOOKUP($C276,'CLEAN DATA'!$C$1:$BE$1213,2,FALSE)</f>
        <v>30</v>
      </c>
      <c r="AO276" t="str">
        <f t="shared" si="79"/>
        <v>&lt;=30</v>
      </c>
      <c r="AP276">
        <f>VLOOKUP(C276,'AT Copy'!C275:BP1487,66,FALSE)</f>
        <v>1</v>
      </c>
      <c r="AQ276">
        <f>VLOOKUP(C276,'AT Copy'!C275:BP1487,40,FALSE)</f>
        <v>0</v>
      </c>
    </row>
    <row r="277" spans="1:43" x14ac:dyDescent="0.2">
      <c r="A277">
        <v>276</v>
      </c>
      <c r="B277" s="2">
        <v>44095.681620370371</v>
      </c>
      <c r="C277" t="s">
        <v>394</v>
      </c>
      <c r="D277">
        <v>4</v>
      </c>
      <c r="E277">
        <v>5</v>
      </c>
      <c r="F277">
        <v>5</v>
      </c>
      <c r="G277">
        <v>5</v>
      </c>
      <c r="H277">
        <v>6</v>
      </c>
      <c r="I277">
        <v>6</v>
      </c>
      <c r="J277">
        <v>4</v>
      </c>
      <c r="K277">
        <v>5</v>
      </c>
      <c r="L277">
        <v>4</v>
      </c>
      <c r="M277">
        <v>5</v>
      </c>
      <c r="N277">
        <f t="shared" si="64"/>
        <v>4</v>
      </c>
      <c r="O277">
        <f t="shared" si="65"/>
        <v>3</v>
      </c>
      <c r="P277">
        <f t="shared" si="66"/>
        <v>5</v>
      </c>
      <c r="Q277">
        <f t="shared" si="67"/>
        <v>3</v>
      </c>
      <c r="R277">
        <f t="shared" si="68"/>
        <v>6</v>
      </c>
      <c r="S277">
        <f t="shared" si="69"/>
        <v>2</v>
      </c>
      <c r="T277">
        <f t="shared" si="70"/>
        <v>4</v>
      </c>
      <c r="U277">
        <f t="shared" si="71"/>
        <v>3</v>
      </c>
      <c r="V277">
        <f t="shared" si="72"/>
        <v>4</v>
      </c>
      <c r="W277">
        <f t="shared" si="73"/>
        <v>3</v>
      </c>
      <c r="X277">
        <f t="shared" si="74"/>
        <v>3</v>
      </c>
      <c r="Y277">
        <f t="shared" si="75"/>
        <v>3.5</v>
      </c>
      <c r="Z277">
        <f t="shared" si="76"/>
        <v>4</v>
      </c>
      <c r="AA277">
        <f t="shared" si="77"/>
        <v>3.5</v>
      </c>
      <c r="AB277">
        <f t="shared" si="78"/>
        <v>4.5</v>
      </c>
      <c r="AC277">
        <v>4.4400000000000004</v>
      </c>
      <c r="AD277">
        <v>5.23</v>
      </c>
      <c r="AE277">
        <v>5.4</v>
      </c>
      <c r="AF277">
        <v>4.83</v>
      </c>
      <c r="AG277">
        <v>5.38</v>
      </c>
      <c r="AH277" t="str">
        <f>LOOKUP(X277,{0,2.99,4.44,5.89},{"Low","Medium Low","Medium High","High"})</f>
        <v>Medium Low</v>
      </c>
      <c r="AI277" t="str">
        <f>LOOKUP(Y277,{0,4.12,5.23,6.34},{"Low","Medium Low","Medium High","High"})</f>
        <v>Low</v>
      </c>
      <c r="AJ277" t="str">
        <f>LOOKUP(Z277,{0,4.08,5.4,6.72},{"Low","Medium Low","Medium High","High"})</f>
        <v>Low</v>
      </c>
      <c r="AK277" t="str">
        <f>LOOKUP(AA277,{0,3.41,4.83,6.25},{"Low","Medium Low","Medium High","High"})</f>
        <v>Medium Low</v>
      </c>
      <c r="AL277" t="str">
        <f>LOOKUP(AB277,{0,4.31,5.38,6.45},{"Low","Medium Low","Medium High","High"})</f>
        <v>Medium Low</v>
      </c>
      <c r="AM277">
        <f>VLOOKUP(C277,'CLEAN DATA'!$C$1:$BE$1213,25,FALSE)</f>
        <v>1</v>
      </c>
      <c r="AN277">
        <f>VLOOKUP($C277,'CLEAN DATA'!$C$1:$BE$1213,2,FALSE)</f>
        <v>36</v>
      </c>
      <c r="AO277" t="str">
        <f t="shared" si="79"/>
        <v>31-40</v>
      </c>
      <c r="AP277">
        <f>VLOOKUP(C277,'AT Copy'!C276:BP1488,66,FALSE)</f>
        <v>1</v>
      </c>
      <c r="AQ277">
        <f>VLOOKUP(C277,'AT Copy'!C276:BP1488,40,FALSE)</f>
        <v>0</v>
      </c>
    </row>
    <row r="278" spans="1:43" x14ac:dyDescent="0.2">
      <c r="A278">
        <v>277</v>
      </c>
      <c r="B278" s="2">
        <v>44095.681666666664</v>
      </c>
      <c r="C278" t="s">
        <v>395</v>
      </c>
      <c r="D278">
        <v>7</v>
      </c>
      <c r="E278">
        <v>5</v>
      </c>
      <c r="F278">
        <v>6</v>
      </c>
      <c r="G278">
        <v>5</v>
      </c>
      <c r="H278">
        <v>6</v>
      </c>
      <c r="I278">
        <v>6</v>
      </c>
      <c r="J278">
        <v>6</v>
      </c>
      <c r="K278">
        <v>5</v>
      </c>
      <c r="L278">
        <v>5</v>
      </c>
      <c r="M278">
        <v>6</v>
      </c>
      <c r="N278">
        <f t="shared" si="64"/>
        <v>7</v>
      </c>
      <c r="O278">
        <f t="shared" si="65"/>
        <v>3</v>
      </c>
      <c r="P278">
        <f t="shared" si="66"/>
        <v>6</v>
      </c>
      <c r="Q278">
        <f t="shared" si="67"/>
        <v>3</v>
      </c>
      <c r="R278">
        <f t="shared" si="68"/>
        <v>6</v>
      </c>
      <c r="S278">
        <f t="shared" si="69"/>
        <v>2</v>
      </c>
      <c r="T278">
        <f t="shared" si="70"/>
        <v>6</v>
      </c>
      <c r="U278">
        <f t="shared" si="71"/>
        <v>3</v>
      </c>
      <c r="V278">
        <f t="shared" si="72"/>
        <v>5</v>
      </c>
      <c r="W278">
        <f t="shared" si="73"/>
        <v>2</v>
      </c>
      <c r="X278">
        <f t="shared" si="74"/>
        <v>4.5</v>
      </c>
      <c r="Y278">
        <f t="shared" si="75"/>
        <v>4.5</v>
      </c>
      <c r="Z278">
        <f t="shared" si="76"/>
        <v>4.5</v>
      </c>
      <c r="AA278">
        <f t="shared" si="77"/>
        <v>4</v>
      </c>
      <c r="AB278">
        <f t="shared" si="78"/>
        <v>4</v>
      </c>
      <c r="AC278">
        <v>4.4400000000000004</v>
      </c>
      <c r="AD278">
        <v>5.23</v>
      </c>
      <c r="AE278">
        <v>5.4</v>
      </c>
      <c r="AF278">
        <v>4.83</v>
      </c>
      <c r="AG278">
        <v>5.38</v>
      </c>
      <c r="AH278" t="str">
        <f>LOOKUP(X278,{0,2.99,4.44,5.89},{"Low","Medium Low","Medium High","High"})</f>
        <v>Medium High</v>
      </c>
      <c r="AI278" t="str">
        <f>LOOKUP(Y278,{0,4.12,5.23,6.34},{"Low","Medium Low","Medium High","High"})</f>
        <v>Medium Low</v>
      </c>
      <c r="AJ278" t="str">
        <f>LOOKUP(Z278,{0,4.08,5.4,6.72},{"Low","Medium Low","Medium High","High"})</f>
        <v>Medium Low</v>
      </c>
      <c r="AK278" t="str">
        <f>LOOKUP(AA278,{0,3.41,4.83,6.25},{"Low","Medium Low","Medium High","High"})</f>
        <v>Medium Low</v>
      </c>
      <c r="AL278" t="str">
        <f>LOOKUP(AB278,{0,4.31,5.38,6.45},{"Low","Medium Low","Medium High","High"})</f>
        <v>Low</v>
      </c>
      <c r="AM278">
        <f>VLOOKUP(C278,'CLEAN DATA'!$C$1:$BE$1213,25,FALSE)</f>
        <v>1</v>
      </c>
      <c r="AN278">
        <f>VLOOKUP($C278,'CLEAN DATA'!$C$1:$BE$1213,2,FALSE)</f>
        <v>31</v>
      </c>
      <c r="AO278" t="str">
        <f t="shared" si="79"/>
        <v>31-40</v>
      </c>
      <c r="AP278">
        <f>VLOOKUP(C278,'AT Copy'!C277:BP1489,66,FALSE)</f>
        <v>1</v>
      </c>
      <c r="AQ278">
        <f>VLOOKUP(C278,'AT Copy'!C277:BP1489,40,FALSE)</f>
        <v>1</v>
      </c>
    </row>
    <row r="279" spans="1:43" x14ac:dyDescent="0.2">
      <c r="A279">
        <v>278</v>
      </c>
      <c r="B279" s="2">
        <v>44095.682997685188</v>
      </c>
      <c r="C279" t="s">
        <v>396</v>
      </c>
      <c r="D279">
        <v>7</v>
      </c>
      <c r="E279">
        <v>1</v>
      </c>
      <c r="F279">
        <v>7</v>
      </c>
      <c r="G279">
        <v>1</v>
      </c>
      <c r="H279">
        <v>7</v>
      </c>
      <c r="I279">
        <v>7</v>
      </c>
      <c r="J279">
        <v>7</v>
      </c>
      <c r="K279">
        <v>1</v>
      </c>
      <c r="L279">
        <v>7</v>
      </c>
      <c r="M279">
        <v>1</v>
      </c>
      <c r="N279">
        <f t="shared" si="64"/>
        <v>7</v>
      </c>
      <c r="O279">
        <f t="shared" si="65"/>
        <v>7</v>
      </c>
      <c r="P279">
        <f t="shared" si="66"/>
        <v>7</v>
      </c>
      <c r="Q279">
        <f t="shared" si="67"/>
        <v>7</v>
      </c>
      <c r="R279">
        <f t="shared" si="68"/>
        <v>7</v>
      </c>
      <c r="S279">
        <f t="shared" si="69"/>
        <v>1</v>
      </c>
      <c r="T279">
        <f t="shared" si="70"/>
        <v>7</v>
      </c>
      <c r="U279">
        <f t="shared" si="71"/>
        <v>7</v>
      </c>
      <c r="V279">
        <f t="shared" si="72"/>
        <v>7</v>
      </c>
      <c r="W279">
        <f t="shared" si="73"/>
        <v>7</v>
      </c>
      <c r="X279">
        <f t="shared" si="74"/>
        <v>4</v>
      </c>
      <c r="Y279">
        <f t="shared" si="75"/>
        <v>7</v>
      </c>
      <c r="Z279">
        <f t="shared" si="76"/>
        <v>7</v>
      </c>
      <c r="AA279">
        <f t="shared" si="77"/>
        <v>7</v>
      </c>
      <c r="AB279">
        <f t="shared" si="78"/>
        <v>7</v>
      </c>
      <c r="AC279">
        <v>4.4400000000000004</v>
      </c>
      <c r="AD279">
        <v>5.23</v>
      </c>
      <c r="AE279">
        <v>5.4</v>
      </c>
      <c r="AF279">
        <v>4.83</v>
      </c>
      <c r="AG279">
        <v>5.38</v>
      </c>
      <c r="AH279" t="str">
        <f>LOOKUP(X279,{0,2.99,4.44,5.89},{"Low","Medium Low","Medium High","High"})</f>
        <v>Medium Low</v>
      </c>
      <c r="AI279" t="str">
        <f>LOOKUP(Y279,{0,4.12,5.23,6.34},{"Low","Medium Low","Medium High","High"})</f>
        <v>High</v>
      </c>
      <c r="AJ279" t="str">
        <f>LOOKUP(Z279,{0,4.08,5.4,6.72},{"Low","Medium Low","Medium High","High"})</f>
        <v>High</v>
      </c>
      <c r="AK279" t="str">
        <f>LOOKUP(AA279,{0,3.41,4.83,6.25},{"Low","Medium Low","Medium High","High"})</f>
        <v>High</v>
      </c>
      <c r="AL279" t="str">
        <f>LOOKUP(AB279,{0,4.31,5.38,6.45},{"Low","Medium Low","Medium High","High"})</f>
        <v>High</v>
      </c>
      <c r="AM279">
        <f>VLOOKUP(C279,'CLEAN DATA'!$C$1:$BE$1213,25,FALSE)</f>
        <v>1</v>
      </c>
      <c r="AN279">
        <f>VLOOKUP($C279,'CLEAN DATA'!$C$1:$BE$1213,2,FALSE)</f>
        <v>25</v>
      </c>
      <c r="AO279" t="str">
        <f t="shared" si="79"/>
        <v>&lt;=30</v>
      </c>
      <c r="AP279">
        <f>VLOOKUP(C279,'AT Copy'!C278:BP1490,66,FALSE)</f>
        <v>8</v>
      </c>
      <c r="AQ279">
        <f>VLOOKUP(C279,'AT Copy'!C278:BP1490,40,FALSE)</f>
        <v>0</v>
      </c>
    </row>
    <row r="280" spans="1:43" x14ac:dyDescent="0.2">
      <c r="A280">
        <v>279</v>
      </c>
      <c r="B280" s="2">
        <v>44095.683182870373</v>
      </c>
      <c r="C280" t="s">
        <v>397</v>
      </c>
      <c r="D280">
        <v>5</v>
      </c>
      <c r="E280">
        <v>6</v>
      </c>
      <c r="F280">
        <v>6</v>
      </c>
      <c r="G280">
        <v>5</v>
      </c>
      <c r="H280">
        <v>4</v>
      </c>
      <c r="I280">
        <v>5</v>
      </c>
      <c r="J280">
        <v>4</v>
      </c>
      <c r="K280">
        <v>6</v>
      </c>
      <c r="L280">
        <v>6</v>
      </c>
      <c r="M280">
        <v>5</v>
      </c>
      <c r="N280">
        <f t="shared" si="64"/>
        <v>5</v>
      </c>
      <c r="O280">
        <f t="shared" si="65"/>
        <v>2</v>
      </c>
      <c r="P280">
        <f t="shared" si="66"/>
        <v>6</v>
      </c>
      <c r="Q280">
        <f t="shared" si="67"/>
        <v>3</v>
      </c>
      <c r="R280">
        <f t="shared" si="68"/>
        <v>4</v>
      </c>
      <c r="S280">
        <f t="shared" si="69"/>
        <v>3</v>
      </c>
      <c r="T280">
        <f t="shared" si="70"/>
        <v>4</v>
      </c>
      <c r="U280">
        <f t="shared" si="71"/>
        <v>2</v>
      </c>
      <c r="V280">
        <f t="shared" si="72"/>
        <v>6</v>
      </c>
      <c r="W280">
        <f t="shared" si="73"/>
        <v>3</v>
      </c>
      <c r="X280">
        <f t="shared" si="74"/>
        <v>4</v>
      </c>
      <c r="Y280">
        <f t="shared" si="75"/>
        <v>3</v>
      </c>
      <c r="Z280">
        <f t="shared" si="76"/>
        <v>4</v>
      </c>
      <c r="AA280">
        <f t="shared" si="77"/>
        <v>4.5</v>
      </c>
      <c r="AB280">
        <f t="shared" si="78"/>
        <v>3.5</v>
      </c>
      <c r="AC280">
        <v>4.4400000000000004</v>
      </c>
      <c r="AD280">
        <v>5.23</v>
      </c>
      <c r="AE280">
        <v>5.4</v>
      </c>
      <c r="AF280">
        <v>4.83</v>
      </c>
      <c r="AG280">
        <v>5.38</v>
      </c>
      <c r="AH280" t="str">
        <f>LOOKUP(X280,{0,2.99,4.44,5.89},{"Low","Medium Low","Medium High","High"})</f>
        <v>Medium Low</v>
      </c>
      <c r="AI280" t="str">
        <f>LOOKUP(Y280,{0,4.12,5.23,6.34},{"Low","Medium Low","Medium High","High"})</f>
        <v>Low</v>
      </c>
      <c r="AJ280" t="str">
        <f>LOOKUP(Z280,{0,4.08,5.4,6.72},{"Low","Medium Low","Medium High","High"})</f>
        <v>Low</v>
      </c>
      <c r="AK280" t="str">
        <f>LOOKUP(AA280,{0,3.41,4.83,6.25},{"Low","Medium Low","Medium High","High"})</f>
        <v>Medium Low</v>
      </c>
      <c r="AL280" t="str">
        <f>LOOKUP(AB280,{0,4.31,5.38,6.45},{"Low","Medium Low","Medium High","High"})</f>
        <v>Low</v>
      </c>
      <c r="AM280">
        <f>VLOOKUP(C280,'CLEAN DATA'!$C$1:$BE$1213,25,FALSE)</f>
        <v>2</v>
      </c>
      <c r="AN280">
        <f>VLOOKUP($C280,'CLEAN DATA'!$C$1:$BE$1213,2,FALSE)</f>
        <v>30</v>
      </c>
      <c r="AO280" t="str">
        <f t="shared" si="79"/>
        <v>&lt;=30</v>
      </c>
      <c r="AP280">
        <f>VLOOKUP(C280,'AT Copy'!C279:BP1491,66,FALSE)</f>
        <v>1</v>
      </c>
      <c r="AQ280">
        <f>VLOOKUP(C280,'AT Copy'!C279:BP1491,40,FALSE)</f>
        <v>0</v>
      </c>
    </row>
    <row r="281" spans="1:43" x14ac:dyDescent="0.2">
      <c r="A281">
        <v>280</v>
      </c>
      <c r="B281" s="2">
        <v>44095.684293981481</v>
      </c>
      <c r="C281" t="s">
        <v>398</v>
      </c>
      <c r="D281">
        <v>7</v>
      </c>
      <c r="E281">
        <v>1</v>
      </c>
      <c r="F281">
        <v>7</v>
      </c>
      <c r="G281">
        <v>6</v>
      </c>
      <c r="H281">
        <v>7</v>
      </c>
      <c r="I281">
        <v>2</v>
      </c>
      <c r="J281">
        <v>7</v>
      </c>
      <c r="K281">
        <v>1</v>
      </c>
      <c r="L281">
        <v>7</v>
      </c>
      <c r="M281">
        <v>1</v>
      </c>
      <c r="N281">
        <f t="shared" si="64"/>
        <v>7</v>
      </c>
      <c r="O281">
        <f t="shared" si="65"/>
        <v>7</v>
      </c>
      <c r="P281">
        <f t="shared" si="66"/>
        <v>7</v>
      </c>
      <c r="Q281">
        <f t="shared" si="67"/>
        <v>2</v>
      </c>
      <c r="R281">
        <f t="shared" si="68"/>
        <v>7</v>
      </c>
      <c r="S281">
        <f t="shared" si="69"/>
        <v>6</v>
      </c>
      <c r="T281">
        <f t="shared" si="70"/>
        <v>7</v>
      </c>
      <c r="U281">
        <f t="shared" si="71"/>
        <v>7</v>
      </c>
      <c r="V281">
        <f t="shared" si="72"/>
        <v>7</v>
      </c>
      <c r="W281">
        <f t="shared" si="73"/>
        <v>7</v>
      </c>
      <c r="X281">
        <f t="shared" si="74"/>
        <v>6.5</v>
      </c>
      <c r="Y281">
        <f t="shared" si="75"/>
        <v>7</v>
      </c>
      <c r="Z281">
        <f t="shared" si="76"/>
        <v>7</v>
      </c>
      <c r="AA281">
        <f t="shared" si="77"/>
        <v>4.5</v>
      </c>
      <c r="AB281">
        <f t="shared" si="78"/>
        <v>7</v>
      </c>
      <c r="AC281">
        <v>4.4400000000000004</v>
      </c>
      <c r="AD281">
        <v>5.23</v>
      </c>
      <c r="AE281">
        <v>5.4</v>
      </c>
      <c r="AF281">
        <v>4.83</v>
      </c>
      <c r="AG281">
        <v>5.38</v>
      </c>
      <c r="AH281" t="str">
        <f>LOOKUP(X281,{0,2.99,4.44,5.89},{"Low","Medium Low","Medium High","High"})</f>
        <v>High</v>
      </c>
      <c r="AI281" t="str">
        <f>LOOKUP(Y281,{0,4.12,5.23,6.34},{"Low","Medium Low","Medium High","High"})</f>
        <v>High</v>
      </c>
      <c r="AJ281" t="str">
        <f>LOOKUP(Z281,{0,4.08,5.4,6.72},{"Low","Medium Low","Medium High","High"})</f>
        <v>High</v>
      </c>
      <c r="AK281" t="str">
        <f>LOOKUP(AA281,{0,3.41,4.83,6.25},{"Low","Medium Low","Medium High","High"})</f>
        <v>Medium Low</v>
      </c>
      <c r="AL281" t="str">
        <f>LOOKUP(AB281,{0,4.31,5.38,6.45},{"Low","Medium Low","Medium High","High"})</f>
        <v>High</v>
      </c>
      <c r="AM281">
        <f>VLOOKUP(C281,'CLEAN DATA'!$C$1:$BE$1213,25,FALSE)</f>
        <v>1</v>
      </c>
      <c r="AN281">
        <f>VLOOKUP($C281,'CLEAN DATA'!$C$1:$BE$1213,2,FALSE)</f>
        <v>40</v>
      </c>
      <c r="AO281" t="str">
        <f t="shared" si="79"/>
        <v>31-40</v>
      </c>
      <c r="AP281">
        <f>VLOOKUP(C281,'AT Copy'!C280:BP1492,66,FALSE)</f>
        <v>4</v>
      </c>
      <c r="AQ281">
        <f>VLOOKUP(C281,'AT Copy'!C280:BP1492,40,FALSE)</f>
        <v>0</v>
      </c>
    </row>
    <row r="282" spans="1:43" x14ac:dyDescent="0.2">
      <c r="A282">
        <v>281</v>
      </c>
      <c r="B282" s="2">
        <v>44095.686180555553</v>
      </c>
      <c r="C282" t="s">
        <v>399</v>
      </c>
      <c r="D282">
        <v>5</v>
      </c>
      <c r="E282">
        <v>1</v>
      </c>
      <c r="F282">
        <v>7</v>
      </c>
      <c r="G282">
        <v>5</v>
      </c>
      <c r="H282">
        <v>6</v>
      </c>
      <c r="I282">
        <v>6</v>
      </c>
      <c r="J282">
        <v>7</v>
      </c>
      <c r="K282">
        <v>3</v>
      </c>
      <c r="L282">
        <v>4</v>
      </c>
      <c r="M282">
        <v>1</v>
      </c>
      <c r="N282">
        <f t="shared" si="64"/>
        <v>5</v>
      </c>
      <c r="O282">
        <f t="shared" si="65"/>
        <v>7</v>
      </c>
      <c r="P282">
        <f t="shared" si="66"/>
        <v>7</v>
      </c>
      <c r="Q282">
        <f t="shared" si="67"/>
        <v>3</v>
      </c>
      <c r="R282">
        <f t="shared" si="68"/>
        <v>6</v>
      </c>
      <c r="S282">
        <f t="shared" si="69"/>
        <v>2</v>
      </c>
      <c r="T282">
        <f t="shared" si="70"/>
        <v>7</v>
      </c>
      <c r="U282">
        <f t="shared" si="71"/>
        <v>5</v>
      </c>
      <c r="V282">
        <f t="shared" si="72"/>
        <v>4</v>
      </c>
      <c r="W282">
        <f t="shared" si="73"/>
        <v>7</v>
      </c>
      <c r="X282">
        <f t="shared" si="74"/>
        <v>3.5</v>
      </c>
      <c r="Y282">
        <f t="shared" si="75"/>
        <v>7</v>
      </c>
      <c r="Z282">
        <f t="shared" si="76"/>
        <v>6</v>
      </c>
      <c r="AA282">
        <f t="shared" si="77"/>
        <v>3.5</v>
      </c>
      <c r="AB282">
        <f t="shared" si="78"/>
        <v>6.5</v>
      </c>
      <c r="AC282">
        <v>4.4400000000000004</v>
      </c>
      <c r="AD282">
        <v>5.23</v>
      </c>
      <c r="AE282">
        <v>5.4</v>
      </c>
      <c r="AF282">
        <v>4.83</v>
      </c>
      <c r="AG282">
        <v>5.38</v>
      </c>
      <c r="AH282" t="str">
        <f>LOOKUP(X282,{0,2.99,4.44,5.89},{"Low","Medium Low","Medium High","High"})</f>
        <v>Medium Low</v>
      </c>
      <c r="AI282" t="str">
        <f>LOOKUP(Y282,{0,4.12,5.23,6.34},{"Low","Medium Low","Medium High","High"})</f>
        <v>High</v>
      </c>
      <c r="AJ282" t="str">
        <f>LOOKUP(Z282,{0,4.08,5.4,6.72},{"Low","Medium Low","Medium High","High"})</f>
        <v>Medium High</v>
      </c>
      <c r="AK282" t="str">
        <f>LOOKUP(AA282,{0,3.41,4.83,6.25},{"Low","Medium Low","Medium High","High"})</f>
        <v>Medium Low</v>
      </c>
      <c r="AL282" t="str">
        <f>LOOKUP(AB282,{0,4.31,5.38,6.45},{"Low","Medium Low","Medium High","High"})</f>
        <v>High</v>
      </c>
      <c r="AM282">
        <f>VLOOKUP(C282,'CLEAN DATA'!$C$1:$BE$1213,25,FALSE)</f>
        <v>5</v>
      </c>
      <c r="AN282">
        <f>VLOOKUP($C282,'CLEAN DATA'!$C$1:$BE$1213,2,FALSE)</f>
        <v>47</v>
      </c>
      <c r="AO282" t="str">
        <f t="shared" si="79"/>
        <v>41-50</v>
      </c>
      <c r="AP282">
        <f>VLOOKUP(C282,'AT Copy'!C281:BP1493,66,FALSE)</f>
        <v>6</v>
      </c>
      <c r="AQ282">
        <f>VLOOKUP(C282,'AT Copy'!C281:BP1493,40,FALSE)</f>
        <v>0</v>
      </c>
    </row>
    <row r="283" spans="1:43" x14ac:dyDescent="0.2">
      <c r="A283">
        <v>282</v>
      </c>
      <c r="B283" s="2">
        <v>44095.68644675926</v>
      </c>
      <c r="C283" t="s">
        <v>400</v>
      </c>
      <c r="D283">
        <v>6</v>
      </c>
      <c r="E283">
        <v>6</v>
      </c>
      <c r="F283">
        <v>6</v>
      </c>
      <c r="G283">
        <v>5</v>
      </c>
      <c r="H283">
        <v>7</v>
      </c>
      <c r="I283">
        <v>5</v>
      </c>
      <c r="J283">
        <v>6</v>
      </c>
      <c r="K283">
        <v>6</v>
      </c>
      <c r="L283">
        <v>7</v>
      </c>
      <c r="M283">
        <v>6</v>
      </c>
      <c r="N283">
        <f t="shared" si="64"/>
        <v>6</v>
      </c>
      <c r="O283">
        <f t="shared" si="65"/>
        <v>2</v>
      </c>
      <c r="P283">
        <f t="shared" si="66"/>
        <v>6</v>
      </c>
      <c r="Q283">
        <f t="shared" si="67"/>
        <v>3</v>
      </c>
      <c r="R283">
        <f t="shared" si="68"/>
        <v>7</v>
      </c>
      <c r="S283">
        <f t="shared" si="69"/>
        <v>3</v>
      </c>
      <c r="T283">
        <f t="shared" si="70"/>
        <v>6</v>
      </c>
      <c r="U283">
        <f t="shared" si="71"/>
        <v>2</v>
      </c>
      <c r="V283">
        <f t="shared" si="72"/>
        <v>7</v>
      </c>
      <c r="W283">
        <f t="shared" si="73"/>
        <v>2</v>
      </c>
      <c r="X283">
        <f t="shared" si="74"/>
        <v>4.5</v>
      </c>
      <c r="Y283">
        <f t="shared" si="75"/>
        <v>4</v>
      </c>
      <c r="Z283">
        <f t="shared" si="76"/>
        <v>4</v>
      </c>
      <c r="AA283">
        <f t="shared" si="77"/>
        <v>5</v>
      </c>
      <c r="AB283">
        <f t="shared" si="78"/>
        <v>4.5</v>
      </c>
      <c r="AC283">
        <v>4.4400000000000004</v>
      </c>
      <c r="AD283">
        <v>5.23</v>
      </c>
      <c r="AE283">
        <v>5.4</v>
      </c>
      <c r="AF283">
        <v>4.83</v>
      </c>
      <c r="AG283">
        <v>5.38</v>
      </c>
      <c r="AH283" t="str">
        <f>LOOKUP(X283,{0,2.99,4.44,5.89},{"Low","Medium Low","Medium High","High"})</f>
        <v>Medium High</v>
      </c>
      <c r="AI283" t="str">
        <f>LOOKUP(Y283,{0,4.12,5.23,6.34},{"Low","Medium Low","Medium High","High"})</f>
        <v>Low</v>
      </c>
      <c r="AJ283" t="str">
        <f>LOOKUP(Z283,{0,4.08,5.4,6.72},{"Low","Medium Low","Medium High","High"})</f>
        <v>Low</v>
      </c>
      <c r="AK283" t="str">
        <f>LOOKUP(AA283,{0,3.41,4.83,6.25},{"Low","Medium Low","Medium High","High"})</f>
        <v>Medium High</v>
      </c>
      <c r="AL283" t="str">
        <f>LOOKUP(AB283,{0,4.31,5.38,6.45},{"Low","Medium Low","Medium High","High"})</f>
        <v>Medium Low</v>
      </c>
      <c r="AM283">
        <f>VLOOKUP(C283,'CLEAN DATA'!$C$1:$BE$1213,25,FALSE)</f>
        <v>1</v>
      </c>
      <c r="AN283">
        <f>VLOOKUP($C283,'CLEAN DATA'!$C$1:$BE$1213,2,FALSE)</f>
        <v>35</v>
      </c>
      <c r="AO283" t="str">
        <f t="shared" si="79"/>
        <v>31-40</v>
      </c>
      <c r="AP283">
        <f>VLOOKUP(C283,'AT Copy'!C282:BP1494,66,FALSE)</f>
        <v>1</v>
      </c>
      <c r="AQ283">
        <f>VLOOKUP(C283,'AT Copy'!C282:BP1494,40,FALSE)</f>
        <v>0</v>
      </c>
    </row>
    <row r="284" spans="1:43" x14ac:dyDescent="0.2">
      <c r="A284">
        <v>283</v>
      </c>
      <c r="B284" s="2">
        <v>44095.687268518515</v>
      </c>
      <c r="C284" t="s">
        <v>401</v>
      </c>
      <c r="D284">
        <v>1</v>
      </c>
      <c r="E284">
        <v>2</v>
      </c>
      <c r="F284">
        <v>6</v>
      </c>
      <c r="G284">
        <v>1</v>
      </c>
      <c r="H284">
        <v>6</v>
      </c>
      <c r="I284">
        <v>6</v>
      </c>
      <c r="J284">
        <v>2</v>
      </c>
      <c r="K284">
        <v>1</v>
      </c>
      <c r="L284">
        <v>4</v>
      </c>
      <c r="M284">
        <v>2</v>
      </c>
      <c r="N284">
        <f t="shared" si="64"/>
        <v>1</v>
      </c>
      <c r="O284">
        <f t="shared" si="65"/>
        <v>6</v>
      </c>
      <c r="P284">
        <f t="shared" si="66"/>
        <v>6</v>
      </c>
      <c r="Q284">
        <f t="shared" si="67"/>
        <v>7</v>
      </c>
      <c r="R284">
        <f t="shared" si="68"/>
        <v>6</v>
      </c>
      <c r="S284">
        <f t="shared" si="69"/>
        <v>2</v>
      </c>
      <c r="T284">
        <f t="shared" si="70"/>
        <v>2</v>
      </c>
      <c r="U284">
        <f t="shared" si="71"/>
        <v>7</v>
      </c>
      <c r="V284">
        <f t="shared" si="72"/>
        <v>4</v>
      </c>
      <c r="W284">
        <f t="shared" si="73"/>
        <v>6</v>
      </c>
      <c r="X284">
        <f t="shared" si="74"/>
        <v>1.5</v>
      </c>
      <c r="Y284">
        <f t="shared" si="75"/>
        <v>4</v>
      </c>
      <c r="Z284">
        <f t="shared" si="76"/>
        <v>6.5</v>
      </c>
      <c r="AA284">
        <f t="shared" si="77"/>
        <v>5.5</v>
      </c>
      <c r="AB284">
        <f t="shared" si="78"/>
        <v>6</v>
      </c>
      <c r="AC284">
        <v>4.4400000000000004</v>
      </c>
      <c r="AD284">
        <v>5.23</v>
      </c>
      <c r="AE284">
        <v>5.4</v>
      </c>
      <c r="AF284">
        <v>4.83</v>
      </c>
      <c r="AG284">
        <v>5.38</v>
      </c>
      <c r="AH284" t="str">
        <f>LOOKUP(X284,{0,2.99,4.44,5.89},{"Low","Medium Low","Medium High","High"})</f>
        <v>Low</v>
      </c>
      <c r="AI284" t="str">
        <f>LOOKUP(Y284,{0,4.12,5.23,6.34},{"Low","Medium Low","Medium High","High"})</f>
        <v>Low</v>
      </c>
      <c r="AJ284" t="str">
        <f>LOOKUP(Z284,{0,4.08,5.4,6.72},{"Low","Medium Low","Medium High","High"})</f>
        <v>Medium High</v>
      </c>
      <c r="AK284" t="str">
        <f>LOOKUP(AA284,{0,3.41,4.83,6.25},{"Low","Medium Low","Medium High","High"})</f>
        <v>Medium High</v>
      </c>
      <c r="AL284" t="str">
        <f>LOOKUP(AB284,{0,4.31,5.38,6.45},{"Low","Medium Low","Medium High","High"})</f>
        <v>Medium High</v>
      </c>
      <c r="AM284">
        <f>VLOOKUP(C284,'CLEAN DATA'!$C$1:$BE$1213,25,FALSE)</f>
        <v>11</v>
      </c>
      <c r="AN284">
        <f>VLOOKUP($C284,'CLEAN DATA'!$C$1:$BE$1213,2,FALSE)</f>
        <v>55</v>
      </c>
      <c r="AO284" t="str">
        <f t="shared" si="79"/>
        <v>51-60</v>
      </c>
      <c r="AP284">
        <f>VLOOKUP(C284,'AT Copy'!C283:BP1495,66,FALSE)</f>
        <v>3</v>
      </c>
      <c r="AQ284">
        <f>VLOOKUP(C284,'AT Copy'!C283:BP1495,40,FALSE)</f>
        <v>1</v>
      </c>
    </row>
    <row r="285" spans="1:43" x14ac:dyDescent="0.2">
      <c r="A285">
        <v>284</v>
      </c>
      <c r="B285" s="2">
        <v>44095.687523148146</v>
      </c>
      <c r="C285" t="s">
        <v>403</v>
      </c>
      <c r="D285">
        <v>1</v>
      </c>
      <c r="E285">
        <v>2</v>
      </c>
      <c r="F285">
        <v>6</v>
      </c>
      <c r="G285">
        <v>6</v>
      </c>
      <c r="H285">
        <v>7</v>
      </c>
      <c r="I285">
        <v>7</v>
      </c>
      <c r="J285">
        <v>7</v>
      </c>
      <c r="K285">
        <v>5</v>
      </c>
      <c r="L285">
        <v>5</v>
      </c>
      <c r="M285">
        <v>6</v>
      </c>
      <c r="N285">
        <f t="shared" si="64"/>
        <v>1</v>
      </c>
      <c r="O285">
        <f t="shared" si="65"/>
        <v>6</v>
      </c>
      <c r="P285">
        <f t="shared" si="66"/>
        <v>6</v>
      </c>
      <c r="Q285">
        <f t="shared" si="67"/>
        <v>2</v>
      </c>
      <c r="R285">
        <f t="shared" si="68"/>
        <v>7</v>
      </c>
      <c r="S285">
        <f t="shared" si="69"/>
        <v>1</v>
      </c>
      <c r="T285">
        <f t="shared" si="70"/>
        <v>7</v>
      </c>
      <c r="U285">
        <f t="shared" si="71"/>
        <v>3</v>
      </c>
      <c r="V285">
        <f t="shared" si="72"/>
        <v>5</v>
      </c>
      <c r="W285">
        <f t="shared" si="73"/>
        <v>2</v>
      </c>
      <c r="X285">
        <f t="shared" si="74"/>
        <v>1</v>
      </c>
      <c r="Y285">
        <f t="shared" si="75"/>
        <v>6.5</v>
      </c>
      <c r="Z285">
        <f t="shared" si="76"/>
        <v>4.5</v>
      </c>
      <c r="AA285">
        <f t="shared" si="77"/>
        <v>3.5</v>
      </c>
      <c r="AB285">
        <f t="shared" si="78"/>
        <v>4.5</v>
      </c>
      <c r="AC285">
        <v>4.4400000000000004</v>
      </c>
      <c r="AD285">
        <v>5.23</v>
      </c>
      <c r="AE285">
        <v>5.4</v>
      </c>
      <c r="AF285">
        <v>4.83</v>
      </c>
      <c r="AG285">
        <v>5.38</v>
      </c>
      <c r="AH285" t="str">
        <f>LOOKUP(X285,{0,2.99,4.44,5.89},{"Low","Medium Low","Medium High","High"})</f>
        <v>Low</v>
      </c>
      <c r="AI285" t="str">
        <f>LOOKUP(Y285,{0,4.12,5.23,6.34},{"Low","Medium Low","Medium High","High"})</f>
        <v>High</v>
      </c>
      <c r="AJ285" t="str">
        <f>LOOKUP(Z285,{0,4.08,5.4,6.72},{"Low","Medium Low","Medium High","High"})</f>
        <v>Medium Low</v>
      </c>
      <c r="AK285" t="str">
        <f>LOOKUP(AA285,{0,3.41,4.83,6.25},{"Low","Medium Low","Medium High","High"})</f>
        <v>Medium Low</v>
      </c>
      <c r="AL285" t="str">
        <f>LOOKUP(AB285,{0,4.31,5.38,6.45},{"Low","Medium Low","Medium High","High"})</f>
        <v>Medium Low</v>
      </c>
      <c r="AM285">
        <f>VLOOKUP(C285,'CLEAN DATA'!$C$1:$BE$1213,25,FALSE)</f>
        <v>11</v>
      </c>
      <c r="AN285">
        <f>VLOOKUP($C285,'CLEAN DATA'!$C$1:$BE$1213,2,FALSE)</f>
        <v>44</v>
      </c>
      <c r="AO285" t="str">
        <f t="shared" si="79"/>
        <v>41-50</v>
      </c>
      <c r="AP285">
        <f>VLOOKUP(C285,'AT Copy'!C284:BP1496,66,FALSE)</f>
        <v>5</v>
      </c>
      <c r="AQ285">
        <f>VLOOKUP(C285,'AT Copy'!C284:BP1496,40,FALSE)</f>
        <v>1</v>
      </c>
    </row>
    <row r="286" spans="1:43" x14ac:dyDescent="0.2">
      <c r="A286">
        <v>285</v>
      </c>
      <c r="B286" s="2">
        <v>44095.688043981485</v>
      </c>
      <c r="C286" t="s">
        <v>405</v>
      </c>
      <c r="D286">
        <v>4</v>
      </c>
      <c r="E286">
        <v>1</v>
      </c>
      <c r="F286">
        <v>5</v>
      </c>
      <c r="G286">
        <v>2</v>
      </c>
      <c r="H286">
        <v>5</v>
      </c>
      <c r="I286">
        <v>3</v>
      </c>
      <c r="J286">
        <v>5</v>
      </c>
      <c r="K286">
        <v>3</v>
      </c>
      <c r="L286">
        <v>6</v>
      </c>
      <c r="M286">
        <v>4</v>
      </c>
      <c r="N286">
        <f t="shared" si="64"/>
        <v>4</v>
      </c>
      <c r="O286">
        <f t="shared" si="65"/>
        <v>7</v>
      </c>
      <c r="P286">
        <f t="shared" si="66"/>
        <v>5</v>
      </c>
      <c r="Q286">
        <f t="shared" si="67"/>
        <v>6</v>
      </c>
      <c r="R286">
        <f t="shared" si="68"/>
        <v>5</v>
      </c>
      <c r="S286">
        <f t="shared" si="69"/>
        <v>5</v>
      </c>
      <c r="T286">
        <f t="shared" si="70"/>
        <v>5</v>
      </c>
      <c r="U286">
        <f t="shared" si="71"/>
        <v>5</v>
      </c>
      <c r="V286">
        <f t="shared" si="72"/>
        <v>6</v>
      </c>
      <c r="W286">
        <f t="shared" si="73"/>
        <v>4</v>
      </c>
      <c r="X286">
        <f t="shared" si="74"/>
        <v>4.5</v>
      </c>
      <c r="Y286">
        <f t="shared" si="75"/>
        <v>6</v>
      </c>
      <c r="Z286">
        <f t="shared" si="76"/>
        <v>5</v>
      </c>
      <c r="AA286">
        <f t="shared" si="77"/>
        <v>6</v>
      </c>
      <c r="AB286">
        <f t="shared" si="78"/>
        <v>4.5</v>
      </c>
      <c r="AC286">
        <v>4.4400000000000004</v>
      </c>
      <c r="AD286">
        <v>5.23</v>
      </c>
      <c r="AE286">
        <v>5.4</v>
      </c>
      <c r="AF286">
        <v>4.83</v>
      </c>
      <c r="AG286">
        <v>5.38</v>
      </c>
      <c r="AH286" t="str">
        <f>LOOKUP(X286,{0,2.99,4.44,5.89},{"Low","Medium Low","Medium High","High"})</f>
        <v>Medium High</v>
      </c>
      <c r="AI286" t="str">
        <f>LOOKUP(Y286,{0,4.12,5.23,6.34},{"Low","Medium Low","Medium High","High"})</f>
        <v>Medium High</v>
      </c>
      <c r="AJ286" t="str">
        <f>LOOKUP(Z286,{0,4.08,5.4,6.72},{"Low","Medium Low","Medium High","High"})</f>
        <v>Medium Low</v>
      </c>
      <c r="AK286" t="str">
        <f>LOOKUP(AA286,{0,3.41,4.83,6.25},{"Low","Medium Low","Medium High","High"})</f>
        <v>Medium High</v>
      </c>
      <c r="AL286" t="str">
        <f>LOOKUP(AB286,{0,4.31,5.38,6.45},{"Low","Medium Low","Medium High","High"})</f>
        <v>Medium Low</v>
      </c>
      <c r="AM286">
        <f>VLOOKUP(C286,'CLEAN DATA'!$C$1:$BE$1213,25,FALSE)</f>
        <v>3</v>
      </c>
      <c r="AN286">
        <f>VLOOKUP($C286,'CLEAN DATA'!$C$1:$BE$1213,2,FALSE)</f>
        <v>46</v>
      </c>
      <c r="AO286" t="str">
        <f t="shared" si="79"/>
        <v>41-50</v>
      </c>
      <c r="AP286">
        <f>VLOOKUP(C286,'AT Copy'!C285:BP1497,66,FALSE)</f>
        <v>2</v>
      </c>
      <c r="AQ286">
        <f>VLOOKUP(C286,'AT Copy'!C285:BP1497,40,FALSE)</f>
        <v>1</v>
      </c>
    </row>
    <row r="287" spans="1:43" x14ac:dyDescent="0.2">
      <c r="A287">
        <v>286</v>
      </c>
      <c r="B287" s="2">
        <v>44095.688298611109</v>
      </c>
      <c r="C287" t="s">
        <v>406</v>
      </c>
      <c r="D287">
        <v>7</v>
      </c>
      <c r="E287">
        <v>7</v>
      </c>
      <c r="F287">
        <v>6</v>
      </c>
      <c r="G287">
        <v>5</v>
      </c>
      <c r="H287">
        <v>6</v>
      </c>
      <c r="I287">
        <v>7</v>
      </c>
      <c r="J287">
        <v>6</v>
      </c>
      <c r="K287">
        <v>6</v>
      </c>
      <c r="L287">
        <v>6</v>
      </c>
      <c r="M287">
        <v>6</v>
      </c>
      <c r="N287">
        <f t="shared" si="64"/>
        <v>7</v>
      </c>
      <c r="O287">
        <f t="shared" si="65"/>
        <v>1</v>
      </c>
      <c r="P287">
        <f t="shared" si="66"/>
        <v>6</v>
      </c>
      <c r="Q287">
        <f t="shared" si="67"/>
        <v>3</v>
      </c>
      <c r="R287">
        <f t="shared" si="68"/>
        <v>6</v>
      </c>
      <c r="S287">
        <f t="shared" si="69"/>
        <v>1</v>
      </c>
      <c r="T287">
        <f t="shared" si="70"/>
        <v>6</v>
      </c>
      <c r="U287">
        <f t="shared" si="71"/>
        <v>2</v>
      </c>
      <c r="V287">
        <f t="shared" si="72"/>
        <v>6</v>
      </c>
      <c r="W287">
        <f t="shared" si="73"/>
        <v>2</v>
      </c>
      <c r="X287">
        <f t="shared" si="74"/>
        <v>4</v>
      </c>
      <c r="Y287">
        <f t="shared" si="75"/>
        <v>3.5</v>
      </c>
      <c r="Z287">
        <f t="shared" si="76"/>
        <v>4</v>
      </c>
      <c r="AA287">
        <f t="shared" si="77"/>
        <v>4.5</v>
      </c>
      <c r="AB287">
        <f t="shared" si="78"/>
        <v>4</v>
      </c>
      <c r="AC287">
        <v>4.4400000000000004</v>
      </c>
      <c r="AD287">
        <v>5.23</v>
      </c>
      <c r="AE287">
        <v>5.4</v>
      </c>
      <c r="AF287">
        <v>4.83</v>
      </c>
      <c r="AG287">
        <v>5.38</v>
      </c>
      <c r="AH287" t="str">
        <f>LOOKUP(X287,{0,2.99,4.44,5.89},{"Low","Medium Low","Medium High","High"})</f>
        <v>Medium Low</v>
      </c>
      <c r="AI287" t="str">
        <f>LOOKUP(Y287,{0,4.12,5.23,6.34},{"Low","Medium Low","Medium High","High"})</f>
        <v>Low</v>
      </c>
      <c r="AJ287" t="str">
        <f>LOOKUP(Z287,{0,4.08,5.4,6.72},{"Low","Medium Low","Medium High","High"})</f>
        <v>Low</v>
      </c>
      <c r="AK287" t="str">
        <f>LOOKUP(AA287,{0,3.41,4.83,6.25},{"Low","Medium Low","Medium High","High"})</f>
        <v>Medium Low</v>
      </c>
      <c r="AL287" t="str">
        <f>LOOKUP(AB287,{0,4.31,5.38,6.45},{"Low","Medium Low","Medium High","High"})</f>
        <v>Low</v>
      </c>
      <c r="AM287">
        <f>VLOOKUP(C287,'CLEAN DATA'!$C$1:$BE$1213,25,FALSE)</f>
        <v>1</v>
      </c>
      <c r="AN287">
        <f>VLOOKUP($C287,'CLEAN DATA'!$C$1:$BE$1213,2,FALSE)</f>
        <v>39</v>
      </c>
      <c r="AO287" t="str">
        <f t="shared" si="79"/>
        <v>31-40</v>
      </c>
      <c r="AP287">
        <f>VLOOKUP(C287,'AT Copy'!C286:BP1498,66,FALSE)</f>
        <v>1</v>
      </c>
      <c r="AQ287">
        <f>VLOOKUP(C287,'AT Copy'!C286:BP1498,40,FALSE)</f>
        <v>0</v>
      </c>
    </row>
    <row r="288" spans="1:43" x14ac:dyDescent="0.2">
      <c r="A288">
        <v>287</v>
      </c>
      <c r="B288" s="2">
        <v>44095.68849537037</v>
      </c>
      <c r="C288" t="s">
        <v>407</v>
      </c>
      <c r="D288">
        <v>2</v>
      </c>
      <c r="E288">
        <v>2</v>
      </c>
      <c r="F288">
        <v>5</v>
      </c>
      <c r="G288">
        <v>5</v>
      </c>
      <c r="H288">
        <v>5</v>
      </c>
      <c r="I288">
        <v>7</v>
      </c>
      <c r="J288">
        <v>5</v>
      </c>
      <c r="K288">
        <v>5</v>
      </c>
      <c r="L288">
        <v>6</v>
      </c>
      <c r="M288">
        <v>3</v>
      </c>
      <c r="N288">
        <f t="shared" si="64"/>
        <v>2</v>
      </c>
      <c r="O288">
        <f t="shared" si="65"/>
        <v>6</v>
      </c>
      <c r="P288">
        <f t="shared" si="66"/>
        <v>5</v>
      </c>
      <c r="Q288">
        <f t="shared" si="67"/>
        <v>3</v>
      </c>
      <c r="R288">
        <f t="shared" si="68"/>
        <v>5</v>
      </c>
      <c r="S288">
        <f t="shared" si="69"/>
        <v>1</v>
      </c>
      <c r="T288">
        <f t="shared" si="70"/>
        <v>5</v>
      </c>
      <c r="U288">
        <f t="shared" si="71"/>
        <v>3</v>
      </c>
      <c r="V288">
        <f t="shared" si="72"/>
        <v>6</v>
      </c>
      <c r="W288">
        <f t="shared" si="73"/>
        <v>5</v>
      </c>
      <c r="X288">
        <f t="shared" si="74"/>
        <v>1.5</v>
      </c>
      <c r="Y288">
        <f t="shared" si="75"/>
        <v>5.5</v>
      </c>
      <c r="Z288">
        <f t="shared" si="76"/>
        <v>4</v>
      </c>
      <c r="AA288">
        <f t="shared" si="77"/>
        <v>4.5</v>
      </c>
      <c r="AB288">
        <f t="shared" si="78"/>
        <v>5</v>
      </c>
      <c r="AC288">
        <v>4.4400000000000004</v>
      </c>
      <c r="AD288">
        <v>5.23</v>
      </c>
      <c r="AE288">
        <v>5.4</v>
      </c>
      <c r="AF288">
        <v>4.83</v>
      </c>
      <c r="AG288">
        <v>5.38</v>
      </c>
      <c r="AH288" t="str">
        <f>LOOKUP(X288,{0,2.99,4.44,5.89},{"Low","Medium Low","Medium High","High"})</f>
        <v>Low</v>
      </c>
      <c r="AI288" t="str">
        <f>LOOKUP(Y288,{0,4.12,5.23,6.34},{"Low","Medium Low","Medium High","High"})</f>
        <v>Medium High</v>
      </c>
      <c r="AJ288" t="str">
        <f>LOOKUP(Z288,{0,4.08,5.4,6.72},{"Low","Medium Low","Medium High","High"})</f>
        <v>Low</v>
      </c>
      <c r="AK288" t="str">
        <f>LOOKUP(AA288,{0,3.41,4.83,6.25},{"Low","Medium Low","Medium High","High"})</f>
        <v>Medium Low</v>
      </c>
      <c r="AL288" t="str">
        <f>LOOKUP(AB288,{0,4.31,5.38,6.45},{"Low","Medium Low","Medium High","High"})</f>
        <v>Medium Low</v>
      </c>
      <c r="AM288">
        <f>VLOOKUP(C288,'CLEAN DATA'!$C$1:$BE$1213,25,FALSE)</f>
        <v>13</v>
      </c>
      <c r="AN288">
        <f>VLOOKUP($C288,'CLEAN DATA'!$C$1:$BE$1213,2,FALSE)</f>
        <v>64</v>
      </c>
      <c r="AO288" t="str">
        <f t="shared" si="79"/>
        <v>60+</v>
      </c>
      <c r="AP288">
        <f>VLOOKUP(C288,'AT Copy'!C287:BP1499,66,FALSE)</f>
        <v>5</v>
      </c>
      <c r="AQ288">
        <f>VLOOKUP(C288,'AT Copy'!C287:BP1499,40,FALSE)</f>
        <v>0</v>
      </c>
    </row>
    <row r="289" spans="1:43" x14ac:dyDescent="0.2">
      <c r="A289">
        <v>288</v>
      </c>
      <c r="B289" s="2">
        <v>44095.689016203702</v>
      </c>
      <c r="C289" t="s">
        <v>408</v>
      </c>
      <c r="D289">
        <v>7</v>
      </c>
      <c r="E289">
        <v>6</v>
      </c>
      <c r="F289">
        <v>6</v>
      </c>
      <c r="G289">
        <v>5</v>
      </c>
      <c r="H289">
        <v>6</v>
      </c>
      <c r="I289">
        <v>6</v>
      </c>
      <c r="J289">
        <v>6</v>
      </c>
      <c r="K289">
        <v>5</v>
      </c>
      <c r="L289">
        <v>5</v>
      </c>
      <c r="M289">
        <v>6</v>
      </c>
      <c r="N289">
        <f t="shared" si="64"/>
        <v>7</v>
      </c>
      <c r="O289">
        <f t="shared" si="65"/>
        <v>2</v>
      </c>
      <c r="P289">
        <f t="shared" si="66"/>
        <v>6</v>
      </c>
      <c r="Q289">
        <f t="shared" si="67"/>
        <v>3</v>
      </c>
      <c r="R289">
        <f t="shared" si="68"/>
        <v>6</v>
      </c>
      <c r="S289">
        <f t="shared" si="69"/>
        <v>2</v>
      </c>
      <c r="T289">
        <f t="shared" si="70"/>
        <v>6</v>
      </c>
      <c r="U289">
        <f t="shared" si="71"/>
        <v>3</v>
      </c>
      <c r="V289">
        <f t="shared" si="72"/>
        <v>5</v>
      </c>
      <c r="W289">
        <f t="shared" si="73"/>
        <v>2</v>
      </c>
      <c r="X289">
        <f t="shared" si="74"/>
        <v>4.5</v>
      </c>
      <c r="Y289">
        <f t="shared" si="75"/>
        <v>4</v>
      </c>
      <c r="Z289">
        <f t="shared" si="76"/>
        <v>4.5</v>
      </c>
      <c r="AA289">
        <f t="shared" si="77"/>
        <v>4</v>
      </c>
      <c r="AB289">
        <f t="shared" si="78"/>
        <v>4</v>
      </c>
      <c r="AC289">
        <v>4.4400000000000004</v>
      </c>
      <c r="AD289">
        <v>5.23</v>
      </c>
      <c r="AE289">
        <v>5.4</v>
      </c>
      <c r="AF289">
        <v>4.83</v>
      </c>
      <c r="AG289">
        <v>5.38</v>
      </c>
      <c r="AH289" t="str">
        <f>LOOKUP(X289,{0,2.99,4.44,5.89},{"Low","Medium Low","Medium High","High"})</f>
        <v>Medium High</v>
      </c>
      <c r="AI289" t="str">
        <f>LOOKUP(Y289,{0,4.12,5.23,6.34},{"Low","Medium Low","Medium High","High"})</f>
        <v>Low</v>
      </c>
      <c r="AJ289" t="str">
        <f>LOOKUP(Z289,{0,4.08,5.4,6.72},{"Low","Medium Low","Medium High","High"})</f>
        <v>Medium Low</v>
      </c>
      <c r="AK289" t="str">
        <f>LOOKUP(AA289,{0,3.41,4.83,6.25},{"Low","Medium Low","Medium High","High"})</f>
        <v>Medium Low</v>
      </c>
      <c r="AL289" t="str">
        <f>LOOKUP(AB289,{0,4.31,5.38,6.45},{"Low","Medium Low","Medium High","High"})</f>
        <v>Low</v>
      </c>
      <c r="AM289">
        <f>VLOOKUP(C289,'CLEAN DATA'!$C$1:$BE$1213,25,FALSE)</f>
        <v>9</v>
      </c>
      <c r="AN289">
        <f>VLOOKUP($C289,'CLEAN DATA'!$C$1:$BE$1213,2,FALSE)</f>
        <v>38</v>
      </c>
      <c r="AO289" t="str">
        <f t="shared" si="79"/>
        <v>31-40</v>
      </c>
      <c r="AP289">
        <f>VLOOKUP(C289,'AT Copy'!C288:BP1500,66,FALSE)</f>
        <v>1</v>
      </c>
      <c r="AQ289">
        <f>VLOOKUP(C289,'AT Copy'!C288:BP1500,40,FALSE)</f>
        <v>0</v>
      </c>
    </row>
    <row r="290" spans="1:43" x14ac:dyDescent="0.2">
      <c r="A290">
        <v>289</v>
      </c>
      <c r="B290" s="2">
        <v>44095.689849537041</v>
      </c>
      <c r="C290" t="s">
        <v>409</v>
      </c>
      <c r="D290">
        <v>6</v>
      </c>
      <c r="E290">
        <v>5</v>
      </c>
      <c r="F290">
        <v>6</v>
      </c>
      <c r="G290">
        <v>6</v>
      </c>
      <c r="H290">
        <v>7</v>
      </c>
      <c r="I290">
        <v>7</v>
      </c>
      <c r="J290">
        <v>6</v>
      </c>
      <c r="K290">
        <v>4</v>
      </c>
      <c r="L290">
        <v>6</v>
      </c>
      <c r="M290">
        <v>5</v>
      </c>
      <c r="N290">
        <f t="shared" si="64"/>
        <v>6</v>
      </c>
      <c r="O290">
        <f t="shared" si="65"/>
        <v>3</v>
      </c>
      <c r="P290">
        <f t="shared" si="66"/>
        <v>6</v>
      </c>
      <c r="Q290">
        <f t="shared" si="67"/>
        <v>2</v>
      </c>
      <c r="R290">
        <f t="shared" si="68"/>
        <v>7</v>
      </c>
      <c r="S290">
        <f t="shared" si="69"/>
        <v>1</v>
      </c>
      <c r="T290">
        <f t="shared" si="70"/>
        <v>6</v>
      </c>
      <c r="U290">
        <f t="shared" si="71"/>
        <v>4</v>
      </c>
      <c r="V290">
        <f t="shared" si="72"/>
        <v>6</v>
      </c>
      <c r="W290">
        <f t="shared" si="73"/>
        <v>3</v>
      </c>
      <c r="X290">
        <f t="shared" si="74"/>
        <v>3.5</v>
      </c>
      <c r="Y290">
        <f t="shared" si="75"/>
        <v>4.5</v>
      </c>
      <c r="Z290">
        <f t="shared" si="76"/>
        <v>5</v>
      </c>
      <c r="AA290">
        <f t="shared" si="77"/>
        <v>4</v>
      </c>
      <c r="AB290">
        <f t="shared" si="78"/>
        <v>5</v>
      </c>
      <c r="AC290">
        <v>4.4400000000000004</v>
      </c>
      <c r="AD290">
        <v>5.23</v>
      </c>
      <c r="AE290">
        <v>5.4</v>
      </c>
      <c r="AF290">
        <v>4.83</v>
      </c>
      <c r="AG290">
        <v>5.38</v>
      </c>
      <c r="AH290" t="str">
        <f>LOOKUP(X290,{0,2.99,4.44,5.89},{"Low","Medium Low","Medium High","High"})</f>
        <v>Medium Low</v>
      </c>
      <c r="AI290" t="str">
        <f>LOOKUP(Y290,{0,4.12,5.23,6.34},{"Low","Medium Low","Medium High","High"})</f>
        <v>Medium Low</v>
      </c>
      <c r="AJ290" t="str">
        <f>LOOKUP(Z290,{0,4.08,5.4,6.72},{"Low","Medium Low","Medium High","High"})</f>
        <v>Medium Low</v>
      </c>
      <c r="AK290" t="str">
        <f>LOOKUP(AA290,{0,3.41,4.83,6.25},{"Low","Medium Low","Medium High","High"})</f>
        <v>Medium Low</v>
      </c>
      <c r="AL290" t="str">
        <f>LOOKUP(AB290,{0,4.31,5.38,6.45},{"Low","Medium Low","Medium High","High"})</f>
        <v>Medium Low</v>
      </c>
      <c r="AM290">
        <f>VLOOKUP(C290,'CLEAN DATA'!$C$1:$BE$1213,25,FALSE)</f>
        <v>9</v>
      </c>
      <c r="AN290">
        <f>VLOOKUP($C290,'CLEAN DATA'!$C$1:$BE$1213,2,FALSE)</f>
        <v>43</v>
      </c>
      <c r="AO290" t="str">
        <f t="shared" si="79"/>
        <v>41-50</v>
      </c>
      <c r="AP290">
        <f>VLOOKUP(C290,'AT Copy'!C289:BP1501,66,FALSE)</f>
        <v>3</v>
      </c>
      <c r="AQ290">
        <f>VLOOKUP(C290,'AT Copy'!C289:BP1501,40,FALSE)</f>
        <v>1</v>
      </c>
    </row>
    <row r="291" spans="1:43" x14ac:dyDescent="0.2">
      <c r="A291">
        <v>290</v>
      </c>
      <c r="B291" s="2">
        <v>44095.689930555556</v>
      </c>
      <c r="C291" t="s">
        <v>410</v>
      </c>
      <c r="D291">
        <v>7</v>
      </c>
      <c r="E291">
        <v>6</v>
      </c>
      <c r="F291">
        <v>7</v>
      </c>
      <c r="G291">
        <v>5</v>
      </c>
      <c r="H291">
        <v>6</v>
      </c>
      <c r="I291">
        <v>7</v>
      </c>
      <c r="J291">
        <v>7</v>
      </c>
      <c r="K291">
        <v>6</v>
      </c>
      <c r="L291">
        <v>7</v>
      </c>
      <c r="M291">
        <v>7</v>
      </c>
      <c r="N291">
        <f t="shared" si="64"/>
        <v>7</v>
      </c>
      <c r="O291">
        <f t="shared" si="65"/>
        <v>2</v>
      </c>
      <c r="P291">
        <f t="shared" si="66"/>
        <v>7</v>
      </c>
      <c r="Q291">
        <f t="shared" si="67"/>
        <v>3</v>
      </c>
      <c r="R291">
        <f t="shared" si="68"/>
        <v>6</v>
      </c>
      <c r="S291">
        <f t="shared" si="69"/>
        <v>1</v>
      </c>
      <c r="T291">
        <f t="shared" si="70"/>
        <v>7</v>
      </c>
      <c r="U291">
        <f t="shared" si="71"/>
        <v>2</v>
      </c>
      <c r="V291">
        <f t="shared" si="72"/>
        <v>7</v>
      </c>
      <c r="W291">
        <f t="shared" si="73"/>
        <v>1</v>
      </c>
      <c r="X291">
        <f t="shared" si="74"/>
        <v>4</v>
      </c>
      <c r="Y291">
        <f t="shared" si="75"/>
        <v>4.5</v>
      </c>
      <c r="Z291">
        <f t="shared" si="76"/>
        <v>4.5</v>
      </c>
      <c r="AA291">
        <f t="shared" si="77"/>
        <v>5</v>
      </c>
      <c r="AB291">
        <f t="shared" si="78"/>
        <v>3.5</v>
      </c>
      <c r="AC291">
        <v>4.4400000000000004</v>
      </c>
      <c r="AD291">
        <v>5.23</v>
      </c>
      <c r="AE291">
        <v>5.4</v>
      </c>
      <c r="AF291">
        <v>4.83</v>
      </c>
      <c r="AG291">
        <v>5.38</v>
      </c>
      <c r="AH291" t="str">
        <f>LOOKUP(X291,{0,2.99,4.44,5.89},{"Low","Medium Low","Medium High","High"})</f>
        <v>Medium Low</v>
      </c>
      <c r="AI291" t="str">
        <f>LOOKUP(Y291,{0,4.12,5.23,6.34},{"Low","Medium Low","Medium High","High"})</f>
        <v>Medium Low</v>
      </c>
      <c r="AJ291" t="str">
        <f>LOOKUP(Z291,{0,4.08,5.4,6.72},{"Low","Medium Low","Medium High","High"})</f>
        <v>Medium Low</v>
      </c>
      <c r="AK291" t="str">
        <f>LOOKUP(AA291,{0,3.41,4.83,6.25},{"Low","Medium Low","Medium High","High"})</f>
        <v>Medium High</v>
      </c>
      <c r="AL291" t="str">
        <f>LOOKUP(AB291,{0,4.31,5.38,6.45},{"Low","Medium Low","Medium High","High"})</f>
        <v>Low</v>
      </c>
      <c r="AM291">
        <f>VLOOKUP(C291,'CLEAN DATA'!$C$1:$BE$1213,25,FALSE)</f>
        <v>1</v>
      </c>
      <c r="AN291">
        <f>VLOOKUP($C291,'CLEAN DATA'!$C$1:$BE$1213,2,FALSE)</f>
        <v>35</v>
      </c>
      <c r="AO291" t="str">
        <f t="shared" si="79"/>
        <v>31-40</v>
      </c>
      <c r="AP291">
        <f>VLOOKUP(C291,'AT Copy'!C290:BP1502,66,FALSE)</f>
        <v>1</v>
      </c>
      <c r="AQ291">
        <f>VLOOKUP(C291,'AT Copy'!C290:BP1502,40,FALSE)</f>
        <v>1</v>
      </c>
    </row>
    <row r="292" spans="1:43" x14ac:dyDescent="0.2">
      <c r="A292">
        <v>291</v>
      </c>
      <c r="B292" s="2">
        <v>44095.691342592596</v>
      </c>
      <c r="C292" t="s">
        <v>411</v>
      </c>
      <c r="D292">
        <v>2</v>
      </c>
      <c r="E292">
        <v>4</v>
      </c>
      <c r="F292">
        <v>7</v>
      </c>
      <c r="G292">
        <v>3</v>
      </c>
      <c r="H292">
        <v>5</v>
      </c>
      <c r="I292">
        <v>5</v>
      </c>
      <c r="J292">
        <v>3</v>
      </c>
      <c r="K292">
        <v>4</v>
      </c>
      <c r="L292">
        <v>5</v>
      </c>
      <c r="M292">
        <v>4</v>
      </c>
      <c r="N292">
        <f t="shared" si="64"/>
        <v>2</v>
      </c>
      <c r="O292">
        <f t="shared" si="65"/>
        <v>4</v>
      </c>
      <c r="P292">
        <f t="shared" si="66"/>
        <v>7</v>
      </c>
      <c r="Q292">
        <f t="shared" si="67"/>
        <v>5</v>
      </c>
      <c r="R292">
        <f t="shared" si="68"/>
        <v>5</v>
      </c>
      <c r="S292">
        <f t="shared" si="69"/>
        <v>3</v>
      </c>
      <c r="T292">
        <f t="shared" si="70"/>
        <v>3</v>
      </c>
      <c r="U292">
        <f t="shared" si="71"/>
        <v>4</v>
      </c>
      <c r="V292">
        <f t="shared" si="72"/>
        <v>5</v>
      </c>
      <c r="W292">
        <f t="shared" si="73"/>
        <v>4</v>
      </c>
      <c r="X292">
        <f t="shared" si="74"/>
        <v>2.5</v>
      </c>
      <c r="Y292">
        <f t="shared" si="75"/>
        <v>3.5</v>
      </c>
      <c r="Z292">
        <f t="shared" si="76"/>
        <v>5.5</v>
      </c>
      <c r="AA292">
        <f t="shared" si="77"/>
        <v>5</v>
      </c>
      <c r="AB292">
        <f t="shared" si="78"/>
        <v>4.5</v>
      </c>
      <c r="AC292">
        <v>4.4400000000000004</v>
      </c>
      <c r="AD292">
        <v>5.23</v>
      </c>
      <c r="AE292">
        <v>5.4</v>
      </c>
      <c r="AF292">
        <v>4.83</v>
      </c>
      <c r="AG292">
        <v>5.38</v>
      </c>
      <c r="AH292" t="str">
        <f>LOOKUP(X292,{0,2.99,4.44,5.89},{"Low","Medium Low","Medium High","High"})</f>
        <v>Low</v>
      </c>
      <c r="AI292" t="str">
        <f>LOOKUP(Y292,{0,4.12,5.23,6.34},{"Low","Medium Low","Medium High","High"})</f>
        <v>Low</v>
      </c>
      <c r="AJ292" t="str">
        <f>LOOKUP(Z292,{0,4.08,5.4,6.72},{"Low","Medium Low","Medium High","High"})</f>
        <v>Medium High</v>
      </c>
      <c r="AK292" t="str">
        <f>LOOKUP(AA292,{0,3.41,4.83,6.25},{"Low","Medium Low","Medium High","High"})</f>
        <v>Medium High</v>
      </c>
      <c r="AL292" t="str">
        <f>LOOKUP(AB292,{0,4.31,5.38,6.45},{"Low","Medium Low","Medium High","High"})</f>
        <v>Medium Low</v>
      </c>
      <c r="AM292">
        <f>VLOOKUP(C292,'CLEAN DATA'!$C$1:$BE$1213,25,FALSE)</f>
        <v>13</v>
      </c>
      <c r="AN292">
        <f>VLOOKUP($C292,'CLEAN DATA'!$C$1:$BE$1213,2,FALSE)</f>
        <v>50</v>
      </c>
      <c r="AO292" t="str">
        <f t="shared" si="79"/>
        <v>41-50</v>
      </c>
      <c r="AP292">
        <f>VLOOKUP(C292,'AT Copy'!C291:BP1503,66,FALSE)</f>
        <v>3</v>
      </c>
      <c r="AQ292">
        <f>VLOOKUP(C292,'AT Copy'!C291:BP1503,40,FALSE)</f>
        <v>0</v>
      </c>
    </row>
    <row r="293" spans="1:43" x14ac:dyDescent="0.2">
      <c r="A293">
        <v>292</v>
      </c>
      <c r="B293" s="2">
        <v>44095.692118055558</v>
      </c>
      <c r="C293" t="s">
        <v>412</v>
      </c>
      <c r="D293">
        <v>6</v>
      </c>
      <c r="E293">
        <v>6</v>
      </c>
      <c r="F293">
        <v>3</v>
      </c>
      <c r="G293">
        <v>4</v>
      </c>
      <c r="H293">
        <v>4</v>
      </c>
      <c r="I293">
        <v>5</v>
      </c>
      <c r="J293">
        <v>4</v>
      </c>
      <c r="K293">
        <v>5</v>
      </c>
      <c r="L293">
        <v>4</v>
      </c>
      <c r="M293">
        <v>5</v>
      </c>
      <c r="N293">
        <f t="shared" si="64"/>
        <v>6</v>
      </c>
      <c r="O293">
        <f t="shared" si="65"/>
        <v>2</v>
      </c>
      <c r="P293">
        <f t="shared" si="66"/>
        <v>3</v>
      </c>
      <c r="Q293">
        <f t="shared" si="67"/>
        <v>4</v>
      </c>
      <c r="R293">
        <f t="shared" si="68"/>
        <v>4</v>
      </c>
      <c r="S293">
        <f t="shared" si="69"/>
        <v>3</v>
      </c>
      <c r="T293">
        <f t="shared" si="70"/>
        <v>4</v>
      </c>
      <c r="U293">
        <f t="shared" si="71"/>
        <v>3</v>
      </c>
      <c r="V293">
        <f t="shared" si="72"/>
        <v>4</v>
      </c>
      <c r="W293">
        <f t="shared" si="73"/>
        <v>3</v>
      </c>
      <c r="X293">
        <f t="shared" si="74"/>
        <v>4.5</v>
      </c>
      <c r="Y293">
        <f t="shared" si="75"/>
        <v>3</v>
      </c>
      <c r="Z293">
        <f t="shared" si="76"/>
        <v>3</v>
      </c>
      <c r="AA293">
        <f t="shared" si="77"/>
        <v>4</v>
      </c>
      <c r="AB293">
        <f t="shared" si="78"/>
        <v>3.5</v>
      </c>
      <c r="AC293">
        <v>4.4400000000000004</v>
      </c>
      <c r="AD293">
        <v>5.23</v>
      </c>
      <c r="AE293">
        <v>5.4</v>
      </c>
      <c r="AF293">
        <v>4.83</v>
      </c>
      <c r="AG293">
        <v>5.38</v>
      </c>
      <c r="AH293" t="str">
        <f>LOOKUP(X293,{0,2.99,4.44,5.89},{"Low","Medium Low","Medium High","High"})</f>
        <v>Medium High</v>
      </c>
      <c r="AI293" t="str">
        <f>LOOKUP(Y293,{0,4.12,5.23,6.34},{"Low","Medium Low","Medium High","High"})</f>
        <v>Low</v>
      </c>
      <c r="AJ293" t="str">
        <f>LOOKUP(Z293,{0,4.08,5.4,6.72},{"Low","Medium Low","Medium High","High"})</f>
        <v>Low</v>
      </c>
      <c r="AK293" t="str">
        <f>LOOKUP(AA293,{0,3.41,4.83,6.25},{"Low","Medium Low","Medium High","High"})</f>
        <v>Medium Low</v>
      </c>
      <c r="AL293" t="str">
        <f>LOOKUP(AB293,{0,4.31,5.38,6.45},{"Low","Medium Low","Medium High","High"})</f>
        <v>Low</v>
      </c>
      <c r="AM293">
        <f>VLOOKUP(C293,'CLEAN DATA'!$C$1:$BE$1213,25,FALSE)</f>
        <v>2</v>
      </c>
      <c r="AN293">
        <f>VLOOKUP($C293,'CLEAN DATA'!$C$1:$BE$1213,2,FALSE)</f>
        <v>36</v>
      </c>
      <c r="AO293" t="str">
        <f t="shared" si="79"/>
        <v>31-40</v>
      </c>
      <c r="AP293">
        <f>VLOOKUP(C293,'AT Copy'!C292:BP1504,66,FALSE)</f>
        <v>1</v>
      </c>
      <c r="AQ293">
        <f>VLOOKUP(C293,'AT Copy'!C292:BP1504,40,FALSE)</f>
        <v>1</v>
      </c>
    </row>
    <row r="294" spans="1:43" x14ac:dyDescent="0.2">
      <c r="A294">
        <v>293</v>
      </c>
      <c r="B294" s="2">
        <v>44095.693773148145</v>
      </c>
      <c r="C294" t="s">
        <v>413</v>
      </c>
      <c r="D294">
        <v>7</v>
      </c>
      <c r="E294">
        <v>7</v>
      </c>
      <c r="F294">
        <v>7</v>
      </c>
      <c r="G294">
        <v>7</v>
      </c>
      <c r="H294">
        <v>7</v>
      </c>
      <c r="I294">
        <v>7</v>
      </c>
      <c r="J294">
        <v>7</v>
      </c>
      <c r="K294">
        <v>7</v>
      </c>
      <c r="L294">
        <v>7</v>
      </c>
      <c r="M294">
        <v>7</v>
      </c>
      <c r="N294">
        <f t="shared" si="64"/>
        <v>7</v>
      </c>
      <c r="O294">
        <f t="shared" si="65"/>
        <v>1</v>
      </c>
      <c r="P294">
        <f t="shared" si="66"/>
        <v>7</v>
      </c>
      <c r="Q294">
        <f t="shared" si="67"/>
        <v>1</v>
      </c>
      <c r="R294">
        <f t="shared" si="68"/>
        <v>7</v>
      </c>
      <c r="S294">
        <f t="shared" si="69"/>
        <v>1</v>
      </c>
      <c r="T294">
        <f t="shared" si="70"/>
        <v>7</v>
      </c>
      <c r="U294">
        <f t="shared" si="71"/>
        <v>1</v>
      </c>
      <c r="V294">
        <f t="shared" si="72"/>
        <v>7</v>
      </c>
      <c r="W294">
        <f t="shared" si="73"/>
        <v>1</v>
      </c>
      <c r="X294">
        <f t="shared" si="74"/>
        <v>4</v>
      </c>
      <c r="Y294">
        <f t="shared" si="75"/>
        <v>4</v>
      </c>
      <c r="Z294">
        <f t="shared" si="76"/>
        <v>4</v>
      </c>
      <c r="AA294">
        <f t="shared" si="77"/>
        <v>4</v>
      </c>
      <c r="AB294">
        <f t="shared" si="78"/>
        <v>4</v>
      </c>
      <c r="AC294">
        <v>4.4400000000000004</v>
      </c>
      <c r="AD294">
        <v>5.23</v>
      </c>
      <c r="AE294">
        <v>5.4</v>
      </c>
      <c r="AF294">
        <v>4.83</v>
      </c>
      <c r="AG294">
        <v>5.38</v>
      </c>
      <c r="AH294" t="str">
        <f>LOOKUP(X294,{0,2.99,4.44,5.89},{"Low","Medium Low","Medium High","High"})</f>
        <v>Medium Low</v>
      </c>
      <c r="AI294" t="str">
        <f>LOOKUP(Y294,{0,4.12,5.23,6.34},{"Low","Medium Low","Medium High","High"})</f>
        <v>Low</v>
      </c>
      <c r="AJ294" t="str">
        <f>LOOKUP(Z294,{0,4.08,5.4,6.72},{"Low","Medium Low","Medium High","High"})</f>
        <v>Low</v>
      </c>
      <c r="AK294" t="str">
        <f>LOOKUP(AA294,{0,3.41,4.83,6.25},{"Low","Medium Low","Medium High","High"})</f>
        <v>Medium Low</v>
      </c>
      <c r="AL294" t="str">
        <f>LOOKUP(AB294,{0,4.31,5.38,6.45},{"Low","Medium Low","Medium High","High"})</f>
        <v>Low</v>
      </c>
      <c r="AM294">
        <f>VLOOKUP(C294,'CLEAN DATA'!$C$1:$BE$1213,25,FALSE)</f>
        <v>1</v>
      </c>
      <c r="AN294">
        <f>VLOOKUP($C294,'CLEAN DATA'!$C$1:$BE$1213,2,FALSE)</f>
        <v>18</v>
      </c>
      <c r="AO294" t="str">
        <f t="shared" si="79"/>
        <v>&lt;=30</v>
      </c>
      <c r="AP294">
        <f>VLOOKUP(C294,'AT Copy'!C293:BP1505,66,FALSE)</f>
        <v>1</v>
      </c>
      <c r="AQ294">
        <f>VLOOKUP(C294,'AT Copy'!C293:BP1505,40,FALSE)</f>
        <v>0</v>
      </c>
    </row>
    <row r="295" spans="1:43" x14ac:dyDescent="0.2">
      <c r="A295">
        <v>294</v>
      </c>
      <c r="B295" s="2">
        <v>44095.693819444445</v>
      </c>
      <c r="C295" t="s">
        <v>414</v>
      </c>
      <c r="D295">
        <v>3</v>
      </c>
      <c r="E295">
        <v>3</v>
      </c>
      <c r="F295">
        <v>6</v>
      </c>
      <c r="G295">
        <v>4</v>
      </c>
      <c r="H295">
        <v>3</v>
      </c>
      <c r="I295">
        <v>3</v>
      </c>
      <c r="J295">
        <v>5</v>
      </c>
      <c r="K295">
        <v>5</v>
      </c>
      <c r="L295">
        <v>4</v>
      </c>
      <c r="M295">
        <v>3</v>
      </c>
      <c r="N295">
        <f t="shared" si="64"/>
        <v>3</v>
      </c>
      <c r="O295">
        <f t="shared" si="65"/>
        <v>5</v>
      </c>
      <c r="P295">
        <f t="shared" si="66"/>
        <v>6</v>
      </c>
      <c r="Q295">
        <f t="shared" si="67"/>
        <v>4</v>
      </c>
      <c r="R295">
        <f t="shared" si="68"/>
        <v>3</v>
      </c>
      <c r="S295">
        <f t="shared" si="69"/>
        <v>5</v>
      </c>
      <c r="T295">
        <f t="shared" si="70"/>
        <v>5</v>
      </c>
      <c r="U295">
        <f t="shared" si="71"/>
        <v>3</v>
      </c>
      <c r="V295">
        <f t="shared" si="72"/>
        <v>4</v>
      </c>
      <c r="W295">
        <f t="shared" si="73"/>
        <v>5</v>
      </c>
      <c r="X295">
        <f t="shared" si="74"/>
        <v>4</v>
      </c>
      <c r="Y295">
        <f t="shared" si="75"/>
        <v>5</v>
      </c>
      <c r="Z295">
        <f t="shared" si="76"/>
        <v>4.5</v>
      </c>
      <c r="AA295">
        <f t="shared" si="77"/>
        <v>4</v>
      </c>
      <c r="AB295">
        <f t="shared" si="78"/>
        <v>4</v>
      </c>
      <c r="AC295">
        <v>4.4400000000000004</v>
      </c>
      <c r="AD295">
        <v>5.23</v>
      </c>
      <c r="AE295">
        <v>5.4</v>
      </c>
      <c r="AF295">
        <v>4.83</v>
      </c>
      <c r="AG295">
        <v>5.38</v>
      </c>
      <c r="AH295" t="str">
        <f>LOOKUP(X295,{0,2.99,4.44,5.89},{"Low","Medium Low","Medium High","High"})</f>
        <v>Medium Low</v>
      </c>
      <c r="AI295" t="str">
        <f>LOOKUP(Y295,{0,4.12,5.23,6.34},{"Low","Medium Low","Medium High","High"})</f>
        <v>Medium Low</v>
      </c>
      <c r="AJ295" t="str">
        <f>LOOKUP(Z295,{0,4.08,5.4,6.72},{"Low","Medium Low","Medium High","High"})</f>
        <v>Medium Low</v>
      </c>
      <c r="AK295" t="str">
        <f>LOOKUP(AA295,{0,3.41,4.83,6.25},{"Low","Medium Low","Medium High","High"})</f>
        <v>Medium Low</v>
      </c>
      <c r="AL295" t="str">
        <f>LOOKUP(AB295,{0,4.31,5.38,6.45},{"Low","Medium Low","Medium High","High"})</f>
        <v>Low</v>
      </c>
      <c r="AM295">
        <f>VLOOKUP(C295,'CLEAN DATA'!$C$1:$BE$1213,25,FALSE)</f>
        <v>13</v>
      </c>
      <c r="AN295">
        <f>VLOOKUP($C295,'CLEAN DATA'!$C$1:$BE$1213,2,FALSE)</f>
        <v>44</v>
      </c>
      <c r="AO295" t="str">
        <f t="shared" si="79"/>
        <v>41-50</v>
      </c>
      <c r="AP295">
        <f>VLOOKUP(C295,'AT Copy'!C294:BP1506,66,FALSE)</f>
        <v>1</v>
      </c>
      <c r="AQ295">
        <f>VLOOKUP(C295,'AT Copy'!C294:BP1506,40,FALSE)</f>
        <v>0</v>
      </c>
    </row>
    <row r="296" spans="1:43" x14ac:dyDescent="0.2">
      <c r="A296">
        <v>295</v>
      </c>
      <c r="B296" s="2">
        <v>44095.694548611114</v>
      </c>
      <c r="C296" t="s">
        <v>416</v>
      </c>
      <c r="D296">
        <v>7</v>
      </c>
      <c r="E296">
        <v>7</v>
      </c>
      <c r="F296">
        <v>7</v>
      </c>
      <c r="G296">
        <v>7</v>
      </c>
      <c r="H296">
        <v>7</v>
      </c>
      <c r="I296">
        <v>7</v>
      </c>
      <c r="J296">
        <v>7</v>
      </c>
      <c r="K296">
        <v>7</v>
      </c>
      <c r="L296">
        <v>7</v>
      </c>
      <c r="M296">
        <v>7</v>
      </c>
      <c r="N296">
        <f t="shared" si="64"/>
        <v>7</v>
      </c>
      <c r="O296">
        <f t="shared" si="65"/>
        <v>1</v>
      </c>
      <c r="P296">
        <f t="shared" si="66"/>
        <v>7</v>
      </c>
      <c r="Q296">
        <f t="shared" si="67"/>
        <v>1</v>
      </c>
      <c r="R296">
        <f t="shared" si="68"/>
        <v>7</v>
      </c>
      <c r="S296">
        <f t="shared" si="69"/>
        <v>1</v>
      </c>
      <c r="T296">
        <f t="shared" si="70"/>
        <v>7</v>
      </c>
      <c r="U296">
        <f t="shared" si="71"/>
        <v>1</v>
      </c>
      <c r="V296">
        <f t="shared" si="72"/>
        <v>7</v>
      </c>
      <c r="W296">
        <f t="shared" si="73"/>
        <v>1</v>
      </c>
      <c r="X296">
        <f t="shared" si="74"/>
        <v>4</v>
      </c>
      <c r="Y296">
        <f t="shared" si="75"/>
        <v>4</v>
      </c>
      <c r="Z296">
        <f t="shared" si="76"/>
        <v>4</v>
      </c>
      <c r="AA296">
        <f t="shared" si="77"/>
        <v>4</v>
      </c>
      <c r="AB296">
        <f t="shared" si="78"/>
        <v>4</v>
      </c>
      <c r="AC296">
        <v>4.4400000000000004</v>
      </c>
      <c r="AD296">
        <v>5.23</v>
      </c>
      <c r="AE296">
        <v>5.4</v>
      </c>
      <c r="AF296">
        <v>4.83</v>
      </c>
      <c r="AG296">
        <v>5.38</v>
      </c>
      <c r="AH296" t="str">
        <f>LOOKUP(X296,{0,2.99,4.44,5.89},{"Low","Medium Low","Medium High","High"})</f>
        <v>Medium Low</v>
      </c>
      <c r="AI296" t="str">
        <f>LOOKUP(Y296,{0,4.12,5.23,6.34},{"Low","Medium Low","Medium High","High"})</f>
        <v>Low</v>
      </c>
      <c r="AJ296" t="str">
        <f>LOOKUP(Z296,{0,4.08,5.4,6.72},{"Low","Medium Low","Medium High","High"})</f>
        <v>Low</v>
      </c>
      <c r="AK296" t="str">
        <f>LOOKUP(AA296,{0,3.41,4.83,6.25},{"Low","Medium Low","Medium High","High"})</f>
        <v>Medium Low</v>
      </c>
      <c r="AL296" t="str">
        <f>LOOKUP(AB296,{0,4.31,5.38,6.45},{"Low","Medium Low","Medium High","High"})</f>
        <v>Low</v>
      </c>
      <c r="AM296">
        <f>VLOOKUP(C296,'CLEAN DATA'!$C$1:$BE$1213,25,FALSE)</f>
        <v>1</v>
      </c>
      <c r="AN296">
        <f>VLOOKUP($C296,'CLEAN DATA'!$C$1:$BE$1213,2,FALSE)</f>
        <v>45</v>
      </c>
      <c r="AO296" t="str">
        <f t="shared" si="79"/>
        <v>41-50</v>
      </c>
      <c r="AP296">
        <f>VLOOKUP(C296,'AT Copy'!C295:BP1507,66,FALSE)</f>
        <v>1</v>
      </c>
      <c r="AQ296">
        <f>VLOOKUP(C296,'AT Copy'!C295:BP1507,40,FALSE)</f>
        <v>1</v>
      </c>
    </row>
    <row r="297" spans="1:43" x14ac:dyDescent="0.2">
      <c r="A297">
        <v>296</v>
      </c>
      <c r="B297" s="2">
        <v>44095.694745370369</v>
      </c>
      <c r="C297" t="s">
        <v>417</v>
      </c>
      <c r="D297">
        <v>6</v>
      </c>
      <c r="E297">
        <v>6</v>
      </c>
      <c r="F297">
        <v>6</v>
      </c>
      <c r="G297">
        <v>6</v>
      </c>
      <c r="H297">
        <v>6</v>
      </c>
      <c r="I297">
        <v>4</v>
      </c>
      <c r="J297">
        <v>7</v>
      </c>
      <c r="K297">
        <v>3</v>
      </c>
      <c r="L297">
        <v>6</v>
      </c>
      <c r="M297">
        <v>6</v>
      </c>
      <c r="N297">
        <f t="shared" si="64"/>
        <v>6</v>
      </c>
      <c r="O297">
        <f t="shared" si="65"/>
        <v>2</v>
      </c>
      <c r="P297">
        <f t="shared" si="66"/>
        <v>6</v>
      </c>
      <c r="Q297">
        <f t="shared" si="67"/>
        <v>2</v>
      </c>
      <c r="R297">
        <f t="shared" si="68"/>
        <v>6</v>
      </c>
      <c r="S297">
        <f t="shared" si="69"/>
        <v>4</v>
      </c>
      <c r="T297">
        <f t="shared" si="70"/>
        <v>7</v>
      </c>
      <c r="U297">
        <f t="shared" si="71"/>
        <v>5</v>
      </c>
      <c r="V297">
        <f t="shared" si="72"/>
        <v>6</v>
      </c>
      <c r="W297">
        <f t="shared" si="73"/>
        <v>2</v>
      </c>
      <c r="X297">
        <f t="shared" si="74"/>
        <v>5</v>
      </c>
      <c r="Y297">
        <f t="shared" si="75"/>
        <v>4.5</v>
      </c>
      <c r="Z297">
        <f t="shared" si="76"/>
        <v>5.5</v>
      </c>
      <c r="AA297">
        <f t="shared" si="77"/>
        <v>4</v>
      </c>
      <c r="AB297">
        <f t="shared" si="78"/>
        <v>4</v>
      </c>
      <c r="AC297">
        <v>4.4400000000000004</v>
      </c>
      <c r="AD297">
        <v>5.23</v>
      </c>
      <c r="AE297">
        <v>5.4</v>
      </c>
      <c r="AF297">
        <v>4.83</v>
      </c>
      <c r="AG297">
        <v>5.38</v>
      </c>
      <c r="AH297" t="str">
        <f>LOOKUP(X297,{0,2.99,4.44,5.89},{"Low","Medium Low","Medium High","High"})</f>
        <v>Medium High</v>
      </c>
      <c r="AI297" t="str">
        <f>LOOKUP(Y297,{0,4.12,5.23,6.34},{"Low","Medium Low","Medium High","High"})</f>
        <v>Medium Low</v>
      </c>
      <c r="AJ297" t="str">
        <f>LOOKUP(Z297,{0,4.08,5.4,6.72},{"Low","Medium Low","Medium High","High"})</f>
        <v>Medium High</v>
      </c>
      <c r="AK297" t="str">
        <f>LOOKUP(AA297,{0,3.41,4.83,6.25},{"Low","Medium Low","Medium High","High"})</f>
        <v>Medium Low</v>
      </c>
      <c r="AL297" t="str">
        <f>LOOKUP(AB297,{0,4.31,5.38,6.45},{"Low","Medium Low","Medium High","High"})</f>
        <v>Low</v>
      </c>
      <c r="AM297">
        <f>VLOOKUP(C297,'CLEAN DATA'!$C$1:$BE$1213,25,FALSE)</f>
        <v>3</v>
      </c>
      <c r="AN297">
        <f>VLOOKUP($C297,'CLEAN DATA'!$C$1:$BE$1213,2,FALSE)</f>
        <v>35</v>
      </c>
      <c r="AO297" t="str">
        <f t="shared" si="79"/>
        <v>31-40</v>
      </c>
      <c r="AP297">
        <f>VLOOKUP(C297,'AT Copy'!C296:BP1508,66,FALSE)</f>
        <v>7</v>
      </c>
      <c r="AQ297">
        <f>VLOOKUP(C297,'AT Copy'!C296:BP1508,40,FALSE)</f>
        <v>1</v>
      </c>
    </row>
    <row r="298" spans="1:43" x14ac:dyDescent="0.2">
      <c r="A298">
        <v>297</v>
      </c>
      <c r="B298" s="2">
        <v>44095.695231481484</v>
      </c>
      <c r="C298" t="s">
        <v>418</v>
      </c>
      <c r="D298">
        <v>2</v>
      </c>
      <c r="E298">
        <v>2</v>
      </c>
      <c r="F298">
        <v>6</v>
      </c>
      <c r="G298">
        <v>3</v>
      </c>
      <c r="H298">
        <v>4</v>
      </c>
      <c r="I298">
        <v>6</v>
      </c>
      <c r="J298">
        <v>5</v>
      </c>
      <c r="K298">
        <v>2</v>
      </c>
      <c r="L298">
        <v>6</v>
      </c>
      <c r="M298">
        <v>2</v>
      </c>
      <c r="N298">
        <f t="shared" si="64"/>
        <v>2</v>
      </c>
      <c r="O298">
        <f t="shared" si="65"/>
        <v>6</v>
      </c>
      <c r="P298">
        <f t="shared" si="66"/>
        <v>6</v>
      </c>
      <c r="Q298">
        <f t="shared" si="67"/>
        <v>5</v>
      </c>
      <c r="R298">
        <f t="shared" si="68"/>
        <v>4</v>
      </c>
      <c r="S298">
        <f t="shared" si="69"/>
        <v>2</v>
      </c>
      <c r="T298">
        <f t="shared" si="70"/>
        <v>5</v>
      </c>
      <c r="U298">
        <f t="shared" si="71"/>
        <v>6</v>
      </c>
      <c r="V298">
        <f t="shared" si="72"/>
        <v>6</v>
      </c>
      <c r="W298">
        <f t="shared" si="73"/>
        <v>6</v>
      </c>
      <c r="X298">
        <f t="shared" si="74"/>
        <v>2</v>
      </c>
      <c r="Y298">
        <f t="shared" si="75"/>
        <v>5.5</v>
      </c>
      <c r="Z298">
        <f t="shared" si="76"/>
        <v>6</v>
      </c>
      <c r="AA298">
        <f t="shared" si="77"/>
        <v>5.5</v>
      </c>
      <c r="AB298">
        <f t="shared" si="78"/>
        <v>5</v>
      </c>
      <c r="AC298">
        <v>4.4400000000000004</v>
      </c>
      <c r="AD298">
        <v>5.23</v>
      </c>
      <c r="AE298">
        <v>5.4</v>
      </c>
      <c r="AF298">
        <v>4.83</v>
      </c>
      <c r="AG298">
        <v>5.38</v>
      </c>
      <c r="AH298" t="str">
        <f>LOOKUP(X298,{0,2.99,4.44,5.89},{"Low","Medium Low","Medium High","High"})</f>
        <v>Low</v>
      </c>
      <c r="AI298" t="str">
        <f>LOOKUP(Y298,{0,4.12,5.23,6.34},{"Low","Medium Low","Medium High","High"})</f>
        <v>Medium High</v>
      </c>
      <c r="AJ298" t="str">
        <f>LOOKUP(Z298,{0,4.08,5.4,6.72},{"Low","Medium Low","Medium High","High"})</f>
        <v>Medium High</v>
      </c>
      <c r="AK298" t="str">
        <f>LOOKUP(AA298,{0,3.41,4.83,6.25},{"Low","Medium Low","Medium High","High"})</f>
        <v>Medium High</v>
      </c>
      <c r="AL298" t="str">
        <f>LOOKUP(AB298,{0,4.31,5.38,6.45},{"Low","Medium Low","Medium High","High"})</f>
        <v>Medium Low</v>
      </c>
      <c r="AM298">
        <f>VLOOKUP(C298,'CLEAN DATA'!$C$1:$BE$1213,25,FALSE)</f>
        <v>9</v>
      </c>
      <c r="AN298">
        <f>VLOOKUP($C298,'CLEAN DATA'!$C$1:$BE$1213,2,FALSE)</f>
        <v>26</v>
      </c>
      <c r="AO298" t="str">
        <f t="shared" si="79"/>
        <v>&lt;=30</v>
      </c>
      <c r="AP298">
        <f>VLOOKUP(C298,'AT Copy'!C297:BP1509,66,FALSE)</f>
        <v>2</v>
      </c>
      <c r="AQ298">
        <f>VLOOKUP(C298,'AT Copy'!C297:BP1509,40,FALSE)</f>
        <v>1</v>
      </c>
    </row>
    <row r="299" spans="1:43" x14ac:dyDescent="0.2">
      <c r="A299">
        <v>298</v>
      </c>
      <c r="B299" s="2">
        <v>44095.695486111108</v>
      </c>
      <c r="C299" t="s">
        <v>419</v>
      </c>
      <c r="D299">
        <v>1</v>
      </c>
      <c r="E299">
        <v>1</v>
      </c>
      <c r="F299">
        <v>7</v>
      </c>
      <c r="G299">
        <v>6</v>
      </c>
      <c r="H299">
        <v>5</v>
      </c>
      <c r="I299">
        <v>7</v>
      </c>
      <c r="J299">
        <v>7</v>
      </c>
      <c r="K299">
        <v>7</v>
      </c>
      <c r="L299">
        <v>6</v>
      </c>
      <c r="M299">
        <v>2</v>
      </c>
      <c r="N299">
        <f t="shared" si="64"/>
        <v>1</v>
      </c>
      <c r="O299">
        <f t="shared" si="65"/>
        <v>7</v>
      </c>
      <c r="P299">
        <f t="shared" si="66"/>
        <v>7</v>
      </c>
      <c r="Q299">
        <f t="shared" si="67"/>
        <v>2</v>
      </c>
      <c r="R299">
        <f t="shared" si="68"/>
        <v>5</v>
      </c>
      <c r="S299">
        <f t="shared" si="69"/>
        <v>1</v>
      </c>
      <c r="T299">
        <f t="shared" si="70"/>
        <v>7</v>
      </c>
      <c r="U299">
        <f t="shared" si="71"/>
        <v>1</v>
      </c>
      <c r="V299">
        <f t="shared" si="72"/>
        <v>6</v>
      </c>
      <c r="W299">
        <f t="shared" si="73"/>
        <v>6</v>
      </c>
      <c r="X299">
        <f t="shared" si="74"/>
        <v>1</v>
      </c>
      <c r="Y299">
        <f t="shared" si="75"/>
        <v>7</v>
      </c>
      <c r="Z299">
        <f t="shared" si="76"/>
        <v>4</v>
      </c>
      <c r="AA299">
        <f t="shared" si="77"/>
        <v>4</v>
      </c>
      <c r="AB299">
        <f t="shared" si="78"/>
        <v>5.5</v>
      </c>
      <c r="AC299">
        <v>4.4400000000000004</v>
      </c>
      <c r="AD299">
        <v>5.23</v>
      </c>
      <c r="AE299">
        <v>5.4</v>
      </c>
      <c r="AF299">
        <v>4.83</v>
      </c>
      <c r="AG299">
        <v>5.38</v>
      </c>
      <c r="AH299" t="str">
        <f>LOOKUP(X299,{0,2.99,4.44,5.89},{"Low","Medium Low","Medium High","High"})</f>
        <v>Low</v>
      </c>
      <c r="AI299" t="str">
        <f>LOOKUP(Y299,{0,4.12,5.23,6.34},{"Low","Medium Low","Medium High","High"})</f>
        <v>High</v>
      </c>
      <c r="AJ299" t="str">
        <f>LOOKUP(Z299,{0,4.08,5.4,6.72},{"Low","Medium Low","Medium High","High"})</f>
        <v>Low</v>
      </c>
      <c r="AK299" t="str">
        <f>LOOKUP(AA299,{0,3.41,4.83,6.25},{"Low","Medium Low","Medium High","High"})</f>
        <v>Medium Low</v>
      </c>
      <c r="AL299" t="str">
        <f>LOOKUP(AB299,{0,4.31,5.38,6.45},{"Low","Medium Low","Medium High","High"})</f>
        <v>Medium High</v>
      </c>
      <c r="AM299">
        <f>VLOOKUP(C299,'CLEAN DATA'!$C$1:$BE$1213,25,FALSE)</f>
        <v>13</v>
      </c>
      <c r="AN299">
        <f>VLOOKUP($C299,'CLEAN DATA'!$C$1:$BE$1213,2,FALSE)</f>
        <v>55</v>
      </c>
      <c r="AO299" t="str">
        <f t="shared" si="79"/>
        <v>51-60</v>
      </c>
      <c r="AP299">
        <f>VLOOKUP(C299,'AT Copy'!C298:BP1510,66,FALSE)</f>
        <v>5</v>
      </c>
      <c r="AQ299">
        <f>VLOOKUP(C299,'AT Copy'!C298:BP1510,40,FALSE)</f>
        <v>1</v>
      </c>
    </row>
    <row r="300" spans="1:43" x14ac:dyDescent="0.2">
      <c r="A300">
        <v>299</v>
      </c>
      <c r="B300" s="2">
        <v>44095.695763888885</v>
      </c>
      <c r="C300" t="s">
        <v>421</v>
      </c>
      <c r="D300">
        <v>2</v>
      </c>
      <c r="E300">
        <v>1</v>
      </c>
      <c r="F300">
        <v>7</v>
      </c>
      <c r="G300">
        <v>2</v>
      </c>
      <c r="H300">
        <v>3</v>
      </c>
      <c r="I300">
        <v>6</v>
      </c>
      <c r="J300">
        <v>6</v>
      </c>
      <c r="K300">
        <v>1</v>
      </c>
      <c r="L300">
        <v>7</v>
      </c>
      <c r="M300">
        <v>5</v>
      </c>
      <c r="N300">
        <f t="shared" si="64"/>
        <v>2</v>
      </c>
      <c r="O300">
        <f t="shared" si="65"/>
        <v>7</v>
      </c>
      <c r="P300">
        <f t="shared" si="66"/>
        <v>7</v>
      </c>
      <c r="Q300">
        <f t="shared" si="67"/>
        <v>6</v>
      </c>
      <c r="R300">
        <f t="shared" si="68"/>
        <v>3</v>
      </c>
      <c r="S300">
        <f t="shared" si="69"/>
        <v>2</v>
      </c>
      <c r="T300">
        <f t="shared" si="70"/>
        <v>6</v>
      </c>
      <c r="U300">
        <f t="shared" si="71"/>
        <v>7</v>
      </c>
      <c r="V300">
        <f t="shared" si="72"/>
        <v>7</v>
      </c>
      <c r="W300">
        <f t="shared" si="73"/>
        <v>3</v>
      </c>
      <c r="X300">
        <f t="shared" si="74"/>
        <v>2</v>
      </c>
      <c r="Y300">
        <f t="shared" si="75"/>
        <v>6.5</v>
      </c>
      <c r="Z300">
        <f t="shared" si="76"/>
        <v>7</v>
      </c>
      <c r="AA300">
        <f t="shared" si="77"/>
        <v>6.5</v>
      </c>
      <c r="AB300">
        <f t="shared" si="78"/>
        <v>3</v>
      </c>
      <c r="AC300">
        <v>4.4400000000000004</v>
      </c>
      <c r="AD300">
        <v>5.23</v>
      </c>
      <c r="AE300">
        <v>5.4</v>
      </c>
      <c r="AF300">
        <v>4.83</v>
      </c>
      <c r="AG300">
        <v>5.38</v>
      </c>
      <c r="AH300" t="str">
        <f>LOOKUP(X300,{0,2.99,4.44,5.89},{"Low","Medium Low","Medium High","High"})</f>
        <v>Low</v>
      </c>
      <c r="AI300" t="str">
        <f>LOOKUP(Y300,{0,4.12,5.23,6.34},{"Low","Medium Low","Medium High","High"})</f>
        <v>High</v>
      </c>
      <c r="AJ300" t="str">
        <f>LOOKUP(Z300,{0,4.08,5.4,6.72},{"Low","Medium Low","Medium High","High"})</f>
        <v>High</v>
      </c>
      <c r="AK300" t="str">
        <f>LOOKUP(AA300,{0,3.41,4.83,6.25},{"Low","Medium Low","Medium High","High"})</f>
        <v>High</v>
      </c>
      <c r="AL300" t="str">
        <f>LOOKUP(AB300,{0,4.31,5.38,6.45},{"Low","Medium Low","Medium High","High"})</f>
        <v>Low</v>
      </c>
      <c r="AM300">
        <f>VLOOKUP(C300,'CLEAN DATA'!$C$1:$BE$1213,25,FALSE)</f>
        <v>13</v>
      </c>
      <c r="AN300">
        <f>VLOOKUP($C300,'CLEAN DATA'!$C$1:$BE$1213,2,FALSE)</f>
        <v>57</v>
      </c>
      <c r="AO300" t="str">
        <f t="shared" si="79"/>
        <v>51-60</v>
      </c>
      <c r="AP300">
        <f>VLOOKUP(C300,'AT Copy'!C299:BP1511,66,FALSE)</f>
        <v>2</v>
      </c>
      <c r="AQ300">
        <f>VLOOKUP(C300,'AT Copy'!C299:BP1511,40,FALSE)</f>
        <v>0</v>
      </c>
    </row>
    <row r="301" spans="1:43" x14ac:dyDescent="0.2">
      <c r="A301">
        <v>300</v>
      </c>
      <c r="B301" s="2">
        <v>44095.696539351855</v>
      </c>
      <c r="C301" t="s">
        <v>422</v>
      </c>
      <c r="D301">
        <v>6</v>
      </c>
      <c r="E301">
        <v>4</v>
      </c>
      <c r="F301">
        <v>7</v>
      </c>
      <c r="G301">
        <v>5</v>
      </c>
      <c r="H301">
        <v>7</v>
      </c>
      <c r="I301">
        <v>4</v>
      </c>
      <c r="J301">
        <v>7</v>
      </c>
      <c r="K301">
        <v>4</v>
      </c>
      <c r="L301">
        <v>3</v>
      </c>
      <c r="M301">
        <v>2</v>
      </c>
      <c r="N301">
        <f t="shared" si="64"/>
        <v>6</v>
      </c>
      <c r="O301">
        <f t="shared" si="65"/>
        <v>4</v>
      </c>
      <c r="P301">
        <f t="shared" si="66"/>
        <v>7</v>
      </c>
      <c r="Q301">
        <f t="shared" si="67"/>
        <v>3</v>
      </c>
      <c r="R301">
        <f t="shared" si="68"/>
        <v>7</v>
      </c>
      <c r="S301">
        <f t="shared" si="69"/>
        <v>4</v>
      </c>
      <c r="T301">
        <f t="shared" si="70"/>
        <v>7</v>
      </c>
      <c r="U301">
        <f t="shared" si="71"/>
        <v>4</v>
      </c>
      <c r="V301">
        <f t="shared" si="72"/>
        <v>3</v>
      </c>
      <c r="W301">
        <f t="shared" si="73"/>
        <v>6</v>
      </c>
      <c r="X301">
        <f t="shared" si="74"/>
        <v>5</v>
      </c>
      <c r="Y301">
        <f t="shared" si="75"/>
        <v>5.5</v>
      </c>
      <c r="Z301">
        <f t="shared" si="76"/>
        <v>5.5</v>
      </c>
      <c r="AA301">
        <f t="shared" si="77"/>
        <v>3</v>
      </c>
      <c r="AB301">
        <f t="shared" si="78"/>
        <v>6.5</v>
      </c>
      <c r="AC301">
        <v>4.4400000000000004</v>
      </c>
      <c r="AD301">
        <v>5.23</v>
      </c>
      <c r="AE301">
        <v>5.4</v>
      </c>
      <c r="AF301">
        <v>4.83</v>
      </c>
      <c r="AG301">
        <v>5.38</v>
      </c>
      <c r="AH301" t="str">
        <f>LOOKUP(X301,{0,2.99,4.44,5.89},{"Low","Medium Low","Medium High","High"})</f>
        <v>Medium High</v>
      </c>
      <c r="AI301" t="str">
        <f>LOOKUP(Y301,{0,4.12,5.23,6.34},{"Low","Medium Low","Medium High","High"})</f>
        <v>Medium High</v>
      </c>
      <c r="AJ301" t="str">
        <f>LOOKUP(Z301,{0,4.08,5.4,6.72},{"Low","Medium Low","Medium High","High"})</f>
        <v>Medium High</v>
      </c>
      <c r="AK301" t="str">
        <f>LOOKUP(AA301,{0,3.41,4.83,6.25},{"Low","Medium Low","Medium High","High"})</f>
        <v>Low</v>
      </c>
      <c r="AL301" t="str">
        <f>LOOKUP(AB301,{0,4.31,5.38,6.45},{"Low","Medium Low","Medium High","High"})</f>
        <v>High</v>
      </c>
      <c r="AM301">
        <f>VLOOKUP(C301,'CLEAN DATA'!$C$1:$BE$1213,25,FALSE)</f>
        <v>12</v>
      </c>
      <c r="AN301">
        <f>VLOOKUP($C301,'CLEAN DATA'!$C$1:$BE$1213,2,FALSE)</f>
        <v>32</v>
      </c>
      <c r="AO301" t="str">
        <f t="shared" si="79"/>
        <v>31-40</v>
      </c>
      <c r="AP301">
        <f>VLOOKUP(C301,'AT Copy'!C300:BP1512,66,FALSE)</f>
        <v>6</v>
      </c>
      <c r="AQ301">
        <f>VLOOKUP(C301,'AT Copy'!C300:BP1512,40,FALSE)</f>
        <v>1</v>
      </c>
    </row>
    <row r="302" spans="1:43" x14ac:dyDescent="0.2">
      <c r="A302">
        <v>301</v>
      </c>
      <c r="B302" s="2">
        <v>44095.697708333333</v>
      </c>
      <c r="C302" t="s">
        <v>424</v>
      </c>
      <c r="D302">
        <v>5</v>
      </c>
      <c r="E302">
        <v>3</v>
      </c>
      <c r="F302">
        <v>5</v>
      </c>
      <c r="G302">
        <v>5</v>
      </c>
      <c r="H302">
        <v>5</v>
      </c>
      <c r="I302">
        <v>6</v>
      </c>
      <c r="J302">
        <v>7</v>
      </c>
      <c r="K302">
        <v>4</v>
      </c>
      <c r="L302">
        <v>5</v>
      </c>
      <c r="M302">
        <v>6</v>
      </c>
      <c r="N302">
        <f t="shared" si="64"/>
        <v>5</v>
      </c>
      <c r="O302">
        <f t="shared" si="65"/>
        <v>5</v>
      </c>
      <c r="P302">
        <f t="shared" si="66"/>
        <v>5</v>
      </c>
      <c r="Q302">
        <f t="shared" si="67"/>
        <v>3</v>
      </c>
      <c r="R302">
        <f t="shared" si="68"/>
        <v>5</v>
      </c>
      <c r="S302">
        <f t="shared" si="69"/>
        <v>2</v>
      </c>
      <c r="T302">
        <f t="shared" si="70"/>
        <v>7</v>
      </c>
      <c r="U302">
        <f t="shared" si="71"/>
        <v>4</v>
      </c>
      <c r="V302">
        <f t="shared" si="72"/>
        <v>5</v>
      </c>
      <c r="W302">
        <f t="shared" si="73"/>
        <v>2</v>
      </c>
      <c r="X302">
        <f t="shared" si="74"/>
        <v>3.5</v>
      </c>
      <c r="Y302">
        <f t="shared" si="75"/>
        <v>6</v>
      </c>
      <c r="Z302">
        <f t="shared" si="76"/>
        <v>4.5</v>
      </c>
      <c r="AA302">
        <f t="shared" si="77"/>
        <v>4</v>
      </c>
      <c r="AB302">
        <f t="shared" si="78"/>
        <v>3.5</v>
      </c>
      <c r="AC302">
        <v>4.4400000000000004</v>
      </c>
      <c r="AD302">
        <v>5.23</v>
      </c>
      <c r="AE302">
        <v>5.4</v>
      </c>
      <c r="AF302">
        <v>4.83</v>
      </c>
      <c r="AG302">
        <v>5.38</v>
      </c>
      <c r="AH302" t="str">
        <f>LOOKUP(X302,{0,2.99,4.44,5.89},{"Low","Medium Low","Medium High","High"})</f>
        <v>Medium Low</v>
      </c>
      <c r="AI302" t="str">
        <f>LOOKUP(Y302,{0,4.12,5.23,6.34},{"Low","Medium Low","Medium High","High"})</f>
        <v>Medium High</v>
      </c>
      <c r="AJ302" t="str">
        <f>LOOKUP(Z302,{0,4.08,5.4,6.72},{"Low","Medium Low","Medium High","High"})</f>
        <v>Medium Low</v>
      </c>
      <c r="AK302" t="str">
        <f>LOOKUP(AA302,{0,3.41,4.83,6.25},{"Low","Medium Low","Medium High","High"})</f>
        <v>Medium Low</v>
      </c>
      <c r="AL302" t="str">
        <f>LOOKUP(AB302,{0,4.31,5.38,6.45},{"Low","Medium Low","Medium High","High"})</f>
        <v>Low</v>
      </c>
      <c r="AM302">
        <f>VLOOKUP(C302,'CLEAN DATA'!$C$1:$BE$1213,25,FALSE)</f>
        <v>1</v>
      </c>
      <c r="AN302">
        <f>VLOOKUP($C302,'CLEAN DATA'!$C$1:$BE$1213,2,FALSE)</f>
        <v>21</v>
      </c>
      <c r="AO302" t="str">
        <f t="shared" si="79"/>
        <v>&lt;=30</v>
      </c>
      <c r="AP302">
        <f>VLOOKUP(C302,'AT Copy'!C301:BP1513,66,FALSE)</f>
        <v>5</v>
      </c>
      <c r="AQ302">
        <f>VLOOKUP(C302,'AT Copy'!C301:BP1513,40,FALSE)</f>
        <v>1</v>
      </c>
    </row>
    <row r="303" spans="1:43" x14ac:dyDescent="0.2">
      <c r="A303">
        <v>302</v>
      </c>
      <c r="B303" s="2">
        <v>44095.698900462965</v>
      </c>
      <c r="C303" t="s">
        <v>425</v>
      </c>
      <c r="D303">
        <v>6</v>
      </c>
      <c r="E303">
        <v>7</v>
      </c>
      <c r="F303">
        <v>6</v>
      </c>
      <c r="G303">
        <v>5</v>
      </c>
      <c r="H303">
        <v>6</v>
      </c>
      <c r="I303">
        <v>6</v>
      </c>
      <c r="J303">
        <v>7</v>
      </c>
      <c r="K303">
        <v>6</v>
      </c>
      <c r="L303">
        <v>6</v>
      </c>
      <c r="M303">
        <v>7</v>
      </c>
      <c r="N303">
        <f t="shared" si="64"/>
        <v>6</v>
      </c>
      <c r="O303">
        <f t="shared" si="65"/>
        <v>1</v>
      </c>
      <c r="P303">
        <f t="shared" si="66"/>
        <v>6</v>
      </c>
      <c r="Q303">
        <f t="shared" si="67"/>
        <v>3</v>
      </c>
      <c r="R303">
        <f t="shared" si="68"/>
        <v>6</v>
      </c>
      <c r="S303">
        <f t="shared" si="69"/>
        <v>2</v>
      </c>
      <c r="T303">
        <f t="shared" si="70"/>
        <v>7</v>
      </c>
      <c r="U303">
        <f t="shared" si="71"/>
        <v>2</v>
      </c>
      <c r="V303">
        <f t="shared" si="72"/>
        <v>6</v>
      </c>
      <c r="W303">
        <f t="shared" si="73"/>
        <v>1</v>
      </c>
      <c r="X303">
        <f t="shared" si="74"/>
        <v>4</v>
      </c>
      <c r="Y303">
        <f t="shared" si="75"/>
        <v>4</v>
      </c>
      <c r="Z303">
        <f t="shared" si="76"/>
        <v>4</v>
      </c>
      <c r="AA303">
        <f t="shared" si="77"/>
        <v>4.5</v>
      </c>
      <c r="AB303">
        <f t="shared" si="78"/>
        <v>3.5</v>
      </c>
      <c r="AC303">
        <v>4.4400000000000004</v>
      </c>
      <c r="AD303">
        <v>5.23</v>
      </c>
      <c r="AE303">
        <v>5.4</v>
      </c>
      <c r="AF303">
        <v>4.83</v>
      </c>
      <c r="AG303">
        <v>5.38</v>
      </c>
      <c r="AH303" t="str">
        <f>LOOKUP(X303,{0,2.99,4.44,5.89},{"Low","Medium Low","Medium High","High"})</f>
        <v>Medium Low</v>
      </c>
      <c r="AI303" t="str">
        <f>LOOKUP(Y303,{0,4.12,5.23,6.34},{"Low","Medium Low","Medium High","High"})</f>
        <v>Low</v>
      </c>
      <c r="AJ303" t="str">
        <f>LOOKUP(Z303,{0,4.08,5.4,6.72},{"Low","Medium Low","Medium High","High"})</f>
        <v>Low</v>
      </c>
      <c r="AK303" t="str">
        <f>LOOKUP(AA303,{0,3.41,4.83,6.25},{"Low","Medium Low","Medium High","High"})</f>
        <v>Medium Low</v>
      </c>
      <c r="AL303" t="str">
        <f>LOOKUP(AB303,{0,4.31,5.38,6.45},{"Low","Medium Low","Medium High","High"})</f>
        <v>Low</v>
      </c>
      <c r="AM303">
        <f>VLOOKUP(C303,'CLEAN DATA'!$C$1:$BE$1213,25,FALSE)</f>
        <v>1</v>
      </c>
      <c r="AN303">
        <f>VLOOKUP($C303,'CLEAN DATA'!$C$1:$BE$1213,2,FALSE)</f>
        <v>38</v>
      </c>
      <c r="AO303" t="str">
        <f t="shared" si="79"/>
        <v>31-40</v>
      </c>
      <c r="AP303">
        <f>VLOOKUP(C303,'AT Copy'!C302:BP1514,66,FALSE)</f>
        <v>1</v>
      </c>
      <c r="AQ303">
        <f>VLOOKUP(C303,'AT Copy'!C302:BP1514,40,FALSE)</f>
        <v>0</v>
      </c>
    </row>
    <row r="304" spans="1:43" x14ac:dyDescent="0.2">
      <c r="A304">
        <v>303</v>
      </c>
      <c r="B304" s="2">
        <v>44095.699247685188</v>
      </c>
      <c r="C304" t="s">
        <v>426</v>
      </c>
      <c r="D304">
        <v>7</v>
      </c>
      <c r="E304">
        <v>7</v>
      </c>
      <c r="F304">
        <v>7</v>
      </c>
      <c r="G304">
        <v>7</v>
      </c>
      <c r="H304">
        <v>7</v>
      </c>
      <c r="I304">
        <v>7</v>
      </c>
      <c r="J304">
        <v>7</v>
      </c>
      <c r="K304">
        <v>7</v>
      </c>
      <c r="L304">
        <v>7</v>
      </c>
      <c r="M304">
        <v>7</v>
      </c>
      <c r="N304">
        <f t="shared" si="64"/>
        <v>7</v>
      </c>
      <c r="O304">
        <f t="shared" si="65"/>
        <v>1</v>
      </c>
      <c r="P304">
        <f t="shared" si="66"/>
        <v>7</v>
      </c>
      <c r="Q304">
        <f t="shared" si="67"/>
        <v>1</v>
      </c>
      <c r="R304">
        <f t="shared" si="68"/>
        <v>7</v>
      </c>
      <c r="S304">
        <f t="shared" si="69"/>
        <v>1</v>
      </c>
      <c r="T304">
        <f t="shared" si="70"/>
        <v>7</v>
      </c>
      <c r="U304">
        <f t="shared" si="71"/>
        <v>1</v>
      </c>
      <c r="V304">
        <f t="shared" si="72"/>
        <v>7</v>
      </c>
      <c r="W304">
        <f t="shared" si="73"/>
        <v>1</v>
      </c>
      <c r="X304">
        <f t="shared" si="74"/>
        <v>4</v>
      </c>
      <c r="Y304">
        <f t="shared" si="75"/>
        <v>4</v>
      </c>
      <c r="Z304">
        <f t="shared" si="76"/>
        <v>4</v>
      </c>
      <c r="AA304">
        <f t="shared" si="77"/>
        <v>4</v>
      </c>
      <c r="AB304">
        <f t="shared" si="78"/>
        <v>4</v>
      </c>
      <c r="AC304">
        <v>4.4400000000000004</v>
      </c>
      <c r="AD304">
        <v>5.23</v>
      </c>
      <c r="AE304">
        <v>5.4</v>
      </c>
      <c r="AF304">
        <v>4.83</v>
      </c>
      <c r="AG304">
        <v>5.38</v>
      </c>
      <c r="AH304" t="str">
        <f>LOOKUP(X304,{0,2.99,4.44,5.89},{"Low","Medium Low","Medium High","High"})</f>
        <v>Medium Low</v>
      </c>
      <c r="AI304" t="str">
        <f>LOOKUP(Y304,{0,4.12,5.23,6.34},{"Low","Medium Low","Medium High","High"})</f>
        <v>Low</v>
      </c>
      <c r="AJ304" t="str">
        <f>LOOKUP(Z304,{0,4.08,5.4,6.72},{"Low","Medium Low","Medium High","High"})</f>
        <v>Low</v>
      </c>
      <c r="AK304" t="str">
        <f>LOOKUP(AA304,{0,3.41,4.83,6.25},{"Low","Medium Low","Medium High","High"})</f>
        <v>Medium Low</v>
      </c>
      <c r="AL304" t="str">
        <f>LOOKUP(AB304,{0,4.31,5.38,6.45},{"Low","Medium Low","Medium High","High"})</f>
        <v>Low</v>
      </c>
      <c r="AM304">
        <f>VLOOKUP(C304,'CLEAN DATA'!$C$1:$BE$1213,25,FALSE)</f>
        <v>1</v>
      </c>
      <c r="AN304">
        <f>VLOOKUP($C304,'CLEAN DATA'!$C$1:$BE$1213,2,FALSE)</f>
        <v>25</v>
      </c>
      <c r="AO304" t="str">
        <f t="shared" si="79"/>
        <v>&lt;=30</v>
      </c>
      <c r="AP304">
        <f>VLOOKUP(C304,'AT Copy'!C303:BP1515,66,FALSE)</f>
        <v>1</v>
      </c>
      <c r="AQ304">
        <f>VLOOKUP(C304,'AT Copy'!C303:BP1515,40,FALSE)</f>
        <v>1</v>
      </c>
    </row>
    <row r="305" spans="1:43" x14ac:dyDescent="0.2">
      <c r="A305">
        <v>304</v>
      </c>
      <c r="B305" s="2">
        <v>44095.700706018521</v>
      </c>
      <c r="C305" t="s">
        <v>427</v>
      </c>
      <c r="D305">
        <v>5</v>
      </c>
      <c r="E305">
        <v>6</v>
      </c>
      <c r="F305">
        <v>4</v>
      </c>
      <c r="G305">
        <v>5</v>
      </c>
      <c r="H305">
        <v>6</v>
      </c>
      <c r="I305">
        <v>7</v>
      </c>
      <c r="J305">
        <v>5</v>
      </c>
      <c r="K305">
        <v>6</v>
      </c>
      <c r="L305">
        <v>4</v>
      </c>
      <c r="M305">
        <v>6</v>
      </c>
      <c r="N305">
        <f t="shared" si="64"/>
        <v>5</v>
      </c>
      <c r="O305">
        <f t="shared" si="65"/>
        <v>2</v>
      </c>
      <c r="P305">
        <f t="shared" si="66"/>
        <v>4</v>
      </c>
      <c r="Q305">
        <f t="shared" si="67"/>
        <v>3</v>
      </c>
      <c r="R305">
        <f t="shared" si="68"/>
        <v>6</v>
      </c>
      <c r="S305">
        <f t="shared" si="69"/>
        <v>1</v>
      </c>
      <c r="T305">
        <f t="shared" si="70"/>
        <v>5</v>
      </c>
      <c r="U305">
        <f t="shared" si="71"/>
        <v>2</v>
      </c>
      <c r="V305">
        <f t="shared" si="72"/>
        <v>4</v>
      </c>
      <c r="W305">
        <f t="shared" si="73"/>
        <v>2</v>
      </c>
      <c r="X305">
        <f t="shared" si="74"/>
        <v>3</v>
      </c>
      <c r="Y305">
        <f t="shared" si="75"/>
        <v>3.5</v>
      </c>
      <c r="Z305">
        <f t="shared" si="76"/>
        <v>3</v>
      </c>
      <c r="AA305">
        <f t="shared" si="77"/>
        <v>3.5</v>
      </c>
      <c r="AB305">
        <f t="shared" si="78"/>
        <v>4</v>
      </c>
      <c r="AC305">
        <v>4.4400000000000004</v>
      </c>
      <c r="AD305">
        <v>5.23</v>
      </c>
      <c r="AE305">
        <v>5.4</v>
      </c>
      <c r="AF305">
        <v>4.83</v>
      </c>
      <c r="AG305">
        <v>5.38</v>
      </c>
      <c r="AH305" t="str">
        <f>LOOKUP(X305,{0,2.99,4.44,5.89},{"Low","Medium Low","Medium High","High"})</f>
        <v>Medium Low</v>
      </c>
      <c r="AI305" t="str">
        <f>LOOKUP(Y305,{0,4.12,5.23,6.34},{"Low","Medium Low","Medium High","High"})</f>
        <v>Low</v>
      </c>
      <c r="AJ305" t="str">
        <f>LOOKUP(Z305,{0,4.08,5.4,6.72},{"Low","Medium Low","Medium High","High"})</f>
        <v>Low</v>
      </c>
      <c r="AK305" t="str">
        <f>LOOKUP(AA305,{0,3.41,4.83,6.25},{"Low","Medium Low","Medium High","High"})</f>
        <v>Medium Low</v>
      </c>
      <c r="AL305" t="str">
        <f>LOOKUP(AB305,{0,4.31,5.38,6.45},{"Low","Medium Low","Medium High","High"})</f>
        <v>Low</v>
      </c>
      <c r="AM305">
        <f>VLOOKUP(C305,'CLEAN DATA'!$C$1:$BE$1213,25,FALSE)</f>
        <v>5</v>
      </c>
      <c r="AN305">
        <f>VLOOKUP($C305,'CLEAN DATA'!$C$1:$BE$1213,2,FALSE)</f>
        <v>40</v>
      </c>
      <c r="AO305" t="str">
        <f t="shared" si="79"/>
        <v>31-40</v>
      </c>
      <c r="AP305">
        <f>VLOOKUP(C305,'AT Copy'!C304:BP1516,66,FALSE)</f>
        <v>1</v>
      </c>
      <c r="AQ305">
        <f>VLOOKUP(C305,'AT Copy'!C304:BP1516,40,FALSE)</f>
        <v>1</v>
      </c>
    </row>
    <row r="306" spans="1:43" x14ac:dyDescent="0.2">
      <c r="A306">
        <v>305</v>
      </c>
      <c r="B306" s="2">
        <v>44095.700810185182</v>
      </c>
      <c r="C306" t="s">
        <v>428</v>
      </c>
      <c r="D306">
        <v>7</v>
      </c>
      <c r="E306">
        <v>6</v>
      </c>
      <c r="F306">
        <v>6</v>
      </c>
      <c r="G306">
        <v>7</v>
      </c>
      <c r="H306">
        <v>7</v>
      </c>
      <c r="I306">
        <v>6</v>
      </c>
      <c r="J306">
        <v>7</v>
      </c>
      <c r="K306">
        <v>3</v>
      </c>
      <c r="L306">
        <v>6</v>
      </c>
      <c r="M306">
        <v>7</v>
      </c>
      <c r="N306">
        <f t="shared" si="64"/>
        <v>7</v>
      </c>
      <c r="O306">
        <f t="shared" si="65"/>
        <v>2</v>
      </c>
      <c r="P306">
        <f t="shared" si="66"/>
        <v>6</v>
      </c>
      <c r="Q306">
        <f t="shared" si="67"/>
        <v>1</v>
      </c>
      <c r="R306">
        <f t="shared" si="68"/>
        <v>7</v>
      </c>
      <c r="S306">
        <f t="shared" si="69"/>
        <v>2</v>
      </c>
      <c r="T306">
        <f t="shared" si="70"/>
        <v>7</v>
      </c>
      <c r="U306">
        <f t="shared" si="71"/>
        <v>5</v>
      </c>
      <c r="V306">
        <f t="shared" si="72"/>
        <v>6</v>
      </c>
      <c r="W306">
        <f t="shared" si="73"/>
        <v>1</v>
      </c>
      <c r="X306">
        <f t="shared" si="74"/>
        <v>4.5</v>
      </c>
      <c r="Y306">
        <f t="shared" si="75"/>
        <v>4.5</v>
      </c>
      <c r="Z306">
        <f t="shared" si="76"/>
        <v>5.5</v>
      </c>
      <c r="AA306">
        <f t="shared" si="77"/>
        <v>3.5</v>
      </c>
      <c r="AB306">
        <f t="shared" si="78"/>
        <v>4</v>
      </c>
      <c r="AC306">
        <v>4.4400000000000004</v>
      </c>
      <c r="AD306">
        <v>5.23</v>
      </c>
      <c r="AE306">
        <v>5.4</v>
      </c>
      <c r="AF306">
        <v>4.83</v>
      </c>
      <c r="AG306">
        <v>5.38</v>
      </c>
      <c r="AH306" t="str">
        <f>LOOKUP(X306,{0,2.99,4.44,5.89},{"Low","Medium Low","Medium High","High"})</f>
        <v>Medium High</v>
      </c>
      <c r="AI306" t="str">
        <f>LOOKUP(Y306,{0,4.12,5.23,6.34},{"Low","Medium Low","Medium High","High"})</f>
        <v>Medium Low</v>
      </c>
      <c r="AJ306" t="str">
        <f>LOOKUP(Z306,{0,4.08,5.4,6.72},{"Low","Medium Low","Medium High","High"})</f>
        <v>Medium High</v>
      </c>
      <c r="AK306" t="str">
        <f>LOOKUP(AA306,{0,3.41,4.83,6.25},{"Low","Medium Low","Medium High","High"})</f>
        <v>Medium Low</v>
      </c>
      <c r="AL306" t="str">
        <f>LOOKUP(AB306,{0,4.31,5.38,6.45},{"Low","Medium Low","Medium High","High"})</f>
        <v>Low</v>
      </c>
      <c r="AM306">
        <f>VLOOKUP(C306,'CLEAN DATA'!$C$1:$BE$1213,25,FALSE)</f>
        <v>1</v>
      </c>
      <c r="AN306">
        <f>VLOOKUP($C306,'CLEAN DATA'!$C$1:$BE$1213,2,FALSE)</f>
        <v>36</v>
      </c>
      <c r="AO306" t="str">
        <f t="shared" si="79"/>
        <v>31-40</v>
      </c>
      <c r="AP306">
        <f>VLOOKUP(C306,'AT Copy'!C305:BP1517,66,FALSE)</f>
        <v>7</v>
      </c>
      <c r="AQ306">
        <f>VLOOKUP(C306,'AT Copy'!C305:BP1517,40,FALSE)</f>
        <v>1</v>
      </c>
    </row>
    <row r="307" spans="1:43" x14ac:dyDescent="0.2">
      <c r="A307">
        <v>306</v>
      </c>
      <c r="B307" s="2">
        <v>44095.701863425929</v>
      </c>
      <c r="C307" t="s">
        <v>429</v>
      </c>
      <c r="D307">
        <v>5</v>
      </c>
      <c r="E307">
        <v>1</v>
      </c>
      <c r="F307">
        <v>5</v>
      </c>
      <c r="G307">
        <v>5</v>
      </c>
      <c r="H307">
        <v>5</v>
      </c>
      <c r="I307">
        <v>5</v>
      </c>
      <c r="J307">
        <v>5</v>
      </c>
      <c r="K307">
        <v>5</v>
      </c>
      <c r="L307">
        <v>5</v>
      </c>
      <c r="M307">
        <v>4</v>
      </c>
      <c r="N307">
        <f t="shared" si="64"/>
        <v>5</v>
      </c>
      <c r="O307">
        <f t="shared" si="65"/>
        <v>7</v>
      </c>
      <c r="P307">
        <f t="shared" si="66"/>
        <v>5</v>
      </c>
      <c r="Q307">
        <f t="shared" si="67"/>
        <v>3</v>
      </c>
      <c r="R307">
        <f t="shared" si="68"/>
        <v>5</v>
      </c>
      <c r="S307">
        <f t="shared" si="69"/>
        <v>3</v>
      </c>
      <c r="T307">
        <f t="shared" si="70"/>
        <v>5</v>
      </c>
      <c r="U307">
        <f t="shared" si="71"/>
        <v>3</v>
      </c>
      <c r="V307">
        <f t="shared" si="72"/>
        <v>5</v>
      </c>
      <c r="W307">
        <f t="shared" si="73"/>
        <v>4</v>
      </c>
      <c r="X307">
        <f t="shared" si="74"/>
        <v>4</v>
      </c>
      <c r="Y307">
        <f t="shared" si="75"/>
        <v>6</v>
      </c>
      <c r="Z307">
        <f t="shared" si="76"/>
        <v>4</v>
      </c>
      <c r="AA307">
        <f t="shared" si="77"/>
        <v>4</v>
      </c>
      <c r="AB307">
        <f t="shared" si="78"/>
        <v>4.5</v>
      </c>
      <c r="AC307">
        <v>4.4400000000000004</v>
      </c>
      <c r="AD307">
        <v>5.23</v>
      </c>
      <c r="AE307">
        <v>5.4</v>
      </c>
      <c r="AF307">
        <v>4.83</v>
      </c>
      <c r="AG307">
        <v>5.38</v>
      </c>
      <c r="AH307" t="str">
        <f>LOOKUP(X307,{0,2.99,4.44,5.89},{"Low","Medium Low","Medium High","High"})</f>
        <v>Medium Low</v>
      </c>
      <c r="AI307" t="str">
        <f>LOOKUP(Y307,{0,4.12,5.23,6.34},{"Low","Medium Low","Medium High","High"})</f>
        <v>Medium High</v>
      </c>
      <c r="AJ307" t="str">
        <f>LOOKUP(Z307,{0,4.08,5.4,6.72},{"Low","Medium Low","Medium High","High"})</f>
        <v>Low</v>
      </c>
      <c r="AK307" t="str">
        <f>LOOKUP(AA307,{0,3.41,4.83,6.25},{"Low","Medium Low","Medium High","High"})</f>
        <v>Medium Low</v>
      </c>
      <c r="AL307" t="str">
        <f>LOOKUP(AB307,{0,4.31,5.38,6.45},{"Low","Medium Low","Medium High","High"})</f>
        <v>Medium Low</v>
      </c>
      <c r="AM307">
        <f>VLOOKUP(C307,'CLEAN DATA'!$C$1:$BE$1213,25,FALSE)</f>
        <v>12</v>
      </c>
      <c r="AN307">
        <f>VLOOKUP($C307,'CLEAN DATA'!$C$1:$BE$1213,2,FALSE)</f>
        <v>51</v>
      </c>
      <c r="AO307" t="str">
        <f t="shared" si="79"/>
        <v>51-60</v>
      </c>
      <c r="AP307">
        <f>VLOOKUP(C307,'AT Copy'!C306:BP1518,66,FALSE)</f>
        <v>1</v>
      </c>
      <c r="AQ307">
        <f>VLOOKUP(C307,'AT Copy'!C306:BP1518,40,FALSE)</f>
        <v>1</v>
      </c>
    </row>
    <row r="308" spans="1:43" x14ac:dyDescent="0.2">
      <c r="A308">
        <v>307</v>
      </c>
      <c r="B308" s="2">
        <v>44095.704467592594</v>
      </c>
      <c r="C308" t="s">
        <v>431</v>
      </c>
      <c r="D308">
        <v>7</v>
      </c>
      <c r="E308">
        <v>6</v>
      </c>
      <c r="F308">
        <v>5</v>
      </c>
      <c r="G308">
        <v>5</v>
      </c>
      <c r="H308">
        <v>6</v>
      </c>
      <c r="I308">
        <v>7</v>
      </c>
      <c r="J308">
        <v>6</v>
      </c>
      <c r="K308">
        <v>6</v>
      </c>
      <c r="L308">
        <v>6</v>
      </c>
      <c r="M308">
        <v>7</v>
      </c>
      <c r="N308">
        <f t="shared" si="64"/>
        <v>7</v>
      </c>
      <c r="O308">
        <f t="shared" si="65"/>
        <v>2</v>
      </c>
      <c r="P308">
        <f t="shared" si="66"/>
        <v>5</v>
      </c>
      <c r="Q308">
        <f t="shared" si="67"/>
        <v>3</v>
      </c>
      <c r="R308">
        <f t="shared" si="68"/>
        <v>6</v>
      </c>
      <c r="S308">
        <f t="shared" si="69"/>
        <v>1</v>
      </c>
      <c r="T308">
        <f t="shared" si="70"/>
        <v>6</v>
      </c>
      <c r="U308">
        <f t="shared" si="71"/>
        <v>2</v>
      </c>
      <c r="V308">
        <f t="shared" si="72"/>
        <v>6</v>
      </c>
      <c r="W308">
        <f t="shared" si="73"/>
        <v>1</v>
      </c>
      <c r="X308">
        <f t="shared" si="74"/>
        <v>4</v>
      </c>
      <c r="Y308">
        <f t="shared" si="75"/>
        <v>4</v>
      </c>
      <c r="Z308">
        <f t="shared" si="76"/>
        <v>3.5</v>
      </c>
      <c r="AA308">
        <f t="shared" si="77"/>
        <v>4.5</v>
      </c>
      <c r="AB308">
        <f t="shared" si="78"/>
        <v>3.5</v>
      </c>
      <c r="AC308">
        <v>4.4400000000000004</v>
      </c>
      <c r="AD308">
        <v>5.23</v>
      </c>
      <c r="AE308">
        <v>5.4</v>
      </c>
      <c r="AF308">
        <v>4.83</v>
      </c>
      <c r="AG308">
        <v>5.38</v>
      </c>
      <c r="AH308" t="str">
        <f>LOOKUP(X308,{0,2.99,4.44,5.89},{"Low","Medium Low","Medium High","High"})</f>
        <v>Medium Low</v>
      </c>
      <c r="AI308" t="str">
        <f>LOOKUP(Y308,{0,4.12,5.23,6.34},{"Low","Medium Low","Medium High","High"})</f>
        <v>Low</v>
      </c>
      <c r="AJ308" t="str">
        <f>LOOKUP(Z308,{0,4.08,5.4,6.72},{"Low","Medium Low","Medium High","High"})</f>
        <v>Low</v>
      </c>
      <c r="AK308" t="str">
        <f>LOOKUP(AA308,{0,3.41,4.83,6.25},{"Low","Medium Low","Medium High","High"})</f>
        <v>Medium Low</v>
      </c>
      <c r="AL308" t="str">
        <f>LOOKUP(AB308,{0,4.31,5.38,6.45},{"Low","Medium Low","Medium High","High"})</f>
        <v>Low</v>
      </c>
      <c r="AM308">
        <f>VLOOKUP(C308,'CLEAN DATA'!$C$1:$BE$1213,25,FALSE)</f>
        <v>1</v>
      </c>
      <c r="AN308">
        <f>VLOOKUP($C308,'CLEAN DATA'!$C$1:$BE$1213,2,FALSE)</f>
        <v>41</v>
      </c>
      <c r="AO308" t="str">
        <f t="shared" si="79"/>
        <v>41-50</v>
      </c>
      <c r="AP308">
        <f>VLOOKUP(C308,'AT Copy'!C307:BP1519,66,FALSE)</f>
        <v>1</v>
      </c>
      <c r="AQ308">
        <f>VLOOKUP(C308,'AT Copy'!C307:BP1519,40,FALSE)</f>
        <v>0</v>
      </c>
    </row>
    <row r="309" spans="1:43" x14ac:dyDescent="0.2">
      <c r="A309">
        <v>308</v>
      </c>
      <c r="B309" s="2">
        <v>44095.704560185186</v>
      </c>
      <c r="C309" t="s">
        <v>432</v>
      </c>
      <c r="D309">
        <v>7</v>
      </c>
      <c r="E309">
        <v>7</v>
      </c>
      <c r="F309">
        <v>6</v>
      </c>
      <c r="G309">
        <v>1</v>
      </c>
      <c r="H309">
        <v>6</v>
      </c>
      <c r="I309">
        <v>1</v>
      </c>
      <c r="J309">
        <v>7</v>
      </c>
      <c r="K309">
        <v>2</v>
      </c>
      <c r="L309">
        <v>5</v>
      </c>
      <c r="M309">
        <v>1</v>
      </c>
      <c r="N309">
        <f t="shared" si="64"/>
        <v>7</v>
      </c>
      <c r="O309">
        <f t="shared" si="65"/>
        <v>1</v>
      </c>
      <c r="P309">
        <f t="shared" si="66"/>
        <v>6</v>
      </c>
      <c r="Q309">
        <f t="shared" si="67"/>
        <v>7</v>
      </c>
      <c r="R309">
        <f t="shared" si="68"/>
        <v>6</v>
      </c>
      <c r="S309">
        <f t="shared" si="69"/>
        <v>7</v>
      </c>
      <c r="T309">
        <f t="shared" si="70"/>
        <v>7</v>
      </c>
      <c r="U309">
        <f t="shared" si="71"/>
        <v>6</v>
      </c>
      <c r="V309">
        <f t="shared" si="72"/>
        <v>5</v>
      </c>
      <c r="W309">
        <f t="shared" si="73"/>
        <v>7</v>
      </c>
      <c r="X309">
        <f t="shared" si="74"/>
        <v>7</v>
      </c>
      <c r="Y309">
        <f t="shared" si="75"/>
        <v>4</v>
      </c>
      <c r="Z309">
        <f t="shared" si="76"/>
        <v>6</v>
      </c>
      <c r="AA309">
        <f t="shared" si="77"/>
        <v>6</v>
      </c>
      <c r="AB309">
        <f t="shared" si="78"/>
        <v>6.5</v>
      </c>
      <c r="AC309">
        <v>4.4400000000000004</v>
      </c>
      <c r="AD309">
        <v>5.23</v>
      </c>
      <c r="AE309">
        <v>5.4</v>
      </c>
      <c r="AF309">
        <v>4.83</v>
      </c>
      <c r="AG309">
        <v>5.38</v>
      </c>
      <c r="AH309" t="str">
        <f>LOOKUP(X309,{0,2.99,4.44,5.89},{"Low","Medium Low","Medium High","High"})</f>
        <v>High</v>
      </c>
      <c r="AI309" t="str">
        <f>LOOKUP(Y309,{0,4.12,5.23,6.34},{"Low","Medium Low","Medium High","High"})</f>
        <v>Low</v>
      </c>
      <c r="AJ309" t="str">
        <f>LOOKUP(Z309,{0,4.08,5.4,6.72},{"Low","Medium Low","Medium High","High"})</f>
        <v>Medium High</v>
      </c>
      <c r="AK309" t="str">
        <f>LOOKUP(AA309,{0,3.41,4.83,6.25},{"Low","Medium Low","Medium High","High"})</f>
        <v>Medium High</v>
      </c>
      <c r="AL309" t="str">
        <f>LOOKUP(AB309,{0,4.31,5.38,6.45},{"Low","Medium Low","Medium High","High"})</f>
        <v>High</v>
      </c>
      <c r="AM309">
        <f>VLOOKUP(C309,'CLEAN DATA'!$C$1:$BE$1213,25,FALSE)</f>
        <v>14</v>
      </c>
      <c r="AN309">
        <f>VLOOKUP($C309,'CLEAN DATA'!$C$1:$BE$1213,2,FALSE)</f>
        <v>55</v>
      </c>
      <c r="AO309" t="str">
        <f t="shared" si="79"/>
        <v>51-60</v>
      </c>
      <c r="AP309">
        <f>VLOOKUP(C309,'AT Copy'!C308:BP1520,66,FALSE)</f>
        <v>4</v>
      </c>
      <c r="AQ309">
        <f>VLOOKUP(C309,'AT Copy'!C308:BP1520,40,FALSE)</f>
        <v>1</v>
      </c>
    </row>
    <row r="310" spans="1:43" x14ac:dyDescent="0.2">
      <c r="A310">
        <v>309</v>
      </c>
      <c r="B310" s="2">
        <v>44095.704664351855</v>
      </c>
      <c r="C310" t="s">
        <v>433</v>
      </c>
      <c r="D310">
        <v>3</v>
      </c>
      <c r="E310">
        <v>1</v>
      </c>
      <c r="F310">
        <v>5</v>
      </c>
      <c r="G310">
        <v>2</v>
      </c>
      <c r="H310">
        <v>4</v>
      </c>
      <c r="I310">
        <v>5</v>
      </c>
      <c r="J310">
        <v>5</v>
      </c>
      <c r="K310">
        <v>2</v>
      </c>
      <c r="L310">
        <v>5</v>
      </c>
      <c r="M310">
        <v>5</v>
      </c>
      <c r="N310">
        <f t="shared" si="64"/>
        <v>3</v>
      </c>
      <c r="O310">
        <f t="shared" si="65"/>
        <v>7</v>
      </c>
      <c r="P310">
        <f t="shared" si="66"/>
        <v>5</v>
      </c>
      <c r="Q310">
        <f t="shared" si="67"/>
        <v>6</v>
      </c>
      <c r="R310">
        <f t="shared" si="68"/>
        <v>4</v>
      </c>
      <c r="S310">
        <f t="shared" si="69"/>
        <v>3</v>
      </c>
      <c r="T310">
        <f t="shared" si="70"/>
        <v>5</v>
      </c>
      <c r="U310">
        <f t="shared" si="71"/>
        <v>6</v>
      </c>
      <c r="V310">
        <f t="shared" si="72"/>
        <v>5</v>
      </c>
      <c r="W310">
        <f t="shared" si="73"/>
        <v>3</v>
      </c>
      <c r="X310">
        <f t="shared" si="74"/>
        <v>3</v>
      </c>
      <c r="Y310">
        <f t="shared" si="75"/>
        <v>6</v>
      </c>
      <c r="Z310">
        <f t="shared" si="76"/>
        <v>5.5</v>
      </c>
      <c r="AA310">
        <f t="shared" si="77"/>
        <v>5.5</v>
      </c>
      <c r="AB310">
        <f t="shared" si="78"/>
        <v>3.5</v>
      </c>
      <c r="AC310">
        <v>4.4400000000000004</v>
      </c>
      <c r="AD310">
        <v>5.23</v>
      </c>
      <c r="AE310">
        <v>5.4</v>
      </c>
      <c r="AF310">
        <v>4.83</v>
      </c>
      <c r="AG310">
        <v>5.38</v>
      </c>
      <c r="AH310" t="str">
        <f>LOOKUP(X310,{0,2.99,4.44,5.89},{"Low","Medium Low","Medium High","High"})</f>
        <v>Medium Low</v>
      </c>
      <c r="AI310" t="str">
        <f>LOOKUP(Y310,{0,4.12,5.23,6.34},{"Low","Medium Low","Medium High","High"})</f>
        <v>Medium High</v>
      </c>
      <c r="AJ310" t="str">
        <f>LOOKUP(Z310,{0,4.08,5.4,6.72},{"Low","Medium Low","Medium High","High"})</f>
        <v>Medium High</v>
      </c>
      <c r="AK310" t="str">
        <f>LOOKUP(AA310,{0,3.41,4.83,6.25},{"Low","Medium Low","Medium High","High"})</f>
        <v>Medium High</v>
      </c>
      <c r="AL310" t="str">
        <f>LOOKUP(AB310,{0,4.31,5.38,6.45},{"Low","Medium Low","Medium High","High"})</f>
        <v>Low</v>
      </c>
      <c r="AM310">
        <f>VLOOKUP(C310,'CLEAN DATA'!$C$1:$BE$1213,25,FALSE)</f>
        <v>13</v>
      </c>
      <c r="AN310">
        <f>VLOOKUP($C310,'CLEAN DATA'!$C$1:$BE$1213,2,FALSE)</f>
        <v>61</v>
      </c>
      <c r="AO310" t="str">
        <f t="shared" si="79"/>
        <v>60+</v>
      </c>
      <c r="AP310">
        <f>VLOOKUP(C310,'AT Copy'!C309:BP1521,66,FALSE)</f>
        <v>2</v>
      </c>
      <c r="AQ310">
        <f>VLOOKUP(C310,'AT Copy'!C309:BP1521,40,FALSE)</f>
        <v>0</v>
      </c>
    </row>
    <row r="311" spans="1:43" x14ac:dyDescent="0.2">
      <c r="A311">
        <v>310</v>
      </c>
      <c r="B311" s="2">
        <v>44095.704918981479</v>
      </c>
      <c r="C311" t="s">
        <v>435</v>
      </c>
      <c r="D311">
        <v>2</v>
      </c>
      <c r="E311">
        <v>1</v>
      </c>
      <c r="F311">
        <v>7</v>
      </c>
      <c r="G311">
        <v>1</v>
      </c>
      <c r="H311">
        <v>6</v>
      </c>
      <c r="I311">
        <v>6</v>
      </c>
      <c r="J311">
        <v>7</v>
      </c>
      <c r="K311">
        <v>1</v>
      </c>
      <c r="L311">
        <v>7</v>
      </c>
      <c r="M311">
        <v>2</v>
      </c>
      <c r="N311">
        <f t="shared" si="64"/>
        <v>2</v>
      </c>
      <c r="O311">
        <f t="shared" si="65"/>
        <v>7</v>
      </c>
      <c r="P311">
        <f t="shared" si="66"/>
        <v>7</v>
      </c>
      <c r="Q311">
        <f t="shared" si="67"/>
        <v>7</v>
      </c>
      <c r="R311">
        <f t="shared" si="68"/>
        <v>6</v>
      </c>
      <c r="S311">
        <f t="shared" si="69"/>
        <v>2</v>
      </c>
      <c r="T311">
        <f t="shared" si="70"/>
        <v>7</v>
      </c>
      <c r="U311">
        <f t="shared" si="71"/>
        <v>7</v>
      </c>
      <c r="V311">
        <f t="shared" si="72"/>
        <v>7</v>
      </c>
      <c r="W311">
        <f t="shared" si="73"/>
        <v>6</v>
      </c>
      <c r="X311">
        <f t="shared" si="74"/>
        <v>2</v>
      </c>
      <c r="Y311">
        <f t="shared" si="75"/>
        <v>7</v>
      </c>
      <c r="Z311">
        <f t="shared" si="76"/>
        <v>7</v>
      </c>
      <c r="AA311">
        <f t="shared" si="77"/>
        <v>7</v>
      </c>
      <c r="AB311">
        <f t="shared" si="78"/>
        <v>6</v>
      </c>
      <c r="AC311">
        <v>4.4400000000000004</v>
      </c>
      <c r="AD311">
        <v>5.23</v>
      </c>
      <c r="AE311">
        <v>5.4</v>
      </c>
      <c r="AF311">
        <v>4.83</v>
      </c>
      <c r="AG311">
        <v>5.38</v>
      </c>
      <c r="AH311" t="str">
        <f>LOOKUP(X311,{0,2.99,4.44,5.89},{"Low","Medium Low","Medium High","High"})</f>
        <v>Low</v>
      </c>
      <c r="AI311" t="str">
        <f>LOOKUP(Y311,{0,4.12,5.23,6.34},{"Low","Medium Low","Medium High","High"})</f>
        <v>High</v>
      </c>
      <c r="AJ311" t="str">
        <f>LOOKUP(Z311,{0,4.08,5.4,6.72},{"Low","Medium Low","Medium High","High"})</f>
        <v>High</v>
      </c>
      <c r="AK311" t="str">
        <f>LOOKUP(AA311,{0,3.41,4.83,6.25},{"Low","Medium Low","Medium High","High"})</f>
        <v>High</v>
      </c>
      <c r="AL311" t="str">
        <f>LOOKUP(AB311,{0,4.31,5.38,6.45},{"Low","Medium Low","Medium High","High"})</f>
        <v>Medium High</v>
      </c>
      <c r="AM311">
        <f>VLOOKUP(C311,'CLEAN DATA'!$C$1:$BE$1213,25,FALSE)</f>
        <v>1</v>
      </c>
      <c r="AN311">
        <f>VLOOKUP($C311,'CLEAN DATA'!$C$1:$BE$1213,2,FALSE)</f>
        <v>47</v>
      </c>
      <c r="AO311" t="str">
        <f t="shared" si="79"/>
        <v>41-50</v>
      </c>
      <c r="AP311">
        <f>VLOOKUP(C311,'AT Copy'!C310:BP1522,66,FALSE)</f>
        <v>8</v>
      </c>
      <c r="AQ311">
        <f>VLOOKUP(C311,'AT Copy'!C310:BP1522,40,FALSE)</f>
        <v>0</v>
      </c>
    </row>
    <row r="312" spans="1:43" x14ac:dyDescent="0.2">
      <c r="A312">
        <v>311</v>
      </c>
      <c r="B312" s="2">
        <v>44095.705277777779</v>
      </c>
      <c r="C312" t="s">
        <v>436</v>
      </c>
      <c r="D312">
        <v>7</v>
      </c>
      <c r="E312">
        <v>1</v>
      </c>
      <c r="F312">
        <v>7</v>
      </c>
      <c r="G312">
        <v>1</v>
      </c>
      <c r="H312">
        <v>7</v>
      </c>
      <c r="I312">
        <v>1</v>
      </c>
      <c r="J312">
        <v>7</v>
      </c>
      <c r="K312">
        <v>1</v>
      </c>
      <c r="L312">
        <v>7</v>
      </c>
      <c r="M312">
        <v>1</v>
      </c>
      <c r="N312">
        <f t="shared" si="64"/>
        <v>7</v>
      </c>
      <c r="O312">
        <f t="shared" si="65"/>
        <v>7</v>
      </c>
      <c r="P312">
        <f t="shared" si="66"/>
        <v>7</v>
      </c>
      <c r="Q312">
        <f t="shared" si="67"/>
        <v>7</v>
      </c>
      <c r="R312">
        <f t="shared" si="68"/>
        <v>7</v>
      </c>
      <c r="S312">
        <f t="shared" si="69"/>
        <v>7</v>
      </c>
      <c r="T312">
        <f t="shared" si="70"/>
        <v>7</v>
      </c>
      <c r="U312">
        <f t="shared" si="71"/>
        <v>7</v>
      </c>
      <c r="V312">
        <f t="shared" si="72"/>
        <v>7</v>
      </c>
      <c r="W312">
        <f t="shared" si="73"/>
        <v>7</v>
      </c>
      <c r="X312">
        <f t="shared" si="74"/>
        <v>7</v>
      </c>
      <c r="Y312">
        <f t="shared" si="75"/>
        <v>7</v>
      </c>
      <c r="Z312">
        <f t="shared" si="76"/>
        <v>7</v>
      </c>
      <c r="AA312">
        <f t="shared" si="77"/>
        <v>7</v>
      </c>
      <c r="AB312">
        <f t="shared" si="78"/>
        <v>7</v>
      </c>
      <c r="AC312">
        <v>4.4400000000000004</v>
      </c>
      <c r="AD312">
        <v>5.23</v>
      </c>
      <c r="AE312">
        <v>5.4</v>
      </c>
      <c r="AF312">
        <v>4.83</v>
      </c>
      <c r="AG312">
        <v>5.38</v>
      </c>
      <c r="AH312" t="str">
        <f>LOOKUP(X312,{0,2.99,4.44,5.89},{"Low","Medium Low","Medium High","High"})</f>
        <v>High</v>
      </c>
      <c r="AI312" t="str">
        <f>LOOKUP(Y312,{0,4.12,5.23,6.34},{"Low","Medium Low","Medium High","High"})</f>
        <v>High</v>
      </c>
      <c r="AJ312" t="str">
        <f>LOOKUP(Z312,{0,4.08,5.4,6.72},{"Low","Medium Low","Medium High","High"})</f>
        <v>High</v>
      </c>
      <c r="AK312" t="str">
        <f>LOOKUP(AA312,{0,3.41,4.83,6.25},{"Low","Medium Low","Medium High","High"})</f>
        <v>High</v>
      </c>
      <c r="AL312" t="str">
        <f>LOOKUP(AB312,{0,4.31,5.38,6.45},{"Low","Medium Low","Medium High","High"})</f>
        <v>High</v>
      </c>
      <c r="AM312">
        <f>VLOOKUP(C312,'CLEAN DATA'!$C$1:$BE$1213,25,FALSE)</f>
        <v>11</v>
      </c>
      <c r="AN312">
        <f>VLOOKUP($C312,'CLEAN DATA'!$C$1:$BE$1213,2,FALSE)</f>
        <v>50</v>
      </c>
      <c r="AO312" t="str">
        <f t="shared" si="79"/>
        <v>41-50</v>
      </c>
      <c r="AP312">
        <f>VLOOKUP(C312,'AT Copy'!C311:BP1523,66,FALSE)</f>
        <v>4</v>
      </c>
      <c r="AQ312">
        <f>VLOOKUP(C312,'AT Copy'!C311:BP1523,40,FALSE)</f>
        <v>1</v>
      </c>
    </row>
    <row r="313" spans="1:43" x14ac:dyDescent="0.2">
      <c r="A313">
        <v>312</v>
      </c>
      <c r="B313" s="2">
        <v>44095.709490740737</v>
      </c>
      <c r="C313" t="s">
        <v>438</v>
      </c>
      <c r="D313">
        <v>1</v>
      </c>
      <c r="E313">
        <v>1</v>
      </c>
      <c r="F313">
        <v>6</v>
      </c>
      <c r="G313">
        <v>1</v>
      </c>
      <c r="H313">
        <v>4</v>
      </c>
      <c r="I313">
        <v>7</v>
      </c>
      <c r="J313">
        <v>6</v>
      </c>
      <c r="K313">
        <v>1</v>
      </c>
      <c r="L313">
        <v>6</v>
      </c>
      <c r="M313">
        <v>6</v>
      </c>
      <c r="N313">
        <f t="shared" si="64"/>
        <v>1</v>
      </c>
      <c r="O313">
        <f t="shared" si="65"/>
        <v>7</v>
      </c>
      <c r="P313">
        <f t="shared" si="66"/>
        <v>6</v>
      </c>
      <c r="Q313">
        <f t="shared" si="67"/>
        <v>7</v>
      </c>
      <c r="R313">
        <f t="shared" si="68"/>
        <v>4</v>
      </c>
      <c r="S313">
        <f t="shared" si="69"/>
        <v>1</v>
      </c>
      <c r="T313">
        <f t="shared" si="70"/>
        <v>6</v>
      </c>
      <c r="U313">
        <f t="shared" si="71"/>
        <v>7</v>
      </c>
      <c r="V313">
        <f t="shared" si="72"/>
        <v>6</v>
      </c>
      <c r="W313">
        <f t="shared" si="73"/>
        <v>2</v>
      </c>
      <c r="X313">
        <f t="shared" si="74"/>
        <v>1</v>
      </c>
      <c r="Y313">
        <f t="shared" si="75"/>
        <v>6.5</v>
      </c>
      <c r="Z313">
        <f t="shared" si="76"/>
        <v>6.5</v>
      </c>
      <c r="AA313">
        <f t="shared" si="77"/>
        <v>6.5</v>
      </c>
      <c r="AB313">
        <f t="shared" si="78"/>
        <v>3</v>
      </c>
      <c r="AC313">
        <v>4.4400000000000004</v>
      </c>
      <c r="AD313">
        <v>5.23</v>
      </c>
      <c r="AE313">
        <v>5.4</v>
      </c>
      <c r="AF313">
        <v>4.83</v>
      </c>
      <c r="AG313">
        <v>5.38</v>
      </c>
      <c r="AH313" t="str">
        <f>LOOKUP(X313,{0,2.99,4.44,5.89},{"Low","Medium Low","Medium High","High"})</f>
        <v>Low</v>
      </c>
      <c r="AI313" t="str">
        <f>LOOKUP(Y313,{0,4.12,5.23,6.34},{"Low","Medium Low","Medium High","High"})</f>
        <v>High</v>
      </c>
      <c r="AJ313" t="str">
        <f>LOOKUP(Z313,{0,4.08,5.4,6.72},{"Low","Medium Low","Medium High","High"})</f>
        <v>Medium High</v>
      </c>
      <c r="AK313" t="str">
        <f>LOOKUP(AA313,{0,3.41,4.83,6.25},{"Low","Medium Low","Medium High","High"})</f>
        <v>High</v>
      </c>
      <c r="AL313" t="str">
        <f>LOOKUP(AB313,{0,4.31,5.38,6.45},{"Low","Medium Low","Medium High","High"})</f>
        <v>Low</v>
      </c>
      <c r="AM313">
        <f>VLOOKUP(C313,'CLEAN DATA'!$C$1:$BE$1213,25,FALSE)</f>
        <v>13</v>
      </c>
      <c r="AN313">
        <f>VLOOKUP($C313,'CLEAN DATA'!$C$1:$BE$1213,2,FALSE)</f>
        <v>64</v>
      </c>
      <c r="AO313" t="str">
        <f t="shared" si="79"/>
        <v>60+</v>
      </c>
      <c r="AP313">
        <f>VLOOKUP(C313,'AT Copy'!C312:BP1524,66,FALSE)</f>
        <v>2</v>
      </c>
      <c r="AQ313">
        <f>VLOOKUP(C313,'AT Copy'!C312:BP1524,40,FALSE)</f>
        <v>0</v>
      </c>
    </row>
    <row r="314" spans="1:43" x14ac:dyDescent="0.2">
      <c r="A314">
        <v>313</v>
      </c>
      <c r="B314" s="2">
        <v>44095.710115740738</v>
      </c>
      <c r="C314" t="s">
        <v>440</v>
      </c>
      <c r="D314">
        <v>2</v>
      </c>
      <c r="E314">
        <v>2</v>
      </c>
      <c r="F314">
        <v>7</v>
      </c>
      <c r="G314">
        <v>7</v>
      </c>
      <c r="H314">
        <v>3</v>
      </c>
      <c r="I314">
        <v>5</v>
      </c>
      <c r="J314">
        <v>7</v>
      </c>
      <c r="K314">
        <v>1</v>
      </c>
      <c r="L314">
        <v>2</v>
      </c>
      <c r="M314">
        <v>5</v>
      </c>
      <c r="N314">
        <f t="shared" si="64"/>
        <v>2</v>
      </c>
      <c r="O314">
        <f t="shared" si="65"/>
        <v>6</v>
      </c>
      <c r="P314">
        <f t="shared" si="66"/>
        <v>7</v>
      </c>
      <c r="Q314">
        <f t="shared" si="67"/>
        <v>1</v>
      </c>
      <c r="R314">
        <f t="shared" si="68"/>
        <v>3</v>
      </c>
      <c r="S314">
        <f t="shared" si="69"/>
        <v>3</v>
      </c>
      <c r="T314">
        <f t="shared" si="70"/>
        <v>7</v>
      </c>
      <c r="U314">
        <f t="shared" si="71"/>
        <v>7</v>
      </c>
      <c r="V314">
        <f t="shared" si="72"/>
        <v>2</v>
      </c>
      <c r="W314">
        <f t="shared" si="73"/>
        <v>3</v>
      </c>
      <c r="X314">
        <f t="shared" si="74"/>
        <v>2.5</v>
      </c>
      <c r="Y314">
        <f t="shared" si="75"/>
        <v>6.5</v>
      </c>
      <c r="Z314">
        <f t="shared" si="76"/>
        <v>7</v>
      </c>
      <c r="AA314">
        <f t="shared" si="77"/>
        <v>1.5</v>
      </c>
      <c r="AB314">
        <f t="shared" si="78"/>
        <v>3</v>
      </c>
      <c r="AC314">
        <v>4.4400000000000004</v>
      </c>
      <c r="AD314">
        <v>5.23</v>
      </c>
      <c r="AE314">
        <v>5.4</v>
      </c>
      <c r="AF314">
        <v>4.83</v>
      </c>
      <c r="AG314">
        <v>5.38</v>
      </c>
      <c r="AH314" t="str">
        <f>LOOKUP(X314,{0,2.99,4.44,5.89},{"Low","Medium Low","Medium High","High"})</f>
        <v>Low</v>
      </c>
      <c r="AI314" t="str">
        <f>LOOKUP(Y314,{0,4.12,5.23,6.34},{"Low","Medium Low","Medium High","High"})</f>
        <v>High</v>
      </c>
      <c r="AJ314" t="str">
        <f>LOOKUP(Z314,{0,4.08,5.4,6.72},{"Low","Medium Low","Medium High","High"})</f>
        <v>High</v>
      </c>
      <c r="AK314" t="str">
        <f>LOOKUP(AA314,{0,3.41,4.83,6.25},{"Low","Medium Low","Medium High","High"})</f>
        <v>Low</v>
      </c>
      <c r="AL314" t="str">
        <f>LOOKUP(AB314,{0,4.31,5.38,6.45},{"Low","Medium Low","Medium High","High"})</f>
        <v>Low</v>
      </c>
      <c r="AM314">
        <f>VLOOKUP(C314,'CLEAN DATA'!$C$1:$BE$1213,25,FALSE)</f>
        <v>13</v>
      </c>
      <c r="AN314">
        <f>VLOOKUP($C314,'CLEAN DATA'!$C$1:$BE$1213,2,FALSE)</f>
        <v>65</v>
      </c>
      <c r="AO314" t="str">
        <f t="shared" si="79"/>
        <v>60+</v>
      </c>
      <c r="AP314">
        <f>VLOOKUP(C314,'AT Copy'!C313:BP1525,66,FALSE)</f>
        <v>5</v>
      </c>
      <c r="AQ314">
        <f>VLOOKUP(C314,'AT Copy'!C313:BP1525,40,FALSE)</f>
        <v>0</v>
      </c>
    </row>
    <row r="315" spans="1:43" x14ac:dyDescent="0.2">
      <c r="A315">
        <v>314</v>
      </c>
      <c r="B315" s="2">
        <v>44095.711493055554</v>
      </c>
      <c r="C315" t="s">
        <v>441</v>
      </c>
      <c r="D315">
        <v>6</v>
      </c>
      <c r="E315">
        <v>1</v>
      </c>
      <c r="F315">
        <v>7</v>
      </c>
      <c r="G315">
        <v>7</v>
      </c>
      <c r="H315">
        <v>6</v>
      </c>
      <c r="I315">
        <v>6</v>
      </c>
      <c r="J315">
        <v>5</v>
      </c>
      <c r="K315">
        <v>7</v>
      </c>
      <c r="L315">
        <v>7</v>
      </c>
      <c r="M315">
        <v>7</v>
      </c>
      <c r="N315">
        <f t="shared" si="64"/>
        <v>6</v>
      </c>
      <c r="O315">
        <f t="shared" si="65"/>
        <v>7</v>
      </c>
      <c r="P315">
        <f t="shared" si="66"/>
        <v>7</v>
      </c>
      <c r="Q315">
        <f t="shared" si="67"/>
        <v>1</v>
      </c>
      <c r="R315">
        <f t="shared" si="68"/>
        <v>6</v>
      </c>
      <c r="S315">
        <f t="shared" si="69"/>
        <v>2</v>
      </c>
      <c r="T315">
        <f t="shared" si="70"/>
        <v>5</v>
      </c>
      <c r="U315">
        <f t="shared" si="71"/>
        <v>1</v>
      </c>
      <c r="V315">
        <f t="shared" si="72"/>
        <v>7</v>
      </c>
      <c r="W315">
        <f t="shared" si="73"/>
        <v>1</v>
      </c>
      <c r="X315">
        <f t="shared" si="74"/>
        <v>4</v>
      </c>
      <c r="Y315">
        <f t="shared" si="75"/>
        <v>6</v>
      </c>
      <c r="Z315">
        <f t="shared" si="76"/>
        <v>4</v>
      </c>
      <c r="AA315">
        <f t="shared" si="77"/>
        <v>4</v>
      </c>
      <c r="AB315">
        <f t="shared" si="78"/>
        <v>3.5</v>
      </c>
      <c r="AC315">
        <v>4.4400000000000004</v>
      </c>
      <c r="AD315">
        <v>5.23</v>
      </c>
      <c r="AE315">
        <v>5.4</v>
      </c>
      <c r="AF315">
        <v>4.83</v>
      </c>
      <c r="AG315">
        <v>5.38</v>
      </c>
      <c r="AH315" t="str">
        <f>LOOKUP(X315,{0,2.99,4.44,5.89},{"Low","Medium Low","Medium High","High"})</f>
        <v>Medium Low</v>
      </c>
      <c r="AI315" t="str">
        <f>LOOKUP(Y315,{0,4.12,5.23,6.34},{"Low","Medium Low","Medium High","High"})</f>
        <v>Medium High</v>
      </c>
      <c r="AJ315" t="str">
        <f>LOOKUP(Z315,{0,4.08,5.4,6.72},{"Low","Medium Low","Medium High","High"})</f>
        <v>Low</v>
      </c>
      <c r="AK315" t="str">
        <f>LOOKUP(AA315,{0,3.41,4.83,6.25},{"Low","Medium Low","Medium High","High"})</f>
        <v>Medium Low</v>
      </c>
      <c r="AL315" t="str">
        <f>LOOKUP(AB315,{0,4.31,5.38,6.45},{"Low","Medium Low","Medium High","High"})</f>
        <v>Low</v>
      </c>
      <c r="AM315">
        <f>VLOOKUP(C315,'CLEAN DATA'!$C$1:$BE$1213,25,FALSE)</f>
        <v>3</v>
      </c>
      <c r="AN315">
        <f>VLOOKUP($C315,'CLEAN DATA'!$C$1:$BE$1213,2,FALSE)</f>
        <v>29</v>
      </c>
      <c r="AO315" t="str">
        <f t="shared" si="79"/>
        <v>&lt;=30</v>
      </c>
      <c r="AP315">
        <f>VLOOKUP(C315,'AT Copy'!C314:BP1526,66,FALSE)</f>
        <v>1</v>
      </c>
      <c r="AQ315">
        <f>VLOOKUP(C315,'AT Copy'!C314:BP1526,40,FALSE)</f>
        <v>1</v>
      </c>
    </row>
    <row r="316" spans="1:43" x14ac:dyDescent="0.2">
      <c r="A316">
        <v>315</v>
      </c>
      <c r="B316" s="2">
        <v>44095.713530092595</v>
      </c>
      <c r="C316" t="s">
        <v>442</v>
      </c>
      <c r="D316">
        <v>5</v>
      </c>
      <c r="E316">
        <v>4</v>
      </c>
      <c r="F316">
        <v>3</v>
      </c>
      <c r="G316">
        <v>4</v>
      </c>
      <c r="H316">
        <v>4</v>
      </c>
      <c r="I316">
        <v>6</v>
      </c>
      <c r="J316">
        <v>5</v>
      </c>
      <c r="K316">
        <v>2</v>
      </c>
      <c r="L316">
        <v>6</v>
      </c>
      <c r="M316">
        <v>5</v>
      </c>
      <c r="N316">
        <f t="shared" si="64"/>
        <v>5</v>
      </c>
      <c r="O316">
        <f t="shared" si="65"/>
        <v>4</v>
      </c>
      <c r="P316">
        <f t="shared" si="66"/>
        <v>3</v>
      </c>
      <c r="Q316">
        <f t="shared" si="67"/>
        <v>4</v>
      </c>
      <c r="R316">
        <f t="shared" si="68"/>
        <v>4</v>
      </c>
      <c r="S316">
        <f t="shared" si="69"/>
        <v>2</v>
      </c>
      <c r="T316">
        <f t="shared" si="70"/>
        <v>5</v>
      </c>
      <c r="U316">
        <f t="shared" si="71"/>
        <v>6</v>
      </c>
      <c r="V316">
        <f t="shared" si="72"/>
        <v>6</v>
      </c>
      <c r="W316">
        <f t="shared" si="73"/>
        <v>3</v>
      </c>
      <c r="X316">
        <f t="shared" si="74"/>
        <v>3.5</v>
      </c>
      <c r="Y316">
        <f t="shared" si="75"/>
        <v>4.5</v>
      </c>
      <c r="Z316">
        <f t="shared" si="76"/>
        <v>4.5</v>
      </c>
      <c r="AA316">
        <f t="shared" si="77"/>
        <v>5</v>
      </c>
      <c r="AB316">
        <f t="shared" si="78"/>
        <v>3.5</v>
      </c>
      <c r="AC316">
        <v>4.4400000000000004</v>
      </c>
      <c r="AD316">
        <v>5.23</v>
      </c>
      <c r="AE316">
        <v>5.4</v>
      </c>
      <c r="AF316">
        <v>4.83</v>
      </c>
      <c r="AG316">
        <v>5.38</v>
      </c>
      <c r="AH316" t="str">
        <f>LOOKUP(X316,{0,2.99,4.44,5.89},{"Low","Medium Low","Medium High","High"})</f>
        <v>Medium Low</v>
      </c>
      <c r="AI316" t="str">
        <f>LOOKUP(Y316,{0,4.12,5.23,6.34},{"Low","Medium Low","Medium High","High"})</f>
        <v>Medium Low</v>
      </c>
      <c r="AJ316" t="str">
        <f>LOOKUP(Z316,{0,4.08,5.4,6.72},{"Low","Medium Low","Medium High","High"})</f>
        <v>Medium Low</v>
      </c>
      <c r="AK316" t="str">
        <f>LOOKUP(AA316,{0,3.41,4.83,6.25},{"Low","Medium Low","Medium High","High"})</f>
        <v>Medium High</v>
      </c>
      <c r="AL316" t="str">
        <f>LOOKUP(AB316,{0,4.31,5.38,6.45},{"Low","Medium Low","Medium High","High"})</f>
        <v>Low</v>
      </c>
      <c r="AM316">
        <f>VLOOKUP(C316,'CLEAN DATA'!$C$1:$BE$1213,25,FALSE)</f>
        <v>10</v>
      </c>
      <c r="AN316">
        <f>VLOOKUP($C316,'CLEAN DATA'!$C$1:$BE$1213,2,FALSE)</f>
        <v>26</v>
      </c>
      <c r="AO316" t="str">
        <f t="shared" si="79"/>
        <v>&lt;=30</v>
      </c>
      <c r="AP316">
        <f>VLOOKUP(C316,'AT Copy'!C315:BP1527,66,FALSE)</f>
        <v>1</v>
      </c>
      <c r="AQ316">
        <f>VLOOKUP(C316,'AT Copy'!C315:BP1527,40,FALSE)</f>
        <v>1</v>
      </c>
    </row>
    <row r="317" spans="1:43" x14ac:dyDescent="0.2">
      <c r="A317">
        <v>316</v>
      </c>
      <c r="B317" s="2">
        <v>44095.715300925927</v>
      </c>
      <c r="C317" t="s">
        <v>443</v>
      </c>
      <c r="D317">
        <v>2</v>
      </c>
      <c r="E317">
        <v>3</v>
      </c>
      <c r="F317">
        <v>6</v>
      </c>
      <c r="G317">
        <v>2</v>
      </c>
      <c r="H317">
        <v>5</v>
      </c>
      <c r="I317">
        <v>6</v>
      </c>
      <c r="J317">
        <v>6</v>
      </c>
      <c r="K317">
        <v>1</v>
      </c>
      <c r="L317">
        <v>6</v>
      </c>
      <c r="M317">
        <v>3</v>
      </c>
      <c r="N317">
        <f t="shared" si="64"/>
        <v>2</v>
      </c>
      <c r="O317">
        <f t="shared" si="65"/>
        <v>5</v>
      </c>
      <c r="P317">
        <f t="shared" si="66"/>
        <v>6</v>
      </c>
      <c r="Q317">
        <f t="shared" si="67"/>
        <v>6</v>
      </c>
      <c r="R317">
        <f t="shared" si="68"/>
        <v>5</v>
      </c>
      <c r="S317">
        <f t="shared" si="69"/>
        <v>2</v>
      </c>
      <c r="T317">
        <f t="shared" si="70"/>
        <v>6</v>
      </c>
      <c r="U317">
        <f t="shared" si="71"/>
        <v>7</v>
      </c>
      <c r="V317">
        <f t="shared" si="72"/>
        <v>6</v>
      </c>
      <c r="W317">
        <f t="shared" si="73"/>
        <v>5</v>
      </c>
      <c r="X317">
        <f t="shared" si="74"/>
        <v>2</v>
      </c>
      <c r="Y317">
        <f t="shared" si="75"/>
        <v>5.5</v>
      </c>
      <c r="Z317">
        <f t="shared" si="76"/>
        <v>6.5</v>
      </c>
      <c r="AA317">
        <f t="shared" si="77"/>
        <v>6</v>
      </c>
      <c r="AB317">
        <f t="shared" si="78"/>
        <v>5</v>
      </c>
      <c r="AC317">
        <v>4.4400000000000004</v>
      </c>
      <c r="AD317">
        <v>5.23</v>
      </c>
      <c r="AE317">
        <v>5.4</v>
      </c>
      <c r="AF317">
        <v>4.83</v>
      </c>
      <c r="AG317">
        <v>5.38</v>
      </c>
      <c r="AH317" t="str">
        <f>LOOKUP(X317,{0,2.99,4.44,5.89},{"Low","Medium Low","Medium High","High"})</f>
        <v>Low</v>
      </c>
      <c r="AI317" t="str">
        <f>LOOKUP(Y317,{0,4.12,5.23,6.34},{"Low","Medium Low","Medium High","High"})</f>
        <v>Medium High</v>
      </c>
      <c r="AJ317" t="str">
        <f>LOOKUP(Z317,{0,4.08,5.4,6.72},{"Low","Medium Low","Medium High","High"})</f>
        <v>Medium High</v>
      </c>
      <c r="AK317" t="str">
        <f>LOOKUP(AA317,{0,3.41,4.83,6.25},{"Low","Medium Low","Medium High","High"})</f>
        <v>Medium High</v>
      </c>
      <c r="AL317" t="str">
        <f>LOOKUP(AB317,{0,4.31,5.38,6.45},{"Low","Medium Low","Medium High","High"})</f>
        <v>Medium Low</v>
      </c>
      <c r="AM317">
        <f>VLOOKUP(C317,'CLEAN DATA'!$C$1:$BE$1213,25,FALSE)</f>
        <v>13</v>
      </c>
      <c r="AN317">
        <f>VLOOKUP($C317,'CLEAN DATA'!$C$1:$BE$1213,2,FALSE)</f>
        <v>45</v>
      </c>
      <c r="AO317" t="str">
        <f t="shared" si="79"/>
        <v>41-50</v>
      </c>
      <c r="AP317">
        <f>VLOOKUP(C317,'AT Copy'!C316:BP1528,66,FALSE)</f>
        <v>2</v>
      </c>
      <c r="AQ317">
        <f>VLOOKUP(C317,'AT Copy'!C316:BP1528,40,FALSE)</f>
        <v>1</v>
      </c>
    </row>
    <row r="318" spans="1:43" x14ac:dyDescent="0.2">
      <c r="A318">
        <v>317</v>
      </c>
      <c r="B318" s="2">
        <v>44095.717442129629</v>
      </c>
      <c r="C318" t="s">
        <v>444</v>
      </c>
      <c r="D318">
        <v>1</v>
      </c>
      <c r="E318">
        <v>2</v>
      </c>
      <c r="F318">
        <v>7</v>
      </c>
      <c r="G318">
        <v>3</v>
      </c>
      <c r="H318">
        <v>5</v>
      </c>
      <c r="I318">
        <v>7</v>
      </c>
      <c r="J318">
        <v>2</v>
      </c>
      <c r="K318">
        <v>1</v>
      </c>
      <c r="L318">
        <v>7</v>
      </c>
      <c r="M318">
        <v>6</v>
      </c>
      <c r="N318">
        <f t="shared" si="64"/>
        <v>1</v>
      </c>
      <c r="O318">
        <f t="shared" si="65"/>
        <v>6</v>
      </c>
      <c r="P318">
        <f t="shared" si="66"/>
        <v>7</v>
      </c>
      <c r="Q318">
        <f t="shared" si="67"/>
        <v>5</v>
      </c>
      <c r="R318">
        <f t="shared" si="68"/>
        <v>5</v>
      </c>
      <c r="S318">
        <f t="shared" si="69"/>
        <v>1</v>
      </c>
      <c r="T318">
        <f t="shared" si="70"/>
        <v>2</v>
      </c>
      <c r="U318">
        <f t="shared" si="71"/>
        <v>7</v>
      </c>
      <c r="V318">
        <f t="shared" si="72"/>
        <v>7</v>
      </c>
      <c r="W318">
        <f t="shared" si="73"/>
        <v>2</v>
      </c>
      <c r="X318">
        <f t="shared" si="74"/>
        <v>1</v>
      </c>
      <c r="Y318">
        <f t="shared" si="75"/>
        <v>4</v>
      </c>
      <c r="Z318">
        <f t="shared" si="76"/>
        <v>7</v>
      </c>
      <c r="AA318">
        <f t="shared" si="77"/>
        <v>6</v>
      </c>
      <c r="AB318">
        <f t="shared" si="78"/>
        <v>3.5</v>
      </c>
      <c r="AC318">
        <v>4.4400000000000004</v>
      </c>
      <c r="AD318">
        <v>5.23</v>
      </c>
      <c r="AE318">
        <v>5.4</v>
      </c>
      <c r="AF318">
        <v>4.83</v>
      </c>
      <c r="AG318">
        <v>5.38</v>
      </c>
      <c r="AH318" t="str">
        <f>LOOKUP(X318,{0,2.99,4.44,5.89},{"Low","Medium Low","Medium High","High"})</f>
        <v>Low</v>
      </c>
      <c r="AI318" t="str">
        <f>LOOKUP(Y318,{0,4.12,5.23,6.34},{"Low","Medium Low","Medium High","High"})</f>
        <v>Low</v>
      </c>
      <c r="AJ318" t="str">
        <f>LOOKUP(Z318,{0,4.08,5.4,6.72},{"Low","Medium Low","Medium High","High"})</f>
        <v>High</v>
      </c>
      <c r="AK318" t="str">
        <f>LOOKUP(AA318,{0,3.41,4.83,6.25},{"Low","Medium Low","Medium High","High"})</f>
        <v>Medium High</v>
      </c>
      <c r="AL318" t="str">
        <f>LOOKUP(AB318,{0,4.31,5.38,6.45},{"Low","Medium Low","Medium High","High"})</f>
        <v>Low</v>
      </c>
      <c r="AM318">
        <f>VLOOKUP(C318,'CLEAN DATA'!$C$1:$BE$1213,25,FALSE)</f>
        <v>14</v>
      </c>
      <c r="AN318">
        <f>VLOOKUP($C318,'CLEAN DATA'!$C$1:$BE$1213,2,FALSE)</f>
        <v>46</v>
      </c>
      <c r="AO318" t="str">
        <f t="shared" si="79"/>
        <v>41-50</v>
      </c>
      <c r="AP318">
        <f>VLOOKUP(C318,'AT Copy'!C317:BP1529,66,FALSE)</f>
        <v>2</v>
      </c>
      <c r="AQ318">
        <f>VLOOKUP(C318,'AT Copy'!C317:BP1529,40,FALSE)</f>
        <v>1</v>
      </c>
    </row>
    <row r="319" spans="1:43" x14ac:dyDescent="0.2">
      <c r="A319">
        <v>318</v>
      </c>
      <c r="B319" s="2">
        <v>44095.717928240738</v>
      </c>
      <c r="C319" t="s">
        <v>445</v>
      </c>
      <c r="D319">
        <v>5</v>
      </c>
      <c r="E319">
        <v>3</v>
      </c>
      <c r="F319">
        <v>5</v>
      </c>
      <c r="G319">
        <v>4</v>
      </c>
      <c r="H319">
        <v>3</v>
      </c>
      <c r="I319">
        <v>4</v>
      </c>
      <c r="J319">
        <v>3</v>
      </c>
      <c r="K319">
        <v>4</v>
      </c>
      <c r="L319">
        <v>3</v>
      </c>
      <c r="M319">
        <v>3</v>
      </c>
      <c r="N319">
        <f t="shared" si="64"/>
        <v>5</v>
      </c>
      <c r="O319">
        <f t="shared" si="65"/>
        <v>5</v>
      </c>
      <c r="P319">
        <f t="shared" si="66"/>
        <v>5</v>
      </c>
      <c r="Q319">
        <f t="shared" si="67"/>
        <v>4</v>
      </c>
      <c r="R319">
        <f t="shared" si="68"/>
        <v>3</v>
      </c>
      <c r="S319">
        <f t="shared" si="69"/>
        <v>4</v>
      </c>
      <c r="T319">
        <f t="shared" si="70"/>
        <v>3</v>
      </c>
      <c r="U319">
        <f t="shared" si="71"/>
        <v>4</v>
      </c>
      <c r="V319">
        <f t="shared" si="72"/>
        <v>3</v>
      </c>
      <c r="W319">
        <f t="shared" si="73"/>
        <v>5</v>
      </c>
      <c r="X319">
        <f t="shared" si="74"/>
        <v>4.5</v>
      </c>
      <c r="Y319">
        <f t="shared" si="75"/>
        <v>4</v>
      </c>
      <c r="Z319">
        <f t="shared" si="76"/>
        <v>4.5</v>
      </c>
      <c r="AA319">
        <f t="shared" si="77"/>
        <v>3.5</v>
      </c>
      <c r="AB319">
        <f t="shared" si="78"/>
        <v>4</v>
      </c>
      <c r="AC319">
        <v>4.4400000000000004</v>
      </c>
      <c r="AD319">
        <v>5.23</v>
      </c>
      <c r="AE319">
        <v>5.4</v>
      </c>
      <c r="AF319">
        <v>4.83</v>
      </c>
      <c r="AG319">
        <v>5.38</v>
      </c>
      <c r="AH319" t="str">
        <f>LOOKUP(X319,{0,2.99,4.44,5.89},{"Low","Medium Low","Medium High","High"})</f>
        <v>Medium High</v>
      </c>
      <c r="AI319" t="str">
        <f>LOOKUP(Y319,{0,4.12,5.23,6.34},{"Low","Medium Low","Medium High","High"})</f>
        <v>Low</v>
      </c>
      <c r="AJ319" t="str">
        <f>LOOKUP(Z319,{0,4.08,5.4,6.72},{"Low","Medium Low","Medium High","High"})</f>
        <v>Medium Low</v>
      </c>
      <c r="AK319" t="str">
        <f>LOOKUP(AA319,{0,3.41,4.83,6.25},{"Low","Medium Low","Medium High","High"})</f>
        <v>Medium Low</v>
      </c>
      <c r="AL319" t="str">
        <f>LOOKUP(AB319,{0,4.31,5.38,6.45},{"Low","Medium Low","Medium High","High"})</f>
        <v>Low</v>
      </c>
      <c r="AM319">
        <f>VLOOKUP(C319,'CLEAN DATA'!$C$1:$BE$1213,25,FALSE)</f>
        <v>8</v>
      </c>
      <c r="AN319">
        <f>VLOOKUP($C319,'CLEAN DATA'!$C$1:$BE$1213,2,FALSE)</f>
        <v>20</v>
      </c>
      <c r="AO319" t="str">
        <f t="shared" si="79"/>
        <v>&lt;=30</v>
      </c>
      <c r="AP319">
        <f>VLOOKUP(C319,'AT Copy'!C318:BP1530,66,FALSE)</f>
        <v>1</v>
      </c>
      <c r="AQ319">
        <f>VLOOKUP(C319,'AT Copy'!C318:BP1530,40,FALSE)</f>
        <v>0</v>
      </c>
    </row>
    <row r="320" spans="1:43" x14ac:dyDescent="0.2">
      <c r="A320">
        <v>319</v>
      </c>
      <c r="B320" s="2">
        <v>44095.719131944446</v>
      </c>
      <c r="C320" t="s">
        <v>446</v>
      </c>
      <c r="D320">
        <v>6</v>
      </c>
      <c r="E320">
        <v>6</v>
      </c>
      <c r="F320">
        <v>5</v>
      </c>
      <c r="G320">
        <v>4</v>
      </c>
      <c r="H320">
        <v>6</v>
      </c>
      <c r="I320">
        <v>6</v>
      </c>
      <c r="J320">
        <v>5</v>
      </c>
      <c r="K320">
        <v>5</v>
      </c>
      <c r="L320">
        <v>5</v>
      </c>
      <c r="M320">
        <v>4</v>
      </c>
      <c r="N320">
        <f t="shared" si="64"/>
        <v>6</v>
      </c>
      <c r="O320">
        <f t="shared" si="65"/>
        <v>2</v>
      </c>
      <c r="P320">
        <f t="shared" si="66"/>
        <v>5</v>
      </c>
      <c r="Q320">
        <f t="shared" si="67"/>
        <v>4</v>
      </c>
      <c r="R320">
        <f t="shared" si="68"/>
        <v>6</v>
      </c>
      <c r="S320">
        <f t="shared" si="69"/>
        <v>2</v>
      </c>
      <c r="T320">
        <f t="shared" si="70"/>
        <v>5</v>
      </c>
      <c r="U320">
        <f t="shared" si="71"/>
        <v>3</v>
      </c>
      <c r="V320">
        <f t="shared" si="72"/>
        <v>5</v>
      </c>
      <c r="W320">
        <f t="shared" si="73"/>
        <v>4</v>
      </c>
      <c r="X320">
        <f t="shared" si="74"/>
        <v>4</v>
      </c>
      <c r="Y320">
        <f t="shared" si="75"/>
        <v>3.5</v>
      </c>
      <c r="Z320">
        <f t="shared" si="76"/>
        <v>4</v>
      </c>
      <c r="AA320">
        <f t="shared" si="77"/>
        <v>4.5</v>
      </c>
      <c r="AB320">
        <f t="shared" si="78"/>
        <v>5</v>
      </c>
      <c r="AC320">
        <v>4.4400000000000004</v>
      </c>
      <c r="AD320">
        <v>5.23</v>
      </c>
      <c r="AE320">
        <v>5.4</v>
      </c>
      <c r="AF320">
        <v>4.83</v>
      </c>
      <c r="AG320">
        <v>5.38</v>
      </c>
      <c r="AH320" t="str">
        <f>LOOKUP(X320,{0,2.99,4.44,5.89},{"Low","Medium Low","Medium High","High"})</f>
        <v>Medium Low</v>
      </c>
      <c r="AI320" t="str">
        <f>LOOKUP(Y320,{0,4.12,5.23,6.34},{"Low","Medium Low","Medium High","High"})</f>
        <v>Low</v>
      </c>
      <c r="AJ320" t="str">
        <f>LOOKUP(Z320,{0,4.08,5.4,6.72},{"Low","Medium Low","Medium High","High"})</f>
        <v>Low</v>
      </c>
      <c r="AK320" t="str">
        <f>LOOKUP(AA320,{0,3.41,4.83,6.25},{"Low","Medium Low","Medium High","High"})</f>
        <v>Medium Low</v>
      </c>
      <c r="AL320" t="str">
        <f>LOOKUP(AB320,{0,4.31,5.38,6.45},{"Low","Medium Low","Medium High","High"})</f>
        <v>Medium Low</v>
      </c>
      <c r="AM320">
        <f>VLOOKUP(C320,'CLEAN DATA'!$C$1:$BE$1213,25,FALSE)</f>
        <v>7</v>
      </c>
      <c r="AN320">
        <f>VLOOKUP($C320,'CLEAN DATA'!$C$1:$BE$1213,2,FALSE)</f>
        <v>26</v>
      </c>
      <c r="AO320" t="str">
        <f t="shared" si="79"/>
        <v>&lt;=30</v>
      </c>
      <c r="AP320">
        <f>VLOOKUP(C320,'AT Copy'!C319:BP1531,66,FALSE)</f>
        <v>1</v>
      </c>
      <c r="AQ320">
        <f>VLOOKUP(C320,'AT Copy'!C319:BP1531,40,FALSE)</f>
        <v>0</v>
      </c>
    </row>
    <row r="321" spans="1:43" x14ac:dyDescent="0.2">
      <c r="A321">
        <v>320</v>
      </c>
      <c r="B321" s="2">
        <v>44095.719814814816</v>
      </c>
      <c r="C321" t="s">
        <v>447</v>
      </c>
      <c r="D321">
        <v>7</v>
      </c>
      <c r="E321">
        <v>1</v>
      </c>
      <c r="F321">
        <v>6</v>
      </c>
      <c r="G321">
        <v>1</v>
      </c>
      <c r="H321">
        <v>7</v>
      </c>
      <c r="I321">
        <v>1</v>
      </c>
      <c r="J321">
        <v>5</v>
      </c>
      <c r="K321">
        <v>1</v>
      </c>
      <c r="L321">
        <v>7</v>
      </c>
      <c r="M321">
        <v>1</v>
      </c>
      <c r="N321">
        <f t="shared" si="64"/>
        <v>7</v>
      </c>
      <c r="O321">
        <f t="shared" si="65"/>
        <v>7</v>
      </c>
      <c r="P321">
        <f t="shared" si="66"/>
        <v>6</v>
      </c>
      <c r="Q321">
        <f t="shared" si="67"/>
        <v>7</v>
      </c>
      <c r="R321">
        <f t="shared" si="68"/>
        <v>7</v>
      </c>
      <c r="S321">
        <f t="shared" si="69"/>
        <v>7</v>
      </c>
      <c r="T321">
        <f t="shared" si="70"/>
        <v>5</v>
      </c>
      <c r="U321">
        <f t="shared" si="71"/>
        <v>7</v>
      </c>
      <c r="V321">
        <f t="shared" si="72"/>
        <v>7</v>
      </c>
      <c r="W321">
        <f t="shared" si="73"/>
        <v>7</v>
      </c>
      <c r="X321">
        <f t="shared" si="74"/>
        <v>7</v>
      </c>
      <c r="Y321">
        <f t="shared" si="75"/>
        <v>6</v>
      </c>
      <c r="Z321">
        <f t="shared" si="76"/>
        <v>6.5</v>
      </c>
      <c r="AA321">
        <f t="shared" si="77"/>
        <v>7</v>
      </c>
      <c r="AB321">
        <f t="shared" si="78"/>
        <v>7</v>
      </c>
      <c r="AC321">
        <v>4.4400000000000004</v>
      </c>
      <c r="AD321">
        <v>5.23</v>
      </c>
      <c r="AE321">
        <v>5.4</v>
      </c>
      <c r="AF321">
        <v>4.83</v>
      </c>
      <c r="AG321">
        <v>5.38</v>
      </c>
      <c r="AH321" t="str">
        <f>LOOKUP(X321,{0,2.99,4.44,5.89},{"Low","Medium Low","Medium High","High"})</f>
        <v>High</v>
      </c>
      <c r="AI321" t="str">
        <f>LOOKUP(Y321,{0,4.12,5.23,6.34},{"Low","Medium Low","Medium High","High"})</f>
        <v>Medium High</v>
      </c>
      <c r="AJ321" t="str">
        <f>LOOKUP(Z321,{0,4.08,5.4,6.72},{"Low","Medium Low","Medium High","High"})</f>
        <v>Medium High</v>
      </c>
      <c r="AK321" t="str">
        <f>LOOKUP(AA321,{0,3.41,4.83,6.25},{"Low","Medium Low","Medium High","High"})</f>
        <v>High</v>
      </c>
      <c r="AL321" t="str">
        <f>LOOKUP(AB321,{0,4.31,5.38,6.45},{"Low","Medium Low","Medium High","High"})</f>
        <v>High</v>
      </c>
      <c r="AM321">
        <f>VLOOKUP(C321,'CLEAN DATA'!$C$1:$BE$1213,25,FALSE)</f>
        <v>1</v>
      </c>
      <c r="AN321">
        <f>VLOOKUP($C321,'CLEAN DATA'!$C$1:$BE$1213,2,FALSE)</f>
        <v>45</v>
      </c>
      <c r="AO321" t="str">
        <f t="shared" si="79"/>
        <v>41-50</v>
      </c>
      <c r="AP321">
        <f>VLOOKUP(C321,'AT Copy'!C320:BP1532,66,FALSE)</f>
        <v>4</v>
      </c>
      <c r="AQ321">
        <f>VLOOKUP(C321,'AT Copy'!C320:BP1532,40,FALSE)</f>
        <v>1</v>
      </c>
    </row>
    <row r="322" spans="1:43" x14ac:dyDescent="0.2">
      <c r="A322">
        <v>321</v>
      </c>
      <c r="B322" s="2">
        <v>44095.720879629633</v>
      </c>
      <c r="C322" t="s">
        <v>448</v>
      </c>
      <c r="D322">
        <v>5</v>
      </c>
      <c r="E322">
        <v>3</v>
      </c>
      <c r="F322">
        <v>6</v>
      </c>
      <c r="G322">
        <v>5</v>
      </c>
      <c r="H322">
        <v>6</v>
      </c>
      <c r="I322">
        <v>5</v>
      </c>
      <c r="J322">
        <v>5</v>
      </c>
      <c r="K322">
        <v>5</v>
      </c>
      <c r="L322">
        <v>5</v>
      </c>
      <c r="M322">
        <v>5</v>
      </c>
      <c r="N322">
        <f t="shared" si="64"/>
        <v>5</v>
      </c>
      <c r="O322">
        <f t="shared" si="65"/>
        <v>5</v>
      </c>
      <c r="P322">
        <f t="shared" si="66"/>
        <v>6</v>
      </c>
      <c r="Q322">
        <f t="shared" si="67"/>
        <v>3</v>
      </c>
      <c r="R322">
        <f t="shared" si="68"/>
        <v>6</v>
      </c>
      <c r="S322">
        <f t="shared" si="69"/>
        <v>3</v>
      </c>
      <c r="T322">
        <f t="shared" si="70"/>
        <v>5</v>
      </c>
      <c r="U322">
        <f t="shared" si="71"/>
        <v>3</v>
      </c>
      <c r="V322">
        <f t="shared" si="72"/>
        <v>5</v>
      </c>
      <c r="W322">
        <f t="shared" si="73"/>
        <v>3</v>
      </c>
      <c r="X322">
        <f t="shared" si="74"/>
        <v>4</v>
      </c>
      <c r="Y322">
        <f t="shared" si="75"/>
        <v>5</v>
      </c>
      <c r="Z322">
        <f t="shared" si="76"/>
        <v>4.5</v>
      </c>
      <c r="AA322">
        <f t="shared" si="77"/>
        <v>4</v>
      </c>
      <c r="AB322">
        <f t="shared" si="78"/>
        <v>4.5</v>
      </c>
      <c r="AC322">
        <v>4.4400000000000004</v>
      </c>
      <c r="AD322">
        <v>5.23</v>
      </c>
      <c r="AE322">
        <v>5.4</v>
      </c>
      <c r="AF322">
        <v>4.83</v>
      </c>
      <c r="AG322">
        <v>5.38</v>
      </c>
      <c r="AH322" t="str">
        <f>LOOKUP(X322,{0,2.99,4.44,5.89},{"Low","Medium Low","Medium High","High"})</f>
        <v>Medium Low</v>
      </c>
      <c r="AI322" t="str">
        <f>LOOKUP(Y322,{0,4.12,5.23,6.34},{"Low","Medium Low","Medium High","High"})</f>
        <v>Medium Low</v>
      </c>
      <c r="AJ322" t="str">
        <f>LOOKUP(Z322,{0,4.08,5.4,6.72},{"Low","Medium Low","Medium High","High"})</f>
        <v>Medium Low</v>
      </c>
      <c r="AK322" t="str">
        <f>LOOKUP(AA322,{0,3.41,4.83,6.25},{"Low","Medium Low","Medium High","High"})</f>
        <v>Medium Low</v>
      </c>
      <c r="AL322" t="str">
        <f>LOOKUP(AB322,{0,4.31,5.38,6.45},{"Low","Medium Low","Medium High","High"})</f>
        <v>Medium Low</v>
      </c>
      <c r="AM322">
        <f>VLOOKUP(C322,'CLEAN DATA'!$C$1:$BE$1213,25,FALSE)</f>
        <v>1</v>
      </c>
      <c r="AN322">
        <f>VLOOKUP($C322,'CLEAN DATA'!$C$1:$BE$1213,2,FALSE)</f>
        <v>32</v>
      </c>
      <c r="AO322" t="str">
        <f t="shared" si="79"/>
        <v>31-40</v>
      </c>
      <c r="AP322">
        <f>VLOOKUP(C322,'AT Copy'!C321:BP1533,66,FALSE)</f>
        <v>1</v>
      </c>
      <c r="AQ322">
        <f>VLOOKUP(C322,'AT Copy'!C321:BP1533,40,FALSE)</f>
        <v>0</v>
      </c>
    </row>
    <row r="323" spans="1:43" x14ac:dyDescent="0.2">
      <c r="A323">
        <v>322</v>
      </c>
      <c r="B323" s="2">
        <v>44095.722430555557</v>
      </c>
      <c r="C323" t="s">
        <v>449</v>
      </c>
      <c r="D323">
        <v>1</v>
      </c>
      <c r="E323">
        <v>1</v>
      </c>
      <c r="F323">
        <v>7</v>
      </c>
      <c r="G323">
        <v>1</v>
      </c>
      <c r="H323">
        <v>7</v>
      </c>
      <c r="I323">
        <v>5</v>
      </c>
      <c r="J323">
        <v>6</v>
      </c>
      <c r="K323">
        <v>2</v>
      </c>
      <c r="L323">
        <v>7</v>
      </c>
      <c r="M323">
        <v>3</v>
      </c>
      <c r="N323">
        <f t="shared" ref="N323:N386" si="80">D323</f>
        <v>1</v>
      </c>
      <c r="O323">
        <f t="shared" ref="O323:O386" si="81">IF(E323=1,7,IF(E323=2,6,IF(E323=3,5,IF(E323=4,4,IF(E323=5,3,IF(E323=6,2,IF(E323=7,1,"")))))))</f>
        <v>7</v>
      </c>
      <c r="P323">
        <f t="shared" ref="P323:P386" si="82">F323</f>
        <v>7</v>
      </c>
      <c r="Q323">
        <f t="shared" ref="Q323:Q386" si="83">IF(G323=1,7,IF(G323=2,6,IF(G323=3,5,IF(G323=4,4,IF(G323=5,3,IF(G323=6,2,IF(G323=7,1,"")))))))</f>
        <v>7</v>
      </c>
      <c r="R323">
        <f t="shared" ref="R323:R386" si="84">H323</f>
        <v>7</v>
      </c>
      <c r="S323">
        <f t="shared" ref="S323:S386" si="85">IF(I323=1,7,IF(I323=2,6,IF(I323=3,5,IF(I323=4,4,IF(I323=5,3,IF(I323=6,2,IF(I323=7,1,"")))))))</f>
        <v>3</v>
      </c>
      <c r="T323">
        <f t="shared" ref="T323:T386" si="86">J323</f>
        <v>6</v>
      </c>
      <c r="U323">
        <f t="shared" ref="U323:U386" si="87">IF(K323=1,7,IF(K323=2,6,IF(K323=3,5,IF(K323=4,4,IF(K323=5,3,IF(K323=6,2,IF(K323=7,1,"")))))))</f>
        <v>6</v>
      </c>
      <c r="V323">
        <f t="shared" ref="V323:V386" si="88">L323</f>
        <v>7</v>
      </c>
      <c r="W323">
        <f t="shared" ref="W323:W386" si="89">IF(M323=1,7,IF(M323=2,6,IF(M323=3,5,IF(M323=4,4,IF(M323=5,3,IF(M323=6,2,IF(M323=7,1,"")))))))</f>
        <v>5</v>
      </c>
      <c r="X323">
        <f t="shared" ref="X323:X386" si="90">(N323+S323)/2</f>
        <v>2</v>
      </c>
      <c r="Y323">
        <f t="shared" ref="Y323:Y386" si="91">(O323+T323)/2</f>
        <v>6.5</v>
      </c>
      <c r="Z323">
        <f t="shared" ref="Z323:Z386" si="92">(P323+U323)/2</f>
        <v>6.5</v>
      </c>
      <c r="AA323">
        <f t="shared" ref="AA323:AA386" si="93">(Q323+V323)/2</f>
        <v>7</v>
      </c>
      <c r="AB323">
        <f t="shared" ref="AB323:AB386" si="94">(R323+W323)/2</f>
        <v>6</v>
      </c>
      <c r="AC323">
        <v>4.4400000000000004</v>
      </c>
      <c r="AD323">
        <v>5.23</v>
      </c>
      <c r="AE323">
        <v>5.4</v>
      </c>
      <c r="AF323">
        <v>4.83</v>
      </c>
      <c r="AG323">
        <v>5.38</v>
      </c>
      <c r="AH323" t="str">
        <f>LOOKUP(X323,{0,2.99,4.44,5.89},{"Low","Medium Low","Medium High","High"})</f>
        <v>Low</v>
      </c>
      <c r="AI323" t="str">
        <f>LOOKUP(Y323,{0,4.12,5.23,6.34},{"Low","Medium Low","Medium High","High"})</f>
        <v>High</v>
      </c>
      <c r="AJ323" t="str">
        <f>LOOKUP(Z323,{0,4.08,5.4,6.72},{"Low","Medium Low","Medium High","High"})</f>
        <v>Medium High</v>
      </c>
      <c r="AK323" t="str">
        <f>LOOKUP(AA323,{0,3.41,4.83,6.25},{"Low","Medium Low","Medium High","High"})</f>
        <v>High</v>
      </c>
      <c r="AL323" t="str">
        <f>LOOKUP(AB323,{0,4.31,5.38,6.45},{"Low","Medium Low","Medium High","High"})</f>
        <v>Medium High</v>
      </c>
      <c r="AM323">
        <f>VLOOKUP(C323,'CLEAN DATA'!$C$1:$BE$1213,25,FALSE)</f>
        <v>3</v>
      </c>
      <c r="AN323">
        <f>VLOOKUP($C323,'CLEAN DATA'!$C$1:$BE$1213,2,FALSE)</f>
        <v>48</v>
      </c>
      <c r="AO323" t="str">
        <f t="shared" ref="AO323:AO386" si="95">IF(AN323&lt;=20,"&lt;=30",IF(AN323&lt;=25,"&lt;=30",IF(AN323&lt;=30,"&lt;=30",IF(AN323&lt;=35,"31-40",IF(AN323&lt;=40,"31-40",IF(AN323&lt;=45,"41-50",IF(AN323&lt;=50,"41-50",IF(AN323&lt;=55,"51-60",IF(AN323&lt;=60,"51-60","60+")))))))))</f>
        <v>41-50</v>
      </c>
      <c r="AP323">
        <f>VLOOKUP(C323,'AT Copy'!C322:BP1534,66,FALSE)</f>
        <v>8</v>
      </c>
      <c r="AQ323">
        <f>VLOOKUP(C323,'AT Copy'!C322:BP1534,40,FALSE)</f>
        <v>1</v>
      </c>
    </row>
    <row r="324" spans="1:43" x14ac:dyDescent="0.2">
      <c r="A324">
        <v>323</v>
      </c>
      <c r="B324" s="2">
        <v>44095.724675925929</v>
      </c>
      <c r="C324" t="s">
        <v>450</v>
      </c>
      <c r="D324">
        <v>6</v>
      </c>
      <c r="E324">
        <v>4</v>
      </c>
      <c r="F324">
        <v>6</v>
      </c>
      <c r="G324">
        <v>6</v>
      </c>
      <c r="H324">
        <v>7</v>
      </c>
      <c r="I324">
        <v>6</v>
      </c>
      <c r="J324">
        <v>7</v>
      </c>
      <c r="K324">
        <v>5</v>
      </c>
      <c r="L324">
        <v>7</v>
      </c>
      <c r="M324">
        <v>6</v>
      </c>
      <c r="N324">
        <f t="shared" si="80"/>
        <v>6</v>
      </c>
      <c r="O324">
        <f t="shared" si="81"/>
        <v>4</v>
      </c>
      <c r="P324">
        <f t="shared" si="82"/>
        <v>6</v>
      </c>
      <c r="Q324">
        <f t="shared" si="83"/>
        <v>2</v>
      </c>
      <c r="R324">
        <f t="shared" si="84"/>
        <v>7</v>
      </c>
      <c r="S324">
        <f t="shared" si="85"/>
        <v>2</v>
      </c>
      <c r="T324">
        <f t="shared" si="86"/>
        <v>7</v>
      </c>
      <c r="U324">
        <f t="shared" si="87"/>
        <v>3</v>
      </c>
      <c r="V324">
        <f t="shared" si="88"/>
        <v>7</v>
      </c>
      <c r="W324">
        <f t="shared" si="89"/>
        <v>2</v>
      </c>
      <c r="X324">
        <f t="shared" si="90"/>
        <v>4</v>
      </c>
      <c r="Y324">
        <f t="shared" si="91"/>
        <v>5.5</v>
      </c>
      <c r="Z324">
        <f t="shared" si="92"/>
        <v>4.5</v>
      </c>
      <c r="AA324">
        <f t="shared" si="93"/>
        <v>4.5</v>
      </c>
      <c r="AB324">
        <f t="shared" si="94"/>
        <v>4.5</v>
      </c>
      <c r="AC324">
        <v>4.4400000000000004</v>
      </c>
      <c r="AD324">
        <v>5.23</v>
      </c>
      <c r="AE324">
        <v>5.4</v>
      </c>
      <c r="AF324">
        <v>4.83</v>
      </c>
      <c r="AG324">
        <v>5.38</v>
      </c>
      <c r="AH324" t="str">
        <f>LOOKUP(X324,{0,2.99,4.44,5.89},{"Low","Medium Low","Medium High","High"})</f>
        <v>Medium Low</v>
      </c>
      <c r="AI324" t="str">
        <f>LOOKUP(Y324,{0,4.12,5.23,6.34},{"Low","Medium Low","Medium High","High"})</f>
        <v>Medium High</v>
      </c>
      <c r="AJ324" t="str">
        <f>LOOKUP(Z324,{0,4.08,5.4,6.72},{"Low","Medium Low","Medium High","High"})</f>
        <v>Medium Low</v>
      </c>
      <c r="AK324" t="str">
        <f>LOOKUP(AA324,{0,3.41,4.83,6.25},{"Low","Medium Low","Medium High","High"})</f>
        <v>Medium Low</v>
      </c>
      <c r="AL324" t="str">
        <f>LOOKUP(AB324,{0,4.31,5.38,6.45},{"Low","Medium Low","Medium High","High"})</f>
        <v>Medium Low</v>
      </c>
      <c r="AM324">
        <f>VLOOKUP(C324,'CLEAN DATA'!$C$1:$BE$1213,25,FALSE)</f>
        <v>1</v>
      </c>
      <c r="AN324">
        <f>VLOOKUP($C324,'CLEAN DATA'!$C$1:$BE$1213,2,FALSE)</f>
        <v>32</v>
      </c>
      <c r="AO324" t="str">
        <f t="shared" si="95"/>
        <v>31-40</v>
      </c>
      <c r="AP324">
        <f>VLOOKUP(C324,'AT Copy'!C323:BP1535,66,FALSE)</f>
        <v>1</v>
      </c>
      <c r="AQ324">
        <f>VLOOKUP(C324,'AT Copy'!C323:BP1535,40,FALSE)</f>
        <v>0</v>
      </c>
    </row>
    <row r="325" spans="1:43" x14ac:dyDescent="0.2">
      <c r="A325">
        <v>324</v>
      </c>
      <c r="B325" s="2">
        <v>44095.728078703702</v>
      </c>
      <c r="C325" t="s">
        <v>451</v>
      </c>
      <c r="D325">
        <v>5</v>
      </c>
      <c r="E325">
        <v>2</v>
      </c>
      <c r="F325">
        <v>5</v>
      </c>
      <c r="G325">
        <v>3</v>
      </c>
      <c r="H325">
        <v>6</v>
      </c>
      <c r="I325">
        <v>5</v>
      </c>
      <c r="J325">
        <v>6</v>
      </c>
      <c r="K325">
        <v>4</v>
      </c>
      <c r="L325">
        <v>5</v>
      </c>
      <c r="M325">
        <v>3</v>
      </c>
      <c r="N325">
        <f t="shared" si="80"/>
        <v>5</v>
      </c>
      <c r="O325">
        <f t="shared" si="81"/>
        <v>6</v>
      </c>
      <c r="P325">
        <f t="shared" si="82"/>
        <v>5</v>
      </c>
      <c r="Q325">
        <f t="shared" si="83"/>
        <v>5</v>
      </c>
      <c r="R325">
        <f t="shared" si="84"/>
        <v>6</v>
      </c>
      <c r="S325">
        <f t="shared" si="85"/>
        <v>3</v>
      </c>
      <c r="T325">
        <f t="shared" si="86"/>
        <v>6</v>
      </c>
      <c r="U325">
        <f t="shared" si="87"/>
        <v>4</v>
      </c>
      <c r="V325">
        <f t="shared" si="88"/>
        <v>5</v>
      </c>
      <c r="W325">
        <f t="shared" si="89"/>
        <v>5</v>
      </c>
      <c r="X325">
        <f t="shared" si="90"/>
        <v>4</v>
      </c>
      <c r="Y325">
        <f t="shared" si="91"/>
        <v>6</v>
      </c>
      <c r="Z325">
        <f t="shared" si="92"/>
        <v>4.5</v>
      </c>
      <c r="AA325">
        <f t="shared" si="93"/>
        <v>5</v>
      </c>
      <c r="AB325">
        <f t="shared" si="94"/>
        <v>5.5</v>
      </c>
      <c r="AC325">
        <v>4.4400000000000004</v>
      </c>
      <c r="AD325">
        <v>5.23</v>
      </c>
      <c r="AE325">
        <v>5.4</v>
      </c>
      <c r="AF325">
        <v>4.83</v>
      </c>
      <c r="AG325">
        <v>5.38</v>
      </c>
      <c r="AH325" t="str">
        <f>LOOKUP(X325,{0,2.99,4.44,5.89},{"Low","Medium Low","Medium High","High"})</f>
        <v>Medium Low</v>
      </c>
      <c r="AI325" t="str">
        <f>LOOKUP(Y325,{0,4.12,5.23,6.34},{"Low","Medium Low","Medium High","High"})</f>
        <v>Medium High</v>
      </c>
      <c r="AJ325" t="str">
        <f>LOOKUP(Z325,{0,4.08,5.4,6.72},{"Low","Medium Low","Medium High","High"})</f>
        <v>Medium Low</v>
      </c>
      <c r="AK325" t="str">
        <f>LOOKUP(AA325,{0,3.41,4.83,6.25},{"Low","Medium Low","Medium High","High"})</f>
        <v>Medium High</v>
      </c>
      <c r="AL325" t="str">
        <f>LOOKUP(AB325,{0,4.31,5.38,6.45},{"Low","Medium Low","Medium High","High"})</f>
        <v>Medium High</v>
      </c>
      <c r="AM325">
        <f>VLOOKUP(C325,'CLEAN DATA'!$C$1:$BE$1213,25,FALSE)</f>
        <v>7</v>
      </c>
      <c r="AN325">
        <f>VLOOKUP($C325,'CLEAN DATA'!$C$1:$BE$1213,2,FALSE)</f>
        <v>25</v>
      </c>
      <c r="AO325" t="str">
        <f t="shared" si="95"/>
        <v>&lt;=30</v>
      </c>
      <c r="AP325">
        <f>VLOOKUP(C325,'AT Copy'!C324:BP1536,66,FALSE)</f>
        <v>6</v>
      </c>
      <c r="AQ325">
        <f>VLOOKUP(C325,'AT Copy'!C324:BP1536,40,FALSE)</f>
        <v>1</v>
      </c>
    </row>
    <row r="326" spans="1:43" x14ac:dyDescent="0.2">
      <c r="A326">
        <v>325</v>
      </c>
      <c r="B326" s="2">
        <v>44095.729571759257</v>
      </c>
      <c r="C326" t="s">
        <v>452</v>
      </c>
      <c r="D326">
        <v>7</v>
      </c>
      <c r="E326">
        <v>7</v>
      </c>
      <c r="F326">
        <v>6</v>
      </c>
      <c r="G326">
        <v>7</v>
      </c>
      <c r="H326">
        <v>6</v>
      </c>
      <c r="I326">
        <v>7</v>
      </c>
      <c r="J326">
        <v>5</v>
      </c>
      <c r="K326">
        <v>7</v>
      </c>
      <c r="L326">
        <v>7</v>
      </c>
      <c r="M326">
        <v>6</v>
      </c>
      <c r="N326">
        <f t="shared" si="80"/>
        <v>7</v>
      </c>
      <c r="O326">
        <f t="shared" si="81"/>
        <v>1</v>
      </c>
      <c r="P326">
        <f t="shared" si="82"/>
        <v>6</v>
      </c>
      <c r="Q326">
        <f t="shared" si="83"/>
        <v>1</v>
      </c>
      <c r="R326">
        <f t="shared" si="84"/>
        <v>6</v>
      </c>
      <c r="S326">
        <f t="shared" si="85"/>
        <v>1</v>
      </c>
      <c r="T326">
        <f t="shared" si="86"/>
        <v>5</v>
      </c>
      <c r="U326">
        <f t="shared" si="87"/>
        <v>1</v>
      </c>
      <c r="V326">
        <f t="shared" si="88"/>
        <v>7</v>
      </c>
      <c r="W326">
        <f t="shared" si="89"/>
        <v>2</v>
      </c>
      <c r="X326">
        <f t="shared" si="90"/>
        <v>4</v>
      </c>
      <c r="Y326">
        <f t="shared" si="91"/>
        <v>3</v>
      </c>
      <c r="Z326">
        <f t="shared" si="92"/>
        <v>3.5</v>
      </c>
      <c r="AA326">
        <f t="shared" si="93"/>
        <v>4</v>
      </c>
      <c r="AB326">
        <f t="shared" si="94"/>
        <v>4</v>
      </c>
      <c r="AC326">
        <v>4.4400000000000004</v>
      </c>
      <c r="AD326">
        <v>5.23</v>
      </c>
      <c r="AE326">
        <v>5.4</v>
      </c>
      <c r="AF326">
        <v>4.83</v>
      </c>
      <c r="AG326">
        <v>5.38</v>
      </c>
      <c r="AH326" t="str">
        <f>LOOKUP(X326,{0,2.99,4.44,5.89},{"Low","Medium Low","Medium High","High"})</f>
        <v>Medium Low</v>
      </c>
      <c r="AI326" t="str">
        <f>LOOKUP(Y326,{0,4.12,5.23,6.34},{"Low","Medium Low","Medium High","High"})</f>
        <v>Low</v>
      </c>
      <c r="AJ326" t="str">
        <f>LOOKUP(Z326,{0,4.08,5.4,6.72},{"Low","Medium Low","Medium High","High"})</f>
        <v>Low</v>
      </c>
      <c r="AK326" t="str">
        <f>LOOKUP(AA326,{0,3.41,4.83,6.25},{"Low","Medium Low","Medium High","High"})</f>
        <v>Medium Low</v>
      </c>
      <c r="AL326" t="str">
        <f>LOOKUP(AB326,{0,4.31,5.38,6.45},{"Low","Medium Low","Medium High","High"})</f>
        <v>Low</v>
      </c>
      <c r="AM326">
        <f>VLOOKUP(C326,'CLEAN DATA'!$C$1:$BE$1213,25,FALSE)</f>
        <v>1</v>
      </c>
      <c r="AN326">
        <f>VLOOKUP($C326,'CLEAN DATA'!$C$1:$BE$1213,2,FALSE)</f>
        <v>32</v>
      </c>
      <c r="AO326" t="str">
        <f t="shared" si="95"/>
        <v>31-40</v>
      </c>
      <c r="AP326">
        <f>VLOOKUP(C326,'AT Copy'!C325:BP1537,66,FALSE)</f>
        <v>1</v>
      </c>
      <c r="AQ326">
        <f>VLOOKUP(C326,'AT Copy'!C325:BP1537,40,FALSE)</f>
        <v>0</v>
      </c>
    </row>
    <row r="327" spans="1:43" x14ac:dyDescent="0.2">
      <c r="A327">
        <v>326</v>
      </c>
      <c r="B327" s="2">
        <v>44095.733460648145</v>
      </c>
      <c r="C327" t="s">
        <v>453</v>
      </c>
      <c r="D327">
        <v>3</v>
      </c>
      <c r="E327">
        <v>6</v>
      </c>
      <c r="F327">
        <v>4</v>
      </c>
      <c r="G327">
        <v>4</v>
      </c>
      <c r="H327">
        <v>5</v>
      </c>
      <c r="I327">
        <v>4</v>
      </c>
      <c r="J327">
        <v>4</v>
      </c>
      <c r="K327">
        <v>6</v>
      </c>
      <c r="L327">
        <v>1</v>
      </c>
      <c r="M327">
        <v>1</v>
      </c>
      <c r="N327">
        <f t="shared" si="80"/>
        <v>3</v>
      </c>
      <c r="O327">
        <f t="shared" si="81"/>
        <v>2</v>
      </c>
      <c r="P327">
        <f t="shared" si="82"/>
        <v>4</v>
      </c>
      <c r="Q327">
        <f t="shared" si="83"/>
        <v>4</v>
      </c>
      <c r="R327">
        <f t="shared" si="84"/>
        <v>5</v>
      </c>
      <c r="S327">
        <f t="shared" si="85"/>
        <v>4</v>
      </c>
      <c r="T327">
        <f t="shared" si="86"/>
        <v>4</v>
      </c>
      <c r="U327">
        <f t="shared" si="87"/>
        <v>2</v>
      </c>
      <c r="V327">
        <f t="shared" si="88"/>
        <v>1</v>
      </c>
      <c r="W327">
        <f t="shared" si="89"/>
        <v>7</v>
      </c>
      <c r="X327">
        <f t="shared" si="90"/>
        <v>3.5</v>
      </c>
      <c r="Y327">
        <f t="shared" si="91"/>
        <v>3</v>
      </c>
      <c r="Z327">
        <f t="shared" si="92"/>
        <v>3</v>
      </c>
      <c r="AA327">
        <f t="shared" si="93"/>
        <v>2.5</v>
      </c>
      <c r="AB327">
        <f t="shared" si="94"/>
        <v>6</v>
      </c>
      <c r="AC327">
        <v>4.4400000000000004</v>
      </c>
      <c r="AD327">
        <v>5.23</v>
      </c>
      <c r="AE327">
        <v>5.4</v>
      </c>
      <c r="AF327">
        <v>4.83</v>
      </c>
      <c r="AG327">
        <v>5.38</v>
      </c>
      <c r="AH327" t="str">
        <f>LOOKUP(X327,{0,2.99,4.44,5.89},{"Low","Medium Low","Medium High","High"})</f>
        <v>Medium Low</v>
      </c>
      <c r="AI327" t="str">
        <f>LOOKUP(Y327,{0,4.12,5.23,6.34},{"Low","Medium Low","Medium High","High"})</f>
        <v>Low</v>
      </c>
      <c r="AJ327" t="str">
        <f>LOOKUP(Z327,{0,4.08,5.4,6.72},{"Low","Medium Low","Medium High","High"})</f>
        <v>Low</v>
      </c>
      <c r="AK327" t="str">
        <f>LOOKUP(AA327,{0,3.41,4.83,6.25},{"Low","Medium Low","Medium High","High"})</f>
        <v>Low</v>
      </c>
      <c r="AL327" t="str">
        <f>LOOKUP(AB327,{0,4.31,5.38,6.45},{"Low","Medium Low","Medium High","High"})</f>
        <v>Medium High</v>
      </c>
      <c r="AM327">
        <f>VLOOKUP(C327,'CLEAN DATA'!$C$1:$BE$1213,25,FALSE)</f>
        <v>1</v>
      </c>
      <c r="AN327">
        <f>VLOOKUP($C327,'CLEAN DATA'!$C$1:$BE$1213,2,FALSE)</f>
        <v>22</v>
      </c>
      <c r="AO327" t="str">
        <f t="shared" si="95"/>
        <v>&lt;=30</v>
      </c>
      <c r="AP327">
        <f>VLOOKUP(C327,'AT Copy'!C326:BP1538,66,FALSE)</f>
        <v>1</v>
      </c>
      <c r="AQ327">
        <f>VLOOKUP(C327,'AT Copy'!C326:BP1538,40,FALSE)</f>
        <v>0</v>
      </c>
    </row>
    <row r="328" spans="1:43" x14ac:dyDescent="0.2">
      <c r="A328">
        <v>327</v>
      </c>
      <c r="B328" s="2">
        <v>44095.733541666668</v>
      </c>
      <c r="C328" t="s">
        <v>454</v>
      </c>
      <c r="D328">
        <v>4</v>
      </c>
      <c r="E328">
        <v>4</v>
      </c>
      <c r="F328">
        <v>6</v>
      </c>
      <c r="G328">
        <v>5</v>
      </c>
      <c r="H328">
        <v>5</v>
      </c>
      <c r="I328">
        <v>4</v>
      </c>
      <c r="J328">
        <v>5</v>
      </c>
      <c r="K328">
        <v>4</v>
      </c>
      <c r="L328">
        <v>7</v>
      </c>
      <c r="M328">
        <v>3</v>
      </c>
      <c r="N328">
        <f t="shared" si="80"/>
        <v>4</v>
      </c>
      <c r="O328">
        <f t="shared" si="81"/>
        <v>4</v>
      </c>
      <c r="P328">
        <f t="shared" si="82"/>
        <v>6</v>
      </c>
      <c r="Q328">
        <f t="shared" si="83"/>
        <v>3</v>
      </c>
      <c r="R328">
        <f t="shared" si="84"/>
        <v>5</v>
      </c>
      <c r="S328">
        <f t="shared" si="85"/>
        <v>4</v>
      </c>
      <c r="T328">
        <f t="shared" si="86"/>
        <v>5</v>
      </c>
      <c r="U328">
        <f t="shared" si="87"/>
        <v>4</v>
      </c>
      <c r="V328">
        <f t="shared" si="88"/>
        <v>7</v>
      </c>
      <c r="W328">
        <f t="shared" si="89"/>
        <v>5</v>
      </c>
      <c r="X328">
        <f t="shared" si="90"/>
        <v>4</v>
      </c>
      <c r="Y328">
        <f t="shared" si="91"/>
        <v>4.5</v>
      </c>
      <c r="Z328">
        <f t="shared" si="92"/>
        <v>5</v>
      </c>
      <c r="AA328">
        <f t="shared" si="93"/>
        <v>5</v>
      </c>
      <c r="AB328">
        <f t="shared" si="94"/>
        <v>5</v>
      </c>
      <c r="AC328">
        <v>4.4400000000000004</v>
      </c>
      <c r="AD328">
        <v>5.23</v>
      </c>
      <c r="AE328">
        <v>5.4</v>
      </c>
      <c r="AF328">
        <v>4.83</v>
      </c>
      <c r="AG328">
        <v>5.38</v>
      </c>
      <c r="AH328" t="str">
        <f>LOOKUP(X328,{0,2.99,4.44,5.89},{"Low","Medium Low","Medium High","High"})</f>
        <v>Medium Low</v>
      </c>
      <c r="AI328" t="str">
        <f>LOOKUP(Y328,{0,4.12,5.23,6.34},{"Low","Medium Low","Medium High","High"})</f>
        <v>Medium Low</v>
      </c>
      <c r="AJ328" t="str">
        <f>LOOKUP(Z328,{0,4.08,5.4,6.72},{"Low","Medium Low","Medium High","High"})</f>
        <v>Medium Low</v>
      </c>
      <c r="AK328" t="str">
        <f>LOOKUP(AA328,{0,3.41,4.83,6.25},{"Low","Medium Low","Medium High","High"})</f>
        <v>Medium High</v>
      </c>
      <c r="AL328" t="str">
        <f>LOOKUP(AB328,{0,4.31,5.38,6.45},{"Low","Medium Low","Medium High","High"})</f>
        <v>Medium Low</v>
      </c>
      <c r="AM328">
        <f>VLOOKUP(C328,'CLEAN DATA'!$C$1:$BE$1213,25,FALSE)</f>
        <v>3</v>
      </c>
      <c r="AN328">
        <f>VLOOKUP($C328,'CLEAN DATA'!$C$1:$BE$1213,2,FALSE)</f>
        <v>21</v>
      </c>
      <c r="AO328" t="str">
        <f t="shared" si="95"/>
        <v>&lt;=30</v>
      </c>
      <c r="AP328">
        <f>VLOOKUP(C328,'AT Copy'!C327:BP1539,66,FALSE)</f>
        <v>3</v>
      </c>
      <c r="AQ328">
        <f>VLOOKUP(C328,'AT Copy'!C327:BP1539,40,FALSE)</f>
        <v>0</v>
      </c>
    </row>
    <row r="329" spans="1:43" x14ac:dyDescent="0.2">
      <c r="A329">
        <v>328</v>
      </c>
      <c r="B329" s="2">
        <v>44095.735405092593</v>
      </c>
      <c r="C329" t="s">
        <v>455</v>
      </c>
      <c r="D329">
        <v>4</v>
      </c>
      <c r="E329">
        <v>4</v>
      </c>
      <c r="F329">
        <v>3</v>
      </c>
      <c r="G329">
        <v>2</v>
      </c>
      <c r="H329">
        <v>5</v>
      </c>
      <c r="I329">
        <v>2</v>
      </c>
      <c r="J329">
        <v>2</v>
      </c>
      <c r="K329">
        <v>3</v>
      </c>
      <c r="L329">
        <v>1</v>
      </c>
      <c r="M329">
        <v>3</v>
      </c>
      <c r="N329">
        <f t="shared" si="80"/>
        <v>4</v>
      </c>
      <c r="O329">
        <f t="shared" si="81"/>
        <v>4</v>
      </c>
      <c r="P329">
        <f t="shared" si="82"/>
        <v>3</v>
      </c>
      <c r="Q329">
        <f t="shared" si="83"/>
        <v>6</v>
      </c>
      <c r="R329">
        <f t="shared" si="84"/>
        <v>5</v>
      </c>
      <c r="S329">
        <f t="shared" si="85"/>
        <v>6</v>
      </c>
      <c r="T329">
        <f t="shared" si="86"/>
        <v>2</v>
      </c>
      <c r="U329">
        <f t="shared" si="87"/>
        <v>5</v>
      </c>
      <c r="V329">
        <f t="shared" si="88"/>
        <v>1</v>
      </c>
      <c r="W329">
        <f t="shared" si="89"/>
        <v>5</v>
      </c>
      <c r="X329">
        <f t="shared" si="90"/>
        <v>5</v>
      </c>
      <c r="Y329">
        <f t="shared" si="91"/>
        <v>3</v>
      </c>
      <c r="Z329">
        <f t="shared" si="92"/>
        <v>4</v>
      </c>
      <c r="AA329">
        <f t="shared" si="93"/>
        <v>3.5</v>
      </c>
      <c r="AB329">
        <f t="shared" si="94"/>
        <v>5</v>
      </c>
      <c r="AC329">
        <v>4.4400000000000004</v>
      </c>
      <c r="AD329">
        <v>5.23</v>
      </c>
      <c r="AE329">
        <v>5.4</v>
      </c>
      <c r="AF329">
        <v>4.83</v>
      </c>
      <c r="AG329">
        <v>5.38</v>
      </c>
      <c r="AH329" t="str">
        <f>LOOKUP(X329,{0,2.99,4.44,5.89},{"Low","Medium Low","Medium High","High"})</f>
        <v>Medium High</v>
      </c>
      <c r="AI329" t="str">
        <f>LOOKUP(Y329,{0,4.12,5.23,6.34},{"Low","Medium Low","Medium High","High"})</f>
        <v>Low</v>
      </c>
      <c r="AJ329" t="str">
        <f>LOOKUP(Z329,{0,4.08,5.4,6.72},{"Low","Medium Low","Medium High","High"})</f>
        <v>Low</v>
      </c>
      <c r="AK329" t="str">
        <f>LOOKUP(AA329,{0,3.41,4.83,6.25},{"Low","Medium Low","Medium High","High"})</f>
        <v>Medium Low</v>
      </c>
      <c r="AL329" t="str">
        <f>LOOKUP(AB329,{0,4.31,5.38,6.45},{"Low","Medium Low","Medium High","High"})</f>
        <v>Medium Low</v>
      </c>
      <c r="AM329">
        <f>VLOOKUP(C329,'CLEAN DATA'!$C$1:$BE$1213,25,FALSE)</f>
        <v>1</v>
      </c>
      <c r="AN329">
        <f>VLOOKUP($C329,'CLEAN DATA'!$C$1:$BE$1213,2,FALSE)</f>
        <v>30</v>
      </c>
      <c r="AO329" t="str">
        <f t="shared" si="95"/>
        <v>&lt;=30</v>
      </c>
      <c r="AP329">
        <f>VLOOKUP(C329,'AT Copy'!C328:BP1540,66,FALSE)</f>
        <v>7</v>
      </c>
      <c r="AQ329">
        <f>VLOOKUP(C329,'AT Copy'!C328:BP1540,40,FALSE)</f>
        <v>1</v>
      </c>
    </row>
    <row r="330" spans="1:43" x14ac:dyDescent="0.2">
      <c r="A330">
        <v>329</v>
      </c>
      <c r="B330" s="2">
        <v>44095.737847222219</v>
      </c>
      <c r="C330" t="s">
        <v>456</v>
      </c>
      <c r="D330">
        <v>7</v>
      </c>
      <c r="E330">
        <v>7</v>
      </c>
      <c r="F330">
        <v>7</v>
      </c>
      <c r="G330">
        <v>7</v>
      </c>
      <c r="H330">
        <v>7</v>
      </c>
      <c r="I330">
        <v>7</v>
      </c>
      <c r="J330">
        <v>7</v>
      </c>
      <c r="K330">
        <v>7</v>
      </c>
      <c r="L330">
        <v>7</v>
      </c>
      <c r="M330">
        <v>7</v>
      </c>
      <c r="N330">
        <f t="shared" si="80"/>
        <v>7</v>
      </c>
      <c r="O330">
        <f t="shared" si="81"/>
        <v>1</v>
      </c>
      <c r="P330">
        <f t="shared" si="82"/>
        <v>7</v>
      </c>
      <c r="Q330">
        <f t="shared" si="83"/>
        <v>1</v>
      </c>
      <c r="R330">
        <f t="shared" si="84"/>
        <v>7</v>
      </c>
      <c r="S330">
        <f t="shared" si="85"/>
        <v>1</v>
      </c>
      <c r="T330">
        <f t="shared" si="86"/>
        <v>7</v>
      </c>
      <c r="U330">
        <f t="shared" si="87"/>
        <v>1</v>
      </c>
      <c r="V330">
        <f t="shared" si="88"/>
        <v>7</v>
      </c>
      <c r="W330">
        <f t="shared" si="89"/>
        <v>1</v>
      </c>
      <c r="X330">
        <f t="shared" si="90"/>
        <v>4</v>
      </c>
      <c r="Y330">
        <f t="shared" si="91"/>
        <v>4</v>
      </c>
      <c r="Z330">
        <f t="shared" si="92"/>
        <v>4</v>
      </c>
      <c r="AA330">
        <f t="shared" si="93"/>
        <v>4</v>
      </c>
      <c r="AB330">
        <f t="shared" si="94"/>
        <v>4</v>
      </c>
      <c r="AC330">
        <v>4.4400000000000004</v>
      </c>
      <c r="AD330">
        <v>5.23</v>
      </c>
      <c r="AE330">
        <v>5.4</v>
      </c>
      <c r="AF330">
        <v>4.83</v>
      </c>
      <c r="AG330">
        <v>5.38</v>
      </c>
      <c r="AH330" t="str">
        <f>LOOKUP(X330,{0,2.99,4.44,5.89},{"Low","Medium Low","Medium High","High"})</f>
        <v>Medium Low</v>
      </c>
      <c r="AI330" t="str">
        <f>LOOKUP(Y330,{0,4.12,5.23,6.34},{"Low","Medium Low","Medium High","High"})</f>
        <v>Low</v>
      </c>
      <c r="AJ330" t="str">
        <f>LOOKUP(Z330,{0,4.08,5.4,6.72},{"Low","Medium Low","Medium High","High"})</f>
        <v>Low</v>
      </c>
      <c r="AK330" t="str">
        <f>LOOKUP(AA330,{0,3.41,4.83,6.25},{"Low","Medium Low","Medium High","High"})</f>
        <v>Medium Low</v>
      </c>
      <c r="AL330" t="str">
        <f>LOOKUP(AB330,{0,4.31,5.38,6.45},{"Low","Medium Low","Medium High","High"})</f>
        <v>Low</v>
      </c>
      <c r="AM330">
        <f>VLOOKUP(C330,'CLEAN DATA'!$C$1:$BE$1213,25,FALSE)</f>
        <v>1</v>
      </c>
      <c r="AN330">
        <f>VLOOKUP($C330,'CLEAN DATA'!$C$1:$BE$1213,2,FALSE)</f>
        <v>30</v>
      </c>
      <c r="AO330" t="str">
        <f t="shared" si="95"/>
        <v>&lt;=30</v>
      </c>
      <c r="AP330">
        <f>VLOOKUP(C330,'AT Copy'!C329:BP1541,66,FALSE)</f>
        <v>1</v>
      </c>
      <c r="AQ330">
        <f>VLOOKUP(C330,'AT Copy'!C329:BP1541,40,FALSE)</f>
        <v>1</v>
      </c>
    </row>
    <row r="331" spans="1:43" x14ac:dyDescent="0.2">
      <c r="A331">
        <v>330</v>
      </c>
      <c r="B331" s="2">
        <v>44095.737881944442</v>
      </c>
      <c r="C331" t="s">
        <v>457</v>
      </c>
      <c r="D331">
        <v>7</v>
      </c>
      <c r="E331">
        <v>7</v>
      </c>
      <c r="F331">
        <v>7</v>
      </c>
      <c r="G331">
        <v>7</v>
      </c>
      <c r="H331">
        <v>7</v>
      </c>
      <c r="I331">
        <v>7</v>
      </c>
      <c r="J331">
        <v>7</v>
      </c>
      <c r="K331">
        <v>7</v>
      </c>
      <c r="L331">
        <v>7</v>
      </c>
      <c r="M331">
        <v>7</v>
      </c>
      <c r="N331">
        <f t="shared" si="80"/>
        <v>7</v>
      </c>
      <c r="O331">
        <f t="shared" si="81"/>
        <v>1</v>
      </c>
      <c r="P331">
        <f t="shared" si="82"/>
        <v>7</v>
      </c>
      <c r="Q331">
        <f t="shared" si="83"/>
        <v>1</v>
      </c>
      <c r="R331">
        <f t="shared" si="84"/>
        <v>7</v>
      </c>
      <c r="S331">
        <f t="shared" si="85"/>
        <v>1</v>
      </c>
      <c r="T331">
        <f t="shared" si="86"/>
        <v>7</v>
      </c>
      <c r="U331">
        <f t="shared" si="87"/>
        <v>1</v>
      </c>
      <c r="V331">
        <f t="shared" si="88"/>
        <v>7</v>
      </c>
      <c r="W331">
        <f t="shared" si="89"/>
        <v>1</v>
      </c>
      <c r="X331">
        <f t="shared" si="90"/>
        <v>4</v>
      </c>
      <c r="Y331">
        <f t="shared" si="91"/>
        <v>4</v>
      </c>
      <c r="Z331">
        <f t="shared" si="92"/>
        <v>4</v>
      </c>
      <c r="AA331">
        <f t="shared" si="93"/>
        <v>4</v>
      </c>
      <c r="AB331">
        <f t="shared" si="94"/>
        <v>4</v>
      </c>
      <c r="AC331">
        <v>4.4400000000000004</v>
      </c>
      <c r="AD331">
        <v>5.23</v>
      </c>
      <c r="AE331">
        <v>5.4</v>
      </c>
      <c r="AF331">
        <v>4.83</v>
      </c>
      <c r="AG331">
        <v>5.38</v>
      </c>
      <c r="AH331" t="str">
        <f>LOOKUP(X331,{0,2.99,4.44,5.89},{"Low","Medium Low","Medium High","High"})</f>
        <v>Medium Low</v>
      </c>
      <c r="AI331" t="str">
        <f>LOOKUP(Y331,{0,4.12,5.23,6.34},{"Low","Medium Low","Medium High","High"})</f>
        <v>Low</v>
      </c>
      <c r="AJ331" t="str">
        <f>LOOKUP(Z331,{0,4.08,5.4,6.72},{"Low","Medium Low","Medium High","High"})</f>
        <v>Low</v>
      </c>
      <c r="AK331" t="str">
        <f>LOOKUP(AA331,{0,3.41,4.83,6.25},{"Low","Medium Low","Medium High","High"})</f>
        <v>Medium Low</v>
      </c>
      <c r="AL331" t="str">
        <f>LOOKUP(AB331,{0,4.31,5.38,6.45},{"Low","Medium Low","Medium High","High"})</f>
        <v>Low</v>
      </c>
      <c r="AM331">
        <f>VLOOKUP(C331,'CLEAN DATA'!$C$1:$BE$1213,25,FALSE)</f>
        <v>1</v>
      </c>
      <c r="AN331">
        <f>VLOOKUP($C331,'CLEAN DATA'!$C$1:$BE$1213,2,FALSE)</f>
        <v>30</v>
      </c>
      <c r="AO331" t="str">
        <f t="shared" si="95"/>
        <v>&lt;=30</v>
      </c>
      <c r="AP331">
        <f>VLOOKUP(C331,'AT Copy'!C330:BP1542,66,FALSE)</f>
        <v>1</v>
      </c>
      <c r="AQ331">
        <f>VLOOKUP(C331,'AT Copy'!C330:BP1542,40,FALSE)</f>
        <v>1</v>
      </c>
    </row>
    <row r="332" spans="1:43" x14ac:dyDescent="0.2">
      <c r="A332">
        <v>331</v>
      </c>
      <c r="B332" s="2">
        <v>44095.739918981482</v>
      </c>
      <c r="C332" t="s">
        <v>458</v>
      </c>
      <c r="D332">
        <v>3</v>
      </c>
      <c r="E332">
        <v>2</v>
      </c>
      <c r="F332">
        <v>5</v>
      </c>
      <c r="G332">
        <v>2</v>
      </c>
      <c r="H332">
        <v>4</v>
      </c>
      <c r="I332">
        <v>4</v>
      </c>
      <c r="J332">
        <v>3</v>
      </c>
      <c r="K332">
        <v>5</v>
      </c>
      <c r="L332">
        <v>4</v>
      </c>
      <c r="M332">
        <v>4</v>
      </c>
      <c r="N332">
        <f t="shared" si="80"/>
        <v>3</v>
      </c>
      <c r="O332">
        <f t="shared" si="81"/>
        <v>6</v>
      </c>
      <c r="P332">
        <f t="shared" si="82"/>
        <v>5</v>
      </c>
      <c r="Q332">
        <f t="shared" si="83"/>
        <v>6</v>
      </c>
      <c r="R332">
        <f t="shared" si="84"/>
        <v>4</v>
      </c>
      <c r="S332">
        <f t="shared" si="85"/>
        <v>4</v>
      </c>
      <c r="T332">
        <f t="shared" si="86"/>
        <v>3</v>
      </c>
      <c r="U332">
        <f t="shared" si="87"/>
        <v>3</v>
      </c>
      <c r="V332">
        <f t="shared" si="88"/>
        <v>4</v>
      </c>
      <c r="W332">
        <f t="shared" si="89"/>
        <v>4</v>
      </c>
      <c r="X332">
        <f t="shared" si="90"/>
        <v>3.5</v>
      </c>
      <c r="Y332">
        <f t="shared" si="91"/>
        <v>4.5</v>
      </c>
      <c r="Z332">
        <f t="shared" si="92"/>
        <v>4</v>
      </c>
      <c r="AA332">
        <f t="shared" si="93"/>
        <v>5</v>
      </c>
      <c r="AB332">
        <f t="shared" si="94"/>
        <v>4</v>
      </c>
      <c r="AC332">
        <v>4.4400000000000004</v>
      </c>
      <c r="AD332">
        <v>5.23</v>
      </c>
      <c r="AE332">
        <v>5.4</v>
      </c>
      <c r="AF332">
        <v>4.83</v>
      </c>
      <c r="AG332">
        <v>5.38</v>
      </c>
      <c r="AH332" t="str">
        <f>LOOKUP(X332,{0,2.99,4.44,5.89},{"Low","Medium Low","Medium High","High"})</f>
        <v>Medium Low</v>
      </c>
      <c r="AI332" t="str">
        <f>LOOKUP(Y332,{0,4.12,5.23,6.34},{"Low","Medium Low","Medium High","High"})</f>
        <v>Medium Low</v>
      </c>
      <c r="AJ332" t="str">
        <f>LOOKUP(Z332,{0,4.08,5.4,6.72},{"Low","Medium Low","Medium High","High"})</f>
        <v>Low</v>
      </c>
      <c r="AK332" t="str">
        <f>LOOKUP(AA332,{0,3.41,4.83,6.25},{"Low","Medium Low","Medium High","High"})</f>
        <v>Medium High</v>
      </c>
      <c r="AL332" t="str">
        <f>LOOKUP(AB332,{0,4.31,5.38,6.45},{"Low","Medium Low","Medium High","High"})</f>
        <v>Low</v>
      </c>
      <c r="AM332">
        <f>VLOOKUP(C332,'CLEAN DATA'!$C$1:$BE$1213,25,FALSE)</f>
        <v>13</v>
      </c>
      <c r="AN332">
        <f>VLOOKUP($C332,'CLEAN DATA'!$C$1:$BE$1213,2,FALSE)</f>
        <v>49</v>
      </c>
      <c r="AO332" t="str">
        <f t="shared" si="95"/>
        <v>41-50</v>
      </c>
      <c r="AP332">
        <f>VLOOKUP(C332,'AT Copy'!C331:BP1543,66,FALSE)</f>
        <v>1</v>
      </c>
      <c r="AQ332">
        <f>VLOOKUP(C332,'AT Copy'!C331:BP1543,40,FALSE)</f>
        <v>0</v>
      </c>
    </row>
    <row r="333" spans="1:43" x14ac:dyDescent="0.2">
      <c r="A333">
        <v>332</v>
      </c>
      <c r="B333" s="2">
        <v>44095.744976851849</v>
      </c>
      <c r="C333" t="s">
        <v>459</v>
      </c>
      <c r="D333">
        <v>4</v>
      </c>
      <c r="E333">
        <v>4</v>
      </c>
      <c r="F333">
        <v>6</v>
      </c>
      <c r="G333">
        <v>5</v>
      </c>
      <c r="H333">
        <v>6</v>
      </c>
      <c r="I333">
        <v>5</v>
      </c>
      <c r="J333">
        <v>6</v>
      </c>
      <c r="K333">
        <v>4</v>
      </c>
      <c r="L333">
        <v>6</v>
      </c>
      <c r="M333">
        <v>2</v>
      </c>
      <c r="N333">
        <f t="shared" si="80"/>
        <v>4</v>
      </c>
      <c r="O333">
        <f t="shared" si="81"/>
        <v>4</v>
      </c>
      <c r="P333">
        <f t="shared" si="82"/>
        <v>6</v>
      </c>
      <c r="Q333">
        <f t="shared" si="83"/>
        <v>3</v>
      </c>
      <c r="R333">
        <f t="shared" si="84"/>
        <v>6</v>
      </c>
      <c r="S333">
        <f t="shared" si="85"/>
        <v>3</v>
      </c>
      <c r="T333">
        <f t="shared" si="86"/>
        <v>6</v>
      </c>
      <c r="U333">
        <f t="shared" si="87"/>
        <v>4</v>
      </c>
      <c r="V333">
        <f t="shared" si="88"/>
        <v>6</v>
      </c>
      <c r="W333">
        <f t="shared" si="89"/>
        <v>6</v>
      </c>
      <c r="X333">
        <f t="shared" si="90"/>
        <v>3.5</v>
      </c>
      <c r="Y333">
        <f t="shared" si="91"/>
        <v>5</v>
      </c>
      <c r="Z333">
        <f t="shared" si="92"/>
        <v>5</v>
      </c>
      <c r="AA333">
        <f t="shared" si="93"/>
        <v>4.5</v>
      </c>
      <c r="AB333">
        <f t="shared" si="94"/>
        <v>6</v>
      </c>
      <c r="AC333">
        <v>4.4400000000000004</v>
      </c>
      <c r="AD333">
        <v>5.23</v>
      </c>
      <c r="AE333">
        <v>5.4</v>
      </c>
      <c r="AF333">
        <v>4.83</v>
      </c>
      <c r="AG333">
        <v>5.38</v>
      </c>
      <c r="AH333" t="str">
        <f>LOOKUP(X333,{0,2.99,4.44,5.89},{"Low","Medium Low","Medium High","High"})</f>
        <v>Medium Low</v>
      </c>
      <c r="AI333" t="str">
        <f>LOOKUP(Y333,{0,4.12,5.23,6.34},{"Low","Medium Low","Medium High","High"})</f>
        <v>Medium Low</v>
      </c>
      <c r="AJ333" t="str">
        <f>LOOKUP(Z333,{0,4.08,5.4,6.72},{"Low","Medium Low","Medium High","High"})</f>
        <v>Medium Low</v>
      </c>
      <c r="AK333" t="str">
        <f>LOOKUP(AA333,{0,3.41,4.83,6.25},{"Low","Medium Low","Medium High","High"})</f>
        <v>Medium Low</v>
      </c>
      <c r="AL333" t="str">
        <f>LOOKUP(AB333,{0,4.31,5.38,6.45},{"Low","Medium Low","Medium High","High"})</f>
        <v>Medium High</v>
      </c>
      <c r="AM333">
        <f>VLOOKUP(C333,'CLEAN DATA'!$C$1:$BE$1213,25,FALSE)</f>
        <v>13</v>
      </c>
      <c r="AN333">
        <f>VLOOKUP($C333,'CLEAN DATA'!$C$1:$BE$1213,2,FALSE)</f>
        <v>54</v>
      </c>
      <c r="AO333" t="str">
        <f t="shared" si="95"/>
        <v>51-60</v>
      </c>
      <c r="AP333">
        <f>VLOOKUP(C333,'AT Copy'!C332:BP1544,66,FALSE)</f>
        <v>3</v>
      </c>
      <c r="AQ333">
        <f>VLOOKUP(C333,'AT Copy'!C332:BP1544,40,FALSE)</f>
        <v>0</v>
      </c>
    </row>
    <row r="334" spans="1:43" x14ac:dyDescent="0.2">
      <c r="A334">
        <v>333</v>
      </c>
      <c r="B334" s="2">
        <v>44095.746817129628</v>
      </c>
      <c r="C334" t="s">
        <v>460</v>
      </c>
      <c r="D334">
        <v>6</v>
      </c>
      <c r="E334">
        <v>5</v>
      </c>
      <c r="F334">
        <v>5</v>
      </c>
      <c r="G334">
        <v>3</v>
      </c>
      <c r="H334">
        <v>6</v>
      </c>
      <c r="I334">
        <v>1</v>
      </c>
      <c r="J334">
        <v>6</v>
      </c>
      <c r="K334">
        <v>5</v>
      </c>
      <c r="L334">
        <v>6</v>
      </c>
      <c r="M334">
        <v>4</v>
      </c>
      <c r="N334">
        <f t="shared" si="80"/>
        <v>6</v>
      </c>
      <c r="O334">
        <f t="shared" si="81"/>
        <v>3</v>
      </c>
      <c r="P334">
        <f t="shared" si="82"/>
        <v>5</v>
      </c>
      <c r="Q334">
        <f t="shared" si="83"/>
        <v>5</v>
      </c>
      <c r="R334">
        <f t="shared" si="84"/>
        <v>6</v>
      </c>
      <c r="S334">
        <f t="shared" si="85"/>
        <v>7</v>
      </c>
      <c r="T334">
        <f t="shared" si="86"/>
        <v>6</v>
      </c>
      <c r="U334">
        <f t="shared" si="87"/>
        <v>3</v>
      </c>
      <c r="V334">
        <f t="shared" si="88"/>
        <v>6</v>
      </c>
      <c r="W334">
        <f t="shared" si="89"/>
        <v>4</v>
      </c>
      <c r="X334">
        <f t="shared" si="90"/>
        <v>6.5</v>
      </c>
      <c r="Y334">
        <f t="shared" si="91"/>
        <v>4.5</v>
      </c>
      <c r="Z334">
        <f t="shared" si="92"/>
        <v>4</v>
      </c>
      <c r="AA334">
        <f t="shared" si="93"/>
        <v>5.5</v>
      </c>
      <c r="AB334">
        <f t="shared" si="94"/>
        <v>5</v>
      </c>
      <c r="AC334">
        <v>4.4400000000000004</v>
      </c>
      <c r="AD334">
        <v>5.23</v>
      </c>
      <c r="AE334">
        <v>5.4</v>
      </c>
      <c r="AF334">
        <v>4.83</v>
      </c>
      <c r="AG334">
        <v>5.38</v>
      </c>
      <c r="AH334" t="str">
        <f>LOOKUP(X334,{0,2.99,4.44,5.89},{"Low","Medium Low","Medium High","High"})</f>
        <v>High</v>
      </c>
      <c r="AI334" t="str">
        <f>LOOKUP(Y334,{0,4.12,5.23,6.34},{"Low","Medium Low","Medium High","High"})</f>
        <v>Medium Low</v>
      </c>
      <c r="AJ334" t="str">
        <f>LOOKUP(Z334,{0,4.08,5.4,6.72},{"Low","Medium Low","Medium High","High"})</f>
        <v>Low</v>
      </c>
      <c r="AK334" t="str">
        <f>LOOKUP(AA334,{0,3.41,4.83,6.25},{"Low","Medium Low","Medium High","High"})</f>
        <v>Medium High</v>
      </c>
      <c r="AL334" t="str">
        <f>LOOKUP(AB334,{0,4.31,5.38,6.45},{"Low","Medium Low","Medium High","High"})</f>
        <v>Medium Low</v>
      </c>
      <c r="AM334">
        <f>VLOOKUP(C334,'CLEAN DATA'!$C$1:$BE$1213,25,FALSE)</f>
        <v>1</v>
      </c>
      <c r="AN334">
        <f>VLOOKUP($C334,'CLEAN DATA'!$C$1:$BE$1213,2,FALSE)</f>
        <v>37</v>
      </c>
      <c r="AO334" t="str">
        <f t="shared" si="95"/>
        <v>31-40</v>
      </c>
      <c r="AP334">
        <f>VLOOKUP(C334,'AT Copy'!C333:BP1545,66,FALSE)</f>
        <v>7</v>
      </c>
      <c r="AQ334">
        <f>VLOOKUP(C334,'AT Copy'!C333:BP1545,40,FALSE)</f>
        <v>1</v>
      </c>
    </row>
    <row r="335" spans="1:43" x14ac:dyDescent="0.2">
      <c r="A335">
        <v>334</v>
      </c>
      <c r="B335" s="2">
        <v>44095.752812500003</v>
      </c>
      <c r="C335" t="s">
        <v>461</v>
      </c>
      <c r="D335">
        <v>6</v>
      </c>
      <c r="E335">
        <v>2</v>
      </c>
      <c r="F335">
        <v>6</v>
      </c>
      <c r="G335">
        <v>5</v>
      </c>
      <c r="H335">
        <v>6</v>
      </c>
      <c r="I335">
        <v>2</v>
      </c>
      <c r="J335">
        <v>7</v>
      </c>
      <c r="K335">
        <v>3</v>
      </c>
      <c r="L335">
        <v>5</v>
      </c>
      <c r="M335">
        <v>3</v>
      </c>
      <c r="N335">
        <f t="shared" si="80"/>
        <v>6</v>
      </c>
      <c r="O335">
        <f t="shared" si="81"/>
        <v>6</v>
      </c>
      <c r="P335">
        <f t="shared" si="82"/>
        <v>6</v>
      </c>
      <c r="Q335">
        <f t="shared" si="83"/>
        <v>3</v>
      </c>
      <c r="R335">
        <f t="shared" si="84"/>
        <v>6</v>
      </c>
      <c r="S335">
        <f t="shared" si="85"/>
        <v>6</v>
      </c>
      <c r="T335">
        <f t="shared" si="86"/>
        <v>7</v>
      </c>
      <c r="U335">
        <f t="shared" si="87"/>
        <v>5</v>
      </c>
      <c r="V335">
        <f t="shared" si="88"/>
        <v>5</v>
      </c>
      <c r="W335">
        <f t="shared" si="89"/>
        <v>5</v>
      </c>
      <c r="X335">
        <f t="shared" si="90"/>
        <v>6</v>
      </c>
      <c r="Y335">
        <f t="shared" si="91"/>
        <v>6.5</v>
      </c>
      <c r="Z335">
        <f t="shared" si="92"/>
        <v>5.5</v>
      </c>
      <c r="AA335">
        <f t="shared" si="93"/>
        <v>4</v>
      </c>
      <c r="AB335">
        <f t="shared" si="94"/>
        <v>5.5</v>
      </c>
      <c r="AC335">
        <v>4.4400000000000004</v>
      </c>
      <c r="AD335">
        <v>5.23</v>
      </c>
      <c r="AE335">
        <v>5.4</v>
      </c>
      <c r="AF335">
        <v>4.83</v>
      </c>
      <c r="AG335">
        <v>5.38</v>
      </c>
      <c r="AH335" t="str">
        <f>LOOKUP(X335,{0,2.99,4.44,5.89},{"Low","Medium Low","Medium High","High"})</f>
        <v>High</v>
      </c>
      <c r="AI335" t="str">
        <f>LOOKUP(Y335,{0,4.12,5.23,6.34},{"Low","Medium Low","Medium High","High"})</f>
        <v>High</v>
      </c>
      <c r="AJ335" t="str">
        <f>LOOKUP(Z335,{0,4.08,5.4,6.72},{"Low","Medium Low","Medium High","High"})</f>
        <v>Medium High</v>
      </c>
      <c r="AK335" t="str">
        <f>LOOKUP(AA335,{0,3.41,4.83,6.25},{"Low","Medium Low","Medium High","High"})</f>
        <v>Medium Low</v>
      </c>
      <c r="AL335" t="str">
        <f>LOOKUP(AB335,{0,4.31,5.38,6.45},{"Low","Medium Low","Medium High","High"})</f>
        <v>Medium High</v>
      </c>
      <c r="AM335">
        <f>VLOOKUP(C335,'CLEAN DATA'!$C$1:$BE$1213,25,FALSE)</f>
        <v>14</v>
      </c>
      <c r="AN335">
        <f>VLOOKUP($C335,'CLEAN DATA'!$C$1:$BE$1213,2,FALSE)</f>
        <v>23</v>
      </c>
      <c r="AO335" t="str">
        <f t="shared" si="95"/>
        <v>&lt;=30</v>
      </c>
      <c r="AP335">
        <f>VLOOKUP(C335,'AT Copy'!C334:BP1546,66,FALSE)</f>
        <v>6</v>
      </c>
      <c r="AQ335">
        <f>VLOOKUP(C335,'AT Copy'!C334:BP1546,40,FALSE)</f>
        <v>1</v>
      </c>
    </row>
    <row r="336" spans="1:43" x14ac:dyDescent="0.2">
      <c r="A336">
        <v>335</v>
      </c>
      <c r="B336" s="2">
        <v>44095.759398148148</v>
      </c>
      <c r="C336" t="s">
        <v>462</v>
      </c>
      <c r="D336">
        <v>1</v>
      </c>
      <c r="E336">
        <v>1</v>
      </c>
      <c r="F336">
        <v>7</v>
      </c>
      <c r="G336">
        <v>1</v>
      </c>
      <c r="H336">
        <v>7</v>
      </c>
      <c r="I336">
        <v>2</v>
      </c>
      <c r="J336">
        <v>7</v>
      </c>
      <c r="K336">
        <v>1</v>
      </c>
      <c r="L336">
        <v>7</v>
      </c>
      <c r="M336">
        <v>1</v>
      </c>
      <c r="N336">
        <f t="shared" si="80"/>
        <v>1</v>
      </c>
      <c r="O336">
        <f t="shared" si="81"/>
        <v>7</v>
      </c>
      <c r="P336">
        <f t="shared" si="82"/>
        <v>7</v>
      </c>
      <c r="Q336">
        <f t="shared" si="83"/>
        <v>7</v>
      </c>
      <c r="R336">
        <f t="shared" si="84"/>
        <v>7</v>
      </c>
      <c r="S336">
        <f t="shared" si="85"/>
        <v>6</v>
      </c>
      <c r="T336">
        <f t="shared" si="86"/>
        <v>7</v>
      </c>
      <c r="U336">
        <f t="shared" si="87"/>
        <v>7</v>
      </c>
      <c r="V336">
        <f t="shared" si="88"/>
        <v>7</v>
      </c>
      <c r="W336">
        <f t="shared" si="89"/>
        <v>7</v>
      </c>
      <c r="X336">
        <f t="shared" si="90"/>
        <v>3.5</v>
      </c>
      <c r="Y336">
        <f t="shared" si="91"/>
        <v>7</v>
      </c>
      <c r="Z336">
        <f t="shared" si="92"/>
        <v>7</v>
      </c>
      <c r="AA336">
        <f t="shared" si="93"/>
        <v>7</v>
      </c>
      <c r="AB336">
        <f t="shared" si="94"/>
        <v>7</v>
      </c>
      <c r="AC336">
        <v>4.4400000000000004</v>
      </c>
      <c r="AD336">
        <v>5.23</v>
      </c>
      <c r="AE336">
        <v>5.4</v>
      </c>
      <c r="AF336">
        <v>4.83</v>
      </c>
      <c r="AG336">
        <v>5.38</v>
      </c>
      <c r="AH336" t="str">
        <f>LOOKUP(X336,{0,2.99,4.44,5.89},{"Low","Medium Low","Medium High","High"})</f>
        <v>Medium Low</v>
      </c>
      <c r="AI336" t="str">
        <f>LOOKUP(Y336,{0,4.12,5.23,6.34},{"Low","Medium Low","Medium High","High"})</f>
        <v>High</v>
      </c>
      <c r="AJ336" t="str">
        <f>LOOKUP(Z336,{0,4.08,5.4,6.72},{"Low","Medium Low","Medium High","High"})</f>
        <v>High</v>
      </c>
      <c r="AK336" t="str">
        <f>LOOKUP(AA336,{0,3.41,4.83,6.25},{"Low","Medium Low","Medium High","High"})</f>
        <v>High</v>
      </c>
      <c r="AL336" t="str">
        <f>LOOKUP(AB336,{0,4.31,5.38,6.45},{"Low","Medium Low","Medium High","High"})</f>
        <v>High</v>
      </c>
      <c r="AM336">
        <f>VLOOKUP(C336,'CLEAN DATA'!$C$1:$BE$1213,25,FALSE)</f>
        <v>3</v>
      </c>
      <c r="AN336">
        <f>VLOOKUP($C336,'CLEAN DATA'!$C$1:$BE$1213,2,FALSE)</f>
        <v>45</v>
      </c>
      <c r="AO336" t="str">
        <f t="shared" si="95"/>
        <v>41-50</v>
      </c>
      <c r="AP336">
        <f>VLOOKUP(C336,'AT Copy'!C335:BP1547,66,FALSE)</f>
        <v>8</v>
      </c>
      <c r="AQ336">
        <f>VLOOKUP(C336,'AT Copy'!C335:BP1547,40,FALSE)</f>
        <v>1</v>
      </c>
    </row>
    <row r="337" spans="1:43" x14ac:dyDescent="0.2">
      <c r="A337">
        <v>336</v>
      </c>
      <c r="B337" s="2">
        <v>44095.768460648149</v>
      </c>
      <c r="C337" t="s">
        <v>463</v>
      </c>
      <c r="D337">
        <v>5</v>
      </c>
      <c r="E337">
        <v>2</v>
      </c>
      <c r="F337">
        <v>6</v>
      </c>
      <c r="G337">
        <v>2</v>
      </c>
      <c r="H337">
        <v>6</v>
      </c>
      <c r="I337">
        <v>5</v>
      </c>
      <c r="J337">
        <v>5</v>
      </c>
      <c r="K337">
        <v>2</v>
      </c>
      <c r="L337">
        <v>6</v>
      </c>
      <c r="M337">
        <v>6</v>
      </c>
      <c r="N337">
        <f t="shared" si="80"/>
        <v>5</v>
      </c>
      <c r="O337">
        <f t="shared" si="81"/>
        <v>6</v>
      </c>
      <c r="P337">
        <f t="shared" si="82"/>
        <v>6</v>
      </c>
      <c r="Q337">
        <f t="shared" si="83"/>
        <v>6</v>
      </c>
      <c r="R337">
        <f t="shared" si="84"/>
        <v>6</v>
      </c>
      <c r="S337">
        <f t="shared" si="85"/>
        <v>3</v>
      </c>
      <c r="T337">
        <f t="shared" si="86"/>
        <v>5</v>
      </c>
      <c r="U337">
        <f t="shared" si="87"/>
        <v>6</v>
      </c>
      <c r="V337">
        <f t="shared" si="88"/>
        <v>6</v>
      </c>
      <c r="W337">
        <f t="shared" si="89"/>
        <v>2</v>
      </c>
      <c r="X337">
        <f t="shared" si="90"/>
        <v>4</v>
      </c>
      <c r="Y337">
        <f t="shared" si="91"/>
        <v>5.5</v>
      </c>
      <c r="Z337">
        <f t="shared" si="92"/>
        <v>6</v>
      </c>
      <c r="AA337">
        <f t="shared" si="93"/>
        <v>6</v>
      </c>
      <c r="AB337">
        <f t="shared" si="94"/>
        <v>4</v>
      </c>
      <c r="AC337">
        <v>4.4400000000000004</v>
      </c>
      <c r="AD337">
        <v>5.23</v>
      </c>
      <c r="AE337">
        <v>5.4</v>
      </c>
      <c r="AF337">
        <v>4.83</v>
      </c>
      <c r="AG337">
        <v>5.38</v>
      </c>
      <c r="AH337" t="str">
        <f>LOOKUP(X337,{0,2.99,4.44,5.89},{"Low","Medium Low","Medium High","High"})</f>
        <v>Medium Low</v>
      </c>
      <c r="AI337" t="str">
        <f>LOOKUP(Y337,{0,4.12,5.23,6.34},{"Low","Medium Low","Medium High","High"})</f>
        <v>Medium High</v>
      </c>
      <c r="AJ337" t="str">
        <f>LOOKUP(Z337,{0,4.08,5.4,6.72},{"Low","Medium Low","Medium High","High"})</f>
        <v>Medium High</v>
      </c>
      <c r="AK337" t="str">
        <f>LOOKUP(AA337,{0,3.41,4.83,6.25},{"Low","Medium Low","Medium High","High"})</f>
        <v>Medium High</v>
      </c>
      <c r="AL337" t="str">
        <f>LOOKUP(AB337,{0,4.31,5.38,6.45},{"Low","Medium Low","Medium High","High"})</f>
        <v>Low</v>
      </c>
      <c r="AM337">
        <f>VLOOKUP(C337,'CLEAN DATA'!$C$1:$BE$1213,25,FALSE)</f>
        <v>1</v>
      </c>
      <c r="AN337">
        <f>VLOOKUP($C337,'CLEAN DATA'!$C$1:$BE$1213,2,FALSE)</f>
        <v>34</v>
      </c>
      <c r="AO337" t="str">
        <f t="shared" si="95"/>
        <v>31-40</v>
      </c>
      <c r="AP337">
        <f>VLOOKUP(C337,'AT Copy'!C336:BP1548,66,FALSE)</f>
        <v>2</v>
      </c>
      <c r="AQ337">
        <f>VLOOKUP(C337,'AT Copy'!C336:BP1548,40,FALSE)</f>
        <v>1</v>
      </c>
    </row>
    <row r="338" spans="1:43" x14ac:dyDescent="0.2">
      <c r="A338">
        <v>337</v>
      </c>
      <c r="B338" s="2">
        <v>44095.771053240744</v>
      </c>
      <c r="C338" t="s">
        <v>464</v>
      </c>
      <c r="D338">
        <v>5</v>
      </c>
      <c r="E338">
        <v>1</v>
      </c>
      <c r="F338">
        <v>7</v>
      </c>
      <c r="G338">
        <v>4</v>
      </c>
      <c r="H338">
        <v>6</v>
      </c>
      <c r="I338">
        <v>5</v>
      </c>
      <c r="J338">
        <v>7</v>
      </c>
      <c r="K338">
        <v>2</v>
      </c>
      <c r="L338">
        <v>7</v>
      </c>
      <c r="M338">
        <v>1</v>
      </c>
      <c r="N338">
        <f t="shared" si="80"/>
        <v>5</v>
      </c>
      <c r="O338">
        <f t="shared" si="81"/>
        <v>7</v>
      </c>
      <c r="P338">
        <f t="shared" si="82"/>
        <v>7</v>
      </c>
      <c r="Q338">
        <f t="shared" si="83"/>
        <v>4</v>
      </c>
      <c r="R338">
        <f t="shared" si="84"/>
        <v>6</v>
      </c>
      <c r="S338">
        <f t="shared" si="85"/>
        <v>3</v>
      </c>
      <c r="T338">
        <f t="shared" si="86"/>
        <v>7</v>
      </c>
      <c r="U338">
        <f t="shared" si="87"/>
        <v>6</v>
      </c>
      <c r="V338">
        <f t="shared" si="88"/>
        <v>7</v>
      </c>
      <c r="W338">
        <f t="shared" si="89"/>
        <v>7</v>
      </c>
      <c r="X338">
        <f t="shared" si="90"/>
        <v>4</v>
      </c>
      <c r="Y338">
        <f t="shared" si="91"/>
        <v>7</v>
      </c>
      <c r="Z338">
        <f t="shared" si="92"/>
        <v>6.5</v>
      </c>
      <c r="AA338">
        <f t="shared" si="93"/>
        <v>5.5</v>
      </c>
      <c r="AB338">
        <f t="shared" si="94"/>
        <v>6.5</v>
      </c>
      <c r="AC338">
        <v>4.4400000000000004</v>
      </c>
      <c r="AD338">
        <v>5.23</v>
      </c>
      <c r="AE338">
        <v>5.4</v>
      </c>
      <c r="AF338">
        <v>4.83</v>
      </c>
      <c r="AG338">
        <v>5.38</v>
      </c>
      <c r="AH338" t="str">
        <f>LOOKUP(X338,{0,2.99,4.44,5.89},{"Low","Medium Low","Medium High","High"})</f>
        <v>Medium Low</v>
      </c>
      <c r="AI338" t="str">
        <f>LOOKUP(Y338,{0,4.12,5.23,6.34},{"Low","Medium Low","Medium High","High"})</f>
        <v>High</v>
      </c>
      <c r="AJ338" t="str">
        <f>LOOKUP(Z338,{0,4.08,5.4,6.72},{"Low","Medium Low","Medium High","High"})</f>
        <v>Medium High</v>
      </c>
      <c r="AK338" t="str">
        <f>LOOKUP(AA338,{0,3.41,4.83,6.25},{"Low","Medium Low","Medium High","High"})</f>
        <v>Medium High</v>
      </c>
      <c r="AL338" t="str">
        <f>LOOKUP(AB338,{0,4.31,5.38,6.45},{"Low","Medium Low","Medium High","High"})</f>
        <v>High</v>
      </c>
      <c r="AM338">
        <f>VLOOKUP(C338,'CLEAN DATA'!$C$1:$BE$1213,25,FALSE)</f>
        <v>10</v>
      </c>
      <c r="AN338">
        <f>VLOOKUP($C338,'CLEAN DATA'!$C$1:$BE$1213,2,FALSE)</f>
        <v>50</v>
      </c>
      <c r="AO338" t="str">
        <f t="shared" si="95"/>
        <v>41-50</v>
      </c>
      <c r="AP338">
        <f>VLOOKUP(C338,'AT Copy'!C337:BP1549,66,FALSE)</f>
        <v>8</v>
      </c>
      <c r="AQ338">
        <f>VLOOKUP(C338,'AT Copy'!C337:BP1549,40,FALSE)</f>
        <v>1</v>
      </c>
    </row>
    <row r="339" spans="1:43" x14ac:dyDescent="0.2">
      <c r="A339">
        <v>338</v>
      </c>
      <c r="B339" s="2">
        <v>44095.776620370372</v>
      </c>
      <c r="C339" t="s">
        <v>465</v>
      </c>
      <c r="D339">
        <v>5</v>
      </c>
      <c r="E339">
        <v>1</v>
      </c>
      <c r="F339">
        <v>7</v>
      </c>
      <c r="G339">
        <v>4</v>
      </c>
      <c r="H339">
        <v>7</v>
      </c>
      <c r="I339">
        <v>7</v>
      </c>
      <c r="J339">
        <v>7</v>
      </c>
      <c r="K339">
        <v>3</v>
      </c>
      <c r="L339">
        <v>4</v>
      </c>
      <c r="M339">
        <v>2</v>
      </c>
      <c r="N339">
        <f t="shared" si="80"/>
        <v>5</v>
      </c>
      <c r="O339">
        <f t="shared" si="81"/>
        <v>7</v>
      </c>
      <c r="P339">
        <f t="shared" si="82"/>
        <v>7</v>
      </c>
      <c r="Q339">
        <f t="shared" si="83"/>
        <v>4</v>
      </c>
      <c r="R339">
        <f t="shared" si="84"/>
        <v>7</v>
      </c>
      <c r="S339">
        <f t="shared" si="85"/>
        <v>1</v>
      </c>
      <c r="T339">
        <f t="shared" si="86"/>
        <v>7</v>
      </c>
      <c r="U339">
        <f t="shared" si="87"/>
        <v>5</v>
      </c>
      <c r="V339">
        <f t="shared" si="88"/>
        <v>4</v>
      </c>
      <c r="W339">
        <f t="shared" si="89"/>
        <v>6</v>
      </c>
      <c r="X339">
        <f t="shared" si="90"/>
        <v>3</v>
      </c>
      <c r="Y339">
        <f t="shared" si="91"/>
        <v>7</v>
      </c>
      <c r="Z339">
        <f t="shared" si="92"/>
        <v>6</v>
      </c>
      <c r="AA339">
        <f t="shared" si="93"/>
        <v>4</v>
      </c>
      <c r="AB339">
        <f t="shared" si="94"/>
        <v>6.5</v>
      </c>
      <c r="AC339">
        <v>4.4400000000000004</v>
      </c>
      <c r="AD339">
        <v>5.23</v>
      </c>
      <c r="AE339">
        <v>5.4</v>
      </c>
      <c r="AF339">
        <v>4.83</v>
      </c>
      <c r="AG339">
        <v>5.38</v>
      </c>
      <c r="AH339" t="str">
        <f>LOOKUP(X339,{0,2.99,4.44,5.89},{"Low","Medium Low","Medium High","High"})</f>
        <v>Medium Low</v>
      </c>
      <c r="AI339" t="str">
        <f>LOOKUP(Y339,{0,4.12,5.23,6.34},{"Low","Medium Low","Medium High","High"})</f>
        <v>High</v>
      </c>
      <c r="AJ339" t="str">
        <f>LOOKUP(Z339,{0,4.08,5.4,6.72},{"Low","Medium Low","Medium High","High"})</f>
        <v>Medium High</v>
      </c>
      <c r="AK339" t="str">
        <f>LOOKUP(AA339,{0,3.41,4.83,6.25},{"Low","Medium Low","Medium High","High"})</f>
        <v>Medium Low</v>
      </c>
      <c r="AL339" t="str">
        <f>LOOKUP(AB339,{0,4.31,5.38,6.45},{"Low","Medium Low","Medium High","High"})</f>
        <v>High</v>
      </c>
      <c r="AM339">
        <f>VLOOKUP(C339,'CLEAN DATA'!$C$1:$BE$1213,25,FALSE)</f>
        <v>14</v>
      </c>
      <c r="AN339">
        <f>VLOOKUP($C339,'CLEAN DATA'!$C$1:$BE$1213,2,FALSE)</f>
        <v>26</v>
      </c>
      <c r="AO339" t="str">
        <f t="shared" si="95"/>
        <v>&lt;=30</v>
      </c>
      <c r="AP339">
        <f>VLOOKUP(C339,'AT Copy'!C338:BP1550,66,FALSE)</f>
        <v>6</v>
      </c>
      <c r="AQ339">
        <f>VLOOKUP(C339,'AT Copy'!C338:BP1550,40,FALSE)</f>
        <v>0</v>
      </c>
    </row>
    <row r="340" spans="1:43" x14ac:dyDescent="0.2">
      <c r="A340">
        <v>339</v>
      </c>
      <c r="B340" s="2">
        <v>44095.777465277781</v>
      </c>
      <c r="C340" t="s">
        <v>466</v>
      </c>
      <c r="D340">
        <v>5</v>
      </c>
      <c r="E340">
        <v>4</v>
      </c>
      <c r="F340">
        <v>6</v>
      </c>
      <c r="G340">
        <v>4</v>
      </c>
      <c r="H340">
        <v>6</v>
      </c>
      <c r="I340">
        <v>5</v>
      </c>
      <c r="J340">
        <v>6</v>
      </c>
      <c r="K340">
        <v>2</v>
      </c>
      <c r="L340">
        <v>5</v>
      </c>
      <c r="M340">
        <v>5</v>
      </c>
      <c r="N340">
        <f t="shared" si="80"/>
        <v>5</v>
      </c>
      <c r="O340">
        <f t="shared" si="81"/>
        <v>4</v>
      </c>
      <c r="P340">
        <f t="shared" si="82"/>
        <v>6</v>
      </c>
      <c r="Q340">
        <f t="shared" si="83"/>
        <v>4</v>
      </c>
      <c r="R340">
        <f t="shared" si="84"/>
        <v>6</v>
      </c>
      <c r="S340">
        <f t="shared" si="85"/>
        <v>3</v>
      </c>
      <c r="T340">
        <f t="shared" si="86"/>
        <v>6</v>
      </c>
      <c r="U340">
        <f t="shared" si="87"/>
        <v>6</v>
      </c>
      <c r="V340">
        <f t="shared" si="88"/>
        <v>5</v>
      </c>
      <c r="W340">
        <f t="shared" si="89"/>
        <v>3</v>
      </c>
      <c r="X340">
        <f t="shared" si="90"/>
        <v>4</v>
      </c>
      <c r="Y340">
        <f t="shared" si="91"/>
        <v>5</v>
      </c>
      <c r="Z340">
        <f t="shared" si="92"/>
        <v>6</v>
      </c>
      <c r="AA340">
        <f t="shared" si="93"/>
        <v>4.5</v>
      </c>
      <c r="AB340">
        <f t="shared" si="94"/>
        <v>4.5</v>
      </c>
      <c r="AC340">
        <v>4.4400000000000004</v>
      </c>
      <c r="AD340">
        <v>5.23</v>
      </c>
      <c r="AE340">
        <v>5.4</v>
      </c>
      <c r="AF340">
        <v>4.83</v>
      </c>
      <c r="AG340">
        <v>5.38</v>
      </c>
      <c r="AH340" t="str">
        <f>LOOKUP(X340,{0,2.99,4.44,5.89},{"Low","Medium Low","Medium High","High"})</f>
        <v>Medium Low</v>
      </c>
      <c r="AI340" t="str">
        <f>LOOKUP(Y340,{0,4.12,5.23,6.34},{"Low","Medium Low","Medium High","High"})</f>
        <v>Medium Low</v>
      </c>
      <c r="AJ340" t="str">
        <f>LOOKUP(Z340,{0,4.08,5.4,6.72},{"Low","Medium Low","Medium High","High"})</f>
        <v>Medium High</v>
      </c>
      <c r="AK340" t="str">
        <f>LOOKUP(AA340,{0,3.41,4.83,6.25},{"Low","Medium Low","Medium High","High"})</f>
        <v>Medium Low</v>
      </c>
      <c r="AL340" t="str">
        <f>LOOKUP(AB340,{0,4.31,5.38,6.45},{"Low","Medium Low","Medium High","High"})</f>
        <v>Medium Low</v>
      </c>
      <c r="AM340">
        <f>VLOOKUP(C340,'CLEAN DATA'!$C$1:$BE$1213,25,FALSE)</f>
        <v>11</v>
      </c>
      <c r="AN340">
        <f>VLOOKUP($C340,'CLEAN DATA'!$C$1:$BE$1213,2,FALSE)</f>
        <v>55</v>
      </c>
      <c r="AO340" t="str">
        <f t="shared" si="95"/>
        <v>51-60</v>
      </c>
      <c r="AP340">
        <f>VLOOKUP(C340,'AT Copy'!C339:BP1551,66,FALSE)</f>
        <v>6</v>
      </c>
      <c r="AQ340">
        <f>VLOOKUP(C340,'AT Copy'!C339:BP1551,40,FALSE)</f>
        <v>1</v>
      </c>
    </row>
    <row r="341" spans="1:43" x14ac:dyDescent="0.2">
      <c r="A341">
        <v>340</v>
      </c>
      <c r="B341" s="2">
        <v>44095.779004629629</v>
      </c>
      <c r="C341" t="s">
        <v>468</v>
      </c>
      <c r="D341">
        <v>5</v>
      </c>
      <c r="E341">
        <v>2</v>
      </c>
      <c r="F341">
        <v>7</v>
      </c>
      <c r="G341">
        <v>6</v>
      </c>
      <c r="H341">
        <v>3</v>
      </c>
      <c r="I341">
        <v>5</v>
      </c>
      <c r="J341">
        <v>7</v>
      </c>
      <c r="K341">
        <v>6</v>
      </c>
      <c r="L341">
        <v>5</v>
      </c>
      <c r="M341">
        <v>1</v>
      </c>
      <c r="N341">
        <f t="shared" si="80"/>
        <v>5</v>
      </c>
      <c r="O341">
        <f t="shared" si="81"/>
        <v>6</v>
      </c>
      <c r="P341">
        <f t="shared" si="82"/>
        <v>7</v>
      </c>
      <c r="Q341">
        <f t="shared" si="83"/>
        <v>2</v>
      </c>
      <c r="R341">
        <f t="shared" si="84"/>
        <v>3</v>
      </c>
      <c r="S341">
        <f t="shared" si="85"/>
        <v>3</v>
      </c>
      <c r="T341">
        <f t="shared" si="86"/>
        <v>7</v>
      </c>
      <c r="U341">
        <f t="shared" si="87"/>
        <v>2</v>
      </c>
      <c r="V341">
        <f t="shared" si="88"/>
        <v>5</v>
      </c>
      <c r="W341">
        <f t="shared" si="89"/>
        <v>7</v>
      </c>
      <c r="X341">
        <f t="shared" si="90"/>
        <v>4</v>
      </c>
      <c r="Y341">
        <f t="shared" si="91"/>
        <v>6.5</v>
      </c>
      <c r="Z341">
        <f t="shared" si="92"/>
        <v>4.5</v>
      </c>
      <c r="AA341">
        <f t="shared" si="93"/>
        <v>3.5</v>
      </c>
      <c r="AB341">
        <f t="shared" si="94"/>
        <v>5</v>
      </c>
      <c r="AC341">
        <v>4.4400000000000004</v>
      </c>
      <c r="AD341">
        <v>5.23</v>
      </c>
      <c r="AE341">
        <v>5.4</v>
      </c>
      <c r="AF341">
        <v>4.83</v>
      </c>
      <c r="AG341">
        <v>5.38</v>
      </c>
      <c r="AH341" t="str">
        <f>LOOKUP(X341,{0,2.99,4.44,5.89},{"Low","Medium Low","Medium High","High"})</f>
        <v>Medium Low</v>
      </c>
      <c r="AI341" t="str">
        <f>LOOKUP(Y341,{0,4.12,5.23,6.34},{"Low","Medium Low","Medium High","High"})</f>
        <v>High</v>
      </c>
      <c r="AJ341" t="str">
        <f>LOOKUP(Z341,{0,4.08,5.4,6.72},{"Low","Medium Low","Medium High","High"})</f>
        <v>Medium Low</v>
      </c>
      <c r="AK341" t="str">
        <f>LOOKUP(AA341,{0,3.41,4.83,6.25},{"Low","Medium Low","Medium High","High"})</f>
        <v>Medium Low</v>
      </c>
      <c r="AL341" t="str">
        <f>LOOKUP(AB341,{0,4.31,5.38,6.45},{"Low","Medium Low","Medium High","High"})</f>
        <v>Medium Low</v>
      </c>
      <c r="AM341">
        <f>VLOOKUP(C341,'CLEAN DATA'!$C$1:$BE$1213,25,FALSE)</f>
        <v>10</v>
      </c>
      <c r="AN341">
        <f>VLOOKUP($C341,'CLEAN DATA'!$C$1:$BE$1213,2,FALSE)</f>
        <v>78</v>
      </c>
      <c r="AO341" t="str">
        <f t="shared" si="95"/>
        <v>60+</v>
      </c>
      <c r="AP341">
        <f>VLOOKUP(C341,'AT Copy'!C340:BP1552,66,FALSE)</f>
        <v>6</v>
      </c>
      <c r="AQ341">
        <f>VLOOKUP(C341,'AT Copy'!C340:BP1552,40,FALSE)</f>
        <v>1</v>
      </c>
    </row>
    <row r="342" spans="1:43" x14ac:dyDescent="0.2">
      <c r="A342">
        <v>341</v>
      </c>
      <c r="B342" s="2">
        <v>44095.7812037037</v>
      </c>
      <c r="C342" t="s">
        <v>470</v>
      </c>
      <c r="D342">
        <v>5</v>
      </c>
      <c r="E342">
        <v>3</v>
      </c>
      <c r="F342">
        <v>7</v>
      </c>
      <c r="G342">
        <v>4</v>
      </c>
      <c r="H342">
        <v>6</v>
      </c>
      <c r="I342">
        <v>4</v>
      </c>
      <c r="J342">
        <v>7</v>
      </c>
      <c r="K342">
        <v>1</v>
      </c>
      <c r="L342">
        <v>4</v>
      </c>
      <c r="M342">
        <v>1</v>
      </c>
      <c r="N342">
        <f t="shared" si="80"/>
        <v>5</v>
      </c>
      <c r="O342">
        <f t="shared" si="81"/>
        <v>5</v>
      </c>
      <c r="P342">
        <f t="shared" si="82"/>
        <v>7</v>
      </c>
      <c r="Q342">
        <f t="shared" si="83"/>
        <v>4</v>
      </c>
      <c r="R342">
        <f t="shared" si="84"/>
        <v>6</v>
      </c>
      <c r="S342">
        <f t="shared" si="85"/>
        <v>4</v>
      </c>
      <c r="T342">
        <f t="shared" si="86"/>
        <v>7</v>
      </c>
      <c r="U342">
        <f t="shared" si="87"/>
        <v>7</v>
      </c>
      <c r="V342">
        <f t="shared" si="88"/>
        <v>4</v>
      </c>
      <c r="W342">
        <f t="shared" si="89"/>
        <v>7</v>
      </c>
      <c r="X342">
        <f t="shared" si="90"/>
        <v>4.5</v>
      </c>
      <c r="Y342">
        <f t="shared" si="91"/>
        <v>6</v>
      </c>
      <c r="Z342">
        <f t="shared" si="92"/>
        <v>7</v>
      </c>
      <c r="AA342">
        <f t="shared" si="93"/>
        <v>4</v>
      </c>
      <c r="AB342">
        <f t="shared" si="94"/>
        <v>6.5</v>
      </c>
      <c r="AC342">
        <v>4.4400000000000004</v>
      </c>
      <c r="AD342">
        <v>5.23</v>
      </c>
      <c r="AE342">
        <v>5.4</v>
      </c>
      <c r="AF342">
        <v>4.83</v>
      </c>
      <c r="AG342">
        <v>5.38</v>
      </c>
      <c r="AH342" t="str">
        <f>LOOKUP(X342,{0,2.99,4.44,5.89},{"Low","Medium Low","Medium High","High"})</f>
        <v>Medium High</v>
      </c>
      <c r="AI342" t="str">
        <f>LOOKUP(Y342,{0,4.12,5.23,6.34},{"Low","Medium Low","Medium High","High"})</f>
        <v>Medium High</v>
      </c>
      <c r="AJ342" t="str">
        <f>LOOKUP(Z342,{0,4.08,5.4,6.72},{"Low","Medium Low","Medium High","High"})</f>
        <v>High</v>
      </c>
      <c r="AK342" t="str">
        <f>LOOKUP(AA342,{0,3.41,4.83,6.25},{"Low","Medium Low","Medium High","High"})</f>
        <v>Medium Low</v>
      </c>
      <c r="AL342" t="str">
        <f>LOOKUP(AB342,{0,4.31,5.38,6.45},{"Low","Medium Low","Medium High","High"})</f>
        <v>High</v>
      </c>
      <c r="AM342">
        <f>VLOOKUP(C342,'CLEAN DATA'!$C$1:$BE$1213,25,FALSE)</f>
        <v>13</v>
      </c>
      <c r="AN342">
        <f>VLOOKUP($C342,'CLEAN DATA'!$C$1:$BE$1213,2,FALSE)</f>
        <v>67</v>
      </c>
      <c r="AO342" t="str">
        <f t="shared" si="95"/>
        <v>60+</v>
      </c>
      <c r="AP342">
        <f>VLOOKUP(C342,'AT Copy'!C341:BP1553,66,FALSE)</f>
        <v>6</v>
      </c>
      <c r="AQ342">
        <f>VLOOKUP(C342,'AT Copy'!C341:BP1553,40,FALSE)</f>
        <v>1</v>
      </c>
    </row>
    <row r="343" spans="1:43" x14ac:dyDescent="0.2">
      <c r="A343">
        <v>342</v>
      </c>
      <c r="B343" s="2">
        <v>44095.781770833331</v>
      </c>
      <c r="C343" t="s">
        <v>471</v>
      </c>
      <c r="D343">
        <v>3</v>
      </c>
      <c r="E343">
        <v>3</v>
      </c>
      <c r="F343">
        <v>5</v>
      </c>
      <c r="G343">
        <v>3</v>
      </c>
      <c r="H343">
        <v>5</v>
      </c>
      <c r="I343">
        <v>5</v>
      </c>
      <c r="J343">
        <v>5</v>
      </c>
      <c r="K343">
        <v>3</v>
      </c>
      <c r="L343">
        <v>5</v>
      </c>
      <c r="M343">
        <v>5</v>
      </c>
      <c r="N343">
        <f t="shared" si="80"/>
        <v>3</v>
      </c>
      <c r="O343">
        <f t="shared" si="81"/>
        <v>5</v>
      </c>
      <c r="P343">
        <f t="shared" si="82"/>
        <v>5</v>
      </c>
      <c r="Q343">
        <f t="shared" si="83"/>
        <v>5</v>
      </c>
      <c r="R343">
        <f t="shared" si="84"/>
        <v>5</v>
      </c>
      <c r="S343">
        <f t="shared" si="85"/>
        <v>3</v>
      </c>
      <c r="T343">
        <f t="shared" si="86"/>
        <v>5</v>
      </c>
      <c r="U343">
        <f t="shared" si="87"/>
        <v>5</v>
      </c>
      <c r="V343">
        <f t="shared" si="88"/>
        <v>5</v>
      </c>
      <c r="W343">
        <f t="shared" si="89"/>
        <v>3</v>
      </c>
      <c r="X343">
        <f t="shared" si="90"/>
        <v>3</v>
      </c>
      <c r="Y343">
        <f t="shared" si="91"/>
        <v>5</v>
      </c>
      <c r="Z343">
        <f t="shared" si="92"/>
        <v>5</v>
      </c>
      <c r="AA343">
        <f t="shared" si="93"/>
        <v>5</v>
      </c>
      <c r="AB343">
        <f t="shared" si="94"/>
        <v>4</v>
      </c>
      <c r="AC343">
        <v>4.4400000000000004</v>
      </c>
      <c r="AD343">
        <v>5.23</v>
      </c>
      <c r="AE343">
        <v>5.4</v>
      </c>
      <c r="AF343">
        <v>4.83</v>
      </c>
      <c r="AG343">
        <v>5.38</v>
      </c>
      <c r="AH343" t="str">
        <f>LOOKUP(X343,{0,2.99,4.44,5.89},{"Low","Medium Low","Medium High","High"})</f>
        <v>Medium Low</v>
      </c>
      <c r="AI343" t="str">
        <f>LOOKUP(Y343,{0,4.12,5.23,6.34},{"Low","Medium Low","Medium High","High"})</f>
        <v>Medium Low</v>
      </c>
      <c r="AJ343" t="str">
        <f>LOOKUP(Z343,{0,4.08,5.4,6.72},{"Low","Medium Low","Medium High","High"})</f>
        <v>Medium Low</v>
      </c>
      <c r="AK343" t="str">
        <f>LOOKUP(AA343,{0,3.41,4.83,6.25},{"Low","Medium Low","Medium High","High"})</f>
        <v>Medium High</v>
      </c>
      <c r="AL343" t="str">
        <f>LOOKUP(AB343,{0,4.31,5.38,6.45},{"Low","Medium Low","Medium High","High"})</f>
        <v>Low</v>
      </c>
      <c r="AM343">
        <f>VLOOKUP(C343,'CLEAN DATA'!$C$1:$BE$1213,25,FALSE)</f>
        <v>1</v>
      </c>
      <c r="AN343">
        <f>VLOOKUP($C343,'CLEAN DATA'!$C$1:$BE$1213,2,FALSE)</f>
        <v>68</v>
      </c>
      <c r="AO343" t="str">
        <f t="shared" si="95"/>
        <v>60+</v>
      </c>
      <c r="AP343">
        <f>VLOOKUP(C343,'AT Copy'!C342:BP1554,66,FALSE)</f>
        <v>3</v>
      </c>
      <c r="AQ343">
        <f>VLOOKUP(C343,'AT Copy'!C342:BP1554,40,FALSE)</f>
        <v>0</v>
      </c>
    </row>
    <row r="344" spans="1:43" x14ac:dyDescent="0.2">
      <c r="A344">
        <v>343</v>
      </c>
      <c r="B344" s="2">
        <v>44095.783888888887</v>
      </c>
      <c r="C344" t="s">
        <v>472</v>
      </c>
      <c r="D344">
        <v>5</v>
      </c>
      <c r="E344">
        <v>1</v>
      </c>
      <c r="F344">
        <v>6</v>
      </c>
      <c r="G344">
        <v>1</v>
      </c>
      <c r="H344">
        <v>5</v>
      </c>
      <c r="I344">
        <v>1</v>
      </c>
      <c r="J344">
        <v>7</v>
      </c>
      <c r="K344">
        <v>1</v>
      </c>
      <c r="L344">
        <v>6</v>
      </c>
      <c r="M344">
        <v>1</v>
      </c>
      <c r="N344">
        <f t="shared" si="80"/>
        <v>5</v>
      </c>
      <c r="O344">
        <f t="shared" si="81"/>
        <v>7</v>
      </c>
      <c r="P344">
        <f t="shared" si="82"/>
        <v>6</v>
      </c>
      <c r="Q344">
        <f t="shared" si="83"/>
        <v>7</v>
      </c>
      <c r="R344">
        <f t="shared" si="84"/>
        <v>5</v>
      </c>
      <c r="S344">
        <f t="shared" si="85"/>
        <v>7</v>
      </c>
      <c r="T344">
        <f t="shared" si="86"/>
        <v>7</v>
      </c>
      <c r="U344">
        <f t="shared" si="87"/>
        <v>7</v>
      </c>
      <c r="V344">
        <f t="shared" si="88"/>
        <v>6</v>
      </c>
      <c r="W344">
        <f t="shared" si="89"/>
        <v>7</v>
      </c>
      <c r="X344">
        <f t="shared" si="90"/>
        <v>6</v>
      </c>
      <c r="Y344">
        <f t="shared" si="91"/>
        <v>7</v>
      </c>
      <c r="Z344">
        <f t="shared" si="92"/>
        <v>6.5</v>
      </c>
      <c r="AA344">
        <f t="shared" si="93"/>
        <v>6.5</v>
      </c>
      <c r="AB344">
        <f t="shared" si="94"/>
        <v>6</v>
      </c>
      <c r="AC344">
        <v>4.4400000000000004</v>
      </c>
      <c r="AD344">
        <v>5.23</v>
      </c>
      <c r="AE344">
        <v>5.4</v>
      </c>
      <c r="AF344">
        <v>4.83</v>
      </c>
      <c r="AG344">
        <v>5.38</v>
      </c>
      <c r="AH344" t="str">
        <f>LOOKUP(X344,{0,2.99,4.44,5.89},{"Low","Medium Low","Medium High","High"})</f>
        <v>High</v>
      </c>
      <c r="AI344" t="str">
        <f>LOOKUP(Y344,{0,4.12,5.23,6.34},{"Low","Medium Low","Medium High","High"})</f>
        <v>High</v>
      </c>
      <c r="AJ344" t="str">
        <f>LOOKUP(Z344,{0,4.08,5.4,6.72},{"Low","Medium Low","Medium High","High"})</f>
        <v>Medium High</v>
      </c>
      <c r="AK344" t="str">
        <f>LOOKUP(AA344,{0,3.41,4.83,6.25},{"Low","Medium Low","Medium High","High"})</f>
        <v>High</v>
      </c>
      <c r="AL344" t="str">
        <f>LOOKUP(AB344,{0,4.31,5.38,6.45},{"Low","Medium Low","Medium High","High"})</f>
        <v>Medium High</v>
      </c>
      <c r="AM344">
        <f>VLOOKUP(C344,'CLEAN DATA'!$C$1:$BE$1213,25,FALSE)</f>
        <v>7</v>
      </c>
      <c r="AN344">
        <f>VLOOKUP($C344,'CLEAN DATA'!$C$1:$BE$1213,2,FALSE)</f>
        <v>71</v>
      </c>
      <c r="AO344" t="str">
        <f t="shared" si="95"/>
        <v>60+</v>
      </c>
      <c r="AP344">
        <f>VLOOKUP(C344,'AT Copy'!C343:BP1555,66,FALSE)</f>
        <v>4</v>
      </c>
      <c r="AQ344">
        <f>VLOOKUP(C344,'AT Copy'!C343:BP1555,40,FALSE)</f>
        <v>1</v>
      </c>
    </row>
    <row r="345" spans="1:43" x14ac:dyDescent="0.2">
      <c r="A345">
        <v>344</v>
      </c>
      <c r="B345" s="2">
        <v>44095.784548611111</v>
      </c>
      <c r="C345" t="s">
        <v>473</v>
      </c>
      <c r="D345">
        <v>1</v>
      </c>
      <c r="E345">
        <v>2</v>
      </c>
      <c r="F345">
        <v>3</v>
      </c>
      <c r="G345">
        <v>2</v>
      </c>
      <c r="H345">
        <v>5</v>
      </c>
      <c r="I345">
        <v>6</v>
      </c>
      <c r="J345">
        <v>5</v>
      </c>
      <c r="K345">
        <v>1</v>
      </c>
      <c r="L345">
        <v>5</v>
      </c>
      <c r="M345">
        <v>5</v>
      </c>
      <c r="N345">
        <f t="shared" si="80"/>
        <v>1</v>
      </c>
      <c r="O345">
        <f t="shared" si="81"/>
        <v>6</v>
      </c>
      <c r="P345">
        <f t="shared" si="82"/>
        <v>3</v>
      </c>
      <c r="Q345">
        <f t="shared" si="83"/>
        <v>6</v>
      </c>
      <c r="R345">
        <f t="shared" si="84"/>
        <v>5</v>
      </c>
      <c r="S345">
        <f t="shared" si="85"/>
        <v>2</v>
      </c>
      <c r="T345">
        <f t="shared" si="86"/>
        <v>5</v>
      </c>
      <c r="U345">
        <f t="shared" si="87"/>
        <v>7</v>
      </c>
      <c r="V345">
        <f t="shared" si="88"/>
        <v>5</v>
      </c>
      <c r="W345">
        <f t="shared" si="89"/>
        <v>3</v>
      </c>
      <c r="X345">
        <f t="shared" si="90"/>
        <v>1.5</v>
      </c>
      <c r="Y345">
        <f t="shared" si="91"/>
        <v>5.5</v>
      </c>
      <c r="Z345">
        <f t="shared" si="92"/>
        <v>5</v>
      </c>
      <c r="AA345">
        <f t="shared" si="93"/>
        <v>5.5</v>
      </c>
      <c r="AB345">
        <f t="shared" si="94"/>
        <v>4</v>
      </c>
      <c r="AC345">
        <v>4.4400000000000004</v>
      </c>
      <c r="AD345">
        <v>5.23</v>
      </c>
      <c r="AE345">
        <v>5.4</v>
      </c>
      <c r="AF345">
        <v>4.83</v>
      </c>
      <c r="AG345">
        <v>5.38</v>
      </c>
      <c r="AH345" t="str">
        <f>LOOKUP(X345,{0,2.99,4.44,5.89},{"Low","Medium Low","Medium High","High"})</f>
        <v>Low</v>
      </c>
      <c r="AI345" t="str">
        <f>LOOKUP(Y345,{0,4.12,5.23,6.34},{"Low","Medium Low","Medium High","High"})</f>
        <v>Medium High</v>
      </c>
      <c r="AJ345" t="str">
        <f>LOOKUP(Z345,{0,4.08,5.4,6.72},{"Low","Medium Low","Medium High","High"})</f>
        <v>Medium Low</v>
      </c>
      <c r="AK345" t="str">
        <f>LOOKUP(AA345,{0,3.41,4.83,6.25},{"Low","Medium Low","Medium High","High"})</f>
        <v>Medium High</v>
      </c>
      <c r="AL345" t="str">
        <f>LOOKUP(AB345,{0,4.31,5.38,6.45},{"Low","Medium Low","Medium High","High"})</f>
        <v>Low</v>
      </c>
      <c r="AM345">
        <f>VLOOKUP(C345,'CLEAN DATA'!$C$1:$BE$1213,25,FALSE)</f>
        <v>12</v>
      </c>
      <c r="AN345">
        <f>VLOOKUP($C345,'CLEAN DATA'!$C$1:$BE$1213,2,FALSE)</f>
        <v>65</v>
      </c>
      <c r="AO345" t="str">
        <f t="shared" si="95"/>
        <v>60+</v>
      </c>
      <c r="AP345">
        <f>VLOOKUP(C345,'AT Copy'!C344:BP1556,66,FALSE)</f>
        <v>2</v>
      </c>
      <c r="AQ345">
        <f>VLOOKUP(C345,'AT Copy'!C344:BP1556,40,FALSE)</f>
        <v>0</v>
      </c>
    </row>
    <row r="346" spans="1:43" x14ac:dyDescent="0.2">
      <c r="A346">
        <v>345</v>
      </c>
      <c r="B346" s="2">
        <v>44095.787766203706</v>
      </c>
      <c r="C346" t="s">
        <v>475</v>
      </c>
      <c r="D346">
        <v>3</v>
      </c>
      <c r="E346">
        <v>2</v>
      </c>
      <c r="F346">
        <v>6</v>
      </c>
      <c r="G346">
        <v>6</v>
      </c>
      <c r="H346">
        <v>6</v>
      </c>
      <c r="I346">
        <v>6</v>
      </c>
      <c r="J346">
        <v>7</v>
      </c>
      <c r="K346">
        <v>1</v>
      </c>
      <c r="L346">
        <v>4</v>
      </c>
      <c r="M346">
        <v>1</v>
      </c>
      <c r="N346">
        <f t="shared" si="80"/>
        <v>3</v>
      </c>
      <c r="O346">
        <f t="shared" si="81"/>
        <v>6</v>
      </c>
      <c r="P346">
        <f t="shared" si="82"/>
        <v>6</v>
      </c>
      <c r="Q346">
        <f t="shared" si="83"/>
        <v>2</v>
      </c>
      <c r="R346">
        <f t="shared" si="84"/>
        <v>6</v>
      </c>
      <c r="S346">
        <f t="shared" si="85"/>
        <v>2</v>
      </c>
      <c r="T346">
        <f t="shared" si="86"/>
        <v>7</v>
      </c>
      <c r="U346">
        <f t="shared" si="87"/>
        <v>7</v>
      </c>
      <c r="V346">
        <f t="shared" si="88"/>
        <v>4</v>
      </c>
      <c r="W346">
        <f t="shared" si="89"/>
        <v>7</v>
      </c>
      <c r="X346">
        <f t="shared" si="90"/>
        <v>2.5</v>
      </c>
      <c r="Y346">
        <f t="shared" si="91"/>
        <v>6.5</v>
      </c>
      <c r="Z346">
        <f t="shared" si="92"/>
        <v>6.5</v>
      </c>
      <c r="AA346">
        <f t="shared" si="93"/>
        <v>3</v>
      </c>
      <c r="AB346">
        <f t="shared" si="94"/>
        <v>6.5</v>
      </c>
      <c r="AC346">
        <v>4.4400000000000004</v>
      </c>
      <c r="AD346">
        <v>5.23</v>
      </c>
      <c r="AE346">
        <v>5.4</v>
      </c>
      <c r="AF346">
        <v>4.83</v>
      </c>
      <c r="AG346">
        <v>5.38</v>
      </c>
      <c r="AH346" t="str">
        <f>LOOKUP(X346,{0,2.99,4.44,5.89},{"Low","Medium Low","Medium High","High"})</f>
        <v>Low</v>
      </c>
      <c r="AI346" t="str">
        <f>LOOKUP(Y346,{0,4.12,5.23,6.34},{"Low","Medium Low","Medium High","High"})</f>
        <v>High</v>
      </c>
      <c r="AJ346" t="str">
        <f>LOOKUP(Z346,{0,4.08,5.4,6.72},{"Low","Medium Low","Medium High","High"})</f>
        <v>Medium High</v>
      </c>
      <c r="AK346" t="str">
        <f>LOOKUP(AA346,{0,3.41,4.83,6.25},{"Low","Medium Low","Medium High","High"})</f>
        <v>Low</v>
      </c>
      <c r="AL346" t="str">
        <f>LOOKUP(AB346,{0,4.31,5.38,6.45},{"Low","Medium Low","Medium High","High"})</f>
        <v>High</v>
      </c>
      <c r="AM346">
        <f>VLOOKUP(C346,'CLEAN DATA'!$C$1:$BE$1213,25,FALSE)</f>
        <v>11</v>
      </c>
      <c r="AN346">
        <f>VLOOKUP($C346,'CLEAN DATA'!$C$1:$BE$1213,2,FALSE)</f>
        <v>66</v>
      </c>
      <c r="AO346" t="str">
        <f t="shared" si="95"/>
        <v>60+</v>
      </c>
      <c r="AP346">
        <f>VLOOKUP(C346,'AT Copy'!C345:BP1557,66,FALSE)</f>
        <v>6</v>
      </c>
      <c r="AQ346">
        <f>VLOOKUP(C346,'AT Copy'!C345:BP1557,40,FALSE)</f>
        <v>1</v>
      </c>
    </row>
    <row r="347" spans="1:43" x14ac:dyDescent="0.2">
      <c r="A347">
        <v>346</v>
      </c>
      <c r="B347" s="2">
        <v>44095.787835648145</v>
      </c>
      <c r="C347" t="s">
        <v>477</v>
      </c>
      <c r="D347">
        <v>5</v>
      </c>
      <c r="E347">
        <v>5</v>
      </c>
      <c r="F347">
        <v>6</v>
      </c>
      <c r="G347">
        <v>6</v>
      </c>
      <c r="H347">
        <v>5</v>
      </c>
      <c r="I347">
        <v>1</v>
      </c>
      <c r="J347">
        <v>5</v>
      </c>
      <c r="K347">
        <v>5</v>
      </c>
      <c r="L347">
        <v>2</v>
      </c>
      <c r="M347">
        <v>2</v>
      </c>
      <c r="N347">
        <f t="shared" si="80"/>
        <v>5</v>
      </c>
      <c r="O347">
        <f t="shared" si="81"/>
        <v>3</v>
      </c>
      <c r="P347">
        <f t="shared" si="82"/>
        <v>6</v>
      </c>
      <c r="Q347">
        <f t="shared" si="83"/>
        <v>2</v>
      </c>
      <c r="R347">
        <f t="shared" si="84"/>
        <v>5</v>
      </c>
      <c r="S347">
        <f t="shared" si="85"/>
        <v>7</v>
      </c>
      <c r="T347">
        <f t="shared" si="86"/>
        <v>5</v>
      </c>
      <c r="U347">
        <f t="shared" si="87"/>
        <v>3</v>
      </c>
      <c r="V347">
        <f t="shared" si="88"/>
        <v>2</v>
      </c>
      <c r="W347">
        <f t="shared" si="89"/>
        <v>6</v>
      </c>
      <c r="X347">
        <f t="shared" si="90"/>
        <v>6</v>
      </c>
      <c r="Y347">
        <f t="shared" si="91"/>
        <v>4</v>
      </c>
      <c r="Z347">
        <f t="shared" si="92"/>
        <v>4.5</v>
      </c>
      <c r="AA347">
        <f t="shared" si="93"/>
        <v>2</v>
      </c>
      <c r="AB347">
        <f t="shared" si="94"/>
        <v>5.5</v>
      </c>
      <c r="AC347">
        <v>4.4400000000000004</v>
      </c>
      <c r="AD347">
        <v>5.23</v>
      </c>
      <c r="AE347">
        <v>5.4</v>
      </c>
      <c r="AF347">
        <v>4.83</v>
      </c>
      <c r="AG347">
        <v>5.38</v>
      </c>
      <c r="AH347" t="str">
        <f>LOOKUP(X347,{0,2.99,4.44,5.89},{"Low","Medium Low","Medium High","High"})</f>
        <v>High</v>
      </c>
      <c r="AI347" t="str">
        <f>LOOKUP(Y347,{0,4.12,5.23,6.34},{"Low","Medium Low","Medium High","High"})</f>
        <v>Low</v>
      </c>
      <c r="AJ347" t="str">
        <f>LOOKUP(Z347,{0,4.08,5.4,6.72},{"Low","Medium Low","Medium High","High"})</f>
        <v>Medium Low</v>
      </c>
      <c r="AK347" t="str">
        <f>LOOKUP(AA347,{0,3.41,4.83,6.25},{"Low","Medium Low","Medium High","High"})</f>
        <v>Low</v>
      </c>
      <c r="AL347" t="str">
        <f>LOOKUP(AB347,{0,4.31,5.38,6.45},{"Low","Medium Low","Medium High","High"})</f>
        <v>Medium High</v>
      </c>
      <c r="AM347">
        <f>VLOOKUP(C347,'CLEAN DATA'!$C$1:$BE$1213,25,FALSE)</f>
        <v>10</v>
      </c>
      <c r="AN347">
        <f>VLOOKUP($C347,'CLEAN DATA'!$C$1:$BE$1213,2,FALSE)</f>
        <v>56</v>
      </c>
      <c r="AO347" t="str">
        <f t="shared" si="95"/>
        <v>51-60</v>
      </c>
      <c r="AP347">
        <f>VLOOKUP(C347,'AT Copy'!C346:BP1558,66,FALSE)</f>
        <v>7</v>
      </c>
      <c r="AQ347">
        <f>VLOOKUP(C347,'AT Copy'!C346:BP1558,40,FALSE)</f>
        <v>0</v>
      </c>
    </row>
    <row r="348" spans="1:43" x14ac:dyDescent="0.2">
      <c r="A348">
        <v>347</v>
      </c>
      <c r="B348" s="2">
        <v>44095.788865740738</v>
      </c>
      <c r="C348" t="s">
        <v>479</v>
      </c>
      <c r="D348">
        <v>3</v>
      </c>
      <c r="E348">
        <v>1</v>
      </c>
      <c r="F348">
        <v>6</v>
      </c>
      <c r="G348">
        <v>1</v>
      </c>
      <c r="H348">
        <v>4</v>
      </c>
      <c r="I348">
        <v>7</v>
      </c>
      <c r="J348">
        <v>7</v>
      </c>
      <c r="K348">
        <v>2</v>
      </c>
      <c r="L348">
        <v>6</v>
      </c>
      <c r="M348">
        <v>4</v>
      </c>
      <c r="N348">
        <f t="shared" si="80"/>
        <v>3</v>
      </c>
      <c r="O348">
        <f t="shared" si="81"/>
        <v>7</v>
      </c>
      <c r="P348">
        <f t="shared" si="82"/>
        <v>6</v>
      </c>
      <c r="Q348">
        <f t="shared" si="83"/>
        <v>7</v>
      </c>
      <c r="R348">
        <f t="shared" si="84"/>
        <v>4</v>
      </c>
      <c r="S348">
        <f t="shared" si="85"/>
        <v>1</v>
      </c>
      <c r="T348">
        <f t="shared" si="86"/>
        <v>7</v>
      </c>
      <c r="U348">
        <f t="shared" si="87"/>
        <v>6</v>
      </c>
      <c r="V348">
        <f t="shared" si="88"/>
        <v>6</v>
      </c>
      <c r="W348">
        <f t="shared" si="89"/>
        <v>4</v>
      </c>
      <c r="X348">
        <f t="shared" si="90"/>
        <v>2</v>
      </c>
      <c r="Y348">
        <f t="shared" si="91"/>
        <v>7</v>
      </c>
      <c r="Z348">
        <f t="shared" si="92"/>
        <v>6</v>
      </c>
      <c r="AA348">
        <f t="shared" si="93"/>
        <v>6.5</v>
      </c>
      <c r="AB348">
        <f t="shared" si="94"/>
        <v>4</v>
      </c>
      <c r="AC348">
        <v>4.4400000000000004</v>
      </c>
      <c r="AD348">
        <v>5.23</v>
      </c>
      <c r="AE348">
        <v>5.4</v>
      </c>
      <c r="AF348">
        <v>4.83</v>
      </c>
      <c r="AG348">
        <v>5.38</v>
      </c>
      <c r="AH348" t="str">
        <f>LOOKUP(X348,{0,2.99,4.44,5.89},{"Low","Medium Low","Medium High","High"})</f>
        <v>Low</v>
      </c>
      <c r="AI348" t="str">
        <f>LOOKUP(Y348,{0,4.12,5.23,6.34},{"Low","Medium Low","Medium High","High"})</f>
        <v>High</v>
      </c>
      <c r="AJ348" t="str">
        <f>LOOKUP(Z348,{0,4.08,5.4,6.72},{"Low","Medium Low","Medium High","High"})</f>
        <v>Medium High</v>
      </c>
      <c r="AK348" t="str">
        <f>LOOKUP(AA348,{0,3.41,4.83,6.25},{"Low","Medium Low","Medium High","High"})</f>
        <v>High</v>
      </c>
      <c r="AL348" t="str">
        <f>LOOKUP(AB348,{0,4.31,5.38,6.45},{"Low","Medium Low","Medium High","High"})</f>
        <v>Low</v>
      </c>
      <c r="AM348">
        <f>VLOOKUP(C348,'CLEAN DATA'!$C$1:$BE$1213,25,FALSE)</f>
        <v>14</v>
      </c>
      <c r="AN348">
        <f>VLOOKUP($C348,'CLEAN DATA'!$C$1:$BE$1213,2,FALSE)</f>
        <v>54</v>
      </c>
      <c r="AO348" t="str">
        <f t="shared" si="95"/>
        <v>51-60</v>
      </c>
      <c r="AP348">
        <f>VLOOKUP(C348,'AT Copy'!C347:BP1559,66,FALSE)</f>
        <v>2</v>
      </c>
      <c r="AQ348">
        <f>VLOOKUP(C348,'AT Copy'!C347:BP1559,40,FALSE)</f>
        <v>1</v>
      </c>
    </row>
    <row r="349" spans="1:43" x14ac:dyDescent="0.2">
      <c r="A349">
        <v>348</v>
      </c>
      <c r="B349" s="2">
        <v>44095.791296296295</v>
      </c>
      <c r="C349" t="s">
        <v>480</v>
      </c>
      <c r="D349">
        <v>7</v>
      </c>
      <c r="E349">
        <v>1</v>
      </c>
      <c r="F349">
        <v>7</v>
      </c>
      <c r="G349">
        <v>1</v>
      </c>
      <c r="H349">
        <v>6</v>
      </c>
      <c r="I349">
        <v>1</v>
      </c>
      <c r="J349">
        <v>7</v>
      </c>
      <c r="K349">
        <v>1</v>
      </c>
      <c r="L349">
        <v>6</v>
      </c>
      <c r="M349">
        <v>1</v>
      </c>
      <c r="N349">
        <f t="shared" si="80"/>
        <v>7</v>
      </c>
      <c r="O349">
        <f t="shared" si="81"/>
        <v>7</v>
      </c>
      <c r="P349">
        <f t="shared" si="82"/>
        <v>7</v>
      </c>
      <c r="Q349">
        <f t="shared" si="83"/>
        <v>7</v>
      </c>
      <c r="R349">
        <f t="shared" si="84"/>
        <v>6</v>
      </c>
      <c r="S349">
        <f t="shared" si="85"/>
        <v>7</v>
      </c>
      <c r="T349">
        <f t="shared" si="86"/>
        <v>7</v>
      </c>
      <c r="U349">
        <f t="shared" si="87"/>
        <v>7</v>
      </c>
      <c r="V349">
        <f t="shared" si="88"/>
        <v>6</v>
      </c>
      <c r="W349">
        <f t="shared" si="89"/>
        <v>7</v>
      </c>
      <c r="X349">
        <f t="shared" si="90"/>
        <v>7</v>
      </c>
      <c r="Y349">
        <f t="shared" si="91"/>
        <v>7</v>
      </c>
      <c r="Z349">
        <f t="shared" si="92"/>
        <v>7</v>
      </c>
      <c r="AA349">
        <f t="shared" si="93"/>
        <v>6.5</v>
      </c>
      <c r="AB349">
        <f t="shared" si="94"/>
        <v>6.5</v>
      </c>
      <c r="AC349">
        <v>4.4400000000000004</v>
      </c>
      <c r="AD349">
        <v>5.23</v>
      </c>
      <c r="AE349">
        <v>5.4</v>
      </c>
      <c r="AF349">
        <v>4.83</v>
      </c>
      <c r="AG349">
        <v>5.38</v>
      </c>
      <c r="AH349" t="str">
        <f>LOOKUP(X349,{0,2.99,4.44,5.89},{"Low","Medium Low","Medium High","High"})</f>
        <v>High</v>
      </c>
      <c r="AI349" t="str">
        <f>LOOKUP(Y349,{0,4.12,5.23,6.34},{"Low","Medium Low","Medium High","High"})</f>
        <v>High</v>
      </c>
      <c r="AJ349" t="str">
        <f>LOOKUP(Z349,{0,4.08,5.4,6.72},{"Low","Medium Low","Medium High","High"})</f>
        <v>High</v>
      </c>
      <c r="AK349" t="str">
        <f>LOOKUP(AA349,{0,3.41,4.83,6.25},{"Low","Medium Low","Medium High","High"})</f>
        <v>High</v>
      </c>
      <c r="AL349" t="str">
        <f>LOOKUP(AB349,{0,4.31,5.38,6.45},{"Low","Medium Low","Medium High","High"})</f>
        <v>High</v>
      </c>
      <c r="AM349">
        <f>VLOOKUP(C349,'CLEAN DATA'!$C$1:$BE$1213,25,FALSE)</f>
        <v>13</v>
      </c>
      <c r="AN349">
        <f>VLOOKUP($C349,'CLEAN DATA'!$C$1:$BE$1213,2,FALSE)</f>
        <v>47</v>
      </c>
      <c r="AO349" t="str">
        <f t="shared" si="95"/>
        <v>41-50</v>
      </c>
      <c r="AP349">
        <f>VLOOKUP(C349,'AT Copy'!C348:BP1560,66,FALSE)</f>
        <v>4</v>
      </c>
      <c r="AQ349">
        <f>VLOOKUP(C349,'AT Copy'!C348:BP1560,40,FALSE)</f>
        <v>1</v>
      </c>
    </row>
    <row r="350" spans="1:43" x14ac:dyDescent="0.2">
      <c r="A350">
        <v>349</v>
      </c>
      <c r="B350" s="2">
        <v>44095.795474537037</v>
      </c>
      <c r="C350" t="s">
        <v>481</v>
      </c>
      <c r="D350">
        <v>4</v>
      </c>
      <c r="E350">
        <v>4</v>
      </c>
      <c r="F350">
        <v>4</v>
      </c>
      <c r="G350">
        <v>5</v>
      </c>
      <c r="H350">
        <v>2</v>
      </c>
      <c r="I350">
        <v>6</v>
      </c>
      <c r="J350">
        <v>4</v>
      </c>
      <c r="K350">
        <v>6</v>
      </c>
      <c r="L350">
        <v>5</v>
      </c>
      <c r="M350">
        <v>4</v>
      </c>
      <c r="N350">
        <f t="shared" si="80"/>
        <v>4</v>
      </c>
      <c r="O350">
        <f t="shared" si="81"/>
        <v>4</v>
      </c>
      <c r="P350">
        <f t="shared" si="82"/>
        <v>4</v>
      </c>
      <c r="Q350">
        <f t="shared" si="83"/>
        <v>3</v>
      </c>
      <c r="R350">
        <f t="shared" si="84"/>
        <v>2</v>
      </c>
      <c r="S350">
        <f t="shared" si="85"/>
        <v>2</v>
      </c>
      <c r="T350">
        <f t="shared" si="86"/>
        <v>4</v>
      </c>
      <c r="U350">
        <f t="shared" si="87"/>
        <v>2</v>
      </c>
      <c r="V350">
        <f t="shared" si="88"/>
        <v>5</v>
      </c>
      <c r="W350">
        <f t="shared" si="89"/>
        <v>4</v>
      </c>
      <c r="X350">
        <f t="shared" si="90"/>
        <v>3</v>
      </c>
      <c r="Y350">
        <f t="shared" si="91"/>
        <v>4</v>
      </c>
      <c r="Z350">
        <f t="shared" si="92"/>
        <v>3</v>
      </c>
      <c r="AA350">
        <f t="shared" si="93"/>
        <v>4</v>
      </c>
      <c r="AB350">
        <f t="shared" si="94"/>
        <v>3</v>
      </c>
      <c r="AC350">
        <v>4.4400000000000004</v>
      </c>
      <c r="AD350">
        <v>5.23</v>
      </c>
      <c r="AE350">
        <v>5.4</v>
      </c>
      <c r="AF350">
        <v>4.83</v>
      </c>
      <c r="AG350">
        <v>5.38</v>
      </c>
      <c r="AH350" t="str">
        <f>LOOKUP(X350,{0,2.99,4.44,5.89},{"Low","Medium Low","Medium High","High"})</f>
        <v>Medium Low</v>
      </c>
      <c r="AI350" t="str">
        <f>LOOKUP(Y350,{0,4.12,5.23,6.34},{"Low","Medium Low","Medium High","High"})</f>
        <v>Low</v>
      </c>
      <c r="AJ350" t="str">
        <f>LOOKUP(Z350,{0,4.08,5.4,6.72},{"Low","Medium Low","Medium High","High"})</f>
        <v>Low</v>
      </c>
      <c r="AK350" t="str">
        <f>LOOKUP(AA350,{0,3.41,4.83,6.25},{"Low","Medium Low","Medium High","High"})</f>
        <v>Medium Low</v>
      </c>
      <c r="AL350" t="str">
        <f>LOOKUP(AB350,{0,4.31,5.38,6.45},{"Low","Medium Low","Medium High","High"})</f>
        <v>Low</v>
      </c>
      <c r="AM350">
        <f>VLOOKUP(C350,'CLEAN DATA'!$C$1:$BE$1213,25,FALSE)</f>
        <v>10</v>
      </c>
      <c r="AN350">
        <f>VLOOKUP($C350,'CLEAN DATA'!$C$1:$BE$1213,2,FALSE)</f>
        <v>49</v>
      </c>
      <c r="AO350" t="str">
        <f t="shared" si="95"/>
        <v>41-50</v>
      </c>
      <c r="AP350">
        <f>VLOOKUP(C350,'AT Copy'!C349:BP1561,66,FALSE)</f>
        <v>1</v>
      </c>
      <c r="AQ350">
        <f>VLOOKUP(C350,'AT Copy'!C349:BP1561,40,FALSE)</f>
        <v>0</v>
      </c>
    </row>
    <row r="351" spans="1:43" x14ac:dyDescent="0.2">
      <c r="A351">
        <v>350</v>
      </c>
      <c r="B351" s="2">
        <v>44095.795798611114</v>
      </c>
      <c r="C351" t="s">
        <v>483</v>
      </c>
      <c r="D351">
        <v>6</v>
      </c>
      <c r="E351">
        <v>6</v>
      </c>
      <c r="F351">
        <v>6</v>
      </c>
      <c r="G351">
        <v>6</v>
      </c>
      <c r="H351">
        <v>6</v>
      </c>
      <c r="I351">
        <v>6</v>
      </c>
      <c r="J351">
        <v>6</v>
      </c>
      <c r="K351">
        <v>6</v>
      </c>
      <c r="L351">
        <v>6</v>
      </c>
      <c r="M351">
        <v>6</v>
      </c>
      <c r="N351">
        <f t="shared" si="80"/>
        <v>6</v>
      </c>
      <c r="O351">
        <f t="shared" si="81"/>
        <v>2</v>
      </c>
      <c r="P351">
        <f t="shared" si="82"/>
        <v>6</v>
      </c>
      <c r="Q351">
        <f t="shared" si="83"/>
        <v>2</v>
      </c>
      <c r="R351">
        <f t="shared" si="84"/>
        <v>6</v>
      </c>
      <c r="S351">
        <f t="shared" si="85"/>
        <v>2</v>
      </c>
      <c r="T351">
        <f t="shared" si="86"/>
        <v>6</v>
      </c>
      <c r="U351">
        <f t="shared" si="87"/>
        <v>2</v>
      </c>
      <c r="V351">
        <f t="shared" si="88"/>
        <v>6</v>
      </c>
      <c r="W351">
        <f t="shared" si="89"/>
        <v>2</v>
      </c>
      <c r="X351">
        <f t="shared" si="90"/>
        <v>4</v>
      </c>
      <c r="Y351">
        <f t="shared" si="91"/>
        <v>4</v>
      </c>
      <c r="Z351">
        <f t="shared" si="92"/>
        <v>4</v>
      </c>
      <c r="AA351">
        <f t="shared" si="93"/>
        <v>4</v>
      </c>
      <c r="AB351">
        <f t="shared" si="94"/>
        <v>4</v>
      </c>
      <c r="AC351">
        <v>4.4400000000000004</v>
      </c>
      <c r="AD351">
        <v>5.23</v>
      </c>
      <c r="AE351">
        <v>5.4</v>
      </c>
      <c r="AF351">
        <v>4.83</v>
      </c>
      <c r="AG351">
        <v>5.38</v>
      </c>
      <c r="AH351" t="str">
        <f>LOOKUP(X351,{0,2.99,4.44,5.89},{"Low","Medium Low","Medium High","High"})</f>
        <v>Medium Low</v>
      </c>
      <c r="AI351" t="str">
        <f>LOOKUP(Y351,{0,4.12,5.23,6.34},{"Low","Medium Low","Medium High","High"})</f>
        <v>Low</v>
      </c>
      <c r="AJ351" t="str">
        <f>LOOKUP(Z351,{0,4.08,5.4,6.72},{"Low","Medium Low","Medium High","High"})</f>
        <v>Low</v>
      </c>
      <c r="AK351" t="str">
        <f>LOOKUP(AA351,{0,3.41,4.83,6.25},{"Low","Medium Low","Medium High","High"})</f>
        <v>Medium Low</v>
      </c>
      <c r="AL351" t="str">
        <f>LOOKUP(AB351,{0,4.31,5.38,6.45},{"Low","Medium Low","Medium High","High"})</f>
        <v>Low</v>
      </c>
      <c r="AM351">
        <f>VLOOKUP(C351,'CLEAN DATA'!$C$1:$BE$1213,25,FALSE)</f>
        <v>3</v>
      </c>
      <c r="AN351">
        <f>VLOOKUP($C351,'CLEAN DATA'!$C$1:$BE$1213,2,FALSE)</f>
        <v>66</v>
      </c>
      <c r="AO351" t="str">
        <f t="shared" si="95"/>
        <v>60+</v>
      </c>
      <c r="AP351">
        <f>VLOOKUP(C351,'AT Copy'!C350:BP1562,66,FALSE)</f>
        <v>1</v>
      </c>
      <c r="AQ351">
        <f>VLOOKUP(C351,'AT Copy'!C350:BP1562,40,FALSE)</f>
        <v>1</v>
      </c>
    </row>
    <row r="352" spans="1:43" x14ac:dyDescent="0.2">
      <c r="A352">
        <v>351</v>
      </c>
      <c r="B352" s="2">
        <v>44095.796030092592</v>
      </c>
      <c r="C352" t="s">
        <v>484</v>
      </c>
      <c r="D352">
        <v>7</v>
      </c>
      <c r="E352">
        <v>1</v>
      </c>
      <c r="F352">
        <v>7</v>
      </c>
      <c r="G352">
        <v>1</v>
      </c>
      <c r="H352">
        <v>7</v>
      </c>
      <c r="I352">
        <v>1</v>
      </c>
      <c r="J352">
        <v>7</v>
      </c>
      <c r="K352">
        <v>1</v>
      </c>
      <c r="L352">
        <v>7</v>
      </c>
      <c r="M352">
        <v>1</v>
      </c>
      <c r="N352">
        <f t="shared" si="80"/>
        <v>7</v>
      </c>
      <c r="O352">
        <f t="shared" si="81"/>
        <v>7</v>
      </c>
      <c r="P352">
        <f t="shared" si="82"/>
        <v>7</v>
      </c>
      <c r="Q352">
        <f t="shared" si="83"/>
        <v>7</v>
      </c>
      <c r="R352">
        <f t="shared" si="84"/>
        <v>7</v>
      </c>
      <c r="S352">
        <f t="shared" si="85"/>
        <v>7</v>
      </c>
      <c r="T352">
        <f t="shared" si="86"/>
        <v>7</v>
      </c>
      <c r="U352">
        <f t="shared" si="87"/>
        <v>7</v>
      </c>
      <c r="V352">
        <f t="shared" si="88"/>
        <v>7</v>
      </c>
      <c r="W352">
        <f t="shared" si="89"/>
        <v>7</v>
      </c>
      <c r="X352">
        <f t="shared" si="90"/>
        <v>7</v>
      </c>
      <c r="Y352">
        <f t="shared" si="91"/>
        <v>7</v>
      </c>
      <c r="Z352">
        <f t="shared" si="92"/>
        <v>7</v>
      </c>
      <c r="AA352">
        <f t="shared" si="93"/>
        <v>7</v>
      </c>
      <c r="AB352">
        <f t="shared" si="94"/>
        <v>7</v>
      </c>
      <c r="AC352">
        <v>4.4400000000000004</v>
      </c>
      <c r="AD352">
        <v>5.23</v>
      </c>
      <c r="AE352">
        <v>5.4</v>
      </c>
      <c r="AF352">
        <v>4.83</v>
      </c>
      <c r="AG352">
        <v>5.38</v>
      </c>
      <c r="AH352" t="str">
        <f>LOOKUP(X352,{0,2.99,4.44,5.89},{"Low","Medium Low","Medium High","High"})</f>
        <v>High</v>
      </c>
      <c r="AI352" t="str">
        <f>LOOKUP(Y352,{0,4.12,5.23,6.34},{"Low","Medium Low","Medium High","High"})</f>
        <v>High</v>
      </c>
      <c r="AJ352" t="str">
        <f>LOOKUP(Z352,{0,4.08,5.4,6.72},{"Low","Medium Low","Medium High","High"})</f>
        <v>High</v>
      </c>
      <c r="AK352" t="str">
        <f>LOOKUP(AA352,{0,3.41,4.83,6.25},{"Low","Medium Low","Medium High","High"})</f>
        <v>High</v>
      </c>
      <c r="AL352" t="str">
        <f>LOOKUP(AB352,{0,4.31,5.38,6.45},{"Low","Medium Low","Medium High","High"})</f>
        <v>High</v>
      </c>
      <c r="AM352">
        <f>VLOOKUP(C352,'CLEAN DATA'!$C$1:$BE$1213,25,FALSE)</f>
        <v>14</v>
      </c>
      <c r="AN352">
        <f>VLOOKUP($C352,'CLEAN DATA'!$C$1:$BE$1213,2,FALSE)</f>
        <v>66</v>
      </c>
      <c r="AO352" t="str">
        <f t="shared" si="95"/>
        <v>60+</v>
      </c>
      <c r="AP352">
        <f>VLOOKUP(C352,'AT Copy'!C351:BP1563,66,FALSE)</f>
        <v>4</v>
      </c>
      <c r="AQ352">
        <f>VLOOKUP(C352,'AT Copy'!C351:BP1563,40,FALSE)</f>
        <v>0</v>
      </c>
    </row>
    <row r="353" spans="1:43" x14ac:dyDescent="0.2">
      <c r="A353">
        <v>352</v>
      </c>
      <c r="B353" s="2">
        <v>44095.797442129631</v>
      </c>
      <c r="C353" t="s">
        <v>485</v>
      </c>
      <c r="D353">
        <v>5</v>
      </c>
      <c r="E353">
        <v>1</v>
      </c>
      <c r="F353">
        <v>7</v>
      </c>
      <c r="G353">
        <v>1</v>
      </c>
      <c r="H353">
        <v>7</v>
      </c>
      <c r="I353">
        <v>4</v>
      </c>
      <c r="J353">
        <v>6</v>
      </c>
      <c r="K353">
        <v>1</v>
      </c>
      <c r="L353">
        <v>7</v>
      </c>
      <c r="M353">
        <v>1</v>
      </c>
      <c r="N353">
        <f t="shared" si="80"/>
        <v>5</v>
      </c>
      <c r="O353">
        <f t="shared" si="81"/>
        <v>7</v>
      </c>
      <c r="P353">
        <f t="shared" si="82"/>
        <v>7</v>
      </c>
      <c r="Q353">
        <f t="shared" si="83"/>
        <v>7</v>
      </c>
      <c r="R353">
        <f t="shared" si="84"/>
        <v>7</v>
      </c>
      <c r="S353">
        <f t="shared" si="85"/>
        <v>4</v>
      </c>
      <c r="T353">
        <f t="shared" si="86"/>
        <v>6</v>
      </c>
      <c r="U353">
        <f t="shared" si="87"/>
        <v>7</v>
      </c>
      <c r="V353">
        <f t="shared" si="88"/>
        <v>7</v>
      </c>
      <c r="W353">
        <f t="shared" si="89"/>
        <v>7</v>
      </c>
      <c r="X353">
        <f t="shared" si="90"/>
        <v>4.5</v>
      </c>
      <c r="Y353">
        <f t="shared" si="91"/>
        <v>6.5</v>
      </c>
      <c r="Z353">
        <f t="shared" si="92"/>
        <v>7</v>
      </c>
      <c r="AA353">
        <f t="shared" si="93"/>
        <v>7</v>
      </c>
      <c r="AB353">
        <f t="shared" si="94"/>
        <v>7</v>
      </c>
      <c r="AC353">
        <v>4.4400000000000004</v>
      </c>
      <c r="AD353">
        <v>5.23</v>
      </c>
      <c r="AE353">
        <v>5.4</v>
      </c>
      <c r="AF353">
        <v>4.83</v>
      </c>
      <c r="AG353">
        <v>5.38</v>
      </c>
      <c r="AH353" t="str">
        <f>LOOKUP(X353,{0,2.99,4.44,5.89},{"Low","Medium Low","Medium High","High"})</f>
        <v>Medium High</v>
      </c>
      <c r="AI353" t="str">
        <f>LOOKUP(Y353,{0,4.12,5.23,6.34},{"Low","Medium Low","Medium High","High"})</f>
        <v>High</v>
      </c>
      <c r="AJ353" t="str">
        <f>LOOKUP(Z353,{0,4.08,5.4,6.72},{"Low","Medium Low","Medium High","High"})</f>
        <v>High</v>
      </c>
      <c r="AK353" t="str">
        <f>LOOKUP(AA353,{0,3.41,4.83,6.25},{"Low","Medium Low","Medium High","High"})</f>
        <v>High</v>
      </c>
      <c r="AL353" t="str">
        <f>LOOKUP(AB353,{0,4.31,5.38,6.45},{"Low","Medium Low","Medium High","High"})</f>
        <v>High</v>
      </c>
      <c r="AM353">
        <f>VLOOKUP(C353,'CLEAN DATA'!$C$1:$BE$1213,25,FALSE)</f>
        <v>13</v>
      </c>
      <c r="AN353">
        <f>VLOOKUP($C353,'CLEAN DATA'!$C$1:$BE$1213,2,FALSE)</f>
        <v>72</v>
      </c>
      <c r="AO353" t="str">
        <f t="shared" si="95"/>
        <v>60+</v>
      </c>
      <c r="AP353">
        <f>VLOOKUP(C353,'AT Copy'!C352:BP1564,66,FALSE)</f>
        <v>8</v>
      </c>
      <c r="AQ353">
        <f>VLOOKUP(C353,'AT Copy'!C352:BP1564,40,FALSE)</f>
        <v>0</v>
      </c>
    </row>
    <row r="354" spans="1:43" x14ac:dyDescent="0.2">
      <c r="A354">
        <v>353</v>
      </c>
      <c r="B354" s="2">
        <v>44095.805</v>
      </c>
      <c r="C354" t="s">
        <v>487</v>
      </c>
      <c r="D354">
        <v>7</v>
      </c>
      <c r="E354">
        <v>1</v>
      </c>
      <c r="F354">
        <v>7</v>
      </c>
      <c r="G354">
        <v>1</v>
      </c>
      <c r="H354">
        <v>7</v>
      </c>
      <c r="I354">
        <v>6</v>
      </c>
      <c r="J354">
        <v>7</v>
      </c>
      <c r="K354">
        <v>1</v>
      </c>
      <c r="L354">
        <v>7</v>
      </c>
      <c r="M354">
        <v>1</v>
      </c>
      <c r="N354">
        <f t="shared" si="80"/>
        <v>7</v>
      </c>
      <c r="O354">
        <f t="shared" si="81"/>
        <v>7</v>
      </c>
      <c r="P354">
        <f t="shared" si="82"/>
        <v>7</v>
      </c>
      <c r="Q354">
        <f t="shared" si="83"/>
        <v>7</v>
      </c>
      <c r="R354">
        <f t="shared" si="84"/>
        <v>7</v>
      </c>
      <c r="S354">
        <f t="shared" si="85"/>
        <v>2</v>
      </c>
      <c r="T354">
        <f t="shared" si="86"/>
        <v>7</v>
      </c>
      <c r="U354">
        <f t="shared" si="87"/>
        <v>7</v>
      </c>
      <c r="V354">
        <f t="shared" si="88"/>
        <v>7</v>
      </c>
      <c r="W354">
        <f t="shared" si="89"/>
        <v>7</v>
      </c>
      <c r="X354">
        <f t="shared" si="90"/>
        <v>4.5</v>
      </c>
      <c r="Y354">
        <f t="shared" si="91"/>
        <v>7</v>
      </c>
      <c r="Z354">
        <f t="shared" si="92"/>
        <v>7</v>
      </c>
      <c r="AA354">
        <f t="shared" si="93"/>
        <v>7</v>
      </c>
      <c r="AB354">
        <f t="shared" si="94"/>
        <v>7</v>
      </c>
      <c r="AC354">
        <v>4.4400000000000004</v>
      </c>
      <c r="AD354">
        <v>5.23</v>
      </c>
      <c r="AE354">
        <v>5.4</v>
      </c>
      <c r="AF354">
        <v>4.83</v>
      </c>
      <c r="AG354">
        <v>5.38</v>
      </c>
      <c r="AH354" t="str">
        <f>LOOKUP(X354,{0,2.99,4.44,5.89},{"Low","Medium Low","Medium High","High"})</f>
        <v>Medium High</v>
      </c>
      <c r="AI354" t="str">
        <f>LOOKUP(Y354,{0,4.12,5.23,6.34},{"Low","Medium Low","Medium High","High"})</f>
        <v>High</v>
      </c>
      <c r="AJ354" t="str">
        <f>LOOKUP(Z354,{0,4.08,5.4,6.72},{"Low","Medium Low","Medium High","High"})</f>
        <v>High</v>
      </c>
      <c r="AK354" t="str">
        <f>LOOKUP(AA354,{0,3.41,4.83,6.25},{"Low","Medium Low","Medium High","High"})</f>
        <v>High</v>
      </c>
      <c r="AL354" t="str">
        <f>LOOKUP(AB354,{0,4.31,5.38,6.45},{"Low","Medium Low","Medium High","High"})</f>
        <v>High</v>
      </c>
      <c r="AM354">
        <f>VLOOKUP(C354,'CLEAN DATA'!$C$1:$BE$1213,25,FALSE)</f>
        <v>12</v>
      </c>
      <c r="AN354">
        <f>VLOOKUP($C354,'CLEAN DATA'!$C$1:$BE$1213,2,FALSE)</f>
        <v>70</v>
      </c>
      <c r="AO354" t="str">
        <f t="shared" si="95"/>
        <v>60+</v>
      </c>
      <c r="AP354">
        <f>VLOOKUP(C354,'AT Copy'!C353:BP1565,66,FALSE)</f>
        <v>8</v>
      </c>
      <c r="AQ354">
        <f>VLOOKUP(C354,'AT Copy'!C353:BP1565,40,FALSE)</f>
        <v>0</v>
      </c>
    </row>
    <row r="355" spans="1:43" x14ac:dyDescent="0.2">
      <c r="A355">
        <v>354</v>
      </c>
      <c r="B355" s="2">
        <v>44095.805810185186</v>
      </c>
      <c r="C355" t="s">
        <v>489</v>
      </c>
      <c r="D355">
        <v>7</v>
      </c>
      <c r="E355">
        <v>7</v>
      </c>
      <c r="F355">
        <v>7</v>
      </c>
      <c r="G355">
        <v>7</v>
      </c>
      <c r="H355">
        <v>7</v>
      </c>
      <c r="I355">
        <v>7</v>
      </c>
      <c r="J355">
        <v>7</v>
      </c>
      <c r="K355">
        <v>7</v>
      </c>
      <c r="L355">
        <v>7</v>
      </c>
      <c r="M355">
        <v>7</v>
      </c>
      <c r="N355">
        <f t="shared" si="80"/>
        <v>7</v>
      </c>
      <c r="O355">
        <f t="shared" si="81"/>
        <v>1</v>
      </c>
      <c r="P355">
        <f t="shared" si="82"/>
        <v>7</v>
      </c>
      <c r="Q355">
        <f t="shared" si="83"/>
        <v>1</v>
      </c>
      <c r="R355">
        <f t="shared" si="84"/>
        <v>7</v>
      </c>
      <c r="S355">
        <f t="shared" si="85"/>
        <v>1</v>
      </c>
      <c r="T355">
        <f t="shared" si="86"/>
        <v>7</v>
      </c>
      <c r="U355">
        <f t="shared" si="87"/>
        <v>1</v>
      </c>
      <c r="V355">
        <f t="shared" si="88"/>
        <v>7</v>
      </c>
      <c r="W355">
        <f t="shared" si="89"/>
        <v>1</v>
      </c>
      <c r="X355">
        <f t="shared" si="90"/>
        <v>4</v>
      </c>
      <c r="Y355">
        <f t="shared" si="91"/>
        <v>4</v>
      </c>
      <c r="Z355">
        <f t="shared" si="92"/>
        <v>4</v>
      </c>
      <c r="AA355">
        <f t="shared" si="93"/>
        <v>4</v>
      </c>
      <c r="AB355">
        <f t="shared" si="94"/>
        <v>4</v>
      </c>
      <c r="AC355">
        <v>4.4400000000000004</v>
      </c>
      <c r="AD355">
        <v>5.23</v>
      </c>
      <c r="AE355">
        <v>5.4</v>
      </c>
      <c r="AF355">
        <v>4.83</v>
      </c>
      <c r="AG355">
        <v>5.38</v>
      </c>
      <c r="AH355" t="str">
        <f>LOOKUP(X355,{0,2.99,4.44,5.89},{"Low","Medium Low","Medium High","High"})</f>
        <v>Medium Low</v>
      </c>
      <c r="AI355" t="str">
        <f>LOOKUP(Y355,{0,4.12,5.23,6.34},{"Low","Medium Low","Medium High","High"})</f>
        <v>Low</v>
      </c>
      <c r="AJ355" t="str">
        <f>LOOKUP(Z355,{0,4.08,5.4,6.72},{"Low","Medium Low","Medium High","High"})</f>
        <v>Low</v>
      </c>
      <c r="AK355" t="str">
        <f>LOOKUP(AA355,{0,3.41,4.83,6.25},{"Low","Medium Low","Medium High","High"})</f>
        <v>Medium Low</v>
      </c>
      <c r="AL355" t="str">
        <f>LOOKUP(AB355,{0,4.31,5.38,6.45},{"Low","Medium Low","Medium High","High"})</f>
        <v>Low</v>
      </c>
      <c r="AM355">
        <f>VLOOKUP(C355,'CLEAN DATA'!$C$1:$BE$1213,25,FALSE)</f>
        <v>1</v>
      </c>
      <c r="AN355">
        <f>VLOOKUP($C355,'CLEAN DATA'!$C$1:$BE$1213,2,FALSE)</f>
        <v>30</v>
      </c>
      <c r="AO355" t="str">
        <f t="shared" si="95"/>
        <v>&lt;=30</v>
      </c>
      <c r="AP355">
        <f>VLOOKUP(C355,'AT Copy'!C354:BP1566,66,FALSE)</f>
        <v>1</v>
      </c>
      <c r="AQ355">
        <f>VLOOKUP(C355,'AT Copy'!C354:BP1566,40,FALSE)</f>
        <v>1</v>
      </c>
    </row>
    <row r="356" spans="1:43" x14ac:dyDescent="0.2">
      <c r="A356">
        <v>355</v>
      </c>
      <c r="B356" s="2">
        <v>44095.806111111109</v>
      </c>
      <c r="C356" t="s">
        <v>490</v>
      </c>
      <c r="D356">
        <v>5</v>
      </c>
      <c r="E356">
        <v>2</v>
      </c>
      <c r="F356">
        <v>6</v>
      </c>
      <c r="G356">
        <v>3</v>
      </c>
      <c r="H356">
        <v>5</v>
      </c>
      <c r="I356">
        <v>4</v>
      </c>
      <c r="J356">
        <v>6</v>
      </c>
      <c r="K356">
        <v>2</v>
      </c>
      <c r="L356">
        <v>6</v>
      </c>
      <c r="M356">
        <v>4</v>
      </c>
      <c r="N356">
        <f t="shared" si="80"/>
        <v>5</v>
      </c>
      <c r="O356">
        <f t="shared" si="81"/>
        <v>6</v>
      </c>
      <c r="P356">
        <f t="shared" si="82"/>
        <v>6</v>
      </c>
      <c r="Q356">
        <f t="shared" si="83"/>
        <v>5</v>
      </c>
      <c r="R356">
        <f t="shared" si="84"/>
        <v>5</v>
      </c>
      <c r="S356">
        <f t="shared" si="85"/>
        <v>4</v>
      </c>
      <c r="T356">
        <f t="shared" si="86"/>
        <v>6</v>
      </c>
      <c r="U356">
        <f t="shared" si="87"/>
        <v>6</v>
      </c>
      <c r="V356">
        <f t="shared" si="88"/>
        <v>6</v>
      </c>
      <c r="W356">
        <f t="shared" si="89"/>
        <v>4</v>
      </c>
      <c r="X356">
        <f t="shared" si="90"/>
        <v>4.5</v>
      </c>
      <c r="Y356">
        <f t="shared" si="91"/>
        <v>6</v>
      </c>
      <c r="Z356">
        <f t="shared" si="92"/>
        <v>6</v>
      </c>
      <c r="AA356">
        <f t="shared" si="93"/>
        <v>5.5</v>
      </c>
      <c r="AB356">
        <f t="shared" si="94"/>
        <v>4.5</v>
      </c>
      <c r="AC356">
        <v>4.4400000000000004</v>
      </c>
      <c r="AD356">
        <v>5.23</v>
      </c>
      <c r="AE356">
        <v>5.4</v>
      </c>
      <c r="AF356">
        <v>4.83</v>
      </c>
      <c r="AG356">
        <v>5.38</v>
      </c>
      <c r="AH356" t="str">
        <f>LOOKUP(X356,{0,2.99,4.44,5.89},{"Low","Medium Low","Medium High","High"})</f>
        <v>Medium High</v>
      </c>
      <c r="AI356" t="str">
        <f>LOOKUP(Y356,{0,4.12,5.23,6.34},{"Low","Medium Low","Medium High","High"})</f>
        <v>Medium High</v>
      </c>
      <c r="AJ356" t="str">
        <f>LOOKUP(Z356,{0,4.08,5.4,6.72},{"Low","Medium Low","Medium High","High"})</f>
        <v>Medium High</v>
      </c>
      <c r="AK356" t="str">
        <f>LOOKUP(AA356,{0,3.41,4.83,6.25},{"Low","Medium Low","Medium High","High"})</f>
        <v>Medium High</v>
      </c>
      <c r="AL356" t="str">
        <f>LOOKUP(AB356,{0,4.31,5.38,6.45},{"Low","Medium Low","Medium High","High"})</f>
        <v>Medium Low</v>
      </c>
      <c r="AM356">
        <f>VLOOKUP(C356,'CLEAN DATA'!$C$1:$BE$1213,25,FALSE)</f>
        <v>3</v>
      </c>
      <c r="AN356">
        <f>VLOOKUP($C356,'CLEAN DATA'!$C$1:$BE$1213,2,FALSE)</f>
        <v>71</v>
      </c>
      <c r="AO356" t="str">
        <f t="shared" si="95"/>
        <v>60+</v>
      </c>
      <c r="AP356">
        <f>VLOOKUP(C356,'AT Copy'!C355:BP1567,66,FALSE)</f>
        <v>2</v>
      </c>
      <c r="AQ356">
        <f>VLOOKUP(C356,'AT Copy'!C355:BP1567,40,FALSE)</f>
        <v>0</v>
      </c>
    </row>
    <row r="357" spans="1:43" x14ac:dyDescent="0.2">
      <c r="A357">
        <v>356</v>
      </c>
      <c r="B357" s="2">
        <v>44095.810567129629</v>
      </c>
      <c r="C357" t="s">
        <v>491</v>
      </c>
      <c r="D357">
        <v>6</v>
      </c>
      <c r="E357">
        <v>3</v>
      </c>
      <c r="F357">
        <v>6</v>
      </c>
      <c r="G357">
        <v>2</v>
      </c>
      <c r="H357">
        <v>6</v>
      </c>
      <c r="I357">
        <v>4</v>
      </c>
      <c r="J357">
        <v>5</v>
      </c>
      <c r="K357">
        <v>2</v>
      </c>
      <c r="L357">
        <v>6</v>
      </c>
      <c r="M357">
        <v>3</v>
      </c>
      <c r="N357">
        <f t="shared" si="80"/>
        <v>6</v>
      </c>
      <c r="O357">
        <f t="shared" si="81"/>
        <v>5</v>
      </c>
      <c r="P357">
        <f t="shared" si="82"/>
        <v>6</v>
      </c>
      <c r="Q357">
        <f t="shared" si="83"/>
        <v>6</v>
      </c>
      <c r="R357">
        <f t="shared" si="84"/>
        <v>6</v>
      </c>
      <c r="S357">
        <f t="shared" si="85"/>
        <v>4</v>
      </c>
      <c r="T357">
        <f t="shared" si="86"/>
        <v>5</v>
      </c>
      <c r="U357">
        <f t="shared" si="87"/>
        <v>6</v>
      </c>
      <c r="V357">
        <f t="shared" si="88"/>
        <v>6</v>
      </c>
      <c r="W357">
        <f t="shared" si="89"/>
        <v>5</v>
      </c>
      <c r="X357">
        <f t="shared" si="90"/>
        <v>5</v>
      </c>
      <c r="Y357">
        <f t="shared" si="91"/>
        <v>5</v>
      </c>
      <c r="Z357">
        <f t="shared" si="92"/>
        <v>6</v>
      </c>
      <c r="AA357">
        <f t="shared" si="93"/>
        <v>6</v>
      </c>
      <c r="AB357">
        <f t="shared" si="94"/>
        <v>5.5</v>
      </c>
      <c r="AC357">
        <v>4.4400000000000004</v>
      </c>
      <c r="AD357">
        <v>5.23</v>
      </c>
      <c r="AE357">
        <v>5.4</v>
      </c>
      <c r="AF357">
        <v>4.83</v>
      </c>
      <c r="AG357">
        <v>5.38</v>
      </c>
      <c r="AH357" t="str">
        <f>LOOKUP(X357,{0,2.99,4.44,5.89},{"Low","Medium Low","Medium High","High"})</f>
        <v>Medium High</v>
      </c>
      <c r="AI357" t="str">
        <f>LOOKUP(Y357,{0,4.12,5.23,6.34},{"Low","Medium Low","Medium High","High"})</f>
        <v>Medium Low</v>
      </c>
      <c r="AJ357" t="str">
        <f>LOOKUP(Z357,{0,4.08,5.4,6.72},{"Low","Medium Low","Medium High","High"})</f>
        <v>Medium High</v>
      </c>
      <c r="AK357" t="str">
        <f>LOOKUP(AA357,{0,3.41,4.83,6.25},{"Low","Medium Low","Medium High","High"})</f>
        <v>Medium High</v>
      </c>
      <c r="AL357" t="str">
        <f>LOOKUP(AB357,{0,4.31,5.38,6.45},{"Low","Medium Low","Medium High","High"})</f>
        <v>Medium High</v>
      </c>
      <c r="AM357">
        <f>VLOOKUP(C357,'CLEAN DATA'!$C$1:$BE$1213,25,FALSE)</f>
        <v>12</v>
      </c>
      <c r="AN357">
        <f>VLOOKUP($C357,'CLEAN DATA'!$C$1:$BE$1213,2,FALSE)</f>
        <v>31</v>
      </c>
      <c r="AO357" t="str">
        <f t="shared" si="95"/>
        <v>31-40</v>
      </c>
      <c r="AP357">
        <f>VLOOKUP(C357,'AT Copy'!C356:BP1568,66,FALSE)</f>
        <v>4</v>
      </c>
      <c r="AQ357">
        <f>VLOOKUP(C357,'AT Copy'!C356:BP1568,40,FALSE)</f>
        <v>0</v>
      </c>
    </row>
    <row r="358" spans="1:43" x14ac:dyDescent="0.2">
      <c r="A358">
        <v>357</v>
      </c>
      <c r="B358" s="2">
        <v>44095.813611111109</v>
      </c>
      <c r="C358" t="s">
        <v>492</v>
      </c>
      <c r="D358">
        <v>2</v>
      </c>
      <c r="E358">
        <v>2</v>
      </c>
      <c r="F358">
        <v>6</v>
      </c>
      <c r="G358">
        <v>2</v>
      </c>
      <c r="H358">
        <v>2</v>
      </c>
      <c r="I358">
        <v>2</v>
      </c>
      <c r="J358">
        <v>6</v>
      </c>
      <c r="K358">
        <v>1</v>
      </c>
      <c r="L358">
        <v>6</v>
      </c>
      <c r="M358">
        <v>2</v>
      </c>
      <c r="N358">
        <f t="shared" si="80"/>
        <v>2</v>
      </c>
      <c r="O358">
        <f t="shared" si="81"/>
        <v>6</v>
      </c>
      <c r="P358">
        <f t="shared" si="82"/>
        <v>6</v>
      </c>
      <c r="Q358">
        <f t="shared" si="83"/>
        <v>6</v>
      </c>
      <c r="R358">
        <f t="shared" si="84"/>
        <v>2</v>
      </c>
      <c r="S358">
        <f t="shared" si="85"/>
        <v>6</v>
      </c>
      <c r="T358">
        <f t="shared" si="86"/>
        <v>6</v>
      </c>
      <c r="U358">
        <f t="shared" si="87"/>
        <v>7</v>
      </c>
      <c r="V358">
        <f t="shared" si="88"/>
        <v>6</v>
      </c>
      <c r="W358">
        <f t="shared" si="89"/>
        <v>6</v>
      </c>
      <c r="X358">
        <f t="shared" si="90"/>
        <v>4</v>
      </c>
      <c r="Y358">
        <f t="shared" si="91"/>
        <v>6</v>
      </c>
      <c r="Z358">
        <f t="shared" si="92"/>
        <v>6.5</v>
      </c>
      <c r="AA358">
        <f t="shared" si="93"/>
        <v>6</v>
      </c>
      <c r="AB358">
        <f t="shared" si="94"/>
        <v>4</v>
      </c>
      <c r="AC358">
        <v>4.4400000000000004</v>
      </c>
      <c r="AD358">
        <v>5.23</v>
      </c>
      <c r="AE358">
        <v>5.4</v>
      </c>
      <c r="AF358">
        <v>4.83</v>
      </c>
      <c r="AG358">
        <v>5.38</v>
      </c>
      <c r="AH358" t="str">
        <f>LOOKUP(X358,{0,2.99,4.44,5.89},{"Low","Medium Low","Medium High","High"})</f>
        <v>Medium Low</v>
      </c>
      <c r="AI358" t="str">
        <f>LOOKUP(Y358,{0,4.12,5.23,6.34},{"Low","Medium Low","Medium High","High"})</f>
        <v>Medium High</v>
      </c>
      <c r="AJ358" t="str">
        <f>LOOKUP(Z358,{0,4.08,5.4,6.72},{"Low","Medium Low","Medium High","High"})</f>
        <v>Medium High</v>
      </c>
      <c r="AK358" t="str">
        <f>LOOKUP(AA358,{0,3.41,4.83,6.25},{"Low","Medium Low","Medium High","High"})</f>
        <v>Medium High</v>
      </c>
      <c r="AL358" t="str">
        <f>LOOKUP(AB358,{0,4.31,5.38,6.45},{"Low","Medium Low","Medium High","High"})</f>
        <v>Low</v>
      </c>
      <c r="AM358">
        <f>VLOOKUP(C358,'CLEAN DATA'!$C$1:$BE$1213,25,FALSE)</f>
        <v>10</v>
      </c>
      <c r="AN358">
        <f>VLOOKUP($C358,'CLEAN DATA'!$C$1:$BE$1213,2,FALSE)</f>
        <v>54</v>
      </c>
      <c r="AO358" t="str">
        <f t="shared" si="95"/>
        <v>51-60</v>
      </c>
      <c r="AP358">
        <f>VLOOKUP(C358,'AT Copy'!C357:BP1569,66,FALSE)</f>
        <v>2</v>
      </c>
      <c r="AQ358">
        <f>VLOOKUP(C358,'AT Copy'!C357:BP1569,40,FALSE)</f>
        <v>1</v>
      </c>
    </row>
    <row r="359" spans="1:43" x14ac:dyDescent="0.2">
      <c r="A359">
        <v>358</v>
      </c>
      <c r="B359" s="2">
        <v>44095.818576388891</v>
      </c>
      <c r="C359" t="s">
        <v>493</v>
      </c>
      <c r="D359">
        <v>1</v>
      </c>
      <c r="E359">
        <v>5</v>
      </c>
      <c r="F359">
        <v>7</v>
      </c>
      <c r="G359">
        <v>7</v>
      </c>
      <c r="H359">
        <v>3</v>
      </c>
      <c r="I359">
        <v>3</v>
      </c>
      <c r="J359">
        <v>5</v>
      </c>
      <c r="K359">
        <v>1</v>
      </c>
      <c r="L359">
        <v>3</v>
      </c>
      <c r="M359">
        <v>1</v>
      </c>
      <c r="N359">
        <f t="shared" si="80"/>
        <v>1</v>
      </c>
      <c r="O359">
        <f t="shared" si="81"/>
        <v>3</v>
      </c>
      <c r="P359">
        <f t="shared" si="82"/>
        <v>7</v>
      </c>
      <c r="Q359">
        <f t="shared" si="83"/>
        <v>1</v>
      </c>
      <c r="R359">
        <f t="shared" si="84"/>
        <v>3</v>
      </c>
      <c r="S359">
        <f t="shared" si="85"/>
        <v>5</v>
      </c>
      <c r="T359">
        <f t="shared" si="86"/>
        <v>5</v>
      </c>
      <c r="U359">
        <f t="shared" si="87"/>
        <v>7</v>
      </c>
      <c r="V359">
        <f t="shared" si="88"/>
        <v>3</v>
      </c>
      <c r="W359">
        <f t="shared" si="89"/>
        <v>7</v>
      </c>
      <c r="X359">
        <f t="shared" si="90"/>
        <v>3</v>
      </c>
      <c r="Y359">
        <f t="shared" si="91"/>
        <v>4</v>
      </c>
      <c r="Z359">
        <f t="shared" si="92"/>
        <v>7</v>
      </c>
      <c r="AA359">
        <f t="shared" si="93"/>
        <v>2</v>
      </c>
      <c r="AB359">
        <f t="shared" si="94"/>
        <v>5</v>
      </c>
      <c r="AC359">
        <v>4.4400000000000004</v>
      </c>
      <c r="AD359">
        <v>5.23</v>
      </c>
      <c r="AE359">
        <v>5.4</v>
      </c>
      <c r="AF359">
        <v>4.83</v>
      </c>
      <c r="AG359">
        <v>5.38</v>
      </c>
      <c r="AH359" t="str">
        <f>LOOKUP(X359,{0,2.99,4.44,5.89},{"Low","Medium Low","Medium High","High"})</f>
        <v>Medium Low</v>
      </c>
      <c r="AI359" t="str">
        <f>LOOKUP(Y359,{0,4.12,5.23,6.34},{"Low","Medium Low","Medium High","High"})</f>
        <v>Low</v>
      </c>
      <c r="AJ359" t="str">
        <f>LOOKUP(Z359,{0,4.08,5.4,6.72},{"Low","Medium Low","Medium High","High"})</f>
        <v>High</v>
      </c>
      <c r="AK359" t="str">
        <f>LOOKUP(AA359,{0,3.41,4.83,6.25},{"Low","Medium Low","Medium High","High"})</f>
        <v>Low</v>
      </c>
      <c r="AL359" t="str">
        <f>LOOKUP(AB359,{0,4.31,5.38,6.45},{"Low","Medium Low","Medium High","High"})</f>
        <v>Medium Low</v>
      </c>
      <c r="AM359">
        <f>VLOOKUP(C359,'CLEAN DATA'!$C$1:$BE$1213,25,FALSE)</f>
        <v>13</v>
      </c>
      <c r="AN359">
        <f>VLOOKUP($C359,'CLEAN DATA'!$C$1:$BE$1213,2,FALSE)</f>
        <v>64</v>
      </c>
      <c r="AO359" t="str">
        <f t="shared" si="95"/>
        <v>60+</v>
      </c>
      <c r="AP359">
        <f>VLOOKUP(C359,'AT Copy'!C358:BP1570,66,FALSE)</f>
        <v>5</v>
      </c>
      <c r="AQ359">
        <f>VLOOKUP(C359,'AT Copy'!C358:BP1570,40,FALSE)</f>
        <v>0</v>
      </c>
    </row>
    <row r="360" spans="1:43" x14ac:dyDescent="0.2">
      <c r="A360">
        <v>359</v>
      </c>
      <c r="B360" s="2">
        <v>44095.822465277779</v>
      </c>
      <c r="C360" t="s">
        <v>495</v>
      </c>
      <c r="D360">
        <v>7</v>
      </c>
      <c r="E360">
        <v>1</v>
      </c>
      <c r="F360">
        <v>7</v>
      </c>
      <c r="G360">
        <v>3</v>
      </c>
      <c r="H360">
        <v>7</v>
      </c>
      <c r="I360">
        <v>5</v>
      </c>
      <c r="J360">
        <v>7</v>
      </c>
      <c r="K360">
        <v>1</v>
      </c>
      <c r="L360">
        <v>7</v>
      </c>
      <c r="M360">
        <v>7</v>
      </c>
      <c r="N360">
        <f t="shared" si="80"/>
        <v>7</v>
      </c>
      <c r="O360">
        <f t="shared" si="81"/>
        <v>7</v>
      </c>
      <c r="P360">
        <f t="shared" si="82"/>
        <v>7</v>
      </c>
      <c r="Q360">
        <f t="shared" si="83"/>
        <v>5</v>
      </c>
      <c r="R360">
        <f t="shared" si="84"/>
        <v>7</v>
      </c>
      <c r="S360">
        <f t="shared" si="85"/>
        <v>3</v>
      </c>
      <c r="T360">
        <f t="shared" si="86"/>
        <v>7</v>
      </c>
      <c r="U360">
        <f t="shared" si="87"/>
        <v>7</v>
      </c>
      <c r="V360">
        <f t="shared" si="88"/>
        <v>7</v>
      </c>
      <c r="W360">
        <f t="shared" si="89"/>
        <v>1</v>
      </c>
      <c r="X360">
        <f t="shared" si="90"/>
        <v>5</v>
      </c>
      <c r="Y360">
        <f t="shared" si="91"/>
        <v>7</v>
      </c>
      <c r="Z360">
        <f t="shared" si="92"/>
        <v>7</v>
      </c>
      <c r="AA360">
        <f t="shared" si="93"/>
        <v>6</v>
      </c>
      <c r="AB360">
        <f t="shared" si="94"/>
        <v>4</v>
      </c>
      <c r="AC360">
        <v>4.4400000000000004</v>
      </c>
      <c r="AD360">
        <v>5.23</v>
      </c>
      <c r="AE360">
        <v>5.4</v>
      </c>
      <c r="AF360">
        <v>4.83</v>
      </c>
      <c r="AG360">
        <v>5.38</v>
      </c>
      <c r="AH360" t="str">
        <f>LOOKUP(X360,{0,2.99,4.44,5.89},{"Low","Medium Low","Medium High","High"})</f>
        <v>Medium High</v>
      </c>
      <c r="AI360" t="str">
        <f>LOOKUP(Y360,{0,4.12,5.23,6.34},{"Low","Medium Low","Medium High","High"})</f>
        <v>High</v>
      </c>
      <c r="AJ360" t="str">
        <f>LOOKUP(Z360,{0,4.08,5.4,6.72},{"Low","Medium Low","Medium High","High"})</f>
        <v>High</v>
      </c>
      <c r="AK360" t="str">
        <f>LOOKUP(AA360,{0,3.41,4.83,6.25},{"Low","Medium Low","Medium High","High"})</f>
        <v>Medium High</v>
      </c>
      <c r="AL360" t="str">
        <f>LOOKUP(AB360,{0,4.31,5.38,6.45},{"Low","Medium Low","Medium High","High"})</f>
        <v>Low</v>
      </c>
      <c r="AM360">
        <f>VLOOKUP(C360,'CLEAN DATA'!$C$1:$BE$1213,25,FALSE)</f>
        <v>3</v>
      </c>
      <c r="AN360">
        <f>VLOOKUP($C360,'CLEAN DATA'!$C$1:$BE$1213,2,FALSE)</f>
        <v>54</v>
      </c>
      <c r="AO360" t="str">
        <f t="shared" si="95"/>
        <v>51-60</v>
      </c>
      <c r="AP360">
        <f>VLOOKUP(C360,'AT Copy'!C359:BP1571,66,FALSE)</f>
        <v>2</v>
      </c>
      <c r="AQ360">
        <f>VLOOKUP(C360,'AT Copy'!C359:BP1571,40,FALSE)</f>
        <v>1</v>
      </c>
    </row>
    <row r="361" spans="1:43" x14ac:dyDescent="0.2">
      <c r="A361">
        <v>360</v>
      </c>
      <c r="B361" s="2">
        <v>44095.822627314818</v>
      </c>
      <c r="C361" t="s">
        <v>496</v>
      </c>
      <c r="D361">
        <v>7</v>
      </c>
      <c r="E361">
        <v>1</v>
      </c>
      <c r="F361">
        <v>7</v>
      </c>
      <c r="G361">
        <v>1</v>
      </c>
      <c r="H361">
        <v>6</v>
      </c>
      <c r="I361">
        <v>1</v>
      </c>
      <c r="J361">
        <v>6</v>
      </c>
      <c r="K361">
        <v>1</v>
      </c>
      <c r="L361">
        <v>7</v>
      </c>
      <c r="M361">
        <v>1</v>
      </c>
      <c r="N361">
        <f t="shared" si="80"/>
        <v>7</v>
      </c>
      <c r="O361">
        <f t="shared" si="81"/>
        <v>7</v>
      </c>
      <c r="P361">
        <f t="shared" si="82"/>
        <v>7</v>
      </c>
      <c r="Q361">
        <f t="shared" si="83"/>
        <v>7</v>
      </c>
      <c r="R361">
        <f t="shared" si="84"/>
        <v>6</v>
      </c>
      <c r="S361">
        <f t="shared" si="85"/>
        <v>7</v>
      </c>
      <c r="T361">
        <f t="shared" si="86"/>
        <v>6</v>
      </c>
      <c r="U361">
        <f t="shared" si="87"/>
        <v>7</v>
      </c>
      <c r="V361">
        <f t="shared" si="88"/>
        <v>7</v>
      </c>
      <c r="W361">
        <f t="shared" si="89"/>
        <v>7</v>
      </c>
      <c r="X361">
        <f t="shared" si="90"/>
        <v>7</v>
      </c>
      <c r="Y361">
        <f t="shared" si="91"/>
        <v>6.5</v>
      </c>
      <c r="Z361">
        <f t="shared" si="92"/>
        <v>7</v>
      </c>
      <c r="AA361">
        <f t="shared" si="93"/>
        <v>7</v>
      </c>
      <c r="AB361">
        <f t="shared" si="94"/>
        <v>6.5</v>
      </c>
      <c r="AC361">
        <v>4.4400000000000004</v>
      </c>
      <c r="AD361">
        <v>5.23</v>
      </c>
      <c r="AE361">
        <v>5.4</v>
      </c>
      <c r="AF361">
        <v>4.83</v>
      </c>
      <c r="AG361">
        <v>5.38</v>
      </c>
      <c r="AH361" t="str">
        <f>LOOKUP(X361,{0,2.99,4.44,5.89},{"Low","Medium Low","Medium High","High"})</f>
        <v>High</v>
      </c>
      <c r="AI361" t="str">
        <f>LOOKUP(Y361,{0,4.12,5.23,6.34},{"Low","Medium Low","Medium High","High"})</f>
        <v>High</v>
      </c>
      <c r="AJ361" t="str">
        <f>LOOKUP(Z361,{0,4.08,5.4,6.72},{"Low","Medium Low","Medium High","High"})</f>
        <v>High</v>
      </c>
      <c r="AK361" t="str">
        <f>LOOKUP(AA361,{0,3.41,4.83,6.25},{"Low","Medium Low","Medium High","High"})</f>
        <v>High</v>
      </c>
      <c r="AL361" t="str">
        <f>LOOKUP(AB361,{0,4.31,5.38,6.45},{"Low","Medium Low","Medium High","High"})</f>
        <v>High</v>
      </c>
      <c r="AM361">
        <f>VLOOKUP(C361,'CLEAN DATA'!$C$1:$BE$1213,25,FALSE)</f>
        <v>7</v>
      </c>
      <c r="AN361">
        <f>VLOOKUP($C361,'CLEAN DATA'!$C$1:$BE$1213,2,FALSE)</f>
        <v>70</v>
      </c>
      <c r="AO361" t="str">
        <f t="shared" si="95"/>
        <v>60+</v>
      </c>
      <c r="AP361">
        <f>VLOOKUP(C361,'AT Copy'!C360:BP1572,66,FALSE)</f>
        <v>4</v>
      </c>
      <c r="AQ361">
        <f>VLOOKUP(C361,'AT Copy'!C360:BP1572,40,FALSE)</f>
        <v>0</v>
      </c>
    </row>
    <row r="362" spans="1:43" x14ac:dyDescent="0.2">
      <c r="A362">
        <v>361</v>
      </c>
      <c r="B362" s="2">
        <v>44095.824178240742</v>
      </c>
      <c r="C362" t="s">
        <v>497</v>
      </c>
      <c r="D362">
        <v>7</v>
      </c>
      <c r="E362">
        <v>2</v>
      </c>
      <c r="F362">
        <v>5</v>
      </c>
      <c r="G362">
        <v>6</v>
      </c>
      <c r="H362">
        <v>6</v>
      </c>
      <c r="I362">
        <v>4</v>
      </c>
      <c r="J362">
        <v>7</v>
      </c>
      <c r="K362">
        <v>5</v>
      </c>
      <c r="L362">
        <v>4</v>
      </c>
      <c r="M362">
        <v>3</v>
      </c>
      <c r="N362">
        <f t="shared" si="80"/>
        <v>7</v>
      </c>
      <c r="O362">
        <f t="shared" si="81"/>
        <v>6</v>
      </c>
      <c r="P362">
        <f t="shared" si="82"/>
        <v>5</v>
      </c>
      <c r="Q362">
        <f t="shared" si="83"/>
        <v>2</v>
      </c>
      <c r="R362">
        <f t="shared" si="84"/>
        <v>6</v>
      </c>
      <c r="S362">
        <f t="shared" si="85"/>
        <v>4</v>
      </c>
      <c r="T362">
        <f t="shared" si="86"/>
        <v>7</v>
      </c>
      <c r="U362">
        <f t="shared" si="87"/>
        <v>3</v>
      </c>
      <c r="V362">
        <f t="shared" si="88"/>
        <v>4</v>
      </c>
      <c r="W362">
        <f t="shared" si="89"/>
        <v>5</v>
      </c>
      <c r="X362">
        <f t="shared" si="90"/>
        <v>5.5</v>
      </c>
      <c r="Y362">
        <f t="shared" si="91"/>
        <v>6.5</v>
      </c>
      <c r="Z362">
        <f t="shared" si="92"/>
        <v>4</v>
      </c>
      <c r="AA362">
        <f t="shared" si="93"/>
        <v>3</v>
      </c>
      <c r="AB362">
        <f t="shared" si="94"/>
        <v>5.5</v>
      </c>
      <c r="AC362">
        <v>4.4400000000000004</v>
      </c>
      <c r="AD362">
        <v>5.23</v>
      </c>
      <c r="AE362">
        <v>5.4</v>
      </c>
      <c r="AF362">
        <v>4.83</v>
      </c>
      <c r="AG362">
        <v>5.38</v>
      </c>
      <c r="AH362" t="str">
        <f>LOOKUP(X362,{0,2.99,4.44,5.89},{"Low","Medium Low","Medium High","High"})</f>
        <v>Medium High</v>
      </c>
      <c r="AI362" t="str">
        <f>LOOKUP(Y362,{0,4.12,5.23,6.34},{"Low","Medium Low","Medium High","High"})</f>
        <v>High</v>
      </c>
      <c r="AJ362" t="str">
        <f>LOOKUP(Z362,{0,4.08,5.4,6.72},{"Low","Medium Low","Medium High","High"})</f>
        <v>Low</v>
      </c>
      <c r="AK362" t="str">
        <f>LOOKUP(AA362,{0,3.41,4.83,6.25},{"Low","Medium Low","Medium High","High"})</f>
        <v>Low</v>
      </c>
      <c r="AL362" t="str">
        <f>LOOKUP(AB362,{0,4.31,5.38,6.45},{"Low","Medium Low","Medium High","High"})</f>
        <v>Medium High</v>
      </c>
      <c r="AM362">
        <f>VLOOKUP(C362,'CLEAN DATA'!$C$1:$BE$1213,25,FALSE)</f>
        <v>13</v>
      </c>
      <c r="AN362">
        <f>VLOOKUP($C362,'CLEAN DATA'!$C$1:$BE$1213,2,FALSE)</f>
        <v>55</v>
      </c>
      <c r="AO362" t="str">
        <f t="shared" si="95"/>
        <v>51-60</v>
      </c>
      <c r="AP362">
        <f>VLOOKUP(C362,'AT Copy'!C361:BP1573,66,FALSE)</f>
        <v>7</v>
      </c>
      <c r="AQ362">
        <f>VLOOKUP(C362,'AT Copy'!C361:BP1573,40,FALSE)</f>
        <v>1</v>
      </c>
    </row>
    <row r="363" spans="1:43" x14ac:dyDescent="0.2">
      <c r="A363">
        <v>362</v>
      </c>
      <c r="B363" s="2">
        <v>44095.828958333332</v>
      </c>
      <c r="C363" t="s">
        <v>499</v>
      </c>
      <c r="D363">
        <v>4</v>
      </c>
      <c r="E363">
        <v>4</v>
      </c>
      <c r="F363">
        <v>5</v>
      </c>
      <c r="G363">
        <v>4</v>
      </c>
      <c r="H363">
        <v>5</v>
      </c>
      <c r="I363">
        <v>1</v>
      </c>
      <c r="J363">
        <v>4</v>
      </c>
      <c r="K363">
        <v>4</v>
      </c>
      <c r="L363">
        <v>6</v>
      </c>
      <c r="M363">
        <v>4</v>
      </c>
      <c r="N363">
        <f t="shared" si="80"/>
        <v>4</v>
      </c>
      <c r="O363">
        <f t="shared" si="81"/>
        <v>4</v>
      </c>
      <c r="P363">
        <f t="shared" si="82"/>
        <v>5</v>
      </c>
      <c r="Q363">
        <f t="shared" si="83"/>
        <v>4</v>
      </c>
      <c r="R363">
        <f t="shared" si="84"/>
        <v>5</v>
      </c>
      <c r="S363">
        <f t="shared" si="85"/>
        <v>7</v>
      </c>
      <c r="T363">
        <f t="shared" si="86"/>
        <v>4</v>
      </c>
      <c r="U363">
        <f t="shared" si="87"/>
        <v>4</v>
      </c>
      <c r="V363">
        <f t="shared" si="88"/>
        <v>6</v>
      </c>
      <c r="W363">
        <f t="shared" si="89"/>
        <v>4</v>
      </c>
      <c r="X363">
        <f t="shared" si="90"/>
        <v>5.5</v>
      </c>
      <c r="Y363">
        <f t="shared" si="91"/>
        <v>4</v>
      </c>
      <c r="Z363">
        <f t="shared" si="92"/>
        <v>4.5</v>
      </c>
      <c r="AA363">
        <f t="shared" si="93"/>
        <v>5</v>
      </c>
      <c r="AB363">
        <f t="shared" si="94"/>
        <v>4.5</v>
      </c>
      <c r="AC363">
        <v>4.4400000000000004</v>
      </c>
      <c r="AD363">
        <v>5.23</v>
      </c>
      <c r="AE363">
        <v>5.4</v>
      </c>
      <c r="AF363">
        <v>4.83</v>
      </c>
      <c r="AG363">
        <v>5.38</v>
      </c>
      <c r="AH363" t="str">
        <f>LOOKUP(X363,{0,2.99,4.44,5.89},{"Low","Medium Low","Medium High","High"})</f>
        <v>Medium High</v>
      </c>
      <c r="AI363" t="str">
        <f>LOOKUP(Y363,{0,4.12,5.23,6.34},{"Low","Medium Low","Medium High","High"})</f>
        <v>Low</v>
      </c>
      <c r="AJ363" t="str">
        <f>LOOKUP(Z363,{0,4.08,5.4,6.72},{"Low","Medium Low","Medium High","High"})</f>
        <v>Medium Low</v>
      </c>
      <c r="AK363" t="str">
        <f>LOOKUP(AA363,{0,3.41,4.83,6.25},{"Low","Medium Low","Medium High","High"})</f>
        <v>Medium High</v>
      </c>
      <c r="AL363" t="str">
        <f>LOOKUP(AB363,{0,4.31,5.38,6.45},{"Low","Medium Low","Medium High","High"})</f>
        <v>Medium Low</v>
      </c>
      <c r="AM363">
        <f>VLOOKUP(C363,'CLEAN DATA'!$C$1:$BE$1213,25,FALSE)</f>
        <v>14</v>
      </c>
      <c r="AN363">
        <f>VLOOKUP($C363,'CLEAN DATA'!$C$1:$BE$1213,2,FALSE)</f>
        <v>70</v>
      </c>
      <c r="AO363" t="str">
        <f t="shared" si="95"/>
        <v>60+</v>
      </c>
      <c r="AP363">
        <f>VLOOKUP(C363,'AT Copy'!C362:BP1574,66,FALSE)</f>
        <v>7</v>
      </c>
      <c r="AQ363">
        <f>VLOOKUP(C363,'AT Copy'!C362:BP1574,40,FALSE)</f>
        <v>0</v>
      </c>
    </row>
    <row r="364" spans="1:43" x14ac:dyDescent="0.2">
      <c r="A364">
        <v>363</v>
      </c>
      <c r="B364" s="2">
        <v>44095.833136574074</v>
      </c>
      <c r="C364" t="s">
        <v>500</v>
      </c>
      <c r="D364">
        <v>5</v>
      </c>
      <c r="E364">
        <v>1</v>
      </c>
      <c r="F364">
        <v>7</v>
      </c>
      <c r="G364">
        <v>4</v>
      </c>
      <c r="H364">
        <v>6</v>
      </c>
      <c r="I364">
        <v>5</v>
      </c>
      <c r="J364">
        <v>4</v>
      </c>
      <c r="K364">
        <v>2</v>
      </c>
      <c r="L364">
        <v>6</v>
      </c>
      <c r="M364">
        <v>3</v>
      </c>
      <c r="N364">
        <f t="shared" si="80"/>
        <v>5</v>
      </c>
      <c r="O364">
        <f t="shared" si="81"/>
        <v>7</v>
      </c>
      <c r="P364">
        <f t="shared" si="82"/>
        <v>7</v>
      </c>
      <c r="Q364">
        <f t="shared" si="83"/>
        <v>4</v>
      </c>
      <c r="R364">
        <f t="shared" si="84"/>
        <v>6</v>
      </c>
      <c r="S364">
        <f t="shared" si="85"/>
        <v>3</v>
      </c>
      <c r="T364">
        <f t="shared" si="86"/>
        <v>4</v>
      </c>
      <c r="U364">
        <f t="shared" si="87"/>
        <v>6</v>
      </c>
      <c r="V364">
        <f t="shared" si="88"/>
        <v>6</v>
      </c>
      <c r="W364">
        <f t="shared" si="89"/>
        <v>5</v>
      </c>
      <c r="X364">
        <f t="shared" si="90"/>
        <v>4</v>
      </c>
      <c r="Y364">
        <f t="shared" si="91"/>
        <v>5.5</v>
      </c>
      <c r="Z364">
        <f t="shared" si="92"/>
        <v>6.5</v>
      </c>
      <c r="AA364">
        <f t="shared" si="93"/>
        <v>5</v>
      </c>
      <c r="AB364">
        <f t="shared" si="94"/>
        <v>5.5</v>
      </c>
      <c r="AC364">
        <v>4.4400000000000004</v>
      </c>
      <c r="AD364">
        <v>5.23</v>
      </c>
      <c r="AE364">
        <v>5.4</v>
      </c>
      <c r="AF364">
        <v>4.83</v>
      </c>
      <c r="AG364">
        <v>5.38</v>
      </c>
      <c r="AH364" t="str">
        <f>LOOKUP(X364,{0,2.99,4.44,5.89},{"Low","Medium Low","Medium High","High"})</f>
        <v>Medium Low</v>
      </c>
      <c r="AI364" t="str">
        <f>LOOKUP(Y364,{0,4.12,5.23,6.34},{"Low","Medium Low","Medium High","High"})</f>
        <v>Medium High</v>
      </c>
      <c r="AJ364" t="str">
        <f>LOOKUP(Z364,{0,4.08,5.4,6.72},{"Low","Medium Low","Medium High","High"})</f>
        <v>Medium High</v>
      </c>
      <c r="AK364" t="str">
        <f>LOOKUP(AA364,{0,3.41,4.83,6.25},{"Low","Medium Low","Medium High","High"})</f>
        <v>Medium High</v>
      </c>
      <c r="AL364" t="str">
        <f>LOOKUP(AB364,{0,4.31,5.38,6.45},{"Low","Medium Low","Medium High","High"})</f>
        <v>Medium High</v>
      </c>
      <c r="AM364">
        <f>VLOOKUP(C364,'CLEAN DATA'!$C$1:$BE$1213,25,FALSE)</f>
        <v>13</v>
      </c>
      <c r="AN364">
        <f>VLOOKUP($C364,'CLEAN DATA'!$C$1:$BE$1213,2,FALSE)</f>
        <v>63</v>
      </c>
      <c r="AO364" t="str">
        <f t="shared" si="95"/>
        <v>60+</v>
      </c>
      <c r="AP364">
        <f>VLOOKUP(C364,'AT Copy'!C363:BP1575,66,FALSE)</f>
        <v>6</v>
      </c>
      <c r="AQ364">
        <f>VLOOKUP(C364,'AT Copy'!C363:BP1575,40,FALSE)</f>
        <v>0</v>
      </c>
    </row>
    <row r="365" spans="1:43" x14ac:dyDescent="0.2">
      <c r="A365">
        <v>364</v>
      </c>
      <c r="B365" s="2">
        <v>44095.833368055559</v>
      </c>
      <c r="C365" t="s">
        <v>502</v>
      </c>
      <c r="D365">
        <v>5</v>
      </c>
      <c r="E365">
        <v>5</v>
      </c>
      <c r="F365">
        <v>5</v>
      </c>
      <c r="G365">
        <v>5</v>
      </c>
      <c r="H365">
        <v>5</v>
      </c>
      <c r="I365">
        <v>6</v>
      </c>
      <c r="J365">
        <v>5</v>
      </c>
      <c r="K365">
        <v>5</v>
      </c>
      <c r="L365">
        <v>5</v>
      </c>
      <c r="M365">
        <v>5</v>
      </c>
      <c r="N365">
        <f t="shared" si="80"/>
        <v>5</v>
      </c>
      <c r="O365">
        <f t="shared" si="81"/>
        <v>3</v>
      </c>
      <c r="P365">
        <f t="shared" si="82"/>
        <v>5</v>
      </c>
      <c r="Q365">
        <f t="shared" si="83"/>
        <v>3</v>
      </c>
      <c r="R365">
        <f t="shared" si="84"/>
        <v>5</v>
      </c>
      <c r="S365">
        <f t="shared" si="85"/>
        <v>2</v>
      </c>
      <c r="T365">
        <f t="shared" si="86"/>
        <v>5</v>
      </c>
      <c r="U365">
        <f t="shared" si="87"/>
        <v>3</v>
      </c>
      <c r="V365">
        <f t="shared" si="88"/>
        <v>5</v>
      </c>
      <c r="W365">
        <f t="shared" si="89"/>
        <v>3</v>
      </c>
      <c r="X365">
        <f t="shared" si="90"/>
        <v>3.5</v>
      </c>
      <c r="Y365">
        <f t="shared" si="91"/>
        <v>4</v>
      </c>
      <c r="Z365">
        <f t="shared" si="92"/>
        <v>4</v>
      </c>
      <c r="AA365">
        <f t="shared" si="93"/>
        <v>4</v>
      </c>
      <c r="AB365">
        <f t="shared" si="94"/>
        <v>4</v>
      </c>
      <c r="AC365">
        <v>4.4400000000000004</v>
      </c>
      <c r="AD365">
        <v>5.23</v>
      </c>
      <c r="AE365">
        <v>5.4</v>
      </c>
      <c r="AF365">
        <v>4.83</v>
      </c>
      <c r="AG365">
        <v>5.38</v>
      </c>
      <c r="AH365" t="str">
        <f>LOOKUP(X365,{0,2.99,4.44,5.89},{"Low","Medium Low","Medium High","High"})</f>
        <v>Medium Low</v>
      </c>
      <c r="AI365" t="str">
        <f>LOOKUP(Y365,{0,4.12,5.23,6.34},{"Low","Medium Low","Medium High","High"})</f>
        <v>Low</v>
      </c>
      <c r="AJ365" t="str">
        <f>LOOKUP(Z365,{0,4.08,5.4,6.72},{"Low","Medium Low","Medium High","High"})</f>
        <v>Low</v>
      </c>
      <c r="AK365" t="str">
        <f>LOOKUP(AA365,{0,3.41,4.83,6.25},{"Low","Medium Low","Medium High","High"})</f>
        <v>Medium Low</v>
      </c>
      <c r="AL365" t="str">
        <f>LOOKUP(AB365,{0,4.31,5.38,6.45},{"Low","Medium Low","Medium High","High"})</f>
        <v>Low</v>
      </c>
      <c r="AM365">
        <f>VLOOKUP(C365,'CLEAN DATA'!$C$1:$BE$1213,25,FALSE)</f>
        <v>1</v>
      </c>
      <c r="AN365">
        <f>VLOOKUP($C365,'CLEAN DATA'!$C$1:$BE$1213,2,FALSE)</f>
        <v>28</v>
      </c>
      <c r="AO365" t="str">
        <f t="shared" si="95"/>
        <v>&lt;=30</v>
      </c>
      <c r="AP365">
        <f>VLOOKUP(C365,'AT Copy'!C364:BP1576,66,FALSE)</f>
        <v>1</v>
      </c>
      <c r="AQ365">
        <f>VLOOKUP(C365,'AT Copy'!C364:BP1576,40,FALSE)</f>
        <v>0</v>
      </c>
    </row>
    <row r="366" spans="1:43" x14ac:dyDescent="0.2">
      <c r="A366">
        <v>365</v>
      </c>
      <c r="B366" s="2">
        <v>44095.83902777778</v>
      </c>
      <c r="C366" t="s">
        <v>503</v>
      </c>
      <c r="D366">
        <v>6</v>
      </c>
      <c r="E366">
        <v>1</v>
      </c>
      <c r="F366">
        <v>6</v>
      </c>
      <c r="G366">
        <v>2</v>
      </c>
      <c r="H366">
        <v>5</v>
      </c>
      <c r="I366">
        <v>3</v>
      </c>
      <c r="J366">
        <v>6</v>
      </c>
      <c r="K366">
        <v>2</v>
      </c>
      <c r="L366">
        <v>7</v>
      </c>
      <c r="M366">
        <v>5</v>
      </c>
      <c r="N366">
        <f t="shared" si="80"/>
        <v>6</v>
      </c>
      <c r="O366">
        <f t="shared" si="81"/>
        <v>7</v>
      </c>
      <c r="P366">
        <f t="shared" si="82"/>
        <v>6</v>
      </c>
      <c r="Q366">
        <f t="shared" si="83"/>
        <v>6</v>
      </c>
      <c r="R366">
        <f t="shared" si="84"/>
        <v>5</v>
      </c>
      <c r="S366">
        <f t="shared" si="85"/>
        <v>5</v>
      </c>
      <c r="T366">
        <f t="shared" si="86"/>
        <v>6</v>
      </c>
      <c r="U366">
        <f t="shared" si="87"/>
        <v>6</v>
      </c>
      <c r="V366">
        <f t="shared" si="88"/>
        <v>7</v>
      </c>
      <c r="W366">
        <f t="shared" si="89"/>
        <v>3</v>
      </c>
      <c r="X366">
        <f t="shared" si="90"/>
        <v>5.5</v>
      </c>
      <c r="Y366">
        <f t="shared" si="91"/>
        <v>6.5</v>
      </c>
      <c r="Z366">
        <f t="shared" si="92"/>
        <v>6</v>
      </c>
      <c r="AA366">
        <f t="shared" si="93"/>
        <v>6.5</v>
      </c>
      <c r="AB366">
        <f t="shared" si="94"/>
        <v>4</v>
      </c>
      <c r="AC366">
        <v>4.4400000000000004</v>
      </c>
      <c r="AD366">
        <v>5.23</v>
      </c>
      <c r="AE366">
        <v>5.4</v>
      </c>
      <c r="AF366">
        <v>4.83</v>
      </c>
      <c r="AG366">
        <v>5.38</v>
      </c>
      <c r="AH366" t="str">
        <f>LOOKUP(X366,{0,2.99,4.44,5.89},{"Low","Medium Low","Medium High","High"})</f>
        <v>Medium High</v>
      </c>
      <c r="AI366" t="str">
        <f>LOOKUP(Y366,{0,4.12,5.23,6.34},{"Low","Medium Low","Medium High","High"})</f>
        <v>High</v>
      </c>
      <c r="AJ366" t="str">
        <f>LOOKUP(Z366,{0,4.08,5.4,6.72},{"Low","Medium Low","Medium High","High"})</f>
        <v>Medium High</v>
      </c>
      <c r="AK366" t="str">
        <f>LOOKUP(AA366,{0,3.41,4.83,6.25},{"Low","Medium Low","Medium High","High"})</f>
        <v>High</v>
      </c>
      <c r="AL366" t="str">
        <f>LOOKUP(AB366,{0,4.31,5.38,6.45},{"Low","Medium Low","Medium High","High"})</f>
        <v>Low</v>
      </c>
      <c r="AM366">
        <f>VLOOKUP(C366,'CLEAN DATA'!$C$1:$BE$1213,25,FALSE)</f>
        <v>11</v>
      </c>
      <c r="AN366">
        <f>VLOOKUP($C366,'CLEAN DATA'!$C$1:$BE$1213,2,FALSE)</f>
        <v>59</v>
      </c>
      <c r="AO366" t="str">
        <f t="shared" si="95"/>
        <v>51-60</v>
      </c>
      <c r="AP366">
        <f>VLOOKUP(C366,'AT Copy'!C365:BP1577,66,FALSE)</f>
        <v>4</v>
      </c>
      <c r="AQ366">
        <f>VLOOKUP(C366,'AT Copy'!C365:BP1577,40,FALSE)</f>
        <v>0</v>
      </c>
    </row>
    <row r="367" spans="1:43" x14ac:dyDescent="0.2">
      <c r="A367">
        <v>366</v>
      </c>
      <c r="B367" s="2">
        <v>44095.840462962966</v>
      </c>
      <c r="C367" t="s">
        <v>505</v>
      </c>
      <c r="D367">
        <v>3</v>
      </c>
      <c r="E367">
        <v>1</v>
      </c>
      <c r="F367">
        <v>7</v>
      </c>
      <c r="G367">
        <v>1</v>
      </c>
      <c r="H367">
        <v>6</v>
      </c>
      <c r="I367">
        <v>3</v>
      </c>
      <c r="J367">
        <v>5</v>
      </c>
      <c r="K367">
        <v>1</v>
      </c>
      <c r="L367">
        <v>7</v>
      </c>
      <c r="M367">
        <v>4</v>
      </c>
      <c r="N367">
        <f t="shared" si="80"/>
        <v>3</v>
      </c>
      <c r="O367">
        <f t="shared" si="81"/>
        <v>7</v>
      </c>
      <c r="P367">
        <f t="shared" si="82"/>
        <v>7</v>
      </c>
      <c r="Q367">
        <f t="shared" si="83"/>
        <v>7</v>
      </c>
      <c r="R367">
        <f t="shared" si="84"/>
        <v>6</v>
      </c>
      <c r="S367">
        <f t="shared" si="85"/>
        <v>5</v>
      </c>
      <c r="T367">
        <f t="shared" si="86"/>
        <v>5</v>
      </c>
      <c r="U367">
        <f t="shared" si="87"/>
        <v>7</v>
      </c>
      <c r="V367">
        <f t="shared" si="88"/>
        <v>7</v>
      </c>
      <c r="W367">
        <f t="shared" si="89"/>
        <v>4</v>
      </c>
      <c r="X367">
        <f t="shared" si="90"/>
        <v>4</v>
      </c>
      <c r="Y367">
        <f t="shared" si="91"/>
        <v>6</v>
      </c>
      <c r="Z367">
        <f t="shared" si="92"/>
        <v>7</v>
      </c>
      <c r="AA367">
        <f t="shared" si="93"/>
        <v>7</v>
      </c>
      <c r="AB367">
        <f t="shared" si="94"/>
        <v>5</v>
      </c>
      <c r="AC367">
        <v>4.4400000000000004</v>
      </c>
      <c r="AD367">
        <v>5.23</v>
      </c>
      <c r="AE367">
        <v>5.4</v>
      </c>
      <c r="AF367">
        <v>4.83</v>
      </c>
      <c r="AG367">
        <v>5.38</v>
      </c>
      <c r="AH367" t="str">
        <f>LOOKUP(X367,{0,2.99,4.44,5.89},{"Low","Medium Low","Medium High","High"})</f>
        <v>Medium Low</v>
      </c>
      <c r="AI367" t="str">
        <f>LOOKUP(Y367,{0,4.12,5.23,6.34},{"Low","Medium Low","Medium High","High"})</f>
        <v>Medium High</v>
      </c>
      <c r="AJ367" t="str">
        <f>LOOKUP(Z367,{0,4.08,5.4,6.72},{"Low","Medium Low","Medium High","High"})</f>
        <v>High</v>
      </c>
      <c r="AK367" t="str">
        <f>LOOKUP(AA367,{0,3.41,4.83,6.25},{"Low","Medium Low","Medium High","High"})</f>
        <v>High</v>
      </c>
      <c r="AL367" t="str">
        <f>LOOKUP(AB367,{0,4.31,5.38,6.45},{"Low","Medium Low","Medium High","High"})</f>
        <v>Medium Low</v>
      </c>
      <c r="AM367">
        <f>VLOOKUP(C367,'CLEAN DATA'!$C$1:$BE$1213,25,FALSE)</f>
        <v>10</v>
      </c>
      <c r="AN367">
        <f>VLOOKUP($C367,'CLEAN DATA'!$C$1:$BE$1213,2,FALSE)</f>
        <v>64</v>
      </c>
      <c r="AO367" t="str">
        <f t="shared" si="95"/>
        <v>60+</v>
      </c>
      <c r="AP367">
        <f>VLOOKUP(C367,'AT Copy'!C366:BP1578,66,FALSE)</f>
        <v>8</v>
      </c>
      <c r="AQ367">
        <f>VLOOKUP(C367,'AT Copy'!C366:BP1578,40,FALSE)</f>
        <v>0</v>
      </c>
    </row>
    <row r="368" spans="1:43" x14ac:dyDescent="0.2">
      <c r="A368">
        <v>367</v>
      </c>
      <c r="B368" s="2">
        <v>44095.845243055555</v>
      </c>
      <c r="C368" t="s">
        <v>506</v>
      </c>
      <c r="D368">
        <v>6</v>
      </c>
      <c r="E368">
        <v>1</v>
      </c>
      <c r="F368">
        <v>7</v>
      </c>
      <c r="G368">
        <v>1</v>
      </c>
      <c r="H368">
        <v>6</v>
      </c>
      <c r="I368">
        <v>5</v>
      </c>
      <c r="J368">
        <v>7</v>
      </c>
      <c r="K368">
        <v>1</v>
      </c>
      <c r="L368">
        <v>7</v>
      </c>
      <c r="M368">
        <v>1</v>
      </c>
      <c r="N368">
        <f t="shared" si="80"/>
        <v>6</v>
      </c>
      <c r="O368">
        <f t="shared" si="81"/>
        <v>7</v>
      </c>
      <c r="P368">
        <f t="shared" si="82"/>
        <v>7</v>
      </c>
      <c r="Q368">
        <f t="shared" si="83"/>
        <v>7</v>
      </c>
      <c r="R368">
        <f t="shared" si="84"/>
        <v>6</v>
      </c>
      <c r="S368">
        <f t="shared" si="85"/>
        <v>3</v>
      </c>
      <c r="T368">
        <f t="shared" si="86"/>
        <v>7</v>
      </c>
      <c r="U368">
        <f t="shared" si="87"/>
        <v>7</v>
      </c>
      <c r="V368">
        <f t="shared" si="88"/>
        <v>7</v>
      </c>
      <c r="W368">
        <f t="shared" si="89"/>
        <v>7</v>
      </c>
      <c r="X368">
        <f t="shared" si="90"/>
        <v>4.5</v>
      </c>
      <c r="Y368">
        <f t="shared" si="91"/>
        <v>7</v>
      </c>
      <c r="Z368">
        <f t="shared" si="92"/>
        <v>7</v>
      </c>
      <c r="AA368">
        <f t="shared" si="93"/>
        <v>7</v>
      </c>
      <c r="AB368">
        <f t="shared" si="94"/>
        <v>6.5</v>
      </c>
      <c r="AC368">
        <v>4.4400000000000004</v>
      </c>
      <c r="AD368">
        <v>5.23</v>
      </c>
      <c r="AE368">
        <v>5.4</v>
      </c>
      <c r="AF368">
        <v>4.83</v>
      </c>
      <c r="AG368">
        <v>5.38</v>
      </c>
      <c r="AH368" t="str">
        <f>LOOKUP(X368,{0,2.99,4.44,5.89},{"Low","Medium Low","Medium High","High"})</f>
        <v>Medium High</v>
      </c>
      <c r="AI368" t="str">
        <f>LOOKUP(Y368,{0,4.12,5.23,6.34},{"Low","Medium Low","Medium High","High"})</f>
        <v>High</v>
      </c>
      <c r="AJ368" t="str">
        <f>LOOKUP(Z368,{0,4.08,5.4,6.72},{"Low","Medium Low","Medium High","High"})</f>
        <v>High</v>
      </c>
      <c r="AK368" t="str">
        <f>LOOKUP(AA368,{0,3.41,4.83,6.25},{"Low","Medium Low","Medium High","High"})</f>
        <v>High</v>
      </c>
      <c r="AL368" t="str">
        <f>LOOKUP(AB368,{0,4.31,5.38,6.45},{"Low","Medium Low","Medium High","High"})</f>
        <v>High</v>
      </c>
      <c r="AM368">
        <f>VLOOKUP(C368,'CLEAN DATA'!$C$1:$BE$1213,25,FALSE)</f>
        <v>11</v>
      </c>
      <c r="AN368">
        <f>VLOOKUP($C368,'CLEAN DATA'!$C$1:$BE$1213,2,FALSE)</f>
        <v>61</v>
      </c>
      <c r="AO368" t="str">
        <f t="shared" si="95"/>
        <v>60+</v>
      </c>
      <c r="AP368">
        <f>VLOOKUP(C368,'AT Copy'!C367:BP1579,66,FALSE)</f>
        <v>8</v>
      </c>
      <c r="AQ368">
        <f>VLOOKUP(C368,'AT Copy'!C367:BP1579,40,FALSE)</f>
        <v>0</v>
      </c>
    </row>
    <row r="369" spans="1:43" x14ac:dyDescent="0.2">
      <c r="A369">
        <v>368</v>
      </c>
      <c r="B369" s="2">
        <v>44095.849039351851</v>
      </c>
      <c r="C369" t="s">
        <v>508</v>
      </c>
      <c r="D369">
        <v>4</v>
      </c>
      <c r="E369">
        <v>1</v>
      </c>
      <c r="F369">
        <v>7</v>
      </c>
      <c r="G369">
        <v>1</v>
      </c>
      <c r="H369">
        <v>7</v>
      </c>
      <c r="I369">
        <v>4</v>
      </c>
      <c r="J369">
        <v>7</v>
      </c>
      <c r="K369">
        <v>1</v>
      </c>
      <c r="L369">
        <v>7</v>
      </c>
      <c r="M369">
        <v>4</v>
      </c>
      <c r="N369">
        <f t="shared" si="80"/>
        <v>4</v>
      </c>
      <c r="O369">
        <f t="shared" si="81"/>
        <v>7</v>
      </c>
      <c r="P369">
        <f t="shared" si="82"/>
        <v>7</v>
      </c>
      <c r="Q369">
        <f t="shared" si="83"/>
        <v>7</v>
      </c>
      <c r="R369">
        <f t="shared" si="84"/>
        <v>7</v>
      </c>
      <c r="S369">
        <f t="shared" si="85"/>
        <v>4</v>
      </c>
      <c r="T369">
        <f t="shared" si="86"/>
        <v>7</v>
      </c>
      <c r="U369">
        <f t="shared" si="87"/>
        <v>7</v>
      </c>
      <c r="V369">
        <f t="shared" si="88"/>
        <v>7</v>
      </c>
      <c r="W369">
        <f t="shared" si="89"/>
        <v>4</v>
      </c>
      <c r="X369">
        <f t="shared" si="90"/>
        <v>4</v>
      </c>
      <c r="Y369">
        <f t="shared" si="91"/>
        <v>7</v>
      </c>
      <c r="Z369">
        <f t="shared" si="92"/>
        <v>7</v>
      </c>
      <c r="AA369">
        <f t="shared" si="93"/>
        <v>7</v>
      </c>
      <c r="AB369">
        <f t="shared" si="94"/>
        <v>5.5</v>
      </c>
      <c r="AC369">
        <v>4.4400000000000004</v>
      </c>
      <c r="AD369">
        <v>5.23</v>
      </c>
      <c r="AE369">
        <v>5.4</v>
      </c>
      <c r="AF369">
        <v>4.83</v>
      </c>
      <c r="AG369">
        <v>5.38</v>
      </c>
      <c r="AH369" t="str">
        <f>LOOKUP(X369,{0,2.99,4.44,5.89},{"Low","Medium Low","Medium High","High"})</f>
        <v>Medium Low</v>
      </c>
      <c r="AI369" t="str">
        <f>LOOKUP(Y369,{0,4.12,5.23,6.34},{"Low","Medium Low","Medium High","High"})</f>
        <v>High</v>
      </c>
      <c r="AJ369" t="str">
        <f>LOOKUP(Z369,{0,4.08,5.4,6.72},{"Low","Medium Low","Medium High","High"})</f>
        <v>High</v>
      </c>
      <c r="AK369" t="str">
        <f>LOOKUP(AA369,{0,3.41,4.83,6.25},{"Low","Medium Low","Medium High","High"})</f>
        <v>High</v>
      </c>
      <c r="AL369" t="str">
        <f>LOOKUP(AB369,{0,4.31,5.38,6.45},{"Low","Medium Low","Medium High","High"})</f>
        <v>Medium High</v>
      </c>
      <c r="AM369">
        <f>VLOOKUP(C369,'CLEAN DATA'!$C$1:$BE$1213,25,FALSE)</f>
        <v>3</v>
      </c>
      <c r="AN369">
        <f>VLOOKUP($C369,'CLEAN DATA'!$C$1:$BE$1213,2,FALSE)</f>
        <v>48</v>
      </c>
      <c r="AO369" t="str">
        <f t="shared" si="95"/>
        <v>41-50</v>
      </c>
      <c r="AP369">
        <f>VLOOKUP(C369,'AT Copy'!C368:BP1580,66,FALSE)</f>
        <v>8</v>
      </c>
      <c r="AQ369">
        <f>VLOOKUP(C369,'AT Copy'!C368:BP1580,40,FALSE)</f>
        <v>1</v>
      </c>
    </row>
    <row r="370" spans="1:43" x14ac:dyDescent="0.2">
      <c r="A370">
        <v>369</v>
      </c>
      <c r="B370" s="2">
        <v>44095.84946759259</v>
      </c>
      <c r="C370" t="s">
        <v>509</v>
      </c>
      <c r="D370">
        <v>7</v>
      </c>
      <c r="E370">
        <v>4</v>
      </c>
      <c r="F370">
        <v>7</v>
      </c>
      <c r="G370">
        <v>5</v>
      </c>
      <c r="H370">
        <v>6</v>
      </c>
      <c r="I370">
        <v>1</v>
      </c>
      <c r="J370">
        <v>7</v>
      </c>
      <c r="K370">
        <v>2</v>
      </c>
      <c r="L370">
        <v>7</v>
      </c>
      <c r="M370">
        <v>1</v>
      </c>
      <c r="N370">
        <f t="shared" si="80"/>
        <v>7</v>
      </c>
      <c r="O370">
        <f t="shared" si="81"/>
        <v>4</v>
      </c>
      <c r="P370">
        <f t="shared" si="82"/>
        <v>7</v>
      </c>
      <c r="Q370">
        <f t="shared" si="83"/>
        <v>3</v>
      </c>
      <c r="R370">
        <f t="shared" si="84"/>
        <v>6</v>
      </c>
      <c r="S370">
        <f t="shared" si="85"/>
        <v>7</v>
      </c>
      <c r="T370">
        <f t="shared" si="86"/>
        <v>7</v>
      </c>
      <c r="U370">
        <f t="shared" si="87"/>
        <v>6</v>
      </c>
      <c r="V370">
        <f t="shared" si="88"/>
        <v>7</v>
      </c>
      <c r="W370">
        <f t="shared" si="89"/>
        <v>7</v>
      </c>
      <c r="X370">
        <f t="shared" si="90"/>
        <v>7</v>
      </c>
      <c r="Y370">
        <f t="shared" si="91"/>
        <v>5.5</v>
      </c>
      <c r="Z370">
        <f t="shared" si="92"/>
        <v>6.5</v>
      </c>
      <c r="AA370">
        <f t="shared" si="93"/>
        <v>5</v>
      </c>
      <c r="AB370">
        <f t="shared" si="94"/>
        <v>6.5</v>
      </c>
      <c r="AC370">
        <v>4.4400000000000004</v>
      </c>
      <c r="AD370">
        <v>5.23</v>
      </c>
      <c r="AE370">
        <v>5.4</v>
      </c>
      <c r="AF370">
        <v>4.83</v>
      </c>
      <c r="AG370">
        <v>5.38</v>
      </c>
      <c r="AH370" t="str">
        <f>LOOKUP(X370,{0,2.99,4.44,5.89},{"Low","Medium Low","Medium High","High"})</f>
        <v>High</v>
      </c>
      <c r="AI370" t="str">
        <f>LOOKUP(Y370,{0,4.12,5.23,6.34},{"Low","Medium Low","Medium High","High"})</f>
        <v>Medium High</v>
      </c>
      <c r="AJ370" t="str">
        <f>LOOKUP(Z370,{0,4.08,5.4,6.72},{"Low","Medium Low","Medium High","High"})</f>
        <v>Medium High</v>
      </c>
      <c r="AK370" t="str">
        <f>LOOKUP(AA370,{0,3.41,4.83,6.25},{"Low","Medium Low","Medium High","High"})</f>
        <v>Medium High</v>
      </c>
      <c r="AL370" t="str">
        <f>LOOKUP(AB370,{0,4.31,5.38,6.45},{"Low","Medium Low","Medium High","High"})</f>
        <v>High</v>
      </c>
      <c r="AM370">
        <f>VLOOKUP(C370,'CLEAN DATA'!$C$1:$BE$1213,25,FALSE)</f>
        <v>13</v>
      </c>
      <c r="AN370">
        <f>VLOOKUP($C370,'CLEAN DATA'!$C$1:$BE$1213,2,FALSE)</f>
        <v>70</v>
      </c>
      <c r="AO370" t="str">
        <f t="shared" si="95"/>
        <v>60+</v>
      </c>
      <c r="AP370">
        <f>VLOOKUP(C370,'AT Copy'!C369:BP1581,66,FALSE)</f>
        <v>4</v>
      </c>
      <c r="AQ370">
        <f>VLOOKUP(C370,'AT Copy'!C369:BP1581,40,FALSE)</f>
        <v>1</v>
      </c>
    </row>
    <row r="371" spans="1:43" x14ac:dyDescent="0.2">
      <c r="A371">
        <v>370</v>
      </c>
      <c r="B371" s="2">
        <v>44095.854120370372</v>
      </c>
      <c r="C371" t="s">
        <v>512</v>
      </c>
      <c r="D371">
        <v>2</v>
      </c>
      <c r="E371">
        <v>5</v>
      </c>
      <c r="F371">
        <v>6</v>
      </c>
      <c r="G371">
        <v>5</v>
      </c>
      <c r="H371">
        <v>5</v>
      </c>
      <c r="I371">
        <v>5</v>
      </c>
      <c r="J371">
        <v>6</v>
      </c>
      <c r="K371">
        <v>2</v>
      </c>
      <c r="L371">
        <v>6</v>
      </c>
      <c r="M371">
        <v>1</v>
      </c>
      <c r="N371">
        <f t="shared" si="80"/>
        <v>2</v>
      </c>
      <c r="O371">
        <f t="shared" si="81"/>
        <v>3</v>
      </c>
      <c r="P371">
        <f t="shared" si="82"/>
        <v>6</v>
      </c>
      <c r="Q371">
        <f t="shared" si="83"/>
        <v>3</v>
      </c>
      <c r="R371">
        <f t="shared" si="84"/>
        <v>5</v>
      </c>
      <c r="S371">
        <f t="shared" si="85"/>
        <v>3</v>
      </c>
      <c r="T371">
        <f t="shared" si="86"/>
        <v>6</v>
      </c>
      <c r="U371">
        <f t="shared" si="87"/>
        <v>6</v>
      </c>
      <c r="V371">
        <f t="shared" si="88"/>
        <v>6</v>
      </c>
      <c r="W371">
        <f t="shared" si="89"/>
        <v>7</v>
      </c>
      <c r="X371">
        <f t="shared" si="90"/>
        <v>2.5</v>
      </c>
      <c r="Y371">
        <f t="shared" si="91"/>
        <v>4.5</v>
      </c>
      <c r="Z371">
        <f t="shared" si="92"/>
        <v>6</v>
      </c>
      <c r="AA371">
        <f t="shared" si="93"/>
        <v>4.5</v>
      </c>
      <c r="AB371">
        <f t="shared" si="94"/>
        <v>6</v>
      </c>
      <c r="AC371">
        <v>4.4400000000000004</v>
      </c>
      <c r="AD371">
        <v>5.23</v>
      </c>
      <c r="AE371">
        <v>5.4</v>
      </c>
      <c r="AF371">
        <v>4.83</v>
      </c>
      <c r="AG371">
        <v>5.38</v>
      </c>
      <c r="AH371" t="str">
        <f>LOOKUP(X371,{0,2.99,4.44,5.89},{"Low","Medium Low","Medium High","High"})</f>
        <v>Low</v>
      </c>
      <c r="AI371" t="str">
        <f>LOOKUP(Y371,{0,4.12,5.23,6.34},{"Low","Medium Low","Medium High","High"})</f>
        <v>Medium Low</v>
      </c>
      <c r="AJ371" t="str">
        <f>LOOKUP(Z371,{0,4.08,5.4,6.72},{"Low","Medium Low","Medium High","High"})</f>
        <v>Medium High</v>
      </c>
      <c r="AK371" t="str">
        <f>LOOKUP(AA371,{0,3.41,4.83,6.25},{"Low","Medium Low","Medium High","High"})</f>
        <v>Medium Low</v>
      </c>
      <c r="AL371" t="str">
        <f>LOOKUP(AB371,{0,4.31,5.38,6.45},{"Low","Medium Low","Medium High","High"})</f>
        <v>Medium High</v>
      </c>
      <c r="AM371">
        <f>VLOOKUP(C371,'CLEAN DATA'!$C$1:$BE$1213,25,FALSE)</f>
        <v>13</v>
      </c>
      <c r="AN371">
        <f>VLOOKUP($C371,'CLEAN DATA'!$C$1:$BE$1213,2,FALSE)</f>
        <v>65</v>
      </c>
      <c r="AO371" t="str">
        <f t="shared" si="95"/>
        <v>60+</v>
      </c>
      <c r="AP371">
        <f>VLOOKUP(C371,'AT Copy'!C370:BP1582,66,FALSE)</f>
        <v>3</v>
      </c>
      <c r="AQ371">
        <f>VLOOKUP(C371,'AT Copy'!C370:BP1582,40,FALSE)</f>
        <v>0</v>
      </c>
    </row>
    <row r="372" spans="1:43" x14ac:dyDescent="0.2">
      <c r="A372">
        <v>371</v>
      </c>
      <c r="B372" s="2">
        <v>44095.86546296296</v>
      </c>
      <c r="C372" t="s">
        <v>513</v>
      </c>
      <c r="D372">
        <v>6</v>
      </c>
      <c r="E372">
        <v>6</v>
      </c>
      <c r="F372">
        <v>6</v>
      </c>
      <c r="G372">
        <v>7</v>
      </c>
      <c r="H372">
        <v>5</v>
      </c>
      <c r="I372">
        <v>7</v>
      </c>
      <c r="J372">
        <v>6</v>
      </c>
      <c r="K372">
        <v>6</v>
      </c>
      <c r="L372">
        <v>7</v>
      </c>
      <c r="M372">
        <v>6</v>
      </c>
      <c r="N372">
        <f t="shared" si="80"/>
        <v>6</v>
      </c>
      <c r="O372">
        <f t="shared" si="81"/>
        <v>2</v>
      </c>
      <c r="P372">
        <f t="shared" si="82"/>
        <v>6</v>
      </c>
      <c r="Q372">
        <f t="shared" si="83"/>
        <v>1</v>
      </c>
      <c r="R372">
        <f t="shared" si="84"/>
        <v>5</v>
      </c>
      <c r="S372">
        <f t="shared" si="85"/>
        <v>1</v>
      </c>
      <c r="T372">
        <f t="shared" si="86"/>
        <v>6</v>
      </c>
      <c r="U372">
        <f t="shared" si="87"/>
        <v>2</v>
      </c>
      <c r="V372">
        <f t="shared" si="88"/>
        <v>7</v>
      </c>
      <c r="W372">
        <f t="shared" si="89"/>
        <v>2</v>
      </c>
      <c r="X372">
        <f t="shared" si="90"/>
        <v>3.5</v>
      </c>
      <c r="Y372">
        <f t="shared" si="91"/>
        <v>4</v>
      </c>
      <c r="Z372">
        <f t="shared" si="92"/>
        <v>4</v>
      </c>
      <c r="AA372">
        <f t="shared" si="93"/>
        <v>4</v>
      </c>
      <c r="AB372">
        <f t="shared" si="94"/>
        <v>3.5</v>
      </c>
      <c r="AC372">
        <v>4.4400000000000004</v>
      </c>
      <c r="AD372">
        <v>5.23</v>
      </c>
      <c r="AE372">
        <v>5.4</v>
      </c>
      <c r="AF372">
        <v>4.83</v>
      </c>
      <c r="AG372">
        <v>5.38</v>
      </c>
      <c r="AH372" t="str">
        <f>LOOKUP(X372,{0,2.99,4.44,5.89},{"Low","Medium Low","Medium High","High"})</f>
        <v>Medium Low</v>
      </c>
      <c r="AI372" t="str">
        <f>LOOKUP(Y372,{0,4.12,5.23,6.34},{"Low","Medium Low","Medium High","High"})</f>
        <v>Low</v>
      </c>
      <c r="AJ372" t="str">
        <f>LOOKUP(Z372,{0,4.08,5.4,6.72},{"Low","Medium Low","Medium High","High"})</f>
        <v>Low</v>
      </c>
      <c r="AK372" t="str">
        <f>LOOKUP(AA372,{0,3.41,4.83,6.25},{"Low","Medium Low","Medium High","High"})</f>
        <v>Medium Low</v>
      </c>
      <c r="AL372" t="str">
        <f>LOOKUP(AB372,{0,4.31,5.38,6.45},{"Low","Medium Low","Medium High","High"})</f>
        <v>Low</v>
      </c>
      <c r="AM372">
        <f>VLOOKUP(C372,'CLEAN DATA'!$C$1:$BE$1213,25,FALSE)</f>
        <v>3</v>
      </c>
      <c r="AN372">
        <f>VLOOKUP($C372,'CLEAN DATA'!$C$1:$BE$1213,2,FALSE)</f>
        <v>57</v>
      </c>
      <c r="AO372" t="str">
        <f t="shared" si="95"/>
        <v>51-60</v>
      </c>
      <c r="AP372">
        <f>VLOOKUP(C372,'AT Copy'!C371:BP1583,66,FALSE)</f>
        <v>1</v>
      </c>
      <c r="AQ372">
        <f>VLOOKUP(C372,'AT Copy'!C371:BP1583,40,FALSE)</f>
        <v>0</v>
      </c>
    </row>
    <row r="373" spans="1:43" x14ac:dyDescent="0.2">
      <c r="A373">
        <v>372</v>
      </c>
      <c r="B373" s="2">
        <v>44095.867581018516</v>
      </c>
      <c r="C373" t="s">
        <v>514</v>
      </c>
      <c r="D373">
        <v>3</v>
      </c>
      <c r="E373">
        <v>3</v>
      </c>
      <c r="F373">
        <v>6</v>
      </c>
      <c r="G373">
        <v>3</v>
      </c>
      <c r="H373">
        <v>6</v>
      </c>
      <c r="I373">
        <v>6</v>
      </c>
      <c r="J373">
        <v>6</v>
      </c>
      <c r="K373">
        <v>3</v>
      </c>
      <c r="L373">
        <v>5</v>
      </c>
      <c r="M373">
        <v>3</v>
      </c>
      <c r="N373">
        <f t="shared" si="80"/>
        <v>3</v>
      </c>
      <c r="O373">
        <f t="shared" si="81"/>
        <v>5</v>
      </c>
      <c r="P373">
        <f t="shared" si="82"/>
        <v>6</v>
      </c>
      <c r="Q373">
        <f t="shared" si="83"/>
        <v>5</v>
      </c>
      <c r="R373">
        <f t="shared" si="84"/>
        <v>6</v>
      </c>
      <c r="S373">
        <f t="shared" si="85"/>
        <v>2</v>
      </c>
      <c r="T373">
        <f t="shared" si="86"/>
        <v>6</v>
      </c>
      <c r="U373">
        <f t="shared" si="87"/>
        <v>5</v>
      </c>
      <c r="V373">
        <f t="shared" si="88"/>
        <v>5</v>
      </c>
      <c r="W373">
        <f t="shared" si="89"/>
        <v>5</v>
      </c>
      <c r="X373">
        <f t="shared" si="90"/>
        <v>2.5</v>
      </c>
      <c r="Y373">
        <f t="shared" si="91"/>
        <v>5.5</v>
      </c>
      <c r="Z373">
        <f t="shared" si="92"/>
        <v>5.5</v>
      </c>
      <c r="AA373">
        <f t="shared" si="93"/>
        <v>5</v>
      </c>
      <c r="AB373">
        <f t="shared" si="94"/>
        <v>5.5</v>
      </c>
      <c r="AC373">
        <v>4.4400000000000004</v>
      </c>
      <c r="AD373">
        <v>5.23</v>
      </c>
      <c r="AE373">
        <v>5.4</v>
      </c>
      <c r="AF373">
        <v>4.83</v>
      </c>
      <c r="AG373">
        <v>5.38</v>
      </c>
      <c r="AH373" t="str">
        <f>LOOKUP(X373,{0,2.99,4.44,5.89},{"Low","Medium Low","Medium High","High"})</f>
        <v>Low</v>
      </c>
      <c r="AI373" t="str">
        <f>LOOKUP(Y373,{0,4.12,5.23,6.34},{"Low","Medium Low","Medium High","High"})</f>
        <v>Medium High</v>
      </c>
      <c r="AJ373" t="str">
        <f>LOOKUP(Z373,{0,4.08,5.4,6.72},{"Low","Medium Low","Medium High","High"})</f>
        <v>Medium High</v>
      </c>
      <c r="AK373" t="str">
        <f>LOOKUP(AA373,{0,3.41,4.83,6.25},{"Low","Medium Low","Medium High","High"})</f>
        <v>Medium High</v>
      </c>
      <c r="AL373" t="str">
        <f>LOOKUP(AB373,{0,4.31,5.38,6.45},{"Low","Medium Low","Medium High","High"})</f>
        <v>Medium High</v>
      </c>
      <c r="AM373">
        <f>VLOOKUP(C373,'CLEAN DATA'!$C$1:$BE$1213,25,FALSE)</f>
        <v>1</v>
      </c>
      <c r="AN373">
        <f>VLOOKUP($C373,'CLEAN DATA'!$C$1:$BE$1213,2,FALSE)</f>
        <v>70</v>
      </c>
      <c r="AO373" t="str">
        <f t="shared" si="95"/>
        <v>60+</v>
      </c>
      <c r="AP373">
        <f>VLOOKUP(C373,'AT Copy'!C372:BP1584,66,FALSE)</f>
        <v>3</v>
      </c>
      <c r="AQ373">
        <f>VLOOKUP(C373,'AT Copy'!C372:BP1584,40,FALSE)</f>
        <v>0</v>
      </c>
    </row>
    <row r="374" spans="1:43" x14ac:dyDescent="0.2">
      <c r="A374">
        <v>373</v>
      </c>
      <c r="B374" s="2">
        <v>44095.880856481483</v>
      </c>
      <c r="C374" t="s">
        <v>515</v>
      </c>
      <c r="D374">
        <v>6</v>
      </c>
      <c r="E374">
        <v>5</v>
      </c>
      <c r="F374">
        <v>6</v>
      </c>
      <c r="G374">
        <v>5</v>
      </c>
      <c r="H374">
        <v>6</v>
      </c>
      <c r="I374">
        <v>2</v>
      </c>
      <c r="J374">
        <v>6</v>
      </c>
      <c r="K374">
        <v>1</v>
      </c>
      <c r="L374">
        <v>6</v>
      </c>
      <c r="M374">
        <v>1</v>
      </c>
      <c r="N374">
        <f t="shared" si="80"/>
        <v>6</v>
      </c>
      <c r="O374">
        <f t="shared" si="81"/>
        <v>3</v>
      </c>
      <c r="P374">
        <f t="shared" si="82"/>
        <v>6</v>
      </c>
      <c r="Q374">
        <f t="shared" si="83"/>
        <v>3</v>
      </c>
      <c r="R374">
        <f t="shared" si="84"/>
        <v>6</v>
      </c>
      <c r="S374">
        <f t="shared" si="85"/>
        <v>6</v>
      </c>
      <c r="T374">
        <f t="shared" si="86"/>
        <v>6</v>
      </c>
      <c r="U374">
        <f t="shared" si="87"/>
        <v>7</v>
      </c>
      <c r="V374">
        <f t="shared" si="88"/>
        <v>6</v>
      </c>
      <c r="W374">
        <f t="shared" si="89"/>
        <v>7</v>
      </c>
      <c r="X374">
        <f t="shared" si="90"/>
        <v>6</v>
      </c>
      <c r="Y374">
        <f t="shared" si="91"/>
        <v>4.5</v>
      </c>
      <c r="Z374">
        <f t="shared" si="92"/>
        <v>6.5</v>
      </c>
      <c r="AA374">
        <f t="shared" si="93"/>
        <v>4.5</v>
      </c>
      <c r="AB374">
        <f t="shared" si="94"/>
        <v>6.5</v>
      </c>
      <c r="AC374">
        <v>4.4400000000000004</v>
      </c>
      <c r="AD374">
        <v>5.23</v>
      </c>
      <c r="AE374">
        <v>5.4</v>
      </c>
      <c r="AF374">
        <v>4.83</v>
      </c>
      <c r="AG374">
        <v>5.38</v>
      </c>
      <c r="AH374" t="str">
        <f>LOOKUP(X374,{0,2.99,4.44,5.89},{"Low","Medium Low","Medium High","High"})</f>
        <v>High</v>
      </c>
      <c r="AI374" t="str">
        <f>LOOKUP(Y374,{0,4.12,5.23,6.34},{"Low","Medium Low","Medium High","High"})</f>
        <v>Medium Low</v>
      </c>
      <c r="AJ374" t="str">
        <f>LOOKUP(Z374,{0,4.08,5.4,6.72},{"Low","Medium Low","Medium High","High"})</f>
        <v>Medium High</v>
      </c>
      <c r="AK374" t="str">
        <f>LOOKUP(AA374,{0,3.41,4.83,6.25},{"Low","Medium Low","Medium High","High"})</f>
        <v>Medium Low</v>
      </c>
      <c r="AL374" t="str">
        <f>LOOKUP(AB374,{0,4.31,5.38,6.45},{"Low","Medium Low","Medium High","High"})</f>
        <v>High</v>
      </c>
      <c r="AM374">
        <f>VLOOKUP(C374,'CLEAN DATA'!$C$1:$BE$1213,25,FALSE)</f>
        <v>14</v>
      </c>
      <c r="AN374">
        <f>VLOOKUP($C374,'CLEAN DATA'!$C$1:$BE$1213,2,FALSE)</f>
        <v>46</v>
      </c>
      <c r="AO374" t="str">
        <f t="shared" si="95"/>
        <v>41-50</v>
      </c>
      <c r="AP374">
        <f>VLOOKUP(C374,'AT Copy'!C373:BP1585,66,FALSE)</f>
        <v>4</v>
      </c>
      <c r="AQ374">
        <f>VLOOKUP(C374,'AT Copy'!C373:BP1585,40,FALSE)</f>
        <v>0</v>
      </c>
    </row>
    <row r="375" spans="1:43" x14ac:dyDescent="0.2">
      <c r="A375">
        <v>374</v>
      </c>
      <c r="B375" s="2">
        <v>44095.886747685188</v>
      </c>
      <c r="C375" t="s">
        <v>516</v>
      </c>
      <c r="D375">
        <v>6</v>
      </c>
      <c r="E375">
        <v>2</v>
      </c>
      <c r="F375">
        <v>7</v>
      </c>
      <c r="G375">
        <v>2</v>
      </c>
      <c r="H375">
        <v>5</v>
      </c>
      <c r="I375">
        <v>2</v>
      </c>
      <c r="J375">
        <v>5</v>
      </c>
      <c r="K375">
        <v>1</v>
      </c>
      <c r="L375">
        <v>6</v>
      </c>
      <c r="M375">
        <v>4</v>
      </c>
      <c r="N375">
        <f t="shared" si="80"/>
        <v>6</v>
      </c>
      <c r="O375">
        <f t="shared" si="81"/>
        <v>6</v>
      </c>
      <c r="P375">
        <f t="shared" si="82"/>
        <v>7</v>
      </c>
      <c r="Q375">
        <f t="shared" si="83"/>
        <v>6</v>
      </c>
      <c r="R375">
        <f t="shared" si="84"/>
        <v>5</v>
      </c>
      <c r="S375">
        <f t="shared" si="85"/>
        <v>6</v>
      </c>
      <c r="T375">
        <f t="shared" si="86"/>
        <v>5</v>
      </c>
      <c r="U375">
        <f t="shared" si="87"/>
        <v>7</v>
      </c>
      <c r="V375">
        <f t="shared" si="88"/>
        <v>6</v>
      </c>
      <c r="W375">
        <f t="shared" si="89"/>
        <v>4</v>
      </c>
      <c r="X375">
        <f t="shared" si="90"/>
        <v>6</v>
      </c>
      <c r="Y375">
        <f t="shared" si="91"/>
        <v>5.5</v>
      </c>
      <c r="Z375">
        <f t="shared" si="92"/>
        <v>7</v>
      </c>
      <c r="AA375">
        <f t="shared" si="93"/>
        <v>6</v>
      </c>
      <c r="AB375">
        <f t="shared" si="94"/>
        <v>4.5</v>
      </c>
      <c r="AC375">
        <v>4.4400000000000004</v>
      </c>
      <c r="AD375">
        <v>5.23</v>
      </c>
      <c r="AE375">
        <v>5.4</v>
      </c>
      <c r="AF375">
        <v>4.83</v>
      </c>
      <c r="AG375">
        <v>5.38</v>
      </c>
      <c r="AH375" t="str">
        <f>LOOKUP(X375,{0,2.99,4.44,5.89},{"Low","Medium Low","Medium High","High"})</f>
        <v>High</v>
      </c>
      <c r="AI375" t="str">
        <f>LOOKUP(Y375,{0,4.12,5.23,6.34},{"Low","Medium Low","Medium High","High"})</f>
        <v>Medium High</v>
      </c>
      <c r="AJ375" t="str">
        <f>LOOKUP(Z375,{0,4.08,5.4,6.72},{"Low","Medium Low","Medium High","High"})</f>
        <v>High</v>
      </c>
      <c r="AK375" t="str">
        <f>LOOKUP(AA375,{0,3.41,4.83,6.25},{"Low","Medium Low","Medium High","High"})</f>
        <v>Medium High</v>
      </c>
      <c r="AL375" t="str">
        <f>LOOKUP(AB375,{0,4.31,5.38,6.45},{"Low","Medium Low","Medium High","High"})</f>
        <v>Medium Low</v>
      </c>
      <c r="AM375">
        <f>VLOOKUP(C375,'CLEAN DATA'!$C$1:$BE$1213,25,FALSE)</f>
        <v>7</v>
      </c>
      <c r="AN375">
        <f>VLOOKUP($C375,'CLEAN DATA'!$C$1:$BE$1213,2,FALSE)</f>
        <v>63</v>
      </c>
      <c r="AO375" t="str">
        <f t="shared" si="95"/>
        <v>60+</v>
      </c>
      <c r="AP375">
        <f>VLOOKUP(C375,'AT Copy'!C374:BP1586,66,FALSE)</f>
        <v>4</v>
      </c>
      <c r="AQ375">
        <f>VLOOKUP(C375,'AT Copy'!C374:BP1586,40,FALSE)</f>
        <v>1</v>
      </c>
    </row>
    <row r="376" spans="1:43" x14ac:dyDescent="0.2">
      <c r="A376">
        <v>375</v>
      </c>
      <c r="B376" s="2">
        <v>44095.887175925927</v>
      </c>
      <c r="C376" t="s">
        <v>517</v>
      </c>
      <c r="D376">
        <v>4</v>
      </c>
      <c r="E376">
        <v>4</v>
      </c>
      <c r="F376">
        <v>4</v>
      </c>
      <c r="G376">
        <v>5</v>
      </c>
      <c r="H376">
        <v>4</v>
      </c>
      <c r="I376">
        <v>4</v>
      </c>
      <c r="J376">
        <v>6</v>
      </c>
      <c r="K376">
        <v>4</v>
      </c>
      <c r="L376">
        <v>5</v>
      </c>
      <c r="M376">
        <v>4</v>
      </c>
      <c r="N376">
        <f t="shared" si="80"/>
        <v>4</v>
      </c>
      <c r="O376">
        <f t="shared" si="81"/>
        <v>4</v>
      </c>
      <c r="P376">
        <f t="shared" si="82"/>
        <v>4</v>
      </c>
      <c r="Q376">
        <f t="shared" si="83"/>
        <v>3</v>
      </c>
      <c r="R376">
        <f t="shared" si="84"/>
        <v>4</v>
      </c>
      <c r="S376">
        <f t="shared" si="85"/>
        <v>4</v>
      </c>
      <c r="T376">
        <f t="shared" si="86"/>
        <v>6</v>
      </c>
      <c r="U376">
        <f t="shared" si="87"/>
        <v>4</v>
      </c>
      <c r="V376">
        <f t="shared" si="88"/>
        <v>5</v>
      </c>
      <c r="W376">
        <f t="shared" si="89"/>
        <v>4</v>
      </c>
      <c r="X376">
        <f t="shared" si="90"/>
        <v>4</v>
      </c>
      <c r="Y376">
        <f t="shared" si="91"/>
        <v>5</v>
      </c>
      <c r="Z376">
        <f t="shared" si="92"/>
        <v>4</v>
      </c>
      <c r="AA376">
        <f t="shared" si="93"/>
        <v>4</v>
      </c>
      <c r="AB376">
        <f t="shared" si="94"/>
        <v>4</v>
      </c>
      <c r="AC376">
        <v>4.4400000000000004</v>
      </c>
      <c r="AD376">
        <v>5.23</v>
      </c>
      <c r="AE376">
        <v>5.4</v>
      </c>
      <c r="AF376">
        <v>4.83</v>
      </c>
      <c r="AG376">
        <v>5.38</v>
      </c>
      <c r="AH376" t="str">
        <f>LOOKUP(X376,{0,2.99,4.44,5.89},{"Low","Medium Low","Medium High","High"})</f>
        <v>Medium Low</v>
      </c>
      <c r="AI376" t="str">
        <f>LOOKUP(Y376,{0,4.12,5.23,6.34},{"Low","Medium Low","Medium High","High"})</f>
        <v>Medium Low</v>
      </c>
      <c r="AJ376" t="str">
        <f>LOOKUP(Z376,{0,4.08,5.4,6.72},{"Low","Medium Low","Medium High","High"})</f>
        <v>Low</v>
      </c>
      <c r="AK376" t="str">
        <f>LOOKUP(AA376,{0,3.41,4.83,6.25},{"Low","Medium Low","Medium High","High"})</f>
        <v>Medium Low</v>
      </c>
      <c r="AL376" t="str">
        <f>LOOKUP(AB376,{0,4.31,5.38,6.45},{"Low","Medium Low","Medium High","High"})</f>
        <v>Low</v>
      </c>
      <c r="AM376">
        <f>VLOOKUP(C376,'CLEAN DATA'!$C$1:$BE$1213,25,FALSE)</f>
        <v>1</v>
      </c>
      <c r="AN376">
        <f>VLOOKUP($C376,'CLEAN DATA'!$C$1:$BE$1213,2,FALSE)</f>
        <v>25</v>
      </c>
      <c r="AO376" t="str">
        <f t="shared" si="95"/>
        <v>&lt;=30</v>
      </c>
      <c r="AP376">
        <f>VLOOKUP(C376,'AT Copy'!C375:BP1587,66,FALSE)</f>
        <v>1</v>
      </c>
      <c r="AQ376">
        <f>VLOOKUP(C376,'AT Copy'!C375:BP1587,40,FALSE)</f>
        <v>1</v>
      </c>
    </row>
    <row r="377" spans="1:43" x14ac:dyDescent="0.2">
      <c r="A377">
        <v>376</v>
      </c>
      <c r="B377" s="2">
        <v>44095.897523148145</v>
      </c>
      <c r="C377" t="s">
        <v>518</v>
      </c>
      <c r="D377">
        <v>5</v>
      </c>
      <c r="E377">
        <v>1</v>
      </c>
      <c r="F377">
        <v>7</v>
      </c>
      <c r="G377">
        <v>1</v>
      </c>
      <c r="H377">
        <v>4</v>
      </c>
      <c r="I377">
        <v>4</v>
      </c>
      <c r="J377">
        <v>7</v>
      </c>
      <c r="K377">
        <v>1</v>
      </c>
      <c r="L377">
        <v>6</v>
      </c>
      <c r="M377">
        <v>1</v>
      </c>
      <c r="N377">
        <f t="shared" si="80"/>
        <v>5</v>
      </c>
      <c r="O377">
        <f t="shared" si="81"/>
        <v>7</v>
      </c>
      <c r="P377">
        <f t="shared" si="82"/>
        <v>7</v>
      </c>
      <c r="Q377">
        <f t="shared" si="83"/>
        <v>7</v>
      </c>
      <c r="R377">
        <f t="shared" si="84"/>
        <v>4</v>
      </c>
      <c r="S377">
        <f t="shared" si="85"/>
        <v>4</v>
      </c>
      <c r="T377">
        <f t="shared" si="86"/>
        <v>7</v>
      </c>
      <c r="U377">
        <f t="shared" si="87"/>
        <v>7</v>
      </c>
      <c r="V377">
        <f t="shared" si="88"/>
        <v>6</v>
      </c>
      <c r="W377">
        <f t="shared" si="89"/>
        <v>7</v>
      </c>
      <c r="X377">
        <f t="shared" si="90"/>
        <v>4.5</v>
      </c>
      <c r="Y377">
        <f t="shared" si="91"/>
        <v>7</v>
      </c>
      <c r="Z377">
        <f t="shared" si="92"/>
        <v>7</v>
      </c>
      <c r="AA377">
        <f t="shared" si="93"/>
        <v>6.5</v>
      </c>
      <c r="AB377">
        <f t="shared" si="94"/>
        <v>5.5</v>
      </c>
      <c r="AC377">
        <v>4.4400000000000004</v>
      </c>
      <c r="AD377">
        <v>5.23</v>
      </c>
      <c r="AE377">
        <v>5.4</v>
      </c>
      <c r="AF377">
        <v>4.83</v>
      </c>
      <c r="AG377">
        <v>5.38</v>
      </c>
      <c r="AH377" t="str">
        <f>LOOKUP(X377,{0,2.99,4.44,5.89},{"Low","Medium Low","Medium High","High"})</f>
        <v>Medium High</v>
      </c>
      <c r="AI377" t="str">
        <f>LOOKUP(Y377,{0,4.12,5.23,6.34},{"Low","Medium Low","Medium High","High"})</f>
        <v>High</v>
      </c>
      <c r="AJ377" t="str">
        <f>LOOKUP(Z377,{0,4.08,5.4,6.72},{"Low","Medium Low","Medium High","High"})</f>
        <v>High</v>
      </c>
      <c r="AK377" t="str">
        <f>LOOKUP(AA377,{0,3.41,4.83,6.25},{"Low","Medium Low","Medium High","High"})</f>
        <v>High</v>
      </c>
      <c r="AL377" t="str">
        <f>LOOKUP(AB377,{0,4.31,5.38,6.45},{"Low","Medium Low","Medium High","High"})</f>
        <v>Medium High</v>
      </c>
      <c r="AM377">
        <f>VLOOKUP(C377,'CLEAN DATA'!$C$1:$BE$1213,25,FALSE)</f>
        <v>11</v>
      </c>
      <c r="AN377">
        <f>VLOOKUP($C377,'CLEAN DATA'!$C$1:$BE$1213,2,FALSE)</f>
        <v>61</v>
      </c>
      <c r="AO377" t="str">
        <f t="shared" si="95"/>
        <v>60+</v>
      </c>
      <c r="AP377">
        <f>VLOOKUP(C377,'AT Copy'!C376:BP1588,66,FALSE)</f>
        <v>8</v>
      </c>
      <c r="AQ377">
        <f>VLOOKUP(C377,'AT Copy'!C376:BP1588,40,FALSE)</f>
        <v>0</v>
      </c>
    </row>
    <row r="378" spans="1:43" x14ac:dyDescent="0.2">
      <c r="A378">
        <v>377</v>
      </c>
      <c r="B378" s="2">
        <v>44095.900891203702</v>
      </c>
      <c r="C378" t="s">
        <v>520</v>
      </c>
      <c r="D378">
        <v>7</v>
      </c>
      <c r="E378">
        <v>6</v>
      </c>
      <c r="F378">
        <v>4</v>
      </c>
      <c r="G378">
        <v>6</v>
      </c>
      <c r="H378">
        <v>6</v>
      </c>
      <c r="I378">
        <v>7</v>
      </c>
      <c r="J378">
        <v>6</v>
      </c>
      <c r="K378">
        <v>2</v>
      </c>
      <c r="L378">
        <v>3</v>
      </c>
      <c r="M378">
        <v>1</v>
      </c>
      <c r="N378">
        <f t="shared" si="80"/>
        <v>7</v>
      </c>
      <c r="O378">
        <f t="shared" si="81"/>
        <v>2</v>
      </c>
      <c r="P378">
        <f t="shared" si="82"/>
        <v>4</v>
      </c>
      <c r="Q378">
        <f t="shared" si="83"/>
        <v>2</v>
      </c>
      <c r="R378">
        <f t="shared" si="84"/>
        <v>6</v>
      </c>
      <c r="S378">
        <f t="shared" si="85"/>
        <v>1</v>
      </c>
      <c r="T378">
        <f t="shared" si="86"/>
        <v>6</v>
      </c>
      <c r="U378">
        <f t="shared" si="87"/>
        <v>6</v>
      </c>
      <c r="V378">
        <f t="shared" si="88"/>
        <v>3</v>
      </c>
      <c r="W378">
        <f t="shared" si="89"/>
        <v>7</v>
      </c>
      <c r="X378">
        <f t="shared" si="90"/>
        <v>4</v>
      </c>
      <c r="Y378">
        <f t="shared" si="91"/>
        <v>4</v>
      </c>
      <c r="Z378">
        <f t="shared" si="92"/>
        <v>5</v>
      </c>
      <c r="AA378">
        <f t="shared" si="93"/>
        <v>2.5</v>
      </c>
      <c r="AB378">
        <f t="shared" si="94"/>
        <v>6.5</v>
      </c>
      <c r="AC378">
        <v>4.4400000000000004</v>
      </c>
      <c r="AD378">
        <v>5.23</v>
      </c>
      <c r="AE378">
        <v>5.4</v>
      </c>
      <c r="AF378">
        <v>4.83</v>
      </c>
      <c r="AG378">
        <v>5.38</v>
      </c>
      <c r="AH378" t="str">
        <f>LOOKUP(X378,{0,2.99,4.44,5.89},{"Low","Medium Low","Medium High","High"})</f>
        <v>Medium Low</v>
      </c>
      <c r="AI378" t="str">
        <f>LOOKUP(Y378,{0,4.12,5.23,6.34},{"Low","Medium Low","Medium High","High"})</f>
        <v>Low</v>
      </c>
      <c r="AJ378" t="str">
        <f>LOOKUP(Z378,{0,4.08,5.4,6.72},{"Low","Medium Low","Medium High","High"})</f>
        <v>Medium Low</v>
      </c>
      <c r="AK378" t="str">
        <f>LOOKUP(AA378,{0,3.41,4.83,6.25},{"Low","Medium Low","Medium High","High"})</f>
        <v>Low</v>
      </c>
      <c r="AL378" t="str">
        <f>LOOKUP(AB378,{0,4.31,5.38,6.45},{"Low","Medium Low","Medium High","High"})</f>
        <v>High</v>
      </c>
      <c r="AM378">
        <f>VLOOKUP(C378,'CLEAN DATA'!$C$1:$BE$1213,25,FALSE)</f>
        <v>10</v>
      </c>
      <c r="AN378">
        <f>VLOOKUP($C378,'CLEAN DATA'!$C$1:$BE$1213,2,FALSE)</f>
        <v>34</v>
      </c>
      <c r="AO378" t="str">
        <f t="shared" si="95"/>
        <v>31-40</v>
      </c>
      <c r="AP378">
        <f>VLOOKUP(C378,'AT Copy'!C377:BP1589,66,FALSE)</f>
        <v>7</v>
      </c>
      <c r="AQ378">
        <f>VLOOKUP(C378,'AT Copy'!C377:BP1589,40,FALSE)</f>
        <v>0</v>
      </c>
    </row>
    <row r="379" spans="1:43" x14ac:dyDescent="0.2">
      <c r="A379">
        <v>378</v>
      </c>
      <c r="B379" s="2">
        <v>44095.90902777778</v>
      </c>
      <c r="C379" t="s">
        <v>521</v>
      </c>
      <c r="D379">
        <v>6</v>
      </c>
      <c r="E379">
        <v>7</v>
      </c>
      <c r="F379">
        <v>7</v>
      </c>
      <c r="G379">
        <v>7</v>
      </c>
      <c r="H379">
        <v>6</v>
      </c>
      <c r="I379">
        <v>6</v>
      </c>
      <c r="J379">
        <v>6</v>
      </c>
      <c r="K379">
        <v>6</v>
      </c>
      <c r="L379">
        <v>6</v>
      </c>
      <c r="M379">
        <v>7</v>
      </c>
      <c r="N379">
        <f t="shared" si="80"/>
        <v>6</v>
      </c>
      <c r="O379">
        <f t="shared" si="81"/>
        <v>1</v>
      </c>
      <c r="P379">
        <f t="shared" si="82"/>
        <v>7</v>
      </c>
      <c r="Q379">
        <f t="shared" si="83"/>
        <v>1</v>
      </c>
      <c r="R379">
        <f t="shared" si="84"/>
        <v>6</v>
      </c>
      <c r="S379">
        <f t="shared" si="85"/>
        <v>2</v>
      </c>
      <c r="T379">
        <f t="shared" si="86"/>
        <v>6</v>
      </c>
      <c r="U379">
        <f t="shared" si="87"/>
        <v>2</v>
      </c>
      <c r="V379">
        <f t="shared" si="88"/>
        <v>6</v>
      </c>
      <c r="W379">
        <f t="shared" si="89"/>
        <v>1</v>
      </c>
      <c r="X379">
        <f t="shared" si="90"/>
        <v>4</v>
      </c>
      <c r="Y379">
        <f t="shared" si="91"/>
        <v>3.5</v>
      </c>
      <c r="Z379">
        <f t="shared" si="92"/>
        <v>4.5</v>
      </c>
      <c r="AA379">
        <f t="shared" si="93"/>
        <v>3.5</v>
      </c>
      <c r="AB379">
        <f t="shared" si="94"/>
        <v>3.5</v>
      </c>
      <c r="AC379">
        <v>4.4400000000000004</v>
      </c>
      <c r="AD379">
        <v>5.23</v>
      </c>
      <c r="AE379">
        <v>5.4</v>
      </c>
      <c r="AF379">
        <v>4.83</v>
      </c>
      <c r="AG379">
        <v>5.38</v>
      </c>
      <c r="AH379" t="str">
        <f>LOOKUP(X379,{0,2.99,4.44,5.89},{"Low","Medium Low","Medium High","High"})</f>
        <v>Medium Low</v>
      </c>
      <c r="AI379" t="str">
        <f>LOOKUP(Y379,{0,4.12,5.23,6.34},{"Low","Medium Low","Medium High","High"})</f>
        <v>Low</v>
      </c>
      <c r="AJ379" t="str">
        <f>LOOKUP(Z379,{0,4.08,5.4,6.72},{"Low","Medium Low","Medium High","High"})</f>
        <v>Medium Low</v>
      </c>
      <c r="AK379" t="str">
        <f>LOOKUP(AA379,{0,3.41,4.83,6.25},{"Low","Medium Low","Medium High","High"})</f>
        <v>Medium Low</v>
      </c>
      <c r="AL379" t="str">
        <f>LOOKUP(AB379,{0,4.31,5.38,6.45},{"Low","Medium Low","Medium High","High"})</f>
        <v>Low</v>
      </c>
      <c r="AM379">
        <f>VLOOKUP(C379,'CLEAN DATA'!$C$1:$BE$1213,25,FALSE)</f>
        <v>1</v>
      </c>
      <c r="AN379">
        <f>VLOOKUP($C379,'CLEAN DATA'!$C$1:$BE$1213,2,FALSE)</f>
        <v>50</v>
      </c>
      <c r="AO379" t="str">
        <f t="shared" si="95"/>
        <v>41-50</v>
      </c>
      <c r="AP379">
        <f>VLOOKUP(C379,'AT Copy'!C378:BP1590,66,FALSE)</f>
        <v>1</v>
      </c>
      <c r="AQ379">
        <f>VLOOKUP(C379,'AT Copy'!C378:BP1590,40,FALSE)</f>
        <v>0</v>
      </c>
    </row>
    <row r="380" spans="1:43" x14ac:dyDescent="0.2">
      <c r="A380">
        <v>379</v>
      </c>
      <c r="B380" s="2">
        <v>44095.909259259257</v>
      </c>
      <c r="C380" t="s">
        <v>522</v>
      </c>
      <c r="D380">
        <v>2</v>
      </c>
      <c r="E380">
        <v>4</v>
      </c>
      <c r="F380">
        <v>6</v>
      </c>
      <c r="G380">
        <v>5</v>
      </c>
      <c r="H380">
        <v>4</v>
      </c>
      <c r="I380">
        <v>7</v>
      </c>
      <c r="J380">
        <v>6</v>
      </c>
      <c r="K380">
        <v>3</v>
      </c>
      <c r="L380">
        <v>5</v>
      </c>
      <c r="M380">
        <v>7</v>
      </c>
      <c r="N380">
        <f t="shared" si="80"/>
        <v>2</v>
      </c>
      <c r="O380">
        <f t="shared" si="81"/>
        <v>4</v>
      </c>
      <c r="P380">
        <f t="shared" si="82"/>
        <v>6</v>
      </c>
      <c r="Q380">
        <f t="shared" si="83"/>
        <v>3</v>
      </c>
      <c r="R380">
        <f t="shared" si="84"/>
        <v>4</v>
      </c>
      <c r="S380">
        <f t="shared" si="85"/>
        <v>1</v>
      </c>
      <c r="T380">
        <f t="shared" si="86"/>
        <v>6</v>
      </c>
      <c r="U380">
        <f t="shared" si="87"/>
        <v>5</v>
      </c>
      <c r="V380">
        <f t="shared" si="88"/>
        <v>5</v>
      </c>
      <c r="W380">
        <f t="shared" si="89"/>
        <v>1</v>
      </c>
      <c r="X380">
        <f t="shared" si="90"/>
        <v>1.5</v>
      </c>
      <c r="Y380">
        <f t="shared" si="91"/>
        <v>5</v>
      </c>
      <c r="Z380">
        <f t="shared" si="92"/>
        <v>5.5</v>
      </c>
      <c r="AA380">
        <f t="shared" si="93"/>
        <v>4</v>
      </c>
      <c r="AB380">
        <f t="shared" si="94"/>
        <v>2.5</v>
      </c>
      <c r="AC380">
        <v>4.4400000000000004</v>
      </c>
      <c r="AD380">
        <v>5.23</v>
      </c>
      <c r="AE380">
        <v>5.4</v>
      </c>
      <c r="AF380">
        <v>4.83</v>
      </c>
      <c r="AG380">
        <v>5.38</v>
      </c>
      <c r="AH380" t="str">
        <f>LOOKUP(X380,{0,2.99,4.44,5.89},{"Low","Medium Low","Medium High","High"})</f>
        <v>Low</v>
      </c>
      <c r="AI380" t="str">
        <f>LOOKUP(Y380,{0,4.12,5.23,6.34},{"Low","Medium Low","Medium High","High"})</f>
        <v>Medium Low</v>
      </c>
      <c r="AJ380" t="str">
        <f>LOOKUP(Z380,{0,4.08,5.4,6.72},{"Low","Medium Low","Medium High","High"})</f>
        <v>Medium High</v>
      </c>
      <c r="AK380" t="str">
        <f>LOOKUP(AA380,{0,3.41,4.83,6.25},{"Low","Medium Low","Medium High","High"})</f>
        <v>Medium Low</v>
      </c>
      <c r="AL380" t="str">
        <f>LOOKUP(AB380,{0,4.31,5.38,6.45},{"Low","Medium Low","Medium High","High"})</f>
        <v>Low</v>
      </c>
      <c r="AM380">
        <f>VLOOKUP(C380,'CLEAN DATA'!$C$1:$BE$1213,25,FALSE)</f>
        <v>10</v>
      </c>
      <c r="AN380">
        <f>VLOOKUP($C380,'CLEAN DATA'!$C$1:$BE$1213,2,FALSE)</f>
        <v>71</v>
      </c>
      <c r="AO380" t="str">
        <f t="shared" si="95"/>
        <v>60+</v>
      </c>
      <c r="AP380">
        <f>VLOOKUP(C380,'AT Copy'!C379:BP1591,66,FALSE)</f>
        <v>5</v>
      </c>
      <c r="AQ380">
        <f>VLOOKUP(C380,'AT Copy'!C379:BP1591,40,FALSE)</f>
        <v>1</v>
      </c>
    </row>
    <row r="381" spans="1:43" x14ac:dyDescent="0.2">
      <c r="A381">
        <v>380</v>
      </c>
      <c r="B381" s="2">
        <v>44095.913113425922</v>
      </c>
      <c r="C381" t="s">
        <v>523</v>
      </c>
      <c r="D381">
        <v>5</v>
      </c>
      <c r="E381">
        <v>2</v>
      </c>
      <c r="F381">
        <v>6</v>
      </c>
      <c r="G381">
        <v>2</v>
      </c>
      <c r="H381">
        <v>6</v>
      </c>
      <c r="I381">
        <v>3</v>
      </c>
      <c r="J381">
        <v>7</v>
      </c>
      <c r="K381">
        <v>1</v>
      </c>
      <c r="L381">
        <v>6</v>
      </c>
      <c r="M381">
        <v>2</v>
      </c>
      <c r="N381">
        <f t="shared" si="80"/>
        <v>5</v>
      </c>
      <c r="O381">
        <f t="shared" si="81"/>
        <v>6</v>
      </c>
      <c r="P381">
        <f t="shared" si="82"/>
        <v>6</v>
      </c>
      <c r="Q381">
        <f t="shared" si="83"/>
        <v>6</v>
      </c>
      <c r="R381">
        <f t="shared" si="84"/>
        <v>6</v>
      </c>
      <c r="S381">
        <f t="shared" si="85"/>
        <v>5</v>
      </c>
      <c r="T381">
        <f t="shared" si="86"/>
        <v>7</v>
      </c>
      <c r="U381">
        <f t="shared" si="87"/>
        <v>7</v>
      </c>
      <c r="V381">
        <f t="shared" si="88"/>
        <v>6</v>
      </c>
      <c r="W381">
        <f t="shared" si="89"/>
        <v>6</v>
      </c>
      <c r="X381">
        <f t="shared" si="90"/>
        <v>5</v>
      </c>
      <c r="Y381">
        <f t="shared" si="91"/>
        <v>6.5</v>
      </c>
      <c r="Z381">
        <f t="shared" si="92"/>
        <v>6.5</v>
      </c>
      <c r="AA381">
        <f t="shared" si="93"/>
        <v>6</v>
      </c>
      <c r="AB381">
        <f t="shared" si="94"/>
        <v>6</v>
      </c>
      <c r="AC381">
        <v>4.4400000000000004</v>
      </c>
      <c r="AD381">
        <v>5.23</v>
      </c>
      <c r="AE381">
        <v>5.4</v>
      </c>
      <c r="AF381">
        <v>4.83</v>
      </c>
      <c r="AG381">
        <v>5.38</v>
      </c>
      <c r="AH381" t="str">
        <f>LOOKUP(X381,{0,2.99,4.44,5.89},{"Low","Medium Low","Medium High","High"})</f>
        <v>Medium High</v>
      </c>
      <c r="AI381" t="str">
        <f>LOOKUP(Y381,{0,4.12,5.23,6.34},{"Low","Medium Low","Medium High","High"})</f>
        <v>High</v>
      </c>
      <c r="AJ381" t="str">
        <f>LOOKUP(Z381,{0,4.08,5.4,6.72},{"Low","Medium Low","Medium High","High"})</f>
        <v>Medium High</v>
      </c>
      <c r="AK381" t="str">
        <f>LOOKUP(AA381,{0,3.41,4.83,6.25},{"Low","Medium Low","Medium High","High"})</f>
        <v>Medium High</v>
      </c>
      <c r="AL381" t="str">
        <f>LOOKUP(AB381,{0,4.31,5.38,6.45},{"Low","Medium Low","Medium High","High"})</f>
        <v>Medium High</v>
      </c>
      <c r="AM381">
        <f>VLOOKUP(C381,'CLEAN DATA'!$C$1:$BE$1213,25,FALSE)</f>
        <v>3</v>
      </c>
      <c r="AN381">
        <f>VLOOKUP($C381,'CLEAN DATA'!$C$1:$BE$1213,2,FALSE)</f>
        <v>59</v>
      </c>
      <c r="AO381" t="str">
        <f t="shared" si="95"/>
        <v>51-60</v>
      </c>
      <c r="AP381">
        <f>VLOOKUP(C381,'AT Copy'!C380:BP1592,66,FALSE)</f>
        <v>4</v>
      </c>
      <c r="AQ381">
        <f>VLOOKUP(C381,'AT Copy'!C380:BP1592,40,FALSE)</f>
        <v>1</v>
      </c>
    </row>
    <row r="382" spans="1:43" x14ac:dyDescent="0.2">
      <c r="A382">
        <v>381</v>
      </c>
      <c r="B382" s="2">
        <v>44095.923032407409</v>
      </c>
      <c r="C382" t="s">
        <v>524</v>
      </c>
      <c r="D382">
        <v>5</v>
      </c>
      <c r="E382">
        <v>4</v>
      </c>
      <c r="F382">
        <v>7</v>
      </c>
      <c r="G382">
        <v>1</v>
      </c>
      <c r="H382">
        <v>6</v>
      </c>
      <c r="I382">
        <v>3</v>
      </c>
      <c r="J382">
        <v>7</v>
      </c>
      <c r="K382">
        <v>1</v>
      </c>
      <c r="L382">
        <v>7</v>
      </c>
      <c r="M382">
        <v>4</v>
      </c>
      <c r="N382">
        <f t="shared" si="80"/>
        <v>5</v>
      </c>
      <c r="O382">
        <f t="shared" si="81"/>
        <v>4</v>
      </c>
      <c r="P382">
        <f t="shared" si="82"/>
        <v>7</v>
      </c>
      <c r="Q382">
        <f t="shared" si="83"/>
        <v>7</v>
      </c>
      <c r="R382">
        <f t="shared" si="84"/>
        <v>6</v>
      </c>
      <c r="S382">
        <f t="shared" si="85"/>
        <v>5</v>
      </c>
      <c r="T382">
        <f t="shared" si="86"/>
        <v>7</v>
      </c>
      <c r="U382">
        <f t="shared" si="87"/>
        <v>7</v>
      </c>
      <c r="V382">
        <f t="shared" si="88"/>
        <v>7</v>
      </c>
      <c r="W382">
        <f t="shared" si="89"/>
        <v>4</v>
      </c>
      <c r="X382">
        <f t="shared" si="90"/>
        <v>5</v>
      </c>
      <c r="Y382">
        <f t="shared" si="91"/>
        <v>5.5</v>
      </c>
      <c r="Z382">
        <f t="shared" si="92"/>
        <v>7</v>
      </c>
      <c r="AA382">
        <f t="shared" si="93"/>
        <v>7</v>
      </c>
      <c r="AB382">
        <f t="shared" si="94"/>
        <v>5</v>
      </c>
      <c r="AC382">
        <v>4.4400000000000004</v>
      </c>
      <c r="AD382">
        <v>5.23</v>
      </c>
      <c r="AE382">
        <v>5.4</v>
      </c>
      <c r="AF382">
        <v>4.83</v>
      </c>
      <c r="AG382">
        <v>5.38</v>
      </c>
      <c r="AH382" t="str">
        <f>LOOKUP(X382,{0,2.99,4.44,5.89},{"Low","Medium Low","Medium High","High"})</f>
        <v>Medium High</v>
      </c>
      <c r="AI382" t="str">
        <f>LOOKUP(Y382,{0,4.12,5.23,6.34},{"Low","Medium Low","Medium High","High"})</f>
        <v>Medium High</v>
      </c>
      <c r="AJ382" t="str">
        <f>LOOKUP(Z382,{0,4.08,5.4,6.72},{"Low","Medium Low","Medium High","High"})</f>
        <v>High</v>
      </c>
      <c r="AK382" t="str">
        <f>LOOKUP(AA382,{0,3.41,4.83,6.25},{"Low","Medium Low","Medium High","High"})</f>
        <v>High</v>
      </c>
      <c r="AL382" t="str">
        <f>LOOKUP(AB382,{0,4.31,5.38,6.45},{"Low","Medium Low","Medium High","High"})</f>
        <v>Medium Low</v>
      </c>
      <c r="AM382">
        <f>VLOOKUP(C382,'CLEAN DATA'!$C$1:$BE$1213,25,FALSE)</f>
        <v>1</v>
      </c>
      <c r="AN382">
        <f>VLOOKUP($C382,'CLEAN DATA'!$C$1:$BE$1213,2,FALSE)</f>
        <v>30</v>
      </c>
      <c r="AO382" t="str">
        <f t="shared" si="95"/>
        <v>&lt;=30</v>
      </c>
      <c r="AP382">
        <f>VLOOKUP(C382,'AT Copy'!C381:BP1593,66,FALSE)</f>
        <v>4</v>
      </c>
      <c r="AQ382">
        <f>VLOOKUP(C382,'AT Copy'!C381:BP1593,40,FALSE)</f>
        <v>1</v>
      </c>
    </row>
    <row r="383" spans="1:43" x14ac:dyDescent="0.2">
      <c r="A383">
        <v>382</v>
      </c>
      <c r="B383" s="2">
        <v>44095.925532407404</v>
      </c>
      <c r="C383" t="s">
        <v>525</v>
      </c>
      <c r="D383">
        <v>3</v>
      </c>
      <c r="E383">
        <v>1</v>
      </c>
      <c r="F383">
        <v>7</v>
      </c>
      <c r="G383">
        <v>2</v>
      </c>
      <c r="H383">
        <v>6</v>
      </c>
      <c r="I383">
        <v>6</v>
      </c>
      <c r="J383">
        <v>6</v>
      </c>
      <c r="K383">
        <v>1</v>
      </c>
      <c r="L383">
        <v>7</v>
      </c>
      <c r="M383">
        <v>2</v>
      </c>
      <c r="N383">
        <f t="shared" si="80"/>
        <v>3</v>
      </c>
      <c r="O383">
        <f t="shared" si="81"/>
        <v>7</v>
      </c>
      <c r="P383">
        <f t="shared" si="82"/>
        <v>7</v>
      </c>
      <c r="Q383">
        <f t="shared" si="83"/>
        <v>6</v>
      </c>
      <c r="R383">
        <f t="shared" si="84"/>
        <v>6</v>
      </c>
      <c r="S383">
        <f t="shared" si="85"/>
        <v>2</v>
      </c>
      <c r="T383">
        <f t="shared" si="86"/>
        <v>6</v>
      </c>
      <c r="U383">
        <f t="shared" si="87"/>
        <v>7</v>
      </c>
      <c r="V383">
        <f t="shared" si="88"/>
        <v>7</v>
      </c>
      <c r="W383">
        <f t="shared" si="89"/>
        <v>6</v>
      </c>
      <c r="X383">
        <f t="shared" si="90"/>
        <v>2.5</v>
      </c>
      <c r="Y383">
        <f t="shared" si="91"/>
        <v>6.5</v>
      </c>
      <c r="Z383">
        <f t="shared" si="92"/>
        <v>7</v>
      </c>
      <c r="AA383">
        <f t="shared" si="93"/>
        <v>6.5</v>
      </c>
      <c r="AB383">
        <f t="shared" si="94"/>
        <v>6</v>
      </c>
      <c r="AC383">
        <v>4.4400000000000004</v>
      </c>
      <c r="AD383">
        <v>5.23</v>
      </c>
      <c r="AE383">
        <v>5.4</v>
      </c>
      <c r="AF383">
        <v>4.83</v>
      </c>
      <c r="AG383">
        <v>5.38</v>
      </c>
      <c r="AH383" t="str">
        <f>LOOKUP(X383,{0,2.99,4.44,5.89},{"Low","Medium Low","Medium High","High"})</f>
        <v>Low</v>
      </c>
      <c r="AI383" t="str">
        <f>LOOKUP(Y383,{0,4.12,5.23,6.34},{"Low","Medium Low","Medium High","High"})</f>
        <v>High</v>
      </c>
      <c r="AJ383" t="str">
        <f>LOOKUP(Z383,{0,4.08,5.4,6.72},{"Low","Medium Low","Medium High","High"})</f>
        <v>High</v>
      </c>
      <c r="AK383" t="str">
        <f>LOOKUP(AA383,{0,3.41,4.83,6.25},{"Low","Medium Low","Medium High","High"})</f>
        <v>High</v>
      </c>
      <c r="AL383" t="str">
        <f>LOOKUP(AB383,{0,4.31,5.38,6.45},{"Low","Medium Low","Medium High","High"})</f>
        <v>Medium High</v>
      </c>
      <c r="AM383">
        <f>VLOOKUP(C383,'CLEAN DATA'!$C$1:$BE$1213,25,FALSE)</f>
        <v>9</v>
      </c>
      <c r="AN383">
        <f>VLOOKUP($C383,'CLEAN DATA'!$C$1:$BE$1213,2,FALSE)</f>
        <v>55</v>
      </c>
      <c r="AO383" t="str">
        <f t="shared" si="95"/>
        <v>51-60</v>
      </c>
      <c r="AP383">
        <f>VLOOKUP(C383,'AT Copy'!C382:BP1594,66,FALSE)</f>
        <v>8</v>
      </c>
      <c r="AQ383">
        <f>VLOOKUP(C383,'AT Copy'!C382:BP1594,40,FALSE)</f>
        <v>0</v>
      </c>
    </row>
    <row r="384" spans="1:43" x14ac:dyDescent="0.2">
      <c r="A384">
        <v>383</v>
      </c>
      <c r="B384" s="2">
        <v>44095.929675925923</v>
      </c>
      <c r="C384" t="s">
        <v>526</v>
      </c>
      <c r="D384">
        <v>1</v>
      </c>
      <c r="E384">
        <v>4</v>
      </c>
      <c r="F384">
        <v>5</v>
      </c>
      <c r="G384">
        <v>6</v>
      </c>
      <c r="H384">
        <v>3</v>
      </c>
      <c r="I384">
        <v>6</v>
      </c>
      <c r="J384">
        <v>7</v>
      </c>
      <c r="K384">
        <v>7</v>
      </c>
      <c r="L384">
        <v>2</v>
      </c>
      <c r="M384">
        <v>4</v>
      </c>
      <c r="N384">
        <f t="shared" si="80"/>
        <v>1</v>
      </c>
      <c r="O384">
        <f t="shared" si="81"/>
        <v>4</v>
      </c>
      <c r="P384">
        <f t="shared" si="82"/>
        <v>5</v>
      </c>
      <c r="Q384">
        <f t="shared" si="83"/>
        <v>2</v>
      </c>
      <c r="R384">
        <f t="shared" si="84"/>
        <v>3</v>
      </c>
      <c r="S384">
        <f t="shared" si="85"/>
        <v>2</v>
      </c>
      <c r="T384">
        <f t="shared" si="86"/>
        <v>7</v>
      </c>
      <c r="U384">
        <f t="shared" si="87"/>
        <v>1</v>
      </c>
      <c r="V384">
        <f t="shared" si="88"/>
        <v>2</v>
      </c>
      <c r="W384">
        <f t="shared" si="89"/>
        <v>4</v>
      </c>
      <c r="X384">
        <f t="shared" si="90"/>
        <v>1.5</v>
      </c>
      <c r="Y384">
        <f t="shared" si="91"/>
        <v>5.5</v>
      </c>
      <c r="Z384">
        <f t="shared" si="92"/>
        <v>3</v>
      </c>
      <c r="AA384">
        <f t="shared" si="93"/>
        <v>2</v>
      </c>
      <c r="AB384">
        <f t="shared" si="94"/>
        <v>3.5</v>
      </c>
      <c r="AC384">
        <v>4.4400000000000004</v>
      </c>
      <c r="AD384">
        <v>5.23</v>
      </c>
      <c r="AE384">
        <v>5.4</v>
      </c>
      <c r="AF384">
        <v>4.83</v>
      </c>
      <c r="AG384">
        <v>5.38</v>
      </c>
      <c r="AH384" t="str">
        <f>LOOKUP(X384,{0,2.99,4.44,5.89},{"Low","Medium Low","Medium High","High"})</f>
        <v>Low</v>
      </c>
      <c r="AI384" t="str">
        <f>LOOKUP(Y384,{0,4.12,5.23,6.34},{"Low","Medium Low","Medium High","High"})</f>
        <v>Medium High</v>
      </c>
      <c r="AJ384" t="str">
        <f>LOOKUP(Z384,{0,4.08,5.4,6.72},{"Low","Medium Low","Medium High","High"})</f>
        <v>Low</v>
      </c>
      <c r="AK384" t="str">
        <f>LOOKUP(AA384,{0,3.41,4.83,6.25},{"Low","Medium Low","Medium High","High"})</f>
        <v>Low</v>
      </c>
      <c r="AL384" t="str">
        <f>LOOKUP(AB384,{0,4.31,5.38,6.45},{"Low","Medium Low","Medium High","High"})</f>
        <v>Low</v>
      </c>
      <c r="AM384">
        <f>VLOOKUP(C384,'CLEAN DATA'!$C$1:$BE$1213,25,FALSE)</f>
        <v>4</v>
      </c>
      <c r="AN384">
        <f>VLOOKUP($C384,'CLEAN DATA'!$C$1:$BE$1213,2,FALSE)</f>
        <v>72</v>
      </c>
      <c r="AO384" t="str">
        <f t="shared" si="95"/>
        <v>60+</v>
      </c>
      <c r="AP384">
        <f>VLOOKUP(C384,'AT Copy'!C383:BP1595,66,FALSE)</f>
        <v>5</v>
      </c>
      <c r="AQ384">
        <f>VLOOKUP(C384,'AT Copy'!C383:BP1595,40,FALSE)</f>
        <v>0</v>
      </c>
    </row>
    <row r="385" spans="1:43" x14ac:dyDescent="0.2">
      <c r="A385">
        <v>384</v>
      </c>
      <c r="B385" s="2">
        <v>44095.948622685188</v>
      </c>
      <c r="C385" t="s">
        <v>527</v>
      </c>
      <c r="D385">
        <v>2</v>
      </c>
      <c r="E385">
        <v>1</v>
      </c>
      <c r="F385">
        <v>7</v>
      </c>
      <c r="G385">
        <v>6</v>
      </c>
      <c r="H385">
        <v>7</v>
      </c>
      <c r="I385">
        <v>6</v>
      </c>
      <c r="J385">
        <v>5</v>
      </c>
      <c r="K385">
        <v>1</v>
      </c>
      <c r="L385">
        <v>6</v>
      </c>
      <c r="M385">
        <v>5</v>
      </c>
      <c r="N385">
        <f t="shared" si="80"/>
        <v>2</v>
      </c>
      <c r="O385">
        <f t="shared" si="81"/>
        <v>7</v>
      </c>
      <c r="P385">
        <f t="shared" si="82"/>
        <v>7</v>
      </c>
      <c r="Q385">
        <f t="shared" si="83"/>
        <v>2</v>
      </c>
      <c r="R385">
        <f t="shared" si="84"/>
        <v>7</v>
      </c>
      <c r="S385">
        <f t="shared" si="85"/>
        <v>2</v>
      </c>
      <c r="T385">
        <f t="shared" si="86"/>
        <v>5</v>
      </c>
      <c r="U385">
        <f t="shared" si="87"/>
        <v>7</v>
      </c>
      <c r="V385">
        <f t="shared" si="88"/>
        <v>6</v>
      </c>
      <c r="W385">
        <f t="shared" si="89"/>
        <v>3</v>
      </c>
      <c r="X385">
        <f t="shared" si="90"/>
        <v>2</v>
      </c>
      <c r="Y385">
        <f t="shared" si="91"/>
        <v>6</v>
      </c>
      <c r="Z385">
        <f t="shared" si="92"/>
        <v>7</v>
      </c>
      <c r="AA385">
        <f t="shared" si="93"/>
        <v>4</v>
      </c>
      <c r="AB385">
        <f t="shared" si="94"/>
        <v>5</v>
      </c>
      <c r="AC385">
        <v>4.4400000000000004</v>
      </c>
      <c r="AD385">
        <v>5.23</v>
      </c>
      <c r="AE385">
        <v>5.4</v>
      </c>
      <c r="AF385">
        <v>4.83</v>
      </c>
      <c r="AG385">
        <v>5.38</v>
      </c>
      <c r="AH385" t="str">
        <f>LOOKUP(X385,{0,2.99,4.44,5.89},{"Low","Medium Low","Medium High","High"})</f>
        <v>Low</v>
      </c>
      <c r="AI385" t="str">
        <f>LOOKUP(Y385,{0,4.12,5.23,6.34},{"Low","Medium Low","Medium High","High"})</f>
        <v>Medium High</v>
      </c>
      <c r="AJ385" t="str">
        <f>LOOKUP(Z385,{0,4.08,5.4,6.72},{"Low","Medium Low","Medium High","High"})</f>
        <v>High</v>
      </c>
      <c r="AK385" t="str">
        <f>LOOKUP(AA385,{0,3.41,4.83,6.25},{"Low","Medium Low","Medium High","High"})</f>
        <v>Medium Low</v>
      </c>
      <c r="AL385" t="str">
        <f>LOOKUP(AB385,{0,4.31,5.38,6.45},{"Low","Medium Low","Medium High","High"})</f>
        <v>Medium Low</v>
      </c>
      <c r="AM385">
        <f>VLOOKUP(C385,'CLEAN DATA'!$C$1:$BE$1213,25,FALSE)</f>
        <v>6</v>
      </c>
      <c r="AN385">
        <f>VLOOKUP($C385,'CLEAN DATA'!$C$1:$BE$1213,2,FALSE)</f>
        <v>46</v>
      </c>
      <c r="AO385" t="str">
        <f t="shared" si="95"/>
        <v>41-50</v>
      </c>
      <c r="AP385">
        <f>VLOOKUP(C385,'AT Copy'!C384:BP1596,66,FALSE)</f>
        <v>5</v>
      </c>
      <c r="AQ385">
        <f>VLOOKUP(C385,'AT Copy'!C384:BP1596,40,FALSE)</f>
        <v>1</v>
      </c>
    </row>
    <row r="386" spans="1:43" x14ac:dyDescent="0.2">
      <c r="A386">
        <v>385</v>
      </c>
      <c r="B386" s="2">
        <v>44095.949201388888</v>
      </c>
      <c r="C386" t="s">
        <v>528</v>
      </c>
      <c r="D386">
        <v>5</v>
      </c>
      <c r="E386">
        <v>1</v>
      </c>
      <c r="F386">
        <v>5</v>
      </c>
      <c r="G386">
        <v>1</v>
      </c>
      <c r="H386">
        <v>5</v>
      </c>
      <c r="I386">
        <v>5</v>
      </c>
      <c r="J386">
        <v>5</v>
      </c>
      <c r="K386">
        <v>2</v>
      </c>
      <c r="L386">
        <v>6</v>
      </c>
      <c r="M386">
        <v>1</v>
      </c>
      <c r="N386">
        <f t="shared" si="80"/>
        <v>5</v>
      </c>
      <c r="O386">
        <f t="shared" si="81"/>
        <v>7</v>
      </c>
      <c r="P386">
        <f t="shared" si="82"/>
        <v>5</v>
      </c>
      <c r="Q386">
        <f t="shared" si="83"/>
        <v>7</v>
      </c>
      <c r="R386">
        <f t="shared" si="84"/>
        <v>5</v>
      </c>
      <c r="S386">
        <f t="shared" si="85"/>
        <v>3</v>
      </c>
      <c r="T386">
        <f t="shared" si="86"/>
        <v>5</v>
      </c>
      <c r="U386">
        <f t="shared" si="87"/>
        <v>6</v>
      </c>
      <c r="V386">
        <f t="shared" si="88"/>
        <v>6</v>
      </c>
      <c r="W386">
        <f t="shared" si="89"/>
        <v>7</v>
      </c>
      <c r="X386">
        <f t="shared" si="90"/>
        <v>4</v>
      </c>
      <c r="Y386">
        <f t="shared" si="91"/>
        <v>6</v>
      </c>
      <c r="Z386">
        <f t="shared" si="92"/>
        <v>5.5</v>
      </c>
      <c r="AA386">
        <f t="shared" si="93"/>
        <v>6.5</v>
      </c>
      <c r="AB386">
        <f t="shared" si="94"/>
        <v>6</v>
      </c>
      <c r="AC386">
        <v>4.4400000000000004</v>
      </c>
      <c r="AD386">
        <v>5.23</v>
      </c>
      <c r="AE386">
        <v>5.4</v>
      </c>
      <c r="AF386">
        <v>4.83</v>
      </c>
      <c r="AG386">
        <v>5.38</v>
      </c>
      <c r="AH386" t="str">
        <f>LOOKUP(X386,{0,2.99,4.44,5.89},{"Low","Medium Low","Medium High","High"})</f>
        <v>Medium Low</v>
      </c>
      <c r="AI386" t="str">
        <f>LOOKUP(Y386,{0,4.12,5.23,6.34},{"Low","Medium Low","Medium High","High"})</f>
        <v>Medium High</v>
      </c>
      <c r="AJ386" t="str">
        <f>LOOKUP(Z386,{0,4.08,5.4,6.72},{"Low","Medium Low","Medium High","High"})</f>
        <v>Medium High</v>
      </c>
      <c r="AK386" t="str">
        <f>LOOKUP(AA386,{0,3.41,4.83,6.25},{"Low","Medium Low","Medium High","High"})</f>
        <v>High</v>
      </c>
      <c r="AL386" t="str">
        <f>LOOKUP(AB386,{0,4.31,5.38,6.45},{"Low","Medium Low","Medium High","High"})</f>
        <v>Medium High</v>
      </c>
      <c r="AM386">
        <f>VLOOKUP(C386,'CLEAN DATA'!$C$1:$BE$1213,25,FALSE)</f>
        <v>14</v>
      </c>
      <c r="AN386">
        <f>VLOOKUP($C386,'CLEAN DATA'!$C$1:$BE$1213,2,FALSE)</f>
        <v>64</v>
      </c>
      <c r="AO386" t="str">
        <f t="shared" si="95"/>
        <v>60+</v>
      </c>
      <c r="AP386">
        <f>VLOOKUP(C386,'AT Copy'!C385:BP1597,66,FALSE)</f>
        <v>8</v>
      </c>
      <c r="AQ386">
        <f>VLOOKUP(C386,'AT Copy'!C385:BP1597,40,FALSE)</f>
        <v>1</v>
      </c>
    </row>
    <row r="387" spans="1:43" x14ac:dyDescent="0.2">
      <c r="A387">
        <v>386</v>
      </c>
      <c r="B387" s="2">
        <v>44095.952314814815</v>
      </c>
      <c r="C387" t="s">
        <v>529</v>
      </c>
      <c r="D387">
        <v>6</v>
      </c>
      <c r="E387">
        <v>1</v>
      </c>
      <c r="F387">
        <v>7</v>
      </c>
      <c r="G387">
        <v>3</v>
      </c>
      <c r="H387">
        <v>7</v>
      </c>
      <c r="I387">
        <v>3</v>
      </c>
      <c r="J387">
        <v>6</v>
      </c>
      <c r="K387">
        <v>1</v>
      </c>
      <c r="L387">
        <v>7</v>
      </c>
      <c r="M387">
        <v>2</v>
      </c>
      <c r="N387">
        <f t="shared" ref="N387:N450" si="96">D387</f>
        <v>6</v>
      </c>
      <c r="O387">
        <f t="shared" ref="O387:O450" si="97">IF(E387=1,7,IF(E387=2,6,IF(E387=3,5,IF(E387=4,4,IF(E387=5,3,IF(E387=6,2,IF(E387=7,1,"")))))))</f>
        <v>7</v>
      </c>
      <c r="P387">
        <f t="shared" ref="P387:P450" si="98">F387</f>
        <v>7</v>
      </c>
      <c r="Q387">
        <f t="shared" ref="Q387:Q450" si="99">IF(G387=1,7,IF(G387=2,6,IF(G387=3,5,IF(G387=4,4,IF(G387=5,3,IF(G387=6,2,IF(G387=7,1,"")))))))</f>
        <v>5</v>
      </c>
      <c r="R387">
        <f t="shared" ref="R387:R450" si="100">H387</f>
        <v>7</v>
      </c>
      <c r="S387">
        <f t="shared" ref="S387:S450" si="101">IF(I387=1,7,IF(I387=2,6,IF(I387=3,5,IF(I387=4,4,IF(I387=5,3,IF(I387=6,2,IF(I387=7,1,"")))))))</f>
        <v>5</v>
      </c>
      <c r="T387">
        <f t="shared" ref="T387:T450" si="102">J387</f>
        <v>6</v>
      </c>
      <c r="U387">
        <f t="shared" ref="U387:U450" si="103">IF(K387=1,7,IF(K387=2,6,IF(K387=3,5,IF(K387=4,4,IF(K387=5,3,IF(K387=6,2,IF(K387=7,1,"")))))))</f>
        <v>7</v>
      </c>
      <c r="V387">
        <f t="shared" ref="V387:V450" si="104">L387</f>
        <v>7</v>
      </c>
      <c r="W387">
        <f t="shared" ref="W387:W450" si="105">IF(M387=1,7,IF(M387=2,6,IF(M387=3,5,IF(M387=4,4,IF(M387=5,3,IF(M387=6,2,IF(M387=7,1,"")))))))</f>
        <v>6</v>
      </c>
      <c r="X387">
        <f t="shared" ref="X387:X450" si="106">(N387+S387)/2</f>
        <v>5.5</v>
      </c>
      <c r="Y387">
        <f t="shared" ref="Y387:Y450" si="107">(O387+T387)/2</f>
        <v>6.5</v>
      </c>
      <c r="Z387">
        <f t="shared" ref="Z387:Z450" si="108">(P387+U387)/2</f>
        <v>7</v>
      </c>
      <c r="AA387">
        <f t="shared" ref="AA387:AA450" si="109">(Q387+V387)/2</f>
        <v>6</v>
      </c>
      <c r="AB387">
        <f t="shared" ref="AB387:AB450" si="110">(R387+W387)/2</f>
        <v>6.5</v>
      </c>
      <c r="AC387">
        <v>4.4400000000000004</v>
      </c>
      <c r="AD387">
        <v>5.23</v>
      </c>
      <c r="AE387">
        <v>5.4</v>
      </c>
      <c r="AF387">
        <v>4.83</v>
      </c>
      <c r="AG387">
        <v>5.38</v>
      </c>
      <c r="AH387" t="str">
        <f>LOOKUP(X387,{0,2.99,4.44,5.89},{"Low","Medium Low","Medium High","High"})</f>
        <v>Medium High</v>
      </c>
      <c r="AI387" t="str">
        <f>LOOKUP(Y387,{0,4.12,5.23,6.34},{"Low","Medium Low","Medium High","High"})</f>
        <v>High</v>
      </c>
      <c r="AJ387" t="str">
        <f>LOOKUP(Z387,{0,4.08,5.4,6.72},{"Low","Medium Low","Medium High","High"})</f>
        <v>High</v>
      </c>
      <c r="AK387" t="str">
        <f>LOOKUP(AA387,{0,3.41,4.83,6.25},{"Low","Medium Low","Medium High","High"})</f>
        <v>Medium High</v>
      </c>
      <c r="AL387" t="str">
        <f>LOOKUP(AB387,{0,4.31,5.38,6.45},{"Low","Medium Low","Medium High","High"})</f>
        <v>High</v>
      </c>
      <c r="AM387">
        <f>VLOOKUP(C387,'CLEAN DATA'!$C$1:$BE$1213,25,FALSE)</f>
        <v>1</v>
      </c>
      <c r="AN387">
        <f>VLOOKUP($C387,'CLEAN DATA'!$C$1:$BE$1213,2,FALSE)</f>
        <v>66</v>
      </c>
      <c r="AO387" t="str">
        <f t="shared" ref="AO387:AO450" si="111">IF(AN387&lt;=20,"&lt;=30",IF(AN387&lt;=25,"&lt;=30",IF(AN387&lt;=30,"&lt;=30",IF(AN387&lt;=35,"31-40",IF(AN387&lt;=40,"31-40",IF(AN387&lt;=45,"41-50",IF(AN387&lt;=50,"41-50",IF(AN387&lt;=55,"51-60",IF(AN387&lt;=60,"51-60","60+")))))))))</f>
        <v>60+</v>
      </c>
      <c r="AP387">
        <f>VLOOKUP(C387,'AT Copy'!C386:BP1598,66,FALSE)</f>
        <v>4</v>
      </c>
      <c r="AQ387">
        <f>VLOOKUP(C387,'AT Copy'!C386:BP1598,40,FALSE)</f>
        <v>1</v>
      </c>
    </row>
    <row r="388" spans="1:43" x14ac:dyDescent="0.2">
      <c r="A388">
        <v>387</v>
      </c>
      <c r="B388" s="2">
        <v>44095.957604166666</v>
      </c>
      <c r="C388" t="s">
        <v>530</v>
      </c>
      <c r="D388">
        <v>6</v>
      </c>
      <c r="E388">
        <v>6</v>
      </c>
      <c r="F388">
        <v>6</v>
      </c>
      <c r="G388">
        <v>5</v>
      </c>
      <c r="H388">
        <v>7</v>
      </c>
      <c r="I388">
        <v>4</v>
      </c>
      <c r="J388">
        <v>5</v>
      </c>
      <c r="K388">
        <v>7</v>
      </c>
      <c r="L388">
        <v>6</v>
      </c>
      <c r="M388">
        <v>6</v>
      </c>
      <c r="N388">
        <f t="shared" si="96"/>
        <v>6</v>
      </c>
      <c r="O388">
        <f t="shared" si="97"/>
        <v>2</v>
      </c>
      <c r="P388">
        <f t="shared" si="98"/>
        <v>6</v>
      </c>
      <c r="Q388">
        <f t="shared" si="99"/>
        <v>3</v>
      </c>
      <c r="R388">
        <f t="shared" si="100"/>
        <v>7</v>
      </c>
      <c r="S388">
        <f t="shared" si="101"/>
        <v>4</v>
      </c>
      <c r="T388">
        <f t="shared" si="102"/>
        <v>5</v>
      </c>
      <c r="U388">
        <f t="shared" si="103"/>
        <v>1</v>
      </c>
      <c r="V388">
        <f t="shared" si="104"/>
        <v>6</v>
      </c>
      <c r="W388">
        <f t="shared" si="105"/>
        <v>2</v>
      </c>
      <c r="X388">
        <f t="shared" si="106"/>
        <v>5</v>
      </c>
      <c r="Y388">
        <f t="shared" si="107"/>
        <v>3.5</v>
      </c>
      <c r="Z388">
        <f t="shared" si="108"/>
        <v>3.5</v>
      </c>
      <c r="AA388">
        <f t="shared" si="109"/>
        <v>4.5</v>
      </c>
      <c r="AB388">
        <f t="shared" si="110"/>
        <v>4.5</v>
      </c>
      <c r="AC388">
        <v>4.4400000000000004</v>
      </c>
      <c r="AD388">
        <v>5.23</v>
      </c>
      <c r="AE388">
        <v>5.4</v>
      </c>
      <c r="AF388">
        <v>4.83</v>
      </c>
      <c r="AG388">
        <v>5.38</v>
      </c>
      <c r="AH388" t="str">
        <f>LOOKUP(X388,{0,2.99,4.44,5.89},{"Low","Medium Low","Medium High","High"})</f>
        <v>Medium High</v>
      </c>
      <c r="AI388" t="str">
        <f>LOOKUP(Y388,{0,4.12,5.23,6.34},{"Low","Medium Low","Medium High","High"})</f>
        <v>Low</v>
      </c>
      <c r="AJ388" t="str">
        <f>LOOKUP(Z388,{0,4.08,5.4,6.72},{"Low","Medium Low","Medium High","High"})</f>
        <v>Low</v>
      </c>
      <c r="AK388" t="str">
        <f>LOOKUP(AA388,{0,3.41,4.83,6.25},{"Low","Medium Low","Medium High","High"})</f>
        <v>Medium Low</v>
      </c>
      <c r="AL388" t="str">
        <f>LOOKUP(AB388,{0,4.31,5.38,6.45},{"Low","Medium Low","Medium High","High"})</f>
        <v>Medium Low</v>
      </c>
      <c r="AM388">
        <f>VLOOKUP(C388,'CLEAN DATA'!$C$1:$BE$1213,25,FALSE)</f>
        <v>1</v>
      </c>
      <c r="AN388">
        <f>VLOOKUP($C388,'CLEAN DATA'!$C$1:$BE$1213,2,FALSE)</f>
        <v>20</v>
      </c>
      <c r="AO388" t="str">
        <f t="shared" si="111"/>
        <v>&lt;=30</v>
      </c>
      <c r="AP388">
        <f>VLOOKUP(C388,'AT Copy'!C387:BP1599,66,FALSE)</f>
        <v>1</v>
      </c>
      <c r="AQ388">
        <f>VLOOKUP(C388,'AT Copy'!C387:BP1599,40,FALSE)</f>
        <v>1</v>
      </c>
    </row>
    <row r="389" spans="1:43" x14ac:dyDescent="0.2">
      <c r="A389">
        <v>388</v>
      </c>
      <c r="B389" s="2">
        <v>44095.96366898148</v>
      </c>
      <c r="C389" t="s">
        <v>531</v>
      </c>
      <c r="D389">
        <v>1</v>
      </c>
      <c r="E389">
        <v>1</v>
      </c>
      <c r="F389">
        <v>7</v>
      </c>
      <c r="G389">
        <v>2</v>
      </c>
      <c r="H389">
        <v>6</v>
      </c>
      <c r="I389">
        <v>7</v>
      </c>
      <c r="J389">
        <v>6</v>
      </c>
      <c r="K389">
        <v>1</v>
      </c>
      <c r="L389">
        <v>7</v>
      </c>
      <c r="M389">
        <v>1</v>
      </c>
      <c r="N389">
        <f t="shared" si="96"/>
        <v>1</v>
      </c>
      <c r="O389">
        <f t="shared" si="97"/>
        <v>7</v>
      </c>
      <c r="P389">
        <f t="shared" si="98"/>
        <v>7</v>
      </c>
      <c r="Q389">
        <f t="shared" si="99"/>
        <v>6</v>
      </c>
      <c r="R389">
        <f t="shared" si="100"/>
        <v>6</v>
      </c>
      <c r="S389">
        <f t="shared" si="101"/>
        <v>1</v>
      </c>
      <c r="T389">
        <f t="shared" si="102"/>
        <v>6</v>
      </c>
      <c r="U389">
        <f t="shared" si="103"/>
        <v>7</v>
      </c>
      <c r="V389">
        <f t="shared" si="104"/>
        <v>7</v>
      </c>
      <c r="W389">
        <f t="shared" si="105"/>
        <v>7</v>
      </c>
      <c r="X389">
        <f t="shared" si="106"/>
        <v>1</v>
      </c>
      <c r="Y389">
        <f t="shared" si="107"/>
        <v>6.5</v>
      </c>
      <c r="Z389">
        <f t="shared" si="108"/>
        <v>7</v>
      </c>
      <c r="AA389">
        <f t="shared" si="109"/>
        <v>6.5</v>
      </c>
      <c r="AB389">
        <f t="shared" si="110"/>
        <v>6.5</v>
      </c>
      <c r="AC389">
        <v>4.4400000000000004</v>
      </c>
      <c r="AD389">
        <v>5.23</v>
      </c>
      <c r="AE389">
        <v>5.4</v>
      </c>
      <c r="AF389">
        <v>4.83</v>
      </c>
      <c r="AG389">
        <v>5.38</v>
      </c>
      <c r="AH389" t="str">
        <f>LOOKUP(X389,{0,2.99,4.44,5.89},{"Low","Medium Low","Medium High","High"})</f>
        <v>Low</v>
      </c>
      <c r="AI389" t="str">
        <f>LOOKUP(Y389,{0,4.12,5.23,6.34},{"Low","Medium Low","Medium High","High"})</f>
        <v>High</v>
      </c>
      <c r="AJ389" t="str">
        <f>LOOKUP(Z389,{0,4.08,5.4,6.72},{"Low","Medium Low","Medium High","High"})</f>
        <v>High</v>
      </c>
      <c r="AK389" t="str">
        <f>LOOKUP(AA389,{0,3.41,4.83,6.25},{"Low","Medium Low","Medium High","High"})</f>
        <v>High</v>
      </c>
      <c r="AL389" t="str">
        <f>LOOKUP(AB389,{0,4.31,5.38,6.45},{"Low","Medium Low","Medium High","High"})</f>
        <v>High</v>
      </c>
      <c r="AM389">
        <f>VLOOKUP(C389,'CLEAN DATA'!$C$1:$BE$1213,25,FALSE)</f>
        <v>13</v>
      </c>
      <c r="AN389">
        <f>VLOOKUP($C389,'CLEAN DATA'!$C$1:$BE$1213,2,FALSE)</f>
        <v>67</v>
      </c>
      <c r="AO389" t="str">
        <f t="shared" si="111"/>
        <v>60+</v>
      </c>
      <c r="AP389">
        <f>VLOOKUP(C389,'AT Copy'!C388:BP1600,66,FALSE)</f>
        <v>8</v>
      </c>
      <c r="AQ389">
        <f>VLOOKUP(C389,'AT Copy'!C388:BP1600,40,FALSE)</f>
        <v>0</v>
      </c>
    </row>
    <row r="390" spans="1:43" x14ac:dyDescent="0.2">
      <c r="A390">
        <v>389</v>
      </c>
      <c r="B390" s="2">
        <v>44095.969201388885</v>
      </c>
      <c r="C390" t="s">
        <v>532</v>
      </c>
      <c r="D390">
        <v>7</v>
      </c>
      <c r="E390">
        <v>1</v>
      </c>
      <c r="F390">
        <v>7</v>
      </c>
      <c r="G390">
        <v>1</v>
      </c>
      <c r="H390">
        <v>7</v>
      </c>
      <c r="I390">
        <v>1</v>
      </c>
      <c r="J390">
        <v>7</v>
      </c>
      <c r="K390">
        <v>1</v>
      </c>
      <c r="L390">
        <v>7</v>
      </c>
      <c r="M390">
        <v>1</v>
      </c>
      <c r="N390">
        <f t="shared" si="96"/>
        <v>7</v>
      </c>
      <c r="O390">
        <f t="shared" si="97"/>
        <v>7</v>
      </c>
      <c r="P390">
        <f t="shared" si="98"/>
        <v>7</v>
      </c>
      <c r="Q390">
        <f t="shared" si="99"/>
        <v>7</v>
      </c>
      <c r="R390">
        <f t="shared" si="100"/>
        <v>7</v>
      </c>
      <c r="S390">
        <f t="shared" si="101"/>
        <v>7</v>
      </c>
      <c r="T390">
        <f t="shared" si="102"/>
        <v>7</v>
      </c>
      <c r="U390">
        <f t="shared" si="103"/>
        <v>7</v>
      </c>
      <c r="V390">
        <f t="shared" si="104"/>
        <v>7</v>
      </c>
      <c r="W390">
        <f t="shared" si="105"/>
        <v>7</v>
      </c>
      <c r="X390">
        <f t="shared" si="106"/>
        <v>7</v>
      </c>
      <c r="Y390">
        <f t="shared" si="107"/>
        <v>7</v>
      </c>
      <c r="Z390">
        <f t="shared" si="108"/>
        <v>7</v>
      </c>
      <c r="AA390">
        <f t="shared" si="109"/>
        <v>7</v>
      </c>
      <c r="AB390">
        <f t="shared" si="110"/>
        <v>7</v>
      </c>
      <c r="AC390">
        <v>4.4400000000000004</v>
      </c>
      <c r="AD390">
        <v>5.23</v>
      </c>
      <c r="AE390">
        <v>5.4</v>
      </c>
      <c r="AF390">
        <v>4.83</v>
      </c>
      <c r="AG390">
        <v>5.38</v>
      </c>
      <c r="AH390" t="str">
        <f>LOOKUP(X390,{0,2.99,4.44,5.89},{"Low","Medium Low","Medium High","High"})</f>
        <v>High</v>
      </c>
      <c r="AI390" t="str">
        <f>LOOKUP(Y390,{0,4.12,5.23,6.34},{"Low","Medium Low","Medium High","High"})</f>
        <v>High</v>
      </c>
      <c r="AJ390" t="str">
        <f>LOOKUP(Z390,{0,4.08,5.4,6.72},{"Low","Medium Low","Medium High","High"})</f>
        <v>High</v>
      </c>
      <c r="AK390" t="str">
        <f>LOOKUP(AA390,{0,3.41,4.83,6.25},{"Low","Medium Low","Medium High","High"})</f>
        <v>High</v>
      </c>
      <c r="AL390" t="str">
        <f>LOOKUP(AB390,{0,4.31,5.38,6.45},{"Low","Medium Low","Medium High","High"})</f>
        <v>High</v>
      </c>
      <c r="AM390">
        <f>VLOOKUP(C390,'CLEAN DATA'!$C$1:$BE$1213,25,FALSE)</f>
        <v>2</v>
      </c>
      <c r="AN390">
        <f>VLOOKUP($C390,'CLEAN DATA'!$C$1:$BE$1213,2,FALSE)</f>
        <v>50</v>
      </c>
      <c r="AO390" t="str">
        <f t="shared" si="111"/>
        <v>41-50</v>
      </c>
      <c r="AP390">
        <f>VLOOKUP(C390,'AT Copy'!C389:BP1601,66,FALSE)</f>
        <v>4</v>
      </c>
      <c r="AQ390">
        <f>VLOOKUP(C390,'AT Copy'!C389:BP1601,40,FALSE)</f>
        <v>1</v>
      </c>
    </row>
    <row r="391" spans="1:43" x14ac:dyDescent="0.2">
      <c r="A391">
        <v>390</v>
      </c>
      <c r="B391" s="2">
        <v>44096.068043981482</v>
      </c>
      <c r="C391" t="s">
        <v>533</v>
      </c>
      <c r="D391">
        <v>4</v>
      </c>
      <c r="E391">
        <v>3</v>
      </c>
      <c r="F391">
        <v>4</v>
      </c>
      <c r="G391">
        <v>4</v>
      </c>
      <c r="H391">
        <v>4</v>
      </c>
      <c r="I391">
        <v>5</v>
      </c>
      <c r="J391">
        <v>3</v>
      </c>
      <c r="K391">
        <v>4</v>
      </c>
      <c r="L391">
        <v>6</v>
      </c>
      <c r="M391">
        <v>4</v>
      </c>
      <c r="N391">
        <f t="shared" si="96"/>
        <v>4</v>
      </c>
      <c r="O391">
        <f t="shared" si="97"/>
        <v>5</v>
      </c>
      <c r="P391">
        <f t="shared" si="98"/>
        <v>4</v>
      </c>
      <c r="Q391">
        <f t="shared" si="99"/>
        <v>4</v>
      </c>
      <c r="R391">
        <f t="shared" si="100"/>
        <v>4</v>
      </c>
      <c r="S391">
        <f t="shared" si="101"/>
        <v>3</v>
      </c>
      <c r="T391">
        <f t="shared" si="102"/>
        <v>3</v>
      </c>
      <c r="U391">
        <f t="shared" si="103"/>
        <v>4</v>
      </c>
      <c r="V391">
        <f t="shared" si="104"/>
        <v>6</v>
      </c>
      <c r="W391">
        <f t="shared" si="105"/>
        <v>4</v>
      </c>
      <c r="X391">
        <f t="shared" si="106"/>
        <v>3.5</v>
      </c>
      <c r="Y391">
        <f t="shared" si="107"/>
        <v>4</v>
      </c>
      <c r="Z391">
        <f t="shared" si="108"/>
        <v>4</v>
      </c>
      <c r="AA391">
        <f t="shared" si="109"/>
        <v>5</v>
      </c>
      <c r="AB391">
        <f t="shared" si="110"/>
        <v>4</v>
      </c>
      <c r="AC391">
        <v>4.4400000000000004</v>
      </c>
      <c r="AD391">
        <v>5.23</v>
      </c>
      <c r="AE391">
        <v>5.4</v>
      </c>
      <c r="AF391">
        <v>4.83</v>
      </c>
      <c r="AG391">
        <v>5.38</v>
      </c>
      <c r="AH391" t="str">
        <f>LOOKUP(X391,{0,2.99,4.44,5.89},{"Low","Medium Low","Medium High","High"})</f>
        <v>Medium Low</v>
      </c>
      <c r="AI391" t="str">
        <f>LOOKUP(Y391,{0,4.12,5.23,6.34},{"Low","Medium Low","Medium High","High"})</f>
        <v>Low</v>
      </c>
      <c r="AJ391" t="str">
        <f>LOOKUP(Z391,{0,4.08,5.4,6.72},{"Low","Medium Low","Medium High","High"})</f>
        <v>Low</v>
      </c>
      <c r="AK391" t="str">
        <f>LOOKUP(AA391,{0,3.41,4.83,6.25},{"Low","Medium Low","Medium High","High"})</f>
        <v>Medium High</v>
      </c>
      <c r="AL391" t="str">
        <f>LOOKUP(AB391,{0,4.31,5.38,6.45},{"Low","Medium Low","Medium High","High"})</f>
        <v>Low</v>
      </c>
      <c r="AM391">
        <f>VLOOKUP(C391,'CLEAN DATA'!$C$1:$BE$1213,25,FALSE)</f>
        <v>10</v>
      </c>
      <c r="AN391">
        <f>VLOOKUP($C391,'CLEAN DATA'!$C$1:$BE$1213,2,FALSE)</f>
        <v>20</v>
      </c>
      <c r="AO391" t="str">
        <f t="shared" si="111"/>
        <v>&lt;=30</v>
      </c>
      <c r="AP391">
        <f>VLOOKUP(C391,'AT Copy'!C390:BP1602,66,FALSE)</f>
        <v>1</v>
      </c>
      <c r="AQ391">
        <f>VLOOKUP(C391,'AT Copy'!C390:BP1602,40,FALSE)</f>
        <v>0</v>
      </c>
    </row>
    <row r="392" spans="1:43" x14ac:dyDescent="0.2">
      <c r="A392">
        <v>391</v>
      </c>
      <c r="B392" s="2">
        <v>44096.076550925929</v>
      </c>
      <c r="C392" t="s">
        <v>534</v>
      </c>
      <c r="D392">
        <v>3</v>
      </c>
      <c r="E392">
        <v>3</v>
      </c>
      <c r="F392">
        <v>7</v>
      </c>
      <c r="G392">
        <v>3</v>
      </c>
      <c r="H392">
        <v>3</v>
      </c>
      <c r="I392">
        <v>2</v>
      </c>
      <c r="J392">
        <v>2</v>
      </c>
      <c r="K392">
        <v>5</v>
      </c>
      <c r="L392">
        <v>4</v>
      </c>
      <c r="M392">
        <v>4</v>
      </c>
      <c r="N392">
        <f t="shared" si="96"/>
        <v>3</v>
      </c>
      <c r="O392">
        <f t="shared" si="97"/>
        <v>5</v>
      </c>
      <c r="P392">
        <f t="shared" si="98"/>
        <v>7</v>
      </c>
      <c r="Q392">
        <f t="shared" si="99"/>
        <v>5</v>
      </c>
      <c r="R392">
        <f t="shared" si="100"/>
        <v>3</v>
      </c>
      <c r="S392">
        <f t="shared" si="101"/>
        <v>6</v>
      </c>
      <c r="T392">
        <f t="shared" si="102"/>
        <v>2</v>
      </c>
      <c r="U392">
        <f t="shared" si="103"/>
        <v>3</v>
      </c>
      <c r="V392">
        <f t="shared" si="104"/>
        <v>4</v>
      </c>
      <c r="W392">
        <f t="shared" si="105"/>
        <v>4</v>
      </c>
      <c r="X392">
        <f t="shared" si="106"/>
        <v>4.5</v>
      </c>
      <c r="Y392">
        <f t="shared" si="107"/>
        <v>3.5</v>
      </c>
      <c r="Z392">
        <f t="shared" si="108"/>
        <v>5</v>
      </c>
      <c r="AA392">
        <f t="shared" si="109"/>
        <v>4.5</v>
      </c>
      <c r="AB392">
        <f t="shared" si="110"/>
        <v>3.5</v>
      </c>
      <c r="AC392">
        <v>4.4400000000000004</v>
      </c>
      <c r="AD392">
        <v>5.23</v>
      </c>
      <c r="AE392">
        <v>5.4</v>
      </c>
      <c r="AF392">
        <v>4.83</v>
      </c>
      <c r="AG392">
        <v>5.38</v>
      </c>
      <c r="AH392" t="str">
        <f>LOOKUP(X392,{0,2.99,4.44,5.89},{"Low","Medium Low","Medium High","High"})</f>
        <v>Medium High</v>
      </c>
      <c r="AI392" t="str">
        <f>LOOKUP(Y392,{0,4.12,5.23,6.34},{"Low","Medium Low","Medium High","High"})</f>
        <v>Low</v>
      </c>
      <c r="AJ392" t="str">
        <f>LOOKUP(Z392,{0,4.08,5.4,6.72},{"Low","Medium Low","Medium High","High"})</f>
        <v>Medium Low</v>
      </c>
      <c r="AK392" t="str">
        <f>LOOKUP(AA392,{0,3.41,4.83,6.25},{"Low","Medium Low","Medium High","High"})</f>
        <v>Medium Low</v>
      </c>
      <c r="AL392" t="str">
        <f>LOOKUP(AB392,{0,4.31,5.38,6.45},{"Low","Medium Low","Medium High","High"})</f>
        <v>Low</v>
      </c>
      <c r="AM392">
        <f>VLOOKUP(C392,'CLEAN DATA'!$C$1:$BE$1213,25,FALSE)</f>
        <v>3</v>
      </c>
      <c r="AN392">
        <f>VLOOKUP($C392,'CLEAN DATA'!$C$1:$BE$1213,2,FALSE)</f>
        <v>19</v>
      </c>
      <c r="AO392" t="str">
        <f t="shared" si="111"/>
        <v>&lt;=30</v>
      </c>
      <c r="AP392">
        <f>VLOOKUP(C392,'AT Copy'!C391:BP1603,66,FALSE)</f>
        <v>1</v>
      </c>
      <c r="AQ392">
        <f>VLOOKUP(C392,'AT Copy'!C391:BP1603,40,FALSE)</f>
        <v>0</v>
      </c>
    </row>
    <row r="393" spans="1:43" x14ac:dyDescent="0.2">
      <c r="A393">
        <v>392</v>
      </c>
      <c r="B393" s="2">
        <v>44096.184664351851</v>
      </c>
      <c r="C393" t="s">
        <v>535</v>
      </c>
      <c r="D393">
        <v>3</v>
      </c>
      <c r="E393">
        <v>1</v>
      </c>
      <c r="F393">
        <v>7</v>
      </c>
      <c r="G393">
        <v>2</v>
      </c>
      <c r="H393">
        <v>6</v>
      </c>
      <c r="I393">
        <v>7</v>
      </c>
      <c r="J393">
        <v>7</v>
      </c>
      <c r="K393">
        <v>1</v>
      </c>
      <c r="L393">
        <v>7</v>
      </c>
      <c r="M393">
        <v>1</v>
      </c>
      <c r="N393">
        <f t="shared" si="96"/>
        <v>3</v>
      </c>
      <c r="O393">
        <f t="shared" si="97"/>
        <v>7</v>
      </c>
      <c r="P393">
        <f t="shared" si="98"/>
        <v>7</v>
      </c>
      <c r="Q393">
        <f t="shared" si="99"/>
        <v>6</v>
      </c>
      <c r="R393">
        <f t="shared" si="100"/>
        <v>6</v>
      </c>
      <c r="S393">
        <f t="shared" si="101"/>
        <v>1</v>
      </c>
      <c r="T393">
        <f t="shared" si="102"/>
        <v>7</v>
      </c>
      <c r="U393">
        <f t="shared" si="103"/>
        <v>7</v>
      </c>
      <c r="V393">
        <f t="shared" si="104"/>
        <v>7</v>
      </c>
      <c r="W393">
        <f t="shared" si="105"/>
        <v>7</v>
      </c>
      <c r="X393">
        <f t="shared" si="106"/>
        <v>2</v>
      </c>
      <c r="Y393">
        <f t="shared" si="107"/>
        <v>7</v>
      </c>
      <c r="Z393">
        <f t="shared" si="108"/>
        <v>7</v>
      </c>
      <c r="AA393">
        <f t="shared" si="109"/>
        <v>6.5</v>
      </c>
      <c r="AB393">
        <f t="shared" si="110"/>
        <v>6.5</v>
      </c>
      <c r="AC393">
        <v>4.4400000000000004</v>
      </c>
      <c r="AD393">
        <v>5.23</v>
      </c>
      <c r="AE393">
        <v>5.4</v>
      </c>
      <c r="AF393">
        <v>4.83</v>
      </c>
      <c r="AG393">
        <v>5.38</v>
      </c>
      <c r="AH393" t="str">
        <f>LOOKUP(X393,{0,2.99,4.44,5.89},{"Low","Medium Low","Medium High","High"})</f>
        <v>Low</v>
      </c>
      <c r="AI393" t="str">
        <f>LOOKUP(Y393,{0,4.12,5.23,6.34},{"Low","Medium Low","Medium High","High"})</f>
        <v>High</v>
      </c>
      <c r="AJ393" t="str">
        <f>LOOKUP(Z393,{0,4.08,5.4,6.72},{"Low","Medium Low","Medium High","High"})</f>
        <v>High</v>
      </c>
      <c r="AK393" t="str">
        <f>LOOKUP(AA393,{0,3.41,4.83,6.25},{"Low","Medium Low","Medium High","High"})</f>
        <v>High</v>
      </c>
      <c r="AL393" t="str">
        <f>LOOKUP(AB393,{0,4.31,5.38,6.45},{"Low","Medium Low","Medium High","High"})</f>
        <v>High</v>
      </c>
      <c r="AM393">
        <f>VLOOKUP(C393,'CLEAN DATA'!$C$1:$BE$1213,25,FALSE)</f>
        <v>10</v>
      </c>
      <c r="AN393">
        <f>VLOOKUP($C393,'CLEAN DATA'!$C$1:$BE$1213,2,FALSE)</f>
        <v>50</v>
      </c>
      <c r="AO393" t="str">
        <f t="shared" si="111"/>
        <v>41-50</v>
      </c>
      <c r="AP393">
        <f>VLOOKUP(C393,'AT Copy'!C392:BP1604,66,FALSE)</f>
        <v>8</v>
      </c>
      <c r="AQ393">
        <f>VLOOKUP(C393,'AT Copy'!C392:BP1604,40,FALSE)</f>
        <v>1</v>
      </c>
    </row>
    <row r="394" spans="1:43" x14ac:dyDescent="0.2">
      <c r="A394">
        <v>393</v>
      </c>
      <c r="B394" s="2">
        <v>44096.250752314816</v>
      </c>
      <c r="C394" t="s">
        <v>536</v>
      </c>
      <c r="D394">
        <v>5</v>
      </c>
      <c r="E394">
        <v>1</v>
      </c>
      <c r="F394">
        <v>7</v>
      </c>
      <c r="G394">
        <v>1</v>
      </c>
      <c r="H394">
        <v>7</v>
      </c>
      <c r="I394">
        <v>6</v>
      </c>
      <c r="J394">
        <v>7</v>
      </c>
      <c r="K394">
        <v>1</v>
      </c>
      <c r="L394">
        <v>7</v>
      </c>
      <c r="M394">
        <v>1</v>
      </c>
      <c r="N394">
        <f t="shared" si="96"/>
        <v>5</v>
      </c>
      <c r="O394">
        <f t="shared" si="97"/>
        <v>7</v>
      </c>
      <c r="P394">
        <f t="shared" si="98"/>
        <v>7</v>
      </c>
      <c r="Q394">
        <f t="shared" si="99"/>
        <v>7</v>
      </c>
      <c r="R394">
        <f t="shared" si="100"/>
        <v>7</v>
      </c>
      <c r="S394">
        <f t="shared" si="101"/>
        <v>2</v>
      </c>
      <c r="T394">
        <f t="shared" si="102"/>
        <v>7</v>
      </c>
      <c r="U394">
        <f t="shared" si="103"/>
        <v>7</v>
      </c>
      <c r="V394">
        <f t="shared" si="104"/>
        <v>7</v>
      </c>
      <c r="W394">
        <f t="shared" si="105"/>
        <v>7</v>
      </c>
      <c r="X394">
        <f t="shared" si="106"/>
        <v>3.5</v>
      </c>
      <c r="Y394">
        <f t="shared" si="107"/>
        <v>7</v>
      </c>
      <c r="Z394">
        <f t="shared" si="108"/>
        <v>7</v>
      </c>
      <c r="AA394">
        <f t="shared" si="109"/>
        <v>7</v>
      </c>
      <c r="AB394">
        <f t="shared" si="110"/>
        <v>7</v>
      </c>
      <c r="AC394">
        <v>4.4400000000000004</v>
      </c>
      <c r="AD394">
        <v>5.23</v>
      </c>
      <c r="AE394">
        <v>5.4</v>
      </c>
      <c r="AF394">
        <v>4.83</v>
      </c>
      <c r="AG394">
        <v>5.38</v>
      </c>
      <c r="AH394" t="str">
        <f>LOOKUP(X394,{0,2.99,4.44,5.89},{"Low","Medium Low","Medium High","High"})</f>
        <v>Medium Low</v>
      </c>
      <c r="AI394" t="str">
        <f>LOOKUP(Y394,{0,4.12,5.23,6.34},{"Low","Medium Low","Medium High","High"})</f>
        <v>High</v>
      </c>
      <c r="AJ394" t="str">
        <f>LOOKUP(Z394,{0,4.08,5.4,6.72},{"Low","Medium Low","Medium High","High"})</f>
        <v>High</v>
      </c>
      <c r="AK394" t="str">
        <f>LOOKUP(AA394,{0,3.41,4.83,6.25},{"Low","Medium Low","Medium High","High"})</f>
        <v>High</v>
      </c>
      <c r="AL394" t="str">
        <f>LOOKUP(AB394,{0,4.31,5.38,6.45},{"Low","Medium Low","Medium High","High"})</f>
        <v>High</v>
      </c>
      <c r="AM394">
        <f>VLOOKUP(C394,'CLEAN DATA'!$C$1:$BE$1213,25,FALSE)</f>
        <v>3</v>
      </c>
      <c r="AN394">
        <f>VLOOKUP($C394,'CLEAN DATA'!$C$1:$BE$1213,2,FALSE)</f>
        <v>46</v>
      </c>
      <c r="AO394" t="str">
        <f t="shared" si="111"/>
        <v>41-50</v>
      </c>
      <c r="AP394">
        <f>VLOOKUP(C394,'AT Copy'!C393:BP1605,66,FALSE)</f>
        <v>8</v>
      </c>
      <c r="AQ394">
        <f>VLOOKUP(C394,'AT Copy'!C393:BP1605,40,FALSE)</f>
        <v>1</v>
      </c>
    </row>
    <row r="395" spans="1:43" x14ac:dyDescent="0.2">
      <c r="A395">
        <v>394</v>
      </c>
      <c r="B395" s="2">
        <v>44096.368078703701</v>
      </c>
      <c r="C395" t="s">
        <v>537</v>
      </c>
      <c r="D395">
        <v>4</v>
      </c>
      <c r="E395">
        <v>4</v>
      </c>
      <c r="F395">
        <v>5</v>
      </c>
      <c r="G395">
        <v>4</v>
      </c>
      <c r="H395">
        <v>5</v>
      </c>
      <c r="I395">
        <v>5</v>
      </c>
      <c r="J395">
        <v>6</v>
      </c>
      <c r="K395">
        <v>3</v>
      </c>
      <c r="L395">
        <v>5</v>
      </c>
      <c r="M395">
        <v>4</v>
      </c>
      <c r="N395">
        <f t="shared" si="96"/>
        <v>4</v>
      </c>
      <c r="O395">
        <f t="shared" si="97"/>
        <v>4</v>
      </c>
      <c r="P395">
        <f t="shared" si="98"/>
        <v>5</v>
      </c>
      <c r="Q395">
        <f t="shared" si="99"/>
        <v>4</v>
      </c>
      <c r="R395">
        <f t="shared" si="100"/>
        <v>5</v>
      </c>
      <c r="S395">
        <f t="shared" si="101"/>
        <v>3</v>
      </c>
      <c r="T395">
        <f t="shared" si="102"/>
        <v>6</v>
      </c>
      <c r="U395">
        <f t="shared" si="103"/>
        <v>5</v>
      </c>
      <c r="V395">
        <f t="shared" si="104"/>
        <v>5</v>
      </c>
      <c r="W395">
        <f t="shared" si="105"/>
        <v>4</v>
      </c>
      <c r="X395">
        <f t="shared" si="106"/>
        <v>3.5</v>
      </c>
      <c r="Y395">
        <f t="shared" si="107"/>
        <v>5</v>
      </c>
      <c r="Z395">
        <f t="shared" si="108"/>
        <v>5</v>
      </c>
      <c r="AA395">
        <f t="shared" si="109"/>
        <v>4.5</v>
      </c>
      <c r="AB395">
        <f t="shared" si="110"/>
        <v>4.5</v>
      </c>
      <c r="AC395">
        <v>4.4400000000000004</v>
      </c>
      <c r="AD395">
        <v>5.23</v>
      </c>
      <c r="AE395">
        <v>5.4</v>
      </c>
      <c r="AF395">
        <v>4.83</v>
      </c>
      <c r="AG395">
        <v>5.38</v>
      </c>
      <c r="AH395" t="str">
        <f>LOOKUP(X395,{0,2.99,4.44,5.89},{"Low","Medium Low","Medium High","High"})</f>
        <v>Medium Low</v>
      </c>
      <c r="AI395" t="str">
        <f>LOOKUP(Y395,{0,4.12,5.23,6.34},{"Low","Medium Low","Medium High","High"})</f>
        <v>Medium Low</v>
      </c>
      <c r="AJ395" t="str">
        <f>LOOKUP(Z395,{0,4.08,5.4,6.72},{"Low","Medium Low","Medium High","High"})</f>
        <v>Medium Low</v>
      </c>
      <c r="AK395" t="str">
        <f>LOOKUP(AA395,{0,3.41,4.83,6.25},{"Low","Medium Low","Medium High","High"})</f>
        <v>Medium Low</v>
      </c>
      <c r="AL395" t="str">
        <f>LOOKUP(AB395,{0,4.31,5.38,6.45},{"Low","Medium Low","Medium High","High"})</f>
        <v>Medium Low</v>
      </c>
      <c r="AM395">
        <f>VLOOKUP(C395,'CLEAN DATA'!$C$1:$BE$1213,25,FALSE)</f>
        <v>13</v>
      </c>
      <c r="AN395">
        <f>VLOOKUP($C395,'CLEAN DATA'!$C$1:$BE$1213,2,FALSE)</f>
        <v>70</v>
      </c>
      <c r="AO395" t="str">
        <f t="shared" si="111"/>
        <v>60+</v>
      </c>
      <c r="AP395">
        <f>VLOOKUP(C395,'AT Copy'!C394:BP1606,66,FALSE)</f>
        <v>3</v>
      </c>
      <c r="AQ395">
        <f>VLOOKUP(C395,'AT Copy'!C394:BP1606,40,FALSE)</f>
        <v>1</v>
      </c>
    </row>
    <row r="396" spans="1:43" x14ac:dyDescent="0.2">
      <c r="A396">
        <v>395</v>
      </c>
      <c r="B396" s="2">
        <v>44096.438321759262</v>
      </c>
      <c r="C396" t="s">
        <v>539</v>
      </c>
      <c r="D396">
        <v>6</v>
      </c>
      <c r="E396">
        <v>1</v>
      </c>
      <c r="F396">
        <v>7</v>
      </c>
      <c r="G396">
        <v>1</v>
      </c>
      <c r="H396">
        <v>7</v>
      </c>
      <c r="I396">
        <v>6</v>
      </c>
      <c r="J396">
        <v>7</v>
      </c>
      <c r="K396">
        <v>1</v>
      </c>
      <c r="L396">
        <v>7</v>
      </c>
      <c r="M396">
        <v>2</v>
      </c>
      <c r="N396">
        <f t="shared" si="96"/>
        <v>6</v>
      </c>
      <c r="O396">
        <f t="shared" si="97"/>
        <v>7</v>
      </c>
      <c r="P396">
        <f t="shared" si="98"/>
        <v>7</v>
      </c>
      <c r="Q396">
        <f t="shared" si="99"/>
        <v>7</v>
      </c>
      <c r="R396">
        <f t="shared" si="100"/>
        <v>7</v>
      </c>
      <c r="S396">
        <f t="shared" si="101"/>
        <v>2</v>
      </c>
      <c r="T396">
        <f t="shared" si="102"/>
        <v>7</v>
      </c>
      <c r="U396">
        <f t="shared" si="103"/>
        <v>7</v>
      </c>
      <c r="V396">
        <f t="shared" si="104"/>
        <v>7</v>
      </c>
      <c r="W396">
        <f t="shared" si="105"/>
        <v>6</v>
      </c>
      <c r="X396">
        <f t="shared" si="106"/>
        <v>4</v>
      </c>
      <c r="Y396">
        <f t="shared" si="107"/>
        <v>7</v>
      </c>
      <c r="Z396">
        <f t="shared" si="108"/>
        <v>7</v>
      </c>
      <c r="AA396">
        <f t="shared" si="109"/>
        <v>7</v>
      </c>
      <c r="AB396">
        <f t="shared" si="110"/>
        <v>6.5</v>
      </c>
      <c r="AC396">
        <v>4.4400000000000004</v>
      </c>
      <c r="AD396">
        <v>5.23</v>
      </c>
      <c r="AE396">
        <v>5.4</v>
      </c>
      <c r="AF396">
        <v>4.83</v>
      </c>
      <c r="AG396">
        <v>5.38</v>
      </c>
      <c r="AH396" t="str">
        <f>LOOKUP(X396,{0,2.99,4.44,5.89},{"Low","Medium Low","Medium High","High"})</f>
        <v>Medium Low</v>
      </c>
      <c r="AI396" t="str">
        <f>LOOKUP(Y396,{0,4.12,5.23,6.34},{"Low","Medium Low","Medium High","High"})</f>
        <v>High</v>
      </c>
      <c r="AJ396" t="str">
        <f>LOOKUP(Z396,{0,4.08,5.4,6.72},{"Low","Medium Low","Medium High","High"})</f>
        <v>High</v>
      </c>
      <c r="AK396" t="str">
        <f>LOOKUP(AA396,{0,3.41,4.83,6.25},{"Low","Medium Low","Medium High","High"})</f>
        <v>High</v>
      </c>
      <c r="AL396" t="str">
        <f>LOOKUP(AB396,{0,4.31,5.38,6.45},{"Low","Medium Low","Medium High","High"})</f>
        <v>High</v>
      </c>
      <c r="AM396">
        <f>VLOOKUP(C396,'CLEAN DATA'!$C$1:$BE$1213,25,FALSE)</f>
        <v>1</v>
      </c>
      <c r="AN396">
        <f>VLOOKUP($C396,'CLEAN DATA'!$C$1:$BE$1213,2,FALSE)</f>
        <v>52</v>
      </c>
      <c r="AO396" t="str">
        <f t="shared" si="111"/>
        <v>51-60</v>
      </c>
      <c r="AP396">
        <f>VLOOKUP(C396,'AT Copy'!C395:BP1607,66,FALSE)</f>
        <v>8</v>
      </c>
      <c r="AQ396">
        <f>VLOOKUP(C396,'AT Copy'!C395:BP1607,40,FALSE)</f>
        <v>1</v>
      </c>
    </row>
    <row r="397" spans="1:43" x14ac:dyDescent="0.2">
      <c r="A397">
        <v>396</v>
      </c>
      <c r="B397" s="2">
        <v>44096.456423611111</v>
      </c>
      <c r="C397" t="s">
        <v>540</v>
      </c>
      <c r="D397">
        <v>4</v>
      </c>
      <c r="E397">
        <v>2</v>
      </c>
      <c r="F397">
        <v>7</v>
      </c>
      <c r="G397">
        <v>5</v>
      </c>
      <c r="H397">
        <v>4</v>
      </c>
      <c r="I397">
        <v>6</v>
      </c>
      <c r="J397">
        <v>6</v>
      </c>
      <c r="K397">
        <v>5</v>
      </c>
      <c r="L397">
        <v>2</v>
      </c>
      <c r="M397">
        <v>7</v>
      </c>
      <c r="N397">
        <f t="shared" si="96"/>
        <v>4</v>
      </c>
      <c r="O397">
        <f t="shared" si="97"/>
        <v>6</v>
      </c>
      <c r="P397">
        <f t="shared" si="98"/>
        <v>7</v>
      </c>
      <c r="Q397">
        <f t="shared" si="99"/>
        <v>3</v>
      </c>
      <c r="R397">
        <f t="shared" si="100"/>
        <v>4</v>
      </c>
      <c r="S397">
        <f t="shared" si="101"/>
        <v>2</v>
      </c>
      <c r="T397">
        <f t="shared" si="102"/>
        <v>6</v>
      </c>
      <c r="U397">
        <f t="shared" si="103"/>
        <v>3</v>
      </c>
      <c r="V397">
        <f t="shared" si="104"/>
        <v>2</v>
      </c>
      <c r="W397">
        <f t="shared" si="105"/>
        <v>1</v>
      </c>
      <c r="X397">
        <f t="shared" si="106"/>
        <v>3</v>
      </c>
      <c r="Y397">
        <f t="shared" si="107"/>
        <v>6</v>
      </c>
      <c r="Z397">
        <f t="shared" si="108"/>
        <v>5</v>
      </c>
      <c r="AA397">
        <f t="shared" si="109"/>
        <v>2.5</v>
      </c>
      <c r="AB397">
        <f t="shared" si="110"/>
        <v>2.5</v>
      </c>
      <c r="AC397">
        <v>4.4400000000000004</v>
      </c>
      <c r="AD397">
        <v>5.23</v>
      </c>
      <c r="AE397">
        <v>5.4</v>
      </c>
      <c r="AF397">
        <v>4.83</v>
      </c>
      <c r="AG397">
        <v>5.38</v>
      </c>
      <c r="AH397" t="str">
        <f>LOOKUP(X397,{0,2.99,4.44,5.89},{"Low","Medium Low","Medium High","High"})</f>
        <v>Medium Low</v>
      </c>
      <c r="AI397" t="str">
        <f>LOOKUP(Y397,{0,4.12,5.23,6.34},{"Low","Medium Low","Medium High","High"})</f>
        <v>Medium High</v>
      </c>
      <c r="AJ397" t="str">
        <f>LOOKUP(Z397,{0,4.08,5.4,6.72},{"Low","Medium Low","Medium High","High"})</f>
        <v>Medium Low</v>
      </c>
      <c r="AK397" t="str">
        <f>LOOKUP(AA397,{0,3.41,4.83,6.25},{"Low","Medium Low","Medium High","High"})</f>
        <v>Low</v>
      </c>
      <c r="AL397" t="str">
        <f>LOOKUP(AB397,{0,4.31,5.38,6.45},{"Low","Medium Low","Medium High","High"})</f>
        <v>Low</v>
      </c>
      <c r="AM397">
        <f>VLOOKUP(C397,'CLEAN DATA'!$C$1:$BE$1213,25,FALSE)</f>
        <v>7</v>
      </c>
      <c r="AN397">
        <f>VLOOKUP($C397,'CLEAN DATA'!$C$1:$BE$1213,2,FALSE)</f>
        <v>51</v>
      </c>
      <c r="AO397" t="str">
        <f t="shared" si="111"/>
        <v>51-60</v>
      </c>
      <c r="AP397">
        <f>VLOOKUP(C397,'AT Copy'!C396:BP1608,66,FALSE)</f>
        <v>5</v>
      </c>
      <c r="AQ397">
        <f>VLOOKUP(C397,'AT Copy'!C396:BP1608,40,FALSE)</f>
        <v>0</v>
      </c>
    </row>
    <row r="398" spans="1:43" x14ac:dyDescent="0.2">
      <c r="A398">
        <v>397</v>
      </c>
      <c r="B398" s="2">
        <v>44096.484976851854</v>
      </c>
      <c r="C398" t="s">
        <v>541</v>
      </c>
      <c r="D398">
        <v>5</v>
      </c>
      <c r="E398">
        <v>1</v>
      </c>
      <c r="F398">
        <v>7</v>
      </c>
      <c r="G398">
        <v>2</v>
      </c>
      <c r="H398">
        <v>5</v>
      </c>
      <c r="I398">
        <v>6</v>
      </c>
      <c r="J398">
        <v>7</v>
      </c>
      <c r="K398">
        <v>1</v>
      </c>
      <c r="L398">
        <v>6</v>
      </c>
      <c r="M398">
        <v>4</v>
      </c>
      <c r="N398">
        <f t="shared" si="96"/>
        <v>5</v>
      </c>
      <c r="O398">
        <f t="shared" si="97"/>
        <v>7</v>
      </c>
      <c r="P398">
        <f t="shared" si="98"/>
        <v>7</v>
      </c>
      <c r="Q398">
        <f t="shared" si="99"/>
        <v>6</v>
      </c>
      <c r="R398">
        <f t="shared" si="100"/>
        <v>5</v>
      </c>
      <c r="S398">
        <f t="shared" si="101"/>
        <v>2</v>
      </c>
      <c r="T398">
        <f t="shared" si="102"/>
        <v>7</v>
      </c>
      <c r="U398">
        <f t="shared" si="103"/>
        <v>7</v>
      </c>
      <c r="V398">
        <f t="shared" si="104"/>
        <v>6</v>
      </c>
      <c r="W398">
        <f t="shared" si="105"/>
        <v>4</v>
      </c>
      <c r="X398">
        <f t="shared" si="106"/>
        <v>3.5</v>
      </c>
      <c r="Y398">
        <f t="shared" si="107"/>
        <v>7</v>
      </c>
      <c r="Z398">
        <f t="shared" si="108"/>
        <v>7</v>
      </c>
      <c r="AA398">
        <f t="shared" si="109"/>
        <v>6</v>
      </c>
      <c r="AB398">
        <f t="shared" si="110"/>
        <v>4.5</v>
      </c>
      <c r="AC398">
        <v>4.4400000000000004</v>
      </c>
      <c r="AD398">
        <v>5.23</v>
      </c>
      <c r="AE398">
        <v>5.4</v>
      </c>
      <c r="AF398">
        <v>4.83</v>
      </c>
      <c r="AG398">
        <v>5.38</v>
      </c>
      <c r="AH398" t="str">
        <f>LOOKUP(X398,{0,2.99,4.44,5.89},{"Low","Medium Low","Medium High","High"})</f>
        <v>Medium Low</v>
      </c>
      <c r="AI398" t="str">
        <f>LOOKUP(Y398,{0,4.12,5.23,6.34},{"Low","Medium Low","Medium High","High"})</f>
        <v>High</v>
      </c>
      <c r="AJ398" t="str">
        <f>LOOKUP(Z398,{0,4.08,5.4,6.72},{"Low","Medium Low","Medium High","High"})</f>
        <v>High</v>
      </c>
      <c r="AK398" t="str">
        <f>LOOKUP(AA398,{0,3.41,4.83,6.25},{"Low","Medium Low","Medium High","High"})</f>
        <v>Medium High</v>
      </c>
      <c r="AL398" t="str">
        <f>LOOKUP(AB398,{0,4.31,5.38,6.45},{"Low","Medium Low","Medium High","High"})</f>
        <v>Medium Low</v>
      </c>
      <c r="AM398">
        <f>VLOOKUP(C398,'CLEAN DATA'!$C$1:$BE$1213,25,FALSE)</f>
        <v>11</v>
      </c>
      <c r="AN398">
        <f>VLOOKUP($C398,'CLEAN DATA'!$C$1:$BE$1213,2,FALSE)</f>
        <v>29</v>
      </c>
      <c r="AO398" t="str">
        <f t="shared" si="111"/>
        <v>&lt;=30</v>
      </c>
      <c r="AP398">
        <f>VLOOKUP(C398,'AT Copy'!C397:BP1609,66,FALSE)</f>
        <v>2</v>
      </c>
      <c r="AQ398">
        <f>VLOOKUP(C398,'AT Copy'!C397:BP1609,40,FALSE)</f>
        <v>0</v>
      </c>
    </row>
    <row r="399" spans="1:43" x14ac:dyDescent="0.2">
      <c r="A399">
        <v>398</v>
      </c>
      <c r="B399" s="2">
        <v>44096.488668981481</v>
      </c>
      <c r="C399" t="s">
        <v>543</v>
      </c>
      <c r="D399">
        <v>6</v>
      </c>
      <c r="E399">
        <v>4</v>
      </c>
      <c r="F399">
        <v>6</v>
      </c>
      <c r="G399">
        <v>7</v>
      </c>
      <c r="H399">
        <v>5</v>
      </c>
      <c r="I399">
        <v>5</v>
      </c>
      <c r="J399">
        <v>6</v>
      </c>
      <c r="K399">
        <v>3</v>
      </c>
      <c r="L399">
        <v>6</v>
      </c>
      <c r="M399">
        <v>5</v>
      </c>
      <c r="N399">
        <f t="shared" si="96"/>
        <v>6</v>
      </c>
      <c r="O399">
        <f t="shared" si="97"/>
        <v>4</v>
      </c>
      <c r="P399">
        <f t="shared" si="98"/>
        <v>6</v>
      </c>
      <c r="Q399">
        <f t="shared" si="99"/>
        <v>1</v>
      </c>
      <c r="R399">
        <f t="shared" si="100"/>
        <v>5</v>
      </c>
      <c r="S399">
        <f t="shared" si="101"/>
        <v>3</v>
      </c>
      <c r="T399">
        <f t="shared" si="102"/>
        <v>6</v>
      </c>
      <c r="U399">
        <f t="shared" si="103"/>
        <v>5</v>
      </c>
      <c r="V399">
        <f t="shared" si="104"/>
        <v>6</v>
      </c>
      <c r="W399">
        <f t="shared" si="105"/>
        <v>3</v>
      </c>
      <c r="X399">
        <f t="shared" si="106"/>
        <v>4.5</v>
      </c>
      <c r="Y399">
        <f t="shared" si="107"/>
        <v>5</v>
      </c>
      <c r="Z399">
        <f t="shared" si="108"/>
        <v>5.5</v>
      </c>
      <c r="AA399">
        <f t="shared" si="109"/>
        <v>3.5</v>
      </c>
      <c r="AB399">
        <f t="shared" si="110"/>
        <v>4</v>
      </c>
      <c r="AC399">
        <v>4.4400000000000004</v>
      </c>
      <c r="AD399">
        <v>5.23</v>
      </c>
      <c r="AE399">
        <v>5.4</v>
      </c>
      <c r="AF399">
        <v>4.83</v>
      </c>
      <c r="AG399">
        <v>5.38</v>
      </c>
      <c r="AH399" t="str">
        <f>LOOKUP(X399,{0,2.99,4.44,5.89},{"Low","Medium Low","Medium High","High"})</f>
        <v>Medium High</v>
      </c>
      <c r="AI399" t="str">
        <f>LOOKUP(Y399,{0,4.12,5.23,6.34},{"Low","Medium Low","Medium High","High"})</f>
        <v>Medium Low</v>
      </c>
      <c r="AJ399" t="str">
        <f>LOOKUP(Z399,{0,4.08,5.4,6.72},{"Low","Medium Low","Medium High","High"})</f>
        <v>Medium High</v>
      </c>
      <c r="AK399" t="str">
        <f>LOOKUP(AA399,{0,3.41,4.83,6.25},{"Low","Medium Low","Medium High","High"})</f>
        <v>Medium Low</v>
      </c>
      <c r="AL399" t="str">
        <f>LOOKUP(AB399,{0,4.31,5.38,6.45},{"Low","Medium Low","Medium High","High"})</f>
        <v>Low</v>
      </c>
      <c r="AM399">
        <f>VLOOKUP(C399,'CLEAN DATA'!$C$1:$BE$1213,25,FALSE)</f>
        <v>3</v>
      </c>
      <c r="AN399">
        <f>VLOOKUP($C399,'CLEAN DATA'!$C$1:$BE$1213,2,FALSE)</f>
        <v>37</v>
      </c>
      <c r="AO399" t="str">
        <f t="shared" si="111"/>
        <v>31-40</v>
      </c>
      <c r="AP399">
        <f>VLOOKUP(C399,'AT Copy'!C398:BP1610,66,FALSE)</f>
        <v>7</v>
      </c>
      <c r="AQ399">
        <f>VLOOKUP(C399,'AT Copy'!C398:BP1610,40,FALSE)</f>
        <v>1</v>
      </c>
    </row>
    <row r="400" spans="1:43" x14ac:dyDescent="0.2">
      <c r="A400">
        <v>399</v>
      </c>
      <c r="B400" s="2">
        <v>44096.490312499998</v>
      </c>
      <c r="C400" t="s">
        <v>545</v>
      </c>
      <c r="D400">
        <v>6</v>
      </c>
      <c r="E400">
        <v>4</v>
      </c>
      <c r="F400">
        <v>6</v>
      </c>
      <c r="G400">
        <v>2</v>
      </c>
      <c r="H400">
        <v>7</v>
      </c>
      <c r="I400">
        <v>7</v>
      </c>
      <c r="J400">
        <v>6</v>
      </c>
      <c r="K400">
        <v>2</v>
      </c>
      <c r="L400">
        <v>6</v>
      </c>
      <c r="M400">
        <v>2</v>
      </c>
      <c r="N400">
        <f t="shared" si="96"/>
        <v>6</v>
      </c>
      <c r="O400">
        <f t="shared" si="97"/>
        <v>4</v>
      </c>
      <c r="P400">
        <f t="shared" si="98"/>
        <v>6</v>
      </c>
      <c r="Q400">
        <f t="shared" si="99"/>
        <v>6</v>
      </c>
      <c r="R400">
        <f t="shared" si="100"/>
        <v>7</v>
      </c>
      <c r="S400">
        <f t="shared" si="101"/>
        <v>1</v>
      </c>
      <c r="T400">
        <f t="shared" si="102"/>
        <v>6</v>
      </c>
      <c r="U400">
        <f t="shared" si="103"/>
        <v>6</v>
      </c>
      <c r="V400">
        <f t="shared" si="104"/>
        <v>6</v>
      </c>
      <c r="W400">
        <f t="shared" si="105"/>
        <v>6</v>
      </c>
      <c r="X400">
        <f t="shared" si="106"/>
        <v>3.5</v>
      </c>
      <c r="Y400">
        <f t="shared" si="107"/>
        <v>5</v>
      </c>
      <c r="Z400">
        <f t="shared" si="108"/>
        <v>6</v>
      </c>
      <c r="AA400">
        <f t="shared" si="109"/>
        <v>6</v>
      </c>
      <c r="AB400">
        <f t="shared" si="110"/>
        <v>6.5</v>
      </c>
      <c r="AC400">
        <v>4.4400000000000004</v>
      </c>
      <c r="AD400">
        <v>5.23</v>
      </c>
      <c r="AE400">
        <v>5.4</v>
      </c>
      <c r="AF400">
        <v>4.83</v>
      </c>
      <c r="AG400">
        <v>5.38</v>
      </c>
      <c r="AH400" t="str">
        <f>LOOKUP(X400,{0,2.99,4.44,5.89},{"Low","Medium Low","Medium High","High"})</f>
        <v>Medium Low</v>
      </c>
      <c r="AI400" t="str">
        <f>LOOKUP(Y400,{0,4.12,5.23,6.34},{"Low","Medium Low","Medium High","High"})</f>
        <v>Medium Low</v>
      </c>
      <c r="AJ400" t="str">
        <f>LOOKUP(Z400,{0,4.08,5.4,6.72},{"Low","Medium Low","Medium High","High"})</f>
        <v>Medium High</v>
      </c>
      <c r="AK400" t="str">
        <f>LOOKUP(AA400,{0,3.41,4.83,6.25},{"Low","Medium Low","Medium High","High"})</f>
        <v>Medium High</v>
      </c>
      <c r="AL400" t="str">
        <f>LOOKUP(AB400,{0,4.31,5.38,6.45},{"Low","Medium Low","Medium High","High"})</f>
        <v>High</v>
      </c>
      <c r="AM400">
        <f>VLOOKUP(C400,'CLEAN DATA'!$C$1:$BE$1213,25,FALSE)</f>
        <v>1</v>
      </c>
      <c r="AN400">
        <f>VLOOKUP($C400,'CLEAN DATA'!$C$1:$BE$1213,2,FALSE)</f>
        <v>35</v>
      </c>
      <c r="AO400" t="str">
        <f t="shared" si="111"/>
        <v>31-40</v>
      </c>
      <c r="AP400">
        <f>VLOOKUP(C400,'AT Copy'!C399:BP1611,66,FALSE)</f>
        <v>3</v>
      </c>
      <c r="AQ400">
        <f>VLOOKUP(C400,'AT Copy'!C399:BP1611,40,FALSE)</f>
        <v>1</v>
      </c>
    </row>
    <row r="401" spans="1:43" x14ac:dyDescent="0.2">
      <c r="A401">
        <v>400</v>
      </c>
      <c r="B401" s="2">
        <v>44096.490960648145</v>
      </c>
      <c r="C401" t="s">
        <v>546</v>
      </c>
      <c r="D401">
        <v>6</v>
      </c>
      <c r="E401">
        <v>4</v>
      </c>
      <c r="F401">
        <v>6</v>
      </c>
      <c r="G401">
        <v>3</v>
      </c>
      <c r="H401">
        <v>7</v>
      </c>
      <c r="I401">
        <v>5</v>
      </c>
      <c r="J401">
        <v>6</v>
      </c>
      <c r="K401">
        <v>3</v>
      </c>
      <c r="L401">
        <v>6</v>
      </c>
      <c r="M401">
        <v>2</v>
      </c>
      <c r="N401">
        <f t="shared" si="96"/>
        <v>6</v>
      </c>
      <c r="O401">
        <f t="shared" si="97"/>
        <v>4</v>
      </c>
      <c r="P401">
        <f t="shared" si="98"/>
        <v>6</v>
      </c>
      <c r="Q401">
        <f t="shared" si="99"/>
        <v>5</v>
      </c>
      <c r="R401">
        <f t="shared" si="100"/>
        <v>7</v>
      </c>
      <c r="S401">
        <f t="shared" si="101"/>
        <v>3</v>
      </c>
      <c r="T401">
        <f t="shared" si="102"/>
        <v>6</v>
      </c>
      <c r="U401">
        <f t="shared" si="103"/>
        <v>5</v>
      </c>
      <c r="V401">
        <f t="shared" si="104"/>
        <v>6</v>
      </c>
      <c r="W401">
        <f t="shared" si="105"/>
        <v>6</v>
      </c>
      <c r="X401">
        <f t="shared" si="106"/>
        <v>4.5</v>
      </c>
      <c r="Y401">
        <f t="shared" si="107"/>
        <v>5</v>
      </c>
      <c r="Z401">
        <f t="shared" si="108"/>
        <v>5.5</v>
      </c>
      <c r="AA401">
        <f t="shared" si="109"/>
        <v>5.5</v>
      </c>
      <c r="AB401">
        <f t="shared" si="110"/>
        <v>6.5</v>
      </c>
      <c r="AC401">
        <v>4.4400000000000004</v>
      </c>
      <c r="AD401">
        <v>5.23</v>
      </c>
      <c r="AE401">
        <v>5.4</v>
      </c>
      <c r="AF401">
        <v>4.83</v>
      </c>
      <c r="AG401">
        <v>5.38</v>
      </c>
      <c r="AH401" t="str">
        <f>LOOKUP(X401,{0,2.99,4.44,5.89},{"Low","Medium Low","Medium High","High"})</f>
        <v>Medium High</v>
      </c>
      <c r="AI401" t="str">
        <f>LOOKUP(Y401,{0,4.12,5.23,6.34},{"Low","Medium Low","Medium High","High"})</f>
        <v>Medium Low</v>
      </c>
      <c r="AJ401" t="str">
        <f>LOOKUP(Z401,{0,4.08,5.4,6.72},{"Low","Medium Low","Medium High","High"})</f>
        <v>Medium High</v>
      </c>
      <c r="AK401" t="str">
        <f>LOOKUP(AA401,{0,3.41,4.83,6.25},{"Low","Medium Low","Medium High","High"})</f>
        <v>Medium High</v>
      </c>
      <c r="AL401" t="str">
        <f>LOOKUP(AB401,{0,4.31,5.38,6.45},{"Low","Medium Low","Medium High","High"})</f>
        <v>High</v>
      </c>
      <c r="AM401">
        <f>VLOOKUP(C401,'CLEAN DATA'!$C$1:$BE$1213,25,FALSE)</f>
        <v>9</v>
      </c>
      <c r="AN401">
        <f>VLOOKUP($C401,'CLEAN DATA'!$C$1:$BE$1213,2,FALSE)</f>
        <v>41</v>
      </c>
      <c r="AO401" t="str">
        <f t="shared" si="111"/>
        <v>41-50</v>
      </c>
      <c r="AP401">
        <f>VLOOKUP(C401,'AT Copy'!C400:BP1612,66,FALSE)</f>
        <v>3</v>
      </c>
      <c r="AQ401">
        <f>VLOOKUP(C401,'AT Copy'!C400:BP1612,40,FALSE)</f>
        <v>1</v>
      </c>
    </row>
    <row r="402" spans="1:43" x14ac:dyDescent="0.2">
      <c r="A402">
        <v>401</v>
      </c>
      <c r="B402" s="2">
        <v>44096.491122685184</v>
      </c>
      <c r="C402" t="s">
        <v>547</v>
      </c>
      <c r="D402">
        <v>4</v>
      </c>
      <c r="E402">
        <v>3</v>
      </c>
      <c r="F402">
        <v>6</v>
      </c>
      <c r="G402">
        <v>3</v>
      </c>
      <c r="H402">
        <v>5</v>
      </c>
      <c r="I402">
        <v>5</v>
      </c>
      <c r="J402">
        <v>6</v>
      </c>
      <c r="K402">
        <v>5</v>
      </c>
      <c r="L402">
        <v>4</v>
      </c>
      <c r="M402">
        <v>5</v>
      </c>
      <c r="N402">
        <f t="shared" si="96"/>
        <v>4</v>
      </c>
      <c r="O402">
        <f t="shared" si="97"/>
        <v>5</v>
      </c>
      <c r="P402">
        <f t="shared" si="98"/>
        <v>6</v>
      </c>
      <c r="Q402">
        <f t="shared" si="99"/>
        <v>5</v>
      </c>
      <c r="R402">
        <f t="shared" si="100"/>
        <v>5</v>
      </c>
      <c r="S402">
        <f t="shared" si="101"/>
        <v>3</v>
      </c>
      <c r="T402">
        <f t="shared" si="102"/>
        <v>6</v>
      </c>
      <c r="U402">
        <f t="shared" si="103"/>
        <v>3</v>
      </c>
      <c r="V402">
        <f t="shared" si="104"/>
        <v>4</v>
      </c>
      <c r="W402">
        <f t="shared" si="105"/>
        <v>3</v>
      </c>
      <c r="X402">
        <f t="shared" si="106"/>
        <v>3.5</v>
      </c>
      <c r="Y402">
        <f t="shared" si="107"/>
        <v>5.5</v>
      </c>
      <c r="Z402">
        <f t="shared" si="108"/>
        <v>4.5</v>
      </c>
      <c r="AA402">
        <f t="shared" si="109"/>
        <v>4.5</v>
      </c>
      <c r="AB402">
        <f t="shared" si="110"/>
        <v>4</v>
      </c>
      <c r="AC402">
        <v>4.4400000000000004</v>
      </c>
      <c r="AD402">
        <v>5.23</v>
      </c>
      <c r="AE402">
        <v>5.4</v>
      </c>
      <c r="AF402">
        <v>4.83</v>
      </c>
      <c r="AG402">
        <v>5.38</v>
      </c>
      <c r="AH402" t="str">
        <f>LOOKUP(X402,{0,2.99,4.44,5.89},{"Low","Medium Low","Medium High","High"})</f>
        <v>Medium Low</v>
      </c>
      <c r="AI402" t="str">
        <f>LOOKUP(Y402,{0,4.12,5.23,6.34},{"Low","Medium Low","Medium High","High"})</f>
        <v>Medium High</v>
      </c>
      <c r="AJ402" t="str">
        <f>LOOKUP(Z402,{0,4.08,5.4,6.72},{"Low","Medium Low","Medium High","High"})</f>
        <v>Medium Low</v>
      </c>
      <c r="AK402" t="str">
        <f>LOOKUP(AA402,{0,3.41,4.83,6.25},{"Low","Medium Low","Medium High","High"})</f>
        <v>Medium Low</v>
      </c>
      <c r="AL402" t="str">
        <f>LOOKUP(AB402,{0,4.31,5.38,6.45},{"Low","Medium Low","Medium High","High"})</f>
        <v>Low</v>
      </c>
      <c r="AM402">
        <f>VLOOKUP(C402,'CLEAN DATA'!$C$1:$BE$1213,25,FALSE)</f>
        <v>3</v>
      </c>
      <c r="AN402">
        <f>VLOOKUP($C402,'CLEAN DATA'!$C$1:$BE$1213,2,FALSE)</f>
        <v>26</v>
      </c>
      <c r="AO402" t="str">
        <f t="shared" si="111"/>
        <v>&lt;=30</v>
      </c>
      <c r="AP402">
        <f>VLOOKUP(C402,'AT Copy'!C401:BP1613,66,FALSE)</f>
        <v>1</v>
      </c>
      <c r="AQ402">
        <f>VLOOKUP(C402,'AT Copy'!C401:BP1613,40,FALSE)</f>
        <v>0</v>
      </c>
    </row>
    <row r="403" spans="1:43" x14ac:dyDescent="0.2">
      <c r="A403">
        <v>402</v>
      </c>
      <c r="B403" s="2">
        <v>44096.491157407407</v>
      </c>
      <c r="C403" t="s">
        <v>548</v>
      </c>
      <c r="D403">
        <v>3</v>
      </c>
      <c r="E403">
        <v>1</v>
      </c>
      <c r="F403">
        <v>1</v>
      </c>
      <c r="G403">
        <v>4</v>
      </c>
      <c r="H403">
        <v>3</v>
      </c>
      <c r="I403">
        <v>2</v>
      </c>
      <c r="J403">
        <v>6</v>
      </c>
      <c r="K403">
        <v>1</v>
      </c>
      <c r="L403">
        <v>6</v>
      </c>
      <c r="M403">
        <v>2</v>
      </c>
      <c r="N403">
        <f t="shared" si="96"/>
        <v>3</v>
      </c>
      <c r="O403">
        <f t="shared" si="97"/>
        <v>7</v>
      </c>
      <c r="P403">
        <f t="shared" si="98"/>
        <v>1</v>
      </c>
      <c r="Q403">
        <f t="shared" si="99"/>
        <v>4</v>
      </c>
      <c r="R403">
        <f t="shared" si="100"/>
        <v>3</v>
      </c>
      <c r="S403">
        <f t="shared" si="101"/>
        <v>6</v>
      </c>
      <c r="T403">
        <f t="shared" si="102"/>
        <v>6</v>
      </c>
      <c r="U403">
        <f t="shared" si="103"/>
        <v>7</v>
      </c>
      <c r="V403">
        <f t="shared" si="104"/>
        <v>6</v>
      </c>
      <c r="W403">
        <f t="shared" si="105"/>
        <v>6</v>
      </c>
      <c r="X403">
        <f t="shared" si="106"/>
        <v>4.5</v>
      </c>
      <c r="Y403">
        <f t="shared" si="107"/>
        <v>6.5</v>
      </c>
      <c r="Z403">
        <f t="shared" si="108"/>
        <v>4</v>
      </c>
      <c r="AA403">
        <f t="shared" si="109"/>
        <v>5</v>
      </c>
      <c r="AB403">
        <f t="shared" si="110"/>
        <v>4.5</v>
      </c>
      <c r="AC403">
        <v>4.4400000000000004</v>
      </c>
      <c r="AD403">
        <v>5.23</v>
      </c>
      <c r="AE403">
        <v>5.4</v>
      </c>
      <c r="AF403">
        <v>4.83</v>
      </c>
      <c r="AG403">
        <v>5.38</v>
      </c>
      <c r="AH403" t="str">
        <f>LOOKUP(X403,{0,2.99,4.44,5.89},{"Low","Medium Low","Medium High","High"})</f>
        <v>Medium High</v>
      </c>
      <c r="AI403" t="str">
        <f>LOOKUP(Y403,{0,4.12,5.23,6.34},{"Low","Medium Low","Medium High","High"})</f>
        <v>High</v>
      </c>
      <c r="AJ403" t="str">
        <f>LOOKUP(Z403,{0,4.08,5.4,6.72},{"Low","Medium Low","Medium High","High"})</f>
        <v>Low</v>
      </c>
      <c r="AK403" t="str">
        <f>LOOKUP(AA403,{0,3.41,4.83,6.25},{"Low","Medium Low","Medium High","High"})</f>
        <v>Medium High</v>
      </c>
      <c r="AL403" t="str">
        <f>LOOKUP(AB403,{0,4.31,5.38,6.45},{"Low","Medium Low","Medium High","High"})</f>
        <v>Medium Low</v>
      </c>
      <c r="AM403">
        <f>VLOOKUP(C403,'CLEAN DATA'!$C$1:$BE$1213,25,FALSE)</f>
        <v>14</v>
      </c>
      <c r="AN403">
        <f>VLOOKUP($C403,'CLEAN DATA'!$C$1:$BE$1213,2,FALSE)</f>
        <v>75</v>
      </c>
      <c r="AO403" t="str">
        <f t="shared" si="111"/>
        <v>60+</v>
      </c>
      <c r="AP403">
        <f>VLOOKUP(C403,'AT Copy'!C402:BP1614,66,FALSE)</f>
        <v>6</v>
      </c>
      <c r="AQ403">
        <f>VLOOKUP(C403,'AT Copy'!C402:BP1614,40,FALSE)</f>
        <v>1</v>
      </c>
    </row>
    <row r="404" spans="1:43" x14ac:dyDescent="0.2">
      <c r="A404">
        <v>403</v>
      </c>
      <c r="B404" s="2">
        <v>44096.491203703707</v>
      </c>
      <c r="C404" t="s">
        <v>549</v>
      </c>
      <c r="D404">
        <v>5</v>
      </c>
      <c r="E404">
        <v>1</v>
      </c>
      <c r="F404">
        <v>7</v>
      </c>
      <c r="G404">
        <v>3</v>
      </c>
      <c r="H404">
        <v>4</v>
      </c>
      <c r="I404">
        <v>6</v>
      </c>
      <c r="J404">
        <v>6</v>
      </c>
      <c r="K404">
        <v>2</v>
      </c>
      <c r="L404">
        <v>5</v>
      </c>
      <c r="M404">
        <v>4</v>
      </c>
      <c r="N404">
        <f t="shared" si="96"/>
        <v>5</v>
      </c>
      <c r="O404">
        <f t="shared" si="97"/>
        <v>7</v>
      </c>
      <c r="P404">
        <f t="shared" si="98"/>
        <v>7</v>
      </c>
      <c r="Q404">
        <f t="shared" si="99"/>
        <v>5</v>
      </c>
      <c r="R404">
        <f t="shared" si="100"/>
        <v>4</v>
      </c>
      <c r="S404">
        <f t="shared" si="101"/>
        <v>2</v>
      </c>
      <c r="T404">
        <f t="shared" si="102"/>
        <v>6</v>
      </c>
      <c r="U404">
        <f t="shared" si="103"/>
        <v>6</v>
      </c>
      <c r="V404">
        <f t="shared" si="104"/>
        <v>5</v>
      </c>
      <c r="W404">
        <f t="shared" si="105"/>
        <v>4</v>
      </c>
      <c r="X404">
        <f t="shared" si="106"/>
        <v>3.5</v>
      </c>
      <c r="Y404">
        <f t="shared" si="107"/>
        <v>6.5</v>
      </c>
      <c r="Z404">
        <f t="shared" si="108"/>
        <v>6.5</v>
      </c>
      <c r="AA404">
        <f t="shared" si="109"/>
        <v>5</v>
      </c>
      <c r="AB404">
        <f t="shared" si="110"/>
        <v>4</v>
      </c>
      <c r="AC404">
        <v>4.4400000000000004</v>
      </c>
      <c r="AD404">
        <v>5.23</v>
      </c>
      <c r="AE404">
        <v>5.4</v>
      </c>
      <c r="AF404">
        <v>4.83</v>
      </c>
      <c r="AG404">
        <v>5.38</v>
      </c>
      <c r="AH404" t="str">
        <f>LOOKUP(X404,{0,2.99,4.44,5.89},{"Low","Medium Low","Medium High","High"})</f>
        <v>Medium Low</v>
      </c>
      <c r="AI404" t="str">
        <f>LOOKUP(Y404,{0,4.12,5.23,6.34},{"Low","Medium Low","Medium High","High"})</f>
        <v>High</v>
      </c>
      <c r="AJ404" t="str">
        <f>LOOKUP(Z404,{0,4.08,5.4,6.72},{"Low","Medium Low","Medium High","High"})</f>
        <v>Medium High</v>
      </c>
      <c r="AK404" t="str">
        <f>LOOKUP(AA404,{0,3.41,4.83,6.25},{"Low","Medium Low","Medium High","High"})</f>
        <v>Medium High</v>
      </c>
      <c r="AL404" t="str">
        <f>LOOKUP(AB404,{0,4.31,5.38,6.45},{"Low","Medium Low","Medium High","High"})</f>
        <v>Low</v>
      </c>
      <c r="AM404">
        <f>VLOOKUP(C404,'CLEAN DATA'!$C$1:$BE$1213,25,FALSE)</f>
        <v>12</v>
      </c>
      <c r="AN404">
        <f>VLOOKUP($C404,'CLEAN DATA'!$C$1:$BE$1213,2,FALSE)</f>
        <v>62</v>
      </c>
      <c r="AO404" t="str">
        <f t="shared" si="111"/>
        <v>60+</v>
      </c>
      <c r="AP404">
        <f>VLOOKUP(C404,'AT Copy'!C403:BP1615,66,FALSE)</f>
        <v>2</v>
      </c>
      <c r="AQ404">
        <f>VLOOKUP(C404,'AT Copy'!C403:BP1615,40,FALSE)</f>
        <v>1</v>
      </c>
    </row>
    <row r="405" spans="1:43" x14ac:dyDescent="0.2">
      <c r="A405">
        <v>404</v>
      </c>
      <c r="B405" s="2">
        <v>44096.491342592592</v>
      </c>
      <c r="C405" t="s">
        <v>551</v>
      </c>
      <c r="D405">
        <v>4</v>
      </c>
      <c r="E405">
        <v>4</v>
      </c>
      <c r="F405">
        <v>4</v>
      </c>
      <c r="G405">
        <v>4</v>
      </c>
      <c r="H405">
        <v>4</v>
      </c>
      <c r="I405">
        <v>4</v>
      </c>
      <c r="J405">
        <v>4</v>
      </c>
      <c r="K405">
        <v>4</v>
      </c>
      <c r="L405">
        <v>4</v>
      </c>
      <c r="M405">
        <v>4</v>
      </c>
      <c r="N405">
        <f t="shared" si="96"/>
        <v>4</v>
      </c>
      <c r="O405">
        <f t="shared" si="97"/>
        <v>4</v>
      </c>
      <c r="P405">
        <f t="shared" si="98"/>
        <v>4</v>
      </c>
      <c r="Q405">
        <f t="shared" si="99"/>
        <v>4</v>
      </c>
      <c r="R405">
        <f t="shared" si="100"/>
        <v>4</v>
      </c>
      <c r="S405">
        <f t="shared" si="101"/>
        <v>4</v>
      </c>
      <c r="T405">
        <f t="shared" si="102"/>
        <v>4</v>
      </c>
      <c r="U405">
        <f t="shared" si="103"/>
        <v>4</v>
      </c>
      <c r="V405">
        <f t="shared" si="104"/>
        <v>4</v>
      </c>
      <c r="W405">
        <f t="shared" si="105"/>
        <v>4</v>
      </c>
      <c r="X405">
        <f t="shared" si="106"/>
        <v>4</v>
      </c>
      <c r="Y405">
        <f t="shared" si="107"/>
        <v>4</v>
      </c>
      <c r="Z405">
        <f t="shared" si="108"/>
        <v>4</v>
      </c>
      <c r="AA405">
        <f t="shared" si="109"/>
        <v>4</v>
      </c>
      <c r="AB405">
        <f t="shared" si="110"/>
        <v>4</v>
      </c>
      <c r="AC405">
        <v>4.4400000000000004</v>
      </c>
      <c r="AD405">
        <v>5.23</v>
      </c>
      <c r="AE405">
        <v>5.4</v>
      </c>
      <c r="AF405">
        <v>4.83</v>
      </c>
      <c r="AG405">
        <v>5.38</v>
      </c>
      <c r="AH405" t="str">
        <f>LOOKUP(X405,{0,2.99,4.44,5.89},{"Low","Medium Low","Medium High","High"})</f>
        <v>Medium Low</v>
      </c>
      <c r="AI405" t="str">
        <f>LOOKUP(Y405,{0,4.12,5.23,6.34},{"Low","Medium Low","Medium High","High"})</f>
        <v>Low</v>
      </c>
      <c r="AJ405" t="str">
        <f>LOOKUP(Z405,{0,4.08,5.4,6.72},{"Low","Medium Low","Medium High","High"})</f>
        <v>Low</v>
      </c>
      <c r="AK405" t="str">
        <f>LOOKUP(AA405,{0,3.41,4.83,6.25},{"Low","Medium Low","Medium High","High"})</f>
        <v>Medium Low</v>
      </c>
      <c r="AL405" t="str">
        <f>LOOKUP(AB405,{0,4.31,5.38,6.45},{"Low","Medium Low","Medium High","High"})</f>
        <v>Low</v>
      </c>
      <c r="AM405">
        <f>VLOOKUP(C405,'CLEAN DATA'!$C$1:$BE$1213,25,FALSE)</f>
        <v>14</v>
      </c>
      <c r="AN405">
        <f>VLOOKUP($C405,'CLEAN DATA'!$C$1:$BE$1213,2,FALSE)</f>
        <v>33</v>
      </c>
      <c r="AO405" t="str">
        <f t="shared" si="111"/>
        <v>31-40</v>
      </c>
      <c r="AP405">
        <f>VLOOKUP(C405,'AT Copy'!C404:BP1616,66,FALSE)</f>
        <v>1</v>
      </c>
      <c r="AQ405">
        <f>VLOOKUP(C405,'AT Copy'!C404:BP1616,40,FALSE)</f>
        <v>0</v>
      </c>
    </row>
    <row r="406" spans="1:43" x14ac:dyDescent="0.2">
      <c r="A406">
        <v>405</v>
      </c>
      <c r="B406" s="2">
        <v>44096.491354166668</v>
      </c>
      <c r="C406" t="s">
        <v>552</v>
      </c>
      <c r="D406">
        <v>5</v>
      </c>
      <c r="E406">
        <v>3</v>
      </c>
      <c r="F406">
        <v>5</v>
      </c>
      <c r="G406">
        <v>5</v>
      </c>
      <c r="H406">
        <v>5</v>
      </c>
      <c r="I406">
        <v>4</v>
      </c>
      <c r="J406">
        <v>5</v>
      </c>
      <c r="K406">
        <v>2</v>
      </c>
      <c r="L406">
        <v>5</v>
      </c>
      <c r="M406">
        <v>4</v>
      </c>
      <c r="N406">
        <f t="shared" si="96"/>
        <v>5</v>
      </c>
      <c r="O406">
        <f t="shared" si="97"/>
        <v>5</v>
      </c>
      <c r="P406">
        <f t="shared" si="98"/>
        <v>5</v>
      </c>
      <c r="Q406">
        <f t="shared" si="99"/>
        <v>3</v>
      </c>
      <c r="R406">
        <f t="shared" si="100"/>
        <v>5</v>
      </c>
      <c r="S406">
        <f t="shared" si="101"/>
        <v>4</v>
      </c>
      <c r="T406">
        <f t="shared" si="102"/>
        <v>5</v>
      </c>
      <c r="U406">
        <f t="shared" si="103"/>
        <v>6</v>
      </c>
      <c r="V406">
        <f t="shared" si="104"/>
        <v>5</v>
      </c>
      <c r="W406">
        <f t="shared" si="105"/>
        <v>4</v>
      </c>
      <c r="X406">
        <f t="shared" si="106"/>
        <v>4.5</v>
      </c>
      <c r="Y406">
        <f t="shared" si="107"/>
        <v>5</v>
      </c>
      <c r="Z406">
        <f t="shared" si="108"/>
        <v>5.5</v>
      </c>
      <c r="AA406">
        <f t="shared" si="109"/>
        <v>4</v>
      </c>
      <c r="AB406">
        <f t="shared" si="110"/>
        <v>4.5</v>
      </c>
      <c r="AC406">
        <v>4.4400000000000004</v>
      </c>
      <c r="AD406">
        <v>5.23</v>
      </c>
      <c r="AE406">
        <v>5.4</v>
      </c>
      <c r="AF406">
        <v>4.83</v>
      </c>
      <c r="AG406">
        <v>5.38</v>
      </c>
      <c r="AH406" t="str">
        <f>LOOKUP(X406,{0,2.99,4.44,5.89},{"Low","Medium Low","Medium High","High"})</f>
        <v>Medium High</v>
      </c>
      <c r="AI406" t="str">
        <f>LOOKUP(Y406,{0,4.12,5.23,6.34},{"Low","Medium Low","Medium High","High"})</f>
        <v>Medium Low</v>
      </c>
      <c r="AJ406" t="str">
        <f>LOOKUP(Z406,{0,4.08,5.4,6.72},{"Low","Medium Low","Medium High","High"})</f>
        <v>Medium High</v>
      </c>
      <c r="AK406" t="str">
        <f>LOOKUP(AA406,{0,3.41,4.83,6.25},{"Low","Medium Low","Medium High","High"})</f>
        <v>Medium Low</v>
      </c>
      <c r="AL406" t="str">
        <f>LOOKUP(AB406,{0,4.31,5.38,6.45},{"Low","Medium Low","Medium High","High"})</f>
        <v>Medium Low</v>
      </c>
      <c r="AM406">
        <f>VLOOKUP(C406,'CLEAN DATA'!$C$1:$BE$1213,25,FALSE)</f>
        <v>10</v>
      </c>
      <c r="AN406">
        <f>VLOOKUP($C406,'CLEAN DATA'!$C$1:$BE$1213,2,FALSE)</f>
        <v>65</v>
      </c>
      <c r="AO406" t="str">
        <f t="shared" si="111"/>
        <v>60+</v>
      </c>
      <c r="AP406">
        <f>VLOOKUP(C406,'AT Copy'!C405:BP1617,66,FALSE)</f>
        <v>7</v>
      </c>
      <c r="AQ406">
        <f>VLOOKUP(C406,'AT Copy'!C405:BP1617,40,FALSE)</f>
        <v>0</v>
      </c>
    </row>
    <row r="407" spans="1:43" x14ac:dyDescent="0.2">
      <c r="A407">
        <v>406</v>
      </c>
      <c r="B407" s="2">
        <v>44096.49150462963</v>
      </c>
      <c r="C407" t="s">
        <v>553</v>
      </c>
      <c r="D407">
        <v>6</v>
      </c>
      <c r="E407">
        <v>3</v>
      </c>
      <c r="F407">
        <v>5</v>
      </c>
      <c r="G407">
        <v>3</v>
      </c>
      <c r="H407">
        <v>7</v>
      </c>
      <c r="I407">
        <v>6</v>
      </c>
      <c r="J407">
        <v>5</v>
      </c>
      <c r="K407">
        <v>3</v>
      </c>
      <c r="L407">
        <v>6</v>
      </c>
      <c r="M407">
        <v>3</v>
      </c>
      <c r="N407">
        <f t="shared" si="96"/>
        <v>6</v>
      </c>
      <c r="O407">
        <f t="shared" si="97"/>
        <v>5</v>
      </c>
      <c r="P407">
        <f t="shared" si="98"/>
        <v>5</v>
      </c>
      <c r="Q407">
        <f t="shared" si="99"/>
        <v>5</v>
      </c>
      <c r="R407">
        <f t="shared" si="100"/>
        <v>7</v>
      </c>
      <c r="S407">
        <f t="shared" si="101"/>
        <v>2</v>
      </c>
      <c r="T407">
        <f t="shared" si="102"/>
        <v>5</v>
      </c>
      <c r="U407">
        <f t="shared" si="103"/>
        <v>5</v>
      </c>
      <c r="V407">
        <f t="shared" si="104"/>
        <v>6</v>
      </c>
      <c r="W407">
        <f t="shared" si="105"/>
        <v>5</v>
      </c>
      <c r="X407">
        <f t="shared" si="106"/>
        <v>4</v>
      </c>
      <c r="Y407">
        <f t="shared" si="107"/>
        <v>5</v>
      </c>
      <c r="Z407">
        <f t="shared" si="108"/>
        <v>5</v>
      </c>
      <c r="AA407">
        <f t="shared" si="109"/>
        <v>5.5</v>
      </c>
      <c r="AB407">
        <f t="shared" si="110"/>
        <v>6</v>
      </c>
      <c r="AC407">
        <v>4.4400000000000004</v>
      </c>
      <c r="AD407">
        <v>5.23</v>
      </c>
      <c r="AE407">
        <v>5.4</v>
      </c>
      <c r="AF407">
        <v>4.83</v>
      </c>
      <c r="AG407">
        <v>5.38</v>
      </c>
      <c r="AH407" t="str">
        <f>LOOKUP(X407,{0,2.99,4.44,5.89},{"Low","Medium Low","Medium High","High"})</f>
        <v>Medium Low</v>
      </c>
      <c r="AI407" t="str">
        <f>LOOKUP(Y407,{0,4.12,5.23,6.34},{"Low","Medium Low","Medium High","High"})</f>
        <v>Medium Low</v>
      </c>
      <c r="AJ407" t="str">
        <f>LOOKUP(Z407,{0,4.08,5.4,6.72},{"Low","Medium Low","Medium High","High"})</f>
        <v>Medium Low</v>
      </c>
      <c r="AK407" t="str">
        <f>LOOKUP(AA407,{0,3.41,4.83,6.25},{"Low","Medium Low","Medium High","High"})</f>
        <v>Medium High</v>
      </c>
      <c r="AL407" t="str">
        <f>LOOKUP(AB407,{0,4.31,5.38,6.45},{"Low","Medium Low","Medium High","High"})</f>
        <v>Medium High</v>
      </c>
      <c r="AM407">
        <f>VLOOKUP(C407,'CLEAN DATA'!$C$1:$BE$1213,25,FALSE)</f>
        <v>13</v>
      </c>
      <c r="AN407">
        <f>VLOOKUP($C407,'CLEAN DATA'!$C$1:$BE$1213,2,FALSE)</f>
        <v>58</v>
      </c>
      <c r="AO407" t="str">
        <f t="shared" si="111"/>
        <v>51-60</v>
      </c>
      <c r="AP407">
        <f>VLOOKUP(C407,'AT Copy'!C406:BP1618,66,FALSE)</f>
        <v>3</v>
      </c>
      <c r="AQ407">
        <f>VLOOKUP(C407,'AT Copy'!C406:BP1618,40,FALSE)</f>
        <v>1</v>
      </c>
    </row>
    <row r="408" spans="1:43" x14ac:dyDescent="0.2">
      <c r="A408">
        <v>407</v>
      </c>
      <c r="B408" s="2">
        <v>44096.491886574076</v>
      </c>
      <c r="C408" t="s">
        <v>554</v>
      </c>
      <c r="D408">
        <v>6</v>
      </c>
      <c r="E408">
        <v>6</v>
      </c>
      <c r="F408">
        <v>5</v>
      </c>
      <c r="G408">
        <v>4</v>
      </c>
      <c r="H408">
        <v>3</v>
      </c>
      <c r="I408">
        <v>5</v>
      </c>
      <c r="J408">
        <v>5</v>
      </c>
      <c r="K408">
        <v>4</v>
      </c>
      <c r="L408">
        <v>5</v>
      </c>
      <c r="M408">
        <v>4</v>
      </c>
      <c r="N408">
        <f t="shared" si="96"/>
        <v>6</v>
      </c>
      <c r="O408">
        <f t="shared" si="97"/>
        <v>2</v>
      </c>
      <c r="P408">
        <f t="shared" si="98"/>
        <v>5</v>
      </c>
      <c r="Q408">
        <f t="shared" si="99"/>
        <v>4</v>
      </c>
      <c r="R408">
        <f t="shared" si="100"/>
        <v>3</v>
      </c>
      <c r="S408">
        <f t="shared" si="101"/>
        <v>3</v>
      </c>
      <c r="T408">
        <f t="shared" si="102"/>
        <v>5</v>
      </c>
      <c r="U408">
        <f t="shared" si="103"/>
        <v>4</v>
      </c>
      <c r="V408">
        <f t="shared" si="104"/>
        <v>5</v>
      </c>
      <c r="W408">
        <f t="shared" si="105"/>
        <v>4</v>
      </c>
      <c r="X408">
        <f t="shared" si="106"/>
        <v>4.5</v>
      </c>
      <c r="Y408">
        <f t="shared" si="107"/>
        <v>3.5</v>
      </c>
      <c r="Z408">
        <f t="shared" si="108"/>
        <v>4.5</v>
      </c>
      <c r="AA408">
        <f t="shared" si="109"/>
        <v>4.5</v>
      </c>
      <c r="AB408">
        <f t="shared" si="110"/>
        <v>3.5</v>
      </c>
      <c r="AC408">
        <v>4.4400000000000004</v>
      </c>
      <c r="AD408">
        <v>5.23</v>
      </c>
      <c r="AE408">
        <v>5.4</v>
      </c>
      <c r="AF408">
        <v>4.83</v>
      </c>
      <c r="AG408">
        <v>5.38</v>
      </c>
      <c r="AH408" t="str">
        <f>LOOKUP(X408,{0,2.99,4.44,5.89},{"Low","Medium Low","Medium High","High"})</f>
        <v>Medium High</v>
      </c>
      <c r="AI408" t="str">
        <f>LOOKUP(Y408,{0,4.12,5.23,6.34},{"Low","Medium Low","Medium High","High"})</f>
        <v>Low</v>
      </c>
      <c r="AJ408" t="str">
        <f>LOOKUP(Z408,{0,4.08,5.4,6.72},{"Low","Medium Low","Medium High","High"})</f>
        <v>Medium Low</v>
      </c>
      <c r="AK408" t="str">
        <f>LOOKUP(AA408,{0,3.41,4.83,6.25},{"Low","Medium Low","Medium High","High"})</f>
        <v>Medium Low</v>
      </c>
      <c r="AL408" t="str">
        <f>LOOKUP(AB408,{0,4.31,5.38,6.45},{"Low","Medium Low","Medium High","High"})</f>
        <v>Low</v>
      </c>
      <c r="AM408">
        <f>VLOOKUP(C408,'CLEAN DATA'!$C$1:$BE$1213,25,FALSE)</f>
        <v>10</v>
      </c>
      <c r="AN408">
        <f>VLOOKUP($C408,'CLEAN DATA'!$C$1:$BE$1213,2,FALSE)</f>
        <v>43</v>
      </c>
      <c r="AO408" t="str">
        <f t="shared" si="111"/>
        <v>41-50</v>
      </c>
      <c r="AP408">
        <f>VLOOKUP(C408,'AT Copy'!C407:BP1619,66,FALSE)</f>
        <v>1</v>
      </c>
      <c r="AQ408">
        <f>VLOOKUP(C408,'AT Copy'!C407:BP1619,40,FALSE)</f>
        <v>0</v>
      </c>
    </row>
    <row r="409" spans="1:43" x14ac:dyDescent="0.2">
      <c r="A409">
        <v>408</v>
      </c>
      <c r="B409" s="2">
        <v>44096.492384259262</v>
      </c>
      <c r="C409" t="s">
        <v>555</v>
      </c>
      <c r="D409">
        <v>4</v>
      </c>
      <c r="E409">
        <v>4</v>
      </c>
      <c r="F409">
        <v>4</v>
      </c>
      <c r="G409">
        <v>5</v>
      </c>
      <c r="H409">
        <v>4</v>
      </c>
      <c r="I409">
        <v>3</v>
      </c>
      <c r="J409">
        <v>4</v>
      </c>
      <c r="K409">
        <v>4</v>
      </c>
      <c r="L409">
        <v>4</v>
      </c>
      <c r="M409">
        <v>4</v>
      </c>
      <c r="N409">
        <f t="shared" si="96"/>
        <v>4</v>
      </c>
      <c r="O409">
        <f t="shared" si="97"/>
        <v>4</v>
      </c>
      <c r="P409">
        <f t="shared" si="98"/>
        <v>4</v>
      </c>
      <c r="Q409">
        <f t="shared" si="99"/>
        <v>3</v>
      </c>
      <c r="R409">
        <f t="shared" si="100"/>
        <v>4</v>
      </c>
      <c r="S409">
        <f t="shared" si="101"/>
        <v>5</v>
      </c>
      <c r="T409">
        <f t="shared" si="102"/>
        <v>4</v>
      </c>
      <c r="U409">
        <f t="shared" si="103"/>
        <v>4</v>
      </c>
      <c r="V409">
        <f t="shared" si="104"/>
        <v>4</v>
      </c>
      <c r="W409">
        <f t="shared" si="105"/>
        <v>4</v>
      </c>
      <c r="X409">
        <f t="shared" si="106"/>
        <v>4.5</v>
      </c>
      <c r="Y409">
        <f t="shared" si="107"/>
        <v>4</v>
      </c>
      <c r="Z409">
        <f t="shared" si="108"/>
        <v>4</v>
      </c>
      <c r="AA409">
        <f t="shared" si="109"/>
        <v>3.5</v>
      </c>
      <c r="AB409">
        <f t="shared" si="110"/>
        <v>4</v>
      </c>
      <c r="AC409">
        <v>4.4400000000000004</v>
      </c>
      <c r="AD409">
        <v>5.23</v>
      </c>
      <c r="AE409">
        <v>5.4</v>
      </c>
      <c r="AF409">
        <v>4.83</v>
      </c>
      <c r="AG409">
        <v>5.38</v>
      </c>
      <c r="AH409" t="str">
        <f>LOOKUP(X409,{0,2.99,4.44,5.89},{"Low","Medium Low","Medium High","High"})</f>
        <v>Medium High</v>
      </c>
      <c r="AI409" t="str">
        <f>LOOKUP(Y409,{0,4.12,5.23,6.34},{"Low","Medium Low","Medium High","High"})</f>
        <v>Low</v>
      </c>
      <c r="AJ409" t="str">
        <f>LOOKUP(Z409,{0,4.08,5.4,6.72},{"Low","Medium Low","Medium High","High"})</f>
        <v>Low</v>
      </c>
      <c r="AK409" t="str">
        <f>LOOKUP(AA409,{0,3.41,4.83,6.25},{"Low","Medium Low","Medium High","High"})</f>
        <v>Medium Low</v>
      </c>
      <c r="AL409" t="str">
        <f>LOOKUP(AB409,{0,4.31,5.38,6.45},{"Low","Medium Low","Medium High","High"})</f>
        <v>Low</v>
      </c>
      <c r="AM409">
        <f>VLOOKUP(C409,'CLEAN DATA'!$C$1:$BE$1213,25,FALSE)</f>
        <v>3</v>
      </c>
      <c r="AN409">
        <f>VLOOKUP($C409,'CLEAN DATA'!$C$1:$BE$1213,2,FALSE)</f>
        <v>48</v>
      </c>
      <c r="AO409" t="str">
        <f t="shared" si="111"/>
        <v>41-50</v>
      </c>
      <c r="AP409">
        <f>VLOOKUP(C409,'AT Copy'!C408:BP1620,66,FALSE)</f>
        <v>1</v>
      </c>
      <c r="AQ409">
        <f>VLOOKUP(C409,'AT Copy'!C408:BP1620,40,FALSE)</f>
        <v>0</v>
      </c>
    </row>
    <row r="410" spans="1:43" x14ac:dyDescent="0.2">
      <c r="A410">
        <v>409</v>
      </c>
      <c r="B410" s="2">
        <v>44096.4925</v>
      </c>
      <c r="C410" t="s">
        <v>557</v>
      </c>
      <c r="D410">
        <v>2</v>
      </c>
      <c r="E410">
        <v>6</v>
      </c>
      <c r="F410">
        <v>5</v>
      </c>
      <c r="G410">
        <v>7</v>
      </c>
      <c r="H410">
        <v>7</v>
      </c>
      <c r="I410">
        <v>4</v>
      </c>
      <c r="J410">
        <v>1</v>
      </c>
      <c r="K410">
        <v>6</v>
      </c>
      <c r="L410">
        <v>6</v>
      </c>
      <c r="M410">
        <v>7</v>
      </c>
      <c r="N410">
        <f t="shared" si="96"/>
        <v>2</v>
      </c>
      <c r="O410">
        <f t="shared" si="97"/>
        <v>2</v>
      </c>
      <c r="P410">
        <f t="shared" si="98"/>
        <v>5</v>
      </c>
      <c r="Q410">
        <f t="shared" si="99"/>
        <v>1</v>
      </c>
      <c r="R410">
        <f t="shared" si="100"/>
        <v>7</v>
      </c>
      <c r="S410">
        <f t="shared" si="101"/>
        <v>4</v>
      </c>
      <c r="T410">
        <f t="shared" si="102"/>
        <v>1</v>
      </c>
      <c r="U410">
        <f t="shared" si="103"/>
        <v>2</v>
      </c>
      <c r="V410">
        <f t="shared" si="104"/>
        <v>6</v>
      </c>
      <c r="W410">
        <f t="shared" si="105"/>
        <v>1</v>
      </c>
      <c r="X410">
        <f t="shared" si="106"/>
        <v>3</v>
      </c>
      <c r="Y410">
        <f t="shared" si="107"/>
        <v>1.5</v>
      </c>
      <c r="Z410">
        <f t="shared" si="108"/>
        <v>3.5</v>
      </c>
      <c r="AA410">
        <f t="shared" si="109"/>
        <v>3.5</v>
      </c>
      <c r="AB410">
        <f t="shared" si="110"/>
        <v>4</v>
      </c>
      <c r="AC410">
        <v>4.4400000000000004</v>
      </c>
      <c r="AD410">
        <v>5.23</v>
      </c>
      <c r="AE410">
        <v>5.4</v>
      </c>
      <c r="AF410">
        <v>4.83</v>
      </c>
      <c r="AG410">
        <v>5.38</v>
      </c>
      <c r="AH410" t="str">
        <f>LOOKUP(X410,{0,2.99,4.44,5.89},{"Low","Medium Low","Medium High","High"})</f>
        <v>Medium Low</v>
      </c>
      <c r="AI410" t="str">
        <f>LOOKUP(Y410,{0,4.12,5.23,6.34},{"Low","Medium Low","Medium High","High"})</f>
        <v>Low</v>
      </c>
      <c r="AJ410" t="str">
        <f>LOOKUP(Z410,{0,4.08,5.4,6.72},{"Low","Medium Low","Medium High","High"})</f>
        <v>Low</v>
      </c>
      <c r="AK410" t="str">
        <f>LOOKUP(AA410,{0,3.41,4.83,6.25},{"Low","Medium Low","Medium High","High"})</f>
        <v>Medium Low</v>
      </c>
      <c r="AL410" t="str">
        <f>LOOKUP(AB410,{0,4.31,5.38,6.45},{"Low","Medium Low","Medium High","High"})</f>
        <v>Low</v>
      </c>
      <c r="AM410">
        <f>VLOOKUP(C410,'CLEAN DATA'!$C$1:$BE$1213,25,FALSE)</f>
        <v>1</v>
      </c>
      <c r="AN410">
        <f>VLOOKUP($C410,'CLEAN DATA'!$C$1:$BE$1213,2,FALSE)</f>
        <v>40</v>
      </c>
      <c r="AO410" t="str">
        <f t="shared" si="111"/>
        <v>31-40</v>
      </c>
      <c r="AP410">
        <f>VLOOKUP(C410,'AT Copy'!C409:BP1621,66,FALSE)</f>
        <v>1</v>
      </c>
      <c r="AQ410">
        <f>VLOOKUP(C410,'AT Copy'!C409:BP1621,40,FALSE)</f>
        <v>1</v>
      </c>
    </row>
    <row r="411" spans="1:43" x14ac:dyDescent="0.2">
      <c r="A411">
        <v>410</v>
      </c>
      <c r="B411" s="2">
        <v>44096.492581018516</v>
      </c>
      <c r="C411" t="s">
        <v>558</v>
      </c>
      <c r="D411">
        <v>3</v>
      </c>
      <c r="E411">
        <v>4</v>
      </c>
      <c r="F411">
        <v>3</v>
      </c>
      <c r="G411">
        <v>2</v>
      </c>
      <c r="H411">
        <v>4</v>
      </c>
      <c r="I411">
        <v>2</v>
      </c>
      <c r="J411">
        <v>4</v>
      </c>
      <c r="K411">
        <v>2</v>
      </c>
      <c r="L411">
        <v>4</v>
      </c>
      <c r="M411">
        <v>1</v>
      </c>
      <c r="N411">
        <f t="shared" si="96"/>
        <v>3</v>
      </c>
      <c r="O411">
        <f t="shared" si="97"/>
        <v>4</v>
      </c>
      <c r="P411">
        <f t="shared" si="98"/>
        <v>3</v>
      </c>
      <c r="Q411">
        <f t="shared" si="99"/>
        <v>6</v>
      </c>
      <c r="R411">
        <f t="shared" si="100"/>
        <v>4</v>
      </c>
      <c r="S411">
        <f t="shared" si="101"/>
        <v>6</v>
      </c>
      <c r="T411">
        <f t="shared" si="102"/>
        <v>4</v>
      </c>
      <c r="U411">
        <f t="shared" si="103"/>
        <v>6</v>
      </c>
      <c r="V411">
        <f t="shared" si="104"/>
        <v>4</v>
      </c>
      <c r="W411">
        <f t="shared" si="105"/>
        <v>7</v>
      </c>
      <c r="X411">
        <f t="shared" si="106"/>
        <v>4.5</v>
      </c>
      <c r="Y411">
        <f t="shared" si="107"/>
        <v>4</v>
      </c>
      <c r="Z411">
        <f t="shared" si="108"/>
        <v>4.5</v>
      </c>
      <c r="AA411">
        <f t="shared" si="109"/>
        <v>5</v>
      </c>
      <c r="AB411">
        <f t="shared" si="110"/>
        <v>5.5</v>
      </c>
      <c r="AC411">
        <v>4.4400000000000004</v>
      </c>
      <c r="AD411">
        <v>5.23</v>
      </c>
      <c r="AE411">
        <v>5.4</v>
      </c>
      <c r="AF411">
        <v>4.83</v>
      </c>
      <c r="AG411">
        <v>5.38</v>
      </c>
      <c r="AH411" t="str">
        <f>LOOKUP(X411,{0,2.99,4.44,5.89},{"Low","Medium Low","Medium High","High"})</f>
        <v>Medium High</v>
      </c>
      <c r="AI411" t="str">
        <f>LOOKUP(Y411,{0,4.12,5.23,6.34},{"Low","Medium Low","Medium High","High"})</f>
        <v>Low</v>
      </c>
      <c r="AJ411" t="str">
        <f>LOOKUP(Z411,{0,4.08,5.4,6.72},{"Low","Medium Low","Medium High","High"})</f>
        <v>Medium Low</v>
      </c>
      <c r="AK411" t="str">
        <f>LOOKUP(AA411,{0,3.41,4.83,6.25},{"Low","Medium Low","Medium High","High"})</f>
        <v>Medium High</v>
      </c>
      <c r="AL411" t="str">
        <f>LOOKUP(AB411,{0,4.31,5.38,6.45},{"Low","Medium Low","Medium High","High"})</f>
        <v>Medium High</v>
      </c>
      <c r="AM411">
        <f>VLOOKUP(C411,'CLEAN DATA'!$C$1:$BE$1213,25,FALSE)</f>
        <v>1</v>
      </c>
      <c r="AN411">
        <f>VLOOKUP($C411,'CLEAN DATA'!$C$1:$BE$1213,2,FALSE)</f>
        <v>42</v>
      </c>
      <c r="AO411" t="str">
        <f t="shared" si="111"/>
        <v>41-50</v>
      </c>
      <c r="AP411">
        <f>VLOOKUP(C411,'AT Copy'!C410:BP1622,66,FALSE)</f>
        <v>3</v>
      </c>
      <c r="AQ411">
        <f>VLOOKUP(C411,'AT Copy'!C410:BP1622,40,FALSE)</f>
        <v>0</v>
      </c>
    </row>
    <row r="412" spans="1:43" x14ac:dyDescent="0.2">
      <c r="A412">
        <v>411</v>
      </c>
      <c r="B412" s="2">
        <v>44096.492858796293</v>
      </c>
      <c r="C412" t="s">
        <v>559</v>
      </c>
      <c r="D412">
        <v>2</v>
      </c>
      <c r="E412">
        <v>2</v>
      </c>
      <c r="F412">
        <v>6</v>
      </c>
      <c r="G412">
        <v>3</v>
      </c>
      <c r="H412">
        <v>4</v>
      </c>
      <c r="I412">
        <v>7</v>
      </c>
      <c r="J412">
        <v>5</v>
      </c>
      <c r="K412">
        <v>1</v>
      </c>
      <c r="L412">
        <v>6</v>
      </c>
      <c r="M412">
        <v>2</v>
      </c>
      <c r="N412">
        <f t="shared" si="96"/>
        <v>2</v>
      </c>
      <c r="O412">
        <f t="shared" si="97"/>
        <v>6</v>
      </c>
      <c r="P412">
        <f t="shared" si="98"/>
        <v>6</v>
      </c>
      <c r="Q412">
        <f t="shared" si="99"/>
        <v>5</v>
      </c>
      <c r="R412">
        <f t="shared" si="100"/>
        <v>4</v>
      </c>
      <c r="S412">
        <f t="shared" si="101"/>
        <v>1</v>
      </c>
      <c r="T412">
        <f t="shared" si="102"/>
        <v>5</v>
      </c>
      <c r="U412">
        <f t="shared" si="103"/>
        <v>7</v>
      </c>
      <c r="V412">
        <f t="shared" si="104"/>
        <v>6</v>
      </c>
      <c r="W412">
        <f t="shared" si="105"/>
        <v>6</v>
      </c>
      <c r="X412">
        <f t="shared" si="106"/>
        <v>1.5</v>
      </c>
      <c r="Y412">
        <f t="shared" si="107"/>
        <v>5.5</v>
      </c>
      <c r="Z412">
        <f t="shared" si="108"/>
        <v>6.5</v>
      </c>
      <c r="AA412">
        <f t="shared" si="109"/>
        <v>5.5</v>
      </c>
      <c r="AB412">
        <f t="shared" si="110"/>
        <v>5</v>
      </c>
      <c r="AC412">
        <v>4.4400000000000004</v>
      </c>
      <c r="AD412">
        <v>5.23</v>
      </c>
      <c r="AE412">
        <v>5.4</v>
      </c>
      <c r="AF412">
        <v>4.83</v>
      </c>
      <c r="AG412">
        <v>5.38</v>
      </c>
      <c r="AH412" t="str">
        <f>LOOKUP(X412,{0,2.99,4.44,5.89},{"Low","Medium Low","Medium High","High"})</f>
        <v>Low</v>
      </c>
      <c r="AI412" t="str">
        <f>LOOKUP(Y412,{0,4.12,5.23,6.34},{"Low","Medium Low","Medium High","High"})</f>
        <v>Medium High</v>
      </c>
      <c r="AJ412" t="str">
        <f>LOOKUP(Z412,{0,4.08,5.4,6.72},{"Low","Medium Low","Medium High","High"})</f>
        <v>Medium High</v>
      </c>
      <c r="AK412" t="str">
        <f>LOOKUP(AA412,{0,3.41,4.83,6.25},{"Low","Medium Low","Medium High","High"})</f>
        <v>Medium High</v>
      </c>
      <c r="AL412" t="str">
        <f>LOOKUP(AB412,{0,4.31,5.38,6.45},{"Low","Medium Low","Medium High","High"})</f>
        <v>Medium Low</v>
      </c>
      <c r="AM412">
        <f>VLOOKUP(C412,'CLEAN DATA'!$C$1:$BE$1213,25,FALSE)</f>
        <v>7</v>
      </c>
      <c r="AN412">
        <f>VLOOKUP($C412,'CLEAN DATA'!$C$1:$BE$1213,2,FALSE)</f>
        <v>70</v>
      </c>
      <c r="AO412" t="str">
        <f t="shared" si="111"/>
        <v>60+</v>
      </c>
      <c r="AP412">
        <f>VLOOKUP(C412,'AT Copy'!C411:BP1623,66,FALSE)</f>
        <v>2</v>
      </c>
      <c r="AQ412">
        <f>VLOOKUP(C412,'AT Copy'!C411:BP1623,40,FALSE)</f>
        <v>1</v>
      </c>
    </row>
    <row r="413" spans="1:43" x14ac:dyDescent="0.2">
      <c r="A413">
        <v>412</v>
      </c>
      <c r="B413" s="2">
        <v>44096.49318287037</v>
      </c>
      <c r="C413" t="s">
        <v>560</v>
      </c>
      <c r="D413">
        <v>4</v>
      </c>
      <c r="E413">
        <v>5</v>
      </c>
      <c r="F413">
        <v>4</v>
      </c>
      <c r="G413">
        <v>3</v>
      </c>
      <c r="H413">
        <v>5</v>
      </c>
      <c r="I413">
        <v>5</v>
      </c>
      <c r="J413">
        <v>5</v>
      </c>
      <c r="K413">
        <v>3</v>
      </c>
      <c r="L413">
        <v>4</v>
      </c>
      <c r="M413">
        <v>3</v>
      </c>
      <c r="N413">
        <f t="shared" si="96"/>
        <v>4</v>
      </c>
      <c r="O413">
        <f t="shared" si="97"/>
        <v>3</v>
      </c>
      <c r="P413">
        <f t="shared" si="98"/>
        <v>4</v>
      </c>
      <c r="Q413">
        <f t="shared" si="99"/>
        <v>5</v>
      </c>
      <c r="R413">
        <f t="shared" si="100"/>
        <v>5</v>
      </c>
      <c r="S413">
        <f t="shared" si="101"/>
        <v>3</v>
      </c>
      <c r="T413">
        <f t="shared" si="102"/>
        <v>5</v>
      </c>
      <c r="U413">
        <f t="shared" si="103"/>
        <v>5</v>
      </c>
      <c r="V413">
        <f t="shared" si="104"/>
        <v>4</v>
      </c>
      <c r="W413">
        <f t="shared" si="105"/>
        <v>5</v>
      </c>
      <c r="X413">
        <f t="shared" si="106"/>
        <v>3.5</v>
      </c>
      <c r="Y413">
        <f t="shared" si="107"/>
        <v>4</v>
      </c>
      <c r="Z413">
        <f t="shared" si="108"/>
        <v>4.5</v>
      </c>
      <c r="AA413">
        <f t="shared" si="109"/>
        <v>4.5</v>
      </c>
      <c r="AB413">
        <f t="shared" si="110"/>
        <v>5</v>
      </c>
      <c r="AC413">
        <v>4.4400000000000004</v>
      </c>
      <c r="AD413">
        <v>5.23</v>
      </c>
      <c r="AE413">
        <v>5.4</v>
      </c>
      <c r="AF413">
        <v>4.83</v>
      </c>
      <c r="AG413">
        <v>5.38</v>
      </c>
      <c r="AH413" t="str">
        <f>LOOKUP(X413,{0,2.99,4.44,5.89},{"Low","Medium Low","Medium High","High"})</f>
        <v>Medium Low</v>
      </c>
      <c r="AI413" t="str">
        <f>LOOKUP(Y413,{0,4.12,5.23,6.34},{"Low","Medium Low","Medium High","High"})</f>
        <v>Low</v>
      </c>
      <c r="AJ413" t="str">
        <f>LOOKUP(Z413,{0,4.08,5.4,6.72},{"Low","Medium Low","Medium High","High"})</f>
        <v>Medium Low</v>
      </c>
      <c r="AK413" t="str">
        <f>LOOKUP(AA413,{0,3.41,4.83,6.25},{"Low","Medium Low","Medium High","High"})</f>
        <v>Medium Low</v>
      </c>
      <c r="AL413" t="str">
        <f>LOOKUP(AB413,{0,4.31,5.38,6.45},{"Low","Medium Low","Medium High","High"})</f>
        <v>Medium Low</v>
      </c>
      <c r="AM413">
        <f>VLOOKUP(C413,'CLEAN DATA'!$C$1:$BE$1213,25,FALSE)</f>
        <v>13</v>
      </c>
      <c r="AN413">
        <f>VLOOKUP($C413,'CLEAN DATA'!$C$1:$BE$1213,2,FALSE)</f>
        <v>58</v>
      </c>
      <c r="AO413" t="str">
        <f t="shared" si="111"/>
        <v>51-60</v>
      </c>
      <c r="AP413">
        <f>VLOOKUP(C413,'AT Copy'!C412:BP1624,66,FALSE)</f>
        <v>1</v>
      </c>
      <c r="AQ413">
        <f>VLOOKUP(C413,'AT Copy'!C412:BP1624,40,FALSE)</f>
        <v>0</v>
      </c>
    </row>
    <row r="414" spans="1:43" x14ac:dyDescent="0.2">
      <c r="A414">
        <v>413</v>
      </c>
      <c r="B414" s="2">
        <v>44096.493518518517</v>
      </c>
      <c r="C414" t="s">
        <v>562</v>
      </c>
      <c r="D414">
        <v>2</v>
      </c>
      <c r="E414">
        <v>3</v>
      </c>
      <c r="F414">
        <v>6</v>
      </c>
      <c r="G414">
        <v>2</v>
      </c>
      <c r="H414">
        <v>6</v>
      </c>
      <c r="I414">
        <v>7</v>
      </c>
      <c r="J414">
        <v>6</v>
      </c>
      <c r="K414">
        <v>6</v>
      </c>
      <c r="L414">
        <v>4</v>
      </c>
      <c r="M414">
        <v>5</v>
      </c>
      <c r="N414">
        <f t="shared" si="96"/>
        <v>2</v>
      </c>
      <c r="O414">
        <f t="shared" si="97"/>
        <v>5</v>
      </c>
      <c r="P414">
        <f t="shared" si="98"/>
        <v>6</v>
      </c>
      <c r="Q414">
        <f t="shared" si="99"/>
        <v>6</v>
      </c>
      <c r="R414">
        <f t="shared" si="100"/>
        <v>6</v>
      </c>
      <c r="S414">
        <f t="shared" si="101"/>
        <v>1</v>
      </c>
      <c r="T414">
        <f t="shared" si="102"/>
        <v>6</v>
      </c>
      <c r="U414">
        <f t="shared" si="103"/>
        <v>2</v>
      </c>
      <c r="V414">
        <f t="shared" si="104"/>
        <v>4</v>
      </c>
      <c r="W414">
        <f t="shared" si="105"/>
        <v>3</v>
      </c>
      <c r="X414">
        <f t="shared" si="106"/>
        <v>1.5</v>
      </c>
      <c r="Y414">
        <f t="shared" si="107"/>
        <v>5.5</v>
      </c>
      <c r="Z414">
        <f t="shared" si="108"/>
        <v>4</v>
      </c>
      <c r="AA414">
        <f t="shared" si="109"/>
        <v>5</v>
      </c>
      <c r="AB414">
        <f t="shared" si="110"/>
        <v>4.5</v>
      </c>
      <c r="AC414">
        <v>4.4400000000000004</v>
      </c>
      <c r="AD414">
        <v>5.23</v>
      </c>
      <c r="AE414">
        <v>5.4</v>
      </c>
      <c r="AF414">
        <v>4.83</v>
      </c>
      <c r="AG414">
        <v>5.38</v>
      </c>
      <c r="AH414" t="str">
        <f>LOOKUP(X414,{0,2.99,4.44,5.89},{"Low","Medium Low","Medium High","High"})</f>
        <v>Low</v>
      </c>
      <c r="AI414" t="str">
        <f>LOOKUP(Y414,{0,4.12,5.23,6.34},{"Low","Medium Low","Medium High","High"})</f>
        <v>Medium High</v>
      </c>
      <c r="AJ414" t="str">
        <f>LOOKUP(Z414,{0,4.08,5.4,6.72},{"Low","Medium Low","Medium High","High"})</f>
        <v>Low</v>
      </c>
      <c r="AK414" t="str">
        <f>LOOKUP(AA414,{0,3.41,4.83,6.25},{"Low","Medium Low","Medium High","High"})</f>
        <v>Medium High</v>
      </c>
      <c r="AL414" t="str">
        <f>LOOKUP(AB414,{0,4.31,5.38,6.45},{"Low","Medium Low","Medium High","High"})</f>
        <v>Medium Low</v>
      </c>
      <c r="AM414">
        <f>VLOOKUP(C414,'CLEAN DATA'!$C$1:$BE$1213,25,FALSE)</f>
        <v>13</v>
      </c>
      <c r="AN414">
        <f>VLOOKUP($C414,'CLEAN DATA'!$C$1:$BE$1213,2,FALSE)</f>
        <v>62</v>
      </c>
      <c r="AO414" t="str">
        <f t="shared" si="111"/>
        <v>60+</v>
      </c>
      <c r="AP414">
        <f>VLOOKUP(C414,'AT Copy'!C413:BP1625,66,FALSE)</f>
        <v>5</v>
      </c>
      <c r="AQ414">
        <f>VLOOKUP(C414,'AT Copy'!C413:BP1625,40,FALSE)</f>
        <v>0</v>
      </c>
    </row>
    <row r="415" spans="1:43" x14ac:dyDescent="0.2">
      <c r="A415">
        <v>414</v>
      </c>
      <c r="B415" s="2">
        <v>44096.493587962963</v>
      </c>
      <c r="C415" t="s">
        <v>564</v>
      </c>
      <c r="D415">
        <v>4</v>
      </c>
      <c r="E415">
        <v>1</v>
      </c>
      <c r="F415">
        <v>7</v>
      </c>
      <c r="G415">
        <v>1</v>
      </c>
      <c r="H415">
        <v>5</v>
      </c>
      <c r="I415">
        <v>2</v>
      </c>
      <c r="J415">
        <v>7</v>
      </c>
      <c r="K415">
        <v>1</v>
      </c>
      <c r="L415">
        <v>6</v>
      </c>
      <c r="M415">
        <v>5</v>
      </c>
      <c r="N415">
        <f t="shared" si="96"/>
        <v>4</v>
      </c>
      <c r="O415">
        <f t="shared" si="97"/>
        <v>7</v>
      </c>
      <c r="P415">
        <f t="shared" si="98"/>
        <v>7</v>
      </c>
      <c r="Q415">
        <f t="shared" si="99"/>
        <v>7</v>
      </c>
      <c r="R415">
        <f t="shared" si="100"/>
        <v>5</v>
      </c>
      <c r="S415">
        <f t="shared" si="101"/>
        <v>6</v>
      </c>
      <c r="T415">
        <f t="shared" si="102"/>
        <v>7</v>
      </c>
      <c r="U415">
        <f t="shared" si="103"/>
        <v>7</v>
      </c>
      <c r="V415">
        <f t="shared" si="104"/>
        <v>6</v>
      </c>
      <c r="W415">
        <f t="shared" si="105"/>
        <v>3</v>
      </c>
      <c r="X415">
        <f t="shared" si="106"/>
        <v>5</v>
      </c>
      <c r="Y415">
        <f t="shared" si="107"/>
        <v>7</v>
      </c>
      <c r="Z415">
        <f t="shared" si="108"/>
        <v>7</v>
      </c>
      <c r="AA415">
        <f t="shared" si="109"/>
        <v>6.5</v>
      </c>
      <c r="AB415">
        <f t="shared" si="110"/>
        <v>4</v>
      </c>
      <c r="AC415">
        <v>4.4400000000000004</v>
      </c>
      <c r="AD415">
        <v>5.23</v>
      </c>
      <c r="AE415">
        <v>5.4</v>
      </c>
      <c r="AF415">
        <v>4.83</v>
      </c>
      <c r="AG415">
        <v>5.38</v>
      </c>
      <c r="AH415" t="str">
        <f>LOOKUP(X415,{0,2.99,4.44,5.89},{"Low","Medium Low","Medium High","High"})</f>
        <v>Medium High</v>
      </c>
      <c r="AI415" t="str">
        <f>LOOKUP(Y415,{0,4.12,5.23,6.34},{"Low","Medium Low","Medium High","High"})</f>
        <v>High</v>
      </c>
      <c r="AJ415" t="str">
        <f>LOOKUP(Z415,{0,4.08,5.4,6.72},{"Low","Medium Low","Medium High","High"})</f>
        <v>High</v>
      </c>
      <c r="AK415" t="str">
        <f>LOOKUP(AA415,{0,3.41,4.83,6.25},{"Low","Medium Low","Medium High","High"})</f>
        <v>High</v>
      </c>
      <c r="AL415" t="str">
        <f>LOOKUP(AB415,{0,4.31,5.38,6.45},{"Low","Medium Low","Medium High","High"})</f>
        <v>Low</v>
      </c>
      <c r="AM415">
        <f>VLOOKUP(C415,'CLEAN DATA'!$C$1:$BE$1213,25,FALSE)</f>
        <v>11</v>
      </c>
      <c r="AN415">
        <f>VLOOKUP($C415,'CLEAN DATA'!$C$1:$BE$1213,2,FALSE)</f>
        <v>53</v>
      </c>
      <c r="AO415" t="str">
        <f t="shared" si="111"/>
        <v>51-60</v>
      </c>
      <c r="AP415">
        <f>VLOOKUP(C415,'AT Copy'!C414:BP1626,66,FALSE)</f>
        <v>2</v>
      </c>
      <c r="AQ415">
        <f>VLOOKUP(C415,'AT Copy'!C414:BP1626,40,FALSE)</f>
        <v>0</v>
      </c>
    </row>
    <row r="416" spans="1:43" x14ac:dyDescent="0.2">
      <c r="A416">
        <v>415</v>
      </c>
      <c r="B416" s="2">
        <v>44096.49359953704</v>
      </c>
      <c r="C416" t="s">
        <v>566</v>
      </c>
      <c r="D416">
        <v>4</v>
      </c>
      <c r="E416">
        <v>1</v>
      </c>
      <c r="F416">
        <v>6</v>
      </c>
      <c r="G416">
        <v>4</v>
      </c>
      <c r="H416">
        <v>1</v>
      </c>
      <c r="I416">
        <v>6</v>
      </c>
      <c r="J416">
        <v>6</v>
      </c>
      <c r="K416">
        <v>1</v>
      </c>
      <c r="L416">
        <v>5</v>
      </c>
      <c r="M416">
        <v>1</v>
      </c>
      <c r="N416">
        <f t="shared" si="96"/>
        <v>4</v>
      </c>
      <c r="O416">
        <f t="shared" si="97"/>
        <v>7</v>
      </c>
      <c r="P416">
        <f t="shared" si="98"/>
        <v>6</v>
      </c>
      <c r="Q416">
        <f t="shared" si="99"/>
        <v>4</v>
      </c>
      <c r="R416">
        <f t="shared" si="100"/>
        <v>1</v>
      </c>
      <c r="S416">
        <f t="shared" si="101"/>
        <v>2</v>
      </c>
      <c r="T416">
        <f t="shared" si="102"/>
        <v>6</v>
      </c>
      <c r="U416">
        <f t="shared" si="103"/>
        <v>7</v>
      </c>
      <c r="V416">
        <f t="shared" si="104"/>
        <v>5</v>
      </c>
      <c r="W416">
        <f t="shared" si="105"/>
        <v>7</v>
      </c>
      <c r="X416">
        <f t="shared" si="106"/>
        <v>3</v>
      </c>
      <c r="Y416">
        <f t="shared" si="107"/>
        <v>6.5</v>
      </c>
      <c r="Z416">
        <f t="shared" si="108"/>
        <v>6.5</v>
      </c>
      <c r="AA416">
        <f t="shared" si="109"/>
        <v>4.5</v>
      </c>
      <c r="AB416">
        <f t="shared" si="110"/>
        <v>4</v>
      </c>
      <c r="AC416">
        <v>4.4400000000000004</v>
      </c>
      <c r="AD416">
        <v>5.23</v>
      </c>
      <c r="AE416">
        <v>5.4</v>
      </c>
      <c r="AF416">
        <v>4.83</v>
      </c>
      <c r="AG416">
        <v>5.38</v>
      </c>
      <c r="AH416" t="str">
        <f>LOOKUP(X416,{0,2.99,4.44,5.89},{"Low","Medium Low","Medium High","High"})</f>
        <v>Medium Low</v>
      </c>
      <c r="AI416" t="str">
        <f>LOOKUP(Y416,{0,4.12,5.23,6.34},{"Low","Medium Low","Medium High","High"})</f>
        <v>High</v>
      </c>
      <c r="AJ416" t="str">
        <f>LOOKUP(Z416,{0,4.08,5.4,6.72},{"Low","Medium Low","Medium High","High"})</f>
        <v>Medium High</v>
      </c>
      <c r="AK416" t="str">
        <f>LOOKUP(AA416,{0,3.41,4.83,6.25},{"Low","Medium Low","Medium High","High"})</f>
        <v>Medium Low</v>
      </c>
      <c r="AL416" t="str">
        <f>LOOKUP(AB416,{0,4.31,5.38,6.45},{"Low","Medium Low","Medium High","High"})</f>
        <v>Low</v>
      </c>
      <c r="AM416">
        <f>VLOOKUP(C416,'CLEAN DATA'!$C$1:$BE$1213,25,FALSE)</f>
        <v>13</v>
      </c>
      <c r="AN416">
        <f>VLOOKUP($C416,'CLEAN DATA'!$C$1:$BE$1213,2,FALSE)</f>
        <v>69</v>
      </c>
      <c r="AO416" t="str">
        <f t="shared" si="111"/>
        <v>60+</v>
      </c>
      <c r="AP416">
        <f>VLOOKUP(C416,'AT Copy'!C415:BP1627,66,FALSE)</f>
        <v>2</v>
      </c>
      <c r="AQ416">
        <f>VLOOKUP(C416,'AT Copy'!C415:BP1627,40,FALSE)</f>
        <v>1</v>
      </c>
    </row>
    <row r="417" spans="1:43" x14ac:dyDescent="0.2">
      <c r="A417">
        <v>416</v>
      </c>
      <c r="B417" s="2">
        <v>44096.493738425925</v>
      </c>
      <c r="C417" t="s">
        <v>567</v>
      </c>
      <c r="D417">
        <v>5</v>
      </c>
      <c r="E417">
        <v>1</v>
      </c>
      <c r="F417">
        <v>7</v>
      </c>
      <c r="G417">
        <v>2</v>
      </c>
      <c r="H417">
        <v>6</v>
      </c>
      <c r="I417">
        <v>6</v>
      </c>
      <c r="J417">
        <v>6</v>
      </c>
      <c r="K417">
        <v>1</v>
      </c>
      <c r="L417">
        <v>7</v>
      </c>
      <c r="M417">
        <v>3</v>
      </c>
      <c r="N417">
        <f t="shared" si="96"/>
        <v>5</v>
      </c>
      <c r="O417">
        <f t="shared" si="97"/>
        <v>7</v>
      </c>
      <c r="P417">
        <f t="shared" si="98"/>
        <v>7</v>
      </c>
      <c r="Q417">
        <f t="shared" si="99"/>
        <v>6</v>
      </c>
      <c r="R417">
        <f t="shared" si="100"/>
        <v>6</v>
      </c>
      <c r="S417">
        <f t="shared" si="101"/>
        <v>2</v>
      </c>
      <c r="T417">
        <f t="shared" si="102"/>
        <v>6</v>
      </c>
      <c r="U417">
        <f t="shared" si="103"/>
        <v>7</v>
      </c>
      <c r="V417">
        <f t="shared" si="104"/>
        <v>7</v>
      </c>
      <c r="W417">
        <f t="shared" si="105"/>
        <v>5</v>
      </c>
      <c r="X417">
        <f t="shared" si="106"/>
        <v>3.5</v>
      </c>
      <c r="Y417">
        <f t="shared" si="107"/>
        <v>6.5</v>
      </c>
      <c r="Z417">
        <f t="shared" si="108"/>
        <v>7</v>
      </c>
      <c r="AA417">
        <f t="shared" si="109"/>
        <v>6.5</v>
      </c>
      <c r="AB417">
        <f t="shared" si="110"/>
        <v>5.5</v>
      </c>
      <c r="AC417">
        <v>4.4400000000000004</v>
      </c>
      <c r="AD417">
        <v>5.23</v>
      </c>
      <c r="AE417">
        <v>5.4</v>
      </c>
      <c r="AF417">
        <v>4.83</v>
      </c>
      <c r="AG417">
        <v>5.38</v>
      </c>
      <c r="AH417" t="str">
        <f>LOOKUP(X417,{0,2.99,4.44,5.89},{"Low","Medium Low","Medium High","High"})</f>
        <v>Medium Low</v>
      </c>
      <c r="AI417" t="str">
        <f>LOOKUP(Y417,{0,4.12,5.23,6.34},{"Low","Medium Low","Medium High","High"})</f>
        <v>High</v>
      </c>
      <c r="AJ417" t="str">
        <f>LOOKUP(Z417,{0,4.08,5.4,6.72},{"Low","Medium Low","Medium High","High"})</f>
        <v>High</v>
      </c>
      <c r="AK417" t="str">
        <f>LOOKUP(AA417,{0,3.41,4.83,6.25},{"Low","Medium Low","Medium High","High"})</f>
        <v>High</v>
      </c>
      <c r="AL417" t="str">
        <f>LOOKUP(AB417,{0,4.31,5.38,6.45},{"Low","Medium Low","Medium High","High"})</f>
        <v>Medium High</v>
      </c>
      <c r="AM417">
        <f>VLOOKUP(C417,'CLEAN DATA'!$C$1:$BE$1213,25,FALSE)</f>
        <v>3</v>
      </c>
      <c r="AN417">
        <f>VLOOKUP($C417,'CLEAN DATA'!$C$1:$BE$1213,2,FALSE)</f>
        <v>40</v>
      </c>
      <c r="AO417" t="str">
        <f t="shared" si="111"/>
        <v>31-40</v>
      </c>
      <c r="AP417">
        <f>VLOOKUP(C417,'AT Copy'!C416:BP1628,66,FALSE)</f>
        <v>8</v>
      </c>
      <c r="AQ417">
        <f>VLOOKUP(C417,'AT Copy'!C416:BP1628,40,FALSE)</f>
        <v>1</v>
      </c>
    </row>
    <row r="418" spans="1:43" x14ac:dyDescent="0.2">
      <c r="A418">
        <v>417</v>
      </c>
      <c r="B418" s="2">
        <v>44096.494571759256</v>
      </c>
      <c r="C418" t="s">
        <v>568</v>
      </c>
      <c r="D418">
        <v>3</v>
      </c>
      <c r="E418">
        <v>6</v>
      </c>
      <c r="F418">
        <v>4</v>
      </c>
      <c r="G418">
        <v>7</v>
      </c>
      <c r="H418">
        <v>7</v>
      </c>
      <c r="I418">
        <v>4</v>
      </c>
      <c r="J418">
        <v>3</v>
      </c>
      <c r="K418">
        <v>1</v>
      </c>
      <c r="L418">
        <v>2</v>
      </c>
      <c r="M418">
        <v>7</v>
      </c>
      <c r="N418">
        <f t="shared" si="96"/>
        <v>3</v>
      </c>
      <c r="O418">
        <f t="shared" si="97"/>
        <v>2</v>
      </c>
      <c r="P418">
        <f t="shared" si="98"/>
        <v>4</v>
      </c>
      <c r="Q418">
        <f t="shared" si="99"/>
        <v>1</v>
      </c>
      <c r="R418">
        <f t="shared" si="100"/>
        <v>7</v>
      </c>
      <c r="S418">
        <f t="shared" si="101"/>
        <v>4</v>
      </c>
      <c r="T418">
        <f t="shared" si="102"/>
        <v>3</v>
      </c>
      <c r="U418">
        <f t="shared" si="103"/>
        <v>7</v>
      </c>
      <c r="V418">
        <f t="shared" si="104"/>
        <v>2</v>
      </c>
      <c r="W418">
        <f t="shared" si="105"/>
        <v>1</v>
      </c>
      <c r="X418">
        <f t="shared" si="106"/>
        <v>3.5</v>
      </c>
      <c r="Y418">
        <f t="shared" si="107"/>
        <v>2.5</v>
      </c>
      <c r="Z418">
        <f t="shared" si="108"/>
        <v>5.5</v>
      </c>
      <c r="AA418">
        <f t="shared" si="109"/>
        <v>1.5</v>
      </c>
      <c r="AB418">
        <f t="shared" si="110"/>
        <v>4</v>
      </c>
      <c r="AC418">
        <v>4.4400000000000004</v>
      </c>
      <c r="AD418">
        <v>5.23</v>
      </c>
      <c r="AE418">
        <v>5.4</v>
      </c>
      <c r="AF418">
        <v>4.83</v>
      </c>
      <c r="AG418">
        <v>5.38</v>
      </c>
      <c r="AH418" t="str">
        <f>LOOKUP(X418,{0,2.99,4.44,5.89},{"Low","Medium Low","Medium High","High"})</f>
        <v>Medium Low</v>
      </c>
      <c r="AI418" t="str">
        <f>LOOKUP(Y418,{0,4.12,5.23,6.34},{"Low","Medium Low","Medium High","High"})</f>
        <v>Low</v>
      </c>
      <c r="AJ418" t="str">
        <f>LOOKUP(Z418,{0,4.08,5.4,6.72},{"Low","Medium Low","Medium High","High"})</f>
        <v>Medium High</v>
      </c>
      <c r="AK418" t="str">
        <f>LOOKUP(AA418,{0,3.41,4.83,6.25},{"Low","Medium Low","Medium High","High"})</f>
        <v>Low</v>
      </c>
      <c r="AL418" t="str">
        <f>LOOKUP(AB418,{0,4.31,5.38,6.45},{"Low","Medium Low","Medium High","High"})</f>
        <v>Low</v>
      </c>
      <c r="AM418">
        <f>VLOOKUP(C418,'CLEAN DATA'!$C$1:$BE$1213,25,FALSE)</f>
        <v>12</v>
      </c>
      <c r="AN418">
        <f>VLOOKUP($C418,'CLEAN DATA'!$C$1:$BE$1213,2,FALSE)</f>
        <v>29</v>
      </c>
      <c r="AO418" t="str">
        <f t="shared" si="111"/>
        <v>&lt;=30</v>
      </c>
      <c r="AP418">
        <f>VLOOKUP(C418,'AT Copy'!C417:BP1629,66,FALSE)</f>
        <v>7</v>
      </c>
      <c r="AQ418">
        <f>VLOOKUP(C418,'AT Copy'!C417:BP1629,40,FALSE)</f>
        <v>0</v>
      </c>
    </row>
    <row r="419" spans="1:43" x14ac:dyDescent="0.2">
      <c r="A419">
        <v>418</v>
      </c>
      <c r="B419" s="2">
        <v>44096.494768518518</v>
      </c>
      <c r="C419" t="s">
        <v>569</v>
      </c>
      <c r="D419">
        <v>3</v>
      </c>
      <c r="E419">
        <v>3</v>
      </c>
      <c r="F419">
        <v>6</v>
      </c>
      <c r="G419">
        <v>3</v>
      </c>
      <c r="H419">
        <v>5</v>
      </c>
      <c r="I419">
        <v>5</v>
      </c>
      <c r="J419">
        <v>6</v>
      </c>
      <c r="K419">
        <v>4</v>
      </c>
      <c r="L419">
        <v>5</v>
      </c>
      <c r="M419">
        <v>5</v>
      </c>
      <c r="N419">
        <f t="shared" si="96"/>
        <v>3</v>
      </c>
      <c r="O419">
        <f t="shared" si="97"/>
        <v>5</v>
      </c>
      <c r="P419">
        <f t="shared" si="98"/>
        <v>6</v>
      </c>
      <c r="Q419">
        <f t="shared" si="99"/>
        <v>5</v>
      </c>
      <c r="R419">
        <f t="shared" si="100"/>
        <v>5</v>
      </c>
      <c r="S419">
        <f t="shared" si="101"/>
        <v>3</v>
      </c>
      <c r="T419">
        <f t="shared" si="102"/>
        <v>6</v>
      </c>
      <c r="U419">
        <f t="shared" si="103"/>
        <v>4</v>
      </c>
      <c r="V419">
        <f t="shared" si="104"/>
        <v>5</v>
      </c>
      <c r="W419">
        <f t="shared" si="105"/>
        <v>3</v>
      </c>
      <c r="X419">
        <f t="shared" si="106"/>
        <v>3</v>
      </c>
      <c r="Y419">
        <f t="shared" si="107"/>
        <v>5.5</v>
      </c>
      <c r="Z419">
        <f t="shared" si="108"/>
        <v>5</v>
      </c>
      <c r="AA419">
        <f t="shared" si="109"/>
        <v>5</v>
      </c>
      <c r="AB419">
        <f t="shared" si="110"/>
        <v>4</v>
      </c>
      <c r="AC419">
        <v>4.4400000000000004</v>
      </c>
      <c r="AD419">
        <v>5.23</v>
      </c>
      <c r="AE419">
        <v>5.4</v>
      </c>
      <c r="AF419">
        <v>4.83</v>
      </c>
      <c r="AG419">
        <v>5.38</v>
      </c>
      <c r="AH419" t="str">
        <f>LOOKUP(X419,{0,2.99,4.44,5.89},{"Low","Medium Low","Medium High","High"})</f>
        <v>Medium Low</v>
      </c>
      <c r="AI419" t="str">
        <f>LOOKUP(Y419,{0,4.12,5.23,6.34},{"Low","Medium Low","Medium High","High"})</f>
        <v>Medium High</v>
      </c>
      <c r="AJ419" t="str">
        <f>LOOKUP(Z419,{0,4.08,5.4,6.72},{"Low","Medium Low","Medium High","High"})</f>
        <v>Medium Low</v>
      </c>
      <c r="AK419" t="str">
        <f>LOOKUP(AA419,{0,3.41,4.83,6.25},{"Low","Medium Low","Medium High","High"})</f>
        <v>Medium High</v>
      </c>
      <c r="AL419" t="str">
        <f>LOOKUP(AB419,{0,4.31,5.38,6.45},{"Low","Medium Low","Medium High","High"})</f>
        <v>Low</v>
      </c>
      <c r="AM419">
        <f>VLOOKUP(C419,'CLEAN DATA'!$C$1:$BE$1213,25,FALSE)</f>
        <v>11</v>
      </c>
      <c r="AN419">
        <f>VLOOKUP($C419,'CLEAN DATA'!$C$1:$BE$1213,2,FALSE)</f>
        <v>61</v>
      </c>
      <c r="AO419" t="str">
        <f t="shared" si="111"/>
        <v>60+</v>
      </c>
      <c r="AP419">
        <f>VLOOKUP(C419,'AT Copy'!C418:BP1630,66,FALSE)</f>
        <v>2</v>
      </c>
      <c r="AQ419">
        <f>VLOOKUP(C419,'AT Copy'!C418:BP1630,40,FALSE)</f>
        <v>1</v>
      </c>
    </row>
    <row r="420" spans="1:43" x14ac:dyDescent="0.2">
      <c r="A420">
        <v>419</v>
      </c>
      <c r="B420" s="2">
        <v>44096.495069444441</v>
      </c>
      <c r="C420" t="s">
        <v>571</v>
      </c>
      <c r="D420">
        <v>6</v>
      </c>
      <c r="E420">
        <v>3</v>
      </c>
      <c r="F420">
        <v>6</v>
      </c>
      <c r="G420">
        <v>4</v>
      </c>
      <c r="H420">
        <v>3</v>
      </c>
      <c r="I420">
        <v>1</v>
      </c>
      <c r="J420">
        <v>7</v>
      </c>
      <c r="K420">
        <v>3</v>
      </c>
      <c r="L420">
        <v>5</v>
      </c>
      <c r="M420">
        <v>5</v>
      </c>
      <c r="N420">
        <f t="shared" si="96"/>
        <v>6</v>
      </c>
      <c r="O420">
        <f t="shared" si="97"/>
        <v>5</v>
      </c>
      <c r="P420">
        <f t="shared" si="98"/>
        <v>6</v>
      </c>
      <c r="Q420">
        <f t="shared" si="99"/>
        <v>4</v>
      </c>
      <c r="R420">
        <f t="shared" si="100"/>
        <v>3</v>
      </c>
      <c r="S420">
        <f t="shared" si="101"/>
        <v>7</v>
      </c>
      <c r="T420">
        <f t="shared" si="102"/>
        <v>7</v>
      </c>
      <c r="U420">
        <f t="shared" si="103"/>
        <v>5</v>
      </c>
      <c r="V420">
        <f t="shared" si="104"/>
        <v>5</v>
      </c>
      <c r="W420">
        <f t="shared" si="105"/>
        <v>3</v>
      </c>
      <c r="X420">
        <f t="shared" si="106"/>
        <v>6.5</v>
      </c>
      <c r="Y420">
        <f t="shared" si="107"/>
        <v>6</v>
      </c>
      <c r="Z420">
        <f t="shared" si="108"/>
        <v>5.5</v>
      </c>
      <c r="AA420">
        <f t="shared" si="109"/>
        <v>4.5</v>
      </c>
      <c r="AB420">
        <f t="shared" si="110"/>
        <v>3</v>
      </c>
      <c r="AC420">
        <v>4.4400000000000004</v>
      </c>
      <c r="AD420">
        <v>5.23</v>
      </c>
      <c r="AE420">
        <v>5.4</v>
      </c>
      <c r="AF420">
        <v>4.83</v>
      </c>
      <c r="AG420">
        <v>5.38</v>
      </c>
      <c r="AH420" t="str">
        <f>LOOKUP(X420,{0,2.99,4.44,5.89},{"Low","Medium Low","Medium High","High"})</f>
        <v>High</v>
      </c>
      <c r="AI420" t="str">
        <f>LOOKUP(Y420,{0,4.12,5.23,6.34},{"Low","Medium Low","Medium High","High"})</f>
        <v>Medium High</v>
      </c>
      <c r="AJ420" t="str">
        <f>LOOKUP(Z420,{0,4.08,5.4,6.72},{"Low","Medium Low","Medium High","High"})</f>
        <v>Medium High</v>
      </c>
      <c r="AK420" t="str">
        <f>LOOKUP(AA420,{0,3.41,4.83,6.25},{"Low","Medium Low","Medium High","High"})</f>
        <v>Medium Low</v>
      </c>
      <c r="AL420" t="str">
        <f>LOOKUP(AB420,{0,4.31,5.38,6.45},{"Low","Medium Low","Medium High","High"})</f>
        <v>Low</v>
      </c>
      <c r="AM420">
        <f>VLOOKUP(C420,'CLEAN DATA'!$C$1:$BE$1213,25,FALSE)</f>
        <v>1</v>
      </c>
      <c r="AN420">
        <f>VLOOKUP($C420,'CLEAN DATA'!$C$1:$BE$1213,2,FALSE)</f>
        <v>64</v>
      </c>
      <c r="AO420" t="str">
        <f t="shared" si="111"/>
        <v>60+</v>
      </c>
      <c r="AP420">
        <f>VLOOKUP(C420,'AT Copy'!C419:BP1631,66,FALSE)</f>
        <v>7</v>
      </c>
      <c r="AQ420">
        <f>VLOOKUP(C420,'AT Copy'!C419:BP1631,40,FALSE)</f>
        <v>0</v>
      </c>
    </row>
    <row r="421" spans="1:43" x14ac:dyDescent="0.2">
      <c r="A421">
        <v>420</v>
      </c>
      <c r="B421" s="2">
        <v>44096.495509259257</v>
      </c>
      <c r="C421" t="s">
        <v>572</v>
      </c>
      <c r="D421">
        <v>4</v>
      </c>
      <c r="E421">
        <v>5</v>
      </c>
      <c r="F421">
        <v>7</v>
      </c>
      <c r="G421">
        <v>6</v>
      </c>
      <c r="H421">
        <v>3</v>
      </c>
      <c r="I421">
        <v>5</v>
      </c>
      <c r="J421">
        <v>6</v>
      </c>
      <c r="K421">
        <v>6</v>
      </c>
      <c r="L421">
        <v>6</v>
      </c>
      <c r="M421">
        <v>2</v>
      </c>
      <c r="N421">
        <f t="shared" si="96"/>
        <v>4</v>
      </c>
      <c r="O421">
        <f t="shared" si="97"/>
        <v>3</v>
      </c>
      <c r="P421">
        <f t="shared" si="98"/>
        <v>7</v>
      </c>
      <c r="Q421">
        <f t="shared" si="99"/>
        <v>2</v>
      </c>
      <c r="R421">
        <f t="shared" si="100"/>
        <v>3</v>
      </c>
      <c r="S421">
        <f t="shared" si="101"/>
        <v>3</v>
      </c>
      <c r="T421">
        <f t="shared" si="102"/>
        <v>6</v>
      </c>
      <c r="U421">
        <f t="shared" si="103"/>
        <v>2</v>
      </c>
      <c r="V421">
        <f t="shared" si="104"/>
        <v>6</v>
      </c>
      <c r="W421">
        <f t="shared" si="105"/>
        <v>6</v>
      </c>
      <c r="X421">
        <f t="shared" si="106"/>
        <v>3.5</v>
      </c>
      <c r="Y421">
        <f t="shared" si="107"/>
        <v>4.5</v>
      </c>
      <c r="Z421">
        <f t="shared" si="108"/>
        <v>4.5</v>
      </c>
      <c r="AA421">
        <f t="shared" si="109"/>
        <v>4</v>
      </c>
      <c r="AB421">
        <f t="shared" si="110"/>
        <v>4.5</v>
      </c>
      <c r="AC421">
        <v>4.4400000000000004</v>
      </c>
      <c r="AD421">
        <v>5.23</v>
      </c>
      <c r="AE421">
        <v>5.4</v>
      </c>
      <c r="AF421">
        <v>4.83</v>
      </c>
      <c r="AG421">
        <v>5.38</v>
      </c>
      <c r="AH421" t="str">
        <f>LOOKUP(X421,{0,2.99,4.44,5.89},{"Low","Medium Low","Medium High","High"})</f>
        <v>Medium Low</v>
      </c>
      <c r="AI421" t="str">
        <f>LOOKUP(Y421,{0,4.12,5.23,6.34},{"Low","Medium Low","Medium High","High"})</f>
        <v>Medium Low</v>
      </c>
      <c r="AJ421" t="str">
        <f>LOOKUP(Z421,{0,4.08,5.4,6.72},{"Low","Medium Low","Medium High","High"})</f>
        <v>Medium Low</v>
      </c>
      <c r="AK421" t="str">
        <f>LOOKUP(AA421,{0,3.41,4.83,6.25},{"Low","Medium Low","Medium High","High"})</f>
        <v>Medium Low</v>
      </c>
      <c r="AL421" t="str">
        <f>LOOKUP(AB421,{0,4.31,5.38,6.45},{"Low","Medium Low","Medium High","High"})</f>
        <v>Medium Low</v>
      </c>
      <c r="AM421">
        <f>VLOOKUP(C421,'CLEAN DATA'!$C$1:$BE$1213,25,FALSE)</f>
        <v>1</v>
      </c>
      <c r="AN421">
        <f>VLOOKUP($C421,'CLEAN DATA'!$C$1:$BE$1213,2,FALSE)</f>
        <v>50</v>
      </c>
      <c r="AO421" t="str">
        <f t="shared" si="111"/>
        <v>41-50</v>
      </c>
      <c r="AP421">
        <f>VLOOKUP(C421,'AT Copy'!C420:BP1632,66,FALSE)</f>
        <v>1</v>
      </c>
      <c r="AQ421">
        <f>VLOOKUP(C421,'AT Copy'!C420:BP1632,40,FALSE)</f>
        <v>0</v>
      </c>
    </row>
    <row r="422" spans="1:43" x14ac:dyDescent="0.2">
      <c r="A422">
        <v>421</v>
      </c>
      <c r="B422" s="2">
        <v>44096.495555555557</v>
      </c>
      <c r="C422" t="s">
        <v>573</v>
      </c>
      <c r="D422">
        <v>3</v>
      </c>
      <c r="E422">
        <v>3</v>
      </c>
      <c r="F422">
        <v>5</v>
      </c>
      <c r="G422">
        <v>3</v>
      </c>
      <c r="H422">
        <v>3</v>
      </c>
      <c r="I422">
        <v>7</v>
      </c>
      <c r="J422">
        <v>5</v>
      </c>
      <c r="K422">
        <v>3</v>
      </c>
      <c r="L422">
        <v>6</v>
      </c>
      <c r="M422">
        <v>5</v>
      </c>
      <c r="N422">
        <f t="shared" si="96"/>
        <v>3</v>
      </c>
      <c r="O422">
        <f t="shared" si="97"/>
        <v>5</v>
      </c>
      <c r="P422">
        <f t="shared" si="98"/>
        <v>5</v>
      </c>
      <c r="Q422">
        <f t="shared" si="99"/>
        <v>5</v>
      </c>
      <c r="R422">
        <f t="shared" si="100"/>
        <v>3</v>
      </c>
      <c r="S422">
        <f t="shared" si="101"/>
        <v>1</v>
      </c>
      <c r="T422">
        <f t="shared" si="102"/>
        <v>5</v>
      </c>
      <c r="U422">
        <f t="shared" si="103"/>
        <v>5</v>
      </c>
      <c r="V422">
        <f t="shared" si="104"/>
        <v>6</v>
      </c>
      <c r="W422">
        <f t="shared" si="105"/>
        <v>3</v>
      </c>
      <c r="X422">
        <f t="shared" si="106"/>
        <v>2</v>
      </c>
      <c r="Y422">
        <f t="shared" si="107"/>
        <v>5</v>
      </c>
      <c r="Z422">
        <f t="shared" si="108"/>
        <v>5</v>
      </c>
      <c r="AA422">
        <f t="shared" si="109"/>
        <v>5.5</v>
      </c>
      <c r="AB422">
        <f t="shared" si="110"/>
        <v>3</v>
      </c>
      <c r="AC422">
        <v>4.4400000000000004</v>
      </c>
      <c r="AD422">
        <v>5.23</v>
      </c>
      <c r="AE422">
        <v>5.4</v>
      </c>
      <c r="AF422">
        <v>4.83</v>
      </c>
      <c r="AG422">
        <v>5.38</v>
      </c>
      <c r="AH422" t="str">
        <f>LOOKUP(X422,{0,2.99,4.44,5.89},{"Low","Medium Low","Medium High","High"})</f>
        <v>Low</v>
      </c>
      <c r="AI422" t="str">
        <f>LOOKUP(Y422,{0,4.12,5.23,6.34},{"Low","Medium Low","Medium High","High"})</f>
        <v>Medium Low</v>
      </c>
      <c r="AJ422" t="str">
        <f>LOOKUP(Z422,{0,4.08,5.4,6.72},{"Low","Medium Low","Medium High","High"})</f>
        <v>Medium Low</v>
      </c>
      <c r="AK422" t="str">
        <f>LOOKUP(AA422,{0,3.41,4.83,6.25},{"Low","Medium Low","Medium High","High"})</f>
        <v>Medium High</v>
      </c>
      <c r="AL422" t="str">
        <f>LOOKUP(AB422,{0,4.31,5.38,6.45},{"Low","Medium Low","Medium High","High"})</f>
        <v>Low</v>
      </c>
      <c r="AM422">
        <f>VLOOKUP(C422,'CLEAN DATA'!$C$1:$BE$1213,25,FALSE)</f>
        <v>13</v>
      </c>
      <c r="AN422">
        <f>VLOOKUP($C422,'CLEAN DATA'!$C$1:$BE$1213,2,FALSE)</f>
        <v>53</v>
      </c>
      <c r="AO422" t="str">
        <f t="shared" si="111"/>
        <v>51-60</v>
      </c>
      <c r="AP422">
        <f>VLOOKUP(C422,'AT Copy'!C421:BP1633,66,FALSE)</f>
        <v>2</v>
      </c>
      <c r="AQ422">
        <f>VLOOKUP(C422,'AT Copy'!C421:BP1633,40,FALSE)</f>
        <v>0</v>
      </c>
    </row>
    <row r="423" spans="1:43" x14ac:dyDescent="0.2">
      <c r="A423">
        <v>422</v>
      </c>
      <c r="B423" s="2">
        <v>44096.497037037036</v>
      </c>
      <c r="C423" t="s">
        <v>574</v>
      </c>
      <c r="D423">
        <v>5</v>
      </c>
      <c r="E423">
        <v>3</v>
      </c>
      <c r="F423">
        <v>5</v>
      </c>
      <c r="G423">
        <v>4</v>
      </c>
      <c r="H423">
        <v>6</v>
      </c>
      <c r="I423">
        <v>4</v>
      </c>
      <c r="J423">
        <v>6</v>
      </c>
      <c r="K423">
        <v>3</v>
      </c>
      <c r="L423">
        <v>5</v>
      </c>
      <c r="M423">
        <v>3</v>
      </c>
      <c r="N423">
        <f t="shared" si="96"/>
        <v>5</v>
      </c>
      <c r="O423">
        <f t="shared" si="97"/>
        <v>5</v>
      </c>
      <c r="P423">
        <f t="shared" si="98"/>
        <v>5</v>
      </c>
      <c r="Q423">
        <f t="shared" si="99"/>
        <v>4</v>
      </c>
      <c r="R423">
        <f t="shared" si="100"/>
        <v>6</v>
      </c>
      <c r="S423">
        <f t="shared" si="101"/>
        <v>4</v>
      </c>
      <c r="T423">
        <f t="shared" si="102"/>
        <v>6</v>
      </c>
      <c r="U423">
        <f t="shared" si="103"/>
        <v>5</v>
      </c>
      <c r="V423">
        <f t="shared" si="104"/>
        <v>5</v>
      </c>
      <c r="W423">
        <f t="shared" si="105"/>
        <v>5</v>
      </c>
      <c r="X423">
        <f t="shared" si="106"/>
        <v>4.5</v>
      </c>
      <c r="Y423">
        <f t="shared" si="107"/>
        <v>5.5</v>
      </c>
      <c r="Z423">
        <f t="shared" si="108"/>
        <v>5</v>
      </c>
      <c r="AA423">
        <f t="shared" si="109"/>
        <v>4.5</v>
      </c>
      <c r="AB423">
        <f t="shared" si="110"/>
        <v>5.5</v>
      </c>
      <c r="AC423">
        <v>4.4400000000000004</v>
      </c>
      <c r="AD423">
        <v>5.23</v>
      </c>
      <c r="AE423">
        <v>5.4</v>
      </c>
      <c r="AF423">
        <v>4.83</v>
      </c>
      <c r="AG423">
        <v>5.38</v>
      </c>
      <c r="AH423" t="str">
        <f>LOOKUP(X423,{0,2.99,4.44,5.89},{"Low","Medium Low","Medium High","High"})</f>
        <v>Medium High</v>
      </c>
      <c r="AI423" t="str">
        <f>LOOKUP(Y423,{0,4.12,5.23,6.34},{"Low","Medium Low","Medium High","High"})</f>
        <v>Medium High</v>
      </c>
      <c r="AJ423" t="str">
        <f>LOOKUP(Z423,{0,4.08,5.4,6.72},{"Low","Medium Low","Medium High","High"})</f>
        <v>Medium Low</v>
      </c>
      <c r="AK423" t="str">
        <f>LOOKUP(AA423,{0,3.41,4.83,6.25},{"Low","Medium Low","Medium High","High"})</f>
        <v>Medium Low</v>
      </c>
      <c r="AL423" t="str">
        <f>LOOKUP(AB423,{0,4.31,5.38,6.45},{"Low","Medium Low","Medium High","High"})</f>
        <v>Medium High</v>
      </c>
      <c r="AM423">
        <f>VLOOKUP(C423,'CLEAN DATA'!$C$1:$BE$1213,25,FALSE)</f>
        <v>7</v>
      </c>
      <c r="AN423">
        <f>VLOOKUP($C423,'CLEAN DATA'!$C$1:$BE$1213,2,FALSE)</f>
        <v>71</v>
      </c>
      <c r="AO423" t="str">
        <f t="shared" si="111"/>
        <v>60+</v>
      </c>
      <c r="AP423">
        <f>VLOOKUP(C423,'AT Copy'!C422:BP1634,66,FALSE)</f>
        <v>6</v>
      </c>
      <c r="AQ423">
        <f>VLOOKUP(C423,'AT Copy'!C422:BP1634,40,FALSE)</f>
        <v>0</v>
      </c>
    </row>
    <row r="424" spans="1:43" x14ac:dyDescent="0.2">
      <c r="A424">
        <v>423</v>
      </c>
      <c r="B424" s="2">
        <v>44096.499305555553</v>
      </c>
      <c r="C424" t="s">
        <v>575</v>
      </c>
      <c r="D424">
        <v>7</v>
      </c>
      <c r="E424">
        <v>1</v>
      </c>
      <c r="F424">
        <v>7</v>
      </c>
      <c r="G424">
        <v>1</v>
      </c>
      <c r="H424">
        <v>7</v>
      </c>
      <c r="I424">
        <v>7</v>
      </c>
      <c r="J424">
        <v>7</v>
      </c>
      <c r="K424">
        <v>1</v>
      </c>
      <c r="L424">
        <v>7</v>
      </c>
      <c r="M424">
        <v>1</v>
      </c>
      <c r="N424">
        <f t="shared" si="96"/>
        <v>7</v>
      </c>
      <c r="O424">
        <f t="shared" si="97"/>
        <v>7</v>
      </c>
      <c r="P424">
        <f t="shared" si="98"/>
        <v>7</v>
      </c>
      <c r="Q424">
        <f t="shared" si="99"/>
        <v>7</v>
      </c>
      <c r="R424">
        <f t="shared" si="100"/>
        <v>7</v>
      </c>
      <c r="S424">
        <f t="shared" si="101"/>
        <v>1</v>
      </c>
      <c r="T424">
        <f t="shared" si="102"/>
        <v>7</v>
      </c>
      <c r="U424">
        <f t="shared" si="103"/>
        <v>7</v>
      </c>
      <c r="V424">
        <f t="shared" si="104"/>
        <v>7</v>
      </c>
      <c r="W424">
        <f t="shared" si="105"/>
        <v>7</v>
      </c>
      <c r="X424">
        <f t="shared" si="106"/>
        <v>4</v>
      </c>
      <c r="Y424">
        <f t="shared" si="107"/>
        <v>7</v>
      </c>
      <c r="Z424">
        <f t="shared" si="108"/>
        <v>7</v>
      </c>
      <c r="AA424">
        <f t="shared" si="109"/>
        <v>7</v>
      </c>
      <c r="AB424">
        <f t="shared" si="110"/>
        <v>7</v>
      </c>
      <c r="AC424">
        <v>4.4400000000000004</v>
      </c>
      <c r="AD424">
        <v>5.23</v>
      </c>
      <c r="AE424">
        <v>5.4</v>
      </c>
      <c r="AF424">
        <v>4.83</v>
      </c>
      <c r="AG424">
        <v>5.38</v>
      </c>
      <c r="AH424" t="str">
        <f>LOOKUP(X424,{0,2.99,4.44,5.89},{"Low","Medium Low","Medium High","High"})</f>
        <v>Medium Low</v>
      </c>
      <c r="AI424" t="str">
        <f>LOOKUP(Y424,{0,4.12,5.23,6.34},{"Low","Medium Low","Medium High","High"})</f>
        <v>High</v>
      </c>
      <c r="AJ424" t="str">
        <f>LOOKUP(Z424,{0,4.08,5.4,6.72},{"Low","Medium Low","Medium High","High"})</f>
        <v>High</v>
      </c>
      <c r="AK424" t="str">
        <f>LOOKUP(AA424,{0,3.41,4.83,6.25},{"Low","Medium Low","Medium High","High"})</f>
        <v>High</v>
      </c>
      <c r="AL424" t="str">
        <f>LOOKUP(AB424,{0,4.31,5.38,6.45},{"Low","Medium Low","Medium High","High"})</f>
        <v>High</v>
      </c>
      <c r="AM424">
        <f>VLOOKUP(C424,'CLEAN DATA'!$C$1:$BE$1213,25,FALSE)</f>
        <v>10</v>
      </c>
      <c r="AN424">
        <f>VLOOKUP($C424,'CLEAN DATA'!$C$1:$BE$1213,2,FALSE)</f>
        <v>20</v>
      </c>
      <c r="AO424" t="str">
        <f t="shared" si="111"/>
        <v>&lt;=30</v>
      </c>
      <c r="AP424">
        <f>VLOOKUP(C424,'AT Copy'!C423:BP1635,66,FALSE)</f>
        <v>8</v>
      </c>
      <c r="AQ424">
        <f>VLOOKUP(C424,'AT Copy'!C423:BP1635,40,FALSE)</f>
        <v>1</v>
      </c>
    </row>
    <row r="425" spans="1:43" x14ac:dyDescent="0.2">
      <c r="A425">
        <v>424</v>
      </c>
      <c r="B425" s="2">
        <v>44096.499710648146</v>
      </c>
      <c r="C425" t="s">
        <v>576</v>
      </c>
      <c r="D425">
        <v>5</v>
      </c>
      <c r="E425">
        <v>6</v>
      </c>
      <c r="F425">
        <v>6</v>
      </c>
      <c r="G425">
        <v>7</v>
      </c>
      <c r="H425">
        <v>6</v>
      </c>
      <c r="I425">
        <v>5</v>
      </c>
      <c r="J425">
        <v>6</v>
      </c>
      <c r="K425">
        <v>7</v>
      </c>
      <c r="L425">
        <v>6</v>
      </c>
      <c r="M425">
        <v>6</v>
      </c>
      <c r="N425">
        <f t="shared" si="96"/>
        <v>5</v>
      </c>
      <c r="O425">
        <f t="shared" si="97"/>
        <v>2</v>
      </c>
      <c r="P425">
        <f t="shared" si="98"/>
        <v>6</v>
      </c>
      <c r="Q425">
        <f t="shared" si="99"/>
        <v>1</v>
      </c>
      <c r="R425">
        <f t="shared" si="100"/>
        <v>6</v>
      </c>
      <c r="S425">
        <f t="shared" si="101"/>
        <v>3</v>
      </c>
      <c r="T425">
        <f t="shared" si="102"/>
        <v>6</v>
      </c>
      <c r="U425">
        <f t="shared" si="103"/>
        <v>1</v>
      </c>
      <c r="V425">
        <f t="shared" si="104"/>
        <v>6</v>
      </c>
      <c r="W425">
        <f t="shared" si="105"/>
        <v>2</v>
      </c>
      <c r="X425">
        <f t="shared" si="106"/>
        <v>4</v>
      </c>
      <c r="Y425">
        <f t="shared" si="107"/>
        <v>4</v>
      </c>
      <c r="Z425">
        <f t="shared" si="108"/>
        <v>3.5</v>
      </c>
      <c r="AA425">
        <f t="shared" si="109"/>
        <v>3.5</v>
      </c>
      <c r="AB425">
        <f t="shared" si="110"/>
        <v>4</v>
      </c>
      <c r="AC425">
        <v>4.4400000000000004</v>
      </c>
      <c r="AD425">
        <v>5.23</v>
      </c>
      <c r="AE425">
        <v>5.4</v>
      </c>
      <c r="AF425">
        <v>4.83</v>
      </c>
      <c r="AG425">
        <v>5.38</v>
      </c>
      <c r="AH425" t="str">
        <f>LOOKUP(X425,{0,2.99,4.44,5.89},{"Low","Medium Low","Medium High","High"})</f>
        <v>Medium Low</v>
      </c>
      <c r="AI425" t="str">
        <f>LOOKUP(Y425,{0,4.12,5.23,6.34},{"Low","Medium Low","Medium High","High"})</f>
        <v>Low</v>
      </c>
      <c r="AJ425" t="str">
        <f>LOOKUP(Z425,{0,4.08,5.4,6.72},{"Low","Medium Low","Medium High","High"})</f>
        <v>Low</v>
      </c>
      <c r="AK425" t="str">
        <f>LOOKUP(AA425,{0,3.41,4.83,6.25},{"Low","Medium Low","Medium High","High"})</f>
        <v>Medium Low</v>
      </c>
      <c r="AL425" t="str">
        <f>LOOKUP(AB425,{0,4.31,5.38,6.45},{"Low","Medium Low","Medium High","High"})</f>
        <v>Low</v>
      </c>
      <c r="AM425">
        <f>VLOOKUP(C425,'CLEAN DATA'!$C$1:$BE$1213,25,FALSE)</f>
        <v>1</v>
      </c>
      <c r="AN425">
        <f>VLOOKUP($C425,'CLEAN DATA'!$C$1:$BE$1213,2,FALSE)</f>
        <v>55</v>
      </c>
      <c r="AO425" t="str">
        <f t="shared" si="111"/>
        <v>51-60</v>
      </c>
      <c r="AP425">
        <f>VLOOKUP(C425,'AT Copy'!C424:BP1636,66,FALSE)</f>
        <v>1</v>
      </c>
      <c r="AQ425">
        <f>VLOOKUP(C425,'AT Copy'!C424:BP1636,40,FALSE)</f>
        <v>0</v>
      </c>
    </row>
    <row r="426" spans="1:43" x14ac:dyDescent="0.2">
      <c r="A426">
        <v>425</v>
      </c>
      <c r="B426" s="2">
        <v>44096.501435185186</v>
      </c>
      <c r="C426" t="s">
        <v>577</v>
      </c>
      <c r="D426">
        <v>6</v>
      </c>
      <c r="E426">
        <v>6</v>
      </c>
      <c r="F426">
        <v>7</v>
      </c>
      <c r="G426">
        <v>6</v>
      </c>
      <c r="H426">
        <v>7</v>
      </c>
      <c r="I426">
        <v>7</v>
      </c>
      <c r="J426">
        <v>6</v>
      </c>
      <c r="K426">
        <v>7</v>
      </c>
      <c r="L426">
        <v>6</v>
      </c>
      <c r="M426">
        <v>7</v>
      </c>
      <c r="N426">
        <f t="shared" si="96"/>
        <v>6</v>
      </c>
      <c r="O426">
        <f t="shared" si="97"/>
        <v>2</v>
      </c>
      <c r="P426">
        <f t="shared" si="98"/>
        <v>7</v>
      </c>
      <c r="Q426">
        <f t="shared" si="99"/>
        <v>2</v>
      </c>
      <c r="R426">
        <f t="shared" si="100"/>
        <v>7</v>
      </c>
      <c r="S426">
        <f t="shared" si="101"/>
        <v>1</v>
      </c>
      <c r="T426">
        <f t="shared" si="102"/>
        <v>6</v>
      </c>
      <c r="U426">
        <f t="shared" si="103"/>
        <v>1</v>
      </c>
      <c r="V426">
        <f t="shared" si="104"/>
        <v>6</v>
      </c>
      <c r="W426">
        <f t="shared" si="105"/>
        <v>1</v>
      </c>
      <c r="X426">
        <f t="shared" si="106"/>
        <v>3.5</v>
      </c>
      <c r="Y426">
        <f t="shared" si="107"/>
        <v>4</v>
      </c>
      <c r="Z426">
        <f t="shared" si="108"/>
        <v>4</v>
      </c>
      <c r="AA426">
        <f t="shared" si="109"/>
        <v>4</v>
      </c>
      <c r="AB426">
        <f t="shared" si="110"/>
        <v>4</v>
      </c>
      <c r="AC426">
        <v>4.4400000000000004</v>
      </c>
      <c r="AD426">
        <v>5.23</v>
      </c>
      <c r="AE426">
        <v>5.4</v>
      </c>
      <c r="AF426">
        <v>4.83</v>
      </c>
      <c r="AG426">
        <v>5.38</v>
      </c>
      <c r="AH426" t="str">
        <f>LOOKUP(X426,{0,2.99,4.44,5.89},{"Low","Medium Low","Medium High","High"})</f>
        <v>Medium Low</v>
      </c>
      <c r="AI426" t="str">
        <f>LOOKUP(Y426,{0,4.12,5.23,6.34},{"Low","Medium Low","Medium High","High"})</f>
        <v>Low</v>
      </c>
      <c r="AJ426" t="str">
        <f>LOOKUP(Z426,{0,4.08,5.4,6.72},{"Low","Medium Low","Medium High","High"})</f>
        <v>Low</v>
      </c>
      <c r="AK426" t="str">
        <f>LOOKUP(AA426,{0,3.41,4.83,6.25},{"Low","Medium Low","Medium High","High"})</f>
        <v>Medium Low</v>
      </c>
      <c r="AL426" t="str">
        <f>LOOKUP(AB426,{0,4.31,5.38,6.45},{"Low","Medium Low","Medium High","High"})</f>
        <v>Low</v>
      </c>
      <c r="AM426">
        <f>VLOOKUP(C426,'CLEAN DATA'!$C$1:$BE$1213,25,FALSE)</f>
        <v>1</v>
      </c>
      <c r="AN426">
        <f>VLOOKUP($C426,'CLEAN DATA'!$C$1:$BE$1213,2,FALSE)</f>
        <v>47</v>
      </c>
      <c r="AO426" t="str">
        <f t="shared" si="111"/>
        <v>41-50</v>
      </c>
      <c r="AP426">
        <f>VLOOKUP(C426,'AT Copy'!C425:BP1637,66,FALSE)</f>
        <v>1</v>
      </c>
      <c r="AQ426">
        <f>VLOOKUP(C426,'AT Copy'!C425:BP1637,40,FALSE)</f>
        <v>1</v>
      </c>
    </row>
    <row r="427" spans="1:43" x14ac:dyDescent="0.2">
      <c r="A427">
        <v>426</v>
      </c>
      <c r="B427" s="2">
        <v>44096.502847222226</v>
      </c>
      <c r="C427" t="s">
        <v>578</v>
      </c>
      <c r="D427">
        <v>7</v>
      </c>
      <c r="E427">
        <v>1</v>
      </c>
      <c r="F427">
        <v>7</v>
      </c>
      <c r="G427">
        <v>2</v>
      </c>
      <c r="H427">
        <v>6</v>
      </c>
      <c r="I427">
        <v>2</v>
      </c>
      <c r="J427">
        <v>6</v>
      </c>
      <c r="K427">
        <v>1</v>
      </c>
      <c r="L427">
        <v>7</v>
      </c>
      <c r="M427">
        <v>1</v>
      </c>
      <c r="N427">
        <f t="shared" si="96"/>
        <v>7</v>
      </c>
      <c r="O427">
        <f t="shared" si="97"/>
        <v>7</v>
      </c>
      <c r="P427">
        <f t="shared" si="98"/>
        <v>7</v>
      </c>
      <c r="Q427">
        <f t="shared" si="99"/>
        <v>6</v>
      </c>
      <c r="R427">
        <f t="shared" si="100"/>
        <v>6</v>
      </c>
      <c r="S427">
        <f t="shared" si="101"/>
        <v>6</v>
      </c>
      <c r="T427">
        <f t="shared" si="102"/>
        <v>6</v>
      </c>
      <c r="U427">
        <f t="shared" si="103"/>
        <v>7</v>
      </c>
      <c r="V427">
        <f t="shared" si="104"/>
        <v>7</v>
      </c>
      <c r="W427">
        <f t="shared" si="105"/>
        <v>7</v>
      </c>
      <c r="X427">
        <f t="shared" si="106"/>
        <v>6.5</v>
      </c>
      <c r="Y427">
        <f t="shared" si="107"/>
        <v>6.5</v>
      </c>
      <c r="Z427">
        <f t="shared" si="108"/>
        <v>7</v>
      </c>
      <c r="AA427">
        <f t="shared" si="109"/>
        <v>6.5</v>
      </c>
      <c r="AB427">
        <f t="shared" si="110"/>
        <v>6.5</v>
      </c>
      <c r="AC427">
        <v>4.4400000000000004</v>
      </c>
      <c r="AD427">
        <v>5.23</v>
      </c>
      <c r="AE427">
        <v>5.4</v>
      </c>
      <c r="AF427">
        <v>4.83</v>
      </c>
      <c r="AG427">
        <v>5.38</v>
      </c>
      <c r="AH427" t="str">
        <f>LOOKUP(X427,{0,2.99,4.44,5.89},{"Low","Medium Low","Medium High","High"})</f>
        <v>High</v>
      </c>
      <c r="AI427" t="str">
        <f>LOOKUP(Y427,{0,4.12,5.23,6.34},{"Low","Medium Low","Medium High","High"})</f>
        <v>High</v>
      </c>
      <c r="AJ427" t="str">
        <f>LOOKUP(Z427,{0,4.08,5.4,6.72},{"Low","Medium Low","Medium High","High"})</f>
        <v>High</v>
      </c>
      <c r="AK427" t="str">
        <f>LOOKUP(AA427,{0,3.41,4.83,6.25},{"Low","Medium Low","Medium High","High"})</f>
        <v>High</v>
      </c>
      <c r="AL427" t="str">
        <f>LOOKUP(AB427,{0,4.31,5.38,6.45},{"Low","Medium Low","Medium High","High"})</f>
        <v>High</v>
      </c>
      <c r="AM427">
        <f>VLOOKUP(C427,'CLEAN DATA'!$C$1:$BE$1213,25,FALSE)</f>
        <v>1</v>
      </c>
      <c r="AN427">
        <f>VLOOKUP($C427,'CLEAN DATA'!$C$1:$BE$1213,2,FALSE)</f>
        <v>42</v>
      </c>
      <c r="AO427" t="str">
        <f t="shared" si="111"/>
        <v>41-50</v>
      </c>
      <c r="AP427">
        <f>VLOOKUP(C427,'AT Copy'!C426:BP1638,66,FALSE)</f>
        <v>4</v>
      </c>
      <c r="AQ427">
        <f>VLOOKUP(C427,'AT Copy'!C426:BP1638,40,FALSE)</f>
        <v>1</v>
      </c>
    </row>
    <row r="428" spans="1:43" x14ac:dyDescent="0.2">
      <c r="A428">
        <v>427</v>
      </c>
      <c r="B428" s="2">
        <v>44096.504710648151</v>
      </c>
      <c r="C428" t="s">
        <v>579</v>
      </c>
      <c r="D428">
        <v>7</v>
      </c>
      <c r="E428">
        <v>2</v>
      </c>
      <c r="F428">
        <v>6</v>
      </c>
      <c r="G428">
        <v>4</v>
      </c>
      <c r="H428">
        <v>7</v>
      </c>
      <c r="I428">
        <v>1</v>
      </c>
      <c r="J428">
        <v>6</v>
      </c>
      <c r="K428">
        <v>2</v>
      </c>
      <c r="L428">
        <v>5</v>
      </c>
      <c r="M428">
        <v>3</v>
      </c>
      <c r="N428">
        <f t="shared" si="96"/>
        <v>7</v>
      </c>
      <c r="O428">
        <f t="shared" si="97"/>
        <v>6</v>
      </c>
      <c r="P428">
        <f t="shared" si="98"/>
        <v>6</v>
      </c>
      <c r="Q428">
        <f t="shared" si="99"/>
        <v>4</v>
      </c>
      <c r="R428">
        <f t="shared" si="100"/>
        <v>7</v>
      </c>
      <c r="S428">
        <f t="shared" si="101"/>
        <v>7</v>
      </c>
      <c r="T428">
        <f t="shared" si="102"/>
        <v>6</v>
      </c>
      <c r="U428">
        <f t="shared" si="103"/>
        <v>6</v>
      </c>
      <c r="V428">
        <f t="shared" si="104"/>
        <v>5</v>
      </c>
      <c r="W428">
        <f t="shared" si="105"/>
        <v>5</v>
      </c>
      <c r="X428">
        <f t="shared" si="106"/>
        <v>7</v>
      </c>
      <c r="Y428">
        <f t="shared" si="107"/>
        <v>6</v>
      </c>
      <c r="Z428">
        <f t="shared" si="108"/>
        <v>6</v>
      </c>
      <c r="AA428">
        <f t="shared" si="109"/>
        <v>4.5</v>
      </c>
      <c r="AB428">
        <f t="shared" si="110"/>
        <v>6</v>
      </c>
      <c r="AC428">
        <v>4.4400000000000004</v>
      </c>
      <c r="AD428">
        <v>5.23</v>
      </c>
      <c r="AE428">
        <v>5.4</v>
      </c>
      <c r="AF428">
        <v>4.83</v>
      </c>
      <c r="AG428">
        <v>5.38</v>
      </c>
      <c r="AH428" t="str">
        <f>LOOKUP(X428,{0,2.99,4.44,5.89},{"Low","Medium Low","Medium High","High"})</f>
        <v>High</v>
      </c>
      <c r="AI428" t="str">
        <f>LOOKUP(Y428,{0,4.12,5.23,6.34},{"Low","Medium Low","Medium High","High"})</f>
        <v>Medium High</v>
      </c>
      <c r="AJ428" t="str">
        <f>LOOKUP(Z428,{0,4.08,5.4,6.72},{"Low","Medium Low","Medium High","High"})</f>
        <v>Medium High</v>
      </c>
      <c r="AK428" t="str">
        <f>LOOKUP(AA428,{0,3.41,4.83,6.25},{"Low","Medium Low","Medium High","High"})</f>
        <v>Medium Low</v>
      </c>
      <c r="AL428" t="str">
        <f>LOOKUP(AB428,{0,4.31,5.38,6.45},{"Low","Medium Low","Medium High","High"})</f>
        <v>Medium High</v>
      </c>
      <c r="AM428">
        <f>VLOOKUP(C428,'CLEAN DATA'!$C$1:$BE$1213,25,FALSE)</f>
        <v>13</v>
      </c>
      <c r="AN428">
        <f>VLOOKUP($C428,'CLEAN DATA'!$C$1:$BE$1213,2,FALSE)</f>
        <v>28</v>
      </c>
      <c r="AO428" t="str">
        <f t="shared" si="111"/>
        <v>&lt;=30</v>
      </c>
      <c r="AP428">
        <f>VLOOKUP(C428,'AT Copy'!C427:BP1639,66,FALSE)</f>
        <v>4</v>
      </c>
      <c r="AQ428">
        <f>VLOOKUP(C428,'AT Copy'!C427:BP1639,40,FALSE)</f>
        <v>0</v>
      </c>
    </row>
    <row r="429" spans="1:43" x14ac:dyDescent="0.2">
      <c r="A429">
        <v>428</v>
      </c>
      <c r="B429" s="2">
        <v>44096.505231481482</v>
      </c>
      <c r="C429" t="s">
        <v>581</v>
      </c>
      <c r="D429">
        <v>4</v>
      </c>
      <c r="E429">
        <v>3</v>
      </c>
      <c r="F429">
        <v>7</v>
      </c>
      <c r="G429">
        <v>4</v>
      </c>
      <c r="H429">
        <v>6</v>
      </c>
      <c r="I429">
        <v>6</v>
      </c>
      <c r="J429">
        <v>5</v>
      </c>
      <c r="K429">
        <v>2</v>
      </c>
      <c r="L429">
        <v>6</v>
      </c>
      <c r="M429">
        <v>2</v>
      </c>
      <c r="N429">
        <f t="shared" si="96"/>
        <v>4</v>
      </c>
      <c r="O429">
        <f t="shared" si="97"/>
        <v>5</v>
      </c>
      <c r="P429">
        <f t="shared" si="98"/>
        <v>7</v>
      </c>
      <c r="Q429">
        <f t="shared" si="99"/>
        <v>4</v>
      </c>
      <c r="R429">
        <f t="shared" si="100"/>
        <v>6</v>
      </c>
      <c r="S429">
        <f t="shared" si="101"/>
        <v>2</v>
      </c>
      <c r="T429">
        <f t="shared" si="102"/>
        <v>5</v>
      </c>
      <c r="U429">
        <f t="shared" si="103"/>
        <v>6</v>
      </c>
      <c r="V429">
        <f t="shared" si="104"/>
        <v>6</v>
      </c>
      <c r="W429">
        <f t="shared" si="105"/>
        <v>6</v>
      </c>
      <c r="X429">
        <f t="shared" si="106"/>
        <v>3</v>
      </c>
      <c r="Y429">
        <f t="shared" si="107"/>
        <v>5</v>
      </c>
      <c r="Z429">
        <f t="shared" si="108"/>
        <v>6.5</v>
      </c>
      <c r="AA429">
        <f t="shared" si="109"/>
        <v>5</v>
      </c>
      <c r="AB429">
        <f t="shared" si="110"/>
        <v>6</v>
      </c>
      <c r="AC429">
        <v>4.4400000000000004</v>
      </c>
      <c r="AD429">
        <v>5.23</v>
      </c>
      <c r="AE429">
        <v>5.4</v>
      </c>
      <c r="AF429">
        <v>4.83</v>
      </c>
      <c r="AG429">
        <v>5.38</v>
      </c>
      <c r="AH429" t="str">
        <f>LOOKUP(X429,{0,2.99,4.44,5.89},{"Low","Medium Low","Medium High","High"})</f>
        <v>Medium Low</v>
      </c>
      <c r="AI429" t="str">
        <f>LOOKUP(Y429,{0,4.12,5.23,6.34},{"Low","Medium Low","Medium High","High"})</f>
        <v>Medium Low</v>
      </c>
      <c r="AJ429" t="str">
        <f>LOOKUP(Z429,{0,4.08,5.4,6.72},{"Low","Medium Low","Medium High","High"})</f>
        <v>Medium High</v>
      </c>
      <c r="AK429" t="str">
        <f>LOOKUP(AA429,{0,3.41,4.83,6.25},{"Low","Medium Low","Medium High","High"})</f>
        <v>Medium High</v>
      </c>
      <c r="AL429" t="str">
        <f>LOOKUP(AB429,{0,4.31,5.38,6.45},{"Low","Medium Low","Medium High","High"})</f>
        <v>Medium High</v>
      </c>
      <c r="AM429">
        <f>VLOOKUP(C429,'CLEAN DATA'!$C$1:$BE$1213,25,FALSE)</f>
        <v>1</v>
      </c>
      <c r="AN429">
        <f>VLOOKUP($C429,'CLEAN DATA'!$C$1:$BE$1213,2,FALSE)</f>
        <v>46</v>
      </c>
      <c r="AO429" t="str">
        <f t="shared" si="111"/>
        <v>41-50</v>
      </c>
      <c r="AP429">
        <f>VLOOKUP(C429,'AT Copy'!C428:BP1640,66,FALSE)</f>
        <v>3</v>
      </c>
      <c r="AQ429">
        <f>VLOOKUP(C429,'AT Copy'!C428:BP1640,40,FALSE)</f>
        <v>1</v>
      </c>
    </row>
    <row r="430" spans="1:43" x14ac:dyDescent="0.2">
      <c r="A430">
        <v>429</v>
      </c>
      <c r="B430" s="2">
        <v>44096.505289351851</v>
      </c>
      <c r="C430" t="s">
        <v>582</v>
      </c>
      <c r="D430">
        <v>5</v>
      </c>
      <c r="E430">
        <v>3</v>
      </c>
      <c r="F430">
        <v>6</v>
      </c>
      <c r="G430">
        <v>6</v>
      </c>
      <c r="H430">
        <v>4</v>
      </c>
      <c r="I430">
        <v>2</v>
      </c>
      <c r="J430">
        <v>6</v>
      </c>
      <c r="K430">
        <v>3</v>
      </c>
      <c r="L430">
        <v>4</v>
      </c>
      <c r="M430">
        <v>3</v>
      </c>
      <c r="N430">
        <f t="shared" si="96"/>
        <v>5</v>
      </c>
      <c r="O430">
        <f t="shared" si="97"/>
        <v>5</v>
      </c>
      <c r="P430">
        <f t="shared" si="98"/>
        <v>6</v>
      </c>
      <c r="Q430">
        <f t="shared" si="99"/>
        <v>2</v>
      </c>
      <c r="R430">
        <f t="shared" si="100"/>
        <v>4</v>
      </c>
      <c r="S430">
        <f t="shared" si="101"/>
        <v>6</v>
      </c>
      <c r="T430">
        <f t="shared" si="102"/>
        <v>6</v>
      </c>
      <c r="U430">
        <f t="shared" si="103"/>
        <v>5</v>
      </c>
      <c r="V430">
        <f t="shared" si="104"/>
        <v>4</v>
      </c>
      <c r="W430">
        <f t="shared" si="105"/>
        <v>5</v>
      </c>
      <c r="X430">
        <f t="shared" si="106"/>
        <v>5.5</v>
      </c>
      <c r="Y430">
        <f t="shared" si="107"/>
        <v>5.5</v>
      </c>
      <c r="Z430">
        <f t="shared" si="108"/>
        <v>5.5</v>
      </c>
      <c r="AA430">
        <f t="shared" si="109"/>
        <v>3</v>
      </c>
      <c r="AB430">
        <f t="shared" si="110"/>
        <v>4.5</v>
      </c>
      <c r="AC430">
        <v>4.4400000000000004</v>
      </c>
      <c r="AD430">
        <v>5.23</v>
      </c>
      <c r="AE430">
        <v>5.4</v>
      </c>
      <c r="AF430">
        <v>4.83</v>
      </c>
      <c r="AG430">
        <v>5.38</v>
      </c>
      <c r="AH430" t="str">
        <f>LOOKUP(X430,{0,2.99,4.44,5.89},{"Low","Medium Low","Medium High","High"})</f>
        <v>Medium High</v>
      </c>
      <c r="AI430" t="str">
        <f>LOOKUP(Y430,{0,4.12,5.23,6.34},{"Low","Medium Low","Medium High","High"})</f>
        <v>Medium High</v>
      </c>
      <c r="AJ430" t="str">
        <f>LOOKUP(Z430,{0,4.08,5.4,6.72},{"Low","Medium Low","Medium High","High"})</f>
        <v>Medium High</v>
      </c>
      <c r="AK430" t="str">
        <f>LOOKUP(AA430,{0,3.41,4.83,6.25},{"Low","Medium Low","Medium High","High"})</f>
        <v>Low</v>
      </c>
      <c r="AL430" t="str">
        <f>LOOKUP(AB430,{0,4.31,5.38,6.45},{"Low","Medium Low","Medium High","High"})</f>
        <v>Medium Low</v>
      </c>
      <c r="AM430">
        <f>VLOOKUP(C430,'CLEAN DATA'!$C$1:$BE$1213,25,FALSE)</f>
        <v>10</v>
      </c>
      <c r="AN430">
        <f>VLOOKUP($C430,'CLEAN DATA'!$C$1:$BE$1213,2,FALSE)</f>
        <v>55</v>
      </c>
      <c r="AO430" t="str">
        <f t="shared" si="111"/>
        <v>51-60</v>
      </c>
      <c r="AP430">
        <f>VLOOKUP(C430,'AT Copy'!C429:BP1641,66,FALSE)</f>
        <v>7</v>
      </c>
      <c r="AQ430">
        <f>VLOOKUP(C430,'AT Copy'!C429:BP1641,40,FALSE)</f>
        <v>0</v>
      </c>
    </row>
    <row r="431" spans="1:43" x14ac:dyDescent="0.2">
      <c r="A431">
        <v>430</v>
      </c>
      <c r="B431" s="2">
        <v>44096.505925925929</v>
      </c>
      <c r="C431" t="s">
        <v>583</v>
      </c>
      <c r="D431">
        <v>5</v>
      </c>
      <c r="E431">
        <v>6</v>
      </c>
      <c r="F431">
        <v>4</v>
      </c>
      <c r="G431">
        <v>3</v>
      </c>
      <c r="H431">
        <v>6</v>
      </c>
      <c r="I431">
        <v>5</v>
      </c>
      <c r="J431">
        <v>4</v>
      </c>
      <c r="K431">
        <v>2</v>
      </c>
      <c r="L431">
        <v>6</v>
      </c>
      <c r="M431">
        <v>2</v>
      </c>
      <c r="N431">
        <f t="shared" si="96"/>
        <v>5</v>
      </c>
      <c r="O431">
        <f t="shared" si="97"/>
        <v>2</v>
      </c>
      <c r="P431">
        <f t="shared" si="98"/>
        <v>4</v>
      </c>
      <c r="Q431">
        <f t="shared" si="99"/>
        <v>5</v>
      </c>
      <c r="R431">
        <f t="shared" si="100"/>
        <v>6</v>
      </c>
      <c r="S431">
        <f t="shared" si="101"/>
        <v>3</v>
      </c>
      <c r="T431">
        <f t="shared" si="102"/>
        <v>4</v>
      </c>
      <c r="U431">
        <f t="shared" si="103"/>
        <v>6</v>
      </c>
      <c r="V431">
        <f t="shared" si="104"/>
        <v>6</v>
      </c>
      <c r="W431">
        <f t="shared" si="105"/>
        <v>6</v>
      </c>
      <c r="X431">
        <f t="shared" si="106"/>
        <v>4</v>
      </c>
      <c r="Y431">
        <f t="shared" si="107"/>
        <v>3</v>
      </c>
      <c r="Z431">
        <f t="shared" si="108"/>
        <v>5</v>
      </c>
      <c r="AA431">
        <f t="shared" si="109"/>
        <v>5.5</v>
      </c>
      <c r="AB431">
        <f t="shared" si="110"/>
        <v>6</v>
      </c>
      <c r="AC431">
        <v>4.4400000000000004</v>
      </c>
      <c r="AD431">
        <v>5.23</v>
      </c>
      <c r="AE431">
        <v>5.4</v>
      </c>
      <c r="AF431">
        <v>4.83</v>
      </c>
      <c r="AG431">
        <v>5.38</v>
      </c>
      <c r="AH431" t="str">
        <f>LOOKUP(X431,{0,2.99,4.44,5.89},{"Low","Medium Low","Medium High","High"})</f>
        <v>Medium Low</v>
      </c>
      <c r="AI431" t="str">
        <f>LOOKUP(Y431,{0,4.12,5.23,6.34},{"Low","Medium Low","Medium High","High"})</f>
        <v>Low</v>
      </c>
      <c r="AJ431" t="str">
        <f>LOOKUP(Z431,{0,4.08,5.4,6.72},{"Low","Medium Low","Medium High","High"})</f>
        <v>Medium Low</v>
      </c>
      <c r="AK431" t="str">
        <f>LOOKUP(AA431,{0,3.41,4.83,6.25},{"Low","Medium Low","Medium High","High"})</f>
        <v>Medium High</v>
      </c>
      <c r="AL431" t="str">
        <f>LOOKUP(AB431,{0,4.31,5.38,6.45},{"Low","Medium Low","Medium High","High"})</f>
        <v>Medium High</v>
      </c>
      <c r="AM431">
        <f>VLOOKUP(C431,'CLEAN DATA'!$C$1:$BE$1213,25,FALSE)</f>
        <v>1</v>
      </c>
      <c r="AN431">
        <f>VLOOKUP($C431,'CLEAN DATA'!$C$1:$BE$1213,2,FALSE)</f>
        <v>35</v>
      </c>
      <c r="AO431" t="str">
        <f t="shared" si="111"/>
        <v>31-40</v>
      </c>
      <c r="AP431">
        <f>VLOOKUP(C431,'AT Copy'!C430:BP1642,66,FALSE)</f>
        <v>3</v>
      </c>
      <c r="AQ431">
        <f>VLOOKUP(C431,'AT Copy'!C430:BP1642,40,FALSE)</f>
        <v>0</v>
      </c>
    </row>
    <row r="432" spans="1:43" x14ac:dyDescent="0.2">
      <c r="A432">
        <v>431</v>
      </c>
      <c r="B432" s="2">
        <v>44096.507754629631</v>
      </c>
      <c r="C432" t="s">
        <v>584</v>
      </c>
      <c r="D432">
        <v>6</v>
      </c>
      <c r="E432">
        <v>6</v>
      </c>
      <c r="F432">
        <v>6</v>
      </c>
      <c r="G432">
        <v>2</v>
      </c>
      <c r="H432">
        <v>6</v>
      </c>
      <c r="I432">
        <v>6</v>
      </c>
      <c r="J432">
        <v>7</v>
      </c>
      <c r="K432">
        <v>2</v>
      </c>
      <c r="L432">
        <v>6</v>
      </c>
      <c r="M432">
        <v>4</v>
      </c>
      <c r="N432">
        <f t="shared" si="96"/>
        <v>6</v>
      </c>
      <c r="O432">
        <f t="shared" si="97"/>
        <v>2</v>
      </c>
      <c r="P432">
        <f t="shared" si="98"/>
        <v>6</v>
      </c>
      <c r="Q432">
        <f t="shared" si="99"/>
        <v>6</v>
      </c>
      <c r="R432">
        <f t="shared" si="100"/>
        <v>6</v>
      </c>
      <c r="S432">
        <f t="shared" si="101"/>
        <v>2</v>
      </c>
      <c r="T432">
        <f t="shared" si="102"/>
        <v>7</v>
      </c>
      <c r="U432">
        <f t="shared" si="103"/>
        <v>6</v>
      </c>
      <c r="V432">
        <f t="shared" si="104"/>
        <v>6</v>
      </c>
      <c r="W432">
        <f t="shared" si="105"/>
        <v>4</v>
      </c>
      <c r="X432">
        <f t="shared" si="106"/>
        <v>4</v>
      </c>
      <c r="Y432">
        <f t="shared" si="107"/>
        <v>4.5</v>
      </c>
      <c r="Z432">
        <f t="shared" si="108"/>
        <v>6</v>
      </c>
      <c r="AA432">
        <f t="shared" si="109"/>
        <v>6</v>
      </c>
      <c r="AB432">
        <f t="shared" si="110"/>
        <v>5</v>
      </c>
      <c r="AC432">
        <v>4.4400000000000004</v>
      </c>
      <c r="AD432">
        <v>5.23</v>
      </c>
      <c r="AE432">
        <v>5.4</v>
      </c>
      <c r="AF432">
        <v>4.83</v>
      </c>
      <c r="AG432">
        <v>5.38</v>
      </c>
      <c r="AH432" t="str">
        <f>LOOKUP(X432,{0,2.99,4.44,5.89},{"Low","Medium Low","Medium High","High"})</f>
        <v>Medium Low</v>
      </c>
      <c r="AI432" t="str">
        <f>LOOKUP(Y432,{0,4.12,5.23,6.34},{"Low","Medium Low","Medium High","High"})</f>
        <v>Medium Low</v>
      </c>
      <c r="AJ432" t="str">
        <f>LOOKUP(Z432,{0,4.08,5.4,6.72},{"Low","Medium Low","Medium High","High"})</f>
        <v>Medium High</v>
      </c>
      <c r="AK432" t="str">
        <f>LOOKUP(AA432,{0,3.41,4.83,6.25},{"Low","Medium Low","Medium High","High"})</f>
        <v>Medium High</v>
      </c>
      <c r="AL432" t="str">
        <f>LOOKUP(AB432,{0,4.31,5.38,6.45},{"Low","Medium Low","Medium High","High"})</f>
        <v>Medium Low</v>
      </c>
      <c r="AM432">
        <f>VLOOKUP(C432,'CLEAN DATA'!$C$1:$BE$1213,25,FALSE)</f>
        <v>1</v>
      </c>
      <c r="AN432">
        <f>VLOOKUP($C432,'CLEAN DATA'!$C$1:$BE$1213,2,FALSE)</f>
        <v>34</v>
      </c>
      <c r="AO432" t="str">
        <f t="shared" si="111"/>
        <v>31-40</v>
      </c>
      <c r="AP432">
        <f>VLOOKUP(C432,'AT Copy'!C431:BP1643,66,FALSE)</f>
        <v>3</v>
      </c>
      <c r="AQ432">
        <f>VLOOKUP(C432,'AT Copy'!C431:BP1643,40,FALSE)</f>
        <v>1</v>
      </c>
    </row>
    <row r="433" spans="1:43" x14ac:dyDescent="0.2">
      <c r="A433">
        <v>432</v>
      </c>
      <c r="B433" s="2">
        <v>44096.508356481485</v>
      </c>
      <c r="C433" t="s">
        <v>585</v>
      </c>
      <c r="D433">
        <v>3</v>
      </c>
      <c r="E433">
        <v>1</v>
      </c>
      <c r="F433">
        <v>7</v>
      </c>
      <c r="G433">
        <v>1</v>
      </c>
      <c r="H433">
        <v>6</v>
      </c>
      <c r="I433">
        <v>5</v>
      </c>
      <c r="J433">
        <v>3</v>
      </c>
      <c r="K433">
        <v>1</v>
      </c>
      <c r="L433">
        <v>7</v>
      </c>
      <c r="M433">
        <v>6</v>
      </c>
      <c r="N433">
        <f t="shared" si="96"/>
        <v>3</v>
      </c>
      <c r="O433">
        <f t="shared" si="97"/>
        <v>7</v>
      </c>
      <c r="P433">
        <f t="shared" si="98"/>
        <v>7</v>
      </c>
      <c r="Q433">
        <f t="shared" si="99"/>
        <v>7</v>
      </c>
      <c r="R433">
        <f t="shared" si="100"/>
        <v>6</v>
      </c>
      <c r="S433">
        <f t="shared" si="101"/>
        <v>3</v>
      </c>
      <c r="T433">
        <f t="shared" si="102"/>
        <v>3</v>
      </c>
      <c r="U433">
        <f t="shared" si="103"/>
        <v>7</v>
      </c>
      <c r="V433">
        <f t="shared" si="104"/>
        <v>7</v>
      </c>
      <c r="W433">
        <f t="shared" si="105"/>
        <v>2</v>
      </c>
      <c r="X433">
        <f t="shared" si="106"/>
        <v>3</v>
      </c>
      <c r="Y433">
        <f t="shared" si="107"/>
        <v>5</v>
      </c>
      <c r="Z433">
        <f t="shared" si="108"/>
        <v>7</v>
      </c>
      <c r="AA433">
        <f t="shared" si="109"/>
        <v>7</v>
      </c>
      <c r="AB433">
        <f t="shared" si="110"/>
        <v>4</v>
      </c>
      <c r="AC433">
        <v>4.4400000000000004</v>
      </c>
      <c r="AD433">
        <v>5.23</v>
      </c>
      <c r="AE433">
        <v>5.4</v>
      </c>
      <c r="AF433">
        <v>4.83</v>
      </c>
      <c r="AG433">
        <v>5.38</v>
      </c>
      <c r="AH433" t="str">
        <f>LOOKUP(X433,{0,2.99,4.44,5.89},{"Low","Medium Low","Medium High","High"})</f>
        <v>Medium Low</v>
      </c>
      <c r="AI433" t="str">
        <f>LOOKUP(Y433,{0,4.12,5.23,6.34},{"Low","Medium Low","Medium High","High"})</f>
        <v>Medium Low</v>
      </c>
      <c r="AJ433" t="str">
        <f>LOOKUP(Z433,{0,4.08,5.4,6.72},{"Low","Medium Low","Medium High","High"})</f>
        <v>High</v>
      </c>
      <c r="AK433" t="str">
        <f>LOOKUP(AA433,{0,3.41,4.83,6.25},{"Low","Medium Low","Medium High","High"})</f>
        <v>High</v>
      </c>
      <c r="AL433" t="str">
        <f>LOOKUP(AB433,{0,4.31,5.38,6.45},{"Low","Medium Low","Medium High","High"})</f>
        <v>Low</v>
      </c>
      <c r="AM433">
        <f>VLOOKUP(C433,'CLEAN DATA'!$C$1:$BE$1213,25,FALSE)</f>
        <v>5</v>
      </c>
      <c r="AN433">
        <f>VLOOKUP($C433,'CLEAN DATA'!$C$1:$BE$1213,2,FALSE)</f>
        <v>35</v>
      </c>
      <c r="AO433" t="str">
        <f t="shared" si="111"/>
        <v>31-40</v>
      </c>
      <c r="AP433">
        <f>VLOOKUP(C433,'AT Copy'!C432:BP1644,66,FALSE)</f>
        <v>2</v>
      </c>
      <c r="AQ433">
        <f>VLOOKUP(C433,'AT Copy'!C432:BP1644,40,FALSE)</f>
        <v>1</v>
      </c>
    </row>
    <row r="434" spans="1:43" x14ac:dyDescent="0.2">
      <c r="A434">
        <v>433</v>
      </c>
      <c r="B434" s="2">
        <v>44096.508449074077</v>
      </c>
      <c r="C434" t="s">
        <v>586</v>
      </c>
      <c r="D434">
        <v>5</v>
      </c>
      <c r="E434">
        <v>5</v>
      </c>
      <c r="F434">
        <v>7</v>
      </c>
      <c r="G434">
        <v>5</v>
      </c>
      <c r="H434">
        <v>6</v>
      </c>
      <c r="I434">
        <v>6</v>
      </c>
      <c r="J434">
        <v>6</v>
      </c>
      <c r="K434">
        <v>6</v>
      </c>
      <c r="L434">
        <v>6</v>
      </c>
      <c r="M434">
        <v>5</v>
      </c>
      <c r="N434">
        <f t="shared" si="96"/>
        <v>5</v>
      </c>
      <c r="O434">
        <f t="shared" si="97"/>
        <v>3</v>
      </c>
      <c r="P434">
        <f t="shared" si="98"/>
        <v>7</v>
      </c>
      <c r="Q434">
        <f t="shared" si="99"/>
        <v>3</v>
      </c>
      <c r="R434">
        <f t="shared" si="100"/>
        <v>6</v>
      </c>
      <c r="S434">
        <f t="shared" si="101"/>
        <v>2</v>
      </c>
      <c r="T434">
        <f t="shared" si="102"/>
        <v>6</v>
      </c>
      <c r="U434">
        <f t="shared" si="103"/>
        <v>2</v>
      </c>
      <c r="V434">
        <f t="shared" si="104"/>
        <v>6</v>
      </c>
      <c r="W434">
        <f t="shared" si="105"/>
        <v>3</v>
      </c>
      <c r="X434">
        <f t="shared" si="106"/>
        <v>3.5</v>
      </c>
      <c r="Y434">
        <f t="shared" si="107"/>
        <v>4.5</v>
      </c>
      <c r="Z434">
        <f t="shared" si="108"/>
        <v>4.5</v>
      </c>
      <c r="AA434">
        <f t="shared" si="109"/>
        <v>4.5</v>
      </c>
      <c r="AB434">
        <f t="shared" si="110"/>
        <v>4.5</v>
      </c>
      <c r="AC434">
        <v>4.4400000000000004</v>
      </c>
      <c r="AD434">
        <v>5.23</v>
      </c>
      <c r="AE434">
        <v>5.4</v>
      </c>
      <c r="AF434">
        <v>4.83</v>
      </c>
      <c r="AG434">
        <v>5.38</v>
      </c>
      <c r="AH434" t="str">
        <f>LOOKUP(X434,{0,2.99,4.44,5.89},{"Low","Medium Low","Medium High","High"})</f>
        <v>Medium Low</v>
      </c>
      <c r="AI434" t="str">
        <f>LOOKUP(Y434,{0,4.12,5.23,6.34},{"Low","Medium Low","Medium High","High"})</f>
        <v>Medium Low</v>
      </c>
      <c r="AJ434" t="str">
        <f>LOOKUP(Z434,{0,4.08,5.4,6.72},{"Low","Medium Low","Medium High","High"})</f>
        <v>Medium Low</v>
      </c>
      <c r="AK434" t="str">
        <f>LOOKUP(AA434,{0,3.41,4.83,6.25},{"Low","Medium Low","Medium High","High"})</f>
        <v>Medium Low</v>
      </c>
      <c r="AL434" t="str">
        <f>LOOKUP(AB434,{0,4.31,5.38,6.45},{"Low","Medium Low","Medium High","High"})</f>
        <v>Medium Low</v>
      </c>
      <c r="AM434">
        <f>VLOOKUP(C434,'CLEAN DATA'!$C$1:$BE$1213,25,FALSE)</f>
        <v>1</v>
      </c>
      <c r="AN434">
        <f>VLOOKUP($C434,'CLEAN DATA'!$C$1:$BE$1213,2,FALSE)</f>
        <v>50</v>
      </c>
      <c r="AO434" t="str">
        <f t="shared" si="111"/>
        <v>41-50</v>
      </c>
      <c r="AP434">
        <f>VLOOKUP(C434,'AT Copy'!C433:BP1645,66,FALSE)</f>
        <v>1</v>
      </c>
      <c r="AQ434">
        <f>VLOOKUP(C434,'AT Copy'!C433:BP1645,40,FALSE)</f>
        <v>1</v>
      </c>
    </row>
    <row r="435" spans="1:43" x14ac:dyDescent="0.2">
      <c r="A435">
        <v>434</v>
      </c>
      <c r="B435" s="2">
        <v>44096.508726851855</v>
      </c>
      <c r="C435" t="s">
        <v>587</v>
      </c>
      <c r="D435">
        <v>3</v>
      </c>
      <c r="E435">
        <v>6</v>
      </c>
      <c r="F435">
        <v>3</v>
      </c>
      <c r="G435">
        <v>5</v>
      </c>
      <c r="H435">
        <v>5</v>
      </c>
      <c r="I435">
        <v>3</v>
      </c>
      <c r="J435">
        <v>5</v>
      </c>
      <c r="K435">
        <v>2</v>
      </c>
      <c r="L435">
        <v>4</v>
      </c>
      <c r="M435">
        <v>6</v>
      </c>
      <c r="N435">
        <f t="shared" si="96"/>
        <v>3</v>
      </c>
      <c r="O435">
        <f t="shared" si="97"/>
        <v>2</v>
      </c>
      <c r="P435">
        <f t="shared" si="98"/>
        <v>3</v>
      </c>
      <c r="Q435">
        <f t="shared" si="99"/>
        <v>3</v>
      </c>
      <c r="R435">
        <f t="shared" si="100"/>
        <v>5</v>
      </c>
      <c r="S435">
        <f t="shared" si="101"/>
        <v>5</v>
      </c>
      <c r="T435">
        <f t="shared" si="102"/>
        <v>5</v>
      </c>
      <c r="U435">
        <f t="shared" si="103"/>
        <v>6</v>
      </c>
      <c r="V435">
        <f t="shared" si="104"/>
        <v>4</v>
      </c>
      <c r="W435">
        <f t="shared" si="105"/>
        <v>2</v>
      </c>
      <c r="X435">
        <f t="shared" si="106"/>
        <v>4</v>
      </c>
      <c r="Y435">
        <f t="shared" si="107"/>
        <v>3.5</v>
      </c>
      <c r="Z435">
        <f t="shared" si="108"/>
        <v>4.5</v>
      </c>
      <c r="AA435">
        <f t="shared" si="109"/>
        <v>3.5</v>
      </c>
      <c r="AB435">
        <f t="shared" si="110"/>
        <v>3.5</v>
      </c>
      <c r="AC435">
        <v>4.4400000000000004</v>
      </c>
      <c r="AD435">
        <v>5.23</v>
      </c>
      <c r="AE435">
        <v>5.4</v>
      </c>
      <c r="AF435">
        <v>4.83</v>
      </c>
      <c r="AG435">
        <v>5.38</v>
      </c>
      <c r="AH435" t="str">
        <f>LOOKUP(X435,{0,2.99,4.44,5.89},{"Low","Medium Low","Medium High","High"})</f>
        <v>Medium Low</v>
      </c>
      <c r="AI435" t="str">
        <f>LOOKUP(Y435,{0,4.12,5.23,6.34},{"Low","Medium Low","Medium High","High"})</f>
        <v>Low</v>
      </c>
      <c r="AJ435" t="str">
        <f>LOOKUP(Z435,{0,4.08,5.4,6.72},{"Low","Medium Low","Medium High","High"})</f>
        <v>Medium Low</v>
      </c>
      <c r="AK435" t="str">
        <f>LOOKUP(AA435,{0,3.41,4.83,6.25},{"Low","Medium Low","Medium High","High"})</f>
        <v>Medium Low</v>
      </c>
      <c r="AL435" t="str">
        <f>LOOKUP(AB435,{0,4.31,5.38,6.45},{"Low","Medium Low","Medium High","High"})</f>
        <v>Low</v>
      </c>
      <c r="AM435">
        <f>VLOOKUP(C435,'CLEAN DATA'!$C$1:$BE$1213,25,FALSE)</f>
        <v>2</v>
      </c>
      <c r="AN435">
        <f>VLOOKUP($C435,'CLEAN DATA'!$C$1:$BE$1213,2,FALSE)</f>
        <v>40</v>
      </c>
      <c r="AO435" t="str">
        <f t="shared" si="111"/>
        <v>31-40</v>
      </c>
      <c r="AP435">
        <f>VLOOKUP(C435,'AT Copy'!C434:BP1646,66,FALSE)</f>
        <v>1</v>
      </c>
      <c r="AQ435">
        <f>VLOOKUP(C435,'AT Copy'!C434:BP1646,40,FALSE)</f>
        <v>1</v>
      </c>
    </row>
    <row r="436" spans="1:43" x14ac:dyDescent="0.2">
      <c r="A436">
        <v>435</v>
      </c>
      <c r="B436" s="2">
        <v>44096.513819444444</v>
      </c>
      <c r="C436" t="s">
        <v>588</v>
      </c>
      <c r="D436">
        <v>4</v>
      </c>
      <c r="E436">
        <v>2</v>
      </c>
      <c r="F436">
        <v>5</v>
      </c>
      <c r="G436">
        <v>1</v>
      </c>
      <c r="H436">
        <v>3</v>
      </c>
      <c r="I436">
        <v>5</v>
      </c>
      <c r="J436">
        <v>3</v>
      </c>
      <c r="K436">
        <v>6</v>
      </c>
      <c r="L436">
        <v>2</v>
      </c>
      <c r="M436">
        <v>2</v>
      </c>
      <c r="N436">
        <f t="shared" si="96"/>
        <v>4</v>
      </c>
      <c r="O436">
        <f t="shared" si="97"/>
        <v>6</v>
      </c>
      <c r="P436">
        <f t="shared" si="98"/>
        <v>5</v>
      </c>
      <c r="Q436">
        <f t="shared" si="99"/>
        <v>7</v>
      </c>
      <c r="R436">
        <f t="shared" si="100"/>
        <v>3</v>
      </c>
      <c r="S436">
        <f t="shared" si="101"/>
        <v>3</v>
      </c>
      <c r="T436">
        <f t="shared" si="102"/>
        <v>3</v>
      </c>
      <c r="U436">
        <f t="shared" si="103"/>
        <v>2</v>
      </c>
      <c r="V436">
        <f t="shared" si="104"/>
        <v>2</v>
      </c>
      <c r="W436">
        <f t="shared" si="105"/>
        <v>6</v>
      </c>
      <c r="X436">
        <f t="shared" si="106"/>
        <v>3.5</v>
      </c>
      <c r="Y436">
        <f t="shared" si="107"/>
        <v>4.5</v>
      </c>
      <c r="Z436">
        <f t="shared" si="108"/>
        <v>3.5</v>
      </c>
      <c r="AA436">
        <f t="shared" si="109"/>
        <v>4.5</v>
      </c>
      <c r="AB436">
        <f t="shared" si="110"/>
        <v>4.5</v>
      </c>
      <c r="AC436">
        <v>4.4400000000000004</v>
      </c>
      <c r="AD436">
        <v>5.23</v>
      </c>
      <c r="AE436">
        <v>5.4</v>
      </c>
      <c r="AF436">
        <v>4.83</v>
      </c>
      <c r="AG436">
        <v>5.38</v>
      </c>
      <c r="AH436" t="str">
        <f>LOOKUP(X436,{0,2.99,4.44,5.89},{"Low","Medium Low","Medium High","High"})</f>
        <v>Medium Low</v>
      </c>
      <c r="AI436" t="str">
        <f>LOOKUP(Y436,{0,4.12,5.23,6.34},{"Low","Medium Low","Medium High","High"})</f>
        <v>Medium Low</v>
      </c>
      <c r="AJ436" t="str">
        <f>LOOKUP(Z436,{0,4.08,5.4,6.72},{"Low","Medium Low","Medium High","High"})</f>
        <v>Low</v>
      </c>
      <c r="AK436" t="str">
        <f>LOOKUP(AA436,{0,3.41,4.83,6.25},{"Low","Medium Low","Medium High","High"})</f>
        <v>Medium Low</v>
      </c>
      <c r="AL436" t="str">
        <f>LOOKUP(AB436,{0,4.31,5.38,6.45},{"Low","Medium Low","Medium High","High"})</f>
        <v>Medium Low</v>
      </c>
      <c r="AM436">
        <f>VLOOKUP(C436,'CLEAN DATA'!$C$1:$BE$1213,25,FALSE)</f>
        <v>1</v>
      </c>
      <c r="AN436">
        <f>VLOOKUP($C436,'CLEAN DATA'!$C$1:$BE$1213,2,FALSE)</f>
        <v>34</v>
      </c>
      <c r="AO436" t="str">
        <f t="shared" si="111"/>
        <v>31-40</v>
      </c>
      <c r="AP436">
        <f>VLOOKUP(C436,'AT Copy'!C435:BP1647,66,FALSE)</f>
        <v>1</v>
      </c>
      <c r="AQ436">
        <f>VLOOKUP(C436,'AT Copy'!C435:BP1647,40,FALSE)</f>
        <v>0</v>
      </c>
    </row>
    <row r="437" spans="1:43" x14ac:dyDescent="0.2">
      <c r="A437">
        <v>436</v>
      </c>
      <c r="B437" s="2">
        <v>44096.518483796295</v>
      </c>
      <c r="C437" t="s">
        <v>589</v>
      </c>
      <c r="D437">
        <v>5</v>
      </c>
      <c r="E437">
        <v>7</v>
      </c>
      <c r="F437">
        <v>3</v>
      </c>
      <c r="G437">
        <v>6</v>
      </c>
      <c r="H437">
        <v>4</v>
      </c>
      <c r="I437">
        <v>1</v>
      </c>
      <c r="J437">
        <v>4</v>
      </c>
      <c r="K437">
        <v>6</v>
      </c>
      <c r="L437">
        <v>7</v>
      </c>
      <c r="M437">
        <v>5</v>
      </c>
      <c r="N437">
        <f t="shared" si="96"/>
        <v>5</v>
      </c>
      <c r="O437">
        <f t="shared" si="97"/>
        <v>1</v>
      </c>
      <c r="P437">
        <f t="shared" si="98"/>
        <v>3</v>
      </c>
      <c r="Q437">
        <f t="shared" si="99"/>
        <v>2</v>
      </c>
      <c r="R437">
        <f t="shared" si="100"/>
        <v>4</v>
      </c>
      <c r="S437">
        <f t="shared" si="101"/>
        <v>7</v>
      </c>
      <c r="T437">
        <f t="shared" si="102"/>
        <v>4</v>
      </c>
      <c r="U437">
        <f t="shared" si="103"/>
        <v>2</v>
      </c>
      <c r="V437">
        <f t="shared" si="104"/>
        <v>7</v>
      </c>
      <c r="W437">
        <f t="shared" si="105"/>
        <v>3</v>
      </c>
      <c r="X437">
        <f t="shared" si="106"/>
        <v>6</v>
      </c>
      <c r="Y437">
        <f t="shared" si="107"/>
        <v>2.5</v>
      </c>
      <c r="Z437">
        <f t="shared" si="108"/>
        <v>2.5</v>
      </c>
      <c r="AA437">
        <f t="shared" si="109"/>
        <v>4.5</v>
      </c>
      <c r="AB437">
        <f t="shared" si="110"/>
        <v>3.5</v>
      </c>
      <c r="AC437">
        <v>4.4400000000000004</v>
      </c>
      <c r="AD437">
        <v>5.23</v>
      </c>
      <c r="AE437">
        <v>5.4</v>
      </c>
      <c r="AF437">
        <v>4.83</v>
      </c>
      <c r="AG437">
        <v>5.38</v>
      </c>
      <c r="AH437" t="str">
        <f>LOOKUP(X437,{0,2.99,4.44,5.89},{"Low","Medium Low","Medium High","High"})</f>
        <v>High</v>
      </c>
      <c r="AI437" t="str">
        <f>LOOKUP(Y437,{0,4.12,5.23,6.34},{"Low","Medium Low","Medium High","High"})</f>
        <v>Low</v>
      </c>
      <c r="AJ437" t="str">
        <f>LOOKUP(Z437,{0,4.08,5.4,6.72},{"Low","Medium Low","Medium High","High"})</f>
        <v>Low</v>
      </c>
      <c r="AK437" t="str">
        <f>LOOKUP(AA437,{0,3.41,4.83,6.25},{"Low","Medium Low","Medium High","High"})</f>
        <v>Medium Low</v>
      </c>
      <c r="AL437" t="str">
        <f>LOOKUP(AB437,{0,4.31,5.38,6.45},{"Low","Medium Low","Medium High","High"})</f>
        <v>Low</v>
      </c>
      <c r="AM437">
        <f>VLOOKUP(C437,'CLEAN DATA'!$C$1:$BE$1213,25,FALSE)</f>
        <v>1</v>
      </c>
      <c r="AN437">
        <f>VLOOKUP($C437,'CLEAN DATA'!$C$1:$BE$1213,2,FALSE)</f>
        <v>35</v>
      </c>
      <c r="AO437" t="str">
        <f t="shared" si="111"/>
        <v>31-40</v>
      </c>
      <c r="AP437">
        <f>VLOOKUP(C437,'AT Copy'!C436:BP1648,66,FALSE)</f>
        <v>1</v>
      </c>
      <c r="AQ437">
        <f>VLOOKUP(C437,'AT Copy'!C436:BP1648,40,FALSE)</f>
        <v>1</v>
      </c>
    </row>
    <row r="438" spans="1:43" x14ac:dyDescent="0.2">
      <c r="A438">
        <v>437</v>
      </c>
      <c r="B438" s="2">
        <v>44096.518530092595</v>
      </c>
      <c r="C438" t="s">
        <v>590</v>
      </c>
      <c r="D438">
        <v>4</v>
      </c>
      <c r="E438">
        <v>3</v>
      </c>
      <c r="F438">
        <v>5</v>
      </c>
      <c r="G438">
        <v>3</v>
      </c>
      <c r="H438">
        <v>5</v>
      </c>
      <c r="I438">
        <v>5</v>
      </c>
      <c r="J438">
        <v>5</v>
      </c>
      <c r="K438">
        <v>5</v>
      </c>
      <c r="L438">
        <v>5</v>
      </c>
      <c r="M438">
        <v>5</v>
      </c>
      <c r="N438">
        <f t="shared" si="96"/>
        <v>4</v>
      </c>
      <c r="O438">
        <f t="shared" si="97"/>
        <v>5</v>
      </c>
      <c r="P438">
        <f t="shared" si="98"/>
        <v>5</v>
      </c>
      <c r="Q438">
        <f t="shared" si="99"/>
        <v>5</v>
      </c>
      <c r="R438">
        <f t="shared" si="100"/>
        <v>5</v>
      </c>
      <c r="S438">
        <f t="shared" si="101"/>
        <v>3</v>
      </c>
      <c r="T438">
        <f t="shared" si="102"/>
        <v>5</v>
      </c>
      <c r="U438">
        <f t="shared" si="103"/>
        <v>3</v>
      </c>
      <c r="V438">
        <f t="shared" si="104"/>
        <v>5</v>
      </c>
      <c r="W438">
        <f t="shared" si="105"/>
        <v>3</v>
      </c>
      <c r="X438">
        <f t="shared" si="106"/>
        <v>3.5</v>
      </c>
      <c r="Y438">
        <f t="shared" si="107"/>
        <v>5</v>
      </c>
      <c r="Z438">
        <f t="shared" si="108"/>
        <v>4</v>
      </c>
      <c r="AA438">
        <f t="shared" si="109"/>
        <v>5</v>
      </c>
      <c r="AB438">
        <f t="shared" si="110"/>
        <v>4</v>
      </c>
      <c r="AC438">
        <v>4.4400000000000004</v>
      </c>
      <c r="AD438">
        <v>5.23</v>
      </c>
      <c r="AE438">
        <v>5.4</v>
      </c>
      <c r="AF438">
        <v>4.83</v>
      </c>
      <c r="AG438">
        <v>5.38</v>
      </c>
      <c r="AH438" t="str">
        <f>LOOKUP(X438,{0,2.99,4.44,5.89},{"Low","Medium Low","Medium High","High"})</f>
        <v>Medium Low</v>
      </c>
      <c r="AI438" t="str">
        <f>LOOKUP(Y438,{0,4.12,5.23,6.34},{"Low","Medium Low","Medium High","High"})</f>
        <v>Medium Low</v>
      </c>
      <c r="AJ438" t="str">
        <f>LOOKUP(Z438,{0,4.08,5.4,6.72},{"Low","Medium Low","Medium High","High"})</f>
        <v>Low</v>
      </c>
      <c r="AK438" t="str">
        <f>LOOKUP(AA438,{0,3.41,4.83,6.25},{"Low","Medium Low","Medium High","High"})</f>
        <v>Medium High</v>
      </c>
      <c r="AL438" t="str">
        <f>LOOKUP(AB438,{0,4.31,5.38,6.45},{"Low","Medium Low","Medium High","High"})</f>
        <v>Low</v>
      </c>
      <c r="AM438">
        <f>VLOOKUP(C438,'CLEAN DATA'!$C$1:$BE$1213,25,FALSE)</f>
        <v>10</v>
      </c>
      <c r="AN438">
        <f>VLOOKUP($C438,'CLEAN DATA'!$C$1:$BE$1213,2,FALSE)</f>
        <v>58</v>
      </c>
      <c r="AO438" t="str">
        <f t="shared" si="111"/>
        <v>51-60</v>
      </c>
      <c r="AP438">
        <f>VLOOKUP(C438,'AT Copy'!C437:BP1649,66,FALSE)</f>
        <v>1</v>
      </c>
      <c r="AQ438">
        <f>VLOOKUP(C438,'AT Copy'!C437:BP1649,40,FALSE)</f>
        <v>0</v>
      </c>
    </row>
    <row r="439" spans="1:43" x14ac:dyDescent="0.2">
      <c r="A439">
        <v>438</v>
      </c>
      <c r="B439" s="2">
        <v>44096.519247685188</v>
      </c>
      <c r="C439" t="s">
        <v>591</v>
      </c>
      <c r="D439">
        <v>5</v>
      </c>
      <c r="E439">
        <v>7</v>
      </c>
      <c r="F439">
        <v>3</v>
      </c>
      <c r="G439">
        <v>6</v>
      </c>
      <c r="H439">
        <v>2</v>
      </c>
      <c r="I439">
        <v>5</v>
      </c>
      <c r="J439">
        <v>5</v>
      </c>
      <c r="K439">
        <v>7</v>
      </c>
      <c r="L439">
        <v>5</v>
      </c>
      <c r="M439">
        <v>3</v>
      </c>
      <c r="N439">
        <f t="shared" si="96"/>
        <v>5</v>
      </c>
      <c r="O439">
        <f t="shared" si="97"/>
        <v>1</v>
      </c>
      <c r="P439">
        <f t="shared" si="98"/>
        <v>3</v>
      </c>
      <c r="Q439">
        <f t="shared" si="99"/>
        <v>2</v>
      </c>
      <c r="R439">
        <f t="shared" si="100"/>
        <v>2</v>
      </c>
      <c r="S439">
        <f t="shared" si="101"/>
        <v>3</v>
      </c>
      <c r="T439">
        <f t="shared" si="102"/>
        <v>5</v>
      </c>
      <c r="U439">
        <f t="shared" si="103"/>
        <v>1</v>
      </c>
      <c r="V439">
        <f t="shared" si="104"/>
        <v>5</v>
      </c>
      <c r="W439">
        <f t="shared" si="105"/>
        <v>5</v>
      </c>
      <c r="X439">
        <f t="shared" si="106"/>
        <v>4</v>
      </c>
      <c r="Y439">
        <f t="shared" si="107"/>
        <v>3</v>
      </c>
      <c r="Z439">
        <f t="shared" si="108"/>
        <v>2</v>
      </c>
      <c r="AA439">
        <f t="shared" si="109"/>
        <v>3.5</v>
      </c>
      <c r="AB439">
        <f t="shared" si="110"/>
        <v>3.5</v>
      </c>
      <c r="AC439">
        <v>4.4400000000000004</v>
      </c>
      <c r="AD439">
        <v>5.23</v>
      </c>
      <c r="AE439">
        <v>5.4</v>
      </c>
      <c r="AF439">
        <v>4.83</v>
      </c>
      <c r="AG439">
        <v>5.38</v>
      </c>
      <c r="AH439" t="str">
        <f>LOOKUP(X439,{0,2.99,4.44,5.89},{"Low","Medium Low","Medium High","High"})</f>
        <v>Medium Low</v>
      </c>
      <c r="AI439" t="str">
        <f>LOOKUP(Y439,{0,4.12,5.23,6.34},{"Low","Medium Low","Medium High","High"})</f>
        <v>Low</v>
      </c>
      <c r="AJ439" t="str">
        <f>LOOKUP(Z439,{0,4.08,5.4,6.72},{"Low","Medium Low","Medium High","High"})</f>
        <v>Low</v>
      </c>
      <c r="AK439" t="str">
        <f>LOOKUP(AA439,{0,3.41,4.83,6.25},{"Low","Medium Low","Medium High","High"})</f>
        <v>Medium Low</v>
      </c>
      <c r="AL439" t="str">
        <f>LOOKUP(AB439,{0,4.31,5.38,6.45},{"Low","Medium Low","Medium High","High"})</f>
        <v>Low</v>
      </c>
      <c r="AM439">
        <f>VLOOKUP(C439,'CLEAN DATA'!$C$1:$BE$1213,25,FALSE)</f>
        <v>8</v>
      </c>
      <c r="AN439">
        <f>VLOOKUP($C439,'CLEAN DATA'!$C$1:$BE$1213,2,FALSE)</f>
        <v>33</v>
      </c>
      <c r="AO439" t="str">
        <f t="shared" si="111"/>
        <v>31-40</v>
      </c>
      <c r="AP439">
        <f>VLOOKUP(C439,'AT Copy'!C438:BP1650,66,FALSE)</f>
        <v>1</v>
      </c>
      <c r="AQ439">
        <f>VLOOKUP(C439,'AT Copy'!C438:BP1650,40,FALSE)</f>
        <v>1</v>
      </c>
    </row>
    <row r="440" spans="1:43" x14ac:dyDescent="0.2">
      <c r="A440">
        <v>439</v>
      </c>
      <c r="B440" s="2">
        <v>44096.52008101852</v>
      </c>
      <c r="C440" t="s">
        <v>592</v>
      </c>
      <c r="D440">
        <v>2</v>
      </c>
      <c r="E440">
        <v>6</v>
      </c>
      <c r="F440">
        <v>4</v>
      </c>
      <c r="G440">
        <v>6</v>
      </c>
      <c r="H440">
        <v>5</v>
      </c>
      <c r="I440">
        <v>7</v>
      </c>
      <c r="J440">
        <v>4</v>
      </c>
      <c r="K440">
        <v>5</v>
      </c>
      <c r="L440">
        <v>6</v>
      </c>
      <c r="M440">
        <v>7</v>
      </c>
      <c r="N440">
        <f t="shared" si="96"/>
        <v>2</v>
      </c>
      <c r="O440">
        <f t="shared" si="97"/>
        <v>2</v>
      </c>
      <c r="P440">
        <f t="shared" si="98"/>
        <v>4</v>
      </c>
      <c r="Q440">
        <f t="shared" si="99"/>
        <v>2</v>
      </c>
      <c r="R440">
        <f t="shared" si="100"/>
        <v>5</v>
      </c>
      <c r="S440">
        <f t="shared" si="101"/>
        <v>1</v>
      </c>
      <c r="T440">
        <f t="shared" si="102"/>
        <v>4</v>
      </c>
      <c r="U440">
        <f t="shared" si="103"/>
        <v>3</v>
      </c>
      <c r="V440">
        <f t="shared" si="104"/>
        <v>6</v>
      </c>
      <c r="W440">
        <f t="shared" si="105"/>
        <v>1</v>
      </c>
      <c r="X440">
        <f t="shared" si="106"/>
        <v>1.5</v>
      </c>
      <c r="Y440">
        <f t="shared" si="107"/>
        <v>3</v>
      </c>
      <c r="Z440">
        <f t="shared" si="108"/>
        <v>3.5</v>
      </c>
      <c r="AA440">
        <f t="shared" si="109"/>
        <v>4</v>
      </c>
      <c r="AB440">
        <f t="shared" si="110"/>
        <v>3</v>
      </c>
      <c r="AC440">
        <v>4.4400000000000004</v>
      </c>
      <c r="AD440">
        <v>5.23</v>
      </c>
      <c r="AE440">
        <v>5.4</v>
      </c>
      <c r="AF440">
        <v>4.83</v>
      </c>
      <c r="AG440">
        <v>5.38</v>
      </c>
      <c r="AH440" t="str">
        <f>LOOKUP(X440,{0,2.99,4.44,5.89},{"Low","Medium Low","Medium High","High"})</f>
        <v>Low</v>
      </c>
      <c r="AI440" t="str">
        <f>LOOKUP(Y440,{0,4.12,5.23,6.34},{"Low","Medium Low","Medium High","High"})</f>
        <v>Low</v>
      </c>
      <c r="AJ440" t="str">
        <f>LOOKUP(Z440,{0,4.08,5.4,6.72},{"Low","Medium Low","Medium High","High"})</f>
        <v>Low</v>
      </c>
      <c r="AK440" t="str">
        <f>LOOKUP(AA440,{0,3.41,4.83,6.25},{"Low","Medium Low","Medium High","High"})</f>
        <v>Medium Low</v>
      </c>
      <c r="AL440" t="str">
        <f>LOOKUP(AB440,{0,4.31,5.38,6.45},{"Low","Medium Low","Medium High","High"})</f>
        <v>Low</v>
      </c>
      <c r="AM440">
        <f>VLOOKUP(C440,'CLEAN DATA'!$C$1:$BE$1213,25,FALSE)</f>
        <v>11</v>
      </c>
      <c r="AN440">
        <f>VLOOKUP($C440,'CLEAN DATA'!$C$1:$BE$1213,2,FALSE)</f>
        <v>43</v>
      </c>
      <c r="AO440" t="str">
        <f t="shared" si="111"/>
        <v>41-50</v>
      </c>
      <c r="AP440">
        <f>VLOOKUP(C440,'AT Copy'!C439:BP1651,66,FALSE)</f>
        <v>1</v>
      </c>
      <c r="AQ440">
        <f>VLOOKUP(C440,'AT Copy'!C439:BP1651,40,FALSE)</f>
        <v>1</v>
      </c>
    </row>
    <row r="441" spans="1:43" x14ac:dyDescent="0.2">
      <c r="A441">
        <v>440</v>
      </c>
      <c r="B441" s="2">
        <v>44096.520543981482</v>
      </c>
      <c r="C441" t="s">
        <v>594</v>
      </c>
      <c r="D441">
        <v>4</v>
      </c>
      <c r="E441">
        <v>5</v>
      </c>
      <c r="F441">
        <v>6</v>
      </c>
      <c r="G441">
        <v>4</v>
      </c>
      <c r="H441">
        <v>5</v>
      </c>
      <c r="I441">
        <v>3</v>
      </c>
      <c r="J441">
        <v>5</v>
      </c>
      <c r="K441">
        <v>5</v>
      </c>
      <c r="L441">
        <v>4</v>
      </c>
      <c r="M441">
        <v>3</v>
      </c>
      <c r="N441">
        <f t="shared" si="96"/>
        <v>4</v>
      </c>
      <c r="O441">
        <f t="shared" si="97"/>
        <v>3</v>
      </c>
      <c r="P441">
        <f t="shared" si="98"/>
        <v>6</v>
      </c>
      <c r="Q441">
        <f t="shared" si="99"/>
        <v>4</v>
      </c>
      <c r="R441">
        <f t="shared" si="100"/>
        <v>5</v>
      </c>
      <c r="S441">
        <f t="shared" si="101"/>
        <v>5</v>
      </c>
      <c r="T441">
        <f t="shared" si="102"/>
        <v>5</v>
      </c>
      <c r="U441">
        <f t="shared" si="103"/>
        <v>3</v>
      </c>
      <c r="V441">
        <f t="shared" si="104"/>
        <v>4</v>
      </c>
      <c r="W441">
        <f t="shared" si="105"/>
        <v>5</v>
      </c>
      <c r="X441">
        <f t="shared" si="106"/>
        <v>4.5</v>
      </c>
      <c r="Y441">
        <f t="shared" si="107"/>
        <v>4</v>
      </c>
      <c r="Z441">
        <f t="shared" si="108"/>
        <v>4.5</v>
      </c>
      <c r="AA441">
        <f t="shared" si="109"/>
        <v>4</v>
      </c>
      <c r="AB441">
        <f t="shared" si="110"/>
        <v>5</v>
      </c>
      <c r="AC441">
        <v>4.4400000000000004</v>
      </c>
      <c r="AD441">
        <v>5.23</v>
      </c>
      <c r="AE441">
        <v>5.4</v>
      </c>
      <c r="AF441">
        <v>4.83</v>
      </c>
      <c r="AG441">
        <v>5.38</v>
      </c>
      <c r="AH441" t="str">
        <f>LOOKUP(X441,{0,2.99,4.44,5.89},{"Low","Medium Low","Medium High","High"})</f>
        <v>Medium High</v>
      </c>
      <c r="AI441" t="str">
        <f>LOOKUP(Y441,{0,4.12,5.23,6.34},{"Low","Medium Low","Medium High","High"})</f>
        <v>Low</v>
      </c>
      <c r="AJ441" t="str">
        <f>LOOKUP(Z441,{0,4.08,5.4,6.72},{"Low","Medium Low","Medium High","High"})</f>
        <v>Medium Low</v>
      </c>
      <c r="AK441" t="str">
        <f>LOOKUP(AA441,{0,3.41,4.83,6.25},{"Low","Medium Low","Medium High","High"})</f>
        <v>Medium Low</v>
      </c>
      <c r="AL441" t="str">
        <f>LOOKUP(AB441,{0,4.31,5.38,6.45},{"Low","Medium Low","Medium High","High"})</f>
        <v>Medium Low</v>
      </c>
      <c r="AM441">
        <f>VLOOKUP(C441,'CLEAN DATA'!$C$1:$BE$1213,25,FALSE)</f>
        <v>13</v>
      </c>
      <c r="AN441">
        <f>VLOOKUP($C441,'CLEAN DATA'!$C$1:$BE$1213,2,FALSE)</f>
        <v>57</v>
      </c>
      <c r="AO441" t="str">
        <f t="shared" si="111"/>
        <v>51-60</v>
      </c>
      <c r="AP441">
        <f>VLOOKUP(C441,'AT Copy'!C440:BP1652,66,FALSE)</f>
        <v>7</v>
      </c>
      <c r="AQ441">
        <f>VLOOKUP(C441,'AT Copy'!C440:BP1652,40,FALSE)</f>
        <v>1</v>
      </c>
    </row>
    <row r="442" spans="1:43" x14ac:dyDescent="0.2">
      <c r="A442">
        <v>441</v>
      </c>
      <c r="B442" s="2">
        <v>44096.520694444444</v>
      </c>
      <c r="C442" t="s">
        <v>596</v>
      </c>
      <c r="D442">
        <v>6</v>
      </c>
      <c r="E442">
        <v>1</v>
      </c>
      <c r="F442">
        <v>7</v>
      </c>
      <c r="G442">
        <v>1</v>
      </c>
      <c r="H442">
        <v>6</v>
      </c>
      <c r="I442">
        <v>5</v>
      </c>
      <c r="J442">
        <v>7</v>
      </c>
      <c r="K442">
        <v>3</v>
      </c>
      <c r="L442">
        <v>7</v>
      </c>
      <c r="M442">
        <v>2</v>
      </c>
      <c r="N442">
        <f t="shared" si="96"/>
        <v>6</v>
      </c>
      <c r="O442">
        <f t="shared" si="97"/>
        <v>7</v>
      </c>
      <c r="P442">
        <f t="shared" si="98"/>
        <v>7</v>
      </c>
      <c r="Q442">
        <f t="shared" si="99"/>
        <v>7</v>
      </c>
      <c r="R442">
        <f t="shared" si="100"/>
        <v>6</v>
      </c>
      <c r="S442">
        <f t="shared" si="101"/>
        <v>3</v>
      </c>
      <c r="T442">
        <f t="shared" si="102"/>
        <v>7</v>
      </c>
      <c r="U442">
        <f t="shared" si="103"/>
        <v>5</v>
      </c>
      <c r="V442">
        <f t="shared" si="104"/>
        <v>7</v>
      </c>
      <c r="W442">
        <f t="shared" si="105"/>
        <v>6</v>
      </c>
      <c r="X442">
        <f t="shared" si="106"/>
        <v>4.5</v>
      </c>
      <c r="Y442">
        <f t="shared" si="107"/>
        <v>7</v>
      </c>
      <c r="Z442">
        <f t="shared" si="108"/>
        <v>6</v>
      </c>
      <c r="AA442">
        <f t="shared" si="109"/>
        <v>7</v>
      </c>
      <c r="AB442">
        <f t="shared" si="110"/>
        <v>6</v>
      </c>
      <c r="AC442">
        <v>4.4400000000000004</v>
      </c>
      <c r="AD442">
        <v>5.23</v>
      </c>
      <c r="AE442">
        <v>5.4</v>
      </c>
      <c r="AF442">
        <v>4.83</v>
      </c>
      <c r="AG442">
        <v>5.38</v>
      </c>
      <c r="AH442" t="str">
        <f>LOOKUP(X442,{0,2.99,4.44,5.89},{"Low","Medium Low","Medium High","High"})</f>
        <v>Medium High</v>
      </c>
      <c r="AI442" t="str">
        <f>LOOKUP(Y442,{0,4.12,5.23,6.34},{"Low","Medium Low","Medium High","High"})</f>
        <v>High</v>
      </c>
      <c r="AJ442" t="str">
        <f>LOOKUP(Z442,{0,4.08,5.4,6.72},{"Low","Medium Low","Medium High","High"})</f>
        <v>Medium High</v>
      </c>
      <c r="AK442" t="str">
        <f>LOOKUP(AA442,{0,3.41,4.83,6.25},{"Low","Medium Low","Medium High","High"})</f>
        <v>High</v>
      </c>
      <c r="AL442" t="str">
        <f>LOOKUP(AB442,{0,4.31,5.38,6.45},{"Low","Medium Low","Medium High","High"})</f>
        <v>Medium High</v>
      </c>
      <c r="AM442">
        <f>VLOOKUP(C442,'CLEAN DATA'!$C$1:$BE$1213,25,FALSE)</f>
        <v>9</v>
      </c>
      <c r="AN442">
        <f>VLOOKUP($C442,'CLEAN DATA'!$C$1:$BE$1213,2,FALSE)</f>
        <v>58</v>
      </c>
      <c r="AO442" t="str">
        <f t="shared" si="111"/>
        <v>51-60</v>
      </c>
      <c r="AP442">
        <f>VLOOKUP(C442,'AT Copy'!C441:BP1653,66,FALSE)</f>
        <v>8</v>
      </c>
      <c r="AQ442">
        <f>VLOOKUP(C442,'AT Copy'!C441:BP1653,40,FALSE)</f>
        <v>1</v>
      </c>
    </row>
    <row r="443" spans="1:43" x14ac:dyDescent="0.2">
      <c r="A443">
        <v>442</v>
      </c>
      <c r="B443" s="2">
        <v>44096.521053240744</v>
      </c>
      <c r="C443" t="s">
        <v>597</v>
      </c>
      <c r="D443">
        <v>3</v>
      </c>
      <c r="E443">
        <v>1</v>
      </c>
      <c r="F443">
        <v>6</v>
      </c>
      <c r="G443">
        <v>2</v>
      </c>
      <c r="H443">
        <v>4</v>
      </c>
      <c r="I443">
        <v>6</v>
      </c>
      <c r="J443">
        <v>2</v>
      </c>
      <c r="K443">
        <v>6</v>
      </c>
      <c r="L443">
        <v>7</v>
      </c>
      <c r="M443">
        <v>1</v>
      </c>
      <c r="N443">
        <f t="shared" si="96"/>
        <v>3</v>
      </c>
      <c r="O443">
        <f t="shared" si="97"/>
        <v>7</v>
      </c>
      <c r="P443">
        <f t="shared" si="98"/>
        <v>6</v>
      </c>
      <c r="Q443">
        <f t="shared" si="99"/>
        <v>6</v>
      </c>
      <c r="R443">
        <f t="shared" si="100"/>
        <v>4</v>
      </c>
      <c r="S443">
        <f t="shared" si="101"/>
        <v>2</v>
      </c>
      <c r="T443">
        <f t="shared" si="102"/>
        <v>2</v>
      </c>
      <c r="U443">
        <f t="shared" si="103"/>
        <v>2</v>
      </c>
      <c r="V443">
        <f t="shared" si="104"/>
        <v>7</v>
      </c>
      <c r="W443">
        <f t="shared" si="105"/>
        <v>7</v>
      </c>
      <c r="X443">
        <f t="shared" si="106"/>
        <v>2.5</v>
      </c>
      <c r="Y443">
        <f t="shared" si="107"/>
        <v>4.5</v>
      </c>
      <c r="Z443">
        <f t="shared" si="108"/>
        <v>4</v>
      </c>
      <c r="AA443">
        <f t="shared" si="109"/>
        <v>6.5</v>
      </c>
      <c r="AB443">
        <f t="shared" si="110"/>
        <v>5.5</v>
      </c>
      <c r="AC443">
        <v>4.4400000000000004</v>
      </c>
      <c r="AD443">
        <v>5.23</v>
      </c>
      <c r="AE443">
        <v>5.4</v>
      </c>
      <c r="AF443">
        <v>4.83</v>
      </c>
      <c r="AG443">
        <v>5.38</v>
      </c>
      <c r="AH443" t="str">
        <f>LOOKUP(X443,{0,2.99,4.44,5.89},{"Low","Medium Low","Medium High","High"})</f>
        <v>Low</v>
      </c>
      <c r="AI443" t="str">
        <f>LOOKUP(Y443,{0,4.12,5.23,6.34},{"Low","Medium Low","Medium High","High"})</f>
        <v>Medium Low</v>
      </c>
      <c r="AJ443" t="str">
        <f>LOOKUP(Z443,{0,4.08,5.4,6.72},{"Low","Medium Low","Medium High","High"})</f>
        <v>Low</v>
      </c>
      <c r="AK443" t="str">
        <f>LOOKUP(AA443,{0,3.41,4.83,6.25},{"Low","Medium Low","Medium High","High"})</f>
        <v>High</v>
      </c>
      <c r="AL443" t="str">
        <f>LOOKUP(AB443,{0,4.31,5.38,6.45},{"Low","Medium Low","Medium High","High"})</f>
        <v>Medium High</v>
      </c>
      <c r="AM443">
        <f>VLOOKUP(C443,'CLEAN DATA'!$C$1:$BE$1213,25,FALSE)</f>
        <v>3</v>
      </c>
      <c r="AN443">
        <f>VLOOKUP($C443,'CLEAN DATA'!$C$1:$BE$1213,2,FALSE)</f>
        <v>35</v>
      </c>
      <c r="AO443" t="str">
        <f t="shared" si="111"/>
        <v>31-40</v>
      </c>
      <c r="AP443">
        <f>VLOOKUP(C443,'AT Copy'!C442:BP1654,66,FALSE)</f>
        <v>3</v>
      </c>
      <c r="AQ443">
        <f>VLOOKUP(C443,'AT Copy'!C442:BP1654,40,FALSE)</f>
        <v>0</v>
      </c>
    </row>
    <row r="444" spans="1:43" x14ac:dyDescent="0.2">
      <c r="A444">
        <v>443</v>
      </c>
      <c r="B444" s="2">
        <v>44096.525370370371</v>
      </c>
      <c r="C444" t="s">
        <v>598</v>
      </c>
      <c r="D444">
        <v>4</v>
      </c>
      <c r="E444">
        <v>2</v>
      </c>
      <c r="F444">
        <v>7</v>
      </c>
      <c r="G444">
        <v>5</v>
      </c>
      <c r="H444">
        <v>4</v>
      </c>
      <c r="I444">
        <v>5</v>
      </c>
      <c r="J444">
        <v>6</v>
      </c>
      <c r="K444">
        <v>1</v>
      </c>
      <c r="L444">
        <v>6</v>
      </c>
      <c r="M444">
        <v>4</v>
      </c>
      <c r="N444">
        <f t="shared" si="96"/>
        <v>4</v>
      </c>
      <c r="O444">
        <f t="shared" si="97"/>
        <v>6</v>
      </c>
      <c r="P444">
        <f t="shared" si="98"/>
        <v>7</v>
      </c>
      <c r="Q444">
        <f t="shared" si="99"/>
        <v>3</v>
      </c>
      <c r="R444">
        <f t="shared" si="100"/>
        <v>4</v>
      </c>
      <c r="S444">
        <f t="shared" si="101"/>
        <v>3</v>
      </c>
      <c r="T444">
        <f t="shared" si="102"/>
        <v>6</v>
      </c>
      <c r="U444">
        <f t="shared" si="103"/>
        <v>7</v>
      </c>
      <c r="V444">
        <f t="shared" si="104"/>
        <v>6</v>
      </c>
      <c r="W444">
        <f t="shared" si="105"/>
        <v>4</v>
      </c>
      <c r="X444">
        <f t="shared" si="106"/>
        <v>3.5</v>
      </c>
      <c r="Y444">
        <f t="shared" si="107"/>
        <v>6</v>
      </c>
      <c r="Z444">
        <f t="shared" si="108"/>
        <v>7</v>
      </c>
      <c r="AA444">
        <f t="shared" si="109"/>
        <v>4.5</v>
      </c>
      <c r="AB444">
        <f t="shared" si="110"/>
        <v>4</v>
      </c>
      <c r="AC444">
        <v>4.4400000000000004</v>
      </c>
      <c r="AD444">
        <v>5.23</v>
      </c>
      <c r="AE444">
        <v>5.4</v>
      </c>
      <c r="AF444">
        <v>4.83</v>
      </c>
      <c r="AG444">
        <v>5.38</v>
      </c>
      <c r="AH444" t="str">
        <f>LOOKUP(X444,{0,2.99,4.44,5.89},{"Low","Medium Low","Medium High","High"})</f>
        <v>Medium Low</v>
      </c>
      <c r="AI444" t="str">
        <f>LOOKUP(Y444,{0,4.12,5.23,6.34},{"Low","Medium Low","Medium High","High"})</f>
        <v>Medium High</v>
      </c>
      <c r="AJ444" t="str">
        <f>LOOKUP(Z444,{0,4.08,5.4,6.72},{"Low","Medium Low","Medium High","High"})</f>
        <v>High</v>
      </c>
      <c r="AK444" t="str">
        <f>LOOKUP(AA444,{0,3.41,4.83,6.25},{"Low","Medium Low","Medium High","High"})</f>
        <v>Medium Low</v>
      </c>
      <c r="AL444" t="str">
        <f>LOOKUP(AB444,{0,4.31,5.38,6.45},{"Low","Medium Low","Medium High","High"})</f>
        <v>Low</v>
      </c>
      <c r="AM444">
        <f>VLOOKUP(C444,'CLEAN DATA'!$C$1:$BE$1213,25,FALSE)</f>
        <v>10</v>
      </c>
      <c r="AN444">
        <f>VLOOKUP($C444,'CLEAN DATA'!$C$1:$BE$1213,2,FALSE)</f>
        <v>32</v>
      </c>
      <c r="AO444" t="str">
        <f t="shared" si="111"/>
        <v>31-40</v>
      </c>
      <c r="AP444">
        <f>VLOOKUP(C444,'AT Copy'!C443:BP1655,66,FALSE)</f>
        <v>2</v>
      </c>
      <c r="AQ444">
        <f>VLOOKUP(C444,'AT Copy'!C443:BP1655,40,FALSE)</f>
        <v>1</v>
      </c>
    </row>
    <row r="445" spans="1:43" x14ac:dyDescent="0.2">
      <c r="A445">
        <v>444</v>
      </c>
      <c r="B445" s="2">
        <v>44096.526550925926</v>
      </c>
      <c r="C445" t="s">
        <v>599</v>
      </c>
      <c r="D445">
        <v>5</v>
      </c>
      <c r="E445">
        <v>7</v>
      </c>
      <c r="F445">
        <v>6</v>
      </c>
      <c r="G445">
        <v>6</v>
      </c>
      <c r="H445">
        <v>6</v>
      </c>
      <c r="I445">
        <v>7</v>
      </c>
      <c r="J445">
        <v>6</v>
      </c>
      <c r="K445">
        <v>6</v>
      </c>
      <c r="L445">
        <v>5</v>
      </c>
      <c r="M445">
        <v>5</v>
      </c>
      <c r="N445">
        <f t="shared" si="96"/>
        <v>5</v>
      </c>
      <c r="O445">
        <f t="shared" si="97"/>
        <v>1</v>
      </c>
      <c r="P445">
        <f t="shared" si="98"/>
        <v>6</v>
      </c>
      <c r="Q445">
        <f t="shared" si="99"/>
        <v>2</v>
      </c>
      <c r="R445">
        <f t="shared" si="100"/>
        <v>6</v>
      </c>
      <c r="S445">
        <f t="shared" si="101"/>
        <v>1</v>
      </c>
      <c r="T445">
        <f t="shared" si="102"/>
        <v>6</v>
      </c>
      <c r="U445">
        <f t="shared" si="103"/>
        <v>2</v>
      </c>
      <c r="V445">
        <f t="shared" si="104"/>
        <v>5</v>
      </c>
      <c r="W445">
        <f t="shared" si="105"/>
        <v>3</v>
      </c>
      <c r="X445">
        <f t="shared" si="106"/>
        <v>3</v>
      </c>
      <c r="Y445">
        <f t="shared" si="107"/>
        <v>3.5</v>
      </c>
      <c r="Z445">
        <f t="shared" si="108"/>
        <v>4</v>
      </c>
      <c r="AA445">
        <f t="shared" si="109"/>
        <v>3.5</v>
      </c>
      <c r="AB445">
        <f t="shared" si="110"/>
        <v>4.5</v>
      </c>
      <c r="AC445">
        <v>4.4400000000000004</v>
      </c>
      <c r="AD445">
        <v>5.23</v>
      </c>
      <c r="AE445">
        <v>5.4</v>
      </c>
      <c r="AF445">
        <v>4.83</v>
      </c>
      <c r="AG445">
        <v>5.38</v>
      </c>
      <c r="AH445" t="str">
        <f>LOOKUP(X445,{0,2.99,4.44,5.89},{"Low","Medium Low","Medium High","High"})</f>
        <v>Medium Low</v>
      </c>
      <c r="AI445" t="str">
        <f>LOOKUP(Y445,{0,4.12,5.23,6.34},{"Low","Medium Low","Medium High","High"})</f>
        <v>Low</v>
      </c>
      <c r="AJ445" t="str">
        <f>LOOKUP(Z445,{0,4.08,5.4,6.72},{"Low","Medium Low","Medium High","High"})</f>
        <v>Low</v>
      </c>
      <c r="AK445" t="str">
        <f>LOOKUP(AA445,{0,3.41,4.83,6.25},{"Low","Medium Low","Medium High","High"})</f>
        <v>Medium Low</v>
      </c>
      <c r="AL445" t="str">
        <f>LOOKUP(AB445,{0,4.31,5.38,6.45},{"Low","Medium Low","Medium High","High"})</f>
        <v>Medium Low</v>
      </c>
      <c r="AM445">
        <f>VLOOKUP(C445,'CLEAN DATA'!$C$1:$BE$1213,25,FALSE)</f>
        <v>1</v>
      </c>
      <c r="AN445">
        <f>VLOOKUP($C445,'CLEAN DATA'!$C$1:$BE$1213,2,FALSE)</f>
        <v>36</v>
      </c>
      <c r="AO445" t="str">
        <f t="shared" si="111"/>
        <v>31-40</v>
      </c>
      <c r="AP445">
        <f>VLOOKUP(C445,'AT Copy'!C444:BP1656,66,FALSE)</f>
        <v>1</v>
      </c>
      <c r="AQ445">
        <f>VLOOKUP(C445,'AT Copy'!C444:BP1656,40,FALSE)</f>
        <v>1</v>
      </c>
    </row>
    <row r="446" spans="1:43" x14ac:dyDescent="0.2">
      <c r="A446">
        <v>445</v>
      </c>
      <c r="B446" s="2">
        <v>44096.526597222219</v>
      </c>
      <c r="C446" t="s">
        <v>600</v>
      </c>
      <c r="D446">
        <v>5</v>
      </c>
      <c r="E446">
        <v>4</v>
      </c>
      <c r="F446">
        <v>6</v>
      </c>
      <c r="G446">
        <v>3</v>
      </c>
      <c r="H446">
        <v>6</v>
      </c>
      <c r="I446">
        <v>3</v>
      </c>
      <c r="J446">
        <v>7</v>
      </c>
      <c r="K446">
        <v>2</v>
      </c>
      <c r="L446">
        <v>5</v>
      </c>
      <c r="M446">
        <v>5</v>
      </c>
      <c r="N446">
        <f t="shared" si="96"/>
        <v>5</v>
      </c>
      <c r="O446">
        <f t="shared" si="97"/>
        <v>4</v>
      </c>
      <c r="P446">
        <f t="shared" si="98"/>
        <v>6</v>
      </c>
      <c r="Q446">
        <f t="shared" si="99"/>
        <v>5</v>
      </c>
      <c r="R446">
        <f t="shared" si="100"/>
        <v>6</v>
      </c>
      <c r="S446">
        <f t="shared" si="101"/>
        <v>5</v>
      </c>
      <c r="T446">
        <f t="shared" si="102"/>
        <v>7</v>
      </c>
      <c r="U446">
        <f t="shared" si="103"/>
        <v>6</v>
      </c>
      <c r="V446">
        <f t="shared" si="104"/>
        <v>5</v>
      </c>
      <c r="W446">
        <f t="shared" si="105"/>
        <v>3</v>
      </c>
      <c r="X446">
        <f t="shared" si="106"/>
        <v>5</v>
      </c>
      <c r="Y446">
        <f t="shared" si="107"/>
        <v>5.5</v>
      </c>
      <c r="Z446">
        <f t="shared" si="108"/>
        <v>6</v>
      </c>
      <c r="AA446">
        <f t="shared" si="109"/>
        <v>5</v>
      </c>
      <c r="AB446">
        <f t="shared" si="110"/>
        <v>4.5</v>
      </c>
      <c r="AC446">
        <v>4.4400000000000004</v>
      </c>
      <c r="AD446">
        <v>5.23</v>
      </c>
      <c r="AE446">
        <v>5.4</v>
      </c>
      <c r="AF446">
        <v>4.83</v>
      </c>
      <c r="AG446">
        <v>5.38</v>
      </c>
      <c r="AH446" t="str">
        <f>LOOKUP(X446,{0,2.99,4.44,5.89},{"Low","Medium Low","Medium High","High"})</f>
        <v>Medium High</v>
      </c>
      <c r="AI446" t="str">
        <f>LOOKUP(Y446,{0,4.12,5.23,6.34},{"Low","Medium Low","Medium High","High"})</f>
        <v>Medium High</v>
      </c>
      <c r="AJ446" t="str">
        <f>LOOKUP(Z446,{0,4.08,5.4,6.72},{"Low","Medium Low","Medium High","High"})</f>
        <v>Medium High</v>
      </c>
      <c r="AK446" t="str">
        <f>LOOKUP(AA446,{0,3.41,4.83,6.25},{"Low","Medium Low","Medium High","High"})</f>
        <v>Medium High</v>
      </c>
      <c r="AL446" t="str">
        <f>LOOKUP(AB446,{0,4.31,5.38,6.45},{"Low","Medium Low","Medium High","High"})</f>
        <v>Medium Low</v>
      </c>
      <c r="AM446">
        <f>VLOOKUP(C446,'CLEAN DATA'!$C$1:$BE$1213,25,FALSE)</f>
        <v>11</v>
      </c>
      <c r="AN446">
        <f>VLOOKUP($C446,'CLEAN DATA'!$C$1:$BE$1213,2,FALSE)</f>
        <v>53</v>
      </c>
      <c r="AO446" t="str">
        <f t="shared" si="111"/>
        <v>51-60</v>
      </c>
      <c r="AP446">
        <f>VLOOKUP(C446,'AT Copy'!C445:BP1657,66,FALSE)</f>
        <v>6</v>
      </c>
      <c r="AQ446">
        <f>VLOOKUP(C446,'AT Copy'!C445:BP1657,40,FALSE)</f>
        <v>1</v>
      </c>
    </row>
    <row r="447" spans="1:43" x14ac:dyDescent="0.2">
      <c r="A447">
        <v>446</v>
      </c>
      <c r="B447" s="2">
        <v>44096.526747685188</v>
      </c>
      <c r="C447" t="s">
        <v>602</v>
      </c>
      <c r="D447">
        <v>6</v>
      </c>
      <c r="E447">
        <v>6</v>
      </c>
      <c r="F447">
        <v>5</v>
      </c>
      <c r="G447">
        <v>6</v>
      </c>
      <c r="H447">
        <v>6</v>
      </c>
      <c r="I447">
        <v>7</v>
      </c>
      <c r="J447">
        <v>7</v>
      </c>
      <c r="K447">
        <v>7</v>
      </c>
      <c r="L447">
        <v>6</v>
      </c>
      <c r="M447">
        <v>6</v>
      </c>
      <c r="N447">
        <f t="shared" si="96"/>
        <v>6</v>
      </c>
      <c r="O447">
        <f t="shared" si="97"/>
        <v>2</v>
      </c>
      <c r="P447">
        <f t="shared" si="98"/>
        <v>5</v>
      </c>
      <c r="Q447">
        <f t="shared" si="99"/>
        <v>2</v>
      </c>
      <c r="R447">
        <f t="shared" si="100"/>
        <v>6</v>
      </c>
      <c r="S447">
        <f t="shared" si="101"/>
        <v>1</v>
      </c>
      <c r="T447">
        <f t="shared" si="102"/>
        <v>7</v>
      </c>
      <c r="U447">
        <f t="shared" si="103"/>
        <v>1</v>
      </c>
      <c r="V447">
        <f t="shared" si="104"/>
        <v>6</v>
      </c>
      <c r="W447">
        <f t="shared" si="105"/>
        <v>2</v>
      </c>
      <c r="X447">
        <f t="shared" si="106"/>
        <v>3.5</v>
      </c>
      <c r="Y447">
        <f t="shared" si="107"/>
        <v>4.5</v>
      </c>
      <c r="Z447">
        <f t="shared" si="108"/>
        <v>3</v>
      </c>
      <c r="AA447">
        <f t="shared" si="109"/>
        <v>4</v>
      </c>
      <c r="AB447">
        <f t="shared" si="110"/>
        <v>4</v>
      </c>
      <c r="AC447">
        <v>4.4400000000000004</v>
      </c>
      <c r="AD447">
        <v>5.23</v>
      </c>
      <c r="AE447">
        <v>5.4</v>
      </c>
      <c r="AF447">
        <v>4.83</v>
      </c>
      <c r="AG447">
        <v>5.38</v>
      </c>
      <c r="AH447" t="str">
        <f>LOOKUP(X447,{0,2.99,4.44,5.89},{"Low","Medium Low","Medium High","High"})</f>
        <v>Medium Low</v>
      </c>
      <c r="AI447" t="str">
        <f>LOOKUP(Y447,{0,4.12,5.23,6.34},{"Low","Medium Low","Medium High","High"})</f>
        <v>Medium Low</v>
      </c>
      <c r="AJ447" t="str">
        <f>LOOKUP(Z447,{0,4.08,5.4,6.72},{"Low","Medium Low","Medium High","High"})</f>
        <v>Low</v>
      </c>
      <c r="AK447" t="str">
        <f>LOOKUP(AA447,{0,3.41,4.83,6.25},{"Low","Medium Low","Medium High","High"})</f>
        <v>Medium Low</v>
      </c>
      <c r="AL447" t="str">
        <f>LOOKUP(AB447,{0,4.31,5.38,6.45},{"Low","Medium Low","Medium High","High"})</f>
        <v>Low</v>
      </c>
      <c r="AM447">
        <f>VLOOKUP(C447,'CLEAN DATA'!$C$1:$BE$1213,25,FALSE)</f>
        <v>1</v>
      </c>
      <c r="AN447">
        <f>VLOOKUP($C447,'CLEAN DATA'!$C$1:$BE$1213,2,FALSE)</f>
        <v>32</v>
      </c>
      <c r="AO447" t="str">
        <f t="shared" si="111"/>
        <v>31-40</v>
      </c>
      <c r="AP447">
        <f>VLOOKUP(C447,'AT Copy'!C446:BP1658,66,FALSE)</f>
        <v>1</v>
      </c>
      <c r="AQ447">
        <f>VLOOKUP(C447,'AT Copy'!C446:BP1658,40,FALSE)</f>
        <v>0</v>
      </c>
    </row>
    <row r="448" spans="1:43" x14ac:dyDescent="0.2">
      <c r="A448">
        <v>447</v>
      </c>
      <c r="B448" s="2">
        <v>44096.527106481481</v>
      </c>
      <c r="C448" t="s">
        <v>603</v>
      </c>
      <c r="D448">
        <v>4</v>
      </c>
      <c r="E448">
        <v>4</v>
      </c>
      <c r="F448">
        <v>4</v>
      </c>
      <c r="G448">
        <v>4</v>
      </c>
      <c r="H448">
        <v>4</v>
      </c>
      <c r="I448">
        <v>6</v>
      </c>
      <c r="J448">
        <v>6</v>
      </c>
      <c r="K448">
        <v>3</v>
      </c>
      <c r="L448">
        <v>5</v>
      </c>
      <c r="M448">
        <v>5</v>
      </c>
      <c r="N448">
        <f t="shared" si="96"/>
        <v>4</v>
      </c>
      <c r="O448">
        <f t="shared" si="97"/>
        <v>4</v>
      </c>
      <c r="P448">
        <f t="shared" si="98"/>
        <v>4</v>
      </c>
      <c r="Q448">
        <f t="shared" si="99"/>
        <v>4</v>
      </c>
      <c r="R448">
        <f t="shared" si="100"/>
        <v>4</v>
      </c>
      <c r="S448">
        <f t="shared" si="101"/>
        <v>2</v>
      </c>
      <c r="T448">
        <f t="shared" si="102"/>
        <v>6</v>
      </c>
      <c r="U448">
        <f t="shared" si="103"/>
        <v>5</v>
      </c>
      <c r="V448">
        <f t="shared" si="104"/>
        <v>5</v>
      </c>
      <c r="W448">
        <f t="shared" si="105"/>
        <v>3</v>
      </c>
      <c r="X448">
        <f t="shared" si="106"/>
        <v>3</v>
      </c>
      <c r="Y448">
        <f t="shared" si="107"/>
        <v>5</v>
      </c>
      <c r="Z448">
        <f t="shared" si="108"/>
        <v>4.5</v>
      </c>
      <c r="AA448">
        <f t="shared" si="109"/>
        <v>4.5</v>
      </c>
      <c r="AB448">
        <f t="shared" si="110"/>
        <v>3.5</v>
      </c>
      <c r="AC448">
        <v>4.4400000000000004</v>
      </c>
      <c r="AD448">
        <v>5.23</v>
      </c>
      <c r="AE448">
        <v>5.4</v>
      </c>
      <c r="AF448">
        <v>4.83</v>
      </c>
      <c r="AG448">
        <v>5.38</v>
      </c>
      <c r="AH448" t="str">
        <f>LOOKUP(X448,{0,2.99,4.44,5.89},{"Low","Medium Low","Medium High","High"})</f>
        <v>Medium Low</v>
      </c>
      <c r="AI448" t="str">
        <f>LOOKUP(Y448,{0,4.12,5.23,6.34},{"Low","Medium Low","Medium High","High"})</f>
        <v>Medium Low</v>
      </c>
      <c r="AJ448" t="str">
        <f>LOOKUP(Z448,{0,4.08,5.4,6.72},{"Low","Medium Low","Medium High","High"})</f>
        <v>Medium Low</v>
      </c>
      <c r="AK448" t="str">
        <f>LOOKUP(AA448,{0,3.41,4.83,6.25},{"Low","Medium Low","Medium High","High"})</f>
        <v>Medium Low</v>
      </c>
      <c r="AL448" t="str">
        <f>LOOKUP(AB448,{0,4.31,5.38,6.45},{"Low","Medium Low","Medium High","High"})</f>
        <v>Low</v>
      </c>
      <c r="AM448">
        <f>VLOOKUP(C448,'CLEAN DATA'!$C$1:$BE$1213,25,FALSE)</f>
        <v>13</v>
      </c>
      <c r="AN448">
        <f>VLOOKUP($C448,'CLEAN DATA'!$C$1:$BE$1213,2,FALSE)</f>
        <v>51</v>
      </c>
      <c r="AO448" t="str">
        <f t="shared" si="111"/>
        <v>51-60</v>
      </c>
      <c r="AP448">
        <f>VLOOKUP(C448,'AT Copy'!C447:BP1659,66,FALSE)</f>
        <v>1</v>
      </c>
      <c r="AQ448">
        <f>VLOOKUP(C448,'AT Copy'!C447:BP1659,40,FALSE)</f>
        <v>0</v>
      </c>
    </row>
    <row r="449" spans="1:43" x14ac:dyDescent="0.2">
      <c r="A449">
        <v>448</v>
      </c>
      <c r="B449" s="2">
        <v>44096.527291666665</v>
      </c>
      <c r="C449" t="s">
        <v>605</v>
      </c>
      <c r="D449">
        <v>6</v>
      </c>
      <c r="E449">
        <v>6</v>
      </c>
      <c r="F449">
        <v>6</v>
      </c>
      <c r="G449">
        <v>6</v>
      </c>
      <c r="H449">
        <v>6</v>
      </c>
      <c r="I449">
        <v>5</v>
      </c>
      <c r="J449">
        <v>7</v>
      </c>
      <c r="K449">
        <v>4</v>
      </c>
      <c r="L449">
        <v>5</v>
      </c>
      <c r="M449">
        <v>6</v>
      </c>
      <c r="N449">
        <f t="shared" si="96"/>
        <v>6</v>
      </c>
      <c r="O449">
        <f t="shared" si="97"/>
        <v>2</v>
      </c>
      <c r="P449">
        <f t="shared" si="98"/>
        <v>6</v>
      </c>
      <c r="Q449">
        <f t="shared" si="99"/>
        <v>2</v>
      </c>
      <c r="R449">
        <f t="shared" si="100"/>
        <v>6</v>
      </c>
      <c r="S449">
        <f t="shared" si="101"/>
        <v>3</v>
      </c>
      <c r="T449">
        <f t="shared" si="102"/>
        <v>7</v>
      </c>
      <c r="U449">
        <f t="shared" si="103"/>
        <v>4</v>
      </c>
      <c r="V449">
        <f t="shared" si="104"/>
        <v>5</v>
      </c>
      <c r="W449">
        <f t="shared" si="105"/>
        <v>2</v>
      </c>
      <c r="X449">
        <f t="shared" si="106"/>
        <v>4.5</v>
      </c>
      <c r="Y449">
        <f t="shared" si="107"/>
        <v>4.5</v>
      </c>
      <c r="Z449">
        <f t="shared" si="108"/>
        <v>5</v>
      </c>
      <c r="AA449">
        <f t="shared" si="109"/>
        <v>3.5</v>
      </c>
      <c r="AB449">
        <f t="shared" si="110"/>
        <v>4</v>
      </c>
      <c r="AC449">
        <v>4.4400000000000004</v>
      </c>
      <c r="AD449">
        <v>5.23</v>
      </c>
      <c r="AE449">
        <v>5.4</v>
      </c>
      <c r="AF449">
        <v>4.83</v>
      </c>
      <c r="AG449">
        <v>5.38</v>
      </c>
      <c r="AH449" t="str">
        <f>LOOKUP(X449,{0,2.99,4.44,5.89},{"Low","Medium Low","Medium High","High"})</f>
        <v>Medium High</v>
      </c>
      <c r="AI449" t="str">
        <f>LOOKUP(Y449,{0,4.12,5.23,6.34},{"Low","Medium Low","Medium High","High"})</f>
        <v>Medium Low</v>
      </c>
      <c r="AJ449" t="str">
        <f>LOOKUP(Z449,{0,4.08,5.4,6.72},{"Low","Medium Low","Medium High","High"})</f>
        <v>Medium Low</v>
      </c>
      <c r="AK449" t="str">
        <f>LOOKUP(AA449,{0,3.41,4.83,6.25},{"Low","Medium Low","Medium High","High"})</f>
        <v>Medium Low</v>
      </c>
      <c r="AL449" t="str">
        <f>LOOKUP(AB449,{0,4.31,5.38,6.45},{"Low","Medium Low","Medium High","High"})</f>
        <v>Low</v>
      </c>
      <c r="AM449">
        <f>VLOOKUP(C449,'CLEAN DATA'!$C$1:$BE$1213,25,FALSE)</f>
        <v>6</v>
      </c>
      <c r="AN449">
        <f>VLOOKUP($C449,'CLEAN DATA'!$C$1:$BE$1213,2,FALSE)</f>
        <v>25</v>
      </c>
      <c r="AO449" t="str">
        <f t="shared" si="111"/>
        <v>&lt;=30</v>
      </c>
      <c r="AP449">
        <f>VLOOKUP(C449,'AT Copy'!C448:BP1660,66,FALSE)</f>
        <v>7</v>
      </c>
      <c r="AQ449">
        <f>VLOOKUP(C449,'AT Copy'!C448:BP1660,40,FALSE)</f>
        <v>0</v>
      </c>
    </row>
    <row r="450" spans="1:43" x14ac:dyDescent="0.2">
      <c r="A450">
        <v>449</v>
      </c>
      <c r="B450" s="2">
        <v>44096.527685185189</v>
      </c>
      <c r="C450" t="s">
        <v>606</v>
      </c>
      <c r="D450">
        <v>2</v>
      </c>
      <c r="E450">
        <v>1</v>
      </c>
      <c r="F450">
        <v>6</v>
      </c>
      <c r="G450">
        <v>3</v>
      </c>
      <c r="H450">
        <v>5</v>
      </c>
      <c r="I450">
        <v>6</v>
      </c>
      <c r="J450">
        <v>7</v>
      </c>
      <c r="K450">
        <v>1</v>
      </c>
      <c r="L450">
        <v>6</v>
      </c>
      <c r="M450">
        <v>3</v>
      </c>
      <c r="N450">
        <f t="shared" si="96"/>
        <v>2</v>
      </c>
      <c r="O450">
        <f t="shared" si="97"/>
        <v>7</v>
      </c>
      <c r="P450">
        <f t="shared" si="98"/>
        <v>6</v>
      </c>
      <c r="Q450">
        <f t="shared" si="99"/>
        <v>5</v>
      </c>
      <c r="R450">
        <f t="shared" si="100"/>
        <v>5</v>
      </c>
      <c r="S450">
        <f t="shared" si="101"/>
        <v>2</v>
      </c>
      <c r="T450">
        <f t="shared" si="102"/>
        <v>7</v>
      </c>
      <c r="U450">
        <f t="shared" si="103"/>
        <v>7</v>
      </c>
      <c r="V450">
        <f t="shared" si="104"/>
        <v>6</v>
      </c>
      <c r="W450">
        <f t="shared" si="105"/>
        <v>5</v>
      </c>
      <c r="X450">
        <f t="shared" si="106"/>
        <v>2</v>
      </c>
      <c r="Y450">
        <f t="shared" si="107"/>
        <v>7</v>
      </c>
      <c r="Z450">
        <f t="shared" si="108"/>
        <v>6.5</v>
      </c>
      <c r="AA450">
        <f t="shared" si="109"/>
        <v>5.5</v>
      </c>
      <c r="AB450">
        <f t="shared" si="110"/>
        <v>5</v>
      </c>
      <c r="AC450">
        <v>4.4400000000000004</v>
      </c>
      <c r="AD450">
        <v>5.23</v>
      </c>
      <c r="AE450">
        <v>5.4</v>
      </c>
      <c r="AF450">
        <v>4.83</v>
      </c>
      <c r="AG450">
        <v>5.38</v>
      </c>
      <c r="AH450" t="str">
        <f>LOOKUP(X450,{0,2.99,4.44,5.89},{"Low","Medium Low","Medium High","High"})</f>
        <v>Low</v>
      </c>
      <c r="AI450" t="str">
        <f>LOOKUP(Y450,{0,4.12,5.23,6.34},{"Low","Medium Low","Medium High","High"})</f>
        <v>High</v>
      </c>
      <c r="AJ450" t="str">
        <f>LOOKUP(Z450,{0,4.08,5.4,6.72},{"Low","Medium Low","Medium High","High"})</f>
        <v>Medium High</v>
      </c>
      <c r="AK450" t="str">
        <f>LOOKUP(AA450,{0,3.41,4.83,6.25},{"Low","Medium Low","Medium High","High"})</f>
        <v>Medium High</v>
      </c>
      <c r="AL450" t="str">
        <f>LOOKUP(AB450,{0,4.31,5.38,6.45},{"Low","Medium Low","Medium High","High"})</f>
        <v>Medium Low</v>
      </c>
      <c r="AM450">
        <f>VLOOKUP(C450,'CLEAN DATA'!$C$1:$BE$1213,25,FALSE)</f>
        <v>3</v>
      </c>
      <c r="AN450">
        <f>VLOOKUP($C450,'CLEAN DATA'!$C$1:$BE$1213,2,FALSE)</f>
        <v>47</v>
      </c>
      <c r="AO450" t="str">
        <f t="shared" si="111"/>
        <v>41-50</v>
      </c>
      <c r="AP450">
        <f>VLOOKUP(C450,'AT Copy'!C449:BP1661,66,FALSE)</f>
        <v>2</v>
      </c>
      <c r="AQ450">
        <f>VLOOKUP(C450,'AT Copy'!C449:BP1661,40,FALSE)</f>
        <v>1</v>
      </c>
    </row>
    <row r="451" spans="1:43" x14ac:dyDescent="0.2">
      <c r="A451">
        <v>450</v>
      </c>
      <c r="B451" s="2">
        <v>44096.527951388889</v>
      </c>
      <c r="C451" t="s">
        <v>607</v>
      </c>
      <c r="D451">
        <v>7</v>
      </c>
      <c r="E451">
        <v>3</v>
      </c>
      <c r="F451">
        <v>7</v>
      </c>
      <c r="G451">
        <v>6</v>
      </c>
      <c r="H451">
        <v>7</v>
      </c>
      <c r="I451">
        <v>7</v>
      </c>
      <c r="J451">
        <v>7</v>
      </c>
      <c r="K451">
        <v>1</v>
      </c>
      <c r="L451">
        <v>7</v>
      </c>
      <c r="M451">
        <v>3</v>
      </c>
      <c r="N451">
        <f t="shared" ref="N451:N514" si="112">D451</f>
        <v>7</v>
      </c>
      <c r="O451">
        <f t="shared" ref="O451:O514" si="113">IF(E451=1,7,IF(E451=2,6,IF(E451=3,5,IF(E451=4,4,IF(E451=5,3,IF(E451=6,2,IF(E451=7,1,"")))))))</f>
        <v>5</v>
      </c>
      <c r="P451">
        <f t="shared" ref="P451:P514" si="114">F451</f>
        <v>7</v>
      </c>
      <c r="Q451">
        <f t="shared" ref="Q451:Q514" si="115">IF(G451=1,7,IF(G451=2,6,IF(G451=3,5,IF(G451=4,4,IF(G451=5,3,IF(G451=6,2,IF(G451=7,1,"")))))))</f>
        <v>2</v>
      </c>
      <c r="R451">
        <f t="shared" ref="R451:R514" si="116">H451</f>
        <v>7</v>
      </c>
      <c r="S451">
        <f t="shared" ref="S451:S514" si="117">IF(I451=1,7,IF(I451=2,6,IF(I451=3,5,IF(I451=4,4,IF(I451=5,3,IF(I451=6,2,IF(I451=7,1,"")))))))</f>
        <v>1</v>
      </c>
      <c r="T451">
        <f t="shared" ref="T451:T514" si="118">J451</f>
        <v>7</v>
      </c>
      <c r="U451">
        <f t="shared" ref="U451:U514" si="119">IF(K451=1,7,IF(K451=2,6,IF(K451=3,5,IF(K451=4,4,IF(K451=5,3,IF(K451=6,2,IF(K451=7,1,"")))))))</f>
        <v>7</v>
      </c>
      <c r="V451">
        <f t="shared" ref="V451:V514" si="120">L451</f>
        <v>7</v>
      </c>
      <c r="W451">
        <f t="shared" ref="W451:W514" si="121">IF(M451=1,7,IF(M451=2,6,IF(M451=3,5,IF(M451=4,4,IF(M451=5,3,IF(M451=6,2,IF(M451=7,1,"")))))))</f>
        <v>5</v>
      </c>
      <c r="X451">
        <f t="shared" ref="X451:X514" si="122">(N451+S451)/2</f>
        <v>4</v>
      </c>
      <c r="Y451">
        <f t="shared" ref="Y451:Y514" si="123">(O451+T451)/2</f>
        <v>6</v>
      </c>
      <c r="Z451">
        <f t="shared" ref="Z451:Z514" si="124">(P451+U451)/2</f>
        <v>7</v>
      </c>
      <c r="AA451">
        <f t="shared" ref="AA451:AA514" si="125">(Q451+V451)/2</f>
        <v>4.5</v>
      </c>
      <c r="AB451">
        <f t="shared" ref="AB451:AB514" si="126">(R451+W451)/2</f>
        <v>6</v>
      </c>
      <c r="AC451">
        <v>4.4400000000000004</v>
      </c>
      <c r="AD451">
        <v>5.23</v>
      </c>
      <c r="AE451">
        <v>5.4</v>
      </c>
      <c r="AF451">
        <v>4.83</v>
      </c>
      <c r="AG451">
        <v>5.38</v>
      </c>
      <c r="AH451" t="str">
        <f>LOOKUP(X451,{0,2.99,4.44,5.89},{"Low","Medium Low","Medium High","High"})</f>
        <v>Medium Low</v>
      </c>
      <c r="AI451" t="str">
        <f>LOOKUP(Y451,{0,4.12,5.23,6.34},{"Low","Medium Low","Medium High","High"})</f>
        <v>Medium High</v>
      </c>
      <c r="AJ451" t="str">
        <f>LOOKUP(Z451,{0,4.08,5.4,6.72},{"Low","Medium Low","Medium High","High"})</f>
        <v>High</v>
      </c>
      <c r="AK451" t="str">
        <f>LOOKUP(AA451,{0,3.41,4.83,6.25},{"Low","Medium Low","Medium High","High"})</f>
        <v>Medium Low</v>
      </c>
      <c r="AL451" t="str">
        <f>LOOKUP(AB451,{0,4.31,5.38,6.45},{"Low","Medium Low","Medium High","High"})</f>
        <v>Medium High</v>
      </c>
      <c r="AM451">
        <f>VLOOKUP(C451,'CLEAN DATA'!$C$1:$BE$1213,25,FALSE)</f>
        <v>3</v>
      </c>
      <c r="AN451">
        <f>VLOOKUP($C451,'CLEAN DATA'!$C$1:$BE$1213,2,FALSE)</f>
        <v>40</v>
      </c>
      <c r="AO451" t="str">
        <f t="shared" ref="AO451:AO514" si="127">IF(AN451&lt;=20,"&lt;=30",IF(AN451&lt;=25,"&lt;=30",IF(AN451&lt;=30,"&lt;=30",IF(AN451&lt;=35,"31-40",IF(AN451&lt;=40,"31-40",IF(AN451&lt;=45,"41-50",IF(AN451&lt;=50,"41-50",IF(AN451&lt;=55,"51-60",IF(AN451&lt;=60,"51-60","60+")))))))))</f>
        <v>31-40</v>
      </c>
      <c r="AP451">
        <f>VLOOKUP(C451,'AT Copy'!C450:BP1662,66,FALSE)</f>
        <v>6</v>
      </c>
      <c r="AQ451">
        <f>VLOOKUP(C451,'AT Copy'!C450:BP1662,40,FALSE)</f>
        <v>0</v>
      </c>
    </row>
    <row r="452" spans="1:43" x14ac:dyDescent="0.2">
      <c r="A452">
        <v>451</v>
      </c>
      <c r="B452" s="2">
        <v>44096.528807870367</v>
      </c>
      <c r="C452" t="s">
        <v>608</v>
      </c>
      <c r="D452">
        <v>5</v>
      </c>
      <c r="E452">
        <v>2</v>
      </c>
      <c r="F452">
        <v>5</v>
      </c>
      <c r="G452">
        <v>6</v>
      </c>
      <c r="H452">
        <v>5</v>
      </c>
      <c r="I452">
        <v>5</v>
      </c>
      <c r="J452">
        <v>6</v>
      </c>
      <c r="K452">
        <v>5</v>
      </c>
      <c r="L452">
        <v>5</v>
      </c>
      <c r="M452">
        <v>5</v>
      </c>
      <c r="N452">
        <f t="shared" si="112"/>
        <v>5</v>
      </c>
      <c r="O452">
        <f t="shared" si="113"/>
        <v>6</v>
      </c>
      <c r="P452">
        <f t="shared" si="114"/>
        <v>5</v>
      </c>
      <c r="Q452">
        <f t="shared" si="115"/>
        <v>2</v>
      </c>
      <c r="R452">
        <f t="shared" si="116"/>
        <v>5</v>
      </c>
      <c r="S452">
        <f t="shared" si="117"/>
        <v>3</v>
      </c>
      <c r="T452">
        <f t="shared" si="118"/>
        <v>6</v>
      </c>
      <c r="U452">
        <f t="shared" si="119"/>
        <v>3</v>
      </c>
      <c r="V452">
        <f t="shared" si="120"/>
        <v>5</v>
      </c>
      <c r="W452">
        <f t="shared" si="121"/>
        <v>3</v>
      </c>
      <c r="X452">
        <f t="shared" si="122"/>
        <v>4</v>
      </c>
      <c r="Y452">
        <f t="shared" si="123"/>
        <v>6</v>
      </c>
      <c r="Z452">
        <f t="shared" si="124"/>
        <v>4</v>
      </c>
      <c r="AA452">
        <f t="shared" si="125"/>
        <v>3.5</v>
      </c>
      <c r="AB452">
        <f t="shared" si="126"/>
        <v>4</v>
      </c>
      <c r="AC452">
        <v>4.4400000000000004</v>
      </c>
      <c r="AD452">
        <v>5.23</v>
      </c>
      <c r="AE452">
        <v>5.4</v>
      </c>
      <c r="AF452">
        <v>4.83</v>
      </c>
      <c r="AG452">
        <v>5.38</v>
      </c>
      <c r="AH452" t="str">
        <f>LOOKUP(X452,{0,2.99,4.44,5.89},{"Low","Medium Low","Medium High","High"})</f>
        <v>Medium Low</v>
      </c>
      <c r="AI452" t="str">
        <f>LOOKUP(Y452,{0,4.12,5.23,6.34},{"Low","Medium Low","Medium High","High"})</f>
        <v>Medium High</v>
      </c>
      <c r="AJ452" t="str">
        <f>LOOKUP(Z452,{0,4.08,5.4,6.72},{"Low","Medium Low","Medium High","High"})</f>
        <v>Low</v>
      </c>
      <c r="AK452" t="str">
        <f>LOOKUP(AA452,{0,3.41,4.83,6.25},{"Low","Medium Low","Medium High","High"})</f>
        <v>Medium Low</v>
      </c>
      <c r="AL452" t="str">
        <f>LOOKUP(AB452,{0,4.31,5.38,6.45},{"Low","Medium Low","Medium High","High"})</f>
        <v>Low</v>
      </c>
      <c r="AM452">
        <f>VLOOKUP(C452,'CLEAN DATA'!$C$1:$BE$1213,25,FALSE)</f>
        <v>10</v>
      </c>
      <c r="AN452">
        <f>VLOOKUP($C452,'CLEAN DATA'!$C$1:$BE$1213,2,FALSE)</f>
        <v>33</v>
      </c>
      <c r="AO452" t="str">
        <f t="shared" si="127"/>
        <v>31-40</v>
      </c>
      <c r="AP452">
        <f>VLOOKUP(C452,'AT Copy'!C451:BP1663,66,FALSE)</f>
        <v>1</v>
      </c>
      <c r="AQ452">
        <f>VLOOKUP(C452,'AT Copy'!C451:BP1663,40,FALSE)</f>
        <v>0</v>
      </c>
    </row>
    <row r="453" spans="1:43" x14ac:dyDescent="0.2">
      <c r="A453">
        <v>452</v>
      </c>
      <c r="B453" s="2">
        <v>44096.52888888889</v>
      </c>
      <c r="C453" t="s">
        <v>609</v>
      </c>
      <c r="D453">
        <v>4</v>
      </c>
      <c r="E453">
        <v>7</v>
      </c>
      <c r="F453">
        <v>5</v>
      </c>
      <c r="G453">
        <v>6</v>
      </c>
      <c r="H453">
        <v>6</v>
      </c>
      <c r="I453">
        <v>4</v>
      </c>
      <c r="J453">
        <v>7</v>
      </c>
      <c r="K453">
        <v>6</v>
      </c>
      <c r="L453">
        <v>5</v>
      </c>
      <c r="M453">
        <v>7</v>
      </c>
      <c r="N453">
        <f t="shared" si="112"/>
        <v>4</v>
      </c>
      <c r="O453">
        <f t="shared" si="113"/>
        <v>1</v>
      </c>
      <c r="P453">
        <f t="shared" si="114"/>
        <v>5</v>
      </c>
      <c r="Q453">
        <f t="shared" si="115"/>
        <v>2</v>
      </c>
      <c r="R453">
        <f t="shared" si="116"/>
        <v>6</v>
      </c>
      <c r="S453">
        <f t="shared" si="117"/>
        <v>4</v>
      </c>
      <c r="T453">
        <f t="shared" si="118"/>
        <v>7</v>
      </c>
      <c r="U453">
        <f t="shared" si="119"/>
        <v>2</v>
      </c>
      <c r="V453">
        <f t="shared" si="120"/>
        <v>5</v>
      </c>
      <c r="W453">
        <f t="shared" si="121"/>
        <v>1</v>
      </c>
      <c r="X453">
        <f t="shared" si="122"/>
        <v>4</v>
      </c>
      <c r="Y453">
        <f t="shared" si="123"/>
        <v>4</v>
      </c>
      <c r="Z453">
        <f t="shared" si="124"/>
        <v>3.5</v>
      </c>
      <c r="AA453">
        <f t="shared" si="125"/>
        <v>3.5</v>
      </c>
      <c r="AB453">
        <f t="shared" si="126"/>
        <v>3.5</v>
      </c>
      <c r="AC453">
        <v>4.4400000000000004</v>
      </c>
      <c r="AD453">
        <v>5.23</v>
      </c>
      <c r="AE453">
        <v>5.4</v>
      </c>
      <c r="AF453">
        <v>4.83</v>
      </c>
      <c r="AG453">
        <v>5.38</v>
      </c>
      <c r="AH453" t="str">
        <f>LOOKUP(X453,{0,2.99,4.44,5.89},{"Low","Medium Low","Medium High","High"})</f>
        <v>Medium Low</v>
      </c>
      <c r="AI453" t="str">
        <f>LOOKUP(Y453,{0,4.12,5.23,6.34},{"Low","Medium Low","Medium High","High"})</f>
        <v>Low</v>
      </c>
      <c r="AJ453" t="str">
        <f>LOOKUP(Z453,{0,4.08,5.4,6.72},{"Low","Medium Low","Medium High","High"})</f>
        <v>Low</v>
      </c>
      <c r="AK453" t="str">
        <f>LOOKUP(AA453,{0,3.41,4.83,6.25},{"Low","Medium Low","Medium High","High"})</f>
        <v>Medium Low</v>
      </c>
      <c r="AL453" t="str">
        <f>LOOKUP(AB453,{0,4.31,5.38,6.45},{"Low","Medium Low","Medium High","High"})</f>
        <v>Low</v>
      </c>
      <c r="AM453">
        <f>VLOOKUP(C453,'CLEAN DATA'!$C$1:$BE$1213,25,FALSE)</f>
        <v>1</v>
      </c>
      <c r="AN453">
        <f>VLOOKUP($C453,'CLEAN DATA'!$C$1:$BE$1213,2,FALSE)</f>
        <v>45</v>
      </c>
      <c r="AO453" t="str">
        <f t="shared" si="127"/>
        <v>41-50</v>
      </c>
      <c r="AP453">
        <f>VLOOKUP(C453,'AT Copy'!C452:BP1664,66,FALSE)</f>
        <v>1</v>
      </c>
      <c r="AQ453">
        <f>VLOOKUP(C453,'AT Copy'!C452:BP1664,40,FALSE)</f>
        <v>1</v>
      </c>
    </row>
    <row r="454" spans="1:43" x14ac:dyDescent="0.2">
      <c r="A454">
        <v>453</v>
      </c>
      <c r="B454" s="2">
        <v>44096.529409722221</v>
      </c>
      <c r="C454" t="s">
        <v>610</v>
      </c>
      <c r="D454">
        <v>1</v>
      </c>
      <c r="E454">
        <v>1</v>
      </c>
      <c r="F454">
        <v>6</v>
      </c>
      <c r="G454">
        <v>1</v>
      </c>
      <c r="H454">
        <v>4</v>
      </c>
      <c r="I454">
        <v>6</v>
      </c>
      <c r="J454">
        <v>4</v>
      </c>
      <c r="K454">
        <v>1</v>
      </c>
      <c r="L454">
        <v>7</v>
      </c>
      <c r="M454">
        <v>1</v>
      </c>
      <c r="N454">
        <f t="shared" si="112"/>
        <v>1</v>
      </c>
      <c r="O454">
        <f t="shared" si="113"/>
        <v>7</v>
      </c>
      <c r="P454">
        <f t="shared" si="114"/>
        <v>6</v>
      </c>
      <c r="Q454">
        <f t="shared" si="115"/>
        <v>7</v>
      </c>
      <c r="R454">
        <f t="shared" si="116"/>
        <v>4</v>
      </c>
      <c r="S454">
        <f t="shared" si="117"/>
        <v>2</v>
      </c>
      <c r="T454">
        <f t="shared" si="118"/>
        <v>4</v>
      </c>
      <c r="U454">
        <f t="shared" si="119"/>
        <v>7</v>
      </c>
      <c r="V454">
        <f t="shared" si="120"/>
        <v>7</v>
      </c>
      <c r="W454">
        <f t="shared" si="121"/>
        <v>7</v>
      </c>
      <c r="X454">
        <f t="shared" si="122"/>
        <v>1.5</v>
      </c>
      <c r="Y454">
        <f t="shared" si="123"/>
        <v>5.5</v>
      </c>
      <c r="Z454">
        <f t="shared" si="124"/>
        <v>6.5</v>
      </c>
      <c r="AA454">
        <f t="shared" si="125"/>
        <v>7</v>
      </c>
      <c r="AB454">
        <f t="shared" si="126"/>
        <v>5.5</v>
      </c>
      <c r="AC454">
        <v>4.4400000000000004</v>
      </c>
      <c r="AD454">
        <v>5.23</v>
      </c>
      <c r="AE454">
        <v>5.4</v>
      </c>
      <c r="AF454">
        <v>4.83</v>
      </c>
      <c r="AG454">
        <v>5.38</v>
      </c>
      <c r="AH454" t="str">
        <f>LOOKUP(X454,{0,2.99,4.44,5.89},{"Low","Medium Low","Medium High","High"})</f>
        <v>Low</v>
      </c>
      <c r="AI454" t="str">
        <f>LOOKUP(Y454,{0,4.12,5.23,6.34},{"Low","Medium Low","Medium High","High"})</f>
        <v>Medium High</v>
      </c>
      <c r="AJ454" t="str">
        <f>LOOKUP(Z454,{0,4.08,5.4,6.72},{"Low","Medium Low","Medium High","High"})</f>
        <v>Medium High</v>
      </c>
      <c r="AK454" t="str">
        <f>LOOKUP(AA454,{0,3.41,4.83,6.25},{"Low","Medium Low","Medium High","High"})</f>
        <v>High</v>
      </c>
      <c r="AL454" t="str">
        <f>LOOKUP(AB454,{0,4.31,5.38,6.45},{"Low","Medium Low","Medium High","High"})</f>
        <v>Medium High</v>
      </c>
      <c r="AM454">
        <f>VLOOKUP(C454,'CLEAN DATA'!$C$1:$BE$1213,25,FALSE)</f>
        <v>3</v>
      </c>
      <c r="AN454">
        <f>VLOOKUP($C454,'CLEAN DATA'!$C$1:$BE$1213,2,FALSE)</f>
        <v>70</v>
      </c>
      <c r="AO454" t="str">
        <f t="shared" si="127"/>
        <v>60+</v>
      </c>
      <c r="AP454">
        <f>VLOOKUP(C454,'AT Copy'!C453:BP1665,66,FALSE)</f>
        <v>2</v>
      </c>
      <c r="AQ454">
        <f>VLOOKUP(C454,'AT Copy'!C453:BP1665,40,FALSE)</f>
        <v>1</v>
      </c>
    </row>
    <row r="455" spans="1:43" x14ac:dyDescent="0.2">
      <c r="A455">
        <v>454</v>
      </c>
      <c r="B455" s="2">
        <v>44096.529583333337</v>
      </c>
      <c r="C455" t="s">
        <v>611</v>
      </c>
      <c r="D455">
        <v>3</v>
      </c>
      <c r="E455">
        <v>4</v>
      </c>
      <c r="F455">
        <v>3</v>
      </c>
      <c r="G455">
        <v>6</v>
      </c>
      <c r="H455">
        <v>5</v>
      </c>
      <c r="I455">
        <v>5</v>
      </c>
      <c r="J455">
        <v>3</v>
      </c>
      <c r="K455">
        <v>6</v>
      </c>
      <c r="L455">
        <v>3</v>
      </c>
      <c r="M455">
        <v>5</v>
      </c>
      <c r="N455">
        <f t="shared" si="112"/>
        <v>3</v>
      </c>
      <c r="O455">
        <f t="shared" si="113"/>
        <v>4</v>
      </c>
      <c r="P455">
        <f t="shared" si="114"/>
        <v>3</v>
      </c>
      <c r="Q455">
        <f t="shared" si="115"/>
        <v>2</v>
      </c>
      <c r="R455">
        <f t="shared" si="116"/>
        <v>5</v>
      </c>
      <c r="S455">
        <f t="shared" si="117"/>
        <v>3</v>
      </c>
      <c r="T455">
        <f t="shared" si="118"/>
        <v>3</v>
      </c>
      <c r="U455">
        <f t="shared" si="119"/>
        <v>2</v>
      </c>
      <c r="V455">
        <f t="shared" si="120"/>
        <v>3</v>
      </c>
      <c r="W455">
        <f t="shared" si="121"/>
        <v>3</v>
      </c>
      <c r="X455">
        <f t="shared" si="122"/>
        <v>3</v>
      </c>
      <c r="Y455">
        <f t="shared" si="123"/>
        <v>3.5</v>
      </c>
      <c r="Z455">
        <f t="shared" si="124"/>
        <v>2.5</v>
      </c>
      <c r="AA455">
        <f t="shared" si="125"/>
        <v>2.5</v>
      </c>
      <c r="AB455">
        <f t="shared" si="126"/>
        <v>4</v>
      </c>
      <c r="AC455">
        <v>4.4400000000000004</v>
      </c>
      <c r="AD455">
        <v>5.23</v>
      </c>
      <c r="AE455">
        <v>5.4</v>
      </c>
      <c r="AF455">
        <v>4.83</v>
      </c>
      <c r="AG455">
        <v>5.38</v>
      </c>
      <c r="AH455" t="str">
        <f>LOOKUP(X455,{0,2.99,4.44,5.89},{"Low","Medium Low","Medium High","High"})</f>
        <v>Medium Low</v>
      </c>
      <c r="AI455" t="str">
        <f>LOOKUP(Y455,{0,4.12,5.23,6.34},{"Low","Medium Low","Medium High","High"})</f>
        <v>Low</v>
      </c>
      <c r="AJ455" t="str">
        <f>LOOKUP(Z455,{0,4.08,5.4,6.72},{"Low","Medium Low","Medium High","High"})</f>
        <v>Low</v>
      </c>
      <c r="AK455" t="str">
        <f>LOOKUP(AA455,{0,3.41,4.83,6.25},{"Low","Medium Low","Medium High","High"})</f>
        <v>Low</v>
      </c>
      <c r="AL455" t="str">
        <f>LOOKUP(AB455,{0,4.31,5.38,6.45},{"Low","Medium Low","Medium High","High"})</f>
        <v>Low</v>
      </c>
      <c r="AM455">
        <f>VLOOKUP(C455,'CLEAN DATA'!$C$1:$BE$1213,25,FALSE)</f>
        <v>11</v>
      </c>
      <c r="AN455">
        <f>VLOOKUP($C455,'CLEAN DATA'!$C$1:$BE$1213,2,FALSE)</f>
        <v>40</v>
      </c>
      <c r="AO455" t="str">
        <f t="shared" si="127"/>
        <v>31-40</v>
      </c>
      <c r="AP455">
        <f>VLOOKUP(C455,'AT Copy'!C454:BP1666,66,FALSE)</f>
        <v>1</v>
      </c>
      <c r="AQ455">
        <f>VLOOKUP(C455,'AT Copy'!C454:BP1666,40,FALSE)</f>
        <v>1</v>
      </c>
    </row>
    <row r="456" spans="1:43" x14ac:dyDescent="0.2">
      <c r="A456">
        <v>455</v>
      </c>
      <c r="B456" s="2">
        <v>44096.529606481483</v>
      </c>
      <c r="C456" t="s">
        <v>613</v>
      </c>
      <c r="D456">
        <v>7</v>
      </c>
      <c r="E456">
        <v>5</v>
      </c>
      <c r="F456">
        <v>7</v>
      </c>
      <c r="G456">
        <v>5</v>
      </c>
      <c r="H456">
        <v>3</v>
      </c>
      <c r="I456">
        <v>6</v>
      </c>
      <c r="J456">
        <v>6</v>
      </c>
      <c r="K456">
        <v>5</v>
      </c>
      <c r="L456">
        <v>7</v>
      </c>
      <c r="M456">
        <v>6</v>
      </c>
      <c r="N456">
        <f t="shared" si="112"/>
        <v>7</v>
      </c>
      <c r="O456">
        <f t="shared" si="113"/>
        <v>3</v>
      </c>
      <c r="P456">
        <f t="shared" si="114"/>
        <v>7</v>
      </c>
      <c r="Q456">
        <f t="shared" si="115"/>
        <v>3</v>
      </c>
      <c r="R456">
        <f t="shared" si="116"/>
        <v>3</v>
      </c>
      <c r="S456">
        <f t="shared" si="117"/>
        <v>2</v>
      </c>
      <c r="T456">
        <f t="shared" si="118"/>
        <v>6</v>
      </c>
      <c r="U456">
        <f t="shared" si="119"/>
        <v>3</v>
      </c>
      <c r="V456">
        <f t="shared" si="120"/>
        <v>7</v>
      </c>
      <c r="W456">
        <f t="shared" si="121"/>
        <v>2</v>
      </c>
      <c r="X456">
        <f t="shared" si="122"/>
        <v>4.5</v>
      </c>
      <c r="Y456">
        <f t="shared" si="123"/>
        <v>4.5</v>
      </c>
      <c r="Z456">
        <f t="shared" si="124"/>
        <v>5</v>
      </c>
      <c r="AA456">
        <f t="shared" si="125"/>
        <v>5</v>
      </c>
      <c r="AB456">
        <f t="shared" si="126"/>
        <v>2.5</v>
      </c>
      <c r="AC456">
        <v>4.4400000000000004</v>
      </c>
      <c r="AD456">
        <v>5.23</v>
      </c>
      <c r="AE456">
        <v>5.4</v>
      </c>
      <c r="AF456">
        <v>4.83</v>
      </c>
      <c r="AG456">
        <v>5.38</v>
      </c>
      <c r="AH456" t="str">
        <f>LOOKUP(X456,{0,2.99,4.44,5.89},{"Low","Medium Low","Medium High","High"})</f>
        <v>Medium High</v>
      </c>
      <c r="AI456" t="str">
        <f>LOOKUP(Y456,{0,4.12,5.23,6.34},{"Low","Medium Low","Medium High","High"})</f>
        <v>Medium Low</v>
      </c>
      <c r="AJ456" t="str">
        <f>LOOKUP(Z456,{0,4.08,5.4,6.72},{"Low","Medium Low","Medium High","High"})</f>
        <v>Medium Low</v>
      </c>
      <c r="AK456" t="str">
        <f>LOOKUP(AA456,{0,3.41,4.83,6.25},{"Low","Medium Low","Medium High","High"})</f>
        <v>Medium High</v>
      </c>
      <c r="AL456" t="str">
        <f>LOOKUP(AB456,{0,4.31,5.38,6.45},{"Low","Medium Low","Medium High","High"})</f>
        <v>Low</v>
      </c>
      <c r="AM456">
        <f>VLOOKUP(C456,'CLEAN DATA'!$C$1:$BE$1213,25,FALSE)</f>
        <v>5</v>
      </c>
      <c r="AN456">
        <f>VLOOKUP($C456,'CLEAN DATA'!$C$1:$BE$1213,2,FALSE)</f>
        <v>35</v>
      </c>
      <c r="AO456" t="str">
        <f t="shared" si="127"/>
        <v>31-40</v>
      </c>
      <c r="AP456">
        <f>VLOOKUP(C456,'AT Copy'!C455:BP1667,66,FALSE)</f>
        <v>1</v>
      </c>
      <c r="AQ456">
        <f>VLOOKUP(C456,'AT Copy'!C455:BP1667,40,FALSE)</f>
        <v>0</v>
      </c>
    </row>
    <row r="457" spans="1:43" x14ac:dyDescent="0.2">
      <c r="A457">
        <v>456</v>
      </c>
      <c r="B457" s="2">
        <v>44096.531875000001</v>
      </c>
      <c r="C457" t="s">
        <v>614</v>
      </c>
      <c r="D457">
        <v>5</v>
      </c>
      <c r="E457">
        <v>6</v>
      </c>
      <c r="F457">
        <v>6</v>
      </c>
      <c r="G457">
        <v>5</v>
      </c>
      <c r="H457">
        <v>4</v>
      </c>
      <c r="I457">
        <v>7</v>
      </c>
      <c r="J457">
        <v>5</v>
      </c>
      <c r="K457">
        <v>1</v>
      </c>
      <c r="L457">
        <v>1</v>
      </c>
      <c r="M457">
        <v>6</v>
      </c>
      <c r="N457">
        <f t="shared" si="112"/>
        <v>5</v>
      </c>
      <c r="O457">
        <f t="shared" si="113"/>
        <v>2</v>
      </c>
      <c r="P457">
        <f t="shared" si="114"/>
        <v>6</v>
      </c>
      <c r="Q457">
        <f t="shared" si="115"/>
        <v>3</v>
      </c>
      <c r="R457">
        <f t="shared" si="116"/>
        <v>4</v>
      </c>
      <c r="S457">
        <f t="shared" si="117"/>
        <v>1</v>
      </c>
      <c r="T457">
        <f t="shared" si="118"/>
        <v>5</v>
      </c>
      <c r="U457">
        <f t="shared" si="119"/>
        <v>7</v>
      </c>
      <c r="V457">
        <f t="shared" si="120"/>
        <v>1</v>
      </c>
      <c r="W457">
        <f t="shared" si="121"/>
        <v>2</v>
      </c>
      <c r="X457">
        <f t="shared" si="122"/>
        <v>3</v>
      </c>
      <c r="Y457">
        <f t="shared" si="123"/>
        <v>3.5</v>
      </c>
      <c r="Z457">
        <f t="shared" si="124"/>
        <v>6.5</v>
      </c>
      <c r="AA457">
        <f t="shared" si="125"/>
        <v>2</v>
      </c>
      <c r="AB457">
        <f t="shared" si="126"/>
        <v>3</v>
      </c>
      <c r="AC457">
        <v>4.4400000000000004</v>
      </c>
      <c r="AD457">
        <v>5.23</v>
      </c>
      <c r="AE457">
        <v>5.4</v>
      </c>
      <c r="AF457">
        <v>4.83</v>
      </c>
      <c r="AG457">
        <v>5.38</v>
      </c>
      <c r="AH457" t="str">
        <f>LOOKUP(X457,{0,2.99,4.44,5.89},{"Low","Medium Low","Medium High","High"})</f>
        <v>Medium Low</v>
      </c>
      <c r="AI457" t="str">
        <f>LOOKUP(Y457,{0,4.12,5.23,6.34},{"Low","Medium Low","Medium High","High"})</f>
        <v>Low</v>
      </c>
      <c r="AJ457" t="str">
        <f>LOOKUP(Z457,{0,4.08,5.4,6.72},{"Low","Medium Low","Medium High","High"})</f>
        <v>Medium High</v>
      </c>
      <c r="AK457" t="str">
        <f>LOOKUP(AA457,{0,3.41,4.83,6.25},{"Low","Medium Low","Medium High","High"})</f>
        <v>Low</v>
      </c>
      <c r="AL457" t="str">
        <f>LOOKUP(AB457,{0,4.31,5.38,6.45},{"Low","Medium Low","Medium High","High"})</f>
        <v>Low</v>
      </c>
      <c r="AM457">
        <f>VLOOKUP(C457,'CLEAN DATA'!$C$1:$BE$1213,25,FALSE)</f>
        <v>6</v>
      </c>
      <c r="AN457">
        <f>VLOOKUP($C457,'CLEAN DATA'!$C$1:$BE$1213,2,FALSE)</f>
        <v>26</v>
      </c>
      <c r="AO457" t="str">
        <f t="shared" si="127"/>
        <v>&lt;=30</v>
      </c>
      <c r="AP457">
        <f>VLOOKUP(C457,'AT Copy'!C456:BP1668,66,FALSE)</f>
        <v>5</v>
      </c>
      <c r="AQ457">
        <f>VLOOKUP(C457,'AT Copy'!C456:BP1668,40,FALSE)</f>
        <v>0</v>
      </c>
    </row>
    <row r="458" spans="1:43" x14ac:dyDescent="0.2">
      <c r="A458">
        <v>457</v>
      </c>
      <c r="B458" s="2">
        <v>44096.532002314816</v>
      </c>
      <c r="C458" t="s">
        <v>615</v>
      </c>
      <c r="D458">
        <v>4</v>
      </c>
      <c r="E458">
        <v>3</v>
      </c>
      <c r="F458">
        <v>3</v>
      </c>
      <c r="G458">
        <v>6</v>
      </c>
      <c r="H458">
        <v>5</v>
      </c>
      <c r="I458">
        <v>4</v>
      </c>
      <c r="J458">
        <v>6</v>
      </c>
      <c r="K458">
        <v>3</v>
      </c>
      <c r="L458">
        <v>4</v>
      </c>
      <c r="M458">
        <v>6</v>
      </c>
      <c r="N458">
        <f t="shared" si="112"/>
        <v>4</v>
      </c>
      <c r="O458">
        <f t="shared" si="113"/>
        <v>5</v>
      </c>
      <c r="P458">
        <f t="shared" si="114"/>
        <v>3</v>
      </c>
      <c r="Q458">
        <f t="shared" si="115"/>
        <v>2</v>
      </c>
      <c r="R458">
        <f t="shared" si="116"/>
        <v>5</v>
      </c>
      <c r="S458">
        <f t="shared" si="117"/>
        <v>4</v>
      </c>
      <c r="T458">
        <f t="shared" si="118"/>
        <v>6</v>
      </c>
      <c r="U458">
        <f t="shared" si="119"/>
        <v>5</v>
      </c>
      <c r="V458">
        <f t="shared" si="120"/>
        <v>4</v>
      </c>
      <c r="W458">
        <f t="shared" si="121"/>
        <v>2</v>
      </c>
      <c r="X458">
        <f t="shared" si="122"/>
        <v>4</v>
      </c>
      <c r="Y458">
        <f t="shared" si="123"/>
        <v>5.5</v>
      </c>
      <c r="Z458">
        <f t="shared" si="124"/>
        <v>4</v>
      </c>
      <c r="AA458">
        <f t="shared" si="125"/>
        <v>3</v>
      </c>
      <c r="AB458">
        <f t="shared" si="126"/>
        <v>3.5</v>
      </c>
      <c r="AC458">
        <v>4.4400000000000004</v>
      </c>
      <c r="AD458">
        <v>5.23</v>
      </c>
      <c r="AE458">
        <v>5.4</v>
      </c>
      <c r="AF458">
        <v>4.83</v>
      </c>
      <c r="AG458">
        <v>5.38</v>
      </c>
      <c r="AH458" t="str">
        <f>LOOKUP(X458,{0,2.99,4.44,5.89},{"Low","Medium Low","Medium High","High"})</f>
        <v>Medium Low</v>
      </c>
      <c r="AI458" t="str">
        <f>LOOKUP(Y458,{0,4.12,5.23,6.34},{"Low","Medium Low","Medium High","High"})</f>
        <v>Medium High</v>
      </c>
      <c r="AJ458" t="str">
        <f>LOOKUP(Z458,{0,4.08,5.4,6.72},{"Low","Medium Low","Medium High","High"})</f>
        <v>Low</v>
      </c>
      <c r="AK458" t="str">
        <f>LOOKUP(AA458,{0,3.41,4.83,6.25},{"Low","Medium Low","Medium High","High"})</f>
        <v>Low</v>
      </c>
      <c r="AL458" t="str">
        <f>LOOKUP(AB458,{0,4.31,5.38,6.45},{"Low","Medium Low","Medium High","High"})</f>
        <v>Low</v>
      </c>
      <c r="AM458">
        <f>VLOOKUP(C458,'CLEAN DATA'!$C$1:$BE$1213,25,FALSE)</f>
        <v>1</v>
      </c>
      <c r="AN458">
        <f>VLOOKUP($C458,'CLEAN DATA'!$C$1:$BE$1213,2,FALSE)</f>
        <v>43</v>
      </c>
      <c r="AO458" t="str">
        <f t="shared" si="127"/>
        <v>41-50</v>
      </c>
      <c r="AP458">
        <f>VLOOKUP(C458,'AT Copy'!C457:BP1669,66,FALSE)</f>
        <v>1</v>
      </c>
      <c r="AQ458">
        <f>VLOOKUP(C458,'AT Copy'!C457:BP1669,40,FALSE)</f>
        <v>1</v>
      </c>
    </row>
    <row r="459" spans="1:43" x14ac:dyDescent="0.2">
      <c r="A459">
        <v>458</v>
      </c>
      <c r="B459" s="2">
        <v>44096.532025462962</v>
      </c>
      <c r="C459" t="s">
        <v>616</v>
      </c>
      <c r="D459">
        <v>6</v>
      </c>
      <c r="E459">
        <v>7</v>
      </c>
      <c r="F459">
        <v>7</v>
      </c>
      <c r="G459">
        <v>6</v>
      </c>
      <c r="H459">
        <v>7</v>
      </c>
      <c r="I459">
        <v>7</v>
      </c>
      <c r="J459">
        <v>6</v>
      </c>
      <c r="K459">
        <v>7</v>
      </c>
      <c r="L459">
        <v>7</v>
      </c>
      <c r="M459">
        <v>6</v>
      </c>
      <c r="N459">
        <f t="shared" si="112"/>
        <v>6</v>
      </c>
      <c r="O459">
        <f t="shared" si="113"/>
        <v>1</v>
      </c>
      <c r="P459">
        <f t="shared" si="114"/>
        <v>7</v>
      </c>
      <c r="Q459">
        <f t="shared" si="115"/>
        <v>2</v>
      </c>
      <c r="R459">
        <f t="shared" si="116"/>
        <v>7</v>
      </c>
      <c r="S459">
        <f t="shared" si="117"/>
        <v>1</v>
      </c>
      <c r="T459">
        <f t="shared" si="118"/>
        <v>6</v>
      </c>
      <c r="U459">
        <f t="shared" si="119"/>
        <v>1</v>
      </c>
      <c r="V459">
        <f t="shared" si="120"/>
        <v>7</v>
      </c>
      <c r="W459">
        <f t="shared" si="121"/>
        <v>2</v>
      </c>
      <c r="X459">
        <f t="shared" si="122"/>
        <v>3.5</v>
      </c>
      <c r="Y459">
        <f t="shared" si="123"/>
        <v>3.5</v>
      </c>
      <c r="Z459">
        <f t="shared" si="124"/>
        <v>4</v>
      </c>
      <c r="AA459">
        <f t="shared" si="125"/>
        <v>4.5</v>
      </c>
      <c r="AB459">
        <f t="shared" si="126"/>
        <v>4.5</v>
      </c>
      <c r="AC459">
        <v>4.4400000000000004</v>
      </c>
      <c r="AD459">
        <v>5.23</v>
      </c>
      <c r="AE459">
        <v>5.4</v>
      </c>
      <c r="AF459">
        <v>4.83</v>
      </c>
      <c r="AG459">
        <v>5.38</v>
      </c>
      <c r="AH459" t="str">
        <f>LOOKUP(X459,{0,2.99,4.44,5.89},{"Low","Medium Low","Medium High","High"})</f>
        <v>Medium Low</v>
      </c>
      <c r="AI459" t="str">
        <f>LOOKUP(Y459,{0,4.12,5.23,6.34},{"Low","Medium Low","Medium High","High"})</f>
        <v>Low</v>
      </c>
      <c r="AJ459" t="str">
        <f>LOOKUP(Z459,{0,4.08,5.4,6.72},{"Low","Medium Low","Medium High","High"})</f>
        <v>Low</v>
      </c>
      <c r="AK459" t="str">
        <f>LOOKUP(AA459,{0,3.41,4.83,6.25},{"Low","Medium Low","Medium High","High"})</f>
        <v>Medium Low</v>
      </c>
      <c r="AL459" t="str">
        <f>LOOKUP(AB459,{0,4.31,5.38,6.45},{"Low","Medium Low","Medium High","High"})</f>
        <v>Medium Low</v>
      </c>
      <c r="AM459">
        <f>VLOOKUP(C459,'CLEAN DATA'!$C$1:$BE$1213,25,FALSE)</f>
        <v>1</v>
      </c>
      <c r="AN459">
        <f>VLOOKUP($C459,'CLEAN DATA'!$C$1:$BE$1213,2,FALSE)</f>
        <v>35</v>
      </c>
      <c r="AO459" t="str">
        <f t="shared" si="127"/>
        <v>31-40</v>
      </c>
      <c r="AP459">
        <f>VLOOKUP(C459,'AT Copy'!C458:BP1670,66,FALSE)</f>
        <v>1</v>
      </c>
      <c r="AQ459">
        <f>VLOOKUP(C459,'AT Copy'!C458:BP1670,40,FALSE)</f>
        <v>1</v>
      </c>
    </row>
    <row r="460" spans="1:43" x14ac:dyDescent="0.2">
      <c r="A460">
        <v>459</v>
      </c>
      <c r="B460" s="2">
        <v>44096.532071759262</v>
      </c>
      <c r="C460" t="s">
        <v>617</v>
      </c>
      <c r="D460">
        <v>7</v>
      </c>
      <c r="E460">
        <v>6</v>
      </c>
      <c r="F460">
        <v>6</v>
      </c>
      <c r="G460">
        <v>2</v>
      </c>
      <c r="H460">
        <v>7</v>
      </c>
      <c r="I460">
        <v>2</v>
      </c>
      <c r="J460">
        <v>6</v>
      </c>
      <c r="K460">
        <v>1</v>
      </c>
      <c r="L460">
        <v>5</v>
      </c>
      <c r="M460">
        <v>5</v>
      </c>
      <c r="N460">
        <f t="shared" si="112"/>
        <v>7</v>
      </c>
      <c r="O460">
        <f t="shared" si="113"/>
        <v>2</v>
      </c>
      <c r="P460">
        <f t="shared" si="114"/>
        <v>6</v>
      </c>
      <c r="Q460">
        <f t="shared" si="115"/>
        <v>6</v>
      </c>
      <c r="R460">
        <f t="shared" si="116"/>
        <v>7</v>
      </c>
      <c r="S460">
        <f t="shared" si="117"/>
        <v>6</v>
      </c>
      <c r="T460">
        <f t="shared" si="118"/>
        <v>6</v>
      </c>
      <c r="U460">
        <f t="shared" si="119"/>
        <v>7</v>
      </c>
      <c r="V460">
        <f t="shared" si="120"/>
        <v>5</v>
      </c>
      <c r="W460">
        <f t="shared" si="121"/>
        <v>3</v>
      </c>
      <c r="X460">
        <f t="shared" si="122"/>
        <v>6.5</v>
      </c>
      <c r="Y460">
        <f t="shared" si="123"/>
        <v>4</v>
      </c>
      <c r="Z460">
        <f t="shared" si="124"/>
        <v>6.5</v>
      </c>
      <c r="AA460">
        <f t="shared" si="125"/>
        <v>5.5</v>
      </c>
      <c r="AB460">
        <f t="shared" si="126"/>
        <v>5</v>
      </c>
      <c r="AC460">
        <v>4.4400000000000004</v>
      </c>
      <c r="AD460">
        <v>5.23</v>
      </c>
      <c r="AE460">
        <v>5.4</v>
      </c>
      <c r="AF460">
        <v>4.83</v>
      </c>
      <c r="AG460">
        <v>5.38</v>
      </c>
      <c r="AH460" t="str">
        <f>LOOKUP(X460,{0,2.99,4.44,5.89},{"Low","Medium Low","Medium High","High"})</f>
        <v>High</v>
      </c>
      <c r="AI460" t="str">
        <f>LOOKUP(Y460,{0,4.12,5.23,6.34},{"Low","Medium Low","Medium High","High"})</f>
        <v>Low</v>
      </c>
      <c r="AJ460" t="str">
        <f>LOOKUP(Z460,{0,4.08,5.4,6.72},{"Low","Medium Low","Medium High","High"})</f>
        <v>Medium High</v>
      </c>
      <c r="AK460" t="str">
        <f>LOOKUP(AA460,{0,3.41,4.83,6.25},{"Low","Medium Low","Medium High","High"})</f>
        <v>Medium High</v>
      </c>
      <c r="AL460" t="str">
        <f>LOOKUP(AB460,{0,4.31,5.38,6.45},{"Low","Medium Low","Medium High","High"})</f>
        <v>Medium Low</v>
      </c>
      <c r="AM460">
        <f>VLOOKUP(C460,'CLEAN DATA'!$C$1:$BE$1213,25,FALSE)</f>
        <v>9</v>
      </c>
      <c r="AN460">
        <f>VLOOKUP($C460,'CLEAN DATA'!$C$1:$BE$1213,2,FALSE)</f>
        <v>30</v>
      </c>
      <c r="AO460" t="str">
        <f t="shared" si="127"/>
        <v>&lt;=30</v>
      </c>
      <c r="AP460">
        <f>VLOOKUP(C460,'AT Copy'!C459:BP1671,66,FALSE)</f>
        <v>4</v>
      </c>
      <c r="AQ460">
        <f>VLOOKUP(C460,'AT Copy'!C459:BP1671,40,FALSE)</f>
        <v>1</v>
      </c>
    </row>
    <row r="461" spans="1:43" x14ac:dyDescent="0.2">
      <c r="A461">
        <v>460</v>
      </c>
      <c r="B461" s="2">
        <v>44096.536261574074</v>
      </c>
      <c r="C461" t="s">
        <v>618</v>
      </c>
      <c r="D461">
        <v>3</v>
      </c>
      <c r="E461">
        <v>1</v>
      </c>
      <c r="F461">
        <v>7</v>
      </c>
      <c r="G461">
        <v>1</v>
      </c>
      <c r="H461">
        <v>6</v>
      </c>
      <c r="I461">
        <v>6</v>
      </c>
      <c r="J461">
        <v>7</v>
      </c>
      <c r="K461">
        <v>1</v>
      </c>
      <c r="L461">
        <v>7</v>
      </c>
      <c r="M461">
        <v>2</v>
      </c>
      <c r="N461">
        <f t="shared" si="112"/>
        <v>3</v>
      </c>
      <c r="O461">
        <f t="shared" si="113"/>
        <v>7</v>
      </c>
      <c r="P461">
        <f t="shared" si="114"/>
        <v>7</v>
      </c>
      <c r="Q461">
        <f t="shared" si="115"/>
        <v>7</v>
      </c>
      <c r="R461">
        <f t="shared" si="116"/>
        <v>6</v>
      </c>
      <c r="S461">
        <f t="shared" si="117"/>
        <v>2</v>
      </c>
      <c r="T461">
        <f t="shared" si="118"/>
        <v>7</v>
      </c>
      <c r="U461">
        <f t="shared" si="119"/>
        <v>7</v>
      </c>
      <c r="V461">
        <f t="shared" si="120"/>
        <v>7</v>
      </c>
      <c r="W461">
        <f t="shared" si="121"/>
        <v>6</v>
      </c>
      <c r="X461">
        <f t="shared" si="122"/>
        <v>2.5</v>
      </c>
      <c r="Y461">
        <f t="shared" si="123"/>
        <v>7</v>
      </c>
      <c r="Z461">
        <f t="shared" si="124"/>
        <v>7</v>
      </c>
      <c r="AA461">
        <f t="shared" si="125"/>
        <v>7</v>
      </c>
      <c r="AB461">
        <f t="shared" si="126"/>
        <v>6</v>
      </c>
      <c r="AC461">
        <v>4.4400000000000004</v>
      </c>
      <c r="AD461">
        <v>5.23</v>
      </c>
      <c r="AE461">
        <v>5.4</v>
      </c>
      <c r="AF461">
        <v>4.83</v>
      </c>
      <c r="AG461">
        <v>5.38</v>
      </c>
      <c r="AH461" t="str">
        <f>LOOKUP(X461,{0,2.99,4.44,5.89},{"Low","Medium Low","Medium High","High"})</f>
        <v>Low</v>
      </c>
      <c r="AI461" t="str">
        <f>LOOKUP(Y461,{0,4.12,5.23,6.34},{"Low","Medium Low","Medium High","High"})</f>
        <v>High</v>
      </c>
      <c r="AJ461" t="str">
        <f>LOOKUP(Z461,{0,4.08,5.4,6.72},{"Low","Medium Low","Medium High","High"})</f>
        <v>High</v>
      </c>
      <c r="AK461" t="str">
        <f>LOOKUP(AA461,{0,3.41,4.83,6.25},{"Low","Medium Low","Medium High","High"})</f>
        <v>High</v>
      </c>
      <c r="AL461" t="str">
        <f>LOOKUP(AB461,{0,4.31,5.38,6.45},{"Low","Medium Low","Medium High","High"})</f>
        <v>Medium High</v>
      </c>
      <c r="AM461">
        <f>VLOOKUP(C461,'CLEAN DATA'!$C$1:$BE$1213,25,FALSE)</f>
        <v>1</v>
      </c>
      <c r="AN461">
        <f>VLOOKUP($C461,'CLEAN DATA'!$C$1:$BE$1213,2,FALSE)</f>
        <v>34</v>
      </c>
      <c r="AO461" t="str">
        <f t="shared" si="127"/>
        <v>31-40</v>
      </c>
      <c r="AP461">
        <f>VLOOKUP(C461,'AT Copy'!C460:BP1672,66,FALSE)</f>
        <v>8</v>
      </c>
      <c r="AQ461">
        <f>VLOOKUP(C461,'AT Copy'!C460:BP1672,40,FALSE)</f>
        <v>1</v>
      </c>
    </row>
    <row r="462" spans="1:43" x14ac:dyDescent="0.2">
      <c r="A462">
        <v>461</v>
      </c>
      <c r="B462" s="2">
        <v>44096.537800925929</v>
      </c>
      <c r="C462" t="s">
        <v>619</v>
      </c>
      <c r="D462">
        <v>3</v>
      </c>
      <c r="E462">
        <v>4</v>
      </c>
      <c r="F462">
        <v>4</v>
      </c>
      <c r="G462">
        <v>5</v>
      </c>
      <c r="H462">
        <v>6</v>
      </c>
      <c r="I462">
        <v>6</v>
      </c>
      <c r="J462">
        <v>5</v>
      </c>
      <c r="K462">
        <v>6</v>
      </c>
      <c r="L462">
        <v>4</v>
      </c>
      <c r="M462">
        <v>4</v>
      </c>
      <c r="N462">
        <f t="shared" si="112"/>
        <v>3</v>
      </c>
      <c r="O462">
        <f t="shared" si="113"/>
        <v>4</v>
      </c>
      <c r="P462">
        <f t="shared" si="114"/>
        <v>4</v>
      </c>
      <c r="Q462">
        <f t="shared" si="115"/>
        <v>3</v>
      </c>
      <c r="R462">
        <f t="shared" si="116"/>
        <v>6</v>
      </c>
      <c r="S462">
        <f t="shared" si="117"/>
        <v>2</v>
      </c>
      <c r="T462">
        <f t="shared" si="118"/>
        <v>5</v>
      </c>
      <c r="U462">
        <f t="shared" si="119"/>
        <v>2</v>
      </c>
      <c r="V462">
        <f t="shared" si="120"/>
        <v>4</v>
      </c>
      <c r="W462">
        <f t="shared" si="121"/>
        <v>4</v>
      </c>
      <c r="X462">
        <f t="shared" si="122"/>
        <v>2.5</v>
      </c>
      <c r="Y462">
        <f t="shared" si="123"/>
        <v>4.5</v>
      </c>
      <c r="Z462">
        <f t="shared" si="124"/>
        <v>3</v>
      </c>
      <c r="AA462">
        <f t="shared" si="125"/>
        <v>3.5</v>
      </c>
      <c r="AB462">
        <f t="shared" si="126"/>
        <v>5</v>
      </c>
      <c r="AC462">
        <v>4.4400000000000004</v>
      </c>
      <c r="AD462">
        <v>5.23</v>
      </c>
      <c r="AE462">
        <v>5.4</v>
      </c>
      <c r="AF462">
        <v>4.83</v>
      </c>
      <c r="AG462">
        <v>5.38</v>
      </c>
      <c r="AH462" t="str">
        <f>LOOKUP(X462,{0,2.99,4.44,5.89},{"Low","Medium Low","Medium High","High"})</f>
        <v>Low</v>
      </c>
      <c r="AI462" t="str">
        <f>LOOKUP(Y462,{0,4.12,5.23,6.34},{"Low","Medium Low","Medium High","High"})</f>
        <v>Medium Low</v>
      </c>
      <c r="AJ462" t="str">
        <f>LOOKUP(Z462,{0,4.08,5.4,6.72},{"Low","Medium Low","Medium High","High"})</f>
        <v>Low</v>
      </c>
      <c r="AK462" t="str">
        <f>LOOKUP(AA462,{0,3.41,4.83,6.25},{"Low","Medium Low","Medium High","High"})</f>
        <v>Medium Low</v>
      </c>
      <c r="AL462" t="str">
        <f>LOOKUP(AB462,{0,4.31,5.38,6.45},{"Low","Medium Low","Medium High","High"})</f>
        <v>Medium Low</v>
      </c>
      <c r="AM462">
        <f>VLOOKUP(C462,'CLEAN DATA'!$C$1:$BE$1213,25,FALSE)</f>
        <v>10</v>
      </c>
      <c r="AN462">
        <f>VLOOKUP($C462,'CLEAN DATA'!$C$1:$BE$1213,2,FALSE)</f>
        <v>37</v>
      </c>
      <c r="AO462" t="str">
        <f t="shared" si="127"/>
        <v>31-40</v>
      </c>
      <c r="AP462">
        <f>VLOOKUP(C462,'AT Copy'!C461:BP1673,66,FALSE)</f>
        <v>1</v>
      </c>
      <c r="AQ462">
        <f>VLOOKUP(C462,'AT Copy'!C461:BP1673,40,FALSE)</f>
        <v>0</v>
      </c>
    </row>
    <row r="463" spans="1:43" x14ac:dyDescent="0.2">
      <c r="A463">
        <v>462</v>
      </c>
      <c r="B463" s="2">
        <v>44096.539166666669</v>
      </c>
      <c r="C463" t="s">
        <v>620</v>
      </c>
      <c r="D463">
        <v>5</v>
      </c>
      <c r="E463">
        <v>5</v>
      </c>
      <c r="F463">
        <v>6</v>
      </c>
      <c r="G463">
        <v>5</v>
      </c>
      <c r="H463">
        <v>4</v>
      </c>
      <c r="I463">
        <v>2</v>
      </c>
      <c r="J463">
        <v>6</v>
      </c>
      <c r="K463">
        <v>6</v>
      </c>
      <c r="L463">
        <v>4</v>
      </c>
      <c r="M463">
        <v>5</v>
      </c>
      <c r="N463">
        <f t="shared" si="112"/>
        <v>5</v>
      </c>
      <c r="O463">
        <f t="shared" si="113"/>
        <v>3</v>
      </c>
      <c r="P463">
        <f t="shared" si="114"/>
        <v>6</v>
      </c>
      <c r="Q463">
        <f t="shared" si="115"/>
        <v>3</v>
      </c>
      <c r="R463">
        <f t="shared" si="116"/>
        <v>4</v>
      </c>
      <c r="S463">
        <f t="shared" si="117"/>
        <v>6</v>
      </c>
      <c r="T463">
        <f t="shared" si="118"/>
        <v>6</v>
      </c>
      <c r="U463">
        <f t="shared" si="119"/>
        <v>2</v>
      </c>
      <c r="V463">
        <f t="shared" si="120"/>
        <v>4</v>
      </c>
      <c r="W463">
        <f t="shared" si="121"/>
        <v>3</v>
      </c>
      <c r="X463">
        <f t="shared" si="122"/>
        <v>5.5</v>
      </c>
      <c r="Y463">
        <f t="shared" si="123"/>
        <v>4.5</v>
      </c>
      <c r="Z463">
        <f t="shared" si="124"/>
        <v>4</v>
      </c>
      <c r="AA463">
        <f t="shared" si="125"/>
        <v>3.5</v>
      </c>
      <c r="AB463">
        <f t="shared" si="126"/>
        <v>3.5</v>
      </c>
      <c r="AC463">
        <v>4.4400000000000004</v>
      </c>
      <c r="AD463">
        <v>5.23</v>
      </c>
      <c r="AE463">
        <v>5.4</v>
      </c>
      <c r="AF463">
        <v>4.83</v>
      </c>
      <c r="AG463">
        <v>5.38</v>
      </c>
      <c r="AH463" t="str">
        <f>LOOKUP(X463,{0,2.99,4.44,5.89},{"Low","Medium Low","Medium High","High"})</f>
        <v>Medium High</v>
      </c>
      <c r="AI463" t="str">
        <f>LOOKUP(Y463,{0,4.12,5.23,6.34},{"Low","Medium Low","Medium High","High"})</f>
        <v>Medium Low</v>
      </c>
      <c r="AJ463" t="str">
        <f>LOOKUP(Z463,{0,4.08,5.4,6.72},{"Low","Medium Low","Medium High","High"})</f>
        <v>Low</v>
      </c>
      <c r="AK463" t="str">
        <f>LOOKUP(AA463,{0,3.41,4.83,6.25},{"Low","Medium Low","Medium High","High"})</f>
        <v>Medium Low</v>
      </c>
      <c r="AL463" t="str">
        <f>LOOKUP(AB463,{0,4.31,5.38,6.45},{"Low","Medium Low","Medium High","High"})</f>
        <v>Low</v>
      </c>
      <c r="AM463">
        <f>VLOOKUP(C463,'CLEAN DATA'!$C$1:$BE$1213,25,FALSE)</f>
        <v>1</v>
      </c>
      <c r="AN463">
        <f>VLOOKUP($C463,'CLEAN DATA'!$C$1:$BE$1213,2,FALSE)</f>
        <v>49</v>
      </c>
      <c r="AO463" t="str">
        <f t="shared" si="127"/>
        <v>41-50</v>
      </c>
      <c r="AP463">
        <f>VLOOKUP(C463,'AT Copy'!C462:BP1674,66,FALSE)</f>
        <v>7</v>
      </c>
      <c r="AQ463">
        <f>VLOOKUP(C463,'AT Copy'!C462:BP1674,40,FALSE)</f>
        <v>1</v>
      </c>
    </row>
    <row r="464" spans="1:43" x14ac:dyDescent="0.2">
      <c r="A464">
        <v>463</v>
      </c>
      <c r="B464" s="2">
        <v>44096.540358796294</v>
      </c>
      <c r="C464" t="s">
        <v>621</v>
      </c>
      <c r="D464">
        <v>7</v>
      </c>
      <c r="E464">
        <v>7</v>
      </c>
      <c r="F464">
        <v>5</v>
      </c>
      <c r="G464">
        <v>6</v>
      </c>
      <c r="H464">
        <v>6</v>
      </c>
      <c r="I464">
        <v>6</v>
      </c>
      <c r="J464">
        <v>6</v>
      </c>
      <c r="K464">
        <v>5</v>
      </c>
      <c r="L464">
        <v>4</v>
      </c>
      <c r="M464">
        <v>5</v>
      </c>
      <c r="N464">
        <f t="shared" si="112"/>
        <v>7</v>
      </c>
      <c r="O464">
        <f t="shared" si="113"/>
        <v>1</v>
      </c>
      <c r="P464">
        <f t="shared" si="114"/>
        <v>5</v>
      </c>
      <c r="Q464">
        <f t="shared" si="115"/>
        <v>2</v>
      </c>
      <c r="R464">
        <f t="shared" si="116"/>
        <v>6</v>
      </c>
      <c r="S464">
        <f t="shared" si="117"/>
        <v>2</v>
      </c>
      <c r="T464">
        <f t="shared" si="118"/>
        <v>6</v>
      </c>
      <c r="U464">
        <f t="shared" si="119"/>
        <v>3</v>
      </c>
      <c r="V464">
        <f t="shared" si="120"/>
        <v>4</v>
      </c>
      <c r="W464">
        <f t="shared" si="121"/>
        <v>3</v>
      </c>
      <c r="X464">
        <f t="shared" si="122"/>
        <v>4.5</v>
      </c>
      <c r="Y464">
        <f t="shared" si="123"/>
        <v>3.5</v>
      </c>
      <c r="Z464">
        <f t="shared" si="124"/>
        <v>4</v>
      </c>
      <c r="AA464">
        <f t="shared" si="125"/>
        <v>3</v>
      </c>
      <c r="AB464">
        <f t="shared" si="126"/>
        <v>4.5</v>
      </c>
      <c r="AC464">
        <v>4.4400000000000004</v>
      </c>
      <c r="AD464">
        <v>5.23</v>
      </c>
      <c r="AE464">
        <v>5.4</v>
      </c>
      <c r="AF464">
        <v>4.83</v>
      </c>
      <c r="AG464">
        <v>5.38</v>
      </c>
      <c r="AH464" t="str">
        <f>LOOKUP(X464,{0,2.99,4.44,5.89},{"Low","Medium Low","Medium High","High"})</f>
        <v>Medium High</v>
      </c>
      <c r="AI464" t="str">
        <f>LOOKUP(Y464,{0,4.12,5.23,6.34},{"Low","Medium Low","Medium High","High"})</f>
        <v>Low</v>
      </c>
      <c r="AJ464" t="str">
        <f>LOOKUP(Z464,{0,4.08,5.4,6.72},{"Low","Medium Low","Medium High","High"})</f>
        <v>Low</v>
      </c>
      <c r="AK464" t="str">
        <f>LOOKUP(AA464,{0,3.41,4.83,6.25},{"Low","Medium Low","Medium High","High"})</f>
        <v>Low</v>
      </c>
      <c r="AL464" t="str">
        <f>LOOKUP(AB464,{0,4.31,5.38,6.45},{"Low","Medium Low","Medium High","High"})</f>
        <v>Medium Low</v>
      </c>
      <c r="AM464">
        <f>VLOOKUP(C464,'CLEAN DATA'!$C$1:$BE$1213,25,FALSE)</f>
        <v>6</v>
      </c>
      <c r="AN464">
        <f>VLOOKUP($C464,'CLEAN DATA'!$C$1:$BE$1213,2,FALSE)</f>
        <v>39</v>
      </c>
      <c r="AO464" t="str">
        <f t="shared" si="127"/>
        <v>31-40</v>
      </c>
      <c r="AP464">
        <f>VLOOKUP(C464,'AT Copy'!C463:BP1675,66,FALSE)</f>
        <v>7</v>
      </c>
      <c r="AQ464">
        <f>VLOOKUP(C464,'AT Copy'!C463:BP1675,40,FALSE)</f>
        <v>1</v>
      </c>
    </row>
    <row r="465" spans="1:43" x14ac:dyDescent="0.2">
      <c r="A465">
        <v>464</v>
      </c>
      <c r="B465" s="2">
        <v>44096.545729166668</v>
      </c>
      <c r="C465" t="s">
        <v>622</v>
      </c>
      <c r="D465">
        <v>5</v>
      </c>
      <c r="E465">
        <v>5</v>
      </c>
      <c r="F465">
        <v>6</v>
      </c>
      <c r="G465">
        <v>3</v>
      </c>
      <c r="H465">
        <v>5</v>
      </c>
      <c r="I465">
        <v>3</v>
      </c>
      <c r="J465">
        <v>5</v>
      </c>
      <c r="K465">
        <v>4</v>
      </c>
      <c r="L465">
        <v>5</v>
      </c>
      <c r="M465">
        <v>1</v>
      </c>
      <c r="N465">
        <f t="shared" si="112"/>
        <v>5</v>
      </c>
      <c r="O465">
        <f t="shared" si="113"/>
        <v>3</v>
      </c>
      <c r="P465">
        <f t="shared" si="114"/>
        <v>6</v>
      </c>
      <c r="Q465">
        <f t="shared" si="115"/>
        <v>5</v>
      </c>
      <c r="R465">
        <f t="shared" si="116"/>
        <v>5</v>
      </c>
      <c r="S465">
        <f t="shared" si="117"/>
        <v>5</v>
      </c>
      <c r="T465">
        <f t="shared" si="118"/>
        <v>5</v>
      </c>
      <c r="U465">
        <f t="shared" si="119"/>
        <v>4</v>
      </c>
      <c r="V465">
        <f t="shared" si="120"/>
        <v>5</v>
      </c>
      <c r="W465">
        <f t="shared" si="121"/>
        <v>7</v>
      </c>
      <c r="X465">
        <f t="shared" si="122"/>
        <v>5</v>
      </c>
      <c r="Y465">
        <f t="shared" si="123"/>
        <v>4</v>
      </c>
      <c r="Z465">
        <f t="shared" si="124"/>
        <v>5</v>
      </c>
      <c r="AA465">
        <f t="shared" si="125"/>
        <v>5</v>
      </c>
      <c r="AB465">
        <f t="shared" si="126"/>
        <v>6</v>
      </c>
      <c r="AC465">
        <v>4.4400000000000004</v>
      </c>
      <c r="AD465">
        <v>5.23</v>
      </c>
      <c r="AE465">
        <v>5.4</v>
      </c>
      <c r="AF465">
        <v>4.83</v>
      </c>
      <c r="AG465">
        <v>5.38</v>
      </c>
      <c r="AH465" t="str">
        <f>LOOKUP(X465,{0,2.99,4.44,5.89},{"Low","Medium Low","Medium High","High"})</f>
        <v>Medium High</v>
      </c>
      <c r="AI465" t="str">
        <f>LOOKUP(Y465,{0,4.12,5.23,6.34},{"Low","Medium Low","Medium High","High"})</f>
        <v>Low</v>
      </c>
      <c r="AJ465" t="str">
        <f>LOOKUP(Z465,{0,4.08,5.4,6.72},{"Low","Medium Low","Medium High","High"})</f>
        <v>Medium Low</v>
      </c>
      <c r="AK465" t="str">
        <f>LOOKUP(AA465,{0,3.41,4.83,6.25},{"Low","Medium Low","Medium High","High"})</f>
        <v>Medium High</v>
      </c>
      <c r="AL465" t="str">
        <f>LOOKUP(AB465,{0,4.31,5.38,6.45},{"Low","Medium Low","Medium High","High"})</f>
        <v>Medium High</v>
      </c>
      <c r="AM465">
        <f>VLOOKUP(C465,'CLEAN DATA'!$C$1:$BE$1213,25,FALSE)</f>
        <v>13</v>
      </c>
      <c r="AN465">
        <f>VLOOKUP($C465,'CLEAN DATA'!$C$1:$BE$1213,2,FALSE)</f>
        <v>43</v>
      </c>
      <c r="AO465" t="str">
        <f t="shared" si="127"/>
        <v>41-50</v>
      </c>
      <c r="AP465">
        <f>VLOOKUP(C465,'AT Copy'!C464:BP1676,66,FALSE)</f>
        <v>3</v>
      </c>
      <c r="AQ465">
        <f>VLOOKUP(C465,'AT Copy'!C464:BP1676,40,FALSE)</f>
        <v>0</v>
      </c>
    </row>
    <row r="466" spans="1:43" x14ac:dyDescent="0.2">
      <c r="A466">
        <v>465</v>
      </c>
      <c r="B466" s="2">
        <v>44096.548472222225</v>
      </c>
      <c r="C466" t="s">
        <v>623</v>
      </c>
      <c r="D466">
        <v>6</v>
      </c>
      <c r="E466">
        <v>4</v>
      </c>
      <c r="F466">
        <v>6</v>
      </c>
      <c r="G466">
        <v>5</v>
      </c>
      <c r="H466">
        <v>6</v>
      </c>
      <c r="I466">
        <v>5</v>
      </c>
      <c r="J466">
        <v>6</v>
      </c>
      <c r="K466">
        <v>5</v>
      </c>
      <c r="L466">
        <v>4</v>
      </c>
      <c r="M466">
        <v>3</v>
      </c>
      <c r="N466">
        <f t="shared" si="112"/>
        <v>6</v>
      </c>
      <c r="O466">
        <f t="shared" si="113"/>
        <v>4</v>
      </c>
      <c r="P466">
        <f t="shared" si="114"/>
        <v>6</v>
      </c>
      <c r="Q466">
        <f t="shared" si="115"/>
        <v>3</v>
      </c>
      <c r="R466">
        <f t="shared" si="116"/>
        <v>6</v>
      </c>
      <c r="S466">
        <f t="shared" si="117"/>
        <v>3</v>
      </c>
      <c r="T466">
        <f t="shared" si="118"/>
        <v>6</v>
      </c>
      <c r="U466">
        <f t="shared" si="119"/>
        <v>3</v>
      </c>
      <c r="V466">
        <f t="shared" si="120"/>
        <v>4</v>
      </c>
      <c r="W466">
        <f t="shared" si="121"/>
        <v>5</v>
      </c>
      <c r="X466">
        <f t="shared" si="122"/>
        <v>4.5</v>
      </c>
      <c r="Y466">
        <f t="shared" si="123"/>
        <v>5</v>
      </c>
      <c r="Z466">
        <f t="shared" si="124"/>
        <v>4.5</v>
      </c>
      <c r="AA466">
        <f t="shared" si="125"/>
        <v>3.5</v>
      </c>
      <c r="AB466">
        <f t="shared" si="126"/>
        <v>5.5</v>
      </c>
      <c r="AC466">
        <v>4.4400000000000004</v>
      </c>
      <c r="AD466">
        <v>5.23</v>
      </c>
      <c r="AE466">
        <v>5.4</v>
      </c>
      <c r="AF466">
        <v>4.83</v>
      </c>
      <c r="AG466">
        <v>5.38</v>
      </c>
      <c r="AH466" t="str">
        <f>LOOKUP(X466,{0,2.99,4.44,5.89},{"Low","Medium Low","Medium High","High"})</f>
        <v>Medium High</v>
      </c>
      <c r="AI466" t="str">
        <f>LOOKUP(Y466,{0,4.12,5.23,6.34},{"Low","Medium Low","Medium High","High"})</f>
        <v>Medium Low</v>
      </c>
      <c r="AJ466" t="str">
        <f>LOOKUP(Z466,{0,4.08,5.4,6.72},{"Low","Medium Low","Medium High","High"})</f>
        <v>Medium Low</v>
      </c>
      <c r="AK466" t="str">
        <f>LOOKUP(AA466,{0,3.41,4.83,6.25},{"Low","Medium Low","Medium High","High"})</f>
        <v>Medium Low</v>
      </c>
      <c r="AL466" t="str">
        <f>LOOKUP(AB466,{0,4.31,5.38,6.45},{"Low","Medium Low","Medium High","High"})</f>
        <v>Medium High</v>
      </c>
      <c r="AM466">
        <f>VLOOKUP(C466,'CLEAN DATA'!$C$1:$BE$1213,25,FALSE)</f>
        <v>1</v>
      </c>
      <c r="AN466">
        <f>VLOOKUP($C466,'CLEAN DATA'!$C$1:$BE$1213,2,FALSE)</f>
        <v>40</v>
      </c>
      <c r="AO466" t="str">
        <f t="shared" si="127"/>
        <v>31-40</v>
      </c>
      <c r="AP466">
        <f>VLOOKUP(C466,'AT Copy'!C465:BP1677,66,FALSE)</f>
        <v>7</v>
      </c>
      <c r="AQ466">
        <f>VLOOKUP(C466,'AT Copy'!C465:BP1677,40,FALSE)</f>
        <v>0</v>
      </c>
    </row>
    <row r="467" spans="1:43" x14ac:dyDescent="0.2">
      <c r="A467">
        <v>466</v>
      </c>
      <c r="B467" s="2">
        <v>44096.549722222226</v>
      </c>
      <c r="C467" t="s">
        <v>624</v>
      </c>
      <c r="D467">
        <v>6</v>
      </c>
      <c r="E467">
        <v>5</v>
      </c>
      <c r="F467">
        <v>7</v>
      </c>
      <c r="G467">
        <v>4</v>
      </c>
      <c r="H467">
        <v>6</v>
      </c>
      <c r="I467">
        <v>6</v>
      </c>
      <c r="J467">
        <v>6</v>
      </c>
      <c r="K467">
        <v>3</v>
      </c>
      <c r="L467">
        <v>7</v>
      </c>
      <c r="M467">
        <v>2</v>
      </c>
      <c r="N467">
        <f t="shared" si="112"/>
        <v>6</v>
      </c>
      <c r="O467">
        <f t="shared" si="113"/>
        <v>3</v>
      </c>
      <c r="P467">
        <f t="shared" si="114"/>
        <v>7</v>
      </c>
      <c r="Q467">
        <f t="shared" si="115"/>
        <v>4</v>
      </c>
      <c r="R467">
        <f t="shared" si="116"/>
        <v>6</v>
      </c>
      <c r="S467">
        <f t="shared" si="117"/>
        <v>2</v>
      </c>
      <c r="T467">
        <f t="shared" si="118"/>
        <v>6</v>
      </c>
      <c r="U467">
        <f t="shared" si="119"/>
        <v>5</v>
      </c>
      <c r="V467">
        <f t="shared" si="120"/>
        <v>7</v>
      </c>
      <c r="W467">
        <f t="shared" si="121"/>
        <v>6</v>
      </c>
      <c r="X467">
        <f t="shared" si="122"/>
        <v>4</v>
      </c>
      <c r="Y467">
        <f t="shared" si="123"/>
        <v>4.5</v>
      </c>
      <c r="Z467">
        <f t="shared" si="124"/>
        <v>6</v>
      </c>
      <c r="AA467">
        <f t="shared" si="125"/>
        <v>5.5</v>
      </c>
      <c r="AB467">
        <f t="shared" si="126"/>
        <v>6</v>
      </c>
      <c r="AC467">
        <v>4.4400000000000004</v>
      </c>
      <c r="AD467">
        <v>5.23</v>
      </c>
      <c r="AE467">
        <v>5.4</v>
      </c>
      <c r="AF467">
        <v>4.83</v>
      </c>
      <c r="AG467">
        <v>5.38</v>
      </c>
      <c r="AH467" t="str">
        <f>LOOKUP(X467,{0,2.99,4.44,5.89},{"Low","Medium Low","Medium High","High"})</f>
        <v>Medium Low</v>
      </c>
      <c r="AI467" t="str">
        <f>LOOKUP(Y467,{0,4.12,5.23,6.34},{"Low","Medium Low","Medium High","High"})</f>
        <v>Medium Low</v>
      </c>
      <c r="AJ467" t="str">
        <f>LOOKUP(Z467,{0,4.08,5.4,6.72},{"Low","Medium Low","Medium High","High"})</f>
        <v>Medium High</v>
      </c>
      <c r="AK467" t="str">
        <f>LOOKUP(AA467,{0,3.41,4.83,6.25},{"Low","Medium Low","Medium High","High"})</f>
        <v>Medium High</v>
      </c>
      <c r="AL467" t="str">
        <f>LOOKUP(AB467,{0,4.31,5.38,6.45},{"Low","Medium Low","Medium High","High"})</f>
        <v>Medium High</v>
      </c>
      <c r="AM467">
        <f>VLOOKUP(C467,'CLEAN DATA'!$C$1:$BE$1213,25,FALSE)</f>
        <v>9</v>
      </c>
      <c r="AN467">
        <f>VLOOKUP($C467,'CLEAN DATA'!$C$1:$BE$1213,2,FALSE)</f>
        <v>37</v>
      </c>
      <c r="AO467" t="str">
        <f t="shared" si="127"/>
        <v>31-40</v>
      </c>
      <c r="AP467">
        <f>VLOOKUP(C467,'AT Copy'!C466:BP1678,66,FALSE)</f>
        <v>3</v>
      </c>
      <c r="AQ467">
        <f>VLOOKUP(C467,'AT Copy'!C466:BP1678,40,FALSE)</f>
        <v>1</v>
      </c>
    </row>
    <row r="468" spans="1:43" x14ac:dyDescent="0.2">
      <c r="A468">
        <v>467</v>
      </c>
      <c r="B468" s="2">
        <v>44096.549861111111</v>
      </c>
      <c r="C468" t="s">
        <v>625</v>
      </c>
      <c r="D468">
        <v>5</v>
      </c>
      <c r="E468">
        <v>5</v>
      </c>
      <c r="F468">
        <v>6</v>
      </c>
      <c r="G468">
        <v>6</v>
      </c>
      <c r="H468">
        <v>6</v>
      </c>
      <c r="I468">
        <v>5</v>
      </c>
      <c r="J468">
        <v>6</v>
      </c>
      <c r="K468">
        <v>5</v>
      </c>
      <c r="L468">
        <v>6</v>
      </c>
      <c r="M468">
        <v>5</v>
      </c>
      <c r="N468">
        <f t="shared" si="112"/>
        <v>5</v>
      </c>
      <c r="O468">
        <f t="shared" si="113"/>
        <v>3</v>
      </c>
      <c r="P468">
        <f t="shared" si="114"/>
        <v>6</v>
      </c>
      <c r="Q468">
        <f t="shared" si="115"/>
        <v>2</v>
      </c>
      <c r="R468">
        <f t="shared" si="116"/>
        <v>6</v>
      </c>
      <c r="S468">
        <f t="shared" si="117"/>
        <v>3</v>
      </c>
      <c r="T468">
        <f t="shared" si="118"/>
        <v>6</v>
      </c>
      <c r="U468">
        <f t="shared" si="119"/>
        <v>3</v>
      </c>
      <c r="V468">
        <f t="shared" si="120"/>
        <v>6</v>
      </c>
      <c r="W468">
        <f t="shared" si="121"/>
        <v>3</v>
      </c>
      <c r="X468">
        <f t="shared" si="122"/>
        <v>4</v>
      </c>
      <c r="Y468">
        <f t="shared" si="123"/>
        <v>4.5</v>
      </c>
      <c r="Z468">
        <f t="shared" si="124"/>
        <v>4.5</v>
      </c>
      <c r="AA468">
        <f t="shared" si="125"/>
        <v>4</v>
      </c>
      <c r="AB468">
        <f t="shared" si="126"/>
        <v>4.5</v>
      </c>
      <c r="AC468">
        <v>4.4400000000000004</v>
      </c>
      <c r="AD468">
        <v>5.23</v>
      </c>
      <c r="AE468">
        <v>5.4</v>
      </c>
      <c r="AF468">
        <v>4.83</v>
      </c>
      <c r="AG468">
        <v>5.38</v>
      </c>
      <c r="AH468" t="str">
        <f>LOOKUP(X468,{0,2.99,4.44,5.89},{"Low","Medium Low","Medium High","High"})</f>
        <v>Medium Low</v>
      </c>
      <c r="AI468" t="str">
        <f>LOOKUP(Y468,{0,4.12,5.23,6.34},{"Low","Medium Low","Medium High","High"})</f>
        <v>Medium Low</v>
      </c>
      <c r="AJ468" t="str">
        <f>LOOKUP(Z468,{0,4.08,5.4,6.72},{"Low","Medium Low","Medium High","High"})</f>
        <v>Medium Low</v>
      </c>
      <c r="AK468" t="str">
        <f>LOOKUP(AA468,{0,3.41,4.83,6.25},{"Low","Medium Low","Medium High","High"})</f>
        <v>Medium Low</v>
      </c>
      <c r="AL468" t="str">
        <f>LOOKUP(AB468,{0,4.31,5.38,6.45},{"Low","Medium Low","Medium High","High"})</f>
        <v>Medium Low</v>
      </c>
      <c r="AM468">
        <f>VLOOKUP(C468,'CLEAN DATA'!$C$1:$BE$1213,25,FALSE)</f>
        <v>6</v>
      </c>
      <c r="AN468">
        <f>VLOOKUP($C468,'CLEAN DATA'!$C$1:$BE$1213,2,FALSE)</f>
        <v>45</v>
      </c>
      <c r="AO468" t="str">
        <f t="shared" si="127"/>
        <v>41-50</v>
      </c>
      <c r="AP468">
        <f>VLOOKUP(C468,'AT Copy'!C467:BP1679,66,FALSE)</f>
        <v>1</v>
      </c>
      <c r="AQ468">
        <f>VLOOKUP(C468,'AT Copy'!C467:BP1679,40,FALSE)</f>
        <v>0</v>
      </c>
    </row>
    <row r="469" spans="1:43" x14ac:dyDescent="0.2">
      <c r="A469">
        <v>468</v>
      </c>
      <c r="B469" s="2">
        <v>44096.550462962965</v>
      </c>
      <c r="C469" t="s">
        <v>626</v>
      </c>
      <c r="D469">
        <v>4</v>
      </c>
      <c r="E469">
        <v>4</v>
      </c>
      <c r="F469">
        <v>7</v>
      </c>
      <c r="G469">
        <v>1</v>
      </c>
      <c r="H469">
        <v>7</v>
      </c>
      <c r="I469">
        <v>1</v>
      </c>
      <c r="J469">
        <v>7</v>
      </c>
      <c r="K469">
        <v>1</v>
      </c>
      <c r="L469">
        <v>7</v>
      </c>
      <c r="M469">
        <v>1</v>
      </c>
      <c r="N469">
        <f t="shared" si="112"/>
        <v>4</v>
      </c>
      <c r="O469">
        <f t="shared" si="113"/>
        <v>4</v>
      </c>
      <c r="P469">
        <f t="shared" si="114"/>
        <v>7</v>
      </c>
      <c r="Q469">
        <f t="shared" si="115"/>
        <v>7</v>
      </c>
      <c r="R469">
        <f t="shared" si="116"/>
        <v>7</v>
      </c>
      <c r="S469">
        <f t="shared" si="117"/>
        <v>7</v>
      </c>
      <c r="T469">
        <f t="shared" si="118"/>
        <v>7</v>
      </c>
      <c r="U469">
        <f t="shared" si="119"/>
        <v>7</v>
      </c>
      <c r="V469">
        <f t="shared" si="120"/>
        <v>7</v>
      </c>
      <c r="W469">
        <f t="shared" si="121"/>
        <v>7</v>
      </c>
      <c r="X469">
        <f t="shared" si="122"/>
        <v>5.5</v>
      </c>
      <c r="Y469">
        <f t="shared" si="123"/>
        <v>5.5</v>
      </c>
      <c r="Z469">
        <f t="shared" si="124"/>
        <v>7</v>
      </c>
      <c r="AA469">
        <f t="shared" si="125"/>
        <v>7</v>
      </c>
      <c r="AB469">
        <f t="shared" si="126"/>
        <v>7</v>
      </c>
      <c r="AC469">
        <v>4.4400000000000004</v>
      </c>
      <c r="AD469">
        <v>5.23</v>
      </c>
      <c r="AE469">
        <v>5.4</v>
      </c>
      <c r="AF469">
        <v>4.83</v>
      </c>
      <c r="AG469">
        <v>5.38</v>
      </c>
      <c r="AH469" t="str">
        <f>LOOKUP(X469,{0,2.99,4.44,5.89},{"Low","Medium Low","Medium High","High"})</f>
        <v>Medium High</v>
      </c>
      <c r="AI469" t="str">
        <f>LOOKUP(Y469,{0,4.12,5.23,6.34},{"Low","Medium Low","Medium High","High"})</f>
        <v>Medium High</v>
      </c>
      <c r="AJ469" t="str">
        <f>LOOKUP(Z469,{0,4.08,5.4,6.72},{"Low","Medium Low","Medium High","High"})</f>
        <v>High</v>
      </c>
      <c r="AK469" t="str">
        <f>LOOKUP(AA469,{0,3.41,4.83,6.25},{"Low","Medium Low","Medium High","High"})</f>
        <v>High</v>
      </c>
      <c r="AL469" t="str">
        <f>LOOKUP(AB469,{0,4.31,5.38,6.45},{"Low","Medium Low","Medium High","High"})</f>
        <v>High</v>
      </c>
      <c r="AM469">
        <f>VLOOKUP(C469,'CLEAN DATA'!$C$1:$BE$1213,25,FALSE)</f>
        <v>13</v>
      </c>
      <c r="AN469">
        <f>VLOOKUP($C469,'CLEAN DATA'!$C$1:$BE$1213,2,FALSE)</f>
        <v>36</v>
      </c>
      <c r="AO469" t="str">
        <f t="shared" si="127"/>
        <v>31-40</v>
      </c>
      <c r="AP469">
        <f>VLOOKUP(C469,'AT Copy'!C468:BP1680,66,FALSE)</f>
        <v>4</v>
      </c>
      <c r="AQ469">
        <f>VLOOKUP(C469,'AT Copy'!C468:BP1680,40,FALSE)</f>
        <v>1</v>
      </c>
    </row>
    <row r="470" spans="1:43" x14ac:dyDescent="0.2">
      <c r="A470">
        <v>469</v>
      </c>
      <c r="B470" s="2">
        <v>44096.551724537036</v>
      </c>
      <c r="C470" t="s">
        <v>628</v>
      </c>
      <c r="D470">
        <v>5</v>
      </c>
      <c r="E470">
        <v>1</v>
      </c>
      <c r="F470">
        <v>7</v>
      </c>
      <c r="G470">
        <v>6</v>
      </c>
      <c r="H470">
        <v>7</v>
      </c>
      <c r="I470">
        <v>5</v>
      </c>
      <c r="J470">
        <v>7</v>
      </c>
      <c r="K470">
        <v>1</v>
      </c>
      <c r="L470">
        <v>4</v>
      </c>
      <c r="M470">
        <v>5</v>
      </c>
      <c r="N470">
        <f t="shared" si="112"/>
        <v>5</v>
      </c>
      <c r="O470">
        <f t="shared" si="113"/>
        <v>7</v>
      </c>
      <c r="P470">
        <f t="shared" si="114"/>
        <v>7</v>
      </c>
      <c r="Q470">
        <f t="shared" si="115"/>
        <v>2</v>
      </c>
      <c r="R470">
        <f t="shared" si="116"/>
        <v>7</v>
      </c>
      <c r="S470">
        <f t="shared" si="117"/>
        <v>3</v>
      </c>
      <c r="T470">
        <f t="shared" si="118"/>
        <v>7</v>
      </c>
      <c r="U470">
        <f t="shared" si="119"/>
        <v>7</v>
      </c>
      <c r="V470">
        <f t="shared" si="120"/>
        <v>4</v>
      </c>
      <c r="W470">
        <f t="shared" si="121"/>
        <v>3</v>
      </c>
      <c r="X470">
        <f t="shared" si="122"/>
        <v>4</v>
      </c>
      <c r="Y470">
        <f t="shared" si="123"/>
        <v>7</v>
      </c>
      <c r="Z470">
        <f t="shared" si="124"/>
        <v>7</v>
      </c>
      <c r="AA470">
        <f t="shared" si="125"/>
        <v>3</v>
      </c>
      <c r="AB470">
        <f t="shared" si="126"/>
        <v>5</v>
      </c>
      <c r="AC470">
        <v>4.4400000000000004</v>
      </c>
      <c r="AD470">
        <v>5.23</v>
      </c>
      <c r="AE470">
        <v>5.4</v>
      </c>
      <c r="AF470">
        <v>4.83</v>
      </c>
      <c r="AG470">
        <v>5.38</v>
      </c>
      <c r="AH470" t="str">
        <f>LOOKUP(X470,{0,2.99,4.44,5.89},{"Low","Medium Low","Medium High","High"})</f>
        <v>Medium Low</v>
      </c>
      <c r="AI470" t="str">
        <f>LOOKUP(Y470,{0,4.12,5.23,6.34},{"Low","Medium Low","Medium High","High"})</f>
        <v>High</v>
      </c>
      <c r="AJ470" t="str">
        <f>LOOKUP(Z470,{0,4.08,5.4,6.72},{"Low","Medium Low","Medium High","High"})</f>
        <v>High</v>
      </c>
      <c r="AK470" t="str">
        <f>LOOKUP(AA470,{0,3.41,4.83,6.25},{"Low","Medium Low","Medium High","High"})</f>
        <v>Low</v>
      </c>
      <c r="AL470" t="str">
        <f>LOOKUP(AB470,{0,4.31,5.38,6.45},{"Low","Medium Low","Medium High","High"})</f>
        <v>Medium Low</v>
      </c>
      <c r="AM470">
        <f>VLOOKUP(C470,'CLEAN DATA'!$C$1:$BE$1213,25,FALSE)</f>
        <v>10</v>
      </c>
      <c r="AN470">
        <f>VLOOKUP($C470,'CLEAN DATA'!$C$1:$BE$1213,2,FALSE)</f>
        <v>71</v>
      </c>
      <c r="AO470" t="str">
        <f t="shared" si="127"/>
        <v>60+</v>
      </c>
      <c r="AP470">
        <f>VLOOKUP(C470,'AT Copy'!C469:BP1681,66,FALSE)</f>
        <v>6</v>
      </c>
      <c r="AQ470">
        <f>VLOOKUP(C470,'AT Copy'!C469:BP1681,40,FALSE)</f>
        <v>0</v>
      </c>
    </row>
    <row r="471" spans="1:43" x14ac:dyDescent="0.2">
      <c r="A471">
        <v>470</v>
      </c>
      <c r="B471" s="2">
        <v>44096.55265046296</v>
      </c>
      <c r="C471" t="s">
        <v>629</v>
      </c>
      <c r="D471">
        <v>7</v>
      </c>
      <c r="E471">
        <v>7</v>
      </c>
      <c r="F471">
        <v>7</v>
      </c>
      <c r="G471">
        <v>7</v>
      </c>
      <c r="H471">
        <v>7</v>
      </c>
      <c r="I471">
        <v>7</v>
      </c>
      <c r="J471">
        <v>7</v>
      </c>
      <c r="K471">
        <v>7</v>
      </c>
      <c r="L471">
        <v>7</v>
      </c>
      <c r="M471">
        <v>7</v>
      </c>
      <c r="N471">
        <f t="shared" si="112"/>
        <v>7</v>
      </c>
      <c r="O471">
        <f t="shared" si="113"/>
        <v>1</v>
      </c>
      <c r="P471">
        <f t="shared" si="114"/>
        <v>7</v>
      </c>
      <c r="Q471">
        <f t="shared" si="115"/>
        <v>1</v>
      </c>
      <c r="R471">
        <f t="shared" si="116"/>
        <v>7</v>
      </c>
      <c r="S471">
        <f t="shared" si="117"/>
        <v>1</v>
      </c>
      <c r="T471">
        <f t="shared" si="118"/>
        <v>7</v>
      </c>
      <c r="U471">
        <f t="shared" si="119"/>
        <v>1</v>
      </c>
      <c r="V471">
        <f t="shared" si="120"/>
        <v>7</v>
      </c>
      <c r="W471">
        <f t="shared" si="121"/>
        <v>1</v>
      </c>
      <c r="X471">
        <f t="shared" si="122"/>
        <v>4</v>
      </c>
      <c r="Y471">
        <f t="shared" si="123"/>
        <v>4</v>
      </c>
      <c r="Z471">
        <f t="shared" si="124"/>
        <v>4</v>
      </c>
      <c r="AA471">
        <f t="shared" si="125"/>
        <v>4</v>
      </c>
      <c r="AB471">
        <f t="shared" si="126"/>
        <v>4</v>
      </c>
      <c r="AC471">
        <v>4.4400000000000004</v>
      </c>
      <c r="AD471">
        <v>5.23</v>
      </c>
      <c r="AE471">
        <v>5.4</v>
      </c>
      <c r="AF471">
        <v>4.83</v>
      </c>
      <c r="AG471">
        <v>5.38</v>
      </c>
      <c r="AH471" t="str">
        <f>LOOKUP(X471,{0,2.99,4.44,5.89},{"Low","Medium Low","Medium High","High"})</f>
        <v>Medium Low</v>
      </c>
      <c r="AI471" t="str">
        <f>LOOKUP(Y471,{0,4.12,5.23,6.34},{"Low","Medium Low","Medium High","High"})</f>
        <v>Low</v>
      </c>
      <c r="AJ471" t="str">
        <f>LOOKUP(Z471,{0,4.08,5.4,6.72},{"Low","Medium Low","Medium High","High"})</f>
        <v>Low</v>
      </c>
      <c r="AK471" t="str">
        <f>LOOKUP(AA471,{0,3.41,4.83,6.25},{"Low","Medium Low","Medium High","High"})</f>
        <v>Medium Low</v>
      </c>
      <c r="AL471" t="str">
        <f>LOOKUP(AB471,{0,4.31,5.38,6.45},{"Low","Medium Low","Medium High","High"})</f>
        <v>Low</v>
      </c>
      <c r="AM471">
        <f>VLOOKUP(C471,'CLEAN DATA'!$C$1:$BE$1213,25,FALSE)</f>
        <v>1</v>
      </c>
      <c r="AN471">
        <f>VLOOKUP($C471,'CLEAN DATA'!$C$1:$BE$1213,2,FALSE)</f>
        <v>38</v>
      </c>
      <c r="AO471" t="str">
        <f t="shared" si="127"/>
        <v>31-40</v>
      </c>
      <c r="AP471">
        <f>VLOOKUP(C471,'AT Copy'!C470:BP1682,66,FALSE)</f>
        <v>1</v>
      </c>
      <c r="AQ471">
        <f>VLOOKUP(C471,'AT Copy'!C470:BP1682,40,FALSE)</f>
        <v>1</v>
      </c>
    </row>
    <row r="472" spans="1:43" x14ac:dyDescent="0.2">
      <c r="A472">
        <v>471</v>
      </c>
      <c r="B472" s="2">
        <v>44096.55300925926</v>
      </c>
      <c r="C472" t="s">
        <v>630</v>
      </c>
      <c r="D472">
        <v>6</v>
      </c>
      <c r="E472">
        <v>7</v>
      </c>
      <c r="F472">
        <v>6</v>
      </c>
      <c r="G472">
        <v>4</v>
      </c>
      <c r="H472">
        <v>5</v>
      </c>
      <c r="I472">
        <v>4</v>
      </c>
      <c r="J472">
        <v>6</v>
      </c>
      <c r="K472">
        <v>7</v>
      </c>
      <c r="L472">
        <v>5</v>
      </c>
      <c r="M472">
        <v>7</v>
      </c>
      <c r="N472">
        <f t="shared" si="112"/>
        <v>6</v>
      </c>
      <c r="O472">
        <f t="shared" si="113"/>
        <v>1</v>
      </c>
      <c r="P472">
        <f t="shared" si="114"/>
        <v>6</v>
      </c>
      <c r="Q472">
        <f t="shared" si="115"/>
        <v>4</v>
      </c>
      <c r="R472">
        <f t="shared" si="116"/>
        <v>5</v>
      </c>
      <c r="S472">
        <f t="shared" si="117"/>
        <v>4</v>
      </c>
      <c r="T472">
        <f t="shared" si="118"/>
        <v>6</v>
      </c>
      <c r="U472">
        <f t="shared" si="119"/>
        <v>1</v>
      </c>
      <c r="V472">
        <f t="shared" si="120"/>
        <v>5</v>
      </c>
      <c r="W472">
        <f t="shared" si="121"/>
        <v>1</v>
      </c>
      <c r="X472">
        <f t="shared" si="122"/>
        <v>5</v>
      </c>
      <c r="Y472">
        <f t="shared" si="123"/>
        <v>3.5</v>
      </c>
      <c r="Z472">
        <f t="shared" si="124"/>
        <v>3.5</v>
      </c>
      <c r="AA472">
        <f t="shared" si="125"/>
        <v>4.5</v>
      </c>
      <c r="AB472">
        <f t="shared" si="126"/>
        <v>3</v>
      </c>
      <c r="AC472">
        <v>4.4400000000000004</v>
      </c>
      <c r="AD472">
        <v>5.23</v>
      </c>
      <c r="AE472">
        <v>5.4</v>
      </c>
      <c r="AF472">
        <v>4.83</v>
      </c>
      <c r="AG472">
        <v>5.38</v>
      </c>
      <c r="AH472" t="str">
        <f>LOOKUP(X472,{0,2.99,4.44,5.89},{"Low","Medium Low","Medium High","High"})</f>
        <v>Medium High</v>
      </c>
      <c r="AI472" t="str">
        <f>LOOKUP(Y472,{0,4.12,5.23,6.34},{"Low","Medium Low","Medium High","High"})</f>
        <v>Low</v>
      </c>
      <c r="AJ472" t="str">
        <f>LOOKUP(Z472,{0,4.08,5.4,6.72},{"Low","Medium Low","Medium High","High"})</f>
        <v>Low</v>
      </c>
      <c r="AK472" t="str">
        <f>LOOKUP(AA472,{0,3.41,4.83,6.25},{"Low","Medium Low","Medium High","High"})</f>
        <v>Medium Low</v>
      </c>
      <c r="AL472" t="str">
        <f>LOOKUP(AB472,{0,4.31,5.38,6.45},{"Low","Medium Low","Medium High","High"})</f>
        <v>Low</v>
      </c>
      <c r="AM472">
        <f>VLOOKUP(C472,'CLEAN DATA'!$C$1:$BE$1213,25,FALSE)</f>
        <v>1</v>
      </c>
      <c r="AN472">
        <f>VLOOKUP($C472,'CLEAN DATA'!$C$1:$BE$1213,2,FALSE)</f>
        <v>37</v>
      </c>
      <c r="AO472" t="str">
        <f t="shared" si="127"/>
        <v>31-40</v>
      </c>
      <c r="AP472">
        <f>VLOOKUP(C472,'AT Copy'!C471:BP1683,66,FALSE)</f>
        <v>1</v>
      </c>
      <c r="AQ472">
        <f>VLOOKUP(C472,'AT Copy'!C471:BP1683,40,FALSE)</f>
        <v>0</v>
      </c>
    </row>
    <row r="473" spans="1:43" x14ac:dyDescent="0.2">
      <c r="A473">
        <v>472</v>
      </c>
      <c r="B473" s="2">
        <v>44096.55641203704</v>
      </c>
      <c r="C473" t="s">
        <v>631</v>
      </c>
      <c r="D473">
        <v>4</v>
      </c>
      <c r="E473">
        <v>5</v>
      </c>
      <c r="F473">
        <v>3</v>
      </c>
      <c r="G473">
        <v>6</v>
      </c>
      <c r="H473">
        <v>3</v>
      </c>
      <c r="I473">
        <v>3</v>
      </c>
      <c r="J473">
        <v>5</v>
      </c>
      <c r="K473">
        <v>5</v>
      </c>
      <c r="L473">
        <v>2</v>
      </c>
      <c r="M473">
        <v>3</v>
      </c>
      <c r="N473">
        <f t="shared" si="112"/>
        <v>4</v>
      </c>
      <c r="O473">
        <f t="shared" si="113"/>
        <v>3</v>
      </c>
      <c r="P473">
        <f t="shared" si="114"/>
        <v>3</v>
      </c>
      <c r="Q473">
        <f t="shared" si="115"/>
        <v>2</v>
      </c>
      <c r="R473">
        <f t="shared" si="116"/>
        <v>3</v>
      </c>
      <c r="S473">
        <f t="shared" si="117"/>
        <v>5</v>
      </c>
      <c r="T473">
        <f t="shared" si="118"/>
        <v>5</v>
      </c>
      <c r="U473">
        <f t="shared" si="119"/>
        <v>3</v>
      </c>
      <c r="V473">
        <f t="shared" si="120"/>
        <v>2</v>
      </c>
      <c r="W473">
        <f t="shared" si="121"/>
        <v>5</v>
      </c>
      <c r="X473">
        <f t="shared" si="122"/>
        <v>4.5</v>
      </c>
      <c r="Y473">
        <f t="shared" si="123"/>
        <v>4</v>
      </c>
      <c r="Z473">
        <f t="shared" si="124"/>
        <v>3</v>
      </c>
      <c r="AA473">
        <f t="shared" si="125"/>
        <v>2</v>
      </c>
      <c r="AB473">
        <f t="shared" si="126"/>
        <v>4</v>
      </c>
      <c r="AC473">
        <v>4.4400000000000004</v>
      </c>
      <c r="AD473">
        <v>5.23</v>
      </c>
      <c r="AE473">
        <v>5.4</v>
      </c>
      <c r="AF473">
        <v>4.83</v>
      </c>
      <c r="AG473">
        <v>5.38</v>
      </c>
      <c r="AH473" t="str">
        <f>LOOKUP(X473,{0,2.99,4.44,5.89},{"Low","Medium Low","Medium High","High"})</f>
        <v>Medium High</v>
      </c>
      <c r="AI473" t="str">
        <f>LOOKUP(Y473,{0,4.12,5.23,6.34},{"Low","Medium Low","Medium High","High"})</f>
        <v>Low</v>
      </c>
      <c r="AJ473" t="str">
        <f>LOOKUP(Z473,{0,4.08,5.4,6.72},{"Low","Medium Low","Medium High","High"})</f>
        <v>Low</v>
      </c>
      <c r="AK473" t="str">
        <f>LOOKUP(AA473,{0,3.41,4.83,6.25},{"Low","Medium Low","Medium High","High"})</f>
        <v>Low</v>
      </c>
      <c r="AL473" t="str">
        <f>LOOKUP(AB473,{0,4.31,5.38,6.45},{"Low","Medium Low","Medium High","High"})</f>
        <v>Low</v>
      </c>
      <c r="AM473">
        <f>VLOOKUP(C473,'CLEAN DATA'!$C$1:$BE$1213,25,FALSE)</f>
        <v>9</v>
      </c>
      <c r="AN473">
        <f>VLOOKUP($C473,'CLEAN DATA'!$C$1:$BE$1213,2,FALSE)</f>
        <v>67</v>
      </c>
      <c r="AO473" t="str">
        <f t="shared" si="127"/>
        <v>60+</v>
      </c>
      <c r="AP473">
        <f>VLOOKUP(C473,'AT Copy'!C472:BP1684,66,FALSE)</f>
        <v>1</v>
      </c>
      <c r="AQ473">
        <f>VLOOKUP(C473,'AT Copy'!C472:BP1684,40,FALSE)</f>
        <v>1</v>
      </c>
    </row>
    <row r="474" spans="1:43" x14ac:dyDescent="0.2">
      <c r="A474">
        <v>473</v>
      </c>
      <c r="B474" s="2">
        <v>44096.556539351855</v>
      </c>
      <c r="C474" t="s">
        <v>632</v>
      </c>
      <c r="D474">
        <v>6</v>
      </c>
      <c r="E474">
        <v>7</v>
      </c>
      <c r="F474">
        <v>7</v>
      </c>
      <c r="G474">
        <v>7</v>
      </c>
      <c r="H474">
        <v>7</v>
      </c>
      <c r="I474">
        <v>7</v>
      </c>
      <c r="J474">
        <v>6</v>
      </c>
      <c r="K474">
        <v>7</v>
      </c>
      <c r="L474">
        <v>6</v>
      </c>
      <c r="M474">
        <v>7</v>
      </c>
      <c r="N474">
        <f t="shared" si="112"/>
        <v>6</v>
      </c>
      <c r="O474">
        <f t="shared" si="113"/>
        <v>1</v>
      </c>
      <c r="P474">
        <f t="shared" si="114"/>
        <v>7</v>
      </c>
      <c r="Q474">
        <f t="shared" si="115"/>
        <v>1</v>
      </c>
      <c r="R474">
        <f t="shared" si="116"/>
        <v>7</v>
      </c>
      <c r="S474">
        <f t="shared" si="117"/>
        <v>1</v>
      </c>
      <c r="T474">
        <f t="shared" si="118"/>
        <v>6</v>
      </c>
      <c r="U474">
        <f t="shared" si="119"/>
        <v>1</v>
      </c>
      <c r="V474">
        <f t="shared" si="120"/>
        <v>6</v>
      </c>
      <c r="W474">
        <f t="shared" si="121"/>
        <v>1</v>
      </c>
      <c r="X474">
        <f t="shared" si="122"/>
        <v>3.5</v>
      </c>
      <c r="Y474">
        <f t="shared" si="123"/>
        <v>3.5</v>
      </c>
      <c r="Z474">
        <f t="shared" si="124"/>
        <v>4</v>
      </c>
      <c r="AA474">
        <f t="shared" si="125"/>
        <v>3.5</v>
      </c>
      <c r="AB474">
        <f t="shared" si="126"/>
        <v>4</v>
      </c>
      <c r="AC474">
        <v>4.4400000000000004</v>
      </c>
      <c r="AD474">
        <v>5.23</v>
      </c>
      <c r="AE474">
        <v>5.4</v>
      </c>
      <c r="AF474">
        <v>4.83</v>
      </c>
      <c r="AG474">
        <v>5.38</v>
      </c>
      <c r="AH474" t="str">
        <f>LOOKUP(X474,{0,2.99,4.44,5.89},{"Low","Medium Low","Medium High","High"})</f>
        <v>Medium Low</v>
      </c>
      <c r="AI474" t="str">
        <f>LOOKUP(Y474,{0,4.12,5.23,6.34},{"Low","Medium Low","Medium High","High"})</f>
        <v>Low</v>
      </c>
      <c r="AJ474" t="str">
        <f>LOOKUP(Z474,{0,4.08,5.4,6.72},{"Low","Medium Low","Medium High","High"})</f>
        <v>Low</v>
      </c>
      <c r="AK474" t="str">
        <f>LOOKUP(AA474,{0,3.41,4.83,6.25},{"Low","Medium Low","Medium High","High"})</f>
        <v>Medium Low</v>
      </c>
      <c r="AL474" t="str">
        <f>LOOKUP(AB474,{0,4.31,5.38,6.45},{"Low","Medium Low","Medium High","High"})</f>
        <v>Low</v>
      </c>
      <c r="AM474">
        <f>VLOOKUP(C474,'CLEAN DATA'!$C$1:$BE$1213,25,FALSE)</f>
        <v>1</v>
      </c>
      <c r="AN474">
        <f>VLOOKUP($C474,'CLEAN DATA'!$C$1:$BE$1213,2,FALSE)</f>
        <v>37</v>
      </c>
      <c r="AO474" t="str">
        <f t="shared" si="127"/>
        <v>31-40</v>
      </c>
      <c r="AP474">
        <f>VLOOKUP(C474,'AT Copy'!C473:BP1685,66,FALSE)</f>
        <v>1</v>
      </c>
      <c r="AQ474">
        <f>VLOOKUP(C474,'AT Copy'!C473:BP1685,40,FALSE)</f>
        <v>0</v>
      </c>
    </row>
    <row r="475" spans="1:43" x14ac:dyDescent="0.2">
      <c r="A475">
        <v>474</v>
      </c>
      <c r="B475" s="2">
        <v>44096.557685185187</v>
      </c>
      <c r="C475" t="s">
        <v>633</v>
      </c>
      <c r="D475">
        <v>1</v>
      </c>
      <c r="E475">
        <v>1</v>
      </c>
      <c r="F475">
        <v>2</v>
      </c>
      <c r="G475">
        <v>1</v>
      </c>
      <c r="H475">
        <v>7</v>
      </c>
      <c r="I475">
        <v>1</v>
      </c>
      <c r="J475">
        <v>1</v>
      </c>
      <c r="K475">
        <v>1</v>
      </c>
      <c r="L475">
        <v>7</v>
      </c>
      <c r="M475">
        <v>5</v>
      </c>
      <c r="N475">
        <f t="shared" si="112"/>
        <v>1</v>
      </c>
      <c r="O475">
        <f t="shared" si="113"/>
        <v>7</v>
      </c>
      <c r="P475">
        <f t="shared" si="114"/>
        <v>2</v>
      </c>
      <c r="Q475">
        <f t="shared" si="115"/>
        <v>7</v>
      </c>
      <c r="R475">
        <f t="shared" si="116"/>
        <v>7</v>
      </c>
      <c r="S475">
        <f t="shared" si="117"/>
        <v>7</v>
      </c>
      <c r="T475">
        <f t="shared" si="118"/>
        <v>1</v>
      </c>
      <c r="U475">
        <f t="shared" si="119"/>
        <v>7</v>
      </c>
      <c r="V475">
        <f t="shared" si="120"/>
        <v>7</v>
      </c>
      <c r="W475">
        <f t="shared" si="121"/>
        <v>3</v>
      </c>
      <c r="X475">
        <f t="shared" si="122"/>
        <v>4</v>
      </c>
      <c r="Y475">
        <f t="shared" si="123"/>
        <v>4</v>
      </c>
      <c r="Z475">
        <f t="shared" si="124"/>
        <v>4.5</v>
      </c>
      <c r="AA475">
        <f t="shared" si="125"/>
        <v>7</v>
      </c>
      <c r="AB475">
        <f t="shared" si="126"/>
        <v>5</v>
      </c>
      <c r="AC475">
        <v>4.4400000000000004</v>
      </c>
      <c r="AD475">
        <v>5.23</v>
      </c>
      <c r="AE475">
        <v>5.4</v>
      </c>
      <c r="AF475">
        <v>4.83</v>
      </c>
      <c r="AG475">
        <v>5.38</v>
      </c>
      <c r="AH475" t="str">
        <f>LOOKUP(X475,{0,2.99,4.44,5.89},{"Low","Medium Low","Medium High","High"})</f>
        <v>Medium Low</v>
      </c>
      <c r="AI475" t="str">
        <f>LOOKUP(Y475,{0,4.12,5.23,6.34},{"Low","Medium Low","Medium High","High"})</f>
        <v>Low</v>
      </c>
      <c r="AJ475" t="str">
        <f>LOOKUP(Z475,{0,4.08,5.4,6.72},{"Low","Medium Low","Medium High","High"})</f>
        <v>Medium Low</v>
      </c>
      <c r="AK475" t="str">
        <f>LOOKUP(AA475,{0,3.41,4.83,6.25},{"Low","Medium Low","Medium High","High"})</f>
        <v>High</v>
      </c>
      <c r="AL475" t="str">
        <f>LOOKUP(AB475,{0,4.31,5.38,6.45},{"Low","Medium Low","Medium High","High"})</f>
        <v>Medium Low</v>
      </c>
      <c r="AM475">
        <f>VLOOKUP(C475,'CLEAN DATA'!$C$1:$BE$1213,25,FALSE)</f>
        <v>1</v>
      </c>
      <c r="AN475">
        <f>VLOOKUP($C475,'CLEAN DATA'!$C$1:$BE$1213,2,FALSE)</f>
        <v>40</v>
      </c>
      <c r="AO475" t="str">
        <f t="shared" si="127"/>
        <v>31-40</v>
      </c>
      <c r="AP475">
        <f>VLOOKUP(C475,'AT Copy'!C474:BP1686,66,FALSE)</f>
        <v>3</v>
      </c>
      <c r="AQ475">
        <f>VLOOKUP(C475,'AT Copy'!C474:BP1686,40,FALSE)</f>
        <v>1</v>
      </c>
    </row>
    <row r="476" spans="1:43" x14ac:dyDescent="0.2">
      <c r="A476">
        <v>475</v>
      </c>
      <c r="B476" s="2">
        <v>44096.558993055558</v>
      </c>
      <c r="C476" t="s">
        <v>634</v>
      </c>
      <c r="D476">
        <v>5</v>
      </c>
      <c r="E476">
        <v>4</v>
      </c>
      <c r="F476">
        <v>6</v>
      </c>
      <c r="G476">
        <v>3</v>
      </c>
      <c r="H476">
        <v>6</v>
      </c>
      <c r="I476">
        <v>4</v>
      </c>
      <c r="J476">
        <v>7</v>
      </c>
      <c r="K476">
        <v>3</v>
      </c>
      <c r="L476">
        <v>5</v>
      </c>
      <c r="M476">
        <v>4</v>
      </c>
      <c r="N476">
        <f t="shared" si="112"/>
        <v>5</v>
      </c>
      <c r="O476">
        <f t="shared" si="113"/>
        <v>4</v>
      </c>
      <c r="P476">
        <f t="shared" si="114"/>
        <v>6</v>
      </c>
      <c r="Q476">
        <f t="shared" si="115"/>
        <v>5</v>
      </c>
      <c r="R476">
        <f t="shared" si="116"/>
        <v>6</v>
      </c>
      <c r="S476">
        <f t="shared" si="117"/>
        <v>4</v>
      </c>
      <c r="T476">
        <f t="shared" si="118"/>
        <v>7</v>
      </c>
      <c r="U476">
        <f t="shared" si="119"/>
        <v>5</v>
      </c>
      <c r="V476">
        <f t="shared" si="120"/>
        <v>5</v>
      </c>
      <c r="W476">
        <f t="shared" si="121"/>
        <v>4</v>
      </c>
      <c r="X476">
        <f t="shared" si="122"/>
        <v>4.5</v>
      </c>
      <c r="Y476">
        <f t="shared" si="123"/>
        <v>5.5</v>
      </c>
      <c r="Z476">
        <f t="shared" si="124"/>
        <v>5.5</v>
      </c>
      <c r="AA476">
        <f t="shared" si="125"/>
        <v>5</v>
      </c>
      <c r="AB476">
        <f t="shared" si="126"/>
        <v>5</v>
      </c>
      <c r="AC476">
        <v>4.4400000000000004</v>
      </c>
      <c r="AD476">
        <v>5.23</v>
      </c>
      <c r="AE476">
        <v>5.4</v>
      </c>
      <c r="AF476">
        <v>4.83</v>
      </c>
      <c r="AG476">
        <v>5.38</v>
      </c>
      <c r="AH476" t="str">
        <f>LOOKUP(X476,{0,2.99,4.44,5.89},{"Low","Medium Low","Medium High","High"})</f>
        <v>Medium High</v>
      </c>
      <c r="AI476" t="str">
        <f>LOOKUP(Y476,{0,4.12,5.23,6.34},{"Low","Medium Low","Medium High","High"})</f>
        <v>Medium High</v>
      </c>
      <c r="AJ476" t="str">
        <f>LOOKUP(Z476,{0,4.08,5.4,6.72},{"Low","Medium Low","Medium High","High"})</f>
        <v>Medium High</v>
      </c>
      <c r="AK476" t="str">
        <f>LOOKUP(AA476,{0,3.41,4.83,6.25},{"Low","Medium Low","Medium High","High"})</f>
        <v>Medium High</v>
      </c>
      <c r="AL476" t="str">
        <f>LOOKUP(AB476,{0,4.31,5.38,6.45},{"Low","Medium Low","Medium High","High"})</f>
        <v>Medium Low</v>
      </c>
      <c r="AM476">
        <f>VLOOKUP(C476,'CLEAN DATA'!$C$1:$BE$1213,25,FALSE)</f>
        <v>12</v>
      </c>
      <c r="AN476">
        <f>VLOOKUP($C476,'CLEAN DATA'!$C$1:$BE$1213,2,FALSE)</f>
        <v>66</v>
      </c>
      <c r="AO476" t="str">
        <f t="shared" si="127"/>
        <v>60+</v>
      </c>
      <c r="AP476">
        <f>VLOOKUP(C476,'AT Copy'!C475:BP1687,66,FALSE)</f>
        <v>6</v>
      </c>
      <c r="AQ476">
        <f>VLOOKUP(C476,'AT Copy'!C475:BP1687,40,FALSE)</f>
        <v>1</v>
      </c>
    </row>
    <row r="477" spans="1:43" x14ac:dyDescent="0.2">
      <c r="A477">
        <v>476</v>
      </c>
      <c r="B477" s="2">
        <v>44096.559108796297</v>
      </c>
      <c r="C477" t="s">
        <v>636</v>
      </c>
      <c r="D477">
        <v>6</v>
      </c>
      <c r="E477">
        <v>4</v>
      </c>
      <c r="F477">
        <v>5</v>
      </c>
      <c r="G477">
        <v>6</v>
      </c>
      <c r="H477">
        <v>6</v>
      </c>
      <c r="I477">
        <v>5</v>
      </c>
      <c r="J477">
        <v>6</v>
      </c>
      <c r="K477">
        <v>5</v>
      </c>
      <c r="L477">
        <v>5</v>
      </c>
      <c r="M477">
        <v>5</v>
      </c>
      <c r="N477">
        <f t="shared" si="112"/>
        <v>6</v>
      </c>
      <c r="O477">
        <f t="shared" si="113"/>
        <v>4</v>
      </c>
      <c r="P477">
        <f t="shared" si="114"/>
        <v>5</v>
      </c>
      <c r="Q477">
        <f t="shared" si="115"/>
        <v>2</v>
      </c>
      <c r="R477">
        <f t="shared" si="116"/>
        <v>6</v>
      </c>
      <c r="S477">
        <f t="shared" si="117"/>
        <v>3</v>
      </c>
      <c r="T477">
        <f t="shared" si="118"/>
        <v>6</v>
      </c>
      <c r="U477">
        <f t="shared" si="119"/>
        <v>3</v>
      </c>
      <c r="V477">
        <f t="shared" si="120"/>
        <v>5</v>
      </c>
      <c r="W477">
        <f t="shared" si="121"/>
        <v>3</v>
      </c>
      <c r="X477">
        <f t="shared" si="122"/>
        <v>4.5</v>
      </c>
      <c r="Y477">
        <f t="shared" si="123"/>
        <v>5</v>
      </c>
      <c r="Z477">
        <f t="shared" si="124"/>
        <v>4</v>
      </c>
      <c r="AA477">
        <f t="shared" si="125"/>
        <v>3.5</v>
      </c>
      <c r="AB477">
        <f t="shared" si="126"/>
        <v>4.5</v>
      </c>
      <c r="AC477">
        <v>4.4400000000000004</v>
      </c>
      <c r="AD477">
        <v>5.23</v>
      </c>
      <c r="AE477">
        <v>5.4</v>
      </c>
      <c r="AF477">
        <v>4.83</v>
      </c>
      <c r="AG477">
        <v>5.38</v>
      </c>
      <c r="AH477" t="str">
        <f>LOOKUP(X477,{0,2.99,4.44,5.89},{"Low","Medium Low","Medium High","High"})</f>
        <v>Medium High</v>
      </c>
      <c r="AI477" t="str">
        <f>LOOKUP(Y477,{0,4.12,5.23,6.34},{"Low","Medium Low","Medium High","High"})</f>
        <v>Medium Low</v>
      </c>
      <c r="AJ477" t="str">
        <f>LOOKUP(Z477,{0,4.08,5.4,6.72},{"Low","Medium Low","Medium High","High"})</f>
        <v>Low</v>
      </c>
      <c r="AK477" t="str">
        <f>LOOKUP(AA477,{0,3.41,4.83,6.25},{"Low","Medium Low","Medium High","High"})</f>
        <v>Medium Low</v>
      </c>
      <c r="AL477" t="str">
        <f>LOOKUP(AB477,{0,4.31,5.38,6.45},{"Low","Medium Low","Medium High","High"})</f>
        <v>Medium Low</v>
      </c>
      <c r="AM477">
        <f>VLOOKUP(C477,'CLEAN DATA'!$C$1:$BE$1213,25,FALSE)</f>
        <v>9</v>
      </c>
      <c r="AN477">
        <f>VLOOKUP($C477,'CLEAN DATA'!$C$1:$BE$1213,2,FALSE)</f>
        <v>35</v>
      </c>
      <c r="AO477" t="str">
        <f t="shared" si="127"/>
        <v>31-40</v>
      </c>
      <c r="AP477">
        <f>VLOOKUP(C477,'AT Copy'!C476:BP1688,66,FALSE)</f>
        <v>1</v>
      </c>
      <c r="AQ477">
        <f>VLOOKUP(C477,'AT Copy'!C476:BP1688,40,FALSE)</f>
        <v>0</v>
      </c>
    </row>
    <row r="478" spans="1:43" x14ac:dyDescent="0.2">
      <c r="A478">
        <v>477</v>
      </c>
      <c r="B478" s="2">
        <v>44096.561342592591</v>
      </c>
      <c r="C478" t="s">
        <v>637</v>
      </c>
      <c r="D478">
        <v>5</v>
      </c>
      <c r="E478">
        <v>2</v>
      </c>
      <c r="F478">
        <v>3</v>
      </c>
      <c r="G478">
        <v>6</v>
      </c>
      <c r="H478">
        <v>6</v>
      </c>
      <c r="I478">
        <v>3</v>
      </c>
      <c r="J478">
        <v>7</v>
      </c>
      <c r="K478">
        <v>5</v>
      </c>
      <c r="L478">
        <v>3</v>
      </c>
      <c r="M478">
        <v>1</v>
      </c>
      <c r="N478">
        <f t="shared" si="112"/>
        <v>5</v>
      </c>
      <c r="O478">
        <f t="shared" si="113"/>
        <v>6</v>
      </c>
      <c r="P478">
        <f t="shared" si="114"/>
        <v>3</v>
      </c>
      <c r="Q478">
        <f t="shared" si="115"/>
        <v>2</v>
      </c>
      <c r="R478">
        <f t="shared" si="116"/>
        <v>6</v>
      </c>
      <c r="S478">
        <f t="shared" si="117"/>
        <v>5</v>
      </c>
      <c r="T478">
        <f t="shared" si="118"/>
        <v>7</v>
      </c>
      <c r="U478">
        <f t="shared" si="119"/>
        <v>3</v>
      </c>
      <c r="V478">
        <f t="shared" si="120"/>
        <v>3</v>
      </c>
      <c r="W478">
        <f t="shared" si="121"/>
        <v>7</v>
      </c>
      <c r="X478">
        <f t="shared" si="122"/>
        <v>5</v>
      </c>
      <c r="Y478">
        <f t="shared" si="123"/>
        <v>6.5</v>
      </c>
      <c r="Z478">
        <f t="shared" si="124"/>
        <v>3</v>
      </c>
      <c r="AA478">
        <f t="shared" si="125"/>
        <v>2.5</v>
      </c>
      <c r="AB478">
        <f t="shared" si="126"/>
        <v>6.5</v>
      </c>
      <c r="AC478">
        <v>4.4400000000000004</v>
      </c>
      <c r="AD478">
        <v>5.23</v>
      </c>
      <c r="AE478">
        <v>5.4</v>
      </c>
      <c r="AF478">
        <v>4.83</v>
      </c>
      <c r="AG478">
        <v>5.38</v>
      </c>
      <c r="AH478" t="str">
        <f>LOOKUP(X478,{0,2.99,4.44,5.89},{"Low","Medium Low","Medium High","High"})</f>
        <v>Medium High</v>
      </c>
      <c r="AI478" t="str">
        <f>LOOKUP(Y478,{0,4.12,5.23,6.34},{"Low","Medium Low","Medium High","High"})</f>
        <v>High</v>
      </c>
      <c r="AJ478" t="str">
        <f>LOOKUP(Z478,{0,4.08,5.4,6.72},{"Low","Medium Low","Medium High","High"})</f>
        <v>Low</v>
      </c>
      <c r="AK478" t="str">
        <f>LOOKUP(AA478,{0,3.41,4.83,6.25},{"Low","Medium Low","Medium High","High"})</f>
        <v>Low</v>
      </c>
      <c r="AL478" t="str">
        <f>LOOKUP(AB478,{0,4.31,5.38,6.45},{"Low","Medium Low","Medium High","High"})</f>
        <v>High</v>
      </c>
      <c r="AM478">
        <f>VLOOKUP(C478,'CLEAN DATA'!$C$1:$BE$1213,25,FALSE)</f>
        <v>2</v>
      </c>
      <c r="AN478">
        <f>VLOOKUP($C478,'CLEAN DATA'!$C$1:$BE$1213,2,FALSE)</f>
        <v>35</v>
      </c>
      <c r="AO478" t="str">
        <f t="shared" si="127"/>
        <v>31-40</v>
      </c>
      <c r="AP478">
        <f>VLOOKUP(C478,'AT Copy'!C477:BP1689,66,FALSE)</f>
        <v>7</v>
      </c>
      <c r="AQ478">
        <f>VLOOKUP(C478,'AT Copy'!C477:BP1689,40,FALSE)</f>
        <v>1</v>
      </c>
    </row>
    <row r="479" spans="1:43" x14ac:dyDescent="0.2">
      <c r="A479">
        <v>478</v>
      </c>
      <c r="B479" s="2">
        <v>44096.561516203707</v>
      </c>
      <c r="C479" t="s">
        <v>638</v>
      </c>
      <c r="D479">
        <v>6</v>
      </c>
      <c r="E479">
        <v>6</v>
      </c>
      <c r="F479">
        <v>4</v>
      </c>
      <c r="G479">
        <v>1</v>
      </c>
      <c r="H479">
        <v>7</v>
      </c>
      <c r="I479">
        <v>6</v>
      </c>
      <c r="J479">
        <v>6</v>
      </c>
      <c r="K479">
        <v>1</v>
      </c>
      <c r="L479">
        <v>6</v>
      </c>
      <c r="M479">
        <v>1</v>
      </c>
      <c r="N479">
        <f t="shared" si="112"/>
        <v>6</v>
      </c>
      <c r="O479">
        <f t="shared" si="113"/>
        <v>2</v>
      </c>
      <c r="P479">
        <f t="shared" si="114"/>
        <v>4</v>
      </c>
      <c r="Q479">
        <f t="shared" si="115"/>
        <v>7</v>
      </c>
      <c r="R479">
        <f t="shared" si="116"/>
        <v>7</v>
      </c>
      <c r="S479">
        <f t="shared" si="117"/>
        <v>2</v>
      </c>
      <c r="T479">
        <f t="shared" si="118"/>
        <v>6</v>
      </c>
      <c r="U479">
        <f t="shared" si="119"/>
        <v>7</v>
      </c>
      <c r="V479">
        <f t="shared" si="120"/>
        <v>6</v>
      </c>
      <c r="W479">
        <f t="shared" si="121"/>
        <v>7</v>
      </c>
      <c r="X479">
        <f t="shared" si="122"/>
        <v>4</v>
      </c>
      <c r="Y479">
        <f t="shared" si="123"/>
        <v>4</v>
      </c>
      <c r="Z479">
        <f t="shared" si="124"/>
        <v>5.5</v>
      </c>
      <c r="AA479">
        <f t="shared" si="125"/>
        <v>6.5</v>
      </c>
      <c r="AB479">
        <f t="shared" si="126"/>
        <v>7</v>
      </c>
      <c r="AC479">
        <v>4.4400000000000004</v>
      </c>
      <c r="AD479">
        <v>5.23</v>
      </c>
      <c r="AE479">
        <v>5.4</v>
      </c>
      <c r="AF479">
        <v>4.83</v>
      </c>
      <c r="AG479">
        <v>5.38</v>
      </c>
      <c r="AH479" t="str">
        <f>LOOKUP(X479,{0,2.99,4.44,5.89},{"Low","Medium Low","Medium High","High"})</f>
        <v>Medium Low</v>
      </c>
      <c r="AI479" t="str">
        <f>LOOKUP(Y479,{0,4.12,5.23,6.34},{"Low","Medium Low","Medium High","High"})</f>
        <v>Low</v>
      </c>
      <c r="AJ479" t="str">
        <f>LOOKUP(Z479,{0,4.08,5.4,6.72},{"Low","Medium Low","Medium High","High"})</f>
        <v>Medium High</v>
      </c>
      <c r="AK479" t="str">
        <f>LOOKUP(AA479,{0,3.41,4.83,6.25},{"Low","Medium Low","Medium High","High"})</f>
        <v>High</v>
      </c>
      <c r="AL479" t="str">
        <f>LOOKUP(AB479,{0,4.31,5.38,6.45},{"Low","Medium Low","Medium High","High"})</f>
        <v>High</v>
      </c>
      <c r="AM479">
        <f>VLOOKUP(C479,'CLEAN DATA'!$C$1:$BE$1213,25,FALSE)</f>
        <v>10</v>
      </c>
      <c r="AN479">
        <f>VLOOKUP($C479,'CLEAN DATA'!$C$1:$BE$1213,2,FALSE)</f>
        <v>35</v>
      </c>
      <c r="AO479" t="str">
        <f t="shared" si="127"/>
        <v>31-40</v>
      </c>
      <c r="AP479">
        <f>VLOOKUP(C479,'AT Copy'!C478:BP1690,66,FALSE)</f>
        <v>3</v>
      </c>
      <c r="AQ479">
        <f>VLOOKUP(C479,'AT Copy'!C478:BP1690,40,FALSE)</f>
        <v>0</v>
      </c>
    </row>
    <row r="480" spans="1:43" x14ac:dyDescent="0.2">
      <c r="A480">
        <v>479</v>
      </c>
      <c r="B480" s="2">
        <v>44096.562037037038</v>
      </c>
      <c r="C480" t="s">
        <v>639</v>
      </c>
      <c r="D480">
        <v>6</v>
      </c>
      <c r="E480">
        <v>6</v>
      </c>
      <c r="F480">
        <v>6</v>
      </c>
      <c r="G480">
        <v>5</v>
      </c>
      <c r="H480">
        <v>6</v>
      </c>
      <c r="I480">
        <v>6</v>
      </c>
      <c r="J480">
        <v>6</v>
      </c>
      <c r="K480">
        <v>5</v>
      </c>
      <c r="L480">
        <v>5</v>
      </c>
      <c r="M480">
        <v>6</v>
      </c>
      <c r="N480">
        <f t="shared" si="112"/>
        <v>6</v>
      </c>
      <c r="O480">
        <f t="shared" si="113"/>
        <v>2</v>
      </c>
      <c r="P480">
        <f t="shared" si="114"/>
        <v>6</v>
      </c>
      <c r="Q480">
        <f t="shared" si="115"/>
        <v>3</v>
      </c>
      <c r="R480">
        <f t="shared" si="116"/>
        <v>6</v>
      </c>
      <c r="S480">
        <f t="shared" si="117"/>
        <v>2</v>
      </c>
      <c r="T480">
        <f t="shared" si="118"/>
        <v>6</v>
      </c>
      <c r="U480">
        <f t="shared" si="119"/>
        <v>3</v>
      </c>
      <c r="V480">
        <f t="shared" si="120"/>
        <v>5</v>
      </c>
      <c r="W480">
        <f t="shared" si="121"/>
        <v>2</v>
      </c>
      <c r="X480">
        <f t="shared" si="122"/>
        <v>4</v>
      </c>
      <c r="Y480">
        <f t="shared" si="123"/>
        <v>4</v>
      </c>
      <c r="Z480">
        <f t="shared" si="124"/>
        <v>4.5</v>
      </c>
      <c r="AA480">
        <f t="shared" si="125"/>
        <v>4</v>
      </c>
      <c r="AB480">
        <f t="shared" si="126"/>
        <v>4</v>
      </c>
      <c r="AC480">
        <v>4.4400000000000004</v>
      </c>
      <c r="AD480">
        <v>5.23</v>
      </c>
      <c r="AE480">
        <v>5.4</v>
      </c>
      <c r="AF480">
        <v>4.83</v>
      </c>
      <c r="AG480">
        <v>5.38</v>
      </c>
      <c r="AH480" t="str">
        <f>LOOKUP(X480,{0,2.99,4.44,5.89},{"Low","Medium Low","Medium High","High"})</f>
        <v>Medium Low</v>
      </c>
      <c r="AI480" t="str">
        <f>LOOKUP(Y480,{0,4.12,5.23,6.34},{"Low","Medium Low","Medium High","High"})</f>
        <v>Low</v>
      </c>
      <c r="AJ480" t="str">
        <f>LOOKUP(Z480,{0,4.08,5.4,6.72},{"Low","Medium Low","Medium High","High"})</f>
        <v>Medium Low</v>
      </c>
      <c r="AK480" t="str">
        <f>LOOKUP(AA480,{0,3.41,4.83,6.25},{"Low","Medium Low","Medium High","High"})</f>
        <v>Medium Low</v>
      </c>
      <c r="AL480" t="str">
        <f>LOOKUP(AB480,{0,4.31,5.38,6.45},{"Low","Medium Low","Medium High","High"})</f>
        <v>Low</v>
      </c>
      <c r="AM480">
        <f>VLOOKUP(C480,'CLEAN DATA'!$C$1:$BE$1213,25,FALSE)</f>
        <v>1</v>
      </c>
      <c r="AN480">
        <f>VLOOKUP($C480,'CLEAN DATA'!$C$1:$BE$1213,2,FALSE)</f>
        <v>35</v>
      </c>
      <c r="AO480" t="str">
        <f t="shared" si="127"/>
        <v>31-40</v>
      </c>
      <c r="AP480">
        <f>VLOOKUP(C480,'AT Copy'!C479:BP1691,66,FALSE)</f>
        <v>1</v>
      </c>
      <c r="AQ480">
        <f>VLOOKUP(C480,'AT Copy'!C479:BP1691,40,FALSE)</f>
        <v>0</v>
      </c>
    </row>
    <row r="481" spans="1:43" x14ac:dyDescent="0.2">
      <c r="A481">
        <v>480</v>
      </c>
      <c r="B481" s="2">
        <v>44096.563900462963</v>
      </c>
      <c r="C481" t="s">
        <v>640</v>
      </c>
      <c r="D481">
        <v>7</v>
      </c>
      <c r="E481">
        <v>2</v>
      </c>
      <c r="F481">
        <v>6</v>
      </c>
      <c r="G481">
        <v>2</v>
      </c>
      <c r="H481">
        <v>7</v>
      </c>
      <c r="I481">
        <v>7</v>
      </c>
      <c r="J481">
        <v>6</v>
      </c>
      <c r="K481">
        <v>2</v>
      </c>
      <c r="L481">
        <v>6</v>
      </c>
      <c r="M481">
        <v>2</v>
      </c>
      <c r="N481">
        <f t="shared" si="112"/>
        <v>7</v>
      </c>
      <c r="O481">
        <f t="shared" si="113"/>
        <v>6</v>
      </c>
      <c r="P481">
        <f t="shared" si="114"/>
        <v>6</v>
      </c>
      <c r="Q481">
        <f t="shared" si="115"/>
        <v>6</v>
      </c>
      <c r="R481">
        <f t="shared" si="116"/>
        <v>7</v>
      </c>
      <c r="S481">
        <f t="shared" si="117"/>
        <v>1</v>
      </c>
      <c r="T481">
        <f t="shared" si="118"/>
        <v>6</v>
      </c>
      <c r="U481">
        <f t="shared" si="119"/>
        <v>6</v>
      </c>
      <c r="V481">
        <f t="shared" si="120"/>
        <v>6</v>
      </c>
      <c r="W481">
        <f t="shared" si="121"/>
        <v>6</v>
      </c>
      <c r="X481">
        <f t="shared" si="122"/>
        <v>4</v>
      </c>
      <c r="Y481">
        <f t="shared" si="123"/>
        <v>6</v>
      </c>
      <c r="Z481">
        <f t="shared" si="124"/>
        <v>6</v>
      </c>
      <c r="AA481">
        <f t="shared" si="125"/>
        <v>6</v>
      </c>
      <c r="AB481">
        <f t="shared" si="126"/>
        <v>6.5</v>
      </c>
      <c r="AC481">
        <v>4.4400000000000004</v>
      </c>
      <c r="AD481">
        <v>5.23</v>
      </c>
      <c r="AE481">
        <v>5.4</v>
      </c>
      <c r="AF481">
        <v>4.83</v>
      </c>
      <c r="AG481">
        <v>5.38</v>
      </c>
      <c r="AH481" t="str">
        <f>LOOKUP(X481,{0,2.99,4.44,5.89},{"Low","Medium Low","Medium High","High"})</f>
        <v>Medium Low</v>
      </c>
      <c r="AI481" t="str">
        <f>LOOKUP(Y481,{0,4.12,5.23,6.34},{"Low","Medium Low","Medium High","High"})</f>
        <v>Medium High</v>
      </c>
      <c r="AJ481" t="str">
        <f>LOOKUP(Z481,{0,4.08,5.4,6.72},{"Low","Medium Low","Medium High","High"})</f>
        <v>Medium High</v>
      </c>
      <c r="AK481" t="str">
        <f>LOOKUP(AA481,{0,3.41,4.83,6.25},{"Low","Medium Low","Medium High","High"})</f>
        <v>Medium High</v>
      </c>
      <c r="AL481" t="str">
        <f>LOOKUP(AB481,{0,4.31,5.38,6.45},{"Low","Medium Low","Medium High","High"})</f>
        <v>High</v>
      </c>
      <c r="AM481">
        <f>VLOOKUP(C481,'CLEAN DATA'!$C$1:$BE$1213,25,FALSE)</f>
        <v>1</v>
      </c>
      <c r="AN481">
        <f>VLOOKUP($C481,'CLEAN DATA'!$C$1:$BE$1213,2,FALSE)</f>
        <v>48</v>
      </c>
      <c r="AO481" t="str">
        <f t="shared" si="127"/>
        <v>41-50</v>
      </c>
      <c r="AP481">
        <f>VLOOKUP(C481,'AT Copy'!C480:BP1692,66,FALSE)</f>
        <v>8</v>
      </c>
      <c r="AQ481">
        <f>VLOOKUP(C481,'AT Copy'!C480:BP1692,40,FALSE)</f>
        <v>1</v>
      </c>
    </row>
    <row r="482" spans="1:43" x14ac:dyDescent="0.2">
      <c r="A482">
        <v>481</v>
      </c>
      <c r="B482" s="2">
        <v>44096.565138888887</v>
      </c>
      <c r="C482" t="s">
        <v>641</v>
      </c>
      <c r="D482">
        <v>6</v>
      </c>
      <c r="E482">
        <v>6</v>
      </c>
      <c r="F482">
        <v>7</v>
      </c>
      <c r="G482">
        <v>6</v>
      </c>
      <c r="H482">
        <v>6</v>
      </c>
      <c r="I482">
        <v>6</v>
      </c>
      <c r="J482">
        <v>7</v>
      </c>
      <c r="K482">
        <v>6</v>
      </c>
      <c r="L482">
        <v>6</v>
      </c>
      <c r="M482">
        <v>6</v>
      </c>
      <c r="N482">
        <f t="shared" si="112"/>
        <v>6</v>
      </c>
      <c r="O482">
        <f t="shared" si="113"/>
        <v>2</v>
      </c>
      <c r="P482">
        <f t="shared" si="114"/>
        <v>7</v>
      </c>
      <c r="Q482">
        <f t="shared" si="115"/>
        <v>2</v>
      </c>
      <c r="R482">
        <f t="shared" si="116"/>
        <v>6</v>
      </c>
      <c r="S482">
        <f t="shared" si="117"/>
        <v>2</v>
      </c>
      <c r="T482">
        <f t="shared" si="118"/>
        <v>7</v>
      </c>
      <c r="U482">
        <f t="shared" si="119"/>
        <v>2</v>
      </c>
      <c r="V482">
        <f t="shared" si="120"/>
        <v>6</v>
      </c>
      <c r="W482">
        <f t="shared" si="121"/>
        <v>2</v>
      </c>
      <c r="X482">
        <f t="shared" si="122"/>
        <v>4</v>
      </c>
      <c r="Y482">
        <f t="shared" si="123"/>
        <v>4.5</v>
      </c>
      <c r="Z482">
        <f t="shared" si="124"/>
        <v>4.5</v>
      </c>
      <c r="AA482">
        <f t="shared" si="125"/>
        <v>4</v>
      </c>
      <c r="AB482">
        <f t="shared" si="126"/>
        <v>4</v>
      </c>
      <c r="AC482">
        <v>4.4400000000000004</v>
      </c>
      <c r="AD482">
        <v>5.23</v>
      </c>
      <c r="AE482">
        <v>5.4</v>
      </c>
      <c r="AF482">
        <v>4.83</v>
      </c>
      <c r="AG482">
        <v>5.38</v>
      </c>
      <c r="AH482" t="str">
        <f>LOOKUP(X482,{0,2.99,4.44,5.89},{"Low","Medium Low","Medium High","High"})</f>
        <v>Medium Low</v>
      </c>
      <c r="AI482" t="str">
        <f>LOOKUP(Y482,{0,4.12,5.23,6.34},{"Low","Medium Low","Medium High","High"})</f>
        <v>Medium Low</v>
      </c>
      <c r="AJ482" t="str">
        <f>LOOKUP(Z482,{0,4.08,5.4,6.72},{"Low","Medium Low","Medium High","High"})</f>
        <v>Medium Low</v>
      </c>
      <c r="AK482" t="str">
        <f>LOOKUP(AA482,{0,3.41,4.83,6.25},{"Low","Medium Low","Medium High","High"})</f>
        <v>Medium Low</v>
      </c>
      <c r="AL482" t="str">
        <f>LOOKUP(AB482,{0,4.31,5.38,6.45},{"Low","Medium Low","Medium High","High"})</f>
        <v>Low</v>
      </c>
      <c r="AM482">
        <f>VLOOKUP(C482,'CLEAN DATA'!$C$1:$BE$1213,25,FALSE)</f>
        <v>1</v>
      </c>
      <c r="AN482">
        <f>VLOOKUP($C482,'CLEAN DATA'!$C$1:$BE$1213,2,FALSE)</f>
        <v>42</v>
      </c>
      <c r="AO482" t="str">
        <f t="shared" si="127"/>
        <v>41-50</v>
      </c>
      <c r="AP482">
        <f>VLOOKUP(C482,'AT Copy'!C481:BP1693,66,FALSE)</f>
        <v>1</v>
      </c>
      <c r="AQ482">
        <f>VLOOKUP(C482,'AT Copy'!C481:BP1693,40,FALSE)</f>
        <v>0</v>
      </c>
    </row>
    <row r="483" spans="1:43" x14ac:dyDescent="0.2">
      <c r="A483">
        <v>482</v>
      </c>
      <c r="B483" s="2">
        <v>44096.565625000003</v>
      </c>
      <c r="C483" t="s">
        <v>642</v>
      </c>
      <c r="D483">
        <v>7</v>
      </c>
      <c r="E483">
        <v>7</v>
      </c>
      <c r="F483">
        <v>7</v>
      </c>
      <c r="G483">
        <v>6</v>
      </c>
      <c r="H483">
        <v>6</v>
      </c>
      <c r="I483">
        <v>7</v>
      </c>
      <c r="J483">
        <v>7</v>
      </c>
      <c r="K483">
        <v>7</v>
      </c>
      <c r="L483">
        <v>6</v>
      </c>
      <c r="M483">
        <v>6</v>
      </c>
      <c r="N483">
        <f t="shared" si="112"/>
        <v>7</v>
      </c>
      <c r="O483">
        <f t="shared" si="113"/>
        <v>1</v>
      </c>
      <c r="P483">
        <f t="shared" si="114"/>
        <v>7</v>
      </c>
      <c r="Q483">
        <f t="shared" si="115"/>
        <v>2</v>
      </c>
      <c r="R483">
        <f t="shared" si="116"/>
        <v>6</v>
      </c>
      <c r="S483">
        <f t="shared" si="117"/>
        <v>1</v>
      </c>
      <c r="T483">
        <f t="shared" si="118"/>
        <v>7</v>
      </c>
      <c r="U483">
        <f t="shared" si="119"/>
        <v>1</v>
      </c>
      <c r="V483">
        <f t="shared" si="120"/>
        <v>6</v>
      </c>
      <c r="W483">
        <f t="shared" si="121"/>
        <v>2</v>
      </c>
      <c r="X483">
        <f t="shared" si="122"/>
        <v>4</v>
      </c>
      <c r="Y483">
        <f t="shared" si="123"/>
        <v>4</v>
      </c>
      <c r="Z483">
        <f t="shared" si="124"/>
        <v>4</v>
      </c>
      <c r="AA483">
        <f t="shared" si="125"/>
        <v>4</v>
      </c>
      <c r="AB483">
        <f t="shared" si="126"/>
        <v>4</v>
      </c>
      <c r="AC483">
        <v>4.4400000000000004</v>
      </c>
      <c r="AD483">
        <v>5.23</v>
      </c>
      <c r="AE483">
        <v>5.4</v>
      </c>
      <c r="AF483">
        <v>4.83</v>
      </c>
      <c r="AG483">
        <v>5.38</v>
      </c>
      <c r="AH483" t="str">
        <f>LOOKUP(X483,{0,2.99,4.44,5.89},{"Low","Medium Low","Medium High","High"})</f>
        <v>Medium Low</v>
      </c>
      <c r="AI483" t="str">
        <f>LOOKUP(Y483,{0,4.12,5.23,6.34},{"Low","Medium Low","Medium High","High"})</f>
        <v>Low</v>
      </c>
      <c r="AJ483" t="str">
        <f>LOOKUP(Z483,{0,4.08,5.4,6.72},{"Low","Medium Low","Medium High","High"})</f>
        <v>Low</v>
      </c>
      <c r="AK483" t="str">
        <f>LOOKUP(AA483,{0,3.41,4.83,6.25},{"Low","Medium Low","Medium High","High"})</f>
        <v>Medium Low</v>
      </c>
      <c r="AL483" t="str">
        <f>LOOKUP(AB483,{0,4.31,5.38,6.45},{"Low","Medium Low","Medium High","High"})</f>
        <v>Low</v>
      </c>
      <c r="AM483">
        <f>VLOOKUP(C483,'CLEAN DATA'!$C$1:$BE$1213,25,FALSE)</f>
        <v>1</v>
      </c>
      <c r="AN483">
        <f>VLOOKUP($C483,'CLEAN DATA'!$C$1:$BE$1213,2,FALSE)</f>
        <v>35</v>
      </c>
      <c r="AO483" t="str">
        <f t="shared" si="127"/>
        <v>31-40</v>
      </c>
      <c r="AP483">
        <f>VLOOKUP(C483,'AT Copy'!C482:BP1694,66,FALSE)</f>
        <v>1</v>
      </c>
      <c r="AQ483">
        <f>VLOOKUP(C483,'AT Copy'!C482:BP1694,40,FALSE)</f>
        <v>1</v>
      </c>
    </row>
    <row r="484" spans="1:43" x14ac:dyDescent="0.2">
      <c r="A484">
        <v>483</v>
      </c>
      <c r="B484" s="2">
        <v>44096.566921296297</v>
      </c>
      <c r="C484" t="s">
        <v>643</v>
      </c>
      <c r="D484">
        <v>5</v>
      </c>
      <c r="E484">
        <v>5</v>
      </c>
      <c r="F484">
        <v>4</v>
      </c>
      <c r="G484">
        <v>5</v>
      </c>
      <c r="H484">
        <v>4</v>
      </c>
      <c r="I484">
        <v>6</v>
      </c>
      <c r="J484">
        <v>4</v>
      </c>
      <c r="K484">
        <v>5</v>
      </c>
      <c r="L484">
        <v>6</v>
      </c>
      <c r="M484">
        <v>5</v>
      </c>
      <c r="N484">
        <f t="shared" si="112"/>
        <v>5</v>
      </c>
      <c r="O484">
        <f t="shared" si="113"/>
        <v>3</v>
      </c>
      <c r="P484">
        <f t="shared" si="114"/>
        <v>4</v>
      </c>
      <c r="Q484">
        <f t="shared" si="115"/>
        <v>3</v>
      </c>
      <c r="R484">
        <f t="shared" si="116"/>
        <v>4</v>
      </c>
      <c r="S484">
        <f t="shared" si="117"/>
        <v>2</v>
      </c>
      <c r="T484">
        <f t="shared" si="118"/>
        <v>4</v>
      </c>
      <c r="U484">
        <f t="shared" si="119"/>
        <v>3</v>
      </c>
      <c r="V484">
        <f t="shared" si="120"/>
        <v>6</v>
      </c>
      <c r="W484">
        <f t="shared" si="121"/>
        <v>3</v>
      </c>
      <c r="X484">
        <f t="shared" si="122"/>
        <v>3.5</v>
      </c>
      <c r="Y484">
        <f t="shared" si="123"/>
        <v>3.5</v>
      </c>
      <c r="Z484">
        <f t="shared" si="124"/>
        <v>3.5</v>
      </c>
      <c r="AA484">
        <f t="shared" si="125"/>
        <v>4.5</v>
      </c>
      <c r="AB484">
        <f t="shared" si="126"/>
        <v>3.5</v>
      </c>
      <c r="AC484">
        <v>4.4400000000000004</v>
      </c>
      <c r="AD484">
        <v>5.23</v>
      </c>
      <c r="AE484">
        <v>5.4</v>
      </c>
      <c r="AF484">
        <v>4.83</v>
      </c>
      <c r="AG484">
        <v>5.38</v>
      </c>
      <c r="AH484" t="str">
        <f>LOOKUP(X484,{0,2.99,4.44,5.89},{"Low","Medium Low","Medium High","High"})</f>
        <v>Medium Low</v>
      </c>
      <c r="AI484" t="str">
        <f>LOOKUP(Y484,{0,4.12,5.23,6.34},{"Low","Medium Low","Medium High","High"})</f>
        <v>Low</v>
      </c>
      <c r="AJ484" t="str">
        <f>LOOKUP(Z484,{0,4.08,5.4,6.72},{"Low","Medium Low","Medium High","High"})</f>
        <v>Low</v>
      </c>
      <c r="AK484" t="str">
        <f>LOOKUP(AA484,{0,3.41,4.83,6.25},{"Low","Medium Low","Medium High","High"})</f>
        <v>Medium Low</v>
      </c>
      <c r="AL484" t="str">
        <f>LOOKUP(AB484,{0,4.31,5.38,6.45},{"Low","Medium Low","Medium High","High"})</f>
        <v>Low</v>
      </c>
      <c r="AM484">
        <f>VLOOKUP(C484,'CLEAN DATA'!$C$1:$BE$1213,25,FALSE)</f>
        <v>3</v>
      </c>
      <c r="AN484">
        <f>VLOOKUP($C484,'CLEAN DATA'!$C$1:$BE$1213,2,FALSE)</f>
        <v>30</v>
      </c>
      <c r="AO484" t="str">
        <f t="shared" si="127"/>
        <v>&lt;=30</v>
      </c>
      <c r="AP484">
        <f>VLOOKUP(C484,'AT Copy'!C483:BP1695,66,FALSE)</f>
        <v>1</v>
      </c>
      <c r="AQ484">
        <f>VLOOKUP(C484,'AT Copy'!C483:BP1695,40,FALSE)</f>
        <v>0</v>
      </c>
    </row>
    <row r="485" spans="1:43" x14ac:dyDescent="0.2">
      <c r="A485">
        <v>484</v>
      </c>
      <c r="B485" s="2">
        <v>44096.567002314812</v>
      </c>
      <c r="C485" t="s">
        <v>644</v>
      </c>
      <c r="D485">
        <v>6</v>
      </c>
      <c r="E485">
        <v>7</v>
      </c>
      <c r="F485">
        <v>6</v>
      </c>
      <c r="G485">
        <v>7</v>
      </c>
      <c r="H485">
        <v>7</v>
      </c>
      <c r="I485">
        <v>7</v>
      </c>
      <c r="J485">
        <v>7</v>
      </c>
      <c r="K485">
        <v>7</v>
      </c>
      <c r="L485">
        <v>6</v>
      </c>
      <c r="M485">
        <v>6</v>
      </c>
      <c r="N485">
        <f t="shared" si="112"/>
        <v>6</v>
      </c>
      <c r="O485">
        <f t="shared" si="113"/>
        <v>1</v>
      </c>
      <c r="P485">
        <f t="shared" si="114"/>
        <v>6</v>
      </c>
      <c r="Q485">
        <f t="shared" si="115"/>
        <v>1</v>
      </c>
      <c r="R485">
        <f t="shared" si="116"/>
        <v>7</v>
      </c>
      <c r="S485">
        <f t="shared" si="117"/>
        <v>1</v>
      </c>
      <c r="T485">
        <f t="shared" si="118"/>
        <v>7</v>
      </c>
      <c r="U485">
        <f t="shared" si="119"/>
        <v>1</v>
      </c>
      <c r="V485">
        <f t="shared" si="120"/>
        <v>6</v>
      </c>
      <c r="W485">
        <f t="shared" si="121"/>
        <v>2</v>
      </c>
      <c r="X485">
        <f t="shared" si="122"/>
        <v>3.5</v>
      </c>
      <c r="Y485">
        <f t="shared" si="123"/>
        <v>4</v>
      </c>
      <c r="Z485">
        <f t="shared" si="124"/>
        <v>3.5</v>
      </c>
      <c r="AA485">
        <f t="shared" si="125"/>
        <v>3.5</v>
      </c>
      <c r="AB485">
        <f t="shared" si="126"/>
        <v>4.5</v>
      </c>
      <c r="AC485">
        <v>4.4400000000000004</v>
      </c>
      <c r="AD485">
        <v>5.23</v>
      </c>
      <c r="AE485">
        <v>5.4</v>
      </c>
      <c r="AF485">
        <v>4.83</v>
      </c>
      <c r="AG485">
        <v>5.38</v>
      </c>
      <c r="AH485" t="str">
        <f>LOOKUP(X485,{0,2.99,4.44,5.89},{"Low","Medium Low","Medium High","High"})</f>
        <v>Medium Low</v>
      </c>
      <c r="AI485" t="str">
        <f>LOOKUP(Y485,{0,4.12,5.23,6.34},{"Low","Medium Low","Medium High","High"})</f>
        <v>Low</v>
      </c>
      <c r="AJ485" t="str">
        <f>LOOKUP(Z485,{0,4.08,5.4,6.72},{"Low","Medium Low","Medium High","High"})</f>
        <v>Low</v>
      </c>
      <c r="AK485" t="str">
        <f>LOOKUP(AA485,{0,3.41,4.83,6.25},{"Low","Medium Low","Medium High","High"})</f>
        <v>Medium Low</v>
      </c>
      <c r="AL485" t="str">
        <f>LOOKUP(AB485,{0,4.31,5.38,6.45},{"Low","Medium Low","Medium High","High"})</f>
        <v>Medium Low</v>
      </c>
      <c r="AM485">
        <f>VLOOKUP(C485,'CLEAN DATA'!$C$1:$BE$1213,25,FALSE)</f>
        <v>1</v>
      </c>
      <c r="AN485">
        <f>VLOOKUP($C485,'CLEAN DATA'!$C$1:$BE$1213,2,FALSE)</f>
        <v>45</v>
      </c>
      <c r="AO485" t="str">
        <f t="shared" si="127"/>
        <v>41-50</v>
      </c>
      <c r="AP485">
        <f>VLOOKUP(C485,'AT Copy'!C484:BP1696,66,FALSE)</f>
        <v>1</v>
      </c>
      <c r="AQ485">
        <f>VLOOKUP(C485,'AT Copy'!C484:BP1696,40,FALSE)</f>
        <v>1</v>
      </c>
    </row>
    <row r="486" spans="1:43" x14ac:dyDescent="0.2">
      <c r="A486">
        <v>485</v>
      </c>
      <c r="B486" s="2">
        <v>44096.567280092589</v>
      </c>
      <c r="C486" t="s">
        <v>645</v>
      </c>
      <c r="D486">
        <v>5</v>
      </c>
      <c r="E486">
        <v>5</v>
      </c>
      <c r="F486">
        <v>6</v>
      </c>
      <c r="G486">
        <v>5</v>
      </c>
      <c r="H486">
        <v>4</v>
      </c>
      <c r="I486">
        <v>3</v>
      </c>
      <c r="J486">
        <v>4</v>
      </c>
      <c r="K486">
        <v>3</v>
      </c>
      <c r="L486">
        <v>6</v>
      </c>
      <c r="M486">
        <v>4</v>
      </c>
      <c r="N486">
        <f t="shared" si="112"/>
        <v>5</v>
      </c>
      <c r="O486">
        <f t="shared" si="113"/>
        <v>3</v>
      </c>
      <c r="P486">
        <f t="shared" si="114"/>
        <v>6</v>
      </c>
      <c r="Q486">
        <f t="shared" si="115"/>
        <v>3</v>
      </c>
      <c r="R486">
        <f t="shared" si="116"/>
        <v>4</v>
      </c>
      <c r="S486">
        <f t="shared" si="117"/>
        <v>5</v>
      </c>
      <c r="T486">
        <f t="shared" si="118"/>
        <v>4</v>
      </c>
      <c r="U486">
        <f t="shared" si="119"/>
        <v>5</v>
      </c>
      <c r="V486">
        <f t="shared" si="120"/>
        <v>6</v>
      </c>
      <c r="W486">
        <f t="shared" si="121"/>
        <v>4</v>
      </c>
      <c r="X486">
        <f t="shared" si="122"/>
        <v>5</v>
      </c>
      <c r="Y486">
        <f t="shared" si="123"/>
        <v>3.5</v>
      </c>
      <c r="Z486">
        <f t="shared" si="124"/>
        <v>5.5</v>
      </c>
      <c r="AA486">
        <f t="shared" si="125"/>
        <v>4.5</v>
      </c>
      <c r="AB486">
        <f t="shared" si="126"/>
        <v>4</v>
      </c>
      <c r="AC486">
        <v>4.4400000000000004</v>
      </c>
      <c r="AD486">
        <v>5.23</v>
      </c>
      <c r="AE486">
        <v>5.4</v>
      </c>
      <c r="AF486">
        <v>4.83</v>
      </c>
      <c r="AG486">
        <v>5.38</v>
      </c>
      <c r="AH486" t="str">
        <f>LOOKUP(X486,{0,2.99,4.44,5.89},{"Low","Medium Low","Medium High","High"})</f>
        <v>Medium High</v>
      </c>
      <c r="AI486" t="str">
        <f>LOOKUP(Y486,{0,4.12,5.23,6.34},{"Low","Medium Low","Medium High","High"})</f>
        <v>Low</v>
      </c>
      <c r="AJ486" t="str">
        <f>LOOKUP(Z486,{0,4.08,5.4,6.72},{"Low","Medium Low","Medium High","High"})</f>
        <v>Medium High</v>
      </c>
      <c r="AK486" t="str">
        <f>LOOKUP(AA486,{0,3.41,4.83,6.25},{"Low","Medium Low","Medium High","High"})</f>
        <v>Medium Low</v>
      </c>
      <c r="AL486" t="str">
        <f>LOOKUP(AB486,{0,4.31,5.38,6.45},{"Low","Medium Low","Medium High","High"})</f>
        <v>Low</v>
      </c>
      <c r="AM486">
        <f>VLOOKUP(C486,'CLEAN DATA'!$C$1:$BE$1213,25,FALSE)</f>
        <v>12</v>
      </c>
      <c r="AN486">
        <f>VLOOKUP($C486,'CLEAN DATA'!$C$1:$BE$1213,2,FALSE)</f>
        <v>61</v>
      </c>
      <c r="AO486" t="str">
        <f t="shared" si="127"/>
        <v>60+</v>
      </c>
      <c r="AP486">
        <f>VLOOKUP(C486,'AT Copy'!C485:BP1697,66,FALSE)</f>
        <v>7</v>
      </c>
      <c r="AQ486">
        <f>VLOOKUP(C486,'AT Copy'!C485:BP1697,40,FALSE)</f>
        <v>1</v>
      </c>
    </row>
    <row r="487" spans="1:43" x14ac:dyDescent="0.2">
      <c r="A487">
        <v>486</v>
      </c>
      <c r="B487" s="2">
        <v>44096.568067129629</v>
      </c>
      <c r="C487" t="s">
        <v>647</v>
      </c>
      <c r="D487">
        <v>6</v>
      </c>
      <c r="E487">
        <v>5</v>
      </c>
      <c r="F487">
        <v>7</v>
      </c>
      <c r="G487">
        <v>6</v>
      </c>
      <c r="H487">
        <v>6</v>
      </c>
      <c r="I487">
        <v>6</v>
      </c>
      <c r="J487">
        <v>7</v>
      </c>
      <c r="K487">
        <v>6</v>
      </c>
      <c r="L487">
        <v>5</v>
      </c>
      <c r="M487">
        <v>7</v>
      </c>
      <c r="N487">
        <f t="shared" si="112"/>
        <v>6</v>
      </c>
      <c r="O487">
        <f t="shared" si="113"/>
        <v>3</v>
      </c>
      <c r="P487">
        <f t="shared" si="114"/>
        <v>7</v>
      </c>
      <c r="Q487">
        <f t="shared" si="115"/>
        <v>2</v>
      </c>
      <c r="R487">
        <f t="shared" si="116"/>
        <v>6</v>
      </c>
      <c r="S487">
        <f t="shared" si="117"/>
        <v>2</v>
      </c>
      <c r="T487">
        <f t="shared" si="118"/>
        <v>7</v>
      </c>
      <c r="U487">
        <f t="shared" si="119"/>
        <v>2</v>
      </c>
      <c r="V487">
        <f t="shared" si="120"/>
        <v>5</v>
      </c>
      <c r="W487">
        <f t="shared" si="121"/>
        <v>1</v>
      </c>
      <c r="X487">
        <f t="shared" si="122"/>
        <v>4</v>
      </c>
      <c r="Y487">
        <f t="shared" si="123"/>
        <v>5</v>
      </c>
      <c r="Z487">
        <f t="shared" si="124"/>
        <v>4.5</v>
      </c>
      <c r="AA487">
        <f t="shared" si="125"/>
        <v>3.5</v>
      </c>
      <c r="AB487">
        <f t="shared" si="126"/>
        <v>3.5</v>
      </c>
      <c r="AC487">
        <v>4.4400000000000004</v>
      </c>
      <c r="AD487">
        <v>5.23</v>
      </c>
      <c r="AE487">
        <v>5.4</v>
      </c>
      <c r="AF487">
        <v>4.83</v>
      </c>
      <c r="AG487">
        <v>5.38</v>
      </c>
      <c r="AH487" t="str">
        <f>LOOKUP(X487,{0,2.99,4.44,5.89},{"Low","Medium Low","Medium High","High"})</f>
        <v>Medium Low</v>
      </c>
      <c r="AI487" t="str">
        <f>LOOKUP(Y487,{0,4.12,5.23,6.34},{"Low","Medium Low","Medium High","High"})</f>
        <v>Medium Low</v>
      </c>
      <c r="AJ487" t="str">
        <f>LOOKUP(Z487,{0,4.08,5.4,6.72},{"Low","Medium Low","Medium High","High"})</f>
        <v>Medium Low</v>
      </c>
      <c r="AK487" t="str">
        <f>LOOKUP(AA487,{0,3.41,4.83,6.25},{"Low","Medium Low","Medium High","High"})</f>
        <v>Medium Low</v>
      </c>
      <c r="AL487" t="str">
        <f>LOOKUP(AB487,{0,4.31,5.38,6.45},{"Low","Medium Low","Medium High","High"})</f>
        <v>Low</v>
      </c>
      <c r="AM487">
        <f>VLOOKUP(C487,'CLEAN DATA'!$C$1:$BE$1213,25,FALSE)</f>
        <v>1</v>
      </c>
      <c r="AN487">
        <f>VLOOKUP($C487,'CLEAN DATA'!$C$1:$BE$1213,2,FALSE)</f>
        <v>35</v>
      </c>
      <c r="AO487" t="str">
        <f t="shared" si="127"/>
        <v>31-40</v>
      </c>
      <c r="AP487">
        <f>VLOOKUP(C487,'AT Copy'!C486:BP1698,66,FALSE)</f>
        <v>1</v>
      </c>
      <c r="AQ487">
        <f>VLOOKUP(C487,'AT Copy'!C486:BP1698,40,FALSE)</f>
        <v>1</v>
      </c>
    </row>
    <row r="488" spans="1:43" x14ac:dyDescent="0.2">
      <c r="A488">
        <v>487</v>
      </c>
      <c r="B488" s="2">
        <v>44096.569189814814</v>
      </c>
      <c r="C488" t="s">
        <v>648</v>
      </c>
      <c r="D488">
        <v>7</v>
      </c>
      <c r="E488">
        <v>6</v>
      </c>
      <c r="F488">
        <v>6</v>
      </c>
      <c r="G488">
        <v>6</v>
      </c>
      <c r="H488">
        <v>7</v>
      </c>
      <c r="I488">
        <v>7</v>
      </c>
      <c r="J488">
        <v>6</v>
      </c>
      <c r="K488">
        <v>7</v>
      </c>
      <c r="L488">
        <v>6</v>
      </c>
      <c r="M488">
        <v>5</v>
      </c>
      <c r="N488">
        <f t="shared" si="112"/>
        <v>7</v>
      </c>
      <c r="O488">
        <f t="shared" si="113"/>
        <v>2</v>
      </c>
      <c r="P488">
        <f t="shared" si="114"/>
        <v>6</v>
      </c>
      <c r="Q488">
        <f t="shared" si="115"/>
        <v>2</v>
      </c>
      <c r="R488">
        <f t="shared" si="116"/>
        <v>7</v>
      </c>
      <c r="S488">
        <f t="shared" si="117"/>
        <v>1</v>
      </c>
      <c r="T488">
        <f t="shared" si="118"/>
        <v>6</v>
      </c>
      <c r="U488">
        <f t="shared" si="119"/>
        <v>1</v>
      </c>
      <c r="V488">
        <f t="shared" si="120"/>
        <v>6</v>
      </c>
      <c r="W488">
        <f t="shared" si="121"/>
        <v>3</v>
      </c>
      <c r="X488">
        <f t="shared" si="122"/>
        <v>4</v>
      </c>
      <c r="Y488">
        <f t="shared" si="123"/>
        <v>4</v>
      </c>
      <c r="Z488">
        <f t="shared" si="124"/>
        <v>3.5</v>
      </c>
      <c r="AA488">
        <f t="shared" si="125"/>
        <v>4</v>
      </c>
      <c r="AB488">
        <f t="shared" si="126"/>
        <v>5</v>
      </c>
      <c r="AC488">
        <v>4.4400000000000004</v>
      </c>
      <c r="AD488">
        <v>5.23</v>
      </c>
      <c r="AE488">
        <v>5.4</v>
      </c>
      <c r="AF488">
        <v>4.83</v>
      </c>
      <c r="AG488">
        <v>5.38</v>
      </c>
      <c r="AH488" t="str">
        <f>LOOKUP(X488,{0,2.99,4.44,5.89},{"Low","Medium Low","Medium High","High"})</f>
        <v>Medium Low</v>
      </c>
      <c r="AI488" t="str">
        <f>LOOKUP(Y488,{0,4.12,5.23,6.34},{"Low","Medium Low","Medium High","High"})</f>
        <v>Low</v>
      </c>
      <c r="AJ488" t="str">
        <f>LOOKUP(Z488,{0,4.08,5.4,6.72},{"Low","Medium Low","Medium High","High"})</f>
        <v>Low</v>
      </c>
      <c r="AK488" t="str">
        <f>LOOKUP(AA488,{0,3.41,4.83,6.25},{"Low","Medium Low","Medium High","High"})</f>
        <v>Medium Low</v>
      </c>
      <c r="AL488" t="str">
        <f>LOOKUP(AB488,{0,4.31,5.38,6.45},{"Low","Medium Low","Medium High","High"})</f>
        <v>Medium Low</v>
      </c>
      <c r="AM488">
        <f>VLOOKUP(C488,'CLEAN DATA'!$C$1:$BE$1213,25,FALSE)</f>
        <v>1</v>
      </c>
      <c r="AN488">
        <f>VLOOKUP($C488,'CLEAN DATA'!$C$1:$BE$1213,2,FALSE)</f>
        <v>42</v>
      </c>
      <c r="AO488" t="str">
        <f t="shared" si="127"/>
        <v>41-50</v>
      </c>
      <c r="AP488">
        <f>VLOOKUP(C488,'AT Copy'!C487:BP1699,66,FALSE)</f>
        <v>1</v>
      </c>
      <c r="AQ488">
        <f>VLOOKUP(C488,'AT Copy'!C487:BP1699,40,FALSE)</f>
        <v>1</v>
      </c>
    </row>
    <row r="489" spans="1:43" x14ac:dyDescent="0.2">
      <c r="A489">
        <v>488</v>
      </c>
      <c r="B489" s="2">
        <v>44096.571006944447</v>
      </c>
      <c r="C489" t="s">
        <v>649</v>
      </c>
      <c r="D489">
        <v>6</v>
      </c>
      <c r="E489">
        <v>6</v>
      </c>
      <c r="F489">
        <v>7</v>
      </c>
      <c r="G489">
        <v>7</v>
      </c>
      <c r="H489">
        <v>7</v>
      </c>
      <c r="I489">
        <v>7</v>
      </c>
      <c r="J489">
        <v>4</v>
      </c>
      <c r="K489">
        <v>7</v>
      </c>
      <c r="L489">
        <v>7</v>
      </c>
      <c r="M489">
        <v>7</v>
      </c>
      <c r="N489">
        <f t="shared" si="112"/>
        <v>6</v>
      </c>
      <c r="O489">
        <f t="shared" si="113"/>
        <v>2</v>
      </c>
      <c r="P489">
        <f t="shared" si="114"/>
        <v>7</v>
      </c>
      <c r="Q489">
        <f t="shared" si="115"/>
        <v>1</v>
      </c>
      <c r="R489">
        <f t="shared" si="116"/>
        <v>7</v>
      </c>
      <c r="S489">
        <f t="shared" si="117"/>
        <v>1</v>
      </c>
      <c r="T489">
        <f t="shared" si="118"/>
        <v>4</v>
      </c>
      <c r="U489">
        <f t="shared" si="119"/>
        <v>1</v>
      </c>
      <c r="V489">
        <f t="shared" si="120"/>
        <v>7</v>
      </c>
      <c r="W489">
        <f t="shared" si="121"/>
        <v>1</v>
      </c>
      <c r="X489">
        <f t="shared" si="122"/>
        <v>3.5</v>
      </c>
      <c r="Y489">
        <f t="shared" si="123"/>
        <v>3</v>
      </c>
      <c r="Z489">
        <f t="shared" si="124"/>
        <v>4</v>
      </c>
      <c r="AA489">
        <f t="shared" si="125"/>
        <v>4</v>
      </c>
      <c r="AB489">
        <f t="shared" si="126"/>
        <v>4</v>
      </c>
      <c r="AC489">
        <v>4.4400000000000004</v>
      </c>
      <c r="AD489">
        <v>5.23</v>
      </c>
      <c r="AE489">
        <v>5.4</v>
      </c>
      <c r="AF489">
        <v>4.83</v>
      </c>
      <c r="AG489">
        <v>5.38</v>
      </c>
      <c r="AH489" t="str">
        <f>LOOKUP(X489,{0,2.99,4.44,5.89},{"Low","Medium Low","Medium High","High"})</f>
        <v>Medium Low</v>
      </c>
      <c r="AI489" t="str">
        <f>LOOKUP(Y489,{0,4.12,5.23,6.34},{"Low","Medium Low","Medium High","High"})</f>
        <v>Low</v>
      </c>
      <c r="AJ489" t="str">
        <f>LOOKUP(Z489,{0,4.08,5.4,6.72},{"Low","Medium Low","Medium High","High"})</f>
        <v>Low</v>
      </c>
      <c r="AK489" t="str">
        <f>LOOKUP(AA489,{0,3.41,4.83,6.25},{"Low","Medium Low","Medium High","High"})</f>
        <v>Medium Low</v>
      </c>
      <c r="AL489" t="str">
        <f>LOOKUP(AB489,{0,4.31,5.38,6.45},{"Low","Medium Low","Medium High","High"})</f>
        <v>Low</v>
      </c>
      <c r="AM489">
        <f>VLOOKUP(C489,'CLEAN DATA'!$C$1:$BE$1213,25,FALSE)</f>
        <v>9</v>
      </c>
      <c r="AN489">
        <f>VLOOKUP($C489,'CLEAN DATA'!$C$1:$BE$1213,2,FALSE)</f>
        <v>23</v>
      </c>
      <c r="AO489" t="str">
        <f t="shared" si="127"/>
        <v>&lt;=30</v>
      </c>
      <c r="AP489">
        <f>VLOOKUP(C489,'AT Copy'!C488:BP1700,66,FALSE)</f>
        <v>1</v>
      </c>
      <c r="AQ489">
        <f>VLOOKUP(C489,'AT Copy'!C488:BP1700,40,FALSE)</f>
        <v>1</v>
      </c>
    </row>
    <row r="490" spans="1:43" x14ac:dyDescent="0.2">
      <c r="A490">
        <v>489</v>
      </c>
      <c r="B490" s="2">
        <v>44096.573634259257</v>
      </c>
      <c r="C490" t="s">
        <v>650</v>
      </c>
      <c r="D490">
        <v>5</v>
      </c>
      <c r="E490">
        <v>7</v>
      </c>
      <c r="F490">
        <v>5</v>
      </c>
      <c r="G490">
        <v>5</v>
      </c>
      <c r="H490">
        <v>6</v>
      </c>
      <c r="I490">
        <v>5</v>
      </c>
      <c r="J490">
        <v>6</v>
      </c>
      <c r="K490">
        <v>3</v>
      </c>
      <c r="L490">
        <v>5</v>
      </c>
      <c r="M490">
        <v>3</v>
      </c>
      <c r="N490">
        <f t="shared" si="112"/>
        <v>5</v>
      </c>
      <c r="O490">
        <f t="shared" si="113"/>
        <v>1</v>
      </c>
      <c r="P490">
        <f t="shared" si="114"/>
        <v>5</v>
      </c>
      <c r="Q490">
        <f t="shared" si="115"/>
        <v>3</v>
      </c>
      <c r="R490">
        <f t="shared" si="116"/>
        <v>6</v>
      </c>
      <c r="S490">
        <f t="shared" si="117"/>
        <v>3</v>
      </c>
      <c r="T490">
        <f t="shared" si="118"/>
        <v>6</v>
      </c>
      <c r="U490">
        <f t="shared" si="119"/>
        <v>5</v>
      </c>
      <c r="V490">
        <f t="shared" si="120"/>
        <v>5</v>
      </c>
      <c r="W490">
        <f t="shared" si="121"/>
        <v>5</v>
      </c>
      <c r="X490">
        <f t="shared" si="122"/>
        <v>4</v>
      </c>
      <c r="Y490">
        <f t="shared" si="123"/>
        <v>3.5</v>
      </c>
      <c r="Z490">
        <f t="shared" si="124"/>
        <v>5</v>
      </c>
      <c r="AA490">
        <f t="shared" si="125"/>
        <v>4</v>
      </c>
      <c r="AB490">
        <f t="shared" si="126"/>
        <v>5.5</v>
      </c>
      <c r="AC490">
        <v>4.4400000000000004</v>
      </c>
      <c r="AD490">
        <v>5.23</v>
      </c>
      <c r="AE490">
        <v>5.4</v>
      </c>
      <c r="AF490">
        <v>4.83</v>
      </c>
      <c r="AG490">
        <v>5.38</v>
      </c>
      <c r="AH490" t="str">
        <f>LOOKUP(X490,{0,2.99,4.44,5.89},{"Low","Medium Low","Medium High","High"})</f>
        <v>Medium Low</v>
      </c>
      <c r="AI490" t="str">
        <f>LOOKUP(Y490,{0,4.12,5.23,6.34},{"Low","Medium Low","Medium High","High"})</f>
        <v>Low</v>
      </c>
      <c r="AJ490" t="str">
        <f>LOOKUP(Z490,{0,4.08,5.4,6.72},{"Low","Medium Low","Medium High","High"})</f>
        <v>Medium Low</v>
      </c>
      <c r="AK490" t="str">
        <f>LOOKUP(AA490,{0,3.41,4.83,6.25},{"Low","Medium Low","Medium High","High"})</f>
        <v>Medium Low</v>
      </c>
      <c r="AL490" t="str">
        <f>LOOKUP(AB490,{0,4.31,5.38,6.45},{"Low","Medium Low","Medium High","High"})</f>
        <v>Medium High</v>
      </c>
      <c r="AM490">
        <f>VLOOKUP(C490,'CLEAN DATA'!$C$1:$BE$1213,25,FALSE)</f>
        <v>1</v>
      </c>
      <c r="AN490">
        <f>VLOOKUP($C490,'CLEAN DATA'!$C$1:$BE$1213,2,FALSE)</f>
        <v>35</v>
      </c>
      <c r="AO490" t="str">
        <f t="shared" si="127"/>
        <v>31-40</v>
      </c>
      <c r="AP490">
        <f>VLOOKUP(C490,'AT Copy'!C489:BP1701,66,FALSE)</f>
        <v>7</v>
      </c>
      <c r="AQ490">
        <f>VLOOKUP(C490,'AT Copy'!C489:BP1701,40,FALSE)</f>
        <v>0</v>
      </c>
    </row>
    <row r="491" spans="1:43" x14ac:dyDescent="0.2">
      <c r="A491">
        <v>490</v>
      </c>
      <c r="B491" s="2">
        <v>44096.575300925928</v>
      </c>
      <c r="C491" t="s">
        <v>651</v>
      </c>
      <c r="D491">
        <v>3</v>
      </c>
      <c r="E491">
        <v>4</v>
      </c>
      <c r="F491">
        <v>1</v>
      </c>
      <c r="G491">
        <v>4</v>
      </c>
      <c r="H491">
        <v>5</v>
      </c>
      <c r="I491">
        <v>2</v>
      </c>
      <c r="J491">
        <v>3</v>
      </c>
      <c r="K491">
        <v>3</v>
      </c>
      <c r="L491">
        <v>5</v>
      </c>
      <c r="M491">
        <v>5</v>
      </c>
      <c r="N491">
        <f t="shared" si="112"/>
        <v>3</v>
      </c>
      <c r="O491">
        <f t="shared" si="113"/>
        <v>4</v>
      </c>
      <c r="P491">
        <f t="shared" si="114"/>
        <v>1</v>
      </c>
      <c r="Q491">
        <f t="shared" si="115"/>
        <v>4</v>
      </c>
      <c r="R491">
        <f t="shared" si="116"/>
        <v>5</v>
      </c>
      <c r="S491">
        <f t="shared" si="117"/>
        <v>6</v>
      </c>
      <c r="T491">
        <f t="shared" si="118"/>
        <v>3</v>
      </c>
      <c r="U491">
        <f t="shared" si="119"/>
        <v>5</v>
      </c>
      <c r="V491">
        <f t="shared" si="120"/>
        <v>5</v>
      </c>
      <c r="W491">
        <f t="shared" si="121"/>
        <v>3</v>
      </c>
      <c r="X491">
        <f t="shared" si="122"/>
        <v>4.5</v>
      </c>
      <c r="Y491">
        <f t="shared" si="123"/>
        <v>3.5</v>
      </c>
      <c r="Z491">
        <f t="shared" si="124"/>
        <v>3</v>
      </c>
      <c r="AA491">
        <f t="shared" si="125"/>
        <v>4.5</v>
      </c>
      <c r="AB491">
        <f t="shared" si="126"/>
        <v>4</v>
      </c>
      <c r="AC491">
        <v>4.4400000000000004</v>
      </c>
      <c r="AD491">
        <v>5.23</v>
      </c>
      <c r="AE491">
        <v>5.4</v>
      </c>
      <c r="AF491">
        <v>4.83</v>
      </c>
      <c r="AG491">
        <v>5.38</v>
      </c>
      <c r="AH491" t="str">
        <f>LOOKUP(X491,{0,2.99,4.44,5.89},{"Low","Medium Low","Medium High","High"})</f>
        <v>Medium High</v>
      </c>
      <c r="AI491" t="str">
        <f>LOOKUP(Y491,{0,4.12,5.23,6.34},{"Low","Medium Low","Medium High","High"})</f>
        <v>Low</v>
      </c>
      <c r="AJ491" t="str">
        <f>LOOKUP(Z491,{0,4.08,5.4,6.72},{"Low","Medium Low","Medium High","High"})</f>
        <v>Low</v>
      </c>
      <c r="AK491" t="str">
        <f>LOOKUP(AA491,{0,3.41,4.83,6.25},{"Low","Medium Low","Medium High","High"})</f>
        <v>Medium Low</v>
      </c>
      <c r="AL491" t="str">
        <f>LOOKUP(AB491,{0,4.31,5.38,6.45},{"Low","Medium Low","Medium High","High"})</f>
        <v>Low</v>
      </c>
      <c r="AM491">
        <f>VLOOKUP(C491,'CLEAN DATA'!$C$1:$BE$1213,25,FALSE)</f>
        <v>1</v>
      </c>
      <c r="AN491">
        <f>VLOOKUP($C491,'CLEAN DATA'!$C$1:$BE$1213,2,FALSE)</f>
        <v>24</v>
      </c>
      <c r="AO491" t="str">
        <f t="shared" si="127"/>
        <v>&lt;=30</v>
      </c>
      <c r="AP491">
        <f>VLOOKUP(C491,'AT Copy'!C490:BP1702,66,FALSE)</f>
        <v>1</v>
      </c>
      <c r="AQ491">
        <f>VLOOKUP(C491,'AT Copy'!C490:BP1702,40,FALSE)</f>
        <v>1</v>
      </c>
    </row>
    <row r="492" spans="1:43" x14ac:dyDescent="0.2">
      <c r="A492">
        <v>491</v>
      </c>
      <c r="B492" s="2">
        <v>44096.576261574075</v>
      </c>
      <c r="C492" t="s">
        <v>652</v>
      </c>
      <c r="D492">
        <v>6</v>
      </c>
      <c r="E492">
        <v>5</v>
      </c>
      <c r="F492">
        <v>5</v>
      </c>
      <c r="G492">
        <v>3</v>
      </c>
      <c r="H492">
        <v>2</v>
      </c>
      <c r="I492">
        <v>4</v>
      </c>
      <c r="J492">
        <v>5</v>
      </c>
      <c r="K492">
        <v>2</v>
      </c>
      <c r="L492">
        <v>3</v>
      </c>
      <c r="M492">
        <v>2</v>
      </c>
      <c r="N492">
        <f t="shared" si="112"/>
        <v>6</v>
      </c>
      <c r="O492">
        <f t="shared" si="113"/>
        <v>3</v>
      </c>
      <c r="P492">
        <f t="shared" si="114"/>
        <v>5</v>
      </c>
      <c r="Q492">
        <f t="shared" si="115"/>
        <v>5</v>
      </c>
      <c r="R492">
        <f t="shared" si="116"/>
        <v>2</v>
      </c>
      <c r="S492">
        <f t="shared" si="117"/>
        <v>4</v>
      </c>
      <c r="T492">
        <f t="shared" si="118"/>
        <v>5</v>
      </c>
      <c r="U492">
        <f t="shared" si="119"/>
        <v>6</v>
      </c>
      <c r="V492">
        <f t="shared" si="120"/>
        <v>3</v>
      </c>
      <c r="W492">
        <f t="shared" si="121"/>
        <v>6</v>
      </c>
      <c r="X492">
        <f t="shared" si="122"/>
        <v>5</v>
      </c>
      <c r="Y492">
        <f t="shared" si="123"/>
        <v>4</v>
      </c>
      <c r="Z492">
        <f t="shared" si="124"/>
        <v>5.5</v>
      </c>
      <c r="AA492">
        <f t="shared" si="125"/>
        <v>4</v>
      </c>
      <c r="AB492">
        <f t="shared" si="126"/>
        <v>4</v>
      </c>
      <c r="AC492">
        <v>4.4400000000000004</v>
      </c>
      <c r="AD492">
        <v>5.23</v>
      </c>
      <c r="AE492">
        <v>5.4</v>
      </c>
      <c r="AF492">
        <v>4.83</v>
      </c>
      <c r="AG492">
        <v>5.38</v>
      </c>
      <c r="AH492" t="str">
        <f>LOOKUP(X492,{0,2.99,4.44,5.89},{"Low","Medium Low","Medium High","High"})</f>
        <v>Medium High</v>
      </c>
      <c r="AI492" t="str">
        <f>LOOKUP(Y492,{0,4.12,5.23,6.34},{"Low","Medium Low","Medium High","High"})</f>
        <v>Low</v>
      </c>
      <c r="AJ492" t="str">
        <f>LOOKUP(Z492,{0,4.08,5.4,6.72},{"Low","Medium Low","Medium High","High"})</f>
        <v>Medium High</v>
      </c>
      <c r="AK492" t="str">
        <f>LOOKUP(AA492,{0,3.41,4.83,6.25},{"Low","Medium Low","Medium High","High"})</f>
        <v>Medium Low</v>
      </c>
      <c r="AL492" t="str">
        <f>LOOKUP(AB492,{0,4.31,5.38,6.45},{"Low","Medium Low","Medium High","High"})</f>
        <v>Low</v>
      </c>
      <c r="AM492">
        <f>VLOOKUP(C492,'CLEAN DATA'!$C$1:$BE$1213,25,FALSE)</f>
        <v>3</v>
      </c>
      <c r="AN492">
        <f>VLOOKUP($C492,'CLEAN DATA'!$C$1:$BE$1213,2,FALSE)</f>
        <v>25</v>
      </c>
      <c r="AO492" t="str">
        <f t="shared" si="127"/>
        <v>&lt;=30</v>
      </c>
      <c r="AP492">
        <f>VLOOKUP(C492,'AT Copy'!C491:BP1703,66,FALSE)</f>
        <v>7</v>
      </c>
      <c r="AQ492">
        <f>VLOOKUP(C492,'AT Copy'!C491:BP1703,40,FALSE)</f>
        <v>0</v>
      </c>
    </row>
    <row r="493" spans="1:43" x14ac:dyDescent="0.2">
      <c r="A493">
        <v>492</v>
      </c>
      <c r="B493" s="2">
        <v>44096.578113425923</v>
      </c>
      <c r="C493" t="s">
        <v>653</v>
      </c>
      <c r="D493">
        <v>5</v>
      </c>
      <c r="E493">
        <v>2</v>
      </c>
      <c r="F493">
        <v>7</v>
      </c>
      <c r="G493">
        <v>2</v>
      </c>
      <c r="H493">
        <v>5</v>
      </c>
      <c r="I493">
        <v>5</v>
      </c>
      <c r="J493">
        <v>3</v>
      </c>
      <c r="K493">
        <v>2</v>
      </c>
      <c r="L493">
        <v>7</v>
      </c>
      <c r="M493">
        <v>3</v>
      </c>
      <c r="N493">
        <f t="shared" si="112"/>
        <v>5</v>
      </c>
      <c r="O493">
        <f t="shared" si="113"/>
        <v>6</v>
      </c>
      <c r="P493">
        <f t="shared" si="114"/>
        <v>7</v>
      </c>
      <c r="Q493">
        <f t="shared" si="115"/>
        <v>6</v>
      </c>
      <c r="R493">
        <f t="shared" si="116"/>
        <v>5</v>
      </c>
      <c r="S493">
        <f t="shared" si="117"/>
        <v>3</v>
      </c>
      <c r="T493">
        <f t="shared" si="118"/>
        <v>3</v>
      </c>
      <c r="U493">
        <f t="shared" si="119"/>
        <v>6</v>
      </c>
      <c r="V493">
        <f t="shared" si="120"/>
        <v>7</v>
      </c>
      <c r="W493">
        <f t="shared" si="121"/>
        <v>5</v>
      </c>
      <c r="X493">
        <f t="shared" si="122"/>
        <v>4</v>
      </c>
      <c r="Y493">
        <f t="shared" si="123"/>
        <v>4.5</v>
      </c>
      <c r="Z493">
        <f t="shared" si="124"/>
        <v>6.5</v>
      </c>
      <c r="AA493">
        <f t="shared" si="125"/>
        <v>6.5</v>
      </c>
      <c r="AB493">
        <f t="shared" si="126"/>
        <v>5</v>
      </c>
      <c r="AC493">
        <v>4.4400000000000004</v>
      </c>
      <c r="AD493">
        <v>5.23</v>
      </c>
      <c r="AE493">
        <v>5.4</v>
      </c>
      <c r="AF493">
        <v>4.83</v>
      </c>
      <c r="AG493">
        <v>5.38</v>
      </c>
      <c r="AH493" t="str">
        <f>LOOKUP(X493,{0,2.99,4.44,5.89},{"Low","Medium Low","Medium High","High"})</f>
        <v>Medium Low</v>
      </c>
      <c r="AI493" t="str">
        <f>LOOKUP(Y493,{0,4.12,5.23,6.34},{"Low","Medium Low","Medium High","High"})</f>
        <v>Medium Low</v>
      </c>
      <c r="AJ493" t="str">
        <f>LOOKUP(Z493,{0,4.08,5.4,6.72},{"Low","Medium Low","Medium High","High"})</f>
        <v>Medium High</v>
      </c>
      <c r="AK493" t="str">
        <f>LOOKUP(AA493,{0,3.41,4.83,6.25},{"Low","Medium Low","Medium High","High"})</f>
        <v>High</v>
      </c>
      <c r="AL493" t="str">
        <f>LOOKUP(AB493,{0,4.31,5.38,6.45},{"Low","Medium Low","Medium High","High"})</f>
        <v>Medium Low</v>
      </c>
      <c r="AM493">
        <f>VLOOKUP(C493,'CLEAN DATA'!$C$1:$BE$1213,25,FALSE)</f>
        <v>13</v>
      </c>
      <c r="AN493">
        <f>VLOOKUP($C493,'CLEAN DATA'!$C$1:$BE$1213,2,FALSE)</f>
        <v>75</v>
      </c>
      <c r="AO493" t="str">
        <f t="shared" si="127"/>
        <v>60+</v>
      </c>
      <c r="AP493">
        <f>VLOOKUP(C493,'AT Copy'!C492:BP1704,66,FALSE)</f>
        <v>3</v>
      </c>
      <c r="AQ493">
        <f>VLOOKUP(C493,'AT Copy'!C492:BP1704,40,FALSE)</f>
        <v>1</v>
      </c>
    </row>
    <row r="494" spans="1:43" x14ac:dyDescent="0.2">
      <c r="A494">
        <v>493</v>
      </c>
      <c r="B494" s="2">
        <v>44096.579375000001</v>
      </c>
      <c r="C494" t="s">
        <v>655</v>
      </c>
      <c r="D494">
        <v>7</v>
      </c>
      <c r="E494">
        <v>6</v>
      </c>
      <c r="F494">
        <v>4</v>
      </c>
      <c r="G494">
        <v>6</v>
      </c>
      <c r="H494">
        <v>6</v>
      </c>
      <c r="I494">
        <v>7</v>
      </c>
      <c r="J494">
        <v>6</v>
      </c>
      <c r="K494">
        <v>6</v>
      </c>
      <c r="L494">
        <v>6</v>
      </c>
      <c r="M494">
        <v>5</v>
      </c>
      <c r="N494">
        <f t="shared" si="112"/>
        <v>7</v>
      </c>
      <c r="O494">
        <f t="shared" si="113"/>
        <v>2</v>
      </c>
      <c r="P494">
        <f t="shared" si="114"/>
        <v>4</v>
      </c>
      <c r="Q494">
        <f t="shared" si="115"/>
        <v>2</v>
      </c>
      <c r="R494">
        <f t="shared" si="116"/>
        <v>6</v>
      </c>
      <c r="S494">
        <f t="shared" si="117"/>
        <v>1</v>
      </c>
      <c r="T494">
        <f t="shared" si="118"/>
        <v>6</v>
      </c>
      <c r="U494">
        <f t="shared" si="119"/>
        <v>2</v>
      </c>
      <c r="V494">
        <f t="shared" si="120"/>
        <v>6</v>
      </c>
      <c r="W494">
        <f t="shared" si="121"/>
        <v>3</v>
      </c>
      <c r="X494">
        <f t="shared" si="122"/>
        <v>4</v>
      </c>
      <c r="Y494">
        <f t="shared" si="123"/>
        <v>4</v>
      </c>
      <c r="Z494">
        <f t="shared" si="124"/>
        <v>3</v>
      </c>
      <c r="AA494">
        <f t="shared" si="125"/>
        <v>4</v>
      </c>
      <c r="AB494">
        <f t="shared" si="126"/>
        <v>4.5</v>
      </c>
      <c r="AC494">
        <v>4.4400000000000004</v>
      </c>
      <c r="AD494">
        <v>5.23</v>
      </c>
      <c r="AE494">
        <v>5.4</v>
      </c>
      <c r="AF494">
        <v>4.83</v>
      </c>
      <c r="AG494">
        <v>5.38</v>
      </c>
      <c r="AH494" t="str">
        <f>LOOKUP(X494,{0,2.99,4.44,5.89},{"Low","Medium Low","Medium High","High"})</f>
        <v>Medium Low</v>
      </c>
      <c r="AI494" t="str">
        <f>LOOKUP(Y494,{0,4.12,5.23,6.34},{"Low","Medium Low","Medium High","High"})</f>
        <v>Low</v>
      </c>
      <c r="AJ494" t="str">
        <f>LOOKUP(Z494,{0,4.08,5.4,6.72},{"Low","Medium Low","Medium High","High"})</f>
        <v>Low</v>
      </c>
      <c r="AK494" t="str">
        <f>LOOKUP(AA494,{0,3.41,4.83,6.25},{"Low","Medium Low","Medium High","High"})</f>
        <v>Medium Low</v>
      </c>
      <c r="AL494" t="str">
        <f>LOOKUP(AB494,{0,4.31,5.38,6.45},{"Low","Medium Low","Medium High","High"})</f>
        <v>Medium Low</v>
      </c>
      <c r="AM494">
        <f>VLOOKUP(C494,'CLEAN DATA'!$C$1:$BE$1213,25,FALSE)</f>
        <v>1</v>
      </c>
      <c r="AN494">
        <f>VLOOKUP($C494,'CLEAN DATA'!$C$1:$BE$1213,2,FALSE)</f>
        <v>26</v>
      </c>
      <c r="AO494" t="str">
        <f t="shared" si="127"/>
        <v>&lt;=30</v>
      </c>
      <c r="AP494">
        <f>VLOOKUP(C494,'AT Copy'!C493:BP1705,66,FALSE)</f>
        <v>1</v>
      </c>
      <c r="AQ494">
        <f>VLOOKUP(C494,'AT Copy'!C493:BP1705,40,FALSE)</f>
        <v>0</v>
      </c>
    </row>
    <row r="495" spans="1:43" x14ac:dyDescent="0.2">
      <c r="A495">
        <v>494</v>
      </c>
      <c r="B495" s="2">
        <v>44096.579432870371</v>
      </c>
      <c r="C495" t="s">
        <v>656</v>
      </c>
      <c r="D495">
        <v>7</v>
      </c>
      <c r="E495">
        <v>7</v>
      </c>
      <c r="F495">
        <v>7</v>
      </c>
      <c r="G495">
        <v>7</v>
      </c>
      <c r="H495">
        <v>7</v>
      </c>
      <c r="I495">
        <v>7</v>
      </c>
      <c r="J495">
        <v>7</v>
      </c>
      <c r="K495">
        <v>7</v>
      </c>
      <c r="L495">
        <v>7</v>
      </c>
      <c r="M495">
        <v>7</v>
      </c>
      <c r="N495">
        <f t="shared" si="112"/>
        <v>7</v>
      </c>
      <c r="O495">
        <f t="shared" si="113"/>
        <v>1</v>
      </c>
      <c r="P495">
        <f t="shared" si="114"/>
        <v>7</v>
      </c>
      <c r="Q495">
        <f t="shared" si="115"/>
        <v>1</v>
      </c>
      <c r="R495">
        <f t="shared" si="116"/>
        <v>7</v>
      </c>
      <c r="S495">
        <f t="shared" si="117"/>
        <v>1</v>
      </c>
      <c r="T495">
        <f t="shared" si="118"/>
        <v>7</v>
      </c>
      <c r="U495">
        <f t="shared" si="119"/>
        <v>1</v>
      </c>
      <c r="V495">
        <f t="shared" si="120"/>
        <v>7</v>
      </c>
      <c r="W495">
        <f t="shared" si="121"/>
        <v>1</v>
      </c>
      <c r="X495">
        <f t="shared" si="122"/>
        <v>4</v>
      </c>
      <c r="Y495">
        <f t="shared" si="123"/>
        <v>4</v>
      </c>
      <c r="Z495">
        <f t="shared" si="124"/>
        <v>4</v>
      </c>
      <c r="AA495">
        <f t="shared" si="125"/>
        <v>4</v>
      </c>
      <c r="AB495">
        <f t="shared" si="126"/>
        <v>4</v>
      </c>
      <c r="AC495">
        <v>4.4400000000000004</v>
      </c>
      <c r="AD495">
        <v>5.23</v>
      </c>
      <c r="AE495">
        <v>5.4</v>
      </c>
      <c r="AF495">
        <v>4.83</v>
      </c>
      <c r="AG495">
        <v>5.38</v>
      </c>
      <c r="AH495" t="str">
        <f>LOOKUP(X495,{0,2.99,4.44,5.89},{"Low","Medium Low","Medium High","High"})</f>
        <v>Medium Low</v>
      </c>
      <c r="AI495" t="str">
        <f>LOOKUP(Y495,{0,4.12,5.23,6.34},{"Low","Medium Low","Medium High","High"})</f>
        <v>Low</v>
      </c>
      <c r="AJ495" t="str">
        <f>LOOKUP(Z495,{0,4.08,5.4,6.72},{"Low","Medium Low","Medium High","High"})</f>
        <v>Low</v>
      </c>
      <c r="AK495" t="str">
        <f>LOOKUP(AA495,{0,3.41,4.83,6.25},{"Low","Medium Low","Medium High","High"})</f>
        <v>Medium Low</v>
      </c>
      <c r="AL495" t="str">
        <f>LOOKUP(AB495,{0,4.31,5.38,6.45},{"Low","Medium Low","Medium High","High"})</f>
        <v>Low</v>
      </c>
      <c r="AM495">
        <f>VLOOKUP(C495,'CLEAN DATA'!$C$1:$BE$1213,25,FALSE)</f>
        <v>5</v>
      </c>
      <c r="AN495">
        <f>VLOOKUP($C495,'CLEAN DATA'!$C$1:$BE$1213,2,FALSE)</f>
        <v>30</v>
      </c>
      <c r="AO495" t="str">
        <f t="shared" si="127"/>
        <v>&lt;=30</v>
      </c>
      <c r="AP495">
        <f>VLOOKUP(C495,'AT Copy'!C494:BP1706,66,FALSE)</f>
        <v>1</v>
      </c>
      <c r="AQ495">
        <f>VLOOKUP(C495,'AT Copy'!C494:BP1706,40,FALSE)</f>
        <v>1</v>
      </c>
    </row>
    <row r="496" spans="1:43" x14ac:dyDescent="0.2">
      <c r="A496">
        <v>495</v>
      </c>
      <c r="B496" s="2">
        <v>44096.580381944441</v>
      </c>
      <c r="C496" t="s">
        <v>657</v>
      </c>
      <c r="D496">
        <v>2</v>
      </c>
      <c r="E496">
        <v>1</v>
      </c>
      <c r="F496">
        <v>3</v>
      </c>
      <c r="G496">
        <v>6</v>
      </c>
      <c r="H496">
        <v>7</v>
      </c>
      <c r="I496">
        <v>7</v>
      </c>
      <c r="J496">
        <v>5</v>
      </c>
      <c r="K496">
        <v>1</v>
      </c>
      <c r="L496">
        <v>7</v>
      </c>
      <c r="M496">
        <v>1</v>
      </c>
      <c r="N496">
        <f t="shared" si="112"/>
        <v>2</v>
      </c>
      <c r="O496">
        <f t="shared" si="113"/>
        <v>7</v>
      </c>
      <c r="P496">
        <f t="shared" si="114"/>
        <v>3</v>
      </c>
      <c r="Q496">
        <f t="shared" si="115"/>
        <v>2</v>
      </c>
      <c r="R496">
        <f t="shared" si="116"/>
        <v>7</v>
      </c>
      <c r="S496">
        <f t="shared" si="117"/>
        <v>1</v>
      </c>
      <c r="T496">
        <f t="shared" si="118"/>
        <v>5</v>
      </c>
      <c r="U496">
        <f t="shared" si="119"/>
        <v>7</v>
      </c>
      <c r="V496">
        <f t="shared" si="120"/>
        <v>7</v>
      </c>
      <c r="W496">
        <f t="shared" si="121"/>
        <v>7</v>
      </c>
      <c r="X496">
        <f t="shared" si="122"/>
        <v>1.5</v>
      </c>
      <c r="Y496">
        <f t="shared" si="123"/>
        <v>6</v>
      </c>
      <c r="Z496">
        <f t="shared" si="124"/>
        <v>5</v>
      </c>
      <c r="AA496">
        <f t="shared" si="125"/>
        <v>4.5</v>
      </c>
      <c r="AB496">
        <f t="shared" si="126"/>
        <v>7</v>
      </c>
      <c r="AC496">
        <v>4.4400000000000004</v>
      </c>
      <c r="AD496">
        <v>5.23</v>
      </c>
      <c r="AE496">
        <v>5.4</v>
      </c>
      <c r="AF496">
        <v>4.83</v>
      </c>
      <c r="AG496">
        <v>5.38</v>
      </c>
      <c r="AH496" t="str">
        <f>LOOKUP(X496,{0,2.99,4.44,5.89},{"Low","Medium Low","Medium High","High"})</f>
        <v>Low</v>
      </c>
      <c r="AI496" t="str">
        <f>LOOKUP(Y496,{0,4.12,5.23,6.34},{"Low","Medium Low","Medium High","High"})</f>
        <v>Medium High</v>
      </c>
      <c r="AJ496" t="str">
        <f>LOOKUP(Z496,{0,4.08,5.4,6.72},{"Low","Medium Low","Medium High","High"})</f>
        <v>Medium Low</v>
      </c>
      <c r="AK496" t="str">
        <f>LOOKUP(AA496,{0,3.41,4.83,6.25},{"Low","Medium Low","Medium High","High"})</f>
        <v>Medium Low</v>
      </c>
      <c r="AL496" t="str">
        <f>LOOKUP(AB496,{0,4.31,5.38,6.45},{"Low","Medium Low","Medium High","High"})</f>
        <v>High</v>
      </c>
      <c r="AM496">
        <f>VLOOKUP(C496,'CLEAN DATA'!$C$1:$BE$1213,25,FALSE)</f>
        <v>1</v>
      </c>
      <c r="AN496">
        <f>VLOOKUP($C496,'CLEAN DATA'!$C$1:$BE$1213,2,FALSE)</f>
        <v>21</v>
      </c>
      <c r="AO496" t="str">
        <f t="shared" si="127"/>
        <v>&lt;=30</v>
      </c>
      <c r="AP496">
        <f>VLOOKUP(C496,'AT Copy'!C495:BP1707,66,FALSE)</f>
        <v>3</v>
      </c>
      <c r="AQ496">
        <f>VLOOKUP(C496,'AT Copy'!C495:BP1707,40,FALSE)</f>
        <v>0</v>
      </c>
    </row>
    <row r="497" spans="1:43" x14ac:dyDescent="0.2">
      <c r="A497">
        <v>496</v>
      </c>
      <c r="B497" s="2">
        <v>44096.581006944441</v>
      </c>
      <c r="C497" t="s">
        <v>658</v>
      </c>
      <c r="D497">
        <v>7</v>
      </c>
      <c r="E497">
        <v>1</v>
      </c>
      <c r="F497">
        <v>6</v>
      </c>
      <c r="G497">
        <v>1</v>
      </c>
      <c r="H497">
        <v>5</v>
      </c>
      <c r="I497">
        <v>4</v>
      </c>
      <c r="J497">
        <v>7</v>
      </c>
      <c r="K497">
        <v>1</v>
      </c>
      <c r="L497">
        <v>7</v>
      </c>
      <c r="M497">
        <v>1</v>
      </c>
      <c r="N497">
        <f t="shared" si="112"/>
        <v>7</v>
      </c>
      <c r="O497">
        <f t="shared" si="113"/>
        <v>7</v>
      </c>
      <c r="P497">
        <f t="shared" si="114"/>
        <v>6</v>
      </c>
      <c r="Q497">
        <f t="shared" si="115"/>
        <v>7</v>
      </c>
      <c r="R497">
        <f t="shared" si="116"/>
        <v>5</v>
      </c>
      <c r="S497">
        <f t="shared" si="117"/>
        <v>4</v>
      </c>
      <c r="T497">
        <f t="shared" si="118"/>
        <v>7</v>
      </c>
      <c r="U497">
        <f t="shared" si="119"/>
        <v>7</v>
      </c>
      <c r="V497">
        <f t="shared" si="120"/>
        <v>7</v>
      </c>
      <c r="W497">
        <f t="shared" si="121"/>
        <v>7</v>
      </c>
      <c r="X497">
        <f t="shared" si="122"/>
        <v>5.5</v>
      </c>
      <c r="Y497">
        <f t="shared" si="123"/>
        <v>7</v>
      </c>
      <c r="Z497">
        <f t="shared" si="124"/>
        <v>6.5</v>
      </c>
      <c r="AA497">
        <f t="shared" si="125"/>
        <v>7</v>
      </c>
      <c r="AB497">
        <f t="shared" si="126"/>
        <v>6</v>
      </c>
      <c r="AC497">
        <v>4.4400000000000004</v>
      </c>
      <c r="AD497">
        <v>5.23</v>
      </c>
      <c r="AE497">
        <v>5.4</v>
      </c>
      <c r="AF497">
        <v>4.83</v>
      </c>
      <c r="AG497">
        <v>5.38</v>
      </c>
      <c r="AH497" t="str">
        <f>LOOKUP(X497,{0,2.99,4.44,5.89},{"Low","Medium Low","Medium High","High"})</f>
        <v>Medium High</v>
      </c>
      <c r="AI497" t="str">
        <f>LOOKUP(Y497,{0,4.12,5.23,6.34},{"Low","Medium Low","Medium High","High"})</f>
        <v>High</v>
      </c>
      <c r="AJ497" t="str">
        <f>LOOKUP(Z497,{0,4.08,5.4,6.72},{"Low","Medium Low","Medium High","High"})</f>
        <v>Medium High</v>
      </c>
      <c r="AK497" t="str">
        <f>LOOKUP(AA497,{0,3.41,4.83,6.25},{"Low","Medium Low","Medium High","High"})</f>
        <v>High</v>
      </c>
      <c r="AL497" t="str">
        <f>LOOKUP(AB497,{0,4.31,5.38,6.45},{"Low","Medium Low","Medium High","High"})</f>
        <v>Medium High</v>
      </c>
      <c r="AM497">
        <f>VLOOKUP(C497,'CLEAN DATA'!$C$1:$BE$1213,25,FALSE)</f>
        <v>10</v>
      </c>
      <c r="AN497">
        <f>VLOOKUP($C497,'CLEAN DATA'!$C$1:$BE$1213,2,FALSE)</f>
        <v>71</v>
      </c>
      <c r="AO497" t="str">
        <f t="shared" si="127"/>
        <v>60+</v>
      </c>
      <c r="AP497">
        <f>VLOOKUP(C497,'AT Copy'!C496:BP1708,66,FALSE)</f>
        <v>4</v>
      </c>
      <c r="AQ497">
        <f>VLOOKUP(C497,'AT Copy'!C496:BP1708,40,FALSE)</f>
        <v>0</v>
      </c>
    </row>
    <row r="498" spans="1:43" x14ac:dyDescent="0.2">
      <c r="A498">
        <v>497</v>
      </c>
      <c r="B498" s="2">
        <v>44096.581655092596</v>
      </c>
      <c r="C498" t="s">
        <v>659</v>
      </c>
      <c r="D498">
        <v>5</v>
      </c>
      <c r="E498">
        <v>7</v>
      </c>
      <c r="F498">
        <v>6</v>
      </c>
      <c r="G498">
        <v>6</v>
      </c>
      <c r="H498">
        <v>7</v>
      </c>
      <c r="I498">
        <v>5</v>
      </c>
      <c r="J498">
        <v>3</v>
      </c>
      <c r="K498">
        <v>1</v>
      </c>
      <c r="L498">
        <v>4</v>
      </c>
      <c r="M498">
        <v>3</v>
      </c>
      <c r="N498">
        <f t="shared" si="112"/>
        <v>5</v>
      </c>
      <c r="O498">
        <f t="shared" si="113"/>
        <v>1</v>
      </c>
      <c r="P498">
        <f t="shared" si="114"/>
        <v>6</v>
      </c>
      <c r="Q498">
        <f t="shared" si="115"/>
        <v>2</v>
      </c>
      <c r="R498">
        <f t="shared" si="116"/>
        <v>7</v>
      </c>
      <c r="S498">
        <f t="shared" si="117"/>
        <v>3</v>
      </c>
      <c r="T498">
        <f t="shared" si="118"/>
        <v>3</v>
      </c>
      <c r="U498">
        <f t="shared" si="119"/>
        <v>7</v>
      </c>
      <c r="V498">
        <f t="shared" si="120"/>
        <v>4</v>
      </c>
      <c r="W498">
        <f t="shared" si="121"/>
        <v>5</v>
      </c>
      <c r="X498">
        <f t="shared" si="122"/>
        <v>4</v>
      </c>
      <c r="Y498">
        <f t="shared" si="123"/>
        <v>2</v>
      </c>
      <c r="Z498">
        <f t="shared" si="124"/>
        <v>6.5</v>
      </c>
      <c r="AA498">
        <f t="shared" si="125"/>
        <v>3</v>
      </c>
      <c r="AB498">
        <f t="shared" si="126"/>
        <v>6</v>
      </c>
      <c r="AC498">
        <v>4.4400000000000004</v>
      </c>
      <c r="AD498">
        <v>5.23</v>
      </c>
      <c r="AE498">
        <v>5.4</v>
      </c>
      <c r="AF498">
        <v>4.83</v>
      </c>
      <c r="AG498">
        <v>5.38</v>
      </c>
      <c r="AH498" t="str">
        <f>LOOKUP(X498,{0,2.99,4.44,5.89},{"Low","Medium Low","Medium High","High"})</f>
        <v>Medium Low</v>
      </c>
      <c r="AI498" t="str">
        <f>LOOKUP(Y498,{0,4.12,5.23,6.34},{"Low","Medium Low","Medium High","High"})</f>
        <v>Low</v>
      </c>
      <c r="AJ498" t="str">
        <f>LOOKUP(Z498,{0,4.08,5.4,6.72},{"Low","Medium Low","Medium High","High"})</f>
        <v>Medium High</v>
      </c>
      <c r="AK498" t="str">
        <f>LOOKUP(AA498,{0,3.41,4.83,6.25},{"Low","Medium Low","Medium High","High"})</f>
        <v>Low</v>
      </c>
      <c r="AL498" t="str">
        <f>LOOKUP(AB498,{0,4.31,5.38,6.45},{"Low","Medium Low","Medium High","High"})</f>
        <v>Medium High</v>
      </c>
      <c r="AM498">
        <f>VLOOKUP(C498,'CLEAN DATA'!$C$1:$BE$1213,25,FALSE)</f>
        <v>13</v>
      </c>
      <c r="AN498">
        <f>VLOOKUP($C498,'CLEAN DATA'!$C$1:$BE$1213,2,FALSE)</f>
        <v>26</v>
      </c>
      <c r="AO498" t="str">
        <f t="shared" si="127"/>
        <v>&lt;=30</v>
      </c>
      <c r="AP498">
        <f>VLOOKUP(C498,'AT Copy'!C497:BP1709,66,FALSE)</f>
        <v>7</v>
      </c>
      <c r="AQ498">
        <f>VLOOKUP(C498,'AT Copy'!C497:BP1709,40,FALSE)</f>
        <v>1</v>
      </c>
    </row>
    <row r="499" spans="1:43" x14ac:dyDescent="0.2">
      <c r="A499">
        <v>498</v>
      </c>
      <c r="B499" s="2">
        <v>44096.587071759262</v>
      </c>
      <c r="C499" t="s">
        <v>660</v>
      </c>
      <c r="D499">
        <v>6</v>
      </c>
      <c r="E499">
        <v>2</v>
      </c>
      <c r="F499">
        <v>7</v>
      </c>
      <c r="G499">
        <v>2</v>
      </c>
      <c r="H499">
        <v>6</v>
      </c>
      <c r="I499">
        <v>6</v>
      </c>
      <c r="J499">
        <v>6</v>
      </c>
      <c r="K499">
        <v>1</v>
      </c>
      <c r="L499">
        <v>7</v>
      </c>
      <c r="M499">
        <v>1</v>
      </c>
      <c r="N499">
        <f t="shared" si="112"/>
        <v>6</v>
      </c>
      <c r="O499">
        <f t="shared" si="113"/>
        <v>6</v>
      </c>
      <c r="P499">
        <f t="shared" si="114"/>
        <v>7</v>
      </c>
      <c r="Q499">
        <f t="shared" si="115"/>
        <v>6</v>
      </c>
      <c r="R499">
        <f t="shared" si="116"/>
        <v>6</v>
      </c>
      <c r="S499">
        <f t="shared" si="117"/>
        <v>2</v>
      </c>
      <c r="T499">
        <f t="shared" si="118"/>
        <v>6</v>
      </c>
      <c r="U499">
        <f t="shared" si="119"/>
        <v>7</v>
      </c>
      <c r="V499">
        <f t="shared" si="120"/>
        <v>7</v>
      </c>
      <c r="W499">
        <f t="shared" si="121"/>
        <v>7</v>
      </c>
      <c r="X499">
        <f t="shared" si="122"/>
        <v>4</v>
      </c>
      <c r="Y499">
        <f t="shared" si="123"/>
        <v>6</v>
      </c>
      <c r="Z499">
        <f t="shared" si="124"/>
        <v>7</v>
      </c>
      <c r="AA499">
        <f t="shared" si="125"/>
        <v>6.5</v>
      </c>
      <c r="AB499">
        <f t="shared" si="126"/>
        <v>6.5</v>
      </c>
      <c r="AC499">
        <v>4.4400000000000004</v>
      </c>
      <c r="AD499">
        <v>5.23</v>
      </c>
      <c r="AE499">
        <v>5.4</v>
      </c>
      <c r="AF499">
        <v>4.83</v>
      </c>
      <c r="AG499">
        <v>5.38</v>
      </c>
      <c r="AH499" t="str">
        <f>LOOKUP(X499,{0,2.99,4.44,5.89},{"Low","Medium Low","Medium High","High"})</f>
        <v>Medium Low</v>
      </c>
      <c r="AI499" t="str">
        <f>LOOKUP(Y499,{0,4.12,5.23,6.34},{"Low","Medium Low","Medium High","High"})</f>
        <v>Medium High</v>
      </c>
      <c r="AJ499" t="str">
        <f>LOOKUP(Z499,{0,4.08,5.4,6.72},{"Low","Medium Low","Medium High","High"})</f>
        <v>High</v>
      </c>
      <c r="AK499" t="str">
        <f>LOOKUP(AA499,{0,3.41,4.83,6.25},{"Low","Medium Low","Medium High","High"})</f>
        <v>High</v>
      </c>
      <c r="AL499" t="str">
        <f>LOOKUP(AB499,{0,4.31,5.38,6.45},{"Low","Medium Low","Medium High","High"})</f>
        <v>High</v>
      </c>
      <c r="AM499">
        <f>VLOOKUP(C499,'CLEAN DATA'!$C$1:$BE$1213,25,FALSE)</f>
        <v>1</v>
      </c>
      <c r="AN499">
        <f>VLOOKUP($C499,'CLEAN DATA'!$C$1:$BE$1213,2,FALSE)</f>
        <v>42</v>
      </c>
      <c r="AO499" t="str">
        <f t="shared" si="127"/>
        <v>41-50</v>
      </c>
      <c r="AP499">
        <f>VLOOKUP(C499,'AT Copy'!C498:BP1710,66,FALSE)</f>
        <v>8</v>
      </c>
      <c r="AQ499">
        <f>VLOOKUP(C499,'AT Copy'!C498:BP1710,40,FALSE)</f>
        <v>0</v>
      </c>
    </row>
    <row r="500" spans="1:43" x14ac:dyDescent="0.2">
      <c r="A500">
        <v>499</v>
      </c>
      <c r="B500" s="2">
        <v>44096.589479166665</v>
      </c>
      <c r="C500" t="s">
        <v>661</v>
      </c>
      <c r="D500">
        <v>7</v>
      </c>
      <c r="E500">
        <v>1</v>
      </c>
      <c r="F500">
        <v>7</v>
      </c>
      <c r="G500">
        <v>1</v>
      </c>
      <c r="H500">
        <v>7</v>
      </c>
      <c r="I500">
        <v>7</v>
      </c>
      <c r="J500">
        <v>7</v>
      </c>
      <c r="K500">
        <v>1</v>
      </c>
      <c r="L500">
        <v>6</v>
      </c>
      <c r="M500">
        <v>1</v>
      </c>
      <c r="N500">
        <f t="shared" si="112"/>
        <v>7</v>
      </c>
      <c r="O500">
        <f t="shared" si="113"/>
        <v>7</v>
      </c>
      <c r="P500">
        <f t="shared" si="114"/>
        <v>7</v>
      </c>
      <c r="Q500">
        <f t="shared" si="115"/>
        <v>7</v>
      </c>
      <c r="R500">
        <f t="shared" si="116"/>
        <v>7</v>
      </c>
      <c r="S500">
        <f t="shared" si="117"/>
        <v>1</v>
      </c>
      <c r="T500">
        <f t="shared" si="118"/>
        <v>7</v>
      </c>
      <c r="U500">
        <f t="shared" si="119"/>
        <v>7</v>
      </c>
      <c r="V500">
        <f t="shared" si="120"/>
        <v>6</v>
      </c>
      <c r="W500">
        <f t="shared" si="121"/>
        <v>7</v>
      </c>
      <c r="X500">
        <f t="shared" si="122"/>
        <v>4</v>
      </c>
      <c r="Y500">
        <f t="shared" si="123"/>
        <v>7</v>
      </c>
      <c r="Z500">
        <f t="shared" si="124"/>
        <v>7</v>
      </c>
      <c r="AA500">
        <f t="shared" si="125"/>
        <v>6.5</v>
      </c>
      <c r="AB500">
        <f t="shared" si="126"/>
        <v>7</v>
      </c>
      <c r="AC500">
        <v>4.4400000000000004</v>
      </c>
      <c r="AD500">
        <v>5.23</v>
      </c>
      <c r="AE500">
        <v>5.4</v>
      </c>
      <c r="AF500">
        <v>4.83</v>
      </c>
      <c r="AG500">
        <v>5.38</v>
      </c>
      <c r="AH500" t="str">
        <f>LOOKUP(X500,{0,2.99,4.44,5.89},{"Low","Medium Low","Medium High","High"})</f>
        <v>Medium Low</v>
      </c>
      <c r="AI500" t="str">
        <f>LOOKUP(Y500,{0,4.12,5.23,6.34},{"Low","Medium Low","Medium High","High"})</f>
        <v>High</v>
      </c>
      <c r="AJ500" t="str">
        <f>LOOKUP(Z500,{0,4.08,5.4,6.72},{"Low","Medium Low","Medium High","High"})</f>
        <v>High</v>
      </c>
      <c r="AK500" t="str">
        <f>LOOKUP(AA500,{0,3.41,4.83,6.25},{"Low","Medium Low","Medium High","High"})</f>
        <v>High</v>
      </c>
      <c r="AL500" t="str">
        <f>LOOKUP(AB500,{0,4.31,5.38,6.45},{"Low","Medium Low","Medium High","High"})</f>
        <v>High</v>
      </c>
      <c r="AM500">
        <f>VLOOKUP(C500,'CLEAN DATA'!$C$1:$BE$1213,25,FALSE)</f>
        <v>7</v>
      </c>
      <c r="AN500">
        <f>VLOOKUP($C500,'CLEAN DATA'!$C$1:$BE$1213,2,FALSE)</f>
        <v>41</v>
      </c>
      <c r="AO500" t="str">
        <f t="shared" si="127"/>
        <v>41-50</v>
      </c>
      <c r="AP500">
        <f>VLOOKUP(C500,'AT Copy'!C499:BP1711,66,FALSE)</f>
        <v>8</v>
      </c>
      <c r="AQ500">
        <f>VLOOKUP(C500,'AT Copy'!C499:BP1711,40,FALSE)</f>
        <v>0</v>
      </c>
    </row>
    <row r="501" spans="1:43" x14ac:dyDescent="0.2">
      <c r="A501">
        <v>500</v>
      </c>
      <c r="B501" s="2">
        <v>44096.590844907405</v>
      </c>
      <c r="C501" t="s">
        <v>662</v>
      </c>
      <c r="D501">
        <v>6</v>
      </c>
      <c r="E501">
        <v>5</v>
      </c>
      <c r="F501">
        <v>7</v>
      </c>
      <c r="G501">
        <v>5</v>
      </c>
      <c r="H501">
        <v>7</v>
      </c>
      <c r="I501">
        <v>6</v>
      </c>
      <c r="J501">
        <v>7</v>
      </c>
      <c r="K501">
        <v>6</v>
      </c>
      <c r="L501">
        <v>6</v>
      </c>
      <c r="M501">
        <v>7</v>
      </c>
      <c r="N501">
        <f t="shared" si="112"/>
        <v>6</v>
      </c>
      <c r="O501">
        <f t="shared" si="113"/>
        <v>3</v>
      </c>
      <c r="P501">
        <f t="shared" si="114"/>
        <v>7</v>
      </c>
      <c r="Q501">
        <f t="shared" si="115"/>
        <v>3</v>
      </c>
      <c r="R501">
        <f t="shared" si="116"/>
        <v>7</v>
      </c>
      <c r="S501">
        <f t="shared" si="117"/>
        <v>2</v>
      </c>
      <c r="T501">
        <f t="shared" si="118"/>
        <v>7</v>
      </c>
      <c r="U501">
        <f t="shared" si="119"/>
        <v>2</v>
      </c>
      <c r="V501">
        <f t="shared" si="120"/>
        <v>6</v>
      </c>
      <c r="W501">
        <f t="shared" si="121"/>
        <v>1</v>
      </c>
      <c r="X501">
        <f t="shared" si="122"/>
        <v>4</v>
      </c>
      <c r="Y501">
        <f t="shared" si="123"/>
        <v>5</v>
      </c>
      <c r="Z501">
        <f t="shared" si="124"/>
        <v>4.5</v>
      </c>
      <c r="AA501">
        <f t="shared" si="125"/>
        <v>4.5</v>
      </c>
      <c r="AB501">
        <f t="shared" si="126"/>
        <v>4</v>
      </c>
      <c r="AC501">
        <v>4.4400000000000004</v>
      </c>
      <c r="AD501">
        <v>5.23</v>
      </c>
      <c r="AE501">
        <v>5.4</v>
      </c>
      <c r="AF501">
        <v>4.83</v>
      </c>
      <c r="AG501">
        <v>5.38</v>
      </c>
      <c r="AH501" t="str">
        <f>LOOKUP(X501,{0,2.99,4.44,5.89},{"Low","Medium Low","Medium High","High"})</f>
        <v>Medium Low</v>
      </c>
      <c r="AI501" t="str">
        <f>LOOKUP(Y501,{0,4.12,5.23,6.34},{"Low","Medium Low","Medium High","High"})</f>
        <v>Medium Low</v>
      </c>
      <c r="AJ501" t="str">
        <f>LOOKUP(Z501,{0,4.08,5.4,6.72},{"Low","Medium Low","Medium High","High"})</f>
        <v>Medium Low</v>
      </c>
      <c r="AK501" t="str">
        <f>LOOKUP(AA501,{0,3.41,4.83,6.25},{"Low","Medium Low","Medium High","High"})</f>
        <v>Medium Low</v>
      </c>
      <c r="AL501" t="str">
        <f>LOOKUP(AB501,{0,4.31,5.38,6.45},{"Low","Medium Low","Medium High","High"})</f>
        <v>Low</v>
      </c>
      <c r="AM501">
        <f>VLOOKUP(C501,'CLEAN DATA'!$C$1:$BE$1213,25,FALSE)</f>
        <v>1</v>
      </c>
      <c r="AN501">
        <f>VLOOKUP($C501,'CLEAN DATA'!$C$1:$BE$1213,2,FALSE)</f>
        <v>42</v>
      </c>
      <c r="AO501" t="str">
        <f t="shared" si="127"/>
        <v>41-50</v>
      </c>
      <c r="AP501">
        <f>VLOOKUP(C501,'AT Copy'!C500:BP1712,66,FALSE)</f>
        <v>1</v>
      </c>
      <c r="AQ501">
        <f>VLOOKUP(C501,'AT Copy'!C500:BP1712,40,FALSE)</f>
        <v>0</v>
      </c>
    </row>
    <row r="502" spans="1:43" x14ac:dyDescent="0.2">
      <c r="A502">
        <v>501</v>
      </c>
      <c r="B502" s="2">
        <v>44096.597118055557</v>
      </c>
      <c r="C502" t="s">
        <v>663</v>
      </c>
      <c r="D502">
        <v>7</v>
      </c>
      <c r="E502">
        <v>6</v>
      </c>
      <c r="F502">
        <v>7</v>
      </c>
      <c r="G502">
        <v>6</v>
      </c>
      <c r="H502">
        <v>6</v>
      </c>
      <c r="I502">
        <v>7</v>
      </c>
      <c r="J502">
        <v>7</v>
      </c>
      <c r="K502">
        <v>1</v>
      </c>
      <c r="L502">
        <v>7</v>
      </c>
      <c r="M502">
        <v>1</v>
      </c>
      <c r="N502">
        <f t="shared" si="112"/>
        <v>7</v>
      </c>
      <c r="O502">
        <f t="shared" si="113"/>
        <v>2</v>
      </c>
      <c r="P502">
        <f t="shared" si="114"/>
        <v>7</v>
      </c>
      <c r="Q502">
        <f t="shared" si="115"/>
        <v>2</v>
      </c>
      <c r="R502">
        <f t="shared" si="116"/>
        <v>6</v>
      </c>
      <c r="S502">
        <f t="shared" si="117"/>
        <v>1</v>
      </c>
      <c r="T502">
        <f t="shared" si="118"/>
        <v>7</v>
      </c>
      <c r="U502">
        <f t="shared" si="119"/>
        <v>7</v>
      </c>
      <c r="V502">
        <f t="shared" si="120"/>
        <v>7</v>
      </c>
      <c r="W502">
        <f t="shared" si="121"/>
        <v>7</v>
      </c>
      <c r="X502">
        <f t="shared" si="122"/>
        <v>4</v>
      </c>
      <c r="Y502">
        <f t="shared" si="123"/>
        <v>4.5</v>
      </c>
      <c r="Z502">
        <f t="shared" si="124"/>
        <v>7</v>
      </c>
      <c r="AA502">
        <f t="shared" si="125"/>
        <v>4.5</v>
      </c>
      <c r="AB502">
        <f t="shared" si="126"/>
        <v>6.5</v>
      </c>
      <c r="AC502">
        <v>4.4400000000000004</v>
      </c>
      <c r="AD502">
        <v>5.23</v>
      </c>
      <c r="AE502">
        <v>5.4</v>
      </c>
      <c r="AF502">
        <v>4.83</v>
      </c>
      <c r="AG502">
        <v>5.38</v>
      </c>
      <c r="AH502" t="str">
        <f>LOOKUP(X502,{0,2.99,4.44,5.89},{"Low","Medium Low","Medium High","High"})</f>
        <v>Medium Low</v>
      </c>
      <c r="AI502" t="str">
        <f>LOOKUP(Y502,{0,4.12,5.23,6.34},{"Low","Medium Low","Medium High","High"})</f>
        <v>Medium Low</v>
      </c>
      <c r="AJ502" t="str">
        <f>LOOKUP(Z502,{0,4.08,5.4,6.72},{"Low","Medium Low","Medium High","High"})</f>
        <v>High</v>
      </c>
      <c r="AK502" t="str">
        <f>LOOKUP(AA502,{0,3.41,4.83,6.25},{"Low","Medium Low","Medium High","High"})</f>
        <v>Medium Low</v>
      </c>
      <c r="AL502" t="str">
        <f>LOOKUP(AB502,{0,4.31,5.38,6.45},{"Low","Medium Low","Medium High","High"})</f>
        <v>High</v>
      </c>
      <c r="AM502">
        <f>VLOOKUP(C502,'CLEAN DATA'!$C$1:$BE$1213,25,FALSE)</f>
        <v>1</v>
      </c>
      <c r="AN502">
        <f>VLOOKUP($C502,'CLEAN DATA'!$C$1:$BE$1213,2,FALSE)</f>
        <v>35</v>
      </c>
      <c r="AO502" t="str">
        <f t="shared" si="127"/>
        <v>31-40</v>
      </c>
      <c r="AP502">
        <f>VLOOKUP(C502,'AT Copy'!C501:BP1713,66,FALSE)</f>
        <v>6</v>
      </c>
      <c r="AQ502">
        <f>VLOOKUP(C502,'AT Copy'!C501:BP1713,40,FALSE)</f>
        <v>0</v>
      </c>
    </row>
    <row r="503" spans="1:43" x14ac:dyDescent="0.2">
      <c r="A503">
        <v>502</v>
      </c>
      <c r="B503" s="2">
        <v>44096.599687499998</v>
      </c>
      <c r="C503" t="s">
        <v>664</v>
      </c>
      <c r="D503">
        <v>7</v>
      </c>
      <c r="E503">
        <v>7</v>
      </c>
      <c r="F503">
        <v>7</v>
      </c>
      <c r="G503">
        <v>1</v>
      </c>
      <c r="H503">
        <v>7</v>
      </c>
      <c r="I503">
        <v>4</v>
      </c>
      <c r="J503">
        <v>7</v>
      </c>
      <c r="K503">
        <v>1</v>
      </c>
      <c r="L503">
        <v>7</v>
      </c>
      <c r="M503">
        <v>6</v>
      </c>
      <c r="N503">
        <f t="shared" si="112"/>
        <v>7</v>
      </c>
      <c r="O503">
        <f t="shared" si="113"/>
        <v>1</v>
      </c>
      <c r="P503">
        <f t="shared" si="114"/>
        <v>7</v>
      </c>
      <c r="Q503">
        <f t="shared" si="115"/>
        <v>7</v>
      </c>
      <c r="R503">
        <f t="shared" si="116"/>
        <v>7</v>
      </c>
      <c r="S503">
        <f t="shared" si="117"/>
        <v>4</v>
      </c>
      <c r="T503">
        <f t="shared" si="118"/>
        <v>7</v>
      </c>
      <c r="U503">
        <f t="shared" si="119"/>
        <v>7</v>
      </c>
      <c r="V503">
        <f t="shared" si="120"/>
        <v>7</v>
      </c>
      <c r="W503">
        <f t="shared" si="121"/>
        <v>2</v>
      </c>
      <c r="X503">
        <f t="shared" si="122"/>
        <v>5.5</v>
      </c>
      <c r="Y503">
        <f t="shared" si="123"/>
        <v>4</v>
      </c>
      <c r="Z503">
        <f t="shared" si="124"/>
        <v>7</v>
      </c>
      <c r="AA503">
        <f t="shared" si="125"/>
        <v>7</v>
      </c>
      <c r="AB503">
        <f t="shared" si="126"/>
        <v>4.5</v>
      </c>
      <c r="AC503">
        <v>4.4400000000000004</v>
      </c>
      <c r="AD503">
        <v>5.23</v>
      </c>
      <c r="AE503">
        <v>5.4</v>
      </c>
      <c r="AF503">
        <v>4.83</v>
      </c>
      <c r="AG503">
        <v>5.38</v>
      </c>
      <c r="AH503" t="str">
        <f>LOOKUP(X503,{0,2.99,4.44,5.89},{"Low","Medium Low","Medium High","High"})</f>
        <v>Medium High</v>
      </c>
      <c r="AI503" t="str">
        <f>LOOKUP(Y503,{0,4.12,5.23,6.34},{"Low","Medium Low","Medium High","High"})</f>
        <v>Low</v>
      </c>
      <c r="AJ503" t="str">
        <f>LOOKUP(Z503,{0,4.08,5.4,6.72},{"Low","Medium Low","Medium High","High"})</f>
        <v>High</v>
      </c>
      <c r="AK503" t="str">
        <f>LOOKUP(AA503,{0,3.41,4.83,6.25},{"Low","Medium Low","Medium High","High"})</f>
        <v>High</v>
      </c>
      <c r="AL503" t="str">
        <f>LOOKUP(AB503,{0,4.31,5.38,6.45},{"Low","Medium Low","Medium High","High"})</f>
        <v>Medium Low</v>
      </c>
      <c r="AM503">
        <f>VLOOKUP(C503,'CLEAN DATA'!$C$1:$BE$1213,25,FALSE)</f>
        <v>1</v>
      </c>
      <c r="AN503">
        <f>VLOOKUP($C503,'CLEAN DATA'!$C$1:$BE$1213,2,FALSE)</f>
        <v>40</v>
      </c>
      <c r="AO503" t="str">
        <f t="shared" si="127"/>
        <v>31-40</v>
      </c>
      <c r="AP503">
        <f>VLOOKUP(C503,'AT Copy'!C502:BP1714,66,FALSE)</f>
        <v>4</v>
      </c>
      <c r="AQ503">
        <f>VLOOKUP(C503,'AT Copy'!C502:BP1714,40,FALSE)</f>
        <v>1</v>
      </c>
    </row>
    <row r="504" spans="1:43" x14ac:dyDescent="0.2">
      <c r="A504">
        <v>503</v>
      </c>
      <c r="B504" s="2">
        <v>44096.600034722222</v>
      </c>
      <c r="C504" t="s">
        <v>665</v>
      </c>
      <c r="D504">
        <v>6</v>
      </c>
      <c r="E504">
        <v>6</v>
      </c>
      <c r="F504">
        <v>6</v>
      </c>
      <c r="G504">
        <v>5</v>
      </c>
      <c r="H504">
        <v>6</v>
      </c>
      <c r="I504">
        <v>7</v>
      </c>
      <c r="J504">
        <v>6</v>
      </c>
      <c r="K504">
        <v>6</v>
      </c>
      <c r="L504">
        <v>5</v>
      </c>
      <c r="M504">
        <v>4</v>
      </c>
      <c r="N504">
        <f t="shared" si="112"/>
        <v>6</v>
      </c>
      <c r="O504">
        <f t="shared" si="113"/>
        <v>2</v>
      </c>
      <c r="P504">
        <f t="shared" si="114"/>
        <v>6</v>
      </c>
      <c r="Q504">
        <f t="shared" si="115"/>
        <v>3</v>
      </c>
      <c r="R504">
        <f t="shared" si="116"/>
        <v>6</v>
      </c>
      <c r="S504">
        <f t="shared" si="117"/>
        <v>1</v>
      </c>
      <c r="T504">
        <f t="shared" si="118"/>
        <v>6</v>
      </c>
      <c r="U504">
        <f t="shared" si="119"/>
        <v>2</v>
      </c>
      <c r="V504">
        <f t="shared" si="120"/>
        <v>5</v>
      </c>
      <c r="W504">
        <f t="shared" si="121"/>
        <v>4</v>
      </c>
      <c r="X504">
        <f t="shared" si="122"/>
        <v>3.5</v>
      </c>
      <c r="Y504">
        <f t="shared" si="123"/>
        <v>4</v>
      </c>
      <c r="Z504">
        <f t="shared" si="124"/>
        <v>4</v>
      </c>
      <c r="AA504">
        <f t="shared" si="125"/>
        <v>4</v>
      </c>
      <c r="AB504">
        <f t="shared" si="126"/>
        <v>5</v>
      </c>
      <c r="AC504">
        <v>4.4400000000000004</v>
      </c>
      <c r="AD504">
        <v>5.23</v>
      </c>
      <c r="AE504">
        <v>5.4</v>
      </c>
      <c r="AF504">
        <v>4.83</v>
      </c>
      <c r="AG504">
        <v>5.38</v>
      </c>
      <c r="AH504" t="str">
        <f>LOOKUP(X504,{0,2.99,4.44,5.89},{"Low","Medium Low","Medium High","High"})</f>
        <v>Medium Low</v>
      </c>
      <c r="AI504" t="str">
        <f>LOOKUP(Y504,{0,4.12,5.23,6.34},{"Low","Medium Low","Medium High","High"})</f>
        <v>Low</v>
      </c>
      <c r="AJ504" t="str">
        <f>LOOKUP(Z504,{0,4.08,5.4,6.72},{"Low","Medium Low","Medium High","High"})</f>
        <v>Low</v>
      </c>
      <c r="AK504" t="str">
        <f>LOOKUP(AA504,{0,3.41,4.83,6.25},{"Low","Medium Low","Medium High","High"})</f>
        <v>Medium Low</v>
      </c>
      <c r="AL504" t="str">
        <f>LOOKUP(AB504,{0,4.31,5.38,6.45},{"Low","Medium Low","Medium High","High"})</f>
        <v>Medium Low</v>
      </c>
      <c r="AM504">
        <f>VLOOKUP(C504,'CLEAN DATA'!$C$1:$BE$1213,25,FALSE)</f>
        <v>1</v>
      </c>
      <c r="AN504">
        <f>VLOOKUP($C504,'CLEAN DATA'!$C$1:$BE$1213,2,FALSE)</f>
        <v>30</v>
      </c>
      <c r="AO504" t="str">
        <f t="shared" si="127"/>
        <v>&lt;=30</v>
      </c>
      <c r="AP504">
        <f>VLOOKUP(C504,'AT Copy'!C503:BP1715,66,FALSE)</f>
        <v>1</v>
      </c>
      <c r="AQ504">
        <f>VLOOKUP(C504,'AT Copy'!C503:BP1715,40,FALSE)</f>
        <v>1</v>
      </c>
    </row>
    <row r="505" spans="1:43" x14ac:dyDescent="0.2">
      <c r="A505">
        <v>504</v>
      </c>
      <c r="B505" s="2">
        <v>44096.601087962961</v>
      </c>
      <c r="C505" t="s">
        <v>666</v>
      </c>
      <c r="D505">
        <v>4</v>
      </c>
      <c r="E505">
        <v>4</v>
      </c>
      <c r="F505">
        <v>7</v>
      </c>
      <c r="G505">
        <v>2</v>
      </c>
      <c r="H505">
        <v>7</v>
      </c>
      <c r="I505">
        <v>7</v>
      </c>
      <c r="J505">
        <v>7</v>
      </c>
      <c r="K505">
        <v>1</v>
      </c>
      <c r="L505">
        <v>5</v>
      </c>
      <c r="M505">
        <v>1</v>
      </c>
      <c r="N505">
        <f t="shared" si="112"/>
        <v>4</v>
      </c>
      <c r="O505">
        <f t="shared" si="113"/>
        <v>4</v>
      </c>
      <c r="P505">
        <f t="shared" si="114"/>
        <v>7</v>
      </c>
      <c r="Q505">
        <f t="shared" si="115"/>
        <v>6</v>
      </c>
      <c r="R505">
        <f t="shared" si="116"/>
        <v>7</v>
      </c>
      <c r="S505">
        <f t="shared" si="117"/>
        <v>1</v>
      </c>
      <c r="T505">
        <f t="shared" si="118"/>
        <v>7</v>
      </c>
      <c r="U505">
        <f t="shared" si="119"/>
        <v>7</v>
      </c>
      <c r="V505">
        <f t="shared" si="120"/>
        <v>5</v>
      </c>
      <c r="W505">
        <f t="shared" si="121"/>
        <v>7</v>
      </c>
      <c r="X505">
        <f t="shared" si="122"/>
        <v>2.5</v>
      </c>
      <c r="Y505">
        <f t="shared" si="123"/>
        <v>5.5</v>
      </c>
      <c r="Z505">
        <f t="shared" si="124"/>
        <v>7</v>
      </c>
      <c r="AA505">
        <f t="shared" si="125"/>
        <v>5.5</v>
      </c>
      <c r="AB505">
        <f t="shared" si="126"/>
        <v>7</v>
      </c>
      <c r="AC505">
        <v>4.4400000000000004</v>
      </c>
      <c r="AD505">
        <v>5.23</v>
      </c>
      <c r="AE505">
        <v>5.4</v>
      </c>
      <c r="AF505">
        <v>4.83</v>
      </c>
      <c r="AG505">
        <v>5.38</v>
      </c>
      <c r="AH505" t="str">
        <f>LOOKUP(X505,{0,2.99,4.44,5.89},{"Low","Medium Low","Medium High","High"})</f>
        <v>Low</v>
      </c>
      <c r="AI505" t="str">
        <f>LOOKUP(Y505,{0,4.12,5.23,6.34},{"Low","Medium Low","Medium High","High"})</f>
        <v>Medium High</v>
      </c>
      <c r="AJ505" t="str">
        <f>LOOKUP(Z505,{0,4.08,5.4,6.72},{"Low","Medium Low","Medium High","High"})</f>
        <v>High</v>
      </c>
      <c r="AK505" t="str">
        <f>LOOKUP(AA505,{0,3.41,4.83,6.25},{"Low","Medium Low","Medium High","High"})</f>
        <v>Medium High</v>
      </c>
      <c r="AL505" t="str">
        <f>LOOKUP(AB505,{0,4.31,5.38,6.45},{"Low","Medium Low","Medium High","High"})</f>
        <v>High</v>
      </c>
      <c r="AM505">
        <f>VLOOKUP(C505,'CLEAN DATA'!$C$1:$BE$1213,25,FALSE)</f>
        <v>10</v>
      </c>
      <c r="AN505">
        <f>VLOOKUP($C505,'CLEAN DATA'!$C$1:$BE$1213,2,FALSE)</f>
        <v>41</v>
      </c>
      <c r="AO505" t="str">
        <f t="shared" si="127"/>
        <v>41-50</v>
      </c>
      <c r="AP505">
        <f>VLOOKUP(C505,'AT Copy'!C504:BP1716,66,FALSE)</f>
        <v>8</v>
      </c>
      <c r="AQ505">
        <f>VLOOKUP(C505,'AT Copy'!C504:BP1716,40,FALSE)</f>
        <v>1</v>
      </c>
    </row>
    <row r="506" spans="1:43" x14ac:dyDescent="0.2">
      <c r="A506">
        <v>505</v>
      </c>
      <c r="B506" s="2">
        <v>44096.602314814816</v>
      </c>
      <c r="C506" t="s">
        <v>667</v>
      </c>
      <c r="D506">
        <v>6</v>
      </c>
      <c r="E506">
        <v>7</v>
      </c>
      <c r="F506">
        <v>6</v>
      </c>
      <c r="G506">
        <v>6</v>
      </c>
      <c r="H506">
        <v>7</v>
      </c>
      <c r="I506">
        <v>7</v>
      </c>
      <c r="J506">
        <v>5</v>
      </c>
      <c r="K506">
        <v>6</v>
      </c>
      <c r="L506">
        <v>6</v>
      </c>
      <c r="M506">
        <v>7</v>
      </c>
      <c r="N506">
        <f t="shared" si="112"/>
        <v>6</v>
      </c>
      <c r="O506">
        <f t="shared" si="113"/>
        <v>1</v>
      </c>
      <c r="P506">
        <f t="shared" si="114"/>
        <v>6</v>
      </c>
      <c r="Q506">
        <f t="shared" si="115"/>
        <v>2</v>
      </c>
      <c r="R506">
        <f t="shared" si="116"/>
        <v>7</v>
      </c>
      <c r="S506">
        <f t="shared" si="117"/>
        <v>1</v>
      </c>
      <c r="T506">
        <f t="shared" si="118"/>
        <v>5</v>
      </c>
      <c r="U506">
        <f t="shared" si="119"/>
        <v>2</v>
      </c>
      <c r="V506">
        <f t="shared" si="120"/>
        <v>6</v>
      </c>
      <c r="W506">
        <f t="shared" si="121"/>
        <v>1</v>
      </c>
      <c r="X506">
        <f t="shared" si="122"/>
        <v>3.5</v>
      </c>
      <c r="Y506">
        <f t="shared" si="123"/>
        <v>3</v>
      </c>
      <c r="Z506">
        <f t="shared" si="124"/>
        <v>4</v>
      </c>
      <c r="AA506">
        <f t="shared" si="125"/>
        <v>4</v>
      </c>
      <c r="AB506">
        <f t="shared" si="126"/>
        <v>4</v>
      </c>
      <c r="AC506">
        <v>4.4400000000000004</v>
      </c>
      <c r="AD506">
        <v>5.23</v>
      </c>
      <c r="AE506">
        <v>5.4</v>
      </c>
      <c r="AF506">
        <v>4.83</v>
      </c>
      <c r="AG506">
        <v>5.38</v>
      </c>
      <c r="AH506" t="str">
        <f>LOOKUP(X506,{0,2.99,4.44,5.89},{"Low","Medium Low","Medium High","High"})</f>
        <v>Medium Low</v>
      </c>
      <c r="AI506" t="str">
        <f>LOOKUP(Y506,{0,4.12,5.23,6.34},{"Low","Medium Low","Medium High","High"})</f>
        <v>Low</v>
      </c>
      <c r="AJ506" t="str">
        <f>LOOKUP(Z506,{0,4.08,5.4,6.72},{"Low","Medium Low","Medium High","High"})</f>
        <v>Low</v>
      </c>
      <c r="AK506" t="str">
        <f>LOOKUP(AA506,{0,3.41,4.83,6.25},{"Low","Medium Low","Medium High","High"})</f>
        <v>Medium Low</v>
      </c>
      <c r="AL506" t="str">
        <f>LOOKUP(AB506,{0,4.31,5.38,6.45},{"Low","Medium Low","Medium High","High"})</f>
        <v>Low</v>
      </c>
      <c r="AM506">
        <f>VLOOKUP(C506,'CLEAN DATA'!$C$1:$BE$1213,25,FALSE)</f>
        <v>1</v>
      </c>
      <c r="AN506">
        <f>VLOOKUP($C506,'CLEAN DATA'!$C$1:$BE$1213,2,FALSE)</f>
        <v>44</v>
      </c>
      <c r="AO506" t="str">
        <f t="shared" si="127"/>
        <v>41-50</v>
      </c>
      <c r="AP506">
        <f>VLOOKUP(C506,'AT Copy'!C505:BP1717,66,FALSE)</f>
        <v>1</v>
      </c>
      <c r="AQ506">
        <f>VLOOKUP(C506,'AT Copy'!C505:BP1717,40,FALSE)</f>
        <v>1</v>
      </c>
    </row>
    <row r="507" spans="1:43" x14ac:dyDescent="0.2">
      <c r="A507">
        <v>506</v>
      </c>
      <c r="B507" s="2">
        <v>44096.602870370371</v>
      </c>
      <c r="C507" t="s">
        <v>668</v>
      </c>
      <c r="D507">
        <v>4</v>
      </c>
      <c r="E507">
        <v>5</v>
      </c>
      <c r="F507">
        <v>3</v>
      </c>
      <c r="G507">
        <v>5</v>
      </c>
      <c r="H507">
        <v>5</v>
      </c>
      <c r="I507">
        <v>4</v>
      </c>
      <c r="J507">
        <v>6</v>
      </c>
      <c r="K507">
        <v>5</v>
      </c>
      <c r="L507">
        <v>6</v>
      </c>
      <c r="M507">
        <v>2</v>
      </c>
      <c r="N507">
        <f t="shared" si="112"/>
        <v>4</v>
      </c>
      <c r="O507">
        <f t="shared" si="113"/>
        <v>3</v>
      </c>
      <c r="P507">
        <f t="shared" si="114"/>
        <v>3</v>
      </c>
      <c r="Q507">
        <f t="shared" si="115"/>
        <v>3</v>
      </c>
      <c r="R507">
        <f t="shared" si="116"/>
        <v>5</v>
      </c>
      <c r="S507">
        <f t="shared" si="117"/>
        <v>4</v>
      </c>
      <c r="T507">
        <f t="shared" si="118"/>
        <v>6</v>
      </c>
      <c r="U507">
        <f t="shared" si="119"/>
        <v>3</v>
      </c>
      <c r="V507">
        <f t="shared" si="120"/>
        <v>6</v>
      </c>
      <c r="W507">
        <f t="shared" si="121"/>
        <v>6</v>
      </c>
      <c r="X507">
        <f t="shared" si="122"/>
        <v>4</v>
      </c>
      <c r="Y507">
        <f t="shared" si="123"/>
        <v>4.5</v>
      </c>
      <c r="Z507">
        <f t="shared" si="124"/>
        <v>3</v>
      </c>
      <c r="AA507">
        <f t="shared" si="125"/>
        <v>4.5</v>
      </c>
      <c r="AB507">
        <f t="shared" si="126"/>
        <v>5.5</v>
      </c>
      <c r="AC507">
        <v>4.4400000000000004</v>
      </c>
      <c r="AD507">
        <v>5.23</v>
      </c>
      <c r="AE507">
        <v>5.4</v>
      </c>
      <c r="AF507">
        <v>4.83</v>
      </c>
      <c r="AG507">
        <v>5.38</v>
      </c>
      <c r="AH507" t="str">
        <f>LOOKUP(X507,{0,2.99,4.44,5.89},{"Low","Medium Low","Medium High","High"})</f>
        <v>Medium Low</v>
      </c>
      <c r="AI507" t="str">
        <f>LOOKUP(Y507,{0,4.12,5.23,6.34},{"Low","Medium Low","Medium High","High"})</f>
        <v>Medium Low</v>
      </c>
      <c r="AJ507" t="str">
        <f>LOOKUP(Z507,{0,4.08,5.4,6.72},{"Low","Medium Low","Medium High","High"})</f>
        <v>Low</v>
      </c>
      <c r="AK507" t="str">
        <f>LOOKUP(AA507,{0,3.41,4.83,6.25},{"Low","Medium Low","Medium High","High"})</f>
        <v>Medium Low</v>
      </c>
      <c r="AL507" t="str">
        <f>LOOKUP(AB507,{0,4.31,5.38,6.45},{"Low","Medium Low","Medium High","High"})</f>
        <v>Medium High</v>
      </c>
      <c r="AM507">
        <f>VLOOKUP(C507,'CLEAN DATA'!$C$1:$BE$1213,25,FALSE)</f>
        <v>13</v>
      </c>
      <c r="AN507">
        <f>VLOOKUP($C507,'CLEAN DATA'!$C$1:$BE$1213,2,FALSE)</f>
        <v>50</v>
      </c>
      <c r="AO507" t="str">
        <f t="shared" si="127"/>
        <v>41-50</v>
      </c>
      <c r="AP507">
        <f>VLOOKUP(C507,'AT Copy'!C506:BP1718,66,FALSE)</f>
        <v>1</v>
      </c>
      <c r="AQ507">
        <f>VLOOKUP(C507,'AT Copy'!C506:BP1718,40,FALSE)</f>
        <v>0</v>
      </c>
    </row>
    <row r="508" spans="1:43" x14ac:dyDescent="0.2">
      <c r="A508">
        <v>507</v>
      </c>
      <c r="B508" s="2">
        <v>44096.602997685186</v>
      </c>
      <c r="C508" t="s">
        <v>670</v>
      </c>
      <c r="D508">
        <v>6</v>
      </c>
      <c r="E508">
        <v>2</v>
      </c>
      <c r="F508">
        <v>5</v>
      </c>
      <c r="G508">
        <v>3</v>
      </c>
      <c r="H508">
        <v>5</v>
      </c>
      <c r="I508">
        <v>6</v>
      </c>
      <c r="J508">
        <v>7</v>
      </c>
      <c r="K508">
        <v>1</v>
      </c>
      <c r="L508">
        <v>6</v>
      </c>
      <c r="M508">
        <v>4</v>
      </c>
      <c r="N508">
        <f t="shared" si="112"/>
        <v>6</v>
      </c>
      <c r="O508">
        <f t="shared" si="113"/>
        <v>6</v>
      </c>
      <c r="P508">
        <f t="shared" si="114"/>
        <v>5</v>
      </c>
      <c r="Q508">
        <f t="shared" si="115"/>
        <v>5</v>
      </c>
      <c r="R508">
        <f t="shared" si="116"/>
        <v>5</v>
      </c>
      <c r="S508">
        <f t="shared" si="117"/>
        <v>2</v>
      </c>
      <c r="T508">
        <f t="shared" si="118"/>
        <v>7</v>
      </c>
      <c r="U508">
        <f t="shared" si="119"/>
        <v>7</v>
      </c>
      <c r="V508">
        <f t="shared" si="120"/>
        <v>6</v>
      </c>
      <c r="W508">
        <f t="shared" si="121"/>
        <v>4</v>
      </c>
      <c r="X508">
        <f t="shared" si="122"/>
        <v>4</v>
      </c>
      <c r="Y508">
        <f t="shared" si="123"/>
        <v>6.5</v>
      </c>
      <c r="Z508">
        <f t="shared" si="124"/>
        <v>6</v>
      </c>
      <c r="AA508">
        <f t="shared" si="125"/>
        <v>5.5</v>
      </c>
      <c r="AB508">
        <f t="shared" si="126"/>
        <v>4.5</v>
      </c>
      <c r="AC508">
        <v>4.4400000000000004</v>
      </c>
      <c r="AD508">
        <v>5.23</v>
      </c>
      <c r="AE508">
        <v>5.4</v>
      </c>
      <c r="AF508">
        <v>4.83</v>
      </c>
      <c r="AG508">
        <v>5.38</v>
      </c>
      <c r="AH508" t="str">
        <f>LOOKUP(X508,{0,2.99,4.44,5.89},{"Low","Medium Low","Medium High","High"})</f>
        <v>Medium Low</v>
      </c>
      <c r="AI508" t="str">
        <f>LOOKUP(Y508,{0,4.12,5.23,6.34},{"Low","Medium Low","Medium High","High"})</f>
        <v>High</v>
      </c>
      <c r="AJ508" t="str">
        <f>LOOKUP(Z508,{0,4.08,5.4,6.72},{"Low","Medium Low","Medium High","High"})</f>
        <v>Medium High</v>
      </c>
      <c r="AK508" t="str">
        <f>LOOKUP(AA508,{0,3.41,4.83,6.25},{"Low","Medium Low","Medium High","High"})</f>
        <v>Medium High</v>
      </c>
      <c r="AL508" t="str">
        <f>LOOKUP(AB508,{0,4.31,5.38,6.45},{"Low","Medium Low","Medium High","High"})</f>
        <v>Medium Low</v>
      </c>
      <c r="AM508">
        <f>VLOOKUP(C508,'CLEAN DATA'!$C$1:$BE$1213,25,FALSE)</f>
        <v>13</v>
      </c>
      <c r="AN508">
        <f>VLOOKUP($C508,'CLEAN DATA'!$C$1:$BE$1213,2,FALSE)</f>
        <v>53</v>
      </c>
      <c r="AO508" t="str">
        <f t="shared" si="127"/>
        <v>51-60</v>
      </c>
      <c r="AP508">
        <f>VLOOKUP(C508,'AT Copy'!C507:BP1719,66,FALSE)</f>
        <v>2</v>
      </c>
      <c r="AQ508">
        <f>VLOOKUP(C508,'AT Copy'!C507:BP1719,40,FALSE)</f>
        <v>1</v>
      </c>
    </row>
    <row r="509" spans="1:43" x14ac:dyDescent="0.2">
      <c r="A509">
        <v>508</v>
      </c>
      <c r="B509" s="2">
        <v>44096.603819444441</v>
      </c>
      <c r="C509" t="s">
        <v>671</v>
      </c>
      <c r="D509">
        <v>7</v>
      </c>
      <c r="E509">
        <v>1</v>
      </c>
      <c r="F509">
        <v>1</v>
      </c>
      <c r="G509">
        <v>1</v>
      </c>
      <c r="H509">
        <v>7</v>
      </c>
      <c r="I509">
        <v>1</v>
      </c>
      <c r="J509">
        <v>1</v>
      </c>
      <c r="K509">
        <v>1</v>
      </c>
      <c r="L509">
        <v>7</v>
      </c>
      <c r="M509">
        <v>1</v>
      </c>
      <c r="N509">
        <f t="shared" si="112"/>
        <v>7</v>
      </c>
      <c r="O509">
        <f t="shared" si="113"/>
        <v>7</v>
      </c>
      <c r="P509">
        <f t="shared" si="114"/>
        <v>1</v>
      </c>
      <c r="Q509">
        <f t="shared" si="115"/>
        <v>7</v>
      </c>
      <c r="R509">
        <f t="shared" si="116"/>
        <v>7</v>
      </c>
      <c r="S509">
        <f t="shared" si="117"/>
        <v>7</v>
      </c>
      <c r="T509">
        <f t="shared" si="118"/>
        <v>1</v>
      </c>
      <c r="U509">
        <f t="shared" si="119"/>
        <v>7</v>
      </c>
      <c r="V509">
        <f t="shared" si="120"/>
        <v>7</v>
      </c>
      <c r="W509">
        <f t="shared" si="121"/>
        <v>7</v>
      </c>
      <c r="X509">
        <f t="shared" si="122"/>
        <v>7</v>
      </c>
      <c r="Y509">
        <f t="shared" si="123"/>
        <v>4</v>
      </c>
      <c r="Z509">
        <f t="shared" si="124"/>
        <v>4</v>
      </c>
      <c r="AA509">
        <f t="shared" si="125"/>
        <v>7</v>
      </c>
      <c r="AB509">
        <f t="shared" si="126"/>
        <v>7</v>
      </c>
      <c r="AC509">
        <v>4.4400000000000004</v>
      </c>
      <c r="AD509">
        <v>5.23</v>
      </c>
      <c r="AE509">
        <v>5.4</v>
      </c>
      <c r="AF509">
        <v>4.83</v>
      </c>
      <c r="AG509">
        <v>5.38</v>
      </c>
      <c r="AH509" t="str">
        <f>LOOKUP(X509,{0,2.99,4.44,5.89},{"Low","Medium Low","Medium High","High"})</f>
        <v>High</v>
      </c>
      <c r="AI509" t="str">
        <f>LOOKUP(Y509,{0,4.12,5.23,6.34},{"Low","Medium Low","Medium High","High"})</f>
        <v>Low</v>
      </c>
      <c r="AJ509" t="str">
        <f>LOOKUP(Z509,{0,4.08,5.4,6.72},{"Low","Medium Low","Medium High","High"})</f>
        <v>Low</v>
      </c>
      <c r="AK509" t="str">
        <f>LOOKUP(AA509,{0,3.41,4.83,6.25},{"Low","Medium Low","Medium High","High"})</f>
        <v>High</v>
      </c>
      <c r="AL509" t="str">
        <f>LOOKUP(AB509,{0,4.31,5.38,6.45},{"Low","Medium Low","Medium High","High"})</f>
        <v>High</v>
      </c>
      <c r="AM509">
        <f>VLOOKUP(C509,'CLEAN DATA'!$C$1:$BE$1213,25,FALSE)</f>
        <v>5</v>
      </c>
      <c r="AN509">
        <f>VLOOKUP($C509,'CLEAN DATA'!$C$1:$BE$1213,2,FALSE)</f>
        <v>36</v>
      </c>
      <c r="AO509" t="str">
        <f t="shared" si="127"/>
        <v>31-40</v>
      </c>
      <c r="AP509">
        <f>VLOOKUP(C509,'AT Copy'!C508:BP1720,66,FALSE)</f>
        <v>4</v>
      </c>
      <c r="AQ509">
        <f>VLOOKUP(C509,'AT Copy'!C508:BP1720,40,FALSE)</f>
        <v>1</v>
      </c>
    </row>
    <row r="510" spans="1:43" x14ac:dyDescent="0.2">
      <c r="A510">
        <v>509</v>
      </c>
      <c r="B510" s="2">
        <v>44096.604687500003</v>
      </c>
      <c r="C510" t="s">
        <v>672</v>
      </c>
      <c r="D510">
        <v>5</v>
      </c>
      <c r="E510">
        <v>5</v>
      </c>
      <c r="F510">
        <v>7</v>
      </c>
      <c r="G510">
        <v>2</v>
      </c>
      <c r="H510">
        <v>5</v>
      </c>
      <c r="I510">
        <v>4</v>
      </c>
      <c r="J510">
        <v>5</v>
      </c>
      <c r="K510">
        <v>2</v>
      </c>
      <c r="L510">
        <v>6</v>
      </c>
      <c r="M510">
        <v>4</v>
      </c>
      <c r="N510">
        <f t="shared" si="112"/>
        <v>5</v>
      </c>
      <c r="O510">
        <f t="shared" si="113"/>
        <v>3</v>
      </c>
      <c r="P510">
        <f t="shared" si="114"/>
        <v>7</v>
      </c>
      <c r="Q510">
        <f t="shared" si="115"/>
        <v>6</v>
      </c>
      <c r="R510">
        <f t="shared" si="116"/>
        <v>5</v>
      </c>
      <c r="S510">
        <f t="shared" si="117"/>
        <v>4</v>
      </c>
      <c r="T510">
        <f t="shared" si="118"/>
        <v>5</v>
      </c>
      <c r="U510">
        <f t="shared" si="119"/>
        <v>6</v>
      </c>
      <c r="V510">
        <f t="shared" si="120"/>
        <v>6</v>
      </c>
      <c r="W510">
        <f t="shared" si="121"/>
        <v>4</v>
      </c>
      <c r="X510">
        <f t="shared" si="122"/>
        <v>4.5</v>
      </c>
      <c r="Y510">
        <f t="shared" si="123"/>
        <v>4</v>
      </c>
      <c r="Z510">
        <f t="shared" si="124"/>
        <v>6.5</v>
      </c>
      <c r="AA510">
        <f t="shared" si="125"/>
        <v>6</v>
      </c>
      <c r="AB510">
        <f t="shared" si="126"/>
        <v>4.5</v>
      </c>
      <c r="AC510">
        <v>4.4400000000000004</v>
      </c>
      <c r="AD510">
        <v>5.23</v>
      </c>
      <c r="AE510">
        <v>5.4</v>
      </c>
      <c r="AF510">
        <v>4.83</v>
      </c>
      <c r="AG510">
        <v>5.38</v>
      </c>
      <c r="AH510" t="str">
        <f>LOOKUP(X510,{0,2.99,4.44,5.89},{"Low","Medium Low","Medium High","High"})</f>
        <v>Medium High</v>
      </c>
      <c r="AI510" t="str">
        <f>LOOKUP(Y510,{0,4.12,5.23,6.34},{"Low","Medium Low","Medium High","High"})</f>
        <v>Low</v>
      </c>
      <c r="AJ510" t="str">
        <f>LOOKUP(Z510,{0,4.08,5.4,6.72},{"Low","Medium Low","Medium High","High"})</f>
        <v>Medium High</v>
      </c>
      <c r="AK510" t="str">
        <f>LOOKUP(AA510,{0,3.41,4.83,6.25},{"Low","Medium Low","Medium High","High"})</f>
        <v>Medium High</v>
      </c>
      <c r="AL510" t="str">
        <f>LOOKUP(AB510,{0,4.31,5.38,6.45},{"Low","Medium Low","Medium High","High"})</f>
        <v>Medium Low</v>
      </c>
      <c r="AM510">
        <f>VLOOKUP(C510,'CLEAN DATA'!$C$1:$BE$1213,25,FALSE)</f>
        <v>10</v>
      </c>
      <c r="AN510">
        <f>VLOOKUP($C510,'CLEAN DATA'!$C$1:$BE$1213,2,FALSE)</f>
        <v>54</v>
      </c>
      <c r="AO510" t="str">
        <f t="shared" si="127"/>
        <v>51-60</v>
      </c>
      <c r="AP510">
        <f>VLOOKUP(C510,'AT Copy'!C509:BP1721,66,FALSE)</f>
        <v>3</v>
      </c>
      <c r="AQ510">
        <f>VLOOKUP(C510,'AT Copy'!C509:BP1721,40,FALSE)</f>
        <v>0</v>
      </c>
    </row>
    <row r="511" spans="1:43" x14ac:dyDescent="0.2">
      <c r="A511">
        <v>510</v>
      </c>
      <c r="B511" s="2">
        <v>44096.610682870371</v>
      </c>
      <c r="C511" t="s">
        <v>673</v>
      </c>
      <c r="D511">
        <v>4</v>
      </c>
      <c r="E511">
        <v>4</v>
      </c>
      <c r="F511">
        <v>4</v>
      </c>
      <c r="G511">
        <v>3</v>
      </c>
      <c r="H511">
        <v>3</v>
      </c>
      <c r="I511">
        <v>6</v>
      </c>
      <c r="J511">
        <v>4</v>
      </c>
      <c r="K511">
        <v>3</v>
      </c>
      <c r="L511">
        <v>4</v>
      </c>
      <c r="M511">
        <v>4</v>
      </c>
      <c r="N511">
        <f t="shared" si="112"/>
        <v>4</v>
      </c>
      <c r="O511">
        <f t="shared" si="113"/>
        <v>4</v>
      </c>
      <c r="P511">
        <f t="shared" si="114"/>
        <v>4</v>
      </c>
      <c r="Q511">
        <f t="shared" si="115"/>
        <v>5</v>
      </c>
      <c r="R511">
        <f t="shared" si="116"/>
        <v>3</v>
      </c>
      <c r="S511">
        <f t="shared" si="117"/>
        <v>2</v>
      </c>
      <c r="T511">
        <f t="shared" si="118"/>
        <v>4</v>
      </c>
      <c r="U511">
        <f t="shared" si="119"/>
        <v>5</v>
      </c>
      <c r="V511">
        <f t="shared" si="120"/>
        <v>4</v>
      </c>
      <c r="W511">
        <f t="shared" si="121"/>
        <v>4</v>
      </c>
      <c r="X511">
        <f t="shared" si="122"/>
        <v>3</v>
      </c>
      <c r="Y511">
        <f t="shared" si="123"/>
        <v>4</v>
      </c>
      <c r="Z511">
        <f t="shared" si="124"/>
        <v>4.5</v>
      </c>
      <c r="AA511">
        <f t="shared" si="125"/>
        <v>4.5</v>
      </c>
      <c r="AB511">
        <f t="shared" si="126"/>
        <v>3.5</v>
      </c>
      <c r="AC511">
        <v>4.4400000000000004</v>
      </c>
      <c r="AD511">
        <v>5.23</v>
      </c>
      <c r="AE511">
        <v>5.4</v>
      </c>
      <c r="AF511">
        <v>4.83</v>
      </c>
      <c r="AG511">
        <v>5.38</v>
      </c>
      <c r="AH511" t="str">
        <f>LOOKUP(X511,{0,2.99,4.44,5.89},{"Low","Medium Low","Medium High","High"})</f>
        <v>Medium Low</v>
      </c>
      <c r="AI511" t="str">
        <f>LOOKUP(Y511,{0,4.12,5.23,6.34},{"Low","Medium Low","Medium High","High"})</f>
        <v>Low</v>
      </c>
      <c r="AJ511" t="str">
        <f>LOOKUP(Z511,{0,4.08,5.4,6.72},{"Low","Medium Low","Medium High","High"})</f>
        <v>Medium Low</v>
      </c>
      <c r="AK511" t="str">
        <f>LOOKUP(AA511,{0,3.41,4.83,6.25},{"Low","Medium Low","Medium High","High"})</f>
        <v>Medium Low</v>
      </c>
      <c r="AL511" t="str">
        <f>LOOKUP(AB511,{0,4.31,5.38,6.45},{"Low","Medium Low","Medium High","High"})</f>
        <v>Low</v>
      </c>
      <c r="AM511">
        <f>VLOOKUP(C511,'CLEAN DATA'!$C$1:$BE$1213,25,FALSE)</f>
        <v>3</v>
      </c>
      <c r="AN511">
        <f>VLOOKUP($C511,'CLEAN DATA'!$C$1:$BE$1213,2,FALSE)</f>
        <v>35</v>
      </c>
      <c r="AO511" t="str">
        <f t="shared" si="127"/>
        <v>31-40</v>
      </c>
      <c r="AP511">
        <f>VLOOKUP(C511,'AT Copy'!C510:BP1722,66,FALSE)</f>
        <v>1</v>
      </c>
      <c r="AQ511">
        <f>VLOOKUP(C511,'AT Copy'!C510:BP1722,40,FALSE)</f>
        <v>1</v>
      </c>
    </row>
    <row r="512" spans="1:43" x14ac:dyDescent="0.2">
      <c r="A512">
        <v>511</v>
      </c>
      <c r="B512" s="2">
        <v>44096.611192129632</v>
      </c>
      <c r="C512" t="s">
        <v>674</v>
      </c>
      <c r="D512">
        <v>5</v>
      </c>
      <c r="E512">
        <v>2</v>
      </c>
      <c r="F512">
        <v>7</v>
      </c>
      <c r="G512">
        <v>4</v>
      </c>
      <c r="H512">
        <v>5</v>
      </c>
      <c r="I512">
        <v>5</v>
      </c>
      <c r="J512">
        <v>6</v>
      </c>
      <c r="K512">
        <v>1</v>
      </c>
      <c r="L512">
        <v>6</v>
      </c>
      <c r="M512">
        <v>4</v>
      </c>
      <c r="N512">
        <f t="shared" si="112"/>
        <v>5</v>
      </c>
      <c r="O512">
        <f t="shared" si="113"/>
        <v>6</v>
      </c>
      <c r="P512">
        <f t="shared" si="114"/>
        <v>7</v>
      </c>
      <c r="Q512">
        <f t="shared" si="115"/>
        <v>4</v>
      </c>
      <c r="R512">
        <f t="shared" si="116"/>
        <v>5</v>
      </c>
      <c r="S512">
        <f t="shared" si="117"/>
        <v>3</v>
      </c>
      <c r="T512">
        <f t="shared" si="118"/>
        <v>6</v>
      </c>
      <c r="U512">
        <f t="shared" si="119"/>
        <v>7</v>
      </c>
      <c r="V512">
        <f t="shared" si="120"/>
        <v>6</v>
      </c>
      <c r="W512">
        <f t="shared" si="121"/>
        <v>4</v>
      </c>
      <c r="X512">
        <f t="shared" si="122"/>
        <v>4</v>
      </c>
      <c r="Y512">
        <f t="shared" si="123"/>
        <v>6</v>
      </c>
      <c r="Z512">
        <f t="shared" si="124"/>
        <v>7</v>
      </c>
      <c r="AA512">
        <f t="shared" si="125"/>
        <v>5</v>
      </c>
      <c r="AB512">
        <f t="shared" si="126"/>
        <v>4.5</v>
      </c>
      <c r="AC512">
        <v>4.4400000000000004</v>
      </c>
      <c r="AD512">
        <v>5.23</v>
      </c>
      <c r="AE512">
        <v>5.4</v>
      </c>
      <c r="AF512">
        <v>4.83</v>
      </c>
      <c r="AG512">
        <v>5.38</v>
      </c>
      <c r="AH512" t="str">
        <f>LOOKUP(X512,{0,2.99,4.44,5.89},{"Low","Medium Low","Medium High","High"})</f>
        <v>Medium Low</v>
      </c>
      <c r="AI512" t="str">
        <f>LOOKUP(Y512,{0,4.12,5.23,6.34},{"Low","Medium Low","Medium High","High"})</f>
        <v>Medium High</v>
      </c>
      <c r="AJ512" t="str">
        <f>LOOKUP(Z512,{0,4.08,5.4,6.72},{"Low","Medium Low","Medium High","High"})</f>
        <v>High</v>
      </c>
      <c r="AK512" t="str">
        <f>LOOKUP(AA512,{0,3.41,4.83,6.25},{"Low","Medium Low","Medium High","High"})</f>
        <v>Medium High</v>
      </c>
      <c r="AL512" t="str">
        <f>LOOKUP(AB512,{0,4.31,5.38,6.45},{"Low","Medium Low","Medium High","High"})</f>
        <v>Medium Low</v>
      </c>
      <c r="AM512">
        <f>VLOOKUP(C512,'CLEAN DATA'!$C$1:$BE$1213,25,FALSE)</f>
        <v>1</v>
      </c>
      <c r="AN512">
        <f>VLOOKUP($C512,'CLEAN DATA'!$C$1:$BE$1213,2,FALSE)</f>
        <v>30</v>
      </c>
      <c r="AO512" t="str">
        <f t="shared" si="127"/>
        <v>&lt;=30</v>
      </c>
      <c r="AP512">
        <f>VLOOKUP(C512,'AT Copy'!C511:BP1723,66,FALSE)</f>
        <v>2</v>
      </c>
      <c r="AQ512">
        <f>VLOOKUP(C512,'AT Copy'!C511:BP1723,40,FALSE)</f>
        <v>0</v>
      </c>
    </row>
    <row r="513" spans="1:43" x14ac:dyDescent="0.2">
      <c r="A513">
        <v>512</v>
      </c>
      <c r="B513" s="2">
        <v>44096.615856481483</v>
      </c>
      <c r="C513" t="s">
        <v>675</v>
      </c>
      <c r="D513">
        <v>5</v>
      </c>
      <c r="E513">
        <v>3</v>
      </c>
      <c r="F513">
        <v>5</v>
      </c>
      <c r="G513">
        <v>3</v>
      </c>
      <c r="H513">
        <v>7</v>
      </c>
      <c r="I513">
        <v>4</v>
      </c>
      <c r="J513">
        <v>5</v>
      </c>
      <c r="K513">
        <v>2</v>
      </c>
      <c r="L513">
        <v>5</v>
      </c>
      <c r="M513">
        <v>4</v>
      </c>
      <c r="N513">
        <f t="shared" si="112"/>
        <v>5</v>
      </c>
      <c r="O513">
        <f t="shared" si="113"/>
        <v>5</v>
      </c>
      <c r="P513">
        <f t="shared" si="114"/>
        <v>5</v>
      </c>
      <c r="Q513">
        <f t="shared" si="115"/>
        <v>5</v>
      </c>
      <c r="R513">
        <f t="shared" si="116"/>
        <v>7</v>
      </c>
      <c r="S513">
        <f t="shared" si="117"/>
        <v>4</v>
      </c>
      <c r="T513">
        <f t="shared" si="118"/>
        <v>5</v>
      </c>
      <c r="U513">
        <f t="shared" si="119"/>
        <v>6</v>
      </c>
      <c r="V513">
        <f t="shared" si="120"/>
        <v>5</v>
      </c>
      <c r="W513">
        <f t="shared" si="121"/>
        <v>4</v>
      </c>
      <c r="X513">
        <f t="shared" si="122"/>
        <v>4.5</v>
      </c>
      <c r="Y513">
        <f t="shared" si="123"/>
        <v>5</v>
      </c>
      <c r="Z513">
        <f t="shared" si="124"/>
        <v>5.5</v>
      </c>
      <c r="AA513">
        <f t="shared" si="125"/>
        <v>5</v>
      </c>
      <c r="AB513">
        <f t="shared" si="126"/>
        <v>5.5</v>
      </c>
      <c r="AC513">
        <v>4.4400000000000004</v>
      </c>
      <c r="AD513">
        <v>5.23</v>
      </c>
      <c r="AE513">
        <v>5.4</v>
      </c>
      <c r="AF513">
        <v>4.83</v>
      </c>
      <c r="AG513">
        <v>5.38</v>
      </c>
      <c r="AH513" t="str">
        <f>LOOKUP(X513,{0,2.99,4.44,5.89},{"Low","Medium Low","Medium High","High"})</f>
        <v>Medium High</v>
      </c>
      <c r="AI513" t="str">
        <f>LOOKUP(Y513,{0,4.12,5.23,6.34},{"Low","Medium Low","Medium High","High"})</f>
        <v>Medium Low</v>
      </c>
      <c r="AJ513" t="str">
        <f>LOOKUP(Z513,{0,4.08,5.4,6.72},{"Low","Medium Low","Medium High","High"})</f>
        <v>Medium High</v>
      </c>
      <c r="AK513" t="str">
        <f>LOOKUP(AA513,{0,3.41,4.83,6.25},{"Low","Medium Low","Medium High","High"})</f>
        <v>Medium High</v>
      </c>
      <c r="AL513" t="str">
        <f>LOOKUP(AB513,{0,4.31,5.38,6.45},{"Low","Medium Low","Medium High","High"})</f>
        <v>Medium High</v>
      </c>
      <c r="AM513">
        <f>VLOOKUP(C513,'CLEAN DATA'!$C$1:$BE$1213,25,FALSE)</f>
        <v>1</v>
      </c>
      <c r="AN513">
        <f>VLOOKUP($C513,'CLEAN DATA'!$C$1:$BE$1213,2,FALSE)</f>
        <v>48</v>
      </c>
      <c r="AO513" t="str">
        <f t="shared" si="127"/>
        <v>41-50</v>
      </c>
      <c r="AP513">
        <f>VLOOKUP(C513,'AT Copy'!C512:BP1724,66,FALSE)</f>
        <v>3</v>
      </c>
      <c r="AQ513">
        <f>VLOOKUP(C513,'AT Copy'!C512:BP1724,40,FALSE)</f>
        <v>0</v>
      </c>
    </row>
    <row r="514" spans="1:43" x14ac:dyDescent="0.2">
      <c r="A514">
        <v>513</v>
      </c>
      <c r="B514" s="2">
        <v>44096.616261574076</v>
      </c>
      <c r="C514" t="s">
        <v>676</v>
      </c>
      <c r="D514">
        <v>5</v>
      </c>
      <c r="E514">
        <v>1</v>
      </c>
      <c r="F514">
        <v>7</v>
      </c>
      <c r="G514">
        <v>1</v>
      </c>
      <c r="H514">
        <v>7</v>
      </c>
      <c r="I514">
        <v>6</v>
      </c>
      <c r="J514">
        <v>7</v>
      </c>
      <c r="K514">
        <v>1</v>
      </c>
      <c r="L514">
        <v>7</v>
      </c>
      <c r="M514">
        <v>1</v>
      </c>
      <c r="N514">
        <f t="shared" si="112"/>
        <v>5</v>
      </c>
      <c r="O514">
        <f t="shared" si="113"/>
        <v>7</v>
      </c>
      <c r="P514">
        <f t="shared" si="114"/>
        <v>7</v>
      </c>
      <c r="Q514">
        <f t="shared" si="115"/>
        <v>7</v>
      </c>
      <c r="R514">
        <f t="shared" si="116"/>
        <v>7</v>
      </c>
      <c r="S514">
        <f t="shared" si="117"/>
        <v>2</v>
      </c>
      <c r="T514">
        <f t="shared" si="118"/>
        <v>7</v>
      </c>
      <c r="U514">
        <f t="shared" si="119"/>
        <v>7</v>
      </c>
      <c r="V514">
        <f t="shared" si="120"/>
        <v>7</v>
      </c>
      <c r="W514">
        <f t="shared" si="121"/>
        <v>7</v>
      </c>
      <c r="X514">
        <f t="shared" si="122"/>
        <v>3.5</v>
      </c>
      <c r="Y514">
        <f t="shared" si="123"/>
        <v>7</v>
      </c>
      <c r="Z514">
        <f t="shared" si="124"/>
        <v>7</v>
      </c>
      <c r="AA514">
        <f t="shared" si="125"/>
        <v>7</v>
      </c>
      <c r="AB514">
        <f t="shared" si="126"/>
        <v>7</v>
      </c>
      <c r="AC514">
        <v>4.4400000000000004</v>
      </c>
      <c r="AD514">
        <v>5.23</v>
      </c>
      <c r="AE514">
        <v>5.4</v>
      </c>
      <c r="AF514">
        <v>4.83</v>
      </c>
      <c r="AG514">
        <v>5.38</v>
      </c>
      <c r="AH514" t="str">
        <f>LOOKUP(X514,{0,2.99,4.44,5.89},{"Low","Medium Low","Medium High","High"})</f>
        <v>Medium Low</v>
      </c>
      <c r="AI514" t="str">
        <f>LOOKUP(Y514,{0,4.12,5.23,6.34},{"Low","Medium Low","Medium High","High"})</f>
        <v>High</v>
      </c>
      <c r="AJ514" t="str">
        <f>LOOKUP(Z514,{0,4.08,5.4,6.72},{"Low","Medium Low","Medium High","High"})</f>
        <v>High</v>
      </c>
      <c r="AK514" t="str">
        <f>LOOKUP(AA514,{0,3.41,4.83,6.25},{"Low","Medium Low","Medium High","High"})</f>
        <v>High</v>
      </c>
      <c r="AL514" t="str">
        <f>LOOKUP(AB514,{0,4.31,5.38,6.45},{"Low","Medium Low","Medium High","High"})</f>
        <v>High</v>
      </c>
      <c r="AM514">
        <f>VLOOKUP(C514,'CLEAN DATA'!$C$1:$BE$1213,25,FALSE)</f>
        <v>6</v>
      </c>
      <c r="AN514">
        <f>VLOOKUP($C514,'CLEAN DATA'!$C$1:$BE$1213,2,FALSE)</f>
        <v>36</v>
      </c>
      <c r="AO514" t="str">
        <f t="shared" si="127"/>
        <v>31-40</v>
      </c>
      <c r="AP514">
        <f>VLOOKUP(C514,'AT Copy'!C513:BP1725,66,FALSE)</f>
        <v>8</v>
      </c>
      <c r="AQ514">
        <f>VLOOKUP(C514,'AT Copy'!C513:BP1725,40,FALSE)</f>
        <v>0</v>
      </c>
    </row>
    <row r="515" spans="1:43" x14ac:dyDescent="0.2">
      <c r="A515">
        <v>514</v>
      </c>
      <c r="B515" s="2">
        <v>44096.616724537038</v>
      </c>
      <c r="C515" t="s">
        <v>677</v>
      </c>
      <c r="D515">
        <v>6</v>
      </c>
      <c r="E515">
        <v>6</v>
      </c>
      <c r="F515">
        <v>7</v>
      </c>
      <c r="G515">
        <v>6</v>
      </c>
      <c r="H515">
        <v>7</v>
      </c>
      <c r="I515">
        <v>6</v>
      </c>
      <c r="J515">
        <v>7</v>
      </c>
      <c r="K515">
        <v>7</v>
      </c>
      <c r="L515">
        <v>7</v>
      </c>
      <c r="M515">
        <v>7</v>
      </c>
      <c r="N515">
        <f t="shared" ref="N515:N578" si="128">D515</f>
        <v>6</v>
      </c>
      <c r="O515">
        <f t="shared" ref="O515:O578" si="129">IF(E515=1,7,IF(E515=2,6,IF(E515=3,5,IF(E515=4,4,IF(E515=5,3,IF(E515=6,2,IF(E515=7,1,"")))))))</f>
        <v>2</v>
      </c>
      <c r="P515">
        <f t="shared" ref="P515:P578" si="130">F515</f>
        <v>7</v>
      </c>
      <c r="Q515">
        <f t="shared" ref="Q515:Q578" si="131">IF(G515=1,7,IF(G515=2,6,IF(G515=3,5,IF(G515=4,4,IF(G515=5,3,IF(G515=6,2,IF(G515=7,1,"")))))))</f>
        <v>2</v>
      </c>
      <c r="R515">
        <f t="shared" ref="R515:R578" si="132">H515</f>
        <v>7</v>
      </c>
      <c r="S515">
        <f t="shared" ref="S515:S578" si="133">IF(I515=1,7,IF(I515=2,6,IF(I515=3,5,IF(I515=4,4,IF(I515=5,3,IF(I515=6,2,IF(I515=7,1,"")))))))</f>
        <v>2</v>
      </c>
      <c r="T515">
        <f t="shared" ref="T515:T578" si="134">J515</f>
        <v>7</v>
      </c>
      <c r="U515">
        <f t="shared" ref="U515:U578" si="135">IF(K515=1,7,IF(K515=2,6,IF(K515=3,5,IF(K515=4,4,IF(K515=5,3,IF(K515=6,2,IF(K515=7,1,"")))))))</f>
        <v>1</v>
      </c>
      <c r="V515">
        <f t="shared" ref="V515:V578" si="136">L515</f>
        <v>7</v>
      </c>
      <c r="W515">
        <f t="shared" ref="W515:W578" si="137">IF(M515=1,7,IF(M515=2,6,IF(M515=3,5,IF(M515=4,4,IF(M515=5,3,IF(M515=6,2,IF(M515=7,1,"")))))))</f>
        <v>1</v>
      </c>
      <c r="X515">
        <f t="shared" ref="X515:X578" si="138">(N515+S515)/2</f>
        <v>4</v>
      </c>
      <c r="Y515">
        <f t="shared" ref="Y515:Y578" si="139">(O515+T515)/2</f>
        <v>4.5</v>
      </c>
      <c r="Z515">
        <f t="shared" ref="Z515:Z578" si="140">(P515+U515)/2</f>
        <v>4</v>
      </c>
      <c r="AA515">
        <f t="shared" ref="AA515:AA578" si="141">(Q515+V515)/2</f>
        <v>4.5</v>
      </c>
      <c r="AB515">
        <f t="shared" ref="AB515:AB578" si="142">(R515+W515)/2</f>
        <v>4</v>
      </c>
      <c r="AC515">
        <v>4.4400000000000004</v>
      </c>
      <c r="AD515">
        <v>5.23</v>
      </c>
      <c r="AE515">
        <v>5.4</v>
      </c>
      <c r="AF515">
        <v>4.83</v>
      </c>
      <c r="AG515">
        <v>5.38</v>
      </c>
      <c r="AH515" t="str">
        <f>LOOKUP(X515,{0,2.99,4.44,5.89},{"Low","Medium Low","Medium High","High"})</f>
        <v>Medium Low</v>
      </c>
      <c r="AI515" t="str">
        <f>LOOKUP(Y515,{0,4.12,5.23,6.34},{"Low","Medium Low","Medium High","High"})</f>
        <v>Medium Low</v>
      </c>
      <c r="AJ515" t="str">
        <f>LOOKUP(Z515,{0,4.08,5.4,6.72},{"Low","Medium Low","Medium High","High"})</f>
        <v>Low</v>
      </c>
      <c r="AK515" t="str">
        <f>LOOKUP(AA515,{0,3.41,4.83,6.25},{"Low","Medium Low","Medium High","High"})</f>
        <v>Medium Low</v>
      </c>
      <c r="AL515" t="str">
        <f>LOOKUP(AB515,{0,4.31,5.38,6.45},{"Low","Medium Low","Medium High","High"})</f>
        <v>Low</v>
      </c>
      <c r="AM515">
        <f>VLOOKUP(C515,'CLEAN DATA'!$C$1:$BE$1213,25,FALSE)</f>
        <v>1</v>
      </c>
      <c r="AN515">
        <f>VLOOKUP($C515,'CLEAN DATA'!$C$1:$BE$1213,2,FALSE)</f>
        <v>39</v>
      </c>
      <c r="AO515" t="str">
        <f t="shared" ref="AO515:AO578" si="143">IF(AN515&lt;=20,"&lt;=30",IF(AN515&lt;=25,"&lt;=30",IF(AN515&lt;=30,"&lt;=30",IF(AN515&lt;=35,"31-40",IF(AN515&lt;=40,"31-40",IF(AN515&lt;=45,"41-50",IF(AN515&lt;=50,"41-50",IF(AN515&lt;=55,"51-60",IF(AN515&lt;=60,"51-60","60+")))))))))</f>
        <v>31-40</v>
      </c>
      <c r="AP515">
        <f>VLOOKUP(C515,'AT Copy'!C514:BP1726,66,FALSE)</f>
        <v>1</v>
      </c>
      <c r="AQ515">
        <f>VLOOKUP(C515,'AT Copy'!C514:BP1726,40,FALSE)</f>
        <v>1</v>
      </c>
    </row>
    <row r="516" spans="1:43" x14ac:dyDescent="0.2">
      <c r="A516">
        <v>515</v>
      </c>
      <c r="B516" s="2">
        <v>44096.622175925928</v>
      </c>
      <c r="C516" t="s">
        <v>678</v>
      </c>
      <c r="D516">
        <v>6</v>
      </c>
      <c r="E516">
        <v>6</v>
      </c>
      <c r="F516">
        <v>5</v>
      </c>
      <c r="G516">
        <v>5</v>
      </c>
      <c r="H516">
        <v>6</v>
      </c>
      <c r="I516">
        <v>6</v>
      </c>
      <c r="J516">
        <v>6</v>
      </c>
      <c r="K516">
        <v>5</v>
      </c>
      <c r="L516">
        <v>5</v>
      </c>
      <c r="M516">
        <v>5</v>
      </c>
      <c r="N516">
        <f t="shared" si="128"/>
        <v>6</v>
      </c>
      <c r="O516">
        <f t="shared" si="129"/>
        <v>2</v>
      </c>
      <c r="P516">
        <f t="shared" si="130"/>
        <v>5</v>
      </c>
      <c r="Q516">
        <f t="shared" si="131"/>
        <v>3</v>
      </c>
      <c r="R516">
        <f t="shared" si="132"/>
        <v>6</v>
      </c>
      <c r="S516">
        <f t="shared" si="133"/>
        <v>2</v>
      </c>
      <c r="T516">
        <f t="shared" si="134"/>
        <v>6</v>
      </c>
      <c r="U516">
        <f t="shared" si="135"/>
        <v>3</v>
      </c>
      <c r="V516">
        <f t="shared" si="136"/>
        <v>5</v>
      </c>
      <c r="W516">
        <f t="shared" si="137"/>
        <v>3</v>
      </c>
      <c r="X516">
        <f t="shared" si="138"/>
        <v>4</v>
      </c>
      <c r="Y516">
        <f t="shared" si="139"/>
        <v>4</v>
      </c>
      <c r="Z516">
        <f t="shared" si="140"/>
        <v>4</v>
      </c>
      <c r="AA516">
        <f t="shared" si="141"/>
        <v>4</v>
      </c>
      <c r="AB516">
        <f t="shared" si="142"/>
        <v>4.5</v>
      </c>
      <c r="AC516">
        <v>4.4400000000000004</v>
      </c>
      <c r="AD516">
        <v>5.23</v>
      </c>
      <c r="AE516">
        <v>5.4</v>
      </c>
      <c r="AF516">
        <v>4.83</v>
      </c>
      <c r="AG516">
        <v>5.38</v>
      </c>
      <c r="AH516" t="str">
        <f>LOOKUP(X516,{0,2.99,4.44,5.89},{"Low","Medium Low","Medium High","High"})</f>
        <v>Medium Low</v>
      </c>
      <c r="AI516" t="str">
        <f>LOOKUP(Y516,{0,4.12,5.23,6.34},{"Low","Medium Low","Medium High","High"})</f>
        <v>Low</v>
      </c>
      <c r="AJ516" t="str">
        <f>LOOKUP(Z516,{0,4.08,5.4,6.72},{"Low","Medium Low","Medium High","High"})</f>
        <v>Low</v>
      </c>
      <c r="AK516" t="str">
        <f>LOOKUP(AA516,{0,3.41,4.83,6.25},{"Low","Medium Low","Medium High","High"})</f>
        <v>Medium Low</v>
      </c>
      <c r="AL516" t="str">
        <f>LOOKUP(AB516,{0,4.31,5.38,6.45},{"Low","Medium Low","Medium High","High"})</f>
        <v>Medium Low</v>
      </c>
      <c r="AM516">
        <f>VLOOKUP(C516,'CLEAN DATA'!$C$1:$BE$1213,25,FALSE)</f>
        <v>1</v>
      </c>
      <c r="AN516">
        <f>VLOOKUP($C516,'CLEAN DATA'!$C$1:$BE$1213,2,FALSE)</f>
        <v>35</v>
      </c>
      <c r="AO516" t="str">
        <f t="shared" si="143"/>
        <v>31-40</v>
      </c>
      <c r="AP516">
        <f>VLOOKUP(C516,'AT Copy'!C515:BP1727,66,FALSE)</f>
        <v>1</v>
      </c>
      <c r="AQ516">
        <f>VLOOKUP(C516,'AT Copy'!C515:BP1727,40,FALSE)</f>
        <v>1</v>
      </c>
    </row>
    <row r="517" spans="1:43" x14ac:dyDescent="0.2">
      <c r="A517">
        <v>516</v>
      </c>
      <c r="B517" s="2">
        <v>44096.623148148145</v>
      </c>
      <c r="C517" t="s">
        <v>679</v>
      </c>
      <c r="D517">
        <v>4</v>
      </c>
      <c r="E517">
        <v>2</v>
      </c>
      <c r="F517">
        <v>4</v>
      </c>
      <c r="G517">
        <v>5</v>
      </c>
      <c r="H517">
        <v>7</v>
      </c>
      <c r="I517">
        <v>7</v>
      </c>
      <c r="J517">
        <v>6</v>
      </c>
      <c r="K517">
        <v>6</v>
      </c>
      <c r="L517">
        <v>6</v>
      </c>
      <c r="M517">
        <v>5</v>
      </c>
      <c r="N517">
        <f t="shared" si="128"/>
        <v>4</v>
      </c>
      <c r="O517">
        <f t="shared" si="129"/>
        <v>6</v>
      </c>
      <c r="P517">
        <f t="shared" si="130"/>
        <v>4</v>
      </c>
      <c r="Q517">
        <f t="shared" si="131"/>
        <v>3</v>
      </c>
      <c r="R517">
        <f t="shared" si="132"/>
        <v>7</v>
      </c>
      <c r="S517">
        <f t="shared" si="133"/>
        <v>1</v>
      </c>
      <c r="T517">
        <f t="shared" si="134"/>
        <v>6</v>
      </c>
      <c r="U517">
        <f t="shared" si="135"/>
        <v>2</v>
      </c>
      <c r="V517">
        <f t="shared" si="136"/>
        <v>6</v>
      </c>
      <c r="W517">
        <f t="shared" si="137"/>
        <v>3</v>
      </c>
      <c r="X517">
        <f t="shared" si="138"/>
        <v>2.5</v>
      </c>
      <c r="Y517">
        <f t="shared" si="139"/>
        <v>6</v>
      </c>
      <c r="Z517">
        <f t="shared" si="140"/>
        <v>3</v>
      </c>
      <c r="AA517">
        <f t="shared" si="141"/>
        <v>4.5</v>
      </c>
      <c r="AB517">
        <f t="shared" si="142"/>
        <v>5</v>
      </c>
      <c r="AC517">
        <v>4.4400000000000004</v>
      </c>
      <c r="AD517">
        <v>5.23</v>
      </c>
      <c r="AE517">
        <v>5.4</v>
      </c>
      <c r="AF517">
        <v>4.83</v>
      </c>
      <c r="AG517">
        <v>5.38</v>
      </c>
      <c r="AH517" t="str">
        <f>LOOKUP(X517,{0,2.99,4.44,5.89},{"Low","Medium Low","Medium High","High"})</f>
        <v>Low</v>
      </c>
      <c r="AI517" t="str">
        <f>LOOKUP(Y517,{0,4.12,5.23,6.34},{"Low","Medium Low","Medium High","High"})</f>
        <v>Medium High</v>
      </c>
      <c r="AJ517" t="str">
        <f>LOOKUP(Z517,{0,4.08,5.4,6.72},{"Low","Medium Low","Medium High","High"})</f>
        <v>Low</v>
      </c>
      <c r="AK517" t="str">
        <f>LOOKUP(AA517,{0,3.41,4.83,6.25},{"Low","Medium Low","Medium High","High"})</f>
        <v>Medium Low</v>
      </c>
      <c r="AL517" t="str">
        <f>LOOKUP(AB517,{0,4.31,5.38,6.45},{"Low","Medium Low","Medium High","High"})</f>
        <v>Medium Low</v>
      </c>
      <c r="AM517">
        <f>VLOOKUP(C517,'CLEAN DATA'!$C$1:$BE$1213,25,FALSE)</f>
        <v>1</v>
      </c>
      <c r="AN517">
        <f>VLOOKUP($C517,'CLEAN DATA'!$C$1:$BE$1213,2,FALSE)</f>
        <v>35</v>
      </c>
      <c r="AO517" t="str">
        <f t="shared" si="143"/>
        <v>31-40</v>
      </c>
      <c r="AP517">
        <f>VLOOKUP(C517,'AT Copy'!C516:BP1728,66,FALSE)</f>
        <v>1</v>
      </c>
      <c r="AQ517">
        <f>VLOOKUP(C517,'AT Copy'!C516:BP1728,40,FALSE)</f>
        <v>0</v>
      </c>
    </row>
    <row r="518" spans="1:43" x14ac:dyDescent="0.2">
      <c r="A518">
        <v>517</v>
      </c>
      <c r="B518" s="2">
        <v>44096.624386574076</v>
      </c>
      <c r="C518" t="s">
        <v>680</v>
      </c>
      <c r="D518">
        <v>6</v>
      </c>
      <c r="E518">
        <v>3</v>
      </c>
      <c r="F518">
        <v>6</v>
      </c>
      <c r="G518">
        <v>3</v>
      </c>
      <c r="H518">
        <v>6</v>
      </c>
      <c r="I518">
        <v>4</v>
      </c>
      <c r="J518">
        <v>6</v>
      </c>
      <c r="K518">
        <v>3</v>
      </c>
      <c r="L518">
        <v>4</v>
      </c>
      <c r="M518">
        <v>6</v>
      </c>
      <c r="N518">
        <f t="shared" si="128"/>
        <v>6</v>
      </c>
      <c r="O518">
        <f t="shared" si="129"/>
        <v>5</v>
      </c>
      <c r="P518">
        <f t="shared" si="130"/>
        <v>6</v>
      </c>
      <c r="Q518">
        <f t="shared" si="131"/>
        <v>5</v>
      </c>
      <c r="R518">
        <f t="shared" si="132"/>
        <v>6</v>
      </c>
      <c r="S518">
        <f t="shared" si="133"/>
        <v>4</v>
      </c>
      <c r="T518">
        <f t="shared" si="134"/>
        <v>6</v>
      </c>
      <c r="U518">
        <f t="shared" si="135"/>
        <v>5</v>
      </c>
      <c r="V518">
        <f t="shared" si="136"/>
        <v>4</v>
      </c>
      <c r="W518">
        <f t="shared" si="137"/>
        <v>2</v>
      </c>
      <c r="X518">
        <f t="shared" si="138"/>
        <v>5</v>
      </c>
      <c r="Y518">
        <f t="shared" si="139"/>
        <v>5.5</v>
      </c>
      <c r="Z518">
        <f t="shared" si="140"/>
        <v>5.5</v>
      </c>
      <c r="AA518">
        <f t="shared" si="141"/>
        <v>4.5</v>
      </c>
      <c r="AB518">
        <f t="shared" si="142"/>
        <v>4</v>
      </c>
      <c r="AC518">
        <v>4.4400000000000004</v>
      </c>
      <c r="AD518">
        <v>5.23</v>
      </c>
      <c r="AE518">
        <v>5.4</v>
      </c>
      <c r="AF518">
        <v>4.83</v>
      </c>
      <c r="AG518">
        <v>5.38</v>
      </c>
      <c r="AH518" t="str">
        <f>LOOKUP(X518,{0,2.99,4.44,5.89},{"Low","Medium Low","Medium High","High"})</f>
        <v>Medium High</v>
      </c>
      <c r="AI518" t="str">
        <f>LOOKUP(Y518,{0,4.12,5.23,6.34},{"Low","Medium Low","Medium High","High"})</f>
        <v>Medium High</v>
      </c>
      <c r="AJ518" t="str">
        <f>LOOKUP(Z518,{0,4.08,5.4,6.72},{"Low","Medium Low","Medium High","High"})</f>
        <v>Medium High</v>
      </c>
      <c r="AK518" t="str">
        <f>LOOKUP(AA518,{0,3.41,4.83,6.25},{"Low","Medium Low","Medium High","High"})</f>
        <v>Medium Low</v>
      </c>
      <c r="AL518" t="str">
        <f>LOOKUP(AB518,{0,4.31,5.38,6.45},{"Low","Medium Low","Medium High","High"})</f>
        <v>Low</v>
      </c>
      <c r="AM518">
        <f>VLOOKUP(C518,'CLEAN DATA'!$C$1:$BE$1213,25,FALSE)</f>
        <v>3</v>
      </c>
      <c r="AN518">
        <f>VLOOKUP($C518,'CLEAN DATA'!$C$1:$BE$1213,2,FALSE)</f>
        <v>27</v>
      </c>
      <c r="AO518" t="str">
        <f t="shared" si="143"/>
        <v>&lt;=30</v>
      </c>
      <c r="AP518">
        <f>VLOOKUP(C518,'AT Copy'!C517:BP1729,66,FALSE)</f>
        <v>6</v>
      </c>
      <c r="AQ518">
        <f>VLOOKUP(C518,'AT Copy'!C517:BP1729,40,FALSE)</f>
        <v>0</v>
      </c>
    </row>
    <row r="519" spans="1:43" x14ac:dyDescent="0.2">
      <c r="A519">
        <v>518</v>
      </c>
      <c r="B519" s="2">
        <v>44096.625439814816</v>
      </c>
      <c r="C519" t="s">
        <v>681</v>
      </c>
      <c r="D519">
        <v>5</v>
      </c>
      <c r="E519">
        <v>3</v>
      </c>
      <c r="F519">
        <v>7</v>
      </c>
      <c r="G519">
        <v>5</v>
      </c>
      <c r="H519">
        <v>5</v>
      </c>
      <c r="I519">
        <v>5</v>
      </c>
      <c r="J519">
        <v>7</v>
      </c>
      <c r="K519">
        <v>3</v>
      </c>
      <c r="L519">
        <v>4</v>
      </c>
      <c r="M519">
        <v>5</v>
      </c>
      <c r="N519">
        <f t="shared" si="128"/>
        <v>5</v>
      </c>
      <c r="O519">
        <f t="shared" si="129"/>
        <v>5</v>
      </c>
      <c r="P519">
        <f t="shared" si="130"/>
        <v>7</v>
      </c>
      <c r="Q519">
        <f t="shared" si="131"/>
        <v>3</v>
      </c>
      <c r="R519">
        <f t="shared" si="132"/>
        <v>5</v>
      </c>
      <c r="S519">
        <f t="shared" si="133"/>
        <v>3</v>
      </c>
      <c r="T519">
        <f t="shared" si="134"/>
        <v>7</v>
      </c>
      <c r="U519">
        <f t="shared" si="135"/>
        <v>5</v>
      </c>
      <c r="V519">
        <f t="shared" si="136"/>
        <v>4</v>
      </c>
      <c r="W519">
        <f t="shared" si="137"/>
        <v>3</v>
      </c>
      <c r="X519">
        <f t="shared" si="138"/>
        <v>4</v>
      </c>
      <c r="Y519">
        <f t="shared" si="139"/>
        <v>6</v>
      </c>
      <c r="Z519">
        <f t="shared" si="140"/>
        <v>6</v>
      </c>
      <c r="AA519">
        <f t="shared" si="141"/>
        <v>3.5</v>
      </c>
      <c r="AB519">
        <f t="shared" si="142"/>
        <v>4</v>
      </c>
      <c r="AC519">
        <v>4.4400000000000004</v>
      </c>
      <c r="AD519">
        <v>5.23</v>
      </c>
      <c r="AE519">
        <v>5.4</v>
      </c>
      <c r="AF519">
        <v>4.83</v>
      </c>
      <c r="AG519">
        <v>5.38</v>
      </c>
      <c r="AH519" t="str">
        <f>LOOKUP(X519,{0,2.99,4.44,5.89},{"Low","Medium Low","Medium High","High"})</f>
        <v>Medium Low</v>
      </c>
      <c r="AI519" t="str">
        <f>LOOKUP(Y519,{0,4.12,5.23,6.34},{"Low","Medium Low","Medium High","High"})</f>
        <v>Medium High</v>
      </c>
      <c r="AJ519" t="str">
        <f>LOOKUP(Z519,{0,4.08,5.4,6.72},{"Low","Medium Low","Medium High","High"})</f>
        <v>Medium High</v>
      </c>
      <c r="AK519" t="str">
        <f>LOOKUP(AA519,{0,3.41,4.83,6.25},{"Low","Medium Low","Medium High","High"})</f>
        <v>Medium Low</v>
      </c>
      <c r="AL519" t="str">
        <f>LOOKUP(AB519,{0,4.31,5.38,6.45},{"Low","Medium Low","Medium High","High"})</f>
        <v>Low</v>
      </c>
      <c r="AM519">
        <f>VLOOKUP(C519,'CLEAN DATA'!$C$1:$BE$1213,25,FALSE)</f>
        <v>10</v>
      </c>
      <c r="AN519">
        <f>VLOOKUP($C519,'CLEAN DATA'!$C$1:$BE$1213,2,FALSE)</f>
        <v>36</v>
      </c>
      <c r="AO519" t="str">
        <f t="shared" si="143"/>
        <v>31-40</v>
      </c>
      <c r="AP519">
        <f>VLOOKUP(C519,'AT Copy'!C518:BP1730,66,FALSE)</f>
        <v>6</v>
      </c>
      <c r="AQ519">
        <f>VLOOKUP(C519,'AT Copy'!C518:BP1730,40,FALSE)</f>
        <v>1</v>
      </c>
    </row>
    <row r="520" spans="1:43" x14ac:dyDescent="0.2">
      <c r="A520">
        <v>519</v>
      </c>
      <c r="B520" s="2">
        <v>44096.628564814811</v>
      </c>
      <c r="C520" t="s">
        <v>682</v>
      </c>
      <c r="D520">
        <v>6</v>
      </c>
      <c r="E520">
        <v>6</v>
      </c>
      <c r="F520">
        <v>3</v>
      </c>
      <c r="G520">
        <v>7</v>
      </c>
      <c r="H520">
        <v>5</v>
      </c>
      <c r="I520">
        <v>6</v>
      </c>
      <c r="J520">
        <v>7</v>
      </c>
      <c r="K520">
        <v>4</v>
      </c>
      <c r="L520">
        <v>5</v>
      </c>
      <c r="M520">
        <v>5</v>
      </c>
      <c r="N520">
        <f t="shared" si="128"/>
        <v>6</v>
      </c>
      <c r="O520">
        <f t="shared" si="129"/>
        <v>2</v>
      </c>
      <c r="P520">
        <f t="shared" si="130"/>
        <v>3</v>
      </c>
      <c r="Q520">
        <f t="shared" si="131"/>
        <v>1</v>
      </c>
      <c r="R520">
        <f t="shared" si="132"/>
        <v>5</v>
      </c>
      <c r="S520">
        <f t="shared" si="133"/>
        <v>2</v>
      </c>
      <c r="T520">
        <f t="shared" si="134"/>
        <v>7</v>
      </c>
      <c r="U520">
        <f t="shared" si="135"/>
        <v>4</v>
      </c>
      <c r="V520">
        <f t="shared" si="136"/>
        <v>5</v>
      </c>
      <c r="W520">
        <f t="shared" si="137"/>
        <v>3</v>
      </c>
      <c r="X520">
        <f t="shared" si="138"/>
        <v>4</v>
      </c>
      <c r="Y520">
        <f t="shared" si="139"/>
        <v>4.5</v>
      </c>
      <c r="Z520">
        <f t="shared" si="140"/>
        <v>3.5</v>
      </c>
      <c r="AA520">
        <f t="shared" si="141"/>
        <v>3</v>
      </c>
      <c r="AB520">
        <f t="shared" si="142"/>
        <v>4</v>
      </c>
      <c r="AC520">
        <v>4.4400000000000004</v>
      </c>
      <c r="AD520">
        <v>5.23</v>
      </c>
      <c r="AE520">
        <v>5.4</v>
      </c>
      <c r="AF520">
        <v>4.83</v>
      </c>
      <c r="AG520">
        <v>5.38</v>
      </c>
      <c r="AH520" t="str">
        <f>LOOKUP(X520,{0,2.99,4.44,5.89},{"Low","Medium Low","Medium High","High"})</f>
        <v>Medium Low</v>
      </c>
      <c r="AI520" t="str">
        <f>LOOKUP(Y520,{0,4.12,5.23,6.34},{"Low","Medium Low","Medium High","High"})</f>
        <v>Medium Low</v>
      </c>
      <c r="AJ520" t="str">
        <f>LOOKUP(Z520,{0,4.08,5.4,6.72},{"Low","Medium Low","Medium High","High"})</f>
        <v>Low</v>
      </c>
      <c r="AK520" t="str">
        <f>LOOKUP(AA520,{0,3.41,4.83,6.25},{"Low","Medium Low","Medium High","High"})</f>
        <v>Low</v>
      </c>
      <c r="AL520" t="str">
        <f>LOOKUP(AB520,{0,4.31,5.38,6.45},{"Low","Medium Low","Medium High","High"})</f>
        <v>Low</v>
      </c>
      <c r="AM520">
        <f>VLOOKUP(C520,'CLEAN DATA'!$C$1:$BE$1213,25,FALSE)</f>
        <v>10</v>
      </c>
      <c r="AN520">
        <f>VLOOKUP($C520,'CLEAN DATA'!$C$1:$BE$1213,2,FALSE)</f>
        <v>40</v>
      </c>
      <c r="AO520" t="str">
        <f t="shared" si="143"/>
        <v>31-40</v>
      </c>
      <c r="AP520">
        <f>VLOOKUP(C520,'AT Copy'!C519:BP1731,66,FALSE)</f>
        <v>1</v>
      </c>
      <c r="AQ520">
        <f>VLOOKUP(C520,'AT Copy'!C519:BP1731,40,FALSE)</f>
        <v>1</v>
      </c>
    </row>
    <row r="521" spans="1:43" x14ac:dyDescent="0.2">
      <c r="A521">
        <v>520</v>
      </c>
      <c r="B521" s="2">
        <v>44096.62872685185</v>
      </c>
      <c r="C521" t="s">
        <v>683</v>
      </c>
      <c r="D521">
        <v>7</v>
      </c>
      <c r="E521">
        <v>7</v>
      </c>
      <c r="F521">
        <v>7</v>
      </c>
      <c r="G521">
        <v>7</v>
      </c>
      <c r="H521">
        <v>7</v>
      </c>
      <c r="I521">
        <v>7</v>
      </c>
      <c r="J521">
        <v>7</v>
      </c>
      <c r="K521">
        <v>6</v>
      </c>
      <c r="L521">
        <v>6</v>
      </c>
      <c r="M521">
        <v>7</v>
      </c>
      <c r="N521">
        <f t="shared" si="128"/>
        <v>7</v>
      </c>
      <c r="O521">
        <f t="shared" si="129"/>
        <v>1</v>
      </c>
      <c r="P521">
        <f t="shared" si="130"/>
        <v>7</v>
      </c>
      <c r="Q521">
        <f t="shared" si="131"/>
        <v>1</v>
      </c>
      <c r="R521">
        <f t="shared" si="132"/>
        <v>7</v>
      </c>
      <c r="S521">
        <f t="shared" si="133"/>
        <v>1</v>
      </c>
      <c r="T521">
        <f t="shared" si="134"/>
        <v>7</v>
      </c>
      <c r="U521">
        <f t="shared" si="135"/>
        <v>2</v>
      </c>
      <c r="V521">
        <f t="shared" si="136"/>
        <v>6</v>
      </c>
      <c r="W521">
        <f t="shared" si="137"/>
        <v>1</v>
      </c>
      <c r="X521">
        <f t="shared" si="138"/>
        <v>4</v>
      </c>
      <c r="Y521">
        <f t="shared" si="139"/>
        <v>4</v>
      </c>
      <c r="Z521">
        <f t="shared" si="140"/>
        <v>4.5</v>
      </c>
      <c r="AA521">
        <f t="shared" si="141"/>
        <v>3.5</v>
      </c>
      <c r="AB521">
        <f t="shared" si="142"/>
        <v>4</v>
      </c>
      <c r="AC521">
        <v>4.4400000000000004</v>
      </c>
      <c r="AD521">
        <v>5.23</v>
      </c>
      <c r="AE521">
        <v>5.4</v>
      </c>
      <c r="AF521">
        <v>4.83</v>
      </c>
      <c r="AG521">
        <v>5.38</v>
      </c>
      <c r="AH521" t="str">
        <f>LOOKUP(X521,{0,2.99,4.44,5.89},{"Low","Medium Low","Medium High","High"})</f>
        <v>Medium Low</v>
      </c>
      <c r="AI521" t="str">
        <f>LOOKUP(Y521,{0,4.12,5.23,6.34},{"Low","Medium Low","Medium High","High"})</f>
        <v>Low</v>
      </c>
      <c r="AJ521" t="str">
        <f>LOOKUP(Z521,{0,4.08,5.4,6.72},{"Low","Medium Low","Medium High","High"})</f>
        <v>Medium Low</v>
      </c>
      <c r="AK521" t="str">
        <f>LOOKUP(AA521,{0,3.41,4.83,6.25},{"Low","Medium Low","Medium High","High"})</f>
        <v>Medium Low</v>
      </c>
      <c r="AL521" t="str">
        <f>LOOKUP(AB521,{0,4.31,5.38,6.45},{"Low","Medium Low","Medium High","High"})</f>
        <v>Low</v>
      </c>
      <c r="AM521">
        <f>VLOOKUP(C521,'CLEAN DATA'!$C$1:$BE$1213,25,FALSE)</f>
        <v>1</v>
      </c>
      <c r="AN521">
        <f>VLOOKUP($C521,'CLEAN DATA'!$C$1:$BE$1213,2,FALSE)</f>
        <v>35</v>
      </c>
      <c r="AO521" t="str">
        <f t="shared" si="143"/>
        <v>31-40</v>
      </c>
      <c r="AP521">
        <f>VLOOKUP(C521,'AT Copy'!C520:BP1732,66,FALSE)</f>
        <v>1</v>
      </c>
      <c r="AQ521">
        <f>VLOOKUP(C521,'AT Copy'!C520:BP1732,40,FALSE)</f>
        <v>1</v>
      </c>
    </row>
    <row r="522" spans="1:43" x14ac:dyDescent="0.2">
      <c r="A522">
        <v>521</v>
      </c>
      <c r="B522" s="2">
        <v>44096.628877314812</v>
      </c>
      <c r="C522" t="s">
        <v>684</v>
      </c>
      <c r="D522">
        <v>7</v>
      </c>
      <c r="E522">
        <v>5</v>
      </c>
      <c r="F522">
        <v>3</v>
      </c>
      <c r="G522">
        <v>2</v>
      </c>
      <c r="H522">
        <v>7</v>
      </c>
      <c r="I522">
        <v>5</v>
      </c>
      <c r="J522">
        <v>6</v>
      </c>
      <c r="K522">
        <v>1</v>
      </c>
      <c r="L522">
        <v>6</v>
      </c>
      <c r="M522">
        <v>1</v>
      </c>
      <c r="N522">
        <f t="shared" si="128"/>
        <v>7</v>
      </c>
      <c r="O522">
        <f t="shared" si="129"/>
        <v>3</v>
      </c>
      <c r="P522">
        <f t="shared" si="130"/>
        <v>3</v>
      </c>
      <c r="Q522">
        <f t="shared" si="131"/>
        <v>6</v>
      </c>
      <c r="R522">
        <f t="shared" si="132"/>
        <v>7</v>
      </c>
      <c r="S522">
        <f t="shared" si="133"/>
        <v>3</v>
      </c>
      <c r="T522">
        <f t="shared" si="134"/>
        <v>6</v>
      </c>
      <c r="U522">
        <f t="shared" si="135"/>
        <v>7</v>
      </c>
      <c r="V522">
        <f t="shared" si="136"/>
        <v>6</v>
      </c>
      <c r="W522">
        <f t="shared" si="137"/>
        <v>7</v>
      </c>
      <c r="X522">
        <f t="shared" si="138"/>
        <v>5</v>
      </c>
      <c r="Y522">
        <f t="shared" si="139"/>
        <v>4.5</v>
      </c>
      <c r="Z522">
        <f t="shared" si="140"/>
        <v>5</v>
      </c>
      <c r="AA522">
        <f t="shared" si="141"/>
        <v>6</v>
      </c>
      <c r="AB522">
        <f t="shared" si="142"/>
        <v>7</v>
      </c>
      <c r="AC522">
        <v>4.4400000000000004</v>
      </c>
      <c r="AD522">
        <v>5.23</v>
      </c>
      <c r="AE522">
        <v>5.4</v>
      </c>
      <c r="AF522">
        <v>4.83</v>
      </c>
      <c r="AG522">
        <v>5.38</v>
      </c>
      <c r="AH522" t="str">
        <f>LOOKUP(X522,{0,2.99,4.44,5.89},{"Low","Medium Low","Medium High","High"})</f>
        <v>Medium High</v>
      </c>
      <c r="AI522" t="str">
        <f>LOOKUP(Y522,{0,4.12,5.23,6.34},{"Low","Medium Low","Medium High","High"})</f>
        <v>Medium Low</v>
      </c>
      <c r="AJ522" t="str">
        <f>LOOKUP(Z522,{0,4.08,5.4,6.72},{"Low","Medium Low","Medium High","High"})</f>
        <v>Medium Low</v>
      </c>
      <c r="AK522" t="str">
        <f>LOOKUP(AA522,{0,3.41,4.83,6.25},{"Low","Medium Low","Medium High","High"})</f>
        <v>Medium High</v>
      </c>
      <c r="AL522" t="str">
        <f>LOOKUP(AB522,{0,4.31,5.38,6.45},{"Low","Medium Low","Medium High","High"})</f>
        <v>High</v>
      </c>
      <c r="AM522">
        <f>VLOOKUP(C522,'CLEAN DATA'!$C$1:$BE$1213,25,FALSE)</f>
        <v>3</v>
      </c>
      <c r="AN522">
        <f>VLOOKUP($C522,'CLEAN DATA'!$C$1:$BE$1213,2,FALSE)</f>
        <v>19</v>
      </c>
      <c r="AO522" t="str">
        <f t="shared" si="143"/>
        <v>&lt;=30</v>
      </c>
      <c r="AP522">
        <f>VLOOKUP(C522,'AT Copy'!C521:BP1733,66,FALSE)</f>
        <v>3</v>
      </c>
      <c r="AQ522">
        <f>VLOOKUP(C522,'AT Copy'!C521:BP1733,40,FALSE)</f>
        <v>1</v>
      </c>
    </row>
    <row r="523" spans="1:43" x14ac:dyDescent="0.2">
      <c r="A523">
        <v>522</v>
      </c>
      <c r="B523" s="2">
        <v>44096.631631944445</v>
      </c>
      <c r="C523" t="s">
        <v>686</v>
      </c>
      <c r="D523">
        <v>3</v>
      </c>
      <c r="E523">
        <v>3</v>
      </c>
      <c r="F523">
        <v>6</v>
      </c>
      <c r="G523">
        <v>5</v>
      </c>
      <c r="H523">
        <v>5</v>
      </c>
      <c r="I523">
        <v>7</v>
      </c>
      <c r="J523">
        <v>6</v>
      </c>
      <c r="K523">
        <v>5</v>
      </c>
      <c r="L523">
        <v>6</v>
      </c>
      <c r="M523">
        <v>3</v>
      </c>
      <c r="N523">
        <f t="shared" si="128"/>
        <v>3</v>
      </c>
      <c r="O523">
        <f t="shared" si="129"/>
        <v>5</v>
      </c>
      <c r="P523">
        <f t="shared" si="130"/>
        <v>6</v>
      </c>
      <c r="Q523">
        <f t="shared" si="131"/>
        <v>3</v>
      </c>
      <c r="R523">
        <f t="shared" si="132"/>
        <v>5</v>
      </c>
      <c r="S523">
        <f t="shared" si="133"/>
        <v>1</v>
      </c>
      <c r="T523">
        <f t="shared" si="134"/>
        <v>6</v>
      </c>
      <c r="U523">
        <f t="shared" si="135"/>
        <v>3</v>
      </c>
      <c r="V523">
        <f t="shared" si="136"/>
        <v>6</v>
      </c>
      <c r="W523">
        <f t="shared" si="137"/>
        <v>5</v>
      </c>
      <c r="X523">
        <f t="shared" si="138"/>
        <v>2</v>
      </c>
      <c r="Y523">
        <f t="shared" si="139"/>
        <v>5.5</v>
      </c>
      <c r="Z523">
        <f t="shared" si="140"/>
        <v>4.5</v>
      </c>
      <c r="AA523">
        <f t="shared" si="141"/>
        <v>4.5</v>
      </c>
      <c r="AB523">
        <f t="shared" si="142"/>
        <v>5</v>
      </c>
      <c r="AC523">
        <v>4.4400000000000004</v>
      </c>
      <c r="AD523">
        <v>5.23</v>
      </c>
      <c r="AE523">
        <v>5.4</v>
      </c>
      <c r="AF523">
        <v>4.83</v>
      </c>
      <c r="AG523">
        <v>5.38</v>
      </c>
      <c r="AH523" t="str">
        <f>LOOKUP(X523,{0,2.99,4.44,5.89},{"Low","Medium Low","Medium High","High"})</f>
        <v>Low</v>
      </c>
      <c r="AI523" t="str">
        <f>LOOKUP(Y523,{0,4.12,5.23,6.34},{"Low","Medium Low","Medium High","High"})</f>
        <v>Medium High</v>
      </c>
      <c r="AJ523" t="str">
        <f>LOOKUP(Z523,{0,4.08,5.4,6.72},{"Low","Medium Low","Medium High","High"})</f>
        <v>Medium Low</v>
      </c>
      <c r="AK523" t="str">
        <f>LOOKUP(AA523,{0,3.41,4.83,6.25},{"Low","Medium Low","Medium High","High"})</f>
        <v>Medium Low</v>
      </c>
      <c r="AL523" t="str">
        <f>LOOKUP(AB523,{0,4.31,5.38,6.45},{"Low","Medium Low","Medium High","High"})</f>
        <v>Medium Low</v>
      </c>
      <c r="AM523">
        <f>VLOOKUP(C523,'CLEAN DATA'!$C$1:$BE$1213,25,FALSE)</f>
        <v>13</v>
      </c>
      <c r="AN523">
        <f>VLOOKUP($C523,'CLEAN DATA'!$C$1:$BE$1213,2,FALSE)</f>
        <v>55</v>
      </c>
      <c r="AO523" t="str">
        <f t="shared" si="143"/>
        <v>51-60</v>
      </c>
      <c r="AP523">
        <f>VLOOKUP(C523,'AT Copy'!C522:BP1734,66,FALSE)</f>
        <v>5</v>
      </c>
      <c r="AQ523">
        <f>VLOOKUP(C523,'AT Copy'!C522:BP1734,40,FALSE)</f>
        <v>0</v>
      </c>
    </row>
    <row r="524" spans="1:43" x14ac:dyDescent="0.2">
      <c r="A524">
        <v>523</v>
      </c>
      <c r="B524" s="2">
        <v>44096.633460648147</v>
      </c>
      <c r="C524" t="s">
        <v>687</v>
      </c>
      <c r="D524">
        <v>5</v>
      </c>
      <c r="E524">
        <v>4</v>
      </c>
      <c r="F524">
        <v>6</v>
      </c>
      <c r="G524">
        <v>5</v>
      </c>
      <c r="H524">
        <v>5</v>
      </c>
      <c r="I524">
        <v>3</v>
      </c>
      <c r="J524">
        <v>6</v>
      </c>
      <c r="K524">
        <v>3</v>
      </c>
      <c r="L524">
        <v>3</v>
      </c>
      <c r="M524">
        <v>5</v>
      </c>
      <c r="N524">
        <f t="shared" si="128"/>
        <v>5</v>
      </c>
      <c r="O524">
        <f t="shared" si="129"/>
        <v>4</v>
      </c>
      <c r="P524">
        <f t="shared" si="130"/>
        <v>6</v>
      </c>
      <c r="Q524">
        <f t="shared" si="131"/>
        <v>3</v>
      </c>
      <c r="R524">
        <f t="shared" si="132"/>
        <v>5</v>
      </c>
      <c r="S524">
        <f t="shared" si="133"/>
        <v>5</v>
      </c>
      <c r="T524">
        <f t="shared" si="134"/>
        <v>6</v>
      </c>
      <c r="U524">
        <f t="shared" si="135"/>
        <v>5</v>
      </c>
      <c r="V524">
        <f t="shared" si="136"/>
        <v>3</v>
      </c>
      <c r="W524">
        <f t="shared" si="137"/>
        <v>3</v>
      </c>
      <c r="X524">
        <f t="shared" si="138"/>
        <v>5</v>
      </c>
      <c r="Y524">
        <f t="shared" si="139"/>
        <v>5</v>
      </c>
      <c r="Z524">
        <f t="shared" si="140"/>
        <v>5.5</v>
      </c>
      <c r="AA524">
        <f t="shared" si="141"/>
        <v>3</v>
      </c>
      <c r="AB524">
        <f t="shared" si="142"/>
        <v>4</v>
      </c>
      <c r="AC524">
        <v>4.4400000000000004</v>
      </c>
      <c r="AD524">
        <v>5.23</v>
      </c>
      <c r="AE524">
        <v>5.4</v>
      </c>
      <c r="AF524">
        <v>4.83</v>
      </c>
      <c r="AG524">
        <v>5.38</v>
      </c>
      <c r="AH524" t="str">
        <f>LOOKUP(X524,{0,2.99,4.44,5.89},{"Low","Medium Low","Medium High","High"})</f>
        <v>Medium High</v>
      </c>
      <c r="AI524" t="str">
        <f>LOOKUP(Y524,{0,4.12,5.23,6.34},{"Low","Medium Low","Medium High","High"})</f>
        <v>Medium Low</v>
      </c>
      <c r="AJ524" t="str">
        <f>LOOKUP(Z524,{0,4.08,5.4,6.72},{"Low","Medium Low","Medium High","High"})</f>
        <v>Medium High</v>
      </c>
      <c r="AK524" t="str">
        <f>LOOKUP(AA524,{0,3.41,4.83,6.25},{"Low","Medium Low","Medium High","High"})</f>
        <v>Low</v>
      </c>
      <c r="AL524" t="str">
        <f>LOOKUP(AB524,{0,4.31,5.38,6.45},{"Low","Medium Low","Medium High","High"})</f>
        <v>Low</v>
      </c>
      <c r="AM524">
        <f>VLOOKUP(C524,'CLEAN DATA'!$C$1:$BE$1213,25,FALSE)</f>
        <v>13</v>
      </c>
      <c r="AN524">
        <f>VLOOKUP($C524,'CLEAN DATA'!$C$1:$BE$1213,2,FALSE)</f>
        <v>35</v>
      </c>
      <c r="AO524" t="str">
        <f t="shared" si="143"/>
        <v>31-40</v>
      </c>
      <c r="AP524">
        <f>VLOOKUP(C524,'AT Copy'!C523:BP1735,66,FALSE)</f>
        <v>7</v>
      </c>
      <c r="AQ524">
        <f>VLOOKUP(C524,'AT Copy'!C523:BP1735,40,FALSE)</f>
        <v>0</v>
      </c>
    </row>
    <row r="525" spans="1:43" x14ac:dyDescent="0.2">
      <c r="A525">
        <v>524</v>
      </c>
      <c r="B525" s="2">
        <v>44096.633715277778</v>
      </c>
      <c r="C525" t="s">
        <v>689</v>
      </c>
      <c r="D525">
        <v>5</v>
      </c>
      <c r="E525">
        <v>6</v>
      </c>
      <c r="F525">
        <v>7</v>
      </c>
      <c r="G525">
        <v>6</v>
      </c>
      <c r="H525">
        <v>5</v>
      </c>
      <c r="I525">
        <v>7</v>
      </c>
      <c r="J525">
        <v>4</v>
      </c>
      <c r="K525">
        <v>3</v>
      </c>
      <c r="L525">
        <v>4</v>
      </c>
      <c r="M525">
        <v>6</v>
      </c>
      <c r="N525">
        <f t="shared" si="128"/>
        <v>5</v>
      </c>
      <c r="O525">
        <f t="shared" si="129"/>
        <v>2</v>
      </c>
      <c r="P525">
        <f t="shared" si="130"/>
        <v>7</v>
      </c>
      <c r="Q525">
        <f t="shared" si="131"/>
        <v>2</v>
      </c>
      <c r="R525">
        <f t="shared" si="132"/>
        <v>5</v>
      </c>
      <c r="S525">
        <f t="shared" si="133"/>
        <v>1</v>
      </c>
      <c r="T525">
        <f t="shared" si="134"/>
        <v>4</v>
      </c>
      <c r="U525">
        <f t="shared" si="135"/>
        <v>5</v>
      </c>
      <c r="V525">
        <f t="shared" si="136"/>
        <v>4</v>
      </c>
      <c r="W525">
        <f t="shared" si="137"/>
        <v>2</v>
      </c>
      <c r="X525">
        <f t="shared" si="138"/>
        <v>3</v>
      </c>
      <c r="Y525">
        <f t="shared" si="139"/>
        <v>3</v>
      </c>
      <c r="Z525">
        <f t="shared" si="140"/>
        <v>6</v>
      </c>
      <c r="AA525">
        <f t="shared" si="141"/>
        <v>3</v>
      </c>
      <c r="AB525">
        <f t="shared" si="142"/>
        <v>3.5</v>
      </c>
      <c r="AC525">
        <v>4.4400000000000004</v>
      </c>
      <c r="AD525">
        <v>5.23</v>
      </c>
      <c r="AE525">
        <v>5.4</v>
      </c>
      <c r="AF525">
        <v>4.83</v>
      </c>
      <c r="AG525">
        <v>5.38</v>
      </c>
      <c r="AH525" t="str">
        <f>LOOKUP(X525,{0,2.99,4.44,5.89},{"Low","Medium Low","Medium High","High"})</f>
        <v>Medium Low</v>
      </c>
      <c r="AI525" t="str">
        <f>LOOKUP(Y525,{0,4.12,5.23,6.34},{"Low","Medium Low","Medium High","High"})</f>
        <v>Low</v>
      </c>
      <c r="AJ525" t="str">
        <f>LOOKUP(Z525,{0,4.08,5.4,6.72},{"Low","Medium Low","Medium High","High"})</f>
        <v>Medium High</v>
      </c>
      <c r="AK525" t="str">
        <f>LOOKUP(AA525,{0,3.41,4.83,6.25},{"Low","Medium Low","Medium High","High"})</f>
        <v>Low</v>
      </c>
      <c r="AL525" t="str">
        <f>LOOKUP(AB525,{0,4.31,5.38,6.45},{"Low","Medium Low","Medium High","High"})</f>
        <v>Low</v>
      </c>
      <c r="AM525">
        <f>VLOOKUP(C525,'CLEAN DATA'!$C$1:$BE$1213,25,FALSE)</f>
        <v>9</v>
      </c>
      <c r="AN525">
        <f>VLOOKUP($C525,'CLEAN DATA'!$C$1:$BE$1213,2,FALSE)</f>
        <v>25</v>
      </c>
      <c r="AO525" t="str">
        <f t="shared" si="143"/>
        <v>&lt;=30</v>
      </c>
      <c r="AP525">
        <f>VLOOKUP(C525,'AT Copy'!C524:BP1736,66,FALSE)</f>
        <v>5</v>
      </c>
      <c r="AQ525">
        <f>VLOOKUP(C525,'AT Copy'!C524:BP1736,40,FALSE)</f>
        <v>0</v>
      </c>
    </row>
    <row r="526" spans="1:43" x14ac:dyDescent="0.2">
      <c r="A526">
        <v>525</v>
      </c>
      <c r="B526" s="2">
        <v>44096.634629629632</v>
      </c>
      <c r="C526" t="s">
        <v>690</v>
      </c>
      <c r="D526">
        <v>5</v>
      </c>
      <c r="E526">
        <v>1</v>
      </c>
      <c r="F526">
        <v>7</v>
      </c>
      <c r="G526">
        <v>3</v>
      </c>
      <c r="H526">
        <v>6</v>
      </c>
      <c r="I526">
        <v>3</v>
      </c>
      <c r="J526">
        <v>7</v>
      </c>
      <c r="K526">
        <v>3</v>
      </c>
      <c r="L526">
        <v>6</v>
      </c>
      <c r="M526">
        <v>4</v>
      </c>
      <c r="N526">
        <f t="shared" si="128"/>
        <v>5</v>
      </c>
      <c r="O526">
        <f t="shared" si="129"/>
        <v>7</v>
      </c>
      <c r="P526">
        <f t="shared" si="130"/>
        <v>7</v>
      </c>
      <c r="Q526">
        <f t="shared" si="131"/>
        <v>5</v>
      </c>
      <c r="R526">
        <f t="shared" si="132"/>
        <v>6</v>
      </c>
      <c r="S526">
        <f t="shared" si="133"/>
        <v>5</v>
      </c>
      <c r="T526">
        <f t="shared" si="134"/>
        <v>7</v>
      </c>
      <c r="U526">
        <f t="shared" si="135"/>
        <v>5</v>
      </c>
      <c r="V526">
        <f t="shared" si="136"/>
        <v>6</v>
      </c>
      <c r="W526">
        <f t="shared" si="137"/>
        <v>4</v>
      </c>
      <c r="X526">
        <f t="shared" si="138"/>
        <v>5</v>
      </c>
      <c r="Y526">
        <f t="shared" si="139"/>
        <v>7</v>
      </c>
      <c r="Z526">
        <f t="shared" si="140"/>
        <v>6</v>
      </c>
      <c r="AA526">
        <f t="shared" si="141"/>
        <v>5.5</v>
      </c>
      <c r="AB526">
        <f t="shared" si="142"/>
        <v>5</v>
      </c>
      <c r="AC526">
        <v>4.4400000000000004</v>
      </c>
      <c r="AD526">
        <v>5.23</v>
      </c>
      <c r="AE526">
        <v>5.4</v>
      </c>
      <c r="AF526">
        <v>4.83</v>
      </c>
      <c r="AG526">
        <v>5.38</v>
      </c>
      <c r="AH526" t="str">
        <f>LOOKUP(X526,{0,2.99,4.44,5.89},{"Low","Medium Low","Medium High","High"})</f>
        <v>Medium High</v>
      </c>
      <c r="AI526" t="str">
        <f>LOOKUP(Y526,{0,4.12,5.23,6.34},{"Low","Medium Low","Medium High","High"})</f>
        <v>High</v>
      </c>
      <c r="AJ526" t="str">
        <f>LOOKUP(Z526,{0,4.08,5.4,6.72},{"Low","Medium Low","Medium High","High"})</f>
        <v>Medium High</v>
      </c>
      <c r="AK526" t="str">
        <f>LOOKUP(AA526,{0,3.41,4.83,6.25},{"Low","Medium Low","Medium High","High"})</f>
        <v>Medium High</v>
      </c>
      <c r="AL526" t="str">
        <f>LOOKUP(AB526,{0,4.31,5.38,6.45},{"Low","Medium Low","Medium High","High"})</f>
        <v>Medium Low</v>
      </c>
      <c r="AM526">
        <f>VLOOKUP(C526,'CLEAN DATA'!$C$1:$BE$1213,25,FALSE)</f>
        <v>13</v>
      </c>
      <c r="AN526">
        <f>VLOOKUP($C526,'CLEAN DATA'!$C$1:$BE$1213,2,FALSE)</f>
        <v>59</v>
      </c>
      <c r="AO526" t="str">
        <f t="shared" si="143"/>
        <v>51-60</v>
      </c>
      <c r="AP526">
        <f>VLOOKUP(C526,'AT Copy'!C525:BP1737,66,FALSE)</f>
        <v>4</v>
      </c>
      <c r="AQ526">
        <f>VLOOKUP(C526,'AT Copy'!C525:BP1737,40,FALSE)</f>
        <v>1</v>
      </c>
    </row>
    <row r="527" spans="1:43" x14ac:dyDescent="0.2">
      <c r="A527">
        <v>526</v>
      </c>
      <c r="B527" s="2">
        <v>44096.635347222225</v>
      </c>
      <c r="C527" t="s">
        <v>691</v>
      </c>
      <c r="D527">
        <v>6</v>
      </c>
      <c r="E527">
        <v>6</v>
      </c>
      <c r="F527">
        <v>6</v>
      </c>
      <c r="G527">
        <v>6</v>
      </c>
      <c r="H527">
        <v>6</v>
      </c>
      <c r="I527">
        <v>6</v>
      </c>
      <c r="J527">
        <v>6</v>
      </c>
      <c r="K527">
        <v>6</v>
      </c>
      <c r="L527">
        <v>6</v>
      </c>
      <c r="M527">
        <v>6</v>
      </c>
      <c r="N527">
        <f t="shared" si="128"/>
        <v>6</v>
      </c>
      <c r="O527">
        <f t="shared" si="129"/>
        <v>2</v>
      </c>
      <c r="P527">
        <f t="shared" si="130"/>
        <v>6</v>
      </c>
      <c r="Q527">
        <f t="shared" si="131"/>
        <v>2</v>
      </c>
      <c r="R527">
        <f t="shared" si="132"/>
        <v>6</v>
      </c>
      <c r="S527">
        <f t="shared" si="133"/>
        <v>2</v>
      </c>
      <c r="T527">
        <f t="shared" si="134"/>
        <v>6</v>
      </c>
      <c r="U527">
        <f t="shared" si="135"/>
        <v>2</v>
      </c>
      <c r="V527">
        <f t="shared" si="136"/>
        <v>6</v>
      </c>
      <c r="W527">
        <f t="shared" si="137"/>
        <v>2</v>
      </c>
      <c r="X527">
        <f t="shared" si="138"/>
        <v>4</v>
      </c>
      <c r="Y527">
        <f t="shared" si="139"/>
        <v>4</v>
      </c>
      <c r="Z527">
        <f t="shared" si="140"/>
        <v>4</v>
      </c>
      <c r="AA527">
        <f t="shared" si="141"/>
        <v>4</v>
      </c>
      <c r="AB527">
        <f t="shared" si="142"/>
        <v>4</v>
      </c>
      <c r="AC527">
        <v>4.4400000000000004</v>
      </c>
      <c r="AD527">
        <v>5.23</v>
      </c>
      <c r="AE527">
        <v>5.4</v>
      </c>
      <c r="AF527">
        <v>4.83</v>
      </c>
      <c r="AG527">
        <v>5.38</v>
      </c>
      <c r="AH527" t="str">
        <f>LOOKUP(X527,{0,2.99,4.44,5.89},{"Low","Medium Low","Medium High","High"})</f>
        <v>Medium Low</v>
      </c>
      <c r="AI527" t="str">
        <f>LOOKUP(Y527,{0,4.12,5.23,6.34},{"Low","Medium Low","Medium High","High"})</f>
        <v>Low</v>
      </c>
      <c r="AJ527" t="str">
        <f>LOOKUP(Z527,{0,4.08,5.4,6.72},{"Low","Medium Low","Medium High","High"})</f>
        <v>Low</v>
      </c>
      <c r="AK527" t="str">
        <f>LOOKUP(AA527,{0,3.41,4.83,6.25},{"Low","Medium Low","Medium High","High"})</f>
        <v>Medium Low</v>
      </c>
      <c r="AL527" t="str">
        <f>LOOKUP(AB527,{0,4.31,5.38,6.45},{"Low","Medium Low","Medium High","High"})</f>
        <v>Low</v>
      </c>
      <c r="AM527">
        <f>VLOOKUP(C527,'CLEAN DATA'!$C$1:$BE$1213,25,FALSE)</f>
        <v>10</v>
      </c>
      <c r="AN527">
        <f>VLOOKUP($C527,'CLEAN DATA'!$C$1:$BE$1213,2,FALSE)</f>
        <v>27</v>
      </c>
      <c r="AO527" t="str">
        <f t="shared" si="143"/>
        <v>&lt;=30</v>
      </c>
      <c r="AP527">
        <f>VLOOKUP(C527,'AT Copy'!C526:BP1738,66,FALSE)</f>
        <v>1</v>
      </c>
      <c r="AQ527">
        <f>VLOOKUP(C527,'AT Copy'!C526:BP1738,40,FALSE)</f>
        <v>0</v>
      </c>
    </row>
    <row r="528" spans="1:43" x14ac:dyDescent="0.2">
      <c r="A528">
        <v>527</v>
      </c>
      <c r="B528" s="2">
        <v>44096.635509259257</v>
      </c>
      <c r="C528" t="s">
        <v>692</v>
      </c>
      <c r="D528">
        <v>3</v>
      </c>
      <c r="E528">
        <v>5</v>
      </c>
      <c r="F528">
        <v>3</v>
      </c>
      <c r="G528">
        <v>5</v>
      </c>
      <c r="H528">
        <v>3</v>
      </c>
      <c r="I528">
        <v>1</v>
      </c>
      <c r="J528">
        <v>5</v>
      </c>
      <c r="K528">
        <v>5</v>
      </c>
      <c r="L528">
        <v>4</v>
      </c>
      <c r="M528">
        <v>5</v>
      </c>
      <c r="N528">
        <f t="shared" si="128"/>
        <v>3</v>
      </c>
      <c r="O528">
        <f t="shared" si="129"/>
        <v>3</v>
      </c>
      <c r="P528">
        <f t="shared" si="130"/>
        <v>3</v>
      </c>
      <c r="Q528">
        <f t="shared" si="131"/>
        <v>3</v>
      </c>
      <c r="R528">
        <f t="shared" si="132"/>
        <v>3</v>
      </c>
      <c r="S528">
        <f t="shared" si="133"/>
        <v>7</v>
      </c>
      <c r="T528">
        <f t="shared" si="134"/>
        <v>5</v>
      </c>
      <c r="U528">
        <f t="shared" si="135"/>
        <v>3</v>
      </c>
      <c r="V528">
        <f t="shared" si="136"/>
        <v>4</v>
      </c>
      <c r="W528">
        <f t="shared" si="137"/>
        <v>3</v>
      </c>
      <c r="X528">
        <f t="shared" si="138"/>
        <v>5</v>
      </c>
      <c r="Y528">
        <f t="shared" si="139"/>
        <v>4</v>
      </c>
      <c r="Z528">
        <f t="shared" si="140"/>
        <v>3</v>
      </c>
      <c r="AA528">
        <f t="shared" si="141"/>
        <v>3.5</v>
      </c>
      <c r="AB528">
        <f t="shared" si="142"/>
        <v>3</v>
      </c>
      <c r="AC528">
        <v>4.4400000000000004</v>
      </c>
      <c r="AD528">
        <v>5.23</v>
      </c>
      <c r="AE528">
        <v>5.4</v>
      </c>
      <c r="AF528">
        <v>4.83</v>
      </c>
      <c r="AG528">
        <v>5.38</v>
      </c>
      <c r="AH528" t="str">
        <f>LOOKUP(X528,{0,2.99,4.44,5.89},{"Low","Medium Low","Medium High","High"})</f>
        <v>Medium High</v>
      </c>
      <c r="AI528" t="str">
        <f>LOOKUP(Y528,{0,4.12,5.23,6.34},{"Low","Medium Low","Medium High","High"})</f>
        <v>Low</v>
      </c>
      <c r="AJ528" t="str">
        <f>LOOKUP(Z528,{0,4.08,5.4,6.72},{"Low","Medium Low","Medium High","High"})</f>
        <v>Low</v>
      </c>
      <c r="AK528" t="str">
        <f>LOOKUP(AA528,{0,3.41,4.83,6.25},{"Low","Medium Low","Medium High","High"})</f>
        <v>Medium Low</v>
      </c>
      <c r="AL528" t="str">
        <f>LOOKUP(AB528,{0,4.31,5.38,6.45},{"Low","Medium Low","Medium High","High"})</f>
        <v>Low</v>
      </c>
      <c r="AM528">
        <f>VLOOKUP(C528,'CLEAN DATA'!$C$1:$BE$1213,25,FALSE)</f>
        <v>1</v>
      </c>
      <c r="AN528">
        <f>VLOOKUP($C528,'CLEAN DATA'!$C$1:$BE$1213,2,FALSE)</f>
        <v>26</v>
      </c>
      <c r="AO528" t="str">
        <f t="shared" si="143"/>
        <v>&lt;=30</v>
      </c>
      <c r="AP528">
        <f>VLOOKUP(C528,'AT Copy'!C527:BP1739,66,FALSE)</f>
        <v>1</v>
      </c>
      <c r="AQ528">
        <f>VLOOKUP(C528,'AT Copy'!C527:BP1739,40,FALSE)</f>
        <v>0</v>
      </c>
    </row>
    <row r="529" spans="1:43" x14ac:dyDescent="0.2">
      <c r="A529">
        <v>528</v>
      </c>
      <c r="B529" s="2">
        <v>44096.635775462964</v>
      </c>
      <c r="C529" t="s">
        <v>693</v>
      </c>
      <c r="D529">
        <v>6</v>
      </c>
      <c r="E529">
        <v>6</v>
      </c>
      <c r="F529">
        <v>7</v>
      </c>
      <c r="G529">
        <v>7</v>
      </c>
      <c r="H529">
        <v>7</v>
      </c>
      <c r="I529">
        <v>6</v>
      </c>
      <c r="J529">
        <v>6</v>
      </c>
      <c r="K529">
        <v>7</v>
      </c>
      <c r="L529">
        <v>6</v>
      </c>
      <c r="M529">
        <v>6</v>
      </c>
      <c r="N529">
        <f t="shared" si="128"/>
        <v>6</v>
      </c>
      <c r="O529">
        <f t="shared" si="129"/>
        <v>2</v>
      </c>
      <c r="P529">
        <f t="shared" si="130"/>
        <v>7</v>
      </c>
      <c r="Q529">
        <f t="shared" si="131"/>
        <v>1</v>
      </c>
      <c r="R529">
        <f t="shared" si="132"/>
        <v>7</v>
      </c>
      <c r="S529">
        <f t="shared" si="133"/>
        <v>2</v>
      </c>
      <c r="T529">
        <f t="shared" si="134"/>
        <v>6</v>
      </c>
      <c r="U529">
        <f t="shared" si="135"/>
        <v>1</v>
      </c>
      <c r="V529">
        <f t="shared" si="136"/>
        <v>6</v>
      </c>
      <c r="W529">
        <f t="shared" si="137"/>
        <v>2</v>
      </c>
      <c r="X529">
        <f t="shared" si="138"/>
        <v>4</v>
      </c>
      <c r="Y529">
        <f t="shared" si="139"/>
        <v>4</v>
      </c>
      <c r="Z529">
        <f t="shared" si="140"/>
        <v>4</v>
      </c>
      <c r="AA529">
        <f t="shared" si="141"/>
        <v>3.5</v>
      </c>
      <c r="AB529">
        <f t="shared" si="142"/>
        <v>4.5</v>
      </c>
      <c r="AC529">
        <v>4.4400000000000004</v>
      </c>
      <c r="AD529">
        <v>5.23</v>
      </c>
      <c r="AE529">
        <v>5.4</v>
      </c>
      <c r="AF529">
        <v>4.83</v>
      </c>
      <c r="AG529">
        <v>5.38</v>
      </c>
      <c r="AH529" t="str">
        <f>LOOKUP(X529,{0,2.99,4.44,5.89},{"Low","Medium Low","Medium High","High"})</f>
        <v>Medium Low</v>
      </c>
      <c r="AI529" t="str">
        <f>LOOKUP(Y529,{0,4.12,5.23,6.34},{"Low","Medium Low","Medium High","High"})</f>
        <v>Low</v>
      </c>
      <c r="AJ529" t="str">
        <f>LOOKUP(Z529,{0,4.08,5.4,6.72},{"Low","Medium Low","Medium High","High"})</f>
        <v>Low</v>
      </c>
      <c r="AK529" t="str">
        <f>LOOKUP(AA529,{0,3.41,4.83,6.25},{"Low","Medium Low","Medium High","High"})</f>
        <v>Medium Low</v>
      </c>
      <c r="AL529" t="str">
        <f>LOOKUP(AB529,{0,4.31,5.38,6.45},{"Low","Medium Low","Medium High","High"})</f>
        <v>Medium Low</v>
      </c>
      <c r="AM529">
        <f>VLOOKUP(C529,'CLEAN DATA'!$C$1:$BE$1213,25,FALSE)</f>
        <v>1</v>
      </c>
      <c r="AN529">
        <f>VLOOKUP($C529,'CLEAN DATA'!$C$1:$BE$1213,2,FALSE)</f>
        <v>35</v>
      </c>
      <c r="AO529" t="str">
        <f t="shared" si="143"/>
        <v>31-40</v>
      </c>
      <c r="AP529">
        <f>VLOOKUP(C529,'AT Copy'!C528:BP1740,66,FALSE)</f>
        <v>1</v>
      </c>
      <c r="AQ529">
        <f>VLOOKUP(C529,'AT Copy'!C528:BP1740,40,FALSE)</f>
        <v>0</v>
      </c>
    </row>
    <row r="530" spans="1:43" x14ac:dyDescent="0.2">
      <c r="A530">
        <v>529</v>
      </c>
      <c r="B530" s="2">
        <v>44096.636134259257</v>
      </c>
      <c r="C530" t="s">
        <v>694</v>
      </c>
      <c r="D530">
        <v>3</v>
      </c>
      <c r="E530">
        <v>1</v>
      </c>
      <c r="F530">
        <v>6</v>
      </c>
      <c r="G530">
        <v>3</v>
      </c>
      <c r="H530">
        <v>6</v>
      </c>
      <c r="I530">
        <v>2</v>
      </c>
      <c r="J530">
        <v>7</v>
      </c>
      <c r="K530">
        <v>1</v>
      </c>
      <c r="L530">
        <v>6</v>
      </c>
      <c r="M530">
        <v>2</v>
      </c>
      <c r="N530">
        <f t="shared" si="128"/>
        <v>3</v>
      </c>
      <c r="O530">
        <f t="shared" si="129"/>
        <v>7</v>
      </c>
      <c r="P530">
        <f t="shared" si="130"/>
        <v>6</v>
      </c>
      <c r="Q530">
        <f t="shared" si="131"/>
        <v>5</v>
      </c>
      <c r="R530">
        <f t="shared" si="132"/>
        <v>6</v>
      </c>
      <c r="S530">
        <f t="shared" si="133"/>
        <v>6</v>
      </c>
      <c r="T530">
        <f t="shared" si="134"/>
        <v>7</v>
      </c>
      <c r="U530">
        <f t="shared" si="135"/>
        <v>7</v>
      </c>
      <c r="V530">
        <f t="shared" si="136"/>
        <v>6</v>
      </c>
      <c r="W530">
        <f t="shared" si="137"/>
        <v>6</v>
      </c>
      <c r="X530">
        <f t="shared" si="138"/>
        <v>4.5</v>
      </c>
      <c r="Y530">
        <f t="shared" si="139"/>
        <v>7</v>
      </c>
      <c r="Z530">
        <f t="shared" si="140"/>
        <v>6.5</v>
      </c>
      <c r="AA530">
        <f t="shared" si="141"/>
        <v>5.5</v>
      </c>
      <c r="AB530">
        <f t="shared" si="142"/>
        <v>6</v>
      </c>
      <c r="AC530">
        <v>4.4400000000000004</v>
      </c>
      <c r="AD530">
        <v>5.23</v>
      </c>
      <c r="AE530">
        <v>5.4</v>
      </c>
      <c r="AF530">
        <v>4.83</v>
      </c>
      <c r="AG530">
        <v>5.38</v>
      </c>
      <c r="AH530" t="str">
        <f>LOOKUP(X530,{0,2.99,4.44,5.89},{"Low","Medium Low","Medium High","High"})</f>
        <v>Medium High</v>
      </c>
      <c r="AI530" t="str">
        <f>LOOKUP(Y530,{0,4.12,5.23,6.34},{"Low","Medium Low","Medium High","High"})</f>
        <v>High</v>
      </c>
      <c r="AJ530" t="str">
        <f>LOOKUP(Z530,{0,4.08,5.4,6.72},{"Low","Medium Low","Medium High","High"})</f>
        <v>Medium High</v>
      </c>
      <c r="AK530" t="str">
        <f>LOOKUP(AA530,{0,3.41,4.83,6.25},{"Low","Medium Low","Medium High","High"})</f>
        <v>Medium High</v>
      </c>
      <c r="AL530" t="str">
        <f>LOOKUP(AB530,{0,4.31,5.38,6.45},{"Low","Medium Low","Medium High","High"})</f>
        <v>Medium High</v>
      </c>
      <c r="AM530">
        <f>VLOOKUP(C530,'CLEAN DATA'!$C$1:$BE$1213,25,FALSE)</f>
        <v>10</v>
      </c>
      <c r="AN530">
        <f>VLOOKUP($C530,'CLEAN DATA'!$C$1:$BE$1213,2,FALSE)</f>
        <v>70</v>
      </c>
      <c r="AO530" t="str">
        <f t="shared" si="143"/>
        <v>60+</v>
      </c>
      <c r="AP530">
        <f>VLOOKUP(C530,'AT Copy'!C529:BP1741,66,FALSE)</f>
        <v>8</v>
      </c>
      <c r="AQ530">
        <f>VLOOKUP(C530,'AT Copy'!C529:BP1741,40,FALSE)</f>
        <v>1</v>
      </c>
    </row>
    <row r="531" spans="1:43" x14ac:dyDescent="0.2">
      <c r="A531">
        <v>530</v>
      </c>
      <c r="B531" s="2">
        <v>44096.63789351852</v>
      </c>
      <c r="C531" t="s">
        <v>695</v>
      </c>
      <c r="D531">
        <v>6</v>
      </c>
      <c r="E531">
        <v>1</v>
      </c>
      <c r="F531">
        <v>5</v>
      </c>
      <c r="G531">
        <v>1</v>
      </c>
      <c r="H531">
        <v>6</v>
      </c>
      <c r="I531">
        <v>6</v>
      </c>
      <c r="J531">
        <v>6</v>
      </c>
      <c r="K531">
        <v>1</v>
      </c>
      <c r="L531">
        <v>6</v>
      </c>
      <c r="M531">
        <v>5</v>
      </c>
      <c r="N531">
        <f t="shared" si="128"/>
        <v>6</v>
      </c>
      <c r="O531">
        <f t="shared" si="129"/>
        <v>7</v>
      </c>
      <c r="P531">
        <f t="shared" si="130"/>
        <v>5</v>
      </c>
      <c r="Q531">
        <f t="shared" si="131"/>
        <v>7</v>
      </c>
      <c r="R531">
        <f t="shared" si="132"/>
        <v>6</v>
      </c>
      <c r="S531">
        <f t="shared" si="133"/>
        <v>2</v>
      </c>
      <c r="T531">
        <f t="shared" si="134"/>
        <v>6</v>
      </c>
      <c r="U531">
        <f t="shared" si="135"/>
        <v>7</v>
      </c>
      <c r="V531">
        <f t="shared" si="136"/>
        <v>6</v>
      </c>
      <c r="W531">
        <f t="shared" si="137"/>
        <v>3</v>
      </c>
      <c r="X531">
        <f t="shared" si="138"/>
        <v>4</v>
      </c>
      <c r="Y531">
        <f t="shared" si="139"/>
        <v>6.5</v>
      </c>
      <c r="Z531">
        <f t="shared" si="140"/>
        <v>6</v>
      </c>
      <c r="AA531">
        <f t="shared" si="141"/>
        <v>6.5</v>
      </c>
      <c r="AB531">
        <f t="shared" si="142"/>
        <v>4.5</v>
      </c>
      <c r="AC531">
        <v>4.4400000000000004</v>
      </c>
      <c r="AD531">
        <v>5.23</v>
      </c>
      <c r="AE531">
        <v>5.4</v>
      </c>
      <c r="AF531">
        <v>4.83</v>
      </c>
      <c r="AG531">
        <v>5.38</v>
      </c>
      <c r="AH531" t="str">
        <f>LOOKUP(X531,{0,2.99,4.44,5.89},{"Low","Medium Low","Medium High","High"})</f>
        <v>Medium Low</v>
      </c>
      <c r="AI531" t="str">
        <f>LOOKUP(Y531,{0,4.12,5.23,6.34},{"Low","Medium Low","Medium High","High"})</f>
        <v>High</v>
      </c>
      <c r="AJ531" t="str">
        <f>LOOKUP(Z531,{0,4.08,5.4,6.72},{"Low","Medium Low","Medium High","High"})</f>
        <v>Medium High</v>
      </c>
      <c r="AK531" t="str">
        <f>LOOKUP(AA531,{0,3.41,4.83,6.25},{"Low","Medium Low","Medium High","High"})</f>
        <v>High</v>
      </c>
      <c r="AL531" t="str">
        <f>LOOKUP(AB531,{0,4.31,5.38,6.45},{"Low","Medium Low","Medium High","High"})</f>
        <v>Medium Low</v>
      </c>
      <c r="AM531">
        <f>VLOOKUP(C531,'CLEAN DATA'!$C$1:$BE$1213,25,FALSE)</f>
        <v>9</v>
      </c>
      <c r="AN531">
        <f>VLOOKUP($C531,'CLEAN DATA'!$C$1:$BE$1213,2,FALSE)</f>
        <v>54</v>
      </c>
      <c r="AO531" t="str">
        <f t="shared" si="143"/>
        <v>51-60</v>
      </c>
      <c r="AP531">
        <f>VLOOKUP(C531,'AT Copy'!C530:BP1742,66,FALSE)</f>
        <v>2</v>
      </c>
      <c r="AQ531">
        <f>VLOOKUP(C531,'AT Copy'!C530:BP1742,40,FALSE)</f>
        <v>0</v>
      </c>
    </row>
    <row r="532" spans="1:43" x14ac:dyDescent="0.2">
      <c r="A532">
        <v>531</v>
      </c>
      <c r="B532" s="2">
        <v>44096.642812500002</v>
      </c>
      <c r="C532" t="s">
        <v>696</v>
      </c>
      <c r="D532">
        <v>5</v>
      </c>
      <c r="E532">
        <v>4</v>
      </c>
      <c r="F532">
        <v>6</v>
      </c>
      <c r="G532">
        <v>4</v>
      </c>
      <c r="H532">
        <v>4</v>
      </c>
      <c r="I532">
        <v>3</v>
      </c>
      <c r="J532">
        <v>5</v>
      </c>
      <c r="K532">
        <v>1</v>
      </c>
      <c r="L532">
        <v>5</v>
      </c>
      <c r="M532">
        <v>2</v>
      </c>
      <c r="N532">
        <f t="shared" si="128"/>
        <v>5</v>
      </c>
      <c r="O532">
        <f t="shared" si="129"/>
        <v>4</v>
      </c>
      <c r="P532">
        <f t="shared" si="130"/>
        <v>6</v>
      </c>
      <c r="Q532">
        <f t="shared" si="131"/>
        <v>4</v>
      </c>
      <c r="R532">
        <f t="shared" si="132"/>
        <v>4</v>
      </c>
      <c r="S532">
        <f t="shared" si="133"/>
        <v>5</v>
      </c>
      <c r="T532">
        <f t="shared" si="134"/>
        <v>5</v>
      </c>
      <c r="U532">
        <f t="shared" si="135"/>
        <v>7</v>
      </c>
      <c r="V532">
        <f t="shared" si="136"/>
        <v>5</v>
      </c>
      <c r="W532">
        <f t="shared" si="137"/>
        <v>6</v>
      </c>
      <c r="X532">
        <f t="shared" si="138"/>
        <v>5</v>
      </c>
      <c r="Y532">
        <f t="shared" si="139"/>
        <v>4.5</v>
      </c>
      <c r="Z532">
        <f t="shared" si="140"/>
        <v>6.5</v>
      </c>
      <c r="AA532">
        <f t="shared" si="141"/>
        <v>4.5</v>
      </c>
      <c r="AB532">
        <f t="shared" si="142"/>
        <v>5</v>
      </c>
      <c r="AC532">
        <v>4.4400000000000004</v>
      </c>
      <c r="AD532">
        <v>5.23</v>
      </c>
      <c r="AE532">
        <v>5.4</v>
      </c>
      <c r="AF532">
        <v>4.83</v>
      </c>
      <c r="AG532">
        <v>5.38</v>
      </c>
      <c r="AH532" t="str">
        <f>LOOKUP(X532,{0,2.99,4.44,5.89},{"Low","Medium Low","Medium High","High"})</f>
        <v>Medium High</v>
      </c>
      <c r="AI532" t="str">
        <f>LOOKUP(Y532,{0,4.12,5.23,6.34},{"Low","Medium Low","Medium High","High"})</f>
        <v>Medium Low</v>
      </c>
      <c r="AJ532" t="str">
        <f>LOOKUP(Z532,{0,4.08,5.4,6.72},{"Low","Medium Low","Medium High","High"})</f>
        <v>Medium High</v>
      </c>
      <c r="AK532" t="str">
        <f>LOOKUP(AA532,{0,3.41,4.83,6.25},{"Low","Medium Low","Medium High","High"})</f>
        <v>Medium Low</v>
      </c>
      <c r="AL532" t="str">
        <f>LOOKUP(AB532,{0,4.31,5.38,6.45},{"Low","Medium Low","Medium High","High"})</f>
        <v>Medium Low</v>
      </c>
      <c r="AM532">
        <f>VLOOKUP(C532,'CLEAN DATA'!$C$1:$BE$1213,25,FALSE)</f>
        <v>14</v>
      </c>
      <c r="AN532">
        <f>VLOOKUP($C532,'CLEAN DATA'!$C$1:$BE$1213,2,FALSE)</f>
        <v>68</v>
      </c>
      <c r="AO532" t="str">
        <f t="shared" si="143"/>
        <v>60+</v>
      </c>
      <c r="AP532">
        <f>VLOOKUP(C532,'AT Copy'!C531:BP1743,66,FALSE)</f>
        <v>6</v>
      </c>
      <c r="AQ532">
        <f>VLOOKUP(C532,'AT Copy'!C531:BP1743,40,FALSE)</f>
        <v>1</v>
      </c>
    </row>
    <row r="533" spans="1:43" x14ac:dyDescent="0.2">
      <c r="A533">
        <v>532</v>
      </c>
      <c r="B533" s="2">
        <v>44096.643159722225</v>
      </c>
      <c r="C533" t="s">
        <v>697</v>
      </c>
      <c r="D533">
        <v>6</v>
      </c>
      <c r="E533">
        <v>4</v>
      </c>
      <c r="F533">
        <v>6</v>
      </c>
      <c r="G533">
        <v>4</v>
      </c>
      <c r="H533">
        <v>6</v>
      </c>
      <c r="I533">
        <v>4</v>
      </c>
      <c r="J533">
        <v>6</v>
      </c>
      <c r="K533">
        <v>3</v>
      </c>
      <c r="L533">
        <v>6</v>
      </c>
      <c r="M533">
        <v>3</v>
      </c>
      <c r="N533">
        <f t="shared" si="128"/>
        <v>6</v>
      </c>
      <c r="O533">
        <f t="shared" si="129"/>
        <v>4</v>
      </c>
      <c r="P533">
        <f t="shared" si="130"/>
        <v>6</v>
      </c>
      <c r="Q533">
        <f t="shared" si="131"/>
        <v>4</v>
      </c>
      <c r="R533">
        <f t="shared" si="132"/>
        <v>6</v>
      </c>
      <c r="S533">
        <f t="shared" si="133"/>
        <v>4</v>
      </c>
      <c r="T533">
        <f t="shared" si="134"/>
        <v>6</v>
      </c>
      <c r="U533">
        <f t="shared" si="135"/>
        <v>5</v>
      </c>
      <c r="V533">
        <f t="shared" si="136"/>
        <v>6</v>
      </c>
      <c r="W533">
        <f t="shared" si="137"/>
        <v>5</v>
      </c>
      <c r="X533">
        <f t="shared" si="138"/>
        <v>5</v>
      </c>
      <c r="Y533">
        <f t="shared" si="139"/>
        <v>5</v>
      </c>
      <c r="Z533">
        <f t="shared" si="140"/>
        <v>5.5</v>
      </c>
      <c r="AA533">
        <f t="shared" si="141"/>
        <v>5</v>
      </c>
      <c r="AB533">
        <f t="shared" si="142"/>
        <v>5.5</v>
      </c>
      <c r="AC533">
        <v>4.4400000000000004</v>
      </c>
      <c r="AD533">
        <v>5.23</v>
      </c>
      <c r="AE533">
        <v>5.4</v>
      </c>
      <c r="AF533">
        <v>4.83</v>
      </c>
      <c r="AG533">
        <v>5.38</v>
      </c>
      <c r="AH533" t="str">
        <f>LOOKUP(X533,{0,2.99,4.44,5.89},{"Low","Medium Low","Medium High","High"})</f>
        <v>Medium High</v>
      </c>
      <c r="AI533" t="str">
        <f>LOOKUP(Y533,{0,4.12,5.23,6.34},{"Low","Medium Low","Medium High","High"})</f>
        <v>Medium Low</v>
      </c>
      <c r="AJ533" t="str">
        <f>LOOKUP(Z533,{0,4.08,5.4,6.72},{"Low","Medium Low","Medium High","High"})</f>
        <v>Medium High</v>
      </c>
      <c r="AK533" t="str">
        <f>LOOKUP(AA533,{0,3.41,4.83,6.25},{"Low","Medium Low","Medium High","High"})</f>
        <v>Medium High</v>
      </c>
      <c r="AL533" t="str">
        <f>LOOKUP(AB533,{0,4.31,5.38,6.45},{"Low","Medium Low","Medium High","High"})</f>
        <v>Medium High</v>
      </c>
      <c r="AM533">
        <f>VLOOKUP(C533,'CLEAN DATA'!$C$1:$BE$1213,25,FALSE)</f>
        <v>3</v>
      </c>
      <c r="AN533">
        <f>VLOOKUP($C533,'CLEAN DATA'!$C$1:$BE$1213,2,FALSE)</f>
        <v>43</v>
      </c>
      <c r="AO533" t="str">
        <f t="shared" si="143"/>
        <v>41-50</v>
      </c>
      <c r="AP533">
        <f>VLOOKUP(C533,'AT Copy'!C532:BP1744,66,FALSE)</f>
        <v>6</v>
      </c>
      <c r="AQ533">
        <f>VLOOKUP(C533,'AT Copy'!C532:BP1744,40,FALSE)</f>
        <v>0</v>
      </c>
    </row>
    <row r="534" spans="1:43" x14ac:dyDescent="0.2">
      <c r="A534">
        <v>533</v>
      </c>
      <c r="B534" s="2">
        <v>44096.644525462965</v>
      </c>
      <c r="C534" t="s">
        <v>698</v>
      </c>
      <c r="D534">
        <v>7</v>
      </c>
      <c r="E534">
        <v>7</v>
      </c>
      <c r="F534">
        <v>6</v>
      </c>
      <c r="G534">
        <v>5</v>
      </c>
      <c r="H534">
        <v>7</v>
      </c>
      <c r="I534">
        <v>1</v>
      </c>
      <c r="J534">
        <v>1</v>
      </c>
      <c r="K534">
        <v>3</v>
      </c>
      <c r="L534">
        <v>5</v>
      </c>
      <c r="M534">
        <v>1</v>
      </c>
      <c r="N534">
        <f t="shared" si="128"/>
        <v>7</v>
      </c>
      <c r="O534">
        <f t="shared" si="129"/>
        <v>1</v>
      </c>
      <c r="P534">
        <f t="shared" si="130"/>
        <v>6</v>
      </c>
      <c r="Q534">
        <f t="shared" si="131"/>
        <v>3</v>
      </c>
      <c r="R534">
        <f t="shared" si="132"/>
        <v>7</v>
      </c>
      <c r="S534">
        <f t="shared" si="133"/>
        <v>7</v>
      </c>
      <c r="T534">
        <f t="shared" si="134"/>
        <v>1</v>
      </c>
      <c r="U534">
        <f t="shared" si="135"/>
        <v>5</v>
      </c>
      <c r="V534">
        <f t="shared" si="136"/>
        <v>5</v>
      </c>
      <c r="W534">
        <f t="shared" si="137"/>
        <v>7</v>
      </c>
      <c r="X534">
        <f t="shared" si="138"/>
        <v>7</v>
      </c>
      <c r="Y534">
        <f t="shared" si="139"/>
        <v>1</v>
      </c>
      <c r="Z534">
        <f t="shared" si="140"/>
        <v>5.5</v>
      </c>
      <c r="AA534">
        <f t="shared" si="141"/>
        <v>4</v>
      </c>
      <c r="AB534">
        <f t="shared" si="142"/>
        <v>7</v>
      </c>
      <c r="AC534">
        <v>4.4400000000000004</v>
      </c>
      <c r="AD534">
        <v>5.23</v>
      </c>
      <c r="AE534">
        <v>5.4</v>
      </c>
      <c r="AF534">
        <v>4.83</v>
      </c>
      <c r="AG534">
        <v>5.38</v>
      </c>
      <c r="AH534" t="str">
        <f>LOOKUP(X534,{0,2.99,4.44,5.89},{"Low","Medium Low","Medium High","High"})</f>
        <v>High</v>
      </c>
      <c r="AI534" t="str">
        <f>LOOKUP(Y534,{0,4.12,5.23,6.34},{"Low","Medium Low","Medium High","High"})</f>
        <v>Low</v>
      </c>
      <c r="AJ534" t="str">
        <f>LOOKUP(Z534,{0,4.08,5.4,6.72},{"Low","Medium Low","Medium High","High"})</f>
        <v>Medium High</v>
      </c>
      <c r="AK534" t="str">
        <f>LOOKUP(AA534,{0,3.41,4.83,6.25},{"Low","Medium Low","Medium High","High"})</f>
        <v>Medium Low</v>
      </c>
      <c r="AL534" t="str">
        <f>LOOKUP(AB534,{0,4.31,5.38,6.45},{"Low","Medium Low","Medium High","High"})</f>
        <v>High</v>
      </c>
      <c r="AM534">
        <f>VLOOKUP(C534,'CLEAN DATA'!$C$1:$BE$1213,25,FALSE)</f>
        <v>10</v>
      </c>
      <c r="AN534">
        <f>VLOOKUP($C534,'CLEAN DATA'!$C$1:$BE$1213,2,FALSE)</f>
        <v>42</v>
      </c>
      <c r="AO534" t="str">
        <f t="shared" si="143"/>
        <v>41-50</v>
      </c>
      <c r="AP534">
        <f>VLOOKUP(C534,'AT Copy'!C533:BP1745,66,FALSE)</f>
        <v>7</v>
      </c>
      <c r="AQ534">
        <f>VLOOKUP(C534,'AT Copy'!C533:BP1745,40,FALSE)</f>
        <v>1</v>
      </c>
    </row>
    <row r="535" spans="1:43" x14ac:dyDescent="0.2">
      <c r="A535">
        <v>534</v>
      </c>
      <c r="B535" s="2">
        <v>44096.645995370367</v>
      </c>
      <c r="C535" t="s">
        <v>699</v>
      </c>
      <c r="D535">
        <v>2</v>
      </c>
      <c r="E535">
        <v>6</v>
      </c>
      <c r="F535">
        <v>6</v>
      </c>
      <c r="G535">
        <v>3</v>
      </c>
      <c r="H535">
        <v>6</v>
      </c>
      <c r="I535">
        <v>6</v>
      </c>
      <c r="J535">
        <v>7</v>
      </c>
      <c r="K535">
        <v>7</v>
      </c>
      <c r="L535">
        <v>7</v>
      </c>
      <c r="M535">
        <v>4</v>
      </c>
      <c r="N535">
        <f t="shared" si="128"/>
        <v>2</v>
      </c>
      <c r="O535">
        <f t="shared" si="129"/>
        <v>2</v>
      </c>
      <c r="P535">
        <f t="shared" si="130"/>
        <v>6</v>
      </c>
      <c r="Q535">
        <f t="shared" si="131"/>
        <v>5</v>
      </c>
      <c r="R535">
        <f t="shared" si="132"/>
        <v>6</v>
      </c>
      <c r="S535">
        <f t="shared" si="133"/>
        <v>2</v>
      </c>
      <c r="T535">
        <f t="shared" si="134"/>
        <v>7</v>
      </c>
      <c r="U535">
        <f t="shared" si="135"/>
        <v>1</v>
      </c>
      <c r="V535">
        <f t="shared" si="136"/>
        <v>7</v>
      </c>
      <c r="W535">
        <f t="shared" si="137"/>
        <v>4</v>
      </c>
      <c r="X535">
        <f t="shared" si="138"/>
        <v>2</v>
      </c>
      <c r="Y535">
        <f t="shared" si="139"/>
        <v>4.5</v>
      </c>
      <c r="Z535">
        <f t="shared" si="140"/>
        <v>3.5</v>
      </c>
      <c r="AA535">
        <f t="shared" si="141"/>
        <v>6</v>
      </c>
      <c r="AB535">
        <f t="shared" si="142"/>
        <v>5</v>
      </c>
      <c r="AC535">
        <v>4.4400000000000004</v>
      </c>
      <c r="AD535">
        <v>5.23</v>
      </c>
      <c r="AE535">
        <v>5.4</v>
      </c>
      <c r="AF535">
        <v>4.83</v>
      </c>
      <c r="AG535">
        <v>5.38</v>
      </c>
      <c r="AH535" t="str">
        <f>LOOKUP(X535,{0,2.99,4.44,5.89},{"Low","Medium Low","Medium High","High"})</f>
        <v>Low</v>
      </c>
      <c r="AI535" t="str">
        <f>LOOKUP(Y535,{0,4.12,5.23,6.34},{"Low","Medium Low","Medium High","High"})</f>
        <v>Medium Low</v>
      </c>
      <c r="AJ535" t="str">
        <f>LOOKUP(Z535,{0,4.08,5.4,6.72},{"Low","Medium Low","Medium High","High"})</f>
        <v>Low</v>
      </c>
      <c r="AK535" t="str">
        <f>LOOKUP(AA535,{0,3.41,4.83,6.25},{"Low","Medium Low","Medium High","High"})</f>
        <v>Medium High</v>
      </c>
      <c r="AL535" t="str">
        <f>LOOKUP(AB535,{0,4.31,5.38,6.45},{"Low","Medium Low","Medium High","High"})</f>
        <v>Medium Low</v>
      </c>
      <c r="AM535">
        <f>VLOOKUP(C535,'CLEAN DATA'!$C$1:$BE$1213,25,FALSE)</f>
        <v>10</v>
      </c>
      <c r="AN535">
        <f>VLOOKUP($C535,'CLEAN DATA'!$C$1:$BE$1213,2,FALSE)</f>
        <v>22</v>
      </c>
      <c r="AO535" t="str">
        <f t="shared" si="143"/>
        <v>&lt;=30</v>
      </c>
      <c r="AP535">
        <f>VLOOKUP(C535,'AT Copy'!C534:BP1746,66,FALSE)</f>
        <v>3</v>
      </c>
      <c r="AQ535">
        <f>VLOOKUP(C535,'AT Copy'!C534:BP1746,40,FALSE)</f>
        <v>0</v>
      </c>
    </row>
    <row r="536" spans="1:43" x14ac:dyDescent="0.2">
      <c r="A536">
        <v>535</v>
      </c>
      <c r="B536" s="2">
        <v>44096.650196759256</v>
      </c>
      <c r="C536" t="s">
        <v>700</v>
      </c>
      <c r="D536">
        <v>5</v>
      </c>
      <c r="E536">
        <v>5</v>
      </c>
      <c r="F536">
        <v>5</v>
      </c>
      <c r="G536">
        <v>3</v>
      </c>
      <c r="H536">
        <v>5</v>
      </c>
      <c r="I536">
        <v>5</v>
      </c>
      <c r="J536">
        <v>5</v>
      </c>
      <c r="K536">
        <v>1</v>
      </c>
      <c r="L536">
        <v>4</v>
      </c>
      <c r="M536">
        <v>5</v>
      </c>
      <c r="N536">
        <f t="shared" si="128"/>
        <v>5</v>
      </c>
      <c r="O536">
        <f t="shared" si="129"/>
        <v>3</v>
      </c>
      <c r="P536">
        <f t="shared" si="130"/>
        <v>5</v>
      </c>
      <c r="Q536">
        <f t="shared" si="131"/>
        <v>5</v>
      </c>
      <c r="R536">
        <f t="shared" si="132"/>
        <v>5</v>
      </c>
      <c r="S536">
        <f t="shared" si="133"/>
        <v>3</v>
      </c>
      <c r="T536">
        <f t="shared" si="134"/>
        <v>5</v>
      </c>
      <c r="U536">
        <f t="shared" si="135"/>
        <v>7</v>
      </c>
      <c r="V536">
        <f t="shared" si="136"/>
        <v>4</v>
      </c>
      <c r="W536">
        <f t="shared" si="137"/>
        <v>3</v>
      </c>
      <c r="X536">
        <f t="shared" si="138"/>
        <v>4</v>
      </c>
      <c r="Y536">
        <f t="shared" si="139"/>
        <v>4</v>
      </c>
      <c r="Z536">
        <f t="shared" si="140"/>
        <v>6</v>
      </c>
      <c r="AA536">
        <f t="shared" si="141"/>
        <v>4.5</v>
      </c>
      <c r="AB536">
        <f t="shared" si="142"/>
        <v>4</v>
      </c>
      <c r="AC536">
        <v>4.4400000000000004</v>
      </c>
      <c r="AD536">
        <v>5.23</v>
      </c>
      <c r="AE536">
        <v>5.4</v>
      </c>
      <c r="AF536">
        <v>4.83</v>
      </c>
      <c r="AG536">
        <v>5.38</v>
      </c>
      <c r="AH536" t="str">
        <f>LOOKUP(X536,{0,2.99,4.44,5.89},{"Low","Medium Low","Medium High","High"})</f>
        <v>Medium Low</v>
      </c>
      <c r="AI536" t="str">
        <f>LOOKUP(Y536,{0,4.12,5.23,6.34},{"Low","Medium Low","Medium High","High"})</f>
        <v>Low</v>
      </c>
      <c r="AJ536" t="str">
        <f>LOOKUP(Z536,{0,4.08,5.4,6.72},{"Low","Medium Low","Medium High","High"})</f>
        <v>Medium High</v>
      </c>
      <c r="AK536" t="str">
        <f>LOOKUP(AA536,{0,3.41,4.83,6.25},{"Low","Medium Low","Medium High","High"})</f>
        <v>Medium Low</v>
      </c>
      <c r="AL536" t="str">
        <f>LOOKUP(AB536,{0,4.31,5.38,6.45},{"Low","Medium Low","Medium High","High"})</f>
        <v>Low</v>
      </c>
      <c r="AM536">
        <f>VLOOKUP(C536,'CLEAN DATA'!$C$1:$BE$1213,25,FALSE)</f>
        <v>3</v>
      </c>
      <c r="AN536">
        <f>VLOOKUP($C536,'CLEAN DATA'!$C$1:$BE$1213,2,FALSE)</f>
        <v>40</v>
      </c>
      <c r="AO536" t="str">
        <f t="shared" si="143"/>
        <v>31-40</v>
      </c>
      <c r="AP536">
        <f>VLOOKUP(C536,'AT Copy'!C535:BP1747,66,FALSE)</f>
        <v>3</v>
      </c>
      <c r="AQ536">
        <f>VLOOKUP(C536,'AT Copy'!C535:BP1747,40,FALSE)</f>
        <v>0</v>
      </c>
    </row>
    <row r="537" spans="1:43" x14ac:dyDescent="0.2">
      <c r="A537">
        <v>536</v>
      </c>
      <c r="B537" s="2">
        <v>44096.654085648152</v>
      </c>
      <c r="C537" t="s">
        <v>701</v>
      </c>
      <c r="D537">
        <v>3</v>
      </c>
      <c r="E537">
        <v>1</v>
      </c>
      <c r="F537">
        <v>6</v>
      </c>
      <c r="G537">
        <v>2</v>
      </c>
      <c r="H537">
        <v>5</v>
      </c>
      <c r="I537">
        <v>6</v>
      </c>
      <c r="J537">
        <v>6</v>
      </c>
      <c r="K537">
        <v>1</v>
      </c>
      <c r="L537">
        <v>7</v>
      </c>
      <c r="M537">
        <v>3</v>
      </c>
      <c r="N537">
        <f t="shared" si="128"/>
        <v>3</v>
      </c>
      <c r="O537">
        <f t="shared" si="129"/>
        <v>7</v>
      </c>
      <c r="P537">
        <f t="shared" si="130"/>
        <v>6</v>
      </c>
      <c r="Q537">
        <f t="shared" si="131"/>
        <v>6</v>
      </c>
      <c r="R537">
        <f t="shared" si="132"/>
        <v>5</v>
      </c>
      <c r="S537">
        <f t="shared" si="133"/>
        <v>2</v>
      </c>
      <c r="T537">
        <f t="shared" si="134"/>
        <v>6</v>
      </c>
      <c r="U537">
        <f t="shared" si="135"/>
        <v>7</v>
      </c>
      <c r="V537">
        <f t="shared" si="136"/>
        <v>7</v>
      </c>
      <c r="W537">
        <f t="shared" si="137"/>
        <v>5</v>
      </c>
      <c r="X537">
        <f t="shared" si="138"/>
        <v>2.5</v>
      </c>
      <c r="Y537">
        <f t="shared" si="139"/>
        <v>6.5</v>
      </c>
      <c r="Z537">
        <f t="shared" si="140"/>
        <v>6.5</v>
      </c>
      <c r="AA537">
        <f t="shared" si="141"/>
        <v>6.5</v>
      </c>
      <c r="AB537">
        <f t="shared" si="142"/>
        <v>5</v>
      </c>
      <c r="AC537">
        <v>4.4400000000000004</v>
      </c>
      <c r="AD537">
        <v>5.23</v>
      </c>
      <c r="AE537">
        <v>5.4</v>
      </c>
      <c r="AF537">
        <v>4.83</v>
      </c>
      <c r="AG537">
        <v>5.38</v>
      </c>
      <c r="AH537" t="str">
        <f>LOOKUP(X537,{0,2.99,4.44,5.89},{"Low","Medium Low","Medium High","High"})</f>
        <v>Low</v>
      </c>
      <c r="AI537" t="str">
        <f>LOOKUP(Y537,{0,4.12,5.23,6.34},{"Low","Medium Low","Medium High","High"})</f>
        <v>High</v>
      </c>
      <c r="AJ537" t="str">
        <f>LOOKUP(Z537,{0,4.08,5.4,6.72},{"Low","Medium Low","Medium High","High"})</f>
        <v>Medium High</v>
      </c>
      <c r="AK537" t="str">
        <f>LOOKUP(AA537,{0,3.41,4.83,6.25},{"Low","Medium Low","Medium High","High"})</f>
        <v>High</v>
      </c>
      <c r="AL537" t="str">
        <f>LOOKUP(AB537,{0,4.31,5.38,6.45},{"Low","Medium Low","Medium High","High"})</f>
        <v>Medium Low</v>
      </c>
      <c r="AM537">
        <f>VLOOKUP(C537,'CLEAN DATA'!$C$1:$BE$1213,25,FALSE)</f>
        <v>13</v>
      </c>
      <c r="AN537">
        <f>VLOOKUP($C537,'CLEAN DATA'!$C$1:$BE$1213,2,FALSE)</f>
        <v>53</v>
      </c>
      <c r="AO537" t="str">
        <f t="shared" si="143"/>
        <v>51-60</v>
      </c>
      <c r="AP537">
        <f>VLOOKUP(C537,'AT Copy'!C536:BP1748,66,FALSE)</f>
        <v>2</v>
      </c>
      <c r="AQ537">
        <f>VLOOKUP(C537,'AT Copy'!C536:BP1748,40,FALSE)</f>
        <v>1</v>
      </c>
    </row>
    <row r="538" spans="1:43" x14ac:dyDescent="0.2">
      <c r="A538">
        <v>537</v>
      </c>
      <c r="B538" s="2">
        <v>44096.65420138889</v>
      </c>
      <c r="C538" t="s">
        <v>703</v>
      </c>
      <c r="D538">
        <v>2</v>
      </c>
      <c r="E538">
        <v>5</v>
      </c>
      <c r="F538">
        <v>6</v>
      </c>
      <c r="G538">
        <v>7</v>
      </c>
      <c r="H538">
        <v>5</v>
      </c>
      <c r="I538">
        <v>6</v>
      </c>
      <c r="J538">
        <v>7</v>
      </c>
      <c r="K538">
        <v>3</v>
      </c>
      <c r="L538">
        <v>6</v>
      </c>
      <c r="M538">
        <v>2</v>
      </c>
      <c r="N538">
        <f t="shared" si="128"/>
        <v>2</v>
      </c>
      <c r="O538">
        <f t="shared" si="129"/>
        <v>3</v>
      </c>
      <c r="P538">
        <f t="shared" si="130"/>
        <v>6</v>
      </c>
      <c r="Q538">
        <f t="shared" si="131"/>
        <v>1</v>
      </c>
      <c r="R538">
        <f t="shared" si="132"/>
        <v>5</v>
      </c>
      <c r="S538">
        <f t="shared" si="133"/>
        <v>2</v>
      </c>
      <c r="T538">
        <f t="shared" si="134"/>
        <v>7</v>
      </c>
      <c r="U538">
        <f t="shared" si="135"/>
        <v>5</v>
      </c>
      <c r="V538">
        <f t="shared" si="136"/>
        <v>6</v>
      </c>
      <c r="W538">
        <f t="shared" si="137"/>
        <v>6</v>
      </c>
      <c r="X538">
        <f t="shared" si="138"/>
        <v>2</v>
      </c>
      <c r="Y538">
        <f t="shared" si="139"/>
        <v>5</v>
      </c>
      <c r="Z538">
        <f t="shared" si="140"/>
        <v>5.5</v>
      </c>
      <c r="AA538">
        <f t="shared" si="141"/>
        <v>3.5</v>
      </c>
      <c r="AB538">
        <f t="shared" si="142"/>
        <v>5.5</v>
      </c>
      <c r="AC538">
        <v>4.4400000000000004</v>
      </c>
      <c r="AD538">
        <v>5.23</v>
      </c>
      <c r="AE538">
        <v>5.4</v>
      </c>
      <c r="AF538">
        <v>4.83</v>
      </c>
      <c r="AG538">
        <v>5.38</v>
      </c>
      <c r="AH538" t="str">
        <f>LOOKUP(X538,{0,2.99,4.44,5.89},{"Low","Medium Low","Medium High","High"})</f>
        <v>Low</v>
      </c>
      <c r="AI538" t="str">
        <f>LOOKUP(Y538,{0,4.12,5.23,6.34},{"Low","Medium Low","Medium High","High"})</f>
        <v>Medium Low</v>
      </c>
      <c r="AJ538" t="str">
        <f>LOOKUP(Z538,{0,4.08,5.4,6.72},{"Low","Medium Low","Medium High","High"})</f>
        <v>Medium High</v>
      </c>
      <c r="AK538" t="str">
        <f>LOOKUP(AA538,{0,3.41,4.83,6.25},{"Low","Medium Low","Medium High","High"})</f>
        <v>Medium Low</v>
      </c>
      <c r="AL538" t="str">
        <f>LOOKUP(AB538,{0,4.31,5.38,6.45},{"Low","Medium Low","Medium High","High"})</f>
        <v>Medium High</v>
      </c>
      <c r="AM538">
        <f>VLOOKUP(C538,'CLEAN DATA'!$C$1:$BE$1213,25,FALSE)</f>
        <v>11</v>
      </c>
      <c r="AN538">
        <f>VLOOKUP($C538,'CLEAN DATA'!$C$1:$BE$1213,2,FALSE)</f>
        <v>21</v>
      </c>
      <c r="AO538" t="str">
        <f t="shared" si="143"/>
        <v>&lt;=30</v>
      </c>
      <c r="AP538">
        <f>VLOOKUP(C538,'AT Copy'!C537:BP1749,66,FALSE)</f>
        <v>5</v>
      </c>
      <c r="AQ538">
        <f>VLOOKUP(C538,'AT Copy'!C537:BP1749,40,FALSE)</f>
        <v>0</v>
      </c>
    </row>
    <row r="539" spans="1:43" x14ac:dyDescent="0.2">
      <c r="A539">
        <v>538</v>
      </c>
      <c r="B539" s="2">
        <v>44096.654293981483</v>
      </c>
      <c r="C539" t="s">
        <v>705</v>
      </c>
      <c r="D539">
        <v>3</v>
      </c>
      <c r="E539">
        <v>1</v>
      </c>
      <c r="F539">
        <v>6</v>
      </c>
      <c r="G539">
        <v>2</v>
      </c>
      <c r="H539">
        <v>4</v>
      </c>
      <c r="I539">
        <v>6</v>
      </c>
      <c r="J539">
        <v>4</v>
      </c>
      <c r="K539">
        <v>2</v>
      </c>
      <c r="L539">
        <v>6</v>
      </c>
      <c r="M539">
        <v>4</v>
      </c>
      <c r="N539">
        <f t="shared" si="128"/>
        <v>3</v>
      </c>
      <c r="O539">
        <f t="shared" si="129"/>
        <v>7</v>
      </c>
      <c r="P539">
        <f t="shared" si="130"/>
        <v>6</v>
      </c>
      <c r="Q539">
        <f t="shared" si="131"/>
        <v>6</v>
      </c>
      <c r="R539">
        <f t="shared" si="132"/>
        <v>4</v>
      </c>
      <c r="S539">
        <f t="shared" si="133"/>
        <v>2</v>
      </c>
      <c r="T539">
        <f t="shared" si="134"/>
        <v>4</v>
      </c>
      <c r="U539">
        <f t="shared" si="135"/>
        <v>6</v>
      </c>
      <c r="V539">
        <f t="shared" si="136"/>
        <v>6</v>
      </c>
      <c r="W539">
        <f t="shared" si="137"/>
        <v>4</v>
      </c>
      <c r="X539">
        <f t="shared" si="138"/>
        <v>2.5</v>
      </c>
      <c r="Y539">
        <f t="shared" si="139"/>
        <v>5.5</v>
      </c>
      <c r="Z539">
        <f t="shared" si="140"/>
        <v>6</v>
      </c>
      <c r="AA539">
        <f t="shared" si="141"/>
        <v>6</v>
      </c>
      <c r="AB539">
        <f t="shared" si="142"/>
        <v>4</v>
      </c>
      <c r="AC539">
        <v>4.4400000000000004</v>
      </c>
      <c r="AD539">
        <v>5.23</v>
      </c>
      <c r="AE539">
        <v>5.4</v>
      </c>
      <c r="AF539">
        <v>4.83</v>
      </c>
      <c r="AG539">
        <v>5.38</v>
      </c>
      <c r="AH539" t="str">
        <f>LOOKUP(X539,{0,2.99,4.44,5.89},{"Low","Medium Low","Medium High","High"})</f>
        <v>Low</v>
      </c>
      <c r="AI539" t="str">
        <f>LOOKUP(Y539,{0,4.12,5.23,6.34},{"Low","Medium Low","Medium High","High"})</f>
        <v>Medium High</v>
      </c>
      <c r="AJ539" t="str">
        <f>LOOKUP(Z539,{0,4.08,5.4,6.72},{"Low","Medium Low","Medium High","High"})</f>
        <v>Medium High</v>
      </c>
      <c r="AK539" t="str">
        <f>LOOKUP(AA539,{0,3.41,4.83,6.25},{"Low","Medium Low","Medium High","High"})</f>
        <v>Medium High</v>
      </c>
      <c r="AL539" t="str">
        <f>LOOKUP(AB539,{0,4.31,5.38,6.45},{"Low","Medium Low","Medium High","High"})</f>
        <v>Low</v>
      </c>
      <c r="AM539">
        <f>VLOOKUP(C539,'CLEAN DATA'!$C$1:$BE$1213,25,FALSE)</f>
        <v>3</v>
      </c>
      <c r="AN539">
        <f>VLOOKUP($C539,'CLEAN DATA'!$C$1:$BE$1213,2,FALSE)</f>
        <v>77</v>
      </c>
      <c r="AO539" t="str">
        <f t="shared" si="143"/>
        <v>60+</v>
      </c>
      <c r="AP539">
        <f>VLOOKUP(C539,'AT Copy'!C538:BP1750,66,FALSE)</f>
        <v>2</v>
      </c>
      <c r="AQ539">
        <f>VLOOKUP(C539,'AT Copy'!C538:BP1750,40,FALSE)</f>
        <v>1</v>
      </c>
    </row>
    <row r="540" spans="1:43" x14ac:dyDescent="0.2">
      <c r="A540">
        <v>539</v>
      </c>
      <c r="B540" s="2">
        <v>44096.656678240739</v>
      </c>
      <c r="C540" t="s">
        <v>706</v>
      </c>
      <c r="D540">
        <v>7</v>
      </c>
      <c r="E540">
        <v>6</v>
      </c>
      <c r="F540">
        <v>7</v>
      </c>
      <c r="G540">
        <v>5</v>
      </c>
      <c r="H540">
        <v>6</v>
      </c>
      <c r="I540">
        <v>7</v>
      </c>
      <c r="J540">
        <v>6</v>
      </c>
      <c r="K540">
        <v>7</v>
      </c>
      <c r="L540">
        <v>7</v>
      </c>
      <c r="M540">
        <v>6</v>
      </c>
      <c r="N540">
        <f t="shared" si="128"/>
        <v>7</v>
      </c>
      <c r="O540">
        <f t="shared" si="129"/>
        <v>2</v>
      </c>
      <c r="P540">
        <f t="shared" si="130"/>
        <v>7</v>
      </c>
      <c r="Q540">
        <f t="shared" si="131"/>
        <v>3</v>
      </c>
      <c r="R540">
        <f t="shared" si="132"/>
        <v>6</v>
      </c>
      <c r="S540">
        <f t="shared" si="133"/>
        <v>1</v>
      </c>
      <c r="T540">
        <f t="shared" si="134"/>
        <v>6</v>
      </c>
      <c r="U540">
        <f t="shared" si="135"/>
        <v>1</v>
      </c>
      <c r="V540">
        <f t="shared" si="136"/>
        <v>7</v>
      </c>
      <c r="W540">
        <f t="shared" si="137"/>
        <v>2</v>
      </c>
      <c r="X540">
        <f t="shared" si="138"/>
        <v>4</v>
      </c>
      <c r="Y540">
        <f t="shared" si="139"/>
        <v>4</v>
      </c>
      <c r="Z540">
        <f t="shared" si="140"/>
        <v>4</v>
      </c>
      <c r="AA540">
        <f t="shared" si="141"/>
        <v>5</v>
      </c>
      <c r="AB540">
        <f t="shared" si="142"/>
        <v>4</v>
      </c>
      <c r="AC540">
        <v>4.4400000000000004</v>
      </c>
      <c r="AD540">
        <v>5.23</v>
      </c>
      <c r="AE540">
        <v>5.4</v>
      </c>
      <c r="AF540">
        <v>4.83</v>
      </c>
      <c r="AG540">
        <v>5.38</v>
      </c>
      <c r="AH540" t="str">
        <f>LOOKUP(X540,{0,2.99,4.44,5.89},{"Low","Medium Low","Medium High","High"})</f>
        <v>Medium Low</v>
      </c>
      <c r="AI540" t="str">
        <f>LOOKUP(Y540,{0,4.12,5.23,6.34},{"Low","Medium Low","Medium High","High"})</f>
        <v>Low</v>
      </c>
      <c r="AJ540" t="str">
        <f>LOOKUP(Z540,{0,4.08,5.4,6.72},{"Low","Medium Low","Medium High","High"})</f>
        <v>Low</v>
      </c>
      <c r="AK540" t="str">
        <f>LOOKUP(AA540,{0,3.41,4.83,6.25},{"Low","Medium Low","Medium High","High"})</f>
        <v>Medium High</v>
      </c>
      <c r="AL540" t="str">
        <f>LOOKUP(AB540,{0,4.31,5.38,6.45},{"Low","Medium Low","Medium High","High"})</f>
        <v>Low</v>
      </c>
      <c r="AM540">
        <f>VLOOKUP(C540,'CLEAN DATA'!$C$1:$BE$1213,25,FALSE)</f>
        <v>1</v>
      </c>
      <c r="AN540">
        <f>VLOOKUP($C540,'CLEAN DATA'!$C$1:$BE$1213,2,FALSE)</f>
        <v>33</v>
      </c>
      <c r="AO540" t="str">
        <f t="shared" si="143"/>
        <v>31-40</v>
      </c>
      <c r="AP540">
        <f>VLOOKUP(C540,'AT Copy'!C539:BP1751,66,FALSE)</f>
        <v>1</v>
      </c>
      <c r="AQ540">
        <f>VLOOKUP(C540,'AT Copy'!C539:BP1751,40,FALSE)</f>
        <v>0</v>
      </c>
    </row>
    <row r="541" spans="1:43" x14ac:dyDescent="0.2">
      <c r="A541">
        <v>540</v>
      </c>
      <c r="B541" s="2">
        <v>44096.657268518517</v>
      </c>
      <c r="C541" t="s">
        <v>707</v>
      </c>
      <c r="D541">
        <v>7</v>
      </c>
      <c r="E541">
        <v>1</v>
      </c>
      <c r="F541">
        <v>7</v>
      </c>
      <c r="G541">
        <v>1</v>
      </c>
      <c r="H541">
        <v>7</v>
      </c>
      <c r="I541">
        <v>7</v>
      </c>
      <c r="J541">
        <v>7</v>
      </c>
      <c r="K541">
        <v>1</v>
      </c>
      <c r="L541">
        <v>7</v>
      </c>
      <c r="M541">
        <v>7</v>
      </c>
      <c r="N541">
        <f t="shared" si="128"/>
        <v>7</v>
      </c>
      <c r="O541">
        <f t="shared" si="129"/>
        <v>7</v>
      </c>
      <c r="P541">
        <f t="shared" si="130"/>
        <v>7</v>
      </c>
      <c r="Q541">
        <f t="shared" si="131"/>
        <v>7</v>
      </c>
      <c r="R541">
        <f t="shared" si="132"/>
        <v>7</v>
      </c>
      <c r="S541">
        <f t="shared" si="133"/>
        <v>1</v>
      </c>
      <c r="T541">
        <f t="shared" si="134"/>
        <v>7</v>
      </c>
      <c r="U541">
        <f t="shared" si="135"/>
        <v>7</v>
      </c>
      <c r="V541">
        <f t="shared" si="136"/>
        <v>7</v>
      </c>
      <c r="W541">
        <f t="shared" si="137"/>
        <v>1</v>
      </c>
      <c r="X541">
        <f t="shared" si="138"/>
        <v>4</v>
      </c>
      <c r="Y541">
        <f t="shared" si="139"/>
        <v>7</v>
      </c>
      <c r="Z541">
        <f t="shared" si="140"/>
        <v>7</v>
      </c>
      <c r="AA541">
        <f t="shared" si="141"/>
        <v>7</v>
      </c>
      <c r="AB541">
        <f t="shared" si="142"/>
        <v>4</v>
      </c>
      <c r="AC541">
        <v>4.4400000000000004</v>
      </c>
      <c r="AD541">
        <v>5.23</v>
      </c>
      <c r="AE541">
        <v>5.4</v>
      </c>
      <c r="AF541">
        <v>4.83</v>
      </c>
      <c r="AG541">
        <v>5.38</v>
      </c>
      <c r="AH541" t="str">
        <f>LOOKUP(X541,{0,2.99,4.44,5.89},{"Low","Medium Low","Medium High","High"})</f>
        <v>Medium Low</v>
      </c>
      <c r="AI541" t="str">
        <f>LOOKUP(Y541,{0,4.12,5.23,6.34},{"Low","Medium Low","Medium High","High"})</f>
        <v>High</v>
      </c>
      <c r="AJ541" t="str">
        <f>LOOKUP(Z541,{0,4.08,5.4,6.72},{"Low","Medium Low","Medium High","High"})</f>
        <v>High</v>
      </c>
      <c r="AK541" t="str">
        <f>LOOKUP(AA541,{0,3.41,4.83,6.25},{"Low","Medium Low","Medium High","High"})</f>
        <v>High</v>
      </c>
      <c r="AL541" t="str">
        <f>LOOKUP(AB541,{0,4.31,5.38,6.45},{"Low","Medium Low","Medium High","High"})</f>
        <v>Low</v>
      </c>
      <c r="AM541">
        <f>VLOOKUP(C541,'CLEAN DATA'!$C$1:$BE$1213,25,FALSE)</f>
        <v>1</v>
      </c>
      <c r="AN541">
        <f>VLOOKUP($C541,'CLEAN DATA'!$C$1:$BE$1213,2,FALSE)</f>
        <v>21</v>
      </c>
      <c r="AO541" t="str">
        <f t="shared" si="143"/>
        <v>&lt;=30</v>
      </c>
      <c r="AP541">
        <f>VLOOKUP(C541,'AT Copy'!C540:BP1752,66,FALSE)</f>
        <v>2</v>
      </c>
      <c r="AQ541">
        <f>VLOOKUP(C541,'AT Copy'!C540:BP1752,40,FALSE)</f>
        <v>1</v>
      </c>
    </row>
    <row r="542" spans="1:43" x14ac:dyDescent="0.2">
      <c r="A542">
        <v>541</v>
      </c>
      <c r="B542" s="2">
        <v>44096.657951388886</v>
      </c>
      <c r="C542" t="s">
        <v>708</v>
      </c>
      <c r="D542">
        <v>2</v>
      </c>
      <c r="E542">
        <v>1</v>
      </c>
      <c r="F542">
        <v>6</v>
      </c>
      <c r="G542">
        <v>2</v>
      </c>
      <c r="H542">
        <v>5</v>
      </c>
      <c r="I542">
        <v>7</v>
      </c>
      <c r="J542">
        <v>7</v>
      </c>
      <c r="K542">
        <v>1</v>
      </c>
      <c r="L542">
        <v>6</v>
      </c>
      <c r="M542">
        <v>5</v>
      </c>
      <c r="N542">
        <f t="shared" si="128"/>
        <v>2</v>
      </c>
      <c r="O542">
        <f t="shared" si="129"/>
        <v>7</v>
      </c>
      <c r="P542">
        <f t="shared" si="130"/>
        <v>6</v>
      </c>
      <c r="Q542">
        <f t="shared" si="131"/>
        <v>6</v>
      </c>
      <c r="R542">
        <f t="shared" si="132"/>
        <v>5</v>
      </c>
      <c r="S542">
        <f t="shared" si="133"/>
        <v>1</v>
      </c>
      <c r="T542">
        <f t="shared" si="134"/>
        <v>7</v>
      </c>
      <c r="U542">
        <f t="shared" si="135"/>
        <v>7</v>
      </c>
      <c r="V542">
        <f t="shared" si="136"/>
        <v>6</v>
      </c>
      <c r="W542">
        <f t="shared" si="137"/>
        <v>3</v>
      </c>
      <c r="X542">
        <f t="shared" si="138"/>
        <v>1.5</v>
      </c>
      <c r="Y542">
        <f t="shared" si="139"/>
        <v>7</v>
      </c>
      <c r="Z542">
        <f t="shared" si="140"/>
        <v>6.5</v>
      </c>
      <c r="AA542">
        <f t="shared" si="141"/>
        <v>6</v>
      </c>
      <c r="AB542">
        <f t="shared" si="142"/>
        <v>4</v>
      </c>
      <c r="AC542">
        <v>4.4400000000000004</v>
      </c>
      <c r="AD542">
        <v>5.23</v>
      </c>
      <c r="AE542">
        <v>5.4</v>
      </c>
      <c r="AF542">
        <v>4.83</v>
      </c>
      <c r="AG542">
        <v>5.38</v>
      </c>
      <c r="AH542" t="str">
        <f>LOOKUP(X542,{0,2.99,4.44,5.89},{"Low","Medium Low","Medium High","High"})</f>
        <v>Low</v>
      </c>
      <c r="AI542" t="str">
        <f>LOOKUP(Y542,{0,4.12,5.23,6.34},{"Low","Medium Low","Medium High","High"})</f>
        <v>High</v>
      </c>
      <c r="AJ542" t="str">
        <f>LOOKUP(Z542,{0,4.08,5.4,6.72},{"Low","Medium Low","Medium High","High"})</f>
        <v>Medium High</v>
      </c>
      <c r="AK542" t="str">
        <f>LOOKUP(AA542,{0,3.41,4.83,6.25},{"Low","Medium Low","Medium High","High"})</f>
        <v>Medium High</v>
      </c>
      <c r="AL542" t="str">
        <f>LOOKUP(AB542,{0,4.31,5.38,6.45},{"Low","Medium Low","Medium High","High"})</f>
        <v>Low</v>
      </c>
      <c r="AM542">
        <f>VLOOKUP(C542,'CLEAN DATA'!$C$1:$BE$1213,25,FALSE)</f>
        <v>11</v>
      </c>
      <c r="AN542">
        <f>VLOOKUP($C542,'CLEAN DATA'!$C$1:$BE$1213,2,FALSE)</f>
        <v>49</v>
      </c>
      <c r="AO542" t="str">
        <f t="shared" si="143"/>
        <v>41-50</v>
      </c>
      <c r="AP542">
        <f>VLOOKUP(C542,'AT Copy'!C541:BP1753,66,FALSE)</f>
        <v>2</v>
      </c>
      <c r="AQ542">
        <f>VLOOKUP(C542,'AT Copy'!C541:BP1753,40,FALSE)</f>
        <v>1</v>
      </c>
    </row>
    <row r="543" spans="1:43" x14ac:dyDescent="0.2">
      <c r="A543">
        <v>542</v>
      </c>
      <c r="B543" s="2">
        <v>44096.662812499999</v>
      </c>
      <c r="C543" t="s">
        <v>710</v>
      </c>
      <c r="D543">
        <v>6</v>
      </c>
      <c r="E543">
        <v>5</v>
      </c>
      <c r="F543">
        <v>6</v>
      </c>
      <c r="G543">
        <v>5</v>
      </c>
      <c r="H543">
        <v>6</v>
      </c>
      <c r="I543">
        <v>5</v>
      </c>
      <c r="J543">
        <v>5</v>
      </c>
      <c r="K543">
        <v>6</v>
      </c>
      <c r="L543">
        <v>6</v>
      </c>
      <c r="M543">
        <v>6</v>
      </c>
      <c r="N543">
        <f t="shared" si="128"/>
        <v>6</v>
      </c>
      <c r="O543">
        <f t="shared" si="129"/>
        <v>3</v>
      </c>
      <c r="P543">
        <f t="shared" si="130"/>
        <v>6</v>
      </c>
      <c r="Q543">
        <f t="shared" si="131"/>
        <v>3</v>
      </c>
      <c r="R543">
        <f t="shared" si="132"/>
        <v>6</v>
      </c>
      <c r="S543">
        <f t="shared" si="133"/>
        <v>3</v>
      </c>
      <c r="T543">
        <f t="shared" si="134"/>
        <v>5</v>
      </c>
      <c r="U543">
        <f t="shared" si="135"/>
        <v>2</v>
      </c>
      <c r="V543">
        <f t="shared" si="136"/>
        <v>6</v>
      </c>
      <c r="W543">
        <f t="shared" si="137"/>
        <v>2</v>
      </c>
      <c r="X543">
        <f t="shared" si="138"/>
        <v>4.5</v>
      </c>
      <c r="Y543">
        <f t="shared" si="139"/>
        <v>4</v>
      </c>
      <c r="Z543">
        <f t="shared" si="140"/>
        <v>4</v>
      </c>
      <c r="AA543">
        <f t="shared" si="141"/>
        <v>4.5</v>
      </c>
      <c r="AB543">
        <f t="shared" si="142"/>
        <v>4</v>
      </c>
      <c r="AC543">
        <v>4.4400000000000004</v>
      </c>
      <c r="AD543">
        <v>5.23</v>
      </c>
      <c r="AE543">
        <v>5.4</v>
      </c>
      <c r="AF543">
        <v>4.83</v>
      </c>
      <c r="AG543">
        <v>5.38</v>
      </c>
      <c r="AH543" t="str">
        <f>LOOKUP(X543,{0,2.99,4.44,5.89},{"Low","Medium Low","Medium High","High"})</f>
        <v>Medium High</v>
      </c>
      <c r="AI543" t="str">
        <f>LOOKUP(Y543,{0,4.12,5.23,6.34},{"Low","Medium Low","Medium High","High"})</f>
        <v>Low</v>
      </c>
      <c r="AJ543" t="str">
        <f>LOOKUP(Z543,{0,4.08,5.4,6.72},{"Low","Medium Low","Medium High","High"})</f>
        <v>Low</v>
      </c>
      <c r="AK543" t="str">
        <f>LOOKUP(AA543,{0,3.41,4.83,6.25},{"Low","Medium Low","Medium High","High"})</f>
        <v>Medium Low</v>
      </c>
      <c r="AL543" t="str">
        <f>LOOKUP(AB543,{0,4.31,5.38,6.45},{"Low","Medium Low","Medium High","High"})</f>
        <v>Low</v>
      </c>
      <c r="AM543">
        <f>VLOOKUP(C543,'CLEAN DATA'!$C$1:$BE$1213,25,FALSE)</f>
        <v>3</v>
      </c>
      <c r="AN543">
        <f>VLOOKUP($C543,'CLEAN DATA'!$C$1:$BE$1213,2,FALSE)</f>
        <v>30</v>
      </c>
      <c r="AO543" t="str">
        <f t="shared" si="143"/>
        <v>&lt;=30</v>
      </c>
      <c r="AP543">
        <f>VLOOKUP(C543,'AT Copy'!C542:BP1754,66,FALSE)</f>
        <v>1</v>
      </c>
      <c r="AQ543">
        <f>VLOOKUP(C543,'AT Copy'!C542:BP1754,40,FALSE)</f>
        <v>1</v>
      </c>
    </row>
    <row r="544" spans="1:43" x14ac:dyDescent="0.2">
      <c r="A544">
        <v>543</v>
      </c>
      <c r="B544" s="2">
        <v>44096.662916666668</v>
      </c>
      <c r="C544" t="s">
        <v>711</v>
      </c>
      <c r="D544">
        <v>5</v>
      </c>
      <c r="E544">
        <v>6</v>
      </c>
      <c r="F544">
        <v>6</v>
      </c>
      <c r="G544">
        <v>7</v>
      </c>
      <c r="H544">
        <v>2</v>
      </c>
      <c r="I544">
        <v>2</v>
      </c>
      <c r="J544">
        <v>5</v>
      </c>
      <c r="K544">
        <v>5</v>
      </c>
      <c r="L544">
        <v>1</v>
      </c>
      <c r="M544">
        <v>7</v>
      </c>
      <c r="N544">
        <f t="shared" si="128"/>
        <v>5</v>
      </c>
      <c r="O544">
        <f t="shared" si="129"/>
        <v>2</v>
      </c>
      <c r="P544">
        <f t="shared" si="130"/>
        <v>6</v>
      </c>
      <c r="Q544">
        <f t="shared" si="131"/>
        <v>1</v>
      </c>
      <c r="R544">
        <f t="shared" si="132"/>
        <v>2</v>
      </c>
      <c r="S544">
        <f t="shared" si="133"/>
        <v>6</v>
      </c>
      <c r="T544">
        <f t="shared" si="134"/>
        <v>5</v>
      </c>
      <c r="U544">
        <f t="shared" si="135"/>
        <v>3</v>
      </c>
      <c r="V544">
        <f t="shared" si="136"/>
        <v>1</v>
      </c>
      <c r="W544">
        <f t="shared" si="137"/>
        <v>1</v>
      </c>
      <c r="X544">
        <f t="shared" si="138"/>
        <v>5.5</v>
      </c>
      <c r="Y544">
        <f t="shared" si="139"/>
        <v>3.5</v>
      </c>
      <c r="Z544">
        <f t="shared" si="140"/>
        <v>4.5</v>
      </c>
      <c r="AA544">
        <f t="shared" si="141"/>
        <v>1</v>
      </c>
      <c r="AB544">
        <f t="shared" si="142"/>
        <v>1.5</v>
      </c>
      <c r="AC544">
        <v>4.4400000000000004</v>
      </c>
      <c r="AD544">
        <v>5.23</v>
      </c>
      <c r="AE544">
        <v>5.4</v>
      </c>
      <c r="AF544">
        <v>4.83</v>
      </c>
      <c r="AG544">
        <v>5.38</v>
      </c>
      <c r="AH544" t="str">
        <f>LOOKUP(X544,{0,2.99,4.44,5.89},{"Low","Medium Low","Medium High","High"})</f>
        <v>Medium High</v>
      </c>
      <c r="AI544" t="str">
        <f>LOOKUP(Y544,{0,4.12,5.23,6.34},{"Low","Medium Low","Medium High","High"})</f>
        <v>Low</v>
      </c>
      <c r="AJ544" t="str">
        <f>LOOKUP(Z544,{0,4.08,5.4,6.72},{"Low","Medium Low","Medium High","High"})</f>
        <v>Medium Low</v>
      </c>
      <c r="AK544" t="str">
        <f>LOOKUP(AA544,{0,3.41,4.83,6.25},{"Low","Medium Low","Medium High","High"})</f>
        <v>Low</v>
      </c>
      <c r="AL544" t="str">
        <f>LOOKUP(AB544,{0,4.31,5.38,6.45},{"Low","Medium Low","Medium High","High"})</f>
        <v>Low</v>
      </c>
      <c r="AM544">
        <f>VLOOKUP(C544,'CLEAN DATA'!$C$1:$BE$1213,25,FALSE)</f>
        <v>13</v>
      </c>
      <c r="AN544">
        <f>VLOOKUP($C544,'CLEAN DATA'!$C$1:$BE$1213,2,FALSE)</f>
        <v>62</v>
      </c>
      <c r="AO544" t="str">
        <f t="shared" si="143"/>
        <v>60+</v>
      </c>
      <c r="AP544">
        <f>VLOOKUP(C544,'AT Copy'!C543:BP1755,66,FALSE)</f>
        <v>7</v>
      </c>
      <c r="AQ544">
        <f>VLOOKUP(C544,'AT Copy'!C543:BP1755,40,FALSE)</f>
        <v>1</v>
      </c>
    </row>
    <row r="545" spans="1:43" x14ac:dyDescent="0.2">
      <c r="A545">
        <v>544</v>
      </c>
      <c r="B545" s="2">
        <v>44096.664537037039</v>
      </c>
      <c r="C545" t="s">
        <v>713</v>
      </c>
      <c r="D545">
        <v>6</v>
      </c>
      <c r="E545">
        <v>3</v>
      </c>
      <c r="F545">
        <v>6</v>
      </c>
      <c r="G545">
        <v>5</v>
      </c>
      <c r="H545">
        <v>6</v>
      </c>
      <c r="I545">
        <v>5</v>
      </c>
      <c r="J545">
        <v>7</v>
      </c>
      <c r="K545">
        <v>5</v>
      </c>
      <c r="L545">
        <v>6</v>
      </c>
      <c r="M545">
        <v>1</v>
      </c>
      <c r="N545">
        <f t="shared" si="128"/>
        <v>6</v>
      </c>
      <c r="O545">
        <f t="shared" si="129"/>
        <v>5</v>
      </c>
      <c r="P545">
        <f t="shared" si="130"/>
        <v>6</v>
      </c>
      <c r="Q545">
        <f t="shared" si="131"/>
        <v>3</v>
      </c>
      <c r="R545">
        <f t="shared" si="132"/>
        <v>6</v>
      </c>
      <c r="S545">
        <f t="shared" si="133"/>
        <v>3</v>
      </c>
      <c r="T545">
        <f t="shared" si="134"/>
        <v>7</v>
      </c>
      <c r="U545">
        <f t="shared" si="135"/>
        <v>3</v>
      </c>
      <c r="V545">
        <f t="shared" si="136"/>
        <v>6</v>
      </c>
      <c r="W545">
        <f t="shared" si="137"/>
        <v>7</v>
      </c>
      <c r="X545">
        <f t="shared" si="138"/>
        <v>4.5</v>
      </c>
      <c r="Y545">
        <f t="shared" si="139"/>
        <v>6</v>
      </c>
      <c r="Z545">
        <f t="shared" si="140"/>
        <v>4.5</v>
      </c>
      <c r="AA545">
        <f t="shared" si="141"/>
        <v>4.5</v>
      </c>
      <c r="AB545">
        <f t="shared" si="142"/>
        <v>6.5</v>
      </c>
      <c r="AC545">
        <v>4.4400000000000004</v>
      </c>
      <c r="AD545">
        <v>5.23</v>
      </c>
      <c r="AE545">
        <v>5.4</v>
      </c>
      <c r="AF545">
        <v>4.83</v>
      </c>
      <c r="AG545">
        <v>5.38</v>
      </c>
      <c r="AH545" t="str">
        <f>LOOKUP(X545,{0,2.99,4.44,5.89},{"Low","Medium Low","Medium High","High"})</f>
        <v>Medium High</v>
      </c>
      <c r="AI545" t="str">
        <f>LOOKUP(Y545,{0,4.12,5.23,6.34},{"Low","Medium Low","Medium High","High"})</f>
        <v>Medium High</v>
      </c>
      <c r="AJ545" t="str">
        <f>LOOKUP(Z545,{0,4.08,5.4,6.72},{"Low","Medium Low","Medium High","High"})</f>
        <v>Medium Low</v>
      </c>
      <c r="AK545" t="str">
        <f>LOOKUP(AA545,{0,3.41,4.83,6.25},{"Low","Medium Low","Medium High","High"})</f>
        <v>Medium Low</v>
      </c>
      <c r="AL545" t="str">
        <f>LOOKUP(AB545,{0,4.31,5.38,6.45},{"Low","Medium Low","Medium High","High"})</f>
        <v>High</v>
      </c>
      <c r="AM545">
        <f>VLOOKUP(C545,'CLEAN DATA'!$C$1:$BE$1213,25,FALSE)</f>
        <v>11</v>
      </c>
      <c r="AN545">
        <f>VLOOKUP($C545,'CLEAN DATA'!$C$1:$BE$1213,2,FALSE)</f>
        <v>33</v>
      </c>
      <c r="AO545" t="str">
        <f t="shared" si="143"/>
        <v>31-40</v>
      </c>
      <c r="AP545">
        <f>VLOOKUP(C545,'AT Copy'!C544:BP1756,66,FALSE)</f>
        <v>6</v>
      </c>
      <c r="AQ545">
        <f>VLOOKUP(C545,'AT Copy'!C544:BP1756,40,FALSE)</f>
        <v>1</v>
      </c>
    </row>
    <row r="546" spans="1:43" x14ac:dyDescent="0.2">
      <c r="A546">
        <v>545</v>
      </c>
      <c r="B546" s="2">
        <v>44096.664710648147</v>
      </c>
      <c r="C546" t="s">
        <v>715</v>
      </c>
      <c r="D546">
        <v>4</v>
      </c>
      <c r="E546">
        <v>4</v>
      </c>
      <c r="F546">
        <v>6</v>
      </c>
      <c r="G546">
        <v>3</v>
      </c>
      <c r="H546">
        <v>4</v>
      </c>
      <c r="I546">
        <v>1</v>
      </c>
      <c r="J546">
        <v>4</v>
      </c>
      <c r="K546">
        <v>1</v>
      </c>
      <c r="L546">
        <v>4</v>
      </c>
      <c r="M546">
        <v>3</v>
      </c>
      <c r="N546">
        <f t="shared" si="128"/>
        <v>4</v>
      </c>
      <c r="O546">
        <f t="shared" si="129"/>
        <v>4</v>
      </c>
      <c r="P546">
        <f t="shared" si="130"/>
        <v>6</v>
      </c>
      <c r="Q546">
        <f t="shared" si="131"/>
        <v>5</v>
      </c>
      <c r="R546">
        <f t="shared" si="132"/>
        <v>4</v>
      </c>
      <c r="S546">
        <f t="shared" si="133"/>
        <v>7</v>
      </c>
      <c r="T546">
        <f t="shared" si="134"/>
        <v>4</v>
      </c>
      <c r="U546">
        <f t="shared" si="135"/>
        <v>7</v>
      </c>
      <c r="V546">
        <f t="shared" si="136"/>
        <v>4</v>
      </c>
      <c r="W546">
        <f t="shared" si="137"/>
        <v>5</v>
      </c>
      <c r="X546">
        <f t="shared" si="138"/>
        <v>5.5</v>
      </c>
      <c r="Y546">
        <f t="shared" si="139"/>
        <v>4</v>
      </c>
      <c r="Z546">
        <f t="shared" si="140"/>
        <v>6.5</v>
      </c>
      <c r="AA546">
        <f t="shared" si="141"/>
        <v>4.5</v>
      </c>
      <c r="AB546">
        <f t="shared" si="142"/>
        <v>4.5</v>
      </c>
      <c r="AC546">
        <v>4.4400000000000004</v>
      </c>
      <c r="AD546">
        <v>5.23</v>
      </c>
      <c r="AE546">
        <v>5.4</v>
      </c>
      <c r="AF546">
        <v>4.83</v>
      </c>
      <c r="AG546">
        <v>5.38</v>
      </c>
      <c r="AH546" t="str">
        <f>LOOKUP(X546,{0,2.99,4.44,5.89},{"Low","Medium Low","Medium High","High"})</f>
        <v>Medium High</v>
      </c>
      <c r="AI546" t="str">
        <f>LOOKUP(Y546,{0,4.12,5.23,6.34},{"Low","Medium Low","Medium High","High"})</f>
        <v>Low</v>
      </c>
      <c r="AJ546" t="str">
        <f>LOOKUP(Z546,{0,4.08,5.4,6.72},{"Low","Medium Low","Medium High","High"})</f>
        <v>Medium High</v>
      </c>
      <c r="AK546" t="str">
        <f>LOOKUP(AA546,{0,3.41,4.83,6.25},{"Low","Medium Low","Medium High","High"})</f>
        <v>Medium Low</v>
      </c>
      <c r="AL546" t="str">
        <f>LOOKUP(AB546,{0,4.31,5.38,6.45},{"Low","Medium Low","Medium High","High"})</f>
        <v>Medium Low</v>
      </c>
      <c r="AM546">
        <f>VLOOKUP(C546,'CLEAN DATA'!$C$1:$BE$1213,25,FALSE)</f>
        <v>1</v>
      </c>
      <c r="AN546">
        <f>VLOOKUP($C546,'CLEAN DATA'!$C$1:$BE$1213,2,FALSE)</f>
        <v>42</v>
      </c>
      <c r="AO546" t="str">
        <f t="shared" si="143"/>
        <v>41-50</v>
      </c>
      <c r="AP546">
        <f>VLOOKUP(C546,'AT Copy'!C545:BP1757,66,FALSE)</f>
        <v>7</v>
      </c>
      <c r="AQ546">
        <f>VLOOKUP(C546,'AT Copy'!C545:BP1757,40,FALSE)</f>
        <v>0</v>
      </c>
    </row>
    <row r="547" spans="1:43" x14ac:dyDescent="0.2">
      <c r="A547">
        <v>546</v>
      </c>
      <c r="B547" s="2">
        <v>44096.664803240739</v>
      </c>
      <c r="C547" t="s">
        <v>716</v>
      </c>
      <c r="D547">
        <v>5</v>
      </c>
      <c r="E547">
        <v>3</v>
      </c>
      <c r="F547">
        <v>6</v>
      </c>
      <c r="G547">
        <v>5</v>
      </c>
      <c r="H547">
        <v>4</v>
      </c>
      <c r="I547">
        <v>7</v>
      </c>
      <c r="J547">
        <v>7</v>
      </c>
      <c r="K547">
        <v>6</v>
      </c>
      <c r="L547">
        <v>5</v>
      </c>
      <c r="M547">
        <v>6</v>
      </c>
      <c r="N547">
        <f t="shared" si="128"/>
        <v>5</v>
      </c>
      <c r="O547">
        <f t="shared" si="129"/>
        <v>5</v>
      </c>
      <c r="P547">
        <f t="shared" si="130"/>
        <v>6</v>
      </c>
      <c r="Q547">
        <f t="shared" si="131"/>
        <v>3</v>
      </c>
      <c r="R547">
        <f t="shared" si="132"/>
        <v>4</v>
      </c>
      <c r="S547">
        <f t="shared" si="133"/>
        <v>1</v>
      </c>
      <c r="T547">
        <f t="shared" si="134"/>
        <v>7</v>
      </c>
      <c r="U547">
        <f t="shared" si="135"/>
        <v>2</v>
      </c>
      <c r="V547">
        <f t="shared" si="136"/>
        <v>5</v>
      </c>
      <c r="W547">
        <f t="shared" si="137"/>
        <v>2</v>
      </c>
      <c r="X547">
        <f t="shared" si="138"/>
        <v>3</v>
      </c>
      <c r="Y547">
        <f t="shared" si="139"/>
        <v>6</v>
      </c>
      <c r="Z547">
        <f t="shared" si="140"/>
        <v>4</v>
      </c>
      <c r="AA547">
        <f t="shared" si="141"/>
        <v>4</v>
      </c>
      <c r="AB547">
        <f t="shared" si="142"/>
        <v>3</v>
      </c>
      <c r="AC547">
        <v>4.4400000000000004</v>
      </c>
      <c r="AD547">
        <v>5.23</v>
      </c>
      <c r="AE547">
        <v>5.4</v>
      </c>
      <c r="AF547">
        <v>4.83</v>
      </c>
      <c r="AG547">
        <v>5.38</v>
      </c>
      <c r="AH547" t="str">
        <f>LOOKUP(X547,{0,2.99,4.44,5.89},{"Low","Medium Low","Medium High","High"})</f>
        <v>Medium Low</v>
      </c>
      <c r="AI547" t="str">
        <f>LOOKUP(Y547,{0,4.12,5.23,6.34},{"Low","Medium Low","Medium High","High"})</f>
        <v>Medium High</v>
      </c>
      <c r="AJ547" t="str">
        <f>LOOKUP(Z547,{0,4.08,5.4,6.72},{"Low","Medium Low","Medium High","High"})</f>
        <v>Low</v>
      </c>
      <c r="AK547" t="str">
        <f>LOOKUP(AA547,{0,3.41,4.83,6.25},{"Low","Medium Low","Medium High","High"})</f>
        <v>Medium Low</v>
      </c>
      <c r="AL547" t="str">
        <f>LOOKUP(AB547,{0,4.31,5.38,6.45},{"Low","Medium Low","Medium High","High"})</f>
        <v>Low</v>
      </c>
      <c r="AM547">
        <f>VLOOKUP(C547,'CLEAN DATA'!$C$1:$BE$1213,25,FALSE)</f>
        <v>1</v>
      </c>
      <c r="AN547">
        <f>VLOOKUP($C547,'CLEAN DATA'!$C$1:$BE$1213,2,FALSE)</f>
        <v>22</v>
      </c>
      <c r="AO547" t="str">
        <f t="shared" si="143"/>
        <v>&lt;=30</v>
      </c>
      <c r="AP547">
        <f>VLOOKUP(C547,'AT Copy'!C546:BP1758,66,FALSE)</f>
        <v>5</v>
      </c>
      <c r="AQ547">
        <f>VLOOKUP(C547,'AT Copy'!C546:BP1758,40,FALSE)</f>
        <v>1</v>
      </c>
    </row>
    <row r="548" spans="1:43" x14ac:dyDescent="0.2">
      <c r="A548">
        <v>547</v>
      </c>
      <c r="B548" s="2">
        <v>44096.667928240742</v>
      </c>
      <c r="C548" t="s">
        <v>717</v>
      </c>
      <c r="D548">
        <v>4</v>
      </c>
      <c r="E548">
        <v>4</v>
      </c>
      <c r="F548">
        <v>4</v>
      </c>
      <c r="G548">
        <v>5</v>
      </c>
      <c r="H548">
        <v>4</v>
      </c>
      <c r="I548">
        <v>4</v>
      </c>
      <c r="J548">
        <v>4</v>
      </c>
      <c r="K548">
        <v>4</v>
      </c>
      <c r="L548">
        <v>5</v>
      </c>
      <c r="M548">
        <v>4</v>
      </c>
      <c r="N548">
        <f t="shared" si="128"/>
        <v>4</v>
      </c>
      <c r="O548">
        <f t="shared" si="129"/>
        <v>4</v>
      </c>
      <c r="P548">
        <f t="shared" si="130"/>
        <v>4</v>
      </c>
      <c r="Q548">
        <f t="shared" si="131"/>
        <v>3</v>
      </c>
      <c r="R548">
        <f t="shared" si="132"/>
        <v>4</v>
      </c>
      <c r="S548">
        <f t="shared" si="133"/>
        <v>4</v>
      </c>
      <c r="T548">
        <f t="shared" si="134"/>
        <v>4</v>
      </c>
      <c r="U548">
        <f t="shared" si="135"/>
        <v>4</v>
      </c>
      <c r="V548">
        <f t="shared" si="136"/>
        <v>5</v>
      </c>
      <c r="W548">
        <f t="shared" si="137"/>
        <v>4</v>
      </c>
      <c r="X548">
        <f t="shared" si="138"/>
        <v>4</v>
      </c>
      <c r="Y548">
        <f t="shared" si="139"/>
        <v>4</v>
      </c>
      <c r="Z548">
        <f t="shared" si="140"/>
        <v>4</v>
      </c>
      <c r="AA548">
        <f t="shared" si="141"/>
        <v>4</v>
      </c>
      <c r="AB548">
        <f t="shared" si="142"/>
        <v>4</v>
      </c>
      <c r="AC548">
        <v>4.4400000000000004</v>
      </c>
      <c r="AD548">
        <v>5.23</v>
      </c>
      <c r="AE548">
        <v>5.4</v>
      </c>
      <c r="AF548">
        <v>4.83</v>
      </c>
      <c r="AG548">
        <v>5.38</v>
      </c>
      <c r="AH548" t="str">
        <f>LOOKUP(X548,{0,2.99,4.44,5.89},{"Low","Medium Low","Medium High","High"})</f>
        <v>Medium Low</v>
      </c>
      <c r="AI548" t="str">
        <f>LOOKUP(Y548,{0,4.12,5.23,6.34},{"Low","Medium Low","Medium High","High"})</f>
        <v>Low</v>
      </c>
      <c r="AJ548" t="str">
        <f>LOOKUP(Z548,{0,4.08,5.4,6.72},{"Low","Medium Low","Medium High","High"})</f>
        <v>Low</v>
      </c>
      <c r="AK548" t="str">
        <f>LOOKUP(AA548,{0,3.41,4.83,6.25},{"Low","Medium Low","Medium High","High"})</f>
        <v>Medium Low</v>
      </c>
      <c r="AL548" t="str">
        <f>LOOKUP(AB548,{0,4.31,5.38,6.45},{"Low","Medium Low","Medium High","High"})</f>
        <v>Low</v>
      </c>
      <c r="AM548">
        <f>VLOOKUP(C548,'CLEAN DATA'!$C$1:$BE$1213,25,FALSE)</f>
        <v>13</v>
      </c>
      <c r="AN548">
        <f>VLOOKUP($C548,'CLEAN DATA'!$C$1:$BE$1213,2,FALSE)</f>
        <v>30</v>
      </c>
      <c r="AO548" t="str">
        <f t="shared" si="143"/>
        <v>&lt;=30</v>
      </c>
      <c r="AP548">
        <f>VLOOKUP(C548,'AT Copy'!C547:BP1759,66,FALSE)</f>
        <v>1</v>
      </c>
      <c r="AQ548">
        <f>VLOOKUP(C548,'AT Copy'!C547:BP1759,40,FALSE)</f>
        <v>0</v>
      </c>
    </row>
    <row r="549" spans="1:43" x14ac:dyDescent="0.2">
      <c r="A549">
        <v>548</v>
      </c>
      <c r="B549" s="2">
        <v>44096.668217592596</v>
      </c>
      <c r="C549" t="s">
        <v>718</v>
      </c>
      <c r="D549">
        <v>5</v>
      </c>
      <c r="E549">
        <v>3</v>
      </c>
      <c r="F549">
        <v>5</v>
      </c>
      <c r="G549">
        <v>2</v>
      </c>
      <c r="H549">
        <v>5</v>
      </c>
      <c r="I549">
        <v>3</v>
      </c>
      <c r="J549">
        <v>6</v>
      </c>
      <c r="K549">
        <v>3</v>
      </c>
      <c r="L549">
        <v>6</v>
      </c>
      <c r="M549">
        <v>3</v>
      </c>
      <c r="N549">
        <f t="shared" si="128"/>
        <v>5</v>
      </c>
      <c r="O549">
        <f t="shared" si="129"/>
        <v>5</v>
      </c>
      <c r="P549">
        <f t="shared" si="130"/>
        <v>5</v>
      </c>
      <c r="Q549">
        <f t="shared" si="131"/>
        <v>6</v>
      </c>
      <c r="R549">
        <f t="shared" si="132"/>
        <v>5</v>
      </c>
      <c r="S549">
        <f t="shared" si="133"/>
        <v>5</v>
      </c>
      <c r="T549">
        <f t="shared" si="134"/>
        <v>6</v>
      </c>
      <c r="U549">
        <f t="shared" si="135"/>
        <v>5</v>
      </c>
      <c r="V549">
        <f t="shared" si="136"/>
        <v>6</v>
      </c>
      <c r="W549">
        <f t="shared" si="137"/>
        <v>5</v>
      </c>
      <c r="X549">
        <f t="shared" si="138"/>
        <v>5</v>
      </c>
      <c r="Y549">
        <f t="shared" si="139"/>
        <v>5.5</v>
      </c>
      <c r="Z549">
        <f t="shared" si="140"/>
        <v>5</v>
      </c>
      <c r="AA549">
        <f t="shared" si="141"/>
        <v>6</v>
      </c>
      <c r="AB549">
        <f t="shared" si="142"/>
        <v>5</v>
      </c>
      <c r="AC549">
        <v>4.4400000000000004</v>
      </c>
      <c r="AD549">
        <v>5.23</v>
      </c>
      <c r="AE549">
        <v>5.4</v>
      </c>
      <c r="AF549">
        <v>4.83</v>
      </c>
      <c r="AG549">
        <v>5.38</v>
      </c>
      <c r="AH549" t="str">
        <f>LOOKUP(X549,{0,2.99,4.44,5.89},{"Low","Medium Low","Medium High","High"})</f>
        <v>Medium High</v>
      </c>
      <c r="AI549" t="str">
        <f>LOOKUP(Y549,{0,4.12,5.23,6.34},{"Low","Medium Low","Medium High","High"})</f>
        <v>Medium High</v>
      </c>
      <c r="AJ549" t="str">
        <f>LOOKUP(Z549,{0,4.08,5.4,6.72},{"Low","Medium Low","Medium High","High"})</f>
        <v>Medium Low</v>
      </c>
      <c r="AK549" t="str">
        <f>LOOKUP(AA549,{0,3.41,4.83,6.25},{"Low","Medium Low","Medium High","High"})</f>
        <v>Medium High</v>
      </c>
      <c r="AL549" t="str">
        <f>LOOKUP(AB549,{0,4.31,5.38,6.45},{"Low","Medium Low","Medium High","High"})</f>
        <v>Medium Low</v>
      </c>
      <c r="AM549">
        <f>VLOOKUP(C549,'CLEAN DATA'!$C$1:$BE$1213,25,FALSE)</f>
        <v>13</v>
      </c>
      <c r="AN549">
        <f>VLOOKUP($C549,'CLEAN DATA'!$C$1:$BE$1213,2,FALSE)</f>
        <v>34</v>
      </c>
      <c r="AO549" t="str">
        <f t="shared" si="143"/>
        <v>31-40</v>
      </c>
      <c r="AP549">
        <f>VLOOKUP(C549,'AT Copy'!C548:BP1760,66,FALSE)</f>
        <v>4</v>
      </c>
      <c r="AQ549">
        <f>VLOOKUP(C549,'AT Copy'!C548:BP1760,40,FALSE)</f>
        <v>1</v>
      </c>
    </row>
    <row r="550" spans="1:43" x14ac:dyDescent="0.2">
      <c r="A550">
        <v>549</v>
      </c>
      <c r="B550" s="2">
        <v>44096.668229166666</v>
      </c>
      <c r="C550" t="s">
        <v>720</v>
      </c>
      <c r="D550">
        <v>2</v>
      </c>
      <c r="E550">
        <v>6</v>
      </c>
      <c r="F550">
        <v>5</v>
      </c>
      <c r="G550">
        <v>5</v>
      </c>
      <c r="H550">
        <v>2</v>
      </c>
      <c r="I550">
        <v>2</v>
      </c>
      <c r="J550">
        <v>2</v>
      </c>
      <c r="K550">
        <v>2</v>
      </c>
      <c r="L550">
        <v>3</v>
      </c>
      <c r="M550">
        <v>3</v>
      </c>
      <c r="N550">
        <f t="shared" si="128"/>
        <v>2</v>
      </c>
      <c r="O550">
        <f t="shared" si="129"/>
        <v>2</v>
      </c>
      <c r="P550">
        <f t="shared" si="130"/>
        <v>5</v>
      </c>
      <c r="Q550">
        <f t="shared" si="131"/>
        <v>3</v>
      </c>
      <c r="R550">
        <f t="shared" si="132"/>
        <v>2</v>
      </c>
      <c r="S550">
        <f t="shared" si="133"/>
        <v>6</v>
      </c>
      <c r="T550">
        <f t="shared" si="134"/>
        <v>2</v>
      </c>
      <c r="U550">
        <f t="shared" si="135"/>
        <v>6</v>
      </c>
      <c r="V550">
        <f t="shared" si="136"/>
        <v>3</v>
      </c>
      <c r="W550">
        <f t="shared" si="137"/>
        <v>5</v>
      </c>
      <c r="X550">
        <f t="shared" si="138"/>
        <v>4</v>
      </c>
      <c r="Y550">
        <f t="shared" si="139"/>
        <v>2</v>
      </c>
      <c r="Z550">
        <f t="shared" si="140"/>
        <v>5.5</v>
      </c>
      <c r="AA550">
        <f t="shared" si="141"/>
        <v>3</v>
      </c>
      <c r="AB550">
        <f t="shared" si="142"/>
        <v>3.5</v>
      </c>
      <c r="AC550">
        <v>4.4400000000000004</v>
      </c>
      <c r="AD550">
        <v>5.23</v>
      </c>
      <c r="AE550">
        <v>5.4</v>
      </c>
      <c r="AF550">
        <v>4.83</v>
      </c>
      <c r="AG550">
        <v>5.38</v>
      </c>
      <c r="AH550" t="str">
        <f>LOOKUP(X550,{0,2.99,4.44,5.89},{"Low","Medium Low","Medium High","High"})</f>
        <v>Medium Low</v>
      </c>
      <c r="AI550" t="str">
        <f>LOOKUP(Y550,{0,4.12,5.23,6.34},{"Low","Medium Low","Medium High","High"})</f>
        <v>Low</v>
      </c>
      <c r="AJ550" t="str">
        <f>LOOKUP(Z550,{0,4.08,5.4,6.72},{"Low","Medium Low","Medium High","High"})</f>
        <v>Medium High</v>
      </c>
      <c r="AK550" t="str">
        <f>LOOKUP(AA550,{0,3.41,4.83,6.25},{"Low","Medium Low","Medium High","High"})</f>
        <v>Low</v>
      </c>
      <c r="AL550" t="str">
        <f>LOOKUP(AB550,{0,4.31,5.38,6.45},{"Low","Medium Low","Medium High","High"})</f>
        <v>Low</v>
      </c>
      <c r="AM550">
        <f>VLOOKUP(C550,'CLEAN DATA'!$C$1:$BE$1213,25,FALSE)</f>
        <v>14</v>
      </c>
      <c r="AN550">
        <f>VLOOKUP($C550,'CLEAN DATA'!$C$1:$BE$1213,2,FALSE)</f>
        <v>44</v>
      </c>
      <c r="AO550" t="str">
        <f t="shared" si="143"/>
        <v>41-50</v>
      </c>
      <c r="AP550">
        <f>VLOOKUP(C550,'AT Copy'!C549:BP1761,66,FALSE)</f>
        <v>7</v>
      </c>
      <c r="AQ550">
        <f>VLOOKUP(C550,'AT Copy'!C549:BP1761,40,FALSE)</f>
        <v>0</v>
      </c>
    </row>
    <row r="551" spans="1:43" x14ac:dyDescent="0.2">
      <c r="A551">
        <v>550</v>
      </c>
      <c r="B551" s="2">
        <v>44096.671979166669</v>
      </c>
      <c r="C551" t="s">
        <v>721</v>
      </c>
      <c r="D551">
        <v>1</v>
      </c>
      <c r="E551">
        <v>2</v>
      </c>
      <c r="F551">
        <v>7</v>
      </c>
      <c r="G551">
        <v>5</v>
      </c>
      <c r="H551">
        <v>2</v>
      </c>
      <c r="I551">
        <v>7</v>
      </c>
      <c r="J551">
        <v>6</v>
      </c>
      <c r="K551">
        <v>3</v>
      </c>
      <c r="L551">
        <v>6</v>
      </c>
      <c r="M551">
        <v>7</v>
      </c>
      <c r="N551">
        <f t="shared" si="128"/>
        <v>1</v>
      </c>
      <c r="O551">
        <f t="shared" si="129"/>
        <v>6</v>
      </c>
      <c r="P551">
        <f t="shared" si="130"/>
        <v>7</v>
      </c>
      <c r="Q551">
        <f t="shared" si="131"/>
        <v>3</v>
      </c>
      <c r="R551">
        <f t="shared" si="132"/>
        <v>2</v>
      </c>
      <c r="S551">
        <f t="shared" si="133"/>
        <v>1</v>
      </c>
      <c r="T551">
        <f t="shared" si="134"/>
        <v>6</v>
      </c>
      <c r="U551">
        <f t="shared" si="135"/>
        <v>5</v>
      </c>
      <c r="V551">
        <f t="shared" si="136"/>
        <v>6</v>
      </c>
      <c r="W551">
        <f t="shared" si="137"/>
        <v>1</v>
      </c>
      <c r="X551">
        <f t="shared" si="138"/>
        <v>1</v>
      </c>
      <c r="Y551">
        <f t="shared" si="139"/>
        <v>6</v>
      </c>
      <c r="Z551">
        <f t="shared" si="140"/>
        <v>6</v>
      </c>
      <c r="AA551">
        <f t="shared" si="141"/>
        <v>4.5</v>
      </c>
      <c r="AB551">
        <f t="shared" si="142"/>
        <v>1.5</v>
      </c>
      <c r="AC551">
        <v>4.4400000000000004</v>
      </c>
      <c r="AD551">
        <v>5.23</v>
      </c>
      <c r="AE551">
        <v>5.4</v>
      </c>
      <c r="AF551">
        <v>4.83</v>
      </c>
      <c r="AG551">
        <v>5.38</v>
      </c>
      <c r="AH551" t="str">
        <f>LOOKUP(X551,{0,2.99,4.44,5.89},{"Low","Medium Low","Medium High","High"})</f>
        <v>Low</v>
      </c>
      <c r="AI551" t="str">
        <f>LOOKUP(Y551,{0,4.12,5.23,6.34},{"Low","Medium Low","Medium High","High"})</f>
        <v>Medium High</v>
      </c>
      <c r="AJ551" t="str">
        <f>LOOKUP(Z551,{0,4.08,5.4,6.72},{"Low","Medium Low","Medium High","High"})</f>
        <v>Medium High</v>
      </c>
      <c r="AK551" t="str">
        <f>LOOKUP(AA551,{0,3.41,4.83,6.25},{"Low","Medium Low","Medium High","High"})</f>
        <v>Medium Low</v>
      </c>
      <c r="AL551" t="str">
        <f>LOOKUP(AB551,{0,4.31,5.38,6.45},{"Low","Medium Low","Medium High","High"})</f>
        <v>Low</v>
      </c>
      <c r="AM551">
        <f>VLOOKUP(C551,'CLEAN DATA'!$C$1:$BE$1213,25,FALSE)</f>
        <v>7</v>
      </c>
      <c r="AN551">
        <f>VLOOKUP($C551,'CLEAN DATA'!$C$1:$BE$1213,2,FALSE)</f>
        <v>56</v>
      </c>
      <c r="AO551" t="str">
        <f t="shared" si="143"/>
        <v>51-60</v>
      </c>
      <c r="AP551">
        <f>VLOOKUP(C551,'AT Copy'!C550:BP1762,66,FALSE)</f>
        <v>5</v>
      </c>
      <c r="AQ551">
        <f>VLOOKUP(C551,'AT Copy'!C550:BP1762,40,FALSE)</f>
        <v>0</v>
      </c>
    </row>
    <row r="552" spans="1:43" x14ac:dyDescent="0.2">
      <c r="A552">
        <v>551</v>
      </c>
      <c r="B552" s="2">
        <v>44096.673622685186</v>
      </c>
      <c r="C552" t="s">
        <v>723</v>
      </c>
      <c r="D552">
        <v>2</v>
      </c>
      <c r="E552">
        <v>3</v>
      </c>
      <c r="F552">
        <v>7</v>
      </c>
      <c r="G552">
        <v>4</v>
      </c>
      <c r="H552">
        <v>6</v>
      </c>
      <c r="I552">
        <v>6</v>
      </c>
      <c r="J552">
        <v>5</v>
      </c>
      <c r="K552">
        <v>4</v>
      </c>
      <c r="L552">
        <v>6</v>
      </c>
      <c r="M552">
        <v>3</v>
      </c>
      <c r="N552">
        <f t="shared" si="128"/>
        <v>2</v>
      </c>
      <c r="O552">
        <f t="shared" si="129"/>
        <v>5</v>
      </c>
      <c r="P552">
        <f t="shared" si="130"/>
        <v>7</v>
      </c>
      <c r="Q552">
        <f t="shared" si="131"/>
        <v>4</v>
      </c>
      <c r="R552">
        <f t="shared" si="132"/>
        <v>6</v>
      </c>
      <c r="S552">
        <f t="shared" si="133"/>
        <v>2</v>
      </c>
      <c r="T552">
        <f t="shared" si="134"/>
        <v>5</v>
      </c>
      <c r="U552">
        <f t="shared" si="135"/>
        <v>4</v>
      </c>
      <c r="V552">
        <f t="shared" si="136"/>
        <v>6</v>
      </c>
      <c r="W552">
        <f t="shared" si="137"/>
        <v>5</v>
      </c>
      <c r="X552">
        <f t="shared" si="138"/>
        <v>2</v>
      </c>
      <c r="Y552">
        <f t="shared" si="139"/>
        <v>5</v>
      </c>
      <c r="Z552">
        <f t="shared" si="140"/>
        <v>5.5</v>
      </c>
      <c r="AA552">
        <f t="shared" si="141"/>
        <v>5</v>
      </c>
      <c r="AB552">
        <f t="shared" si="142"/>
        <v>5.5</v>
      </c>
      <c r="AC552">
        <v>4.4400000000000004</v>
      </c>
      <c r="AD552">
        <v>5.23</v>
      </c>
      <c r="AE552">
        <v>5.4</v>
      </c>
      <c r="AF552">
        <v>4.83</v>
      </c>
      <c r="AG552">
        <v>5.38</v>
      </c>
      <c r="AH552" t="str">
        <f>LOOKUP(X552,{0,2.99,4.44,5.89},{"Low","Medium Low","Medium High","High"})</f>
        <v>Low</v>
      </c>
      <c r="AI552" t="str">
        <f>LOOKUP(Y552,{0,4.12,5.23,6.34},{"Low","Medium Low","Medium High","High"})</f>
        <v>Medium Low</v>
      </c>
      <c r="AJ552" t="str">
        <f>LOOKUP(Z552,{0,4.08,5.4,6.72},{"Low","Medium Low","Medium High","High"})</f>
        <v>Medium High</v>
      </c>
      <c r="AK552" t="str">
        <f>LOOKUP(AA552,{0,3.41,4.83,6.25},{"Low","Medium Low","Medium High","High"})</f>
        <v>Medium High</v>
      </c>
      <c r="AL552" t="str">
        <f>LOOKUP(AB552,{0,4.31,5.38,6.45},{"Low","Medium Low","Medium High","High"})</f>
        <v>Medium High</v>
      </c>
      <c r="AM552">
        <f>VLOOKUP(C552,'CLEAN DATA'!$C$1:$BE$1213,25,FALSE)</f>
        <v>13</v>
      </c>
      <c r="AN552">
        <f>VLOOKUP($C552,'CLEAN DATA'!$C$1:$BE$1213,2,FALSE)</f>
        <v>33</v>
      </c>
      <c r="AO552" t="str">
        <f t="shared" si="143"/>
        <v>31-40</v>
      </c>
      <c r="AP552">
        <f>VLOOKUP(C552,'AT Copy'!C551:BP1763,66,FALSE)</f>
        <v>3</v>
      </c>
      <c r="AQ552">
        <f>VLOOKUP(C552,'AT Copy'!C551:BP1763,40,FALSE)</f>
        <v>1</v>
      </c>
    </row>
    <row r="553" spans="1:43" x14ac:dyDescent="0.2">
      <c r="A553">
        <v>552</v>
      </c>
      <c r="B553" s="2">
        <v>44096.676747685182</v>
      </c>
      <c r="C553" t="s">
        <v>724</v>
      </c>
      <c r="D553">
        <v>5</v>
      </c>
      <c r="E553">
        <v>3</v>
      </c>
      <c r="F553">
        <v>7</v>
      </c>
      <c r="G553">
        <v>4</v>
      </c>
      <c r="H553">
        <v>7</v>
      </c>
      <c r="I553">
        <v>5</v>
      </c>
      <c r="J553">
        <v>7</v>
      </c>
      <c r="K553">
        <v>2</v>
      </c>
      <c r="L553">
        <v>5</v>
      </c>
      <c r="M553">
        <v>1</v>
      </c>
      <c r="N553">
        <f t="shared" si="128"/>
        <v>5</v>
      </c>
      <c r="O553">
        <f t="shared" si="129"/>
        <v>5</v>
      </c>
      <c r="P553">
        <f t="shared" si="130"/>
        <v>7</v>
      </c>
      <c r="Q553">
        <f t="shared" si="131"/>
        <v>4</v>
      </c>
      <c r="R553">
        <f t="shared" si="132"/>
        <v>7</v>
      </c>
      <c r="S553">
        <f t="shared" si="133"/>
        <v>3</v>
      </c>
      <c r="T553">
        <f t="shared" si="134"/>
        <v>7</v>
      </c>
      <c r="U553">
        <f t="shared" si="135"/>
        <v>6</v>
      </c>
      <c r="V553">
        <f t="shared" si="136"/>
        <v>5</v>
      </c>
      <c r="W553">
        <f t="shared" si="137"/>
        <v>7</v>
      </c>
      <c r="X553">
        <f t="shared" si="138"/>
        <v>4</v>
      </c>
      <c r="Y553">
        <f t="shared" si="139"/>
        <v>6</v>
      </c>
      <c r="Z553">
        <f t="shared" si="140"/>
        <v>6.5</v>
      </c>
      <c r="AA553">
        <f t="shared" si="141"/>
        <v>4.5</v>
      </c>
      <c r="AB553">
        <f t="shared" si="142"/>
        <v>7</v>
      </c>
      <c r="AC553">
        <v>4.4400000000000004</v>
      </c>
      <c r="AD553">
        <v>5.23</v>
      </c>
      <c r="AE553">
        <v>5.4</v>
      </c>
      <c r="AF553">
        <v>4.83</v>
      </c>
      <c r="AG553">
        <v>5.38</v>
      </c>
      <c r="AH553" t="str">
        <f>LOOKUP(X553,{0,2.99,4.44,5.89},{"Low","Medium Low","Medium High","High"})</f>
        <v>Medium Low</v>
      </c>
      <c r="AI553" t="str">
        <f>LOOKUP(Y553,{0,4.12,5.23,6.34},{"Low","Medium Low","Medium High","High"})</f>
        <v>Medium High</v>
      </c>
      <c r="AJ553" t="str">
        <f>LOOKUP(Z553,{0,4.08,5.4,6.72},{"Low","Medium Low","Medium High","High"})</f>
        <v>Medium High</v>
      </c>
      <c r="AK553" t="str">
        <f>LOOKUP(AA553,{0,3.41,4.83,6.25},{"Low","Medium Low","Medium High","High"})</f>
        <v>Medium Low</v>
      </c>
      <c r="AL553" t="str">
        <f>LOOKUP(AB553,{0,4.31,5.38,6.45},{"Low","Medium Low","Medium High","High"})</f>
        <v>High</v>
      </c>
      <c r="AM553">
        <f>VLOOKUP(C553,'CLEAN DATA'!$C$1:$BE$1213,25,FALSE)</f>
        <v>7</v>
      </c>
      <c r="AN553">
        <f>VLOOKUP($C553,'CLEAN DATA'!$C$1:$BE$1213,2,FALSE)</f>
        <v>80</v>
      </c>
      <c r="AO553" t="str">
        <f t="shared" si="143"/>
        <v>60+</v>
      </c>
      <c r="AP553">
        <f>VLOOKUP(C553,'AT Copy'!C552:BP1764,66,FALSE)</f>
        <v>6</v>
      </c>
      <c r="AQ553">
        <f>VLOOKUP(C553,'AT Copy'!C552:BP1764,40,FALSE)</f>
        <v>1</v>
      </c>
    </row>
    <row r="554" spans="1:43" x14ac:dyDescent="0.2">
      <c r="A554">
        <v>553</v>
      </c>
      <c r="B554" s="2">
        <v>44096.676944444444</v>
      </c>
      <c r="C554" t="s">
        <v>725</v>
      </c>
      <c r="D554">
        <v>3</v>
      </c>
      <c r="E554">
        <v>1</v>
      </c>
      <c r="F554">
        <v>6</v>
      </c>
      <c r="G554">
        <v>6</v>
      </c>
      <c r="H554">
        <v>6</v>
      </c>
      <c r="I554">
        <v>7</v>
      </c>
      <c r="J554">
        <v>7</v>
      </c>
      <c r="K554">
        <v>5</v>
      </c>
      <c r="L554">
        <v>6</v>
      </c>
      <c r="M554">
        <v>2</v>
      </c>
      <c r="N554">
        <f t="shared" si="128"/>
        <v>3</v>
      </c>
      <c r="O554">
        <f t="shared" si="129"/>
        <v>7</v>
      </c>
      <c r="P554">
        <f t="shared" si="130"/>
        <v>6</v>
      </c>
      <c r="Q554">
        <f t="shared" si="131"/>
        <v>2</v>
      </c>
      <c r="R554">
        <f t="shared" si="132"/>
        <v>6</v>
      </c>
      <c r="S554">
        <f t="shared" si="133"/>
        <v>1</v>
      </c>
      <c r="T554">
        <f t="shared" si="134"/>
        <v>7</v>
      </c>
      <c r="U554">
        <f t="shared" si="135"/>
        <v>3</v>
      </c>
      <c r="V554">
        <f t="shared" si="136"/>
        <v>6</v>
      </c>
      <c r="W554">
        <f t="shared" si="137"/>
        <v>6</v>
      </c>
      <c r="X554">
        <f t="shared" si="138"/>
        <v>2</v>
      </c>
      <c r="Y554">
        <f t="shared" si="139"/>
        <v>7</v>
      </c>
      <c r="Z554">
        <f t="shared" si="140"/>
        <v>4.5</v>
      </c>
      <c r="AA554">
        <f t="shared" si="141"/>
        <v>4</v>
      </c>
      <c r="AB554">
        <f t="shared" si="142"/>
        <v>6</v>
      </c>
      <c r="AC554">
        <v>4.4400000000000004</v>
      </c>
      <c r="AD554">
        <v>5.23</v>
      </c>
      <c r="AE554">
        <v>5.4</v>
      </c>
      <c r="AF554">
        <v>4.83</v>
      </c>
      <c r="AG554">
        <v>5.38</v>
      </c>
      <c r="AH554" t="str">
        <f>LOOKUP(X554,{0,2.99,4.44,5.89},{"Low","Medium Low","Medium High","High"})</f>
        <v>Low</v>
      </c>
      <c r="AI554" t="str">
        <f>LOOKUP(Y554,{0,4.12,5.23,6.34},{"Low","Medium Low","Medium High","High"})</f>
        <v>High</v>
      </c>
      <c r="AJ554" t="str">
        <f>LOOKUP(Z554,{0,4.08,5.4,6.72},{"Low","Medium Low","Medium High","High"})</f>
        <v>Medium Low</v>
      </c>
      <c r="AK554" t="str">
        <f>LOOKUP(AA554,{0,3.41,4.83,6.25},{"Low","Medium Low","Medium High","High"})</f>
        <v>Medium Low</v>
      </c>
      <c r="AL554" t="str">
        <f>LOOKUP(AB554,{0,4.31,5.38,6.45},{"Low","Medium Low","Medium High","High"})</f>
        <v>Medium High</v>
      </c>
      <c r="AM554">
        <f>VLOOKUP(C554,'CLEAN DATA'!$C$1:$BE$1213,25,FALSE)</f>
        <v>13</v>
      </c>
      <c r="AN554">
        <f>VLOOKUP($C554,'CLEAN DATA'!$C$1:$BE$1213,2,FALSE)</f>
        <v>48</v>
      </c>
      <c r="AO554" t="str">
        <f t="shared" si="143"/>
        <v>41-50</v>
      </c>
      <c r="AP554">
        <f>VLOOKUP(C554,'AT Copy'!C553:BP1765,66,FALSE)</f>
        <v>5</v>
      </c>
      <c r="AQ554">
        <f>VLOOKUP(C554,'AT Copy'!C553:BP1765,40,FALSE)</f>
        <v>1</v>
      </c>
    </row>
    <row r="555" spans="1:43" x14ac:dyDescent="0.2">
      <c r="A555">
        <v>554</v>
      </c>
      <c r="B555" s="2">
        <v>44096.679942129631</v>
      </c>
      <c r="C555" t="s">
        <v>727</v>
      </c>
      <c r="D555">
        <v>4</v>
      </c>
      <c r="E555">
        <v>1</v>
      </c>
      <c r="F555">
        <v>6</v>
      </c>
      <c r="G555">
        <v>1</v>
      </c>
      <c r="H555">
        <v>6</v>
      </c>
      <c r="I555">
        <v>5</v>
      </c>
      <c r="J555">
        <v>6</v>
      </c>
      <c r="K555">
        <v>1</v>
      </c>
      <c r="L555">
        <v>7</v>
      </c>
      <c r="M555">
        <v>1</v>
      </c>
      <c r="N555">
        <f t="shared" si="128"/>
        <v>4</v>
      </c>
      <c r="O555">
        <f t="shared" si="129"/>
        <v>7</v>
      </c>
      <c r="P555">
        <f t="shared" si="130"/>
        <v>6</v>
      </c>
      <c r="Q555">
        <f t="shared" si="131"/>
        <v>7</v>
      </c>
      <c r="R555">
        <f t="shared" si="132"/>
        <v>6</v>
      </c>
      <c r="S555">
        <f t="shared" si="133"/>
        <v>3</v>
      </c>
      <c r="T555">
        <f t="shared" si="134"/>
        <v>6</v>
      </c>
      <c r="U555">
        <f t="shared" si="135"/>
        <v>7</v>
      </c>
      <c r="V555">
        <f t="shared" si="136"/>
        <v>7</v>
      </c>
      <c r="W555">
        <f t="shared" si="137"/>
        <v>7</v>
      </c>
      <c r="X555">
        <f t="shared" si="138"/>
        <v>3.5</v>
      </c>
      <c r="Y555">
        <f t="shared" si="139"/>
        <v>6.5</v>
      </c>
      <c r="Z555">
        <f t="shared" si="140"/>
        <v>6.5</v>
      </c>
      <c r="AA555">
        <f t="shared" si="141"/>
        <v>7</v>
      </c>
      <c r="AB555">
        <f t="shared" si="142"/>
        <v>6.5</v>
      </c>
      <c r="AC555">
        <v>4.4400000000000004</v>
      </c>
      <c r="AD555">
        <v>5.23</v>
      </c>
      <c r="AE555">
        <v>5.4</v>
      </c>
      <c r="AF555">
        <v>4.83</v>
      </c>
      <c r="AG555">
        <v>5.38</v>
      </c>
      <c r="AH555" t="str">
        <f>LOOKUP(X555,{0,2.99,4.44,5.89},{"Low","Medium Low","Medium High","High"})</f>
        <v>Medium Low</v>
      </c>
      <c r="AI555" t="str">
        <f>LOOKUP(Y555,{0,4.12,5.23,6.34},{"Low","Medium Low","Medium High","High"})</f>
        <v>High</v>
      </c>
      <c r="AJ555" t="str">
        <f>LOOKUP(Z555,{0,4.08,5.4,6.72},{"Low","Medium Low","Medium High","High"})</f>
        <v>Medium High</v>
      </c>
      <c r="AK555" t="str">
        <f>LOOKUP(AA555,{0,3.41,4.83,6.25},{"Low","Medium Low","Medium High","High"})</f>
        <v>High</v>
      </c>
      <c r="AL555" t="str">
        <f>LOOKUP(AB555,{0,4.31,5.38,6.45},{"Low","Medium Low","Medium High","High"})</f>
        <v>High</v>
      </c>
      <c r="AM555">
        <f>VLOOKUP(C555,'CLEAN DATA'!$C$1:$BE$1213,25,FALSE)</f>
        <v>10</v>
      </c>
      <c r="AN555">
        <f>VLOOKUP($C555,'CLEAN DATA'!$C$1:$BE$1213,2,FALSE)</f>
        <v>68</v>
      </c>
      <c r="AO555" t="str">
        <f t="shared" si="143"/>
        <v>60+</v>
      </c>
      <c r="AP555">
        <f>VLOOKUP(C555,'AT Copy'!C554:BP1766,66,FALSE)</f>
        <v>8</v>
      </c>
      <c r="AQ555">
        <f>VLOOKUP(C555,'AT Copy'!C554:BP1766,40,FALSE)</f>
        <v>1</v>
      </c>
    </row>
    <row r="556" spans="1:43" x14ac:dyDescent="0.2">
      <c r="A556">
        <v>555</v>
      </c>
      <c r="B556" s="2">
        <v>44096.680995370371</v>
      </c>
      <c r="C556" t="s">
        <v>728</v>
      </c>
      <c r="D556">
        <v>5</v>
      </c>
      <c r="E556">
        <v>2</v>
      </c>
      <c r="F556">
        <v>6</v>
      </c>
      <c r="G556">
        <v>4</v>
      </c>
      <c r="H556">
        <v>7</v>
      </c>
      <c r="I556">
        <v>5</v>
      </c>
      <c r="J556">
        <v>7</v>
      </c>
      <c r="K556">
        <v>1</v>
      </c>
      <c r="L556">
        <v>4</v>
      </c>
      <c r="M556">
        <v>3</v>
      </c>
      <c r="N556">
        <f t="shared" si="128"/>
        <v>5</v>
      </c>
      <c r="O556">
        <f t="shared" si="129"/>
        <v>6</v>
      </c>
      <c r="P556">
        <f t="shared" si="130"/>
        <v>6</v>
      </c>
      <c r="Q556">
        <f t="shared" si="131"/>
        <v>4</v>
      </c>
      <c r="R556">
        <f t="shared" si="132"/>
        <v>7</v>
      </c>
      <c r="S556">
        <f t="shared" si="133"/>
        <v>3</v>
      </c>
      <c r="T556">
        <f t="shared" si="134"/>
        <v>7</v>
      </c>
      <c r="U556">
        <f t="shared" si="135"/>
        <v>7</v>
      </c>
      <c r="V556">
        <f t="shared" si="136"/>
        <v>4</v>
      </c>
      <c r="W556">
        <f t="shared" si="137"/>
        <v>5</v>
      </c>
      <c r="X556">
        <f t="shared" si="138"/>
        <v>4</v>
      </c>
      <c r="Y556">
        <f t="shared" si="139"/>
        <v>6.5</v>
      </c>
      <c r="Z556">
        <f t="shared" si="140"/>
        <v>6.5</v>
      </c>
      <c r="AA556">
        <f t="shared" si="141"/>
        <v>4</v>
      </c>
      <c r="AB556">
        <f t="shared" si="142"/>
        <v>6</v>
      </c>
      <c r="AC556">
        <v>4.4400000000000004</v>
      </c>
      <c r="AD556">
        <v>5.23</v>
      </c>
      <c r="AE556">
        <v>5.4</v>
      </c>
      <c r="AF556">
        <v>4.83</v>
      </c>
      <c r="AG556">
        <v>5.38</v>
      </c>
      <c r="AH556" t="str">
        <f>LOOKUP(X556,{0,2.99,4.44,5.89},{"Low","Medium Low","Medium High","High"})</f>
        <v>Medium Low</v>
      </c>
      <c r="AI556" t="str">
        <f>LOOKUP(Y556,{0,4.12,5.23,6.34},{"Low","Medium Low","Medium High","High"})</f>
        <v>High</v>
      </c>
      <c r="AJ556" t="str">
        <f>LOOKUP(Z556,{0,4.08,5.4,6.72},{"Low","Medium Low","Medium High","High"})</f>
        <v>Medium High</v>
      </c>
      <c r="AK556" t="str">
        <f>LOOKUP(AA556,{0,3.41,4.83,6.25},{"Low","Medium Low","Medium High","High"})</f>
        <v>Medium Low</v>
      </c>
      <c r="AL556" t="str">
        <f>LOOKUP(AB556,{0,4.31,5.38,6.45},{"Low","Medium Low","Medium High","High"})</f>
        <v>Medium High</v>
      </c>
      <c r="AM556">
        <f>VLOOKUP(C556,'CLEAN DATA'!$C$1:$BE$1213,25,FALSE)</f>
        <v>10</v>
      </c>
      <c r="AN556">
        <f>VLOOKUP($C556,'CLEAN DATA'!$C$1:$BE$1213,2,FALSE)</f>
        <v>45</v>
      </c>
      <c r="AO556" t="str">
        <f t="shared" si="143"/>
        <v>41-50</v>
      </c>
      <c r="AP556">
        <f>VLOOKUP(C556,'AT Copy'!C555:BP1767,66,FALSE)</f>
        <v>6</v>
      </c>
      <c r="AQ556">
        <f>VLOOKUP(C556,'AT Copy'!C555:BP1767,40,FALSE)</f>
        <v>0</v>
      </c>
    </row>
    <row r="557" spans="1:43" x14ac:dyDescent="0.2">
      <c r="A557">
        <v>556</v>
      </c>
      <c r="B557" s="2">
        <v>44096.681770833333</v>
      </c>
      <c r="C557" t="s">
        <v>729</v>
      </c>
      <c r="D557">
        <v>7</v>
      </c>
      <c r="E557">
        <v>2</v>
      </c>
      <c r="F557">
        <v>7</v>
      </c>
      <c r="G557">
        <v>3</v>
      </c>
      <c r="H557">
        <v>6</v>
      </c>
      <c r="I557">
        <v>1</v>
      </c>
      <c r="J557">
        <v>5</v>
      </c>
      <c r="K557">
        <v>1</v>
      </c>
      <c r="L557">
        <v>5</v>
      </c>
      <c r="M557">
        <v>5</v>
      </c>
      <c r="N557">
        <f t="shared" si="128"/>
        <v>7</v>
      </c>
      <c r="O557">
        <f t="shared" si="129"/>
        <v>6</v>
      </c>
      <c r="P557">
        <f t="shared" si="130"/>
        <v>7</v>
      </c>
      <c r="Q557">
        <f t="shared" si="131"/>
        <v>5</v>
      </c>
      <c r="R557">
        <f t="shared" si="132"/>
        <v>6</v>
      </c>
      <c r="S557">
        <f t="shared" si="133"/>
        <v>7</v>
      </c>
      <c r="T557">
        <f t="shared" si="134"/>
        <v>5</v>
      </c>
      <c r="U557">
        <f t="shared" si="135"/>
        <v>7</v>
      </c>
      <c r="V557">
        <f t="shared" si="136"/>
        <v>5</v>
      </c>
      <c r="W557">
        <f t="shared" si="137"/>
        <v>3</v>
      </c>
      <c r="X557">
        <f t="shared" si="138"/>
        <v>7</v>
      </c>
      <c r="Y557">
        <f t="shared" si="139"/>
        <v>5.5</v>
      </c>
      <c r="Z557">
        <f t="shared" si="140"/>
        <v>7</v>
      </c>
      <c r="AA557">
        <f t="shared" si="141"/>
        <v>5</v>
      </c>
      <c r="AB557">
        <f t="shared" si="142"/>
        <v>4.5</v>
      </c>
      <c r="AC557">
        <v>4.4400000000000004</v>
      </c>
      <c r="AD557">
        <v>5.23</v>
      </c>
      <c r="AE557">
        <v>5.4</v>
      </c>
      <c r="AF557">
        <v>4.83</v>
      </c>
      <c r="AG557">
        <v>5.38</v>
      </c>
      <c r="AH557" t="str">
        <f>LOOKUP(X557,{0,2.99,4.44,5.89},{"Low","Medium Low","Medium High","High"})</f>
        <v>High</v>
      </c>
      <c r="AI557" t="str">
        <f>LOOKUP(Y557,{0,4.12,5.23,6.34},{"Low","Medium Low","Medium High","High"})</f>
        <v>Medium High</v>
      </c>
      <c r="AJ557" t="str">
        <f>LOOKUP(Z557,{0,4.08,5.4,6.72},{"Low","Medium Low","Medium High","High"})</f>
        <v>High</v>
      </c>
      <c r="AK557" t="str">
        <f>LOOKUP(AA557,{0,3.41,4.83,6.25},{"Low","Medium Low","Medium High","High"})</f>
        <v>Medium High</v>
      </c>
      <c r="AL557" t="str">
        <f>LOOKUP(AB557,{0,4.31,5.38,6.45},{"Low","Medium Low","Medium High","High"})</f>
        <v>Medium Low</v>
      </c>
      <c r="AM557">
        <f>VLOOKUP(C557,'CLEAN DATA'!$C$1:$BE$1213,25,FALSE)</f>
        <v>13</v>
      </c>
      <c r="AN557">
        <f>VLOOKUP($C557,'CLEAN DATA'!$C$1:$BE$1213,2,FALSE)</f>
        <v>36</v>
      </c>
      <c r="AO557" t="str">
        <f t="shared" si="143"/>
        <v>31-40</v>
      </c>
      <c r="AP557">
        <f>VLOOKUP(C557,'AT Copy'!C556:BP1768,66,FALSE)</f>
        <v>4</v>
      </c>
      <c r="AQ557">
        <f>VLOOKUP(C557,'AT Copy'!C556:BP1768,40,FALSE)</f>
        <v>0</v>
      </c>
    </row>
    <row r="558" spans="1:43" x14ac:dyDescent="0.2">
      <c r="A558">
        <v>557</v>
      </c>
      <c r="B558" s="2">
        <v>44096.683599537035</v>
      </c>
      <c r="C558" t="s">
        <v>730</v>
      </c>
      <c r="D558">
        <v>4</v>
      </c>
      <c r="E558">
        <v>4</v>
      </c>
      <c r="F558">
        <v>7</v>
      </c>
      <c r="G558">
        <v>3</v>
      </c>
      <c r="H558">
        <v>5</v>
      </c>
      <c r="I558">
        <v>5</v>
      </c>
      <c r="J558">
        <v>5</v>
      </c>
      <c r="K558">
        <v>2</v>
      </c>
      <c r="L558">
        <v>5</v>
      </c>
      <c r="M558">
        <v>3</v>
      </c>
      <c r="N558">
        <f t="shared" si="128"/>
        <v>4</v>
      </c>
      <c r="O558">
        <f t="shared" si="129"/>
        <v>4</v>
      </c>
      <c r="P558">
        <f t="shared" si="130"/>
        <v>7</v>
      </c>
      <c r="Q558">
        <f t="shared" si="131"/>
        <v>5</v>
      </c>
      <c r="R558">
        <f t="shared" si="132"/>
        <v>5</v>
      </c>
      <c r="S558">
        <f t="shared" si="133"/>
        <v>3</v>
      </c>
      <c r="T558">
        <f t="shared" si="134"/>
        <v>5</v>
      </c>
      <c r="U558">
        <f t="shared" si="135"/>
        <v>6</v>
      </c>
      <c r="V558">
        <f t="shared" si="136"/>
        <v>5</v>
      </c>
      <c r="W558">
        <f t="shared" si="137"/>
        <v>5</v>
      </c>
      <c r="X558">
        <f t="shared" si="138"/>
        <v>3.5</v>
      </c>
      <c r="Y558">
        <f t="shared" si="139"/>
        <v>4.5</v>
      </c>
      <c r="Z558">
        <f t="shared" si="140"/>
        <v>6.5</v>
      </c>
      <c r="AA558">
        <f t="shared" si="141"/>
        <v>5</v>
      </c>
      <c r="AB558">
        <f t="shared" si="142"/>
        <v>5</v>
      </c>
      <c r="AC558">
        <v>4.4400000000000004</v>
      </c>
      <c r="AD558">
        <v>5.23</v>
      </c>
      <c r="AE558">
        <v>5.4</v>
      </c>
      <c r="AF558">
        <v>4.83</v>
      </c>
      <c r="AG558">
        <v>5.38</v>
      </c>
      <c r="AH558" t="str">
        <f>LOOKUP(X558,{0,2.99,4.44,5.89},{"Low","Medium Low","Medium High","High"})</f>
        <v>Medium Low</v>
      </c>
      <c r="AI558" t="str">
        <f>LOOKUP(Y558,{0,4.12,5.23,6.34},{"Low","Medium Low","Medium High","High"})</f>
        <v>Medium Low</v>
      </c>
      <c r="AJ558" t="str">
        <f>LOOKUP(Z558,{0,4.08,5.4,6.72},{"Low","Medium Low","Medium High","High"})</f>
        <v>Medium High</v>
      </c>
      <c r="AK558" t="str">
        <f>LOOKUP(AA558,{0,3.41,4.83,6.25},{"Low","Medium Low","Medium High","High"})</f>
        <v>Medium High</v>
      </c>
      <c r="AL558" t="str">
        <f>LOOKUP(AB558,{0,4.31,5.38,6.45},{"Low","Medium Low","Medium High","High"})</f>
        <v>Medium Low</v>
      </c>
      <c r="AM558">
        <f>VLOOKUP(C558,'CLEAN DATA'!$C$1:$BE$1213,25,FALSE)</f>
        <v>13</v>
      </c>
      <c r="AN558">
        <f>VLOOKUP($C558,'CLEAN DATA'!$C$1:$BE$1213,2,FALSE)</f>
        <v>66</v>
      </c>
      <c r="AO558" t="str">
        <f t="shared" si="143"/>
        <v>60+</v>
      </c>
      <c r="AP558">
        <f>VLOOKUP(C558,'AT Copy'!C557:BP1769,66,FALSE)</f>
        <v>3</v>
      </c>
      <c r="AQ558">
        <f>VLOOKUP(C558,'AT Copy'!C557:BP1769,40,FALSE)</f>
        <v>0</v>
      </c>
    </row>
    <row r="559" spans="1:43" x14ac:dyDescent="0.2">
      <c r="A559">
        <v>558</v>
      </c>
      <c r="B559" s="2">
        <v>44096.683888888889</v>
      </c>
      <c r="C559" t="s">
        <v>732</v>
      </c>
      <c r="D559">
        <v>4</v>
      </c>
      <c r="E559">
        <v>4</v>
      </c>
      <c r="F559">
        <v>6</v>
      </c>
      <c r="G559">
        <v>6</v>
      </c>
      <c r="H559">
        <v>4</v>
      </c>
      <c r="I559">
        <v>6</v>
      </c>
      <c r="J559">
        <v>6</v>
      </c>
      <c r="K559">
        <v>3</v>
      </c>
      <c r="L559">
        <v>4</v>
      </c>
      <c r="M559">
        <v>5</v>
      </c>
      <c r="N559">
        <f t="shared" si="128"/>
        <v>4</v>
      </c>
      <c r="O559">
        <f t="shared" si="129"/>
        <v>4</v>
      </c>
      <c r="P559">
        <f t="shared" si="130"/>
        <v>6</v>
      </c>
      <c r="Q559">
        <f t="shared" si="131"/>
        <v>2</v>
      </c>
      <c r="R559">
        <f t="shared" si="132"/>
        <v>4</v>
      </c>
      <c r="S559">
        <f t="shared" si="133"/>
        <v>2</v>
      </c>
      <c r="T559">
        <f t="shared" si="134"/>
        <v>6</v>
      </c>
      <c r="U559">
        <f t="shared" si="135"/>
        <v>5</v>
      </c>
      <c r="V559">
        <f t="shared" si="136"/>
        <v>4</v>
      </c>
      <c r="W559">
        <f t="shared" si="137"/>
        <v>3</v>
      </c>
      <c r="X559">
        <f t="shared" si="138"/>
        <v>3</v>
      </c>
      <c r="Y559">
        <f t="shared" si="139"/>
        <v>5</v>
      </c>
      <c r="Z559">
        <f t="shared" si="140"/>
        <v>5.5</v>
      </c>
      <c r="AA559">
        <f t="shared" si="141"/>
        <v>3</v>
      </c>
      <c r="AB559">
        <f t="shared" si="142"/>
        <v>3.5</v>
      </c>
      <c r="AC559">
        <v>4.4400000000000004</v>
      </c>
      <c r="AD559">
        <v>5.23</v>
      </c>
      <c r="AE559">
        <v>5.4</v>
      </c>
      <c r="AF559">
        <v>4.83</v>
      </c>
      <c r="AG559">
        <v>5.38</v>
      </c>
      <c r="AH559" t="str">
        <f>LOOKUP(X559,{0,2.99,4.44,5.89},{"Low","Medium Low","Medium High","High"})</f>
        <v>Medium Low</v>
      </c>
      <c r="AI559" t="str">
        <f>LOOKUP(Y559,{0,4.12,5.23,6.34},{"Low","Medium Low","Medium High","High"})</f>
        <v>Medium Low</v>
      </c>
      <c r="AJ559" t="str">
        <f>LOOKUP(Z559,{0,4.08,5.4,6.72},{"Low","Medium Low","Medium High","High"})</f>
        <v>Medium High</v>
      </c>
      <c r="AK559" t="str">
        <f>LOOKUP(AA559,{0,3.41,4.83,6.25},{"Low","Medium Low","Medium High","High"})</f>
        <v>Low</v>
      </c>
      <c r="AL559" t="str">
        <f>LOOKUP(AB559,{0,4.31,5.38,6.45},{"Low","Medium Low","Medium High","High"})</f>
        <v>Low</v>
      </c>
      <c r="AM559">
        <f>VLOOKUP(C559,'CLEAN DATA'!$C$1:$BE$1213,25,FALSE)</f>
        <v>3</v>
      </c>
      <c r="AN559">
        <f>VLOOKUP($C559,'CLEAN DATA'!$C$1:$BE$1213,2,FALSE)</f>
        <v>39</v>
      </c>
      <c r="AO559" t="str">
        <f t="shared" si="143"/>
        <v>31-40</v>
      </c>
      <c r="AP559">
        <f>VLOOKUP(C559,'AT Copy'!C558:BP1770,66,FALSE)</f>
        <v>5</v>
      </c>
      <c r="AQ559">
        <f>VLOOKUP(C559,'AT Copy'!C558:BP1770,40,FALSE)</f>
        <v>0</v>
      </c>
    </row>
    <row r="560" spans="1:43" x14ac:dyDescent="0.2">
      <c r="A560">
        <v>559</v>
      </c>
      <c r="B560" s="2">
        <v>44096.684502314813</v>
      </c>
      <c r="C560" t="s">
        <v>733</v>
      </c>
      <c r="D560">
        <v>3</v>
      </c>
      <c r="E560">
        <v>3</v>
      </c>
      <c r="F560">
        <v>7</v>
      </c>
      <c r="G560">
        <v>2</v>
      </c>
      <c r="H560">
        <v>7</v>
      </c>
      <c r="I560">
        <v>6</v>
      </c>
      <c r="J560">
        <v>6</v>
      </c>
      <c r="K560">
        <v>1</v>
      </c>
      <c r="L560">
        <v>6</v>
      </c>
      <c r="M560">
        <v>5</v>
      </c>
      <c r="N560">
        <f t="shared" si="128"/>
        <v>3</v>
      </c>
      <c r="O560">
        <f t="shared" si="129"/>
        <v>5</v>
      </c>
      <c r="P560">
        <f t="shared" si="130"/>
        <v>7</v>
      </c>
      <c r="Q560">
        <f t="shared" si="131"/>
        <v>6</v>
      </c>
      <c r="R560">
        <f t="shared" si="132"/>
        <v>7</v>
      </c>
      <c r="S560">
        <f t="shared" si="133"/>
        <v>2</v>
      </c>
      <c r="T560">
        <f t="shared" si="134"/>
        <v>6</v>
      </c>
      <c r="U560">
        <f t="shared" si="135"/>
        <v>7</v>
      </c>
      <c r="V560">
        <f t="shared" si="136"/>
        <v>6</v>
      </c>
      <c r="W560">
        <f t="shared" si="137"/>
        <v>3</v>
      </c>
      <c r="X560">
        <f t="shared" si="138"/>
        <v>2.5</v>
      </c>
      <c r="Y560">
        <f t="shared" si="139"/>
        <v>5.5</v>
      </c>
      <c r="Z560">
        <f t="shared" si="140"/>
        <v>7</v>
      </c>
      <c r="AA560">
        <f t="shared" si="141"/>
        <v>6</v>
      </c>
      <c r="AB560">
        <f t="shared" si="142"/>
        <v>5</v>
      </c>
      <c r="AC560">
        <v>4.4400000000000004</v>
      </c>
      <c r="AD560">
        <v>5.23</v>
      </c>
      <c r="AE560">
        <v>5.4</v>
      </c>
      <c r="AF560">
        <v>4.83</v>
      </c>
      <c r="AG560">
        <v>5.38</v>
      </c>
      <c r="AH560" t="str">
        <f>LOOKUP(X560,{0,2.99,4.44,5.89},{"Low","Medium Low","Medium High","High"})</f>
        <v>Low</v>
      </c>
      <c r="AI560" t="str">
        <f>LOOKUP(Y560,{0,4.12,5.23,6.34},{"Low","Medium Low","Medium High","High"})</f>
        <v>Medium High</v>
      </c>
      <c r="AJ560" t="str">
        <f>LOOKUP(Z560,{0,4.08,5.4,6.72},{"Low","Medium Low","Medium High","High"})</f>
        <v>High</v>
      </c>
      <c r="AK560" t="str">
        <f>LOOKUP(AA560,{0,3.41,4.83,6.25},{"Low","Medium Low","Medium High","High"})</f>
        <v>Medium High</v>
      </c>
      <c r="AL560" t="str">
        <f>LOOKUP(AB560,{0,4.31,5.38,6.45},{"Low","Medium Low","Medium High","High"})</f>
        <v>Medium Low</v>
      </c>
      <c r="AM560">
        <f>VLOOKUP(C560,'CLEAN DATA'!$C$1:$BE$1213,25,FALSE)</f>
        <v>13</v>
      </c>
      <c r="AN560">
        <f>VLOOKUP($C560,'CLEAN DATA'!$C$1:$BE$1213,2,FALSE)</f>
        <v>57</v>
      </c>
      <c r="AO560" t="str">
        <f t="shared" si="143"/>
        <v>51-60</v>
      </c>
      <c r="AP560">
        <f>VLOOKUP(C560,'AT Copy'!C559:BP1771,66,FALSE)</f>
        <v>2</v>
      </c>
      <c r="AQ560">
        <f>VLOOKUP(C560,'AT Copy'!C559:BP1771,40,FALSE)</f>
        <v>1</v>
      </c>
    </row>
    <row r="561" spans="1:43" x14ac:dyDescent="0.2">
      <c r="A561">
        <v>560</v>
      </c>
      <c r="B561" s="2">
        <v>44096.686064814814</v>
      </c>
      <c r="C561" t="s">
        <v>735</v>
      </c>
      <c r="D561">
        <v>4</v>
      </c>
      <c r="E561">
        <v>3</v>
      </c>
      <c r="F561">
        <v>4</v>
      </c>
      <c r="G561">
        <v>5</v>
      </c>
      <c r="H561">
        <v>4</v>
      </c>
      <c r="I561">
        <v>5</v>
      </c>
      <c r="J561">
        <v>3</v>
      </c>
      <c r="K561">
        <v>3</v>
      </c>
      <c r="L561">
        <v>3</v>
      </c>
      <c r="M561">
        <v>4</v>
      </c>
      <c r="N561">
        <f t="shared" si="128"/>
        <v>4</v>
      </c>
      <c r="O561">
        <f t="shared" si="129"/>
        <v>5</v>
      </c>
      <c r="P561">
        <f t="shared" si="130"/>
        <v>4</v>
      </c>
      <c r="Q561">
        <f t="shared" si="131"/>
        <v>3</v>
      </c>
      <c r="R561">
        <f t="shared" si="132"/>
        <v>4</v>
      </c>
      <c r="S561">
        <f t="shared" si="133"/>
        <v>3</v>
      </c>
      <c r="T561">
        <f t="shared" si="134"/>
        <v>3</v>
      </c>
      <c r="U561">
        <f t="shared" si="135"/>
        <v>5</v>
      </c>
      <c r="V561">
        <f t="shared" si="136"/>
        <v>3</v>
      </c>
      <c r="W561">
        <f t="shared" si="137"/>
        <v>4</v>
      </c>
      <c r="X561">
        <f t="shared" si="138"/>
        <v>3.5</v>
      </c>
      <c r="Y561">
        <f t="shared" si="139"/>
        <v>4</v>
      </c>
      <c r="Z561">
        <f t="shared" si="140"/>
        <v>4.5</v>
      </c>
      <c r="AA561">
        <f t="shared" si="141"/>
        <v>3</v>
      </c>
      <c r="AB561">
        <f t="shared" si="142"/>
        <v>4</v>
      </c>
      <c r="AC561">
        <v>4.4400000000000004</v>
      </c>
      <c r="AD561">
        <v>5.23</v>
      </c>
      <c r="AE561">
        <v>5.4</v>
      </c>
      <c r="AF561">
        <v>4.83</v>
      </c>
      <c r="AG561">
        <v>5.38</v>
      </c>
      <c r="AH561" t="str">
        <f>LOOKUP(X561,{0,2.99,4.44,5.89},{"Low","Medium Low","Medium High","High"})</f>
        <v>Medium Low</v>
      </c>
      <c r="AI561" t="str">
        <f>LOOKUP(Y561,{0,4.12,5.23,6.34},{"Low","Medium Low","Medium High","High"})</f>
        <v>Low</v>
      </c>
      <c r="AJ561" t="str">
        <f>LOOKUP(Z561,{0,4.08,5.4,6.72},{"Low","Medium Low","Medium High","High"})</f>
        <v>Medium Low</v>
      </c>
      <c r="AK561" t="str">
        <f>LOOKUP(AA561,{0,3.41,4.83,6.25},{"Low","Medium Low","Medium High","High"})</f>
        <v>Low</v>
      </c>
      <c r="AL561" t="str">
        <f>LOOKUP(AB561,{0,4.31,5.38,6.45},{"Low","Medium Low","Medium High","High"})</f>
        <v>Low</v>
      </c>
      <c r="AM561">
        <f>VLOOKUP(C561,'CLEAN DATA'!$C$1:$BE$1213,25,FALSE)</f>
        <v>2</v>
      </c>
      <c r="AN561">
        <f>VLOOKUP($C561,'CLEAN DATA'!$C$1:$BE$1213,2,FALSE)</f>
        <v>20</v>
      </c>
      <c r="AO561" t="str">
        <f t="shared" si="143"/>
        <v>&lt;=30</v>
      </c>
      <c r="AP561">
        <f>VLOOKUP(C561,'AT Copy'!C560:BP1772,66,FALSE)</f>
        <v>1</v>
      </c>
      <c r="AQ561">
        <f>VLOOKUP(C561,'AT Copy'!C560:BP1772,40,FALSE)</f>
        <v>0</v>
      </c>
    </row>
    <row r="562" spans="1:43" x14ac:dyDescent="0.2">
      <c r="A562">
        <v>561</v>
      </c>
      <c r="B562" s="2">
        <v>44096.686666666668</v>
      </c>
      <c r="C562" t="s">
        <v>736</v>
      </c>
      <c r="D562">
        <v>2</v>
      </c>
      <c r="E562">
        <v>4</v>
      </c>
      <c r="F562">
        <v>2</v>
      </c>
      <c r="G562">
        <v>3</v>
      </c>
      <c r="H562">
        <v>5</v>
      </c>
      <c r="I562">
        <v>3</v>
      </c>
      <c r="J562">
        <v>5</v>
      </c>
      <c r="K562">
        <v>5</v>
      </c>
      <c r="L562">
        <v>3</v>
      </c>
      <c r="M562">
        <v>4</v>
      </c>
      <c r="N562">
        <f t="shared" si="128"/>
        <v>2</v>
      </c>
      <c r="O562">
        <f t="shared" si="129"/>
        <v>4</v>
      </c>
      <c r="P562">
        <f t="shared" si="130"/>
        <v>2</v>
      </c>
      <c r="Q562">
        <f t="shared" si="131"/>
        <v>5</v>
      </c>
      <c r="R562">
        <f t="shared" si="132"/>
        <v>5</v>
      </c>
      <c r="S562">
        <f t="shared" si="133"/>
        <v>5</v>
      </c>
      <c r="T562">
        <f t="shared" si="134"/>
        <v>5</v>
      </c>
      <c r="U562">
        <f t="shared" si="135"/>
        <v>3</v>
      </c>
      <c r="V562">
        <f t="shared" si="136"/>
        <v>3</v>
      </c>
      <c r="W562">
        <f t="shared" si="137"/>
        <v>4</v>
      </c>
      <c r="X562">
        <f t="shared" si="138"/>
        <v>3.5</v>
      </c>
      <c r="Y562">
        <f t="shared" si="139"/>
        <v>4.5</v>
      </c>
      <c r="Z562">
        <f t="shared" si="140"/>
        <v>2.5</v>
      </c>
      <c r="AA562">
        <f t="shared" si="141"/>
        <v>4</v>
      </c>
      <c r="AB562">
        <f t="shared" si="142"/>
        <v>4.5</v>
      </c>
      <c r="AC562">
        <v>4.4400000000000004</v>
      </c>
      <c r="AD562">
        <v>5.23</v>
      </c>
      <c r="AE562">
        <v>5.4</v>
      </c>
      <c r="AF562">
        <v>4.83</v>
      </c>
      <c r="AG562">
        <v>5.38</v>
      </c>
      <c r="AH562" t="str">
        <f>LOOKUP(X562,{0,2.99,4.44,5.89},{"Low","Medium Low","Medium High","High"})</f>
        <v>Medium Low</v>
      </c>
      <c r="AI562" t="str">
        <f>LOOKUP(Y562,{0,4.12,5.23,6.34},{"Low","Medium Low","Medium High","High"})</f>
        <v>Medium Low</v>
      </c>
      <c r="AJ562" t="str">
        <f>LOOKUP(Z562,{0,4.08,5.4,6.72},{"Low","Medium Low","Medium High","High"})</f>
        <v>Low</v>
      </c>
      <c r="AK562" t="str">
        <f>LOOKUP(AA562,{0,3.41,4.83,6.25},{"Low","Medium Low","Medium High","High"})</f>
        <v>Medium Low</v>
      </c>
      <c r="AL562" t="str">
        <f>LOOKUP(AB562,{0,4.31,5.38,6.45},{"Low","Medium Low","Medium High","High"})</f>
        <v>Medium Low</v>
      </c>
      <c r="AM562">
        <f>VLOOKUP(C562,'CLEAN DATA'!$C$1:$BE$1213,25,FALSE)</f>
        <v>6</v>
      </c>
      <c r="AN562">
        <f>VLOOKUP($C562,'CLEAN DATA'!$C$1:$BE$1213,2,FALSE)</f>
        <v>19</v>
      </c>
      <c r="AO562" t="str">
        <f t="shared" si="143"/>
        <v>&lt;=30</v>
      </c>
      <c r="AP562">
        <f>VLOOKUP(C562,'AT Copy'!C561:BP1773,66,FALSE)</f>
        <v>1</v>
      </c>
      <c r="AQ562">
        <f>VLOOKUP(C562,'AT Copy'!C561:BP1773,40,FALSE)</f>
        <v>1</v>
      </c>
    </row>
    <row r="563" spans="1:43" x14ac:dyDescent="0.2">
      <c r="A563">
        <v>562</v>
      </c>
      <c r="B563" s="2">
        <v>44096.687222222223</v>
      </c>
      <c r="C563" t="s">
        <v>737</v>
      </c>
      <c r="D563">
        <v>3</v>
      </c>
      <c r="E563">
        <v>7</v>
      </c>
      <c r="F563">
        <v>2</v>
      </c>
      <c r="G563">
        <v>7</v>
      </c>
      <c r="H563">
        <v>6</v>
      </c>
      <c r="I563">
        <v>1</v>
      </c>
      <c r="J563">
        <v>3</v>
      </c>
      <c r="K563">
        <v>2</v>
      </c>
      <c r="L563">
        <v>1</v>
      </c>
      <c r="M563">
        <v>5</v>
      </c>
      <c r="N563">
        <f t="shared" si="128"/>
        <v>3</v>
      </c>
      <c r="O563">
        <f t="shared" si="129"/>
        <v>1</v>
      </c>
      <c r="P563">
        <f t="shared" si="130"/>
        <v>2</v>
      </c>
      <c r="Q563">
        <f t="shared" si="131"/>
        <v>1</v>
      </c>
      <c r="R563">
        <f t="shared" si="132"/>
        <v>6</v>
      </c>
      <c r="S563">
        <f t="shared" si="133"/>
        <v>7</v>
      </c>
      <c r="T563">
        <f t="shared" si="134"/>
        <v>3</v>
      </c>
      <c r="U563">
        <f t="shared" si="135"/>
        <v>6</v>
      </c>
      <c r="V563">
        <f t="shared" si="136"/>
        <v>1</v>
      </c>
      <c r="W563">
        <f t="shared" si="137"/>
        <v>3</v>
      </c>
      <c r="X563">
        <f t="shared" si="138"/>
        <v>5</v>
      </c>
      <c r="Y563">
        <f t="shared" si="139"/>
        <v>2</v>
      </c>
      <c r="Z563">
        <f t="shared" si="140"/>
        <v>4</v>
      </c>
      <c r="AA563">
        <f t="shared" si="141"/>
        <v>1</v>
      </c>
      <c r="AB563">
        <f t="shared" si="142"/>
        <v>4.5</v>
      </c>
      <c r="AC563">
        <v>4.4400000000000004</v>
      </c>
      <c r="AD563">
        <v>5.23</v>
      </c>
      <c r="AE563">
        <v>5.4</v>
      </c>
      <c r="AF563">
        <v>4.83</v>
      </c>
      <c r="AG563">
        <v>5.38</v>
      </c>
      <c r="AH563" t="str">
        <f>LOOKUP(X563,{0,2.99,4.44,5.89},{"Low","Medium Low","Medium High","High"})</f>
        <v>Medium High</v>
      </c>
      <c r="AI563" t="str">
        <f>LOOKUP(Y563,{0,4.12,5.23,6.34},{"Low","Medium Low","Medium High","High"})</f>
        <v>Low</v>
      </c>
      <c r="AJ563" t="str">
        <f>LOOKUP(Z563,{0,4.08,5.4,6.72},{"Low","Medium Low","Medium High","High"})</f>
        <v>Low</v>
      </c>
      <c r="AK563" t="str">
        <f>LOOKUP(AA563,{0,3.41,4.83,6.25},{"Low","Medium Low","Medium High","High"})</f>
        <v>Low</v>
      </c>
      <c r="AL563" t="str">
        <f>LOOKUP(AB563,{0,4.31,5.38,6.45},{"Low","Medium Low","Medium High","High"})</f>
        <v>Medium Low</v>
      </c>
      <c r="AM563">
        <f>VLOOKUP(C563,'CLEAN DATA'!$C$1:$BE$1213,25,FALSE)</f>
        <v>11</v>
      </c>
      <c r="AN563">
        <f>VLOOKUP($C563,'CLEAN DATA'!$C$1:$BE$1213,2,FALSE)</f>
        <v>53</v>
      </c>
      <c r="AO563" t="str">
        <f t="shared" si="143"/>
        <v>51-60</v>
      </c>
      <c r="AP563">
        <f>VLOOKUP(C563,'AT Copy'!C562:BP1774,66,FALSE)</f>
        <v>7</v>
      </c>
      <c r="AQ563">
        <f>VLOOKUP(C563,'AT Copy'!C562:BP1774,40,FALSE)</f>
        <v>0</v>
      </c>
    </row>
    <row r="564" spans="1:43" x14ac:dyDescent="0.2">
      <c r="A564">
        <v>563</v>
      </c>
      <c r="B564" s="2">
        <v>44096.687847222223</v>
      </c>
      <c r="C564" t="s">
        <v>740</v>
      </c>
      <c r="D564">
        <v>2</v>
      </c>
      <c r="E564">
        <v>5</v>
      </c>
      <c r="F564">
        <v>6</v>
      </c>
      <c r="G564">
        <v>2</v>
      </c>
      <c r="H564">
        <v>1</v>
      </c>
      <c r="I564">
        <v>5</v>
      </c>
      <c r="J564">
        <v>5</v>
      </c>
      <c r="K564">
        <v>1</v>
      </c>
      <c r="L564">
        <v>5</v>
      </c>
      <c r="M564">
        <v>3</v>
      </c>
      <c r="N564">
        <f t="shared" si="128"/>
        <v>2</v>
      </c>
      <c r="O564">
        <f t="shared" si="129"/>
        <v>3</v>
      </c>
      <c r="P564">
        <f t="shared" si="130"/>
        <v>6</v>
      </c>
      <c r="Q564">
        <f t="shared" si="131"/>
        <v>6</v>
      </c>
      <c r="R564">
        <f t="shared" si="132"/>
        <v>1</v>
      </c>
      <c r="S564">
        <f t="shared" si="133"/>
        <v>3</v>
      </c>
      <c r="T564">
        <f t="shared" si="134"/>
        <v>5</v>
      </c>
      <c r="U564">
        <f t="shared" si="135"/>
        <v>7</v>
      </c>
      <c r="V564">
        <f t="shared" si="136"/>
        <v>5</v>
      </c>
      <c r="W564">
        <f t="shared" si="137"/>
        <v>5</v>
      </c>
      <c r="X564">
        <f t="shared" si="138"/>
        <v>2.5</v>
      </c>
      <c r="Y564">
        <f t="shared" si="139"/>
        <v>4</v>
      </c>
      <c r="Z564">
        <f t="shared" si="140"/>
        <v>6.5</v>
      </c>
      <c r="AA564">
        <f t="shared" si="141"/>
        <v>5.5</v>
      </c>
      <c r="AB564">
        <f t="shared" si="142"/>
        <v>3</v>
      </c>
      <c r="AC564">
        <v>4.4400000000000004</v>
      </c>
      <c r="AD564">
        <v>5.23</v>
      </c>
      <c r="AE564">
        <v>5.4</v>
      </c>
      <c r="AF564">
        <v>4.83</v>
      </c>
      <c r="AG564">
        <v>5.38</v>
      </c>
      <c r="AH564" t="str">
        <f>LOOKUP(X564,{0,2.99,4.44,5.89},{"Low","Medium Low","Medium High","High"})</f>
        <v>Low</v>
      </c>
      <c r="AI564" t="str">
        <f>LOOKUP(Y564,{0,4.12,5.23,6.34},{"Low","Medium Low","Medium High","High"})</f>
        <v>Low</v>
      </c>
      <c r="AJ564" t="str">
        <f>LOOKUP(Z564,{0,4.08,5.4,6.72},{"Low","Medium Low","Medium High","High"})</f>
        <v>Medium High</v>
      </c>
      <c r="AK564" t="str">
        <f>LOOKUP(AA564,{0,3.41,4.83,6.25},{"Low","Medium Low","Medium High","High"})</f>
        <v>Medium High</v>
      </c>
      <c r="AL564" t="str">
        <f>LOOKUP(AB564,{0,4.31,5.38,6.45},{"Low","Medium Low","Medium High","High"})</f>
        <v>Low</v>
      </c>
      <c r="AM564">
        <f>VLOOKUP(C564,'CLEAN DATA'!$C$1:$BE$1213,25,FALSE)</f>
        <v>7</v>
      </c>
      <c r="AN564">
        <f>VLOOKUP($C564,'CLEAN DATA'!$C$1:$BE$1213,2,FALSE)</f>
        <v>47</v>
      </c>
      <c r="AO564" t="str">
        <f t="shared" si="143"/>
        <v>41-50</v>
      </c>
      <c r="AP564">
        <f>VLOOKUP(C564,'AT Copy'!C563:BP1775,66,FALSE)</f>
        <v>2</v>
      </c>
      <c r="AQ564">
        <f>VLOOKUP(C564,'AT Copy'!C563:BP1775,40,FALSE)</f>
        <v>1</v>
      </c>
    </row>
    <row r="565" spans="1:43" x14ac:dyDescent="0.2">
      <c r="A565">
        <v>564</v>
      </c>
      <c r="B565" s="2">
        <v>44096.68855324074</v>
      </c>
      <c r="C565" t="s">
        <v>741</v>
      </c>
      <c r="D565">
        <v>3</v>
      </c>
      <c r="E565">
        <v>2</v>
      </c>
      <c r="F565">
        <v>7</v>
      </c>
      <c r="G565">
        <v>3</v>
      </c>
      <c r="H565">
        <v>3</v>
      </c>
      <c r="I565">
        <v>6</v>
      </c>
      <c r="J565">
        <v>7</v>
      </c>
      <c r="K565">
        <v>2</v>
      </c>
      <c r="L565">
        <v>7</v>
      </c>
      <c r="M565">
        <v>5</v>
      </c>
      <c r="N565">
        <f t="shared" si="128"/>
        <v>3</v>
      </c>
      <c r="O565">
        <f t="shared" si="129"/>
        <v>6</v>
      </c>
      <c r="P565">
        <f t="shared" si="130"/>
        <v>7</v>
      </c>
      <c r="Q565">
        <f t="shared" si="131"/>
        <v>5</v>
      </c>
      <c r="R565">
        <f t="shared" si="132"/>
        <v>3</v>
      </c>
      <c r="S565">
        <f t="shared" si="133"/>
        <v>2</v>
      </c>
      <c r="T565">
        <f t="shared" si="134"/>
        <v>7</v>
      </c>
      <c r="U565">
        <f t="shared" si="135"/>
        <v>6</v>
      </c>
      <c r="V565">
        <f t="shared" si="136"/>
        <v>7</v>
      </c>
      <c r="W565">
        <f t="shared" si="137"/>
        <v>3</v>
      </c>
      <c r="X565">
        <f t="shared" si="138"/>
        <v>2.5</v>
      </c>
      <c r="Y565">
        <f t="shared" si="139"/>
        <v>6.5</v>
      </c>
      <c r="Z565">
        <f t="shared" si="140"/>
        <v>6.5</v>
      </c>
      <c r="AA565">
        <f t="shared" si="141"/>
        <v>6</v>
      </c>
      <c r="AB565">
        <f t="shared" si="142"/>
        <v>3</v>
      </c>
      <c r="AC565">
        <v>4.4400000000000004</v>
      </c>
      <c r="AD565">
        <v>5.23</v>
      </c>
      <c r="AE565">
        <v>5.4</v>
      </c>
      <c r="AF565">
        <v>4.83</v>
      </c>
      <c r="AG565">
        <v>5.38</v>
      </c>
      <c r="AH565" t="str">
        <f>LOOKUP(X565,{0,2.99,4.44,5.89},{"Low","Medium Low","Medium High","High"})</f>
        <v>Low</v>
      </c>
      <c r="AI565" t="str">
        <f>LOOKUP(Y565,{0,4.12,5.23,6.34},{"Low","Medium Low","Medium High","High"})</f>
        <v>High</v>
      </c>
      <c r="AJ565" t="str">
        <f>LOOKUP(Z565,{0,4.08,5.4,6.72},{"Low","Medium Low","Medium High","High"})</f>
        <v>Medium High</v>
      </c>
      <c r="AK565" t="str">
        <f>LOOKUP(AA565,{0,3.41,4.83,6.25},{"Low","Medium Low","Medium High","High"})</f>
        <v>Medium High</v>
      </c>
      <c r="AL565" t="str">
        <f>LOOKUP(AB565,{0,4.31,5.38,6.45},{"Low","Medium Low","Medium High","High"})</f>
        <v>Low</v>
      </c>
      <c r="AM565">
        <f>VLOOKUP(C565,'CLEAN DATA'!$C$1:$BE$1213,25,FALSE)</f>
        <v>12</v>
      </c>
      <c r="AN565">
        <f>VLOOKUP($C565,'CLEAN DATA'!$C$1:$BE$1213,2,FALSE)</f>
        <v>64</v>
      </c>
      <c r="AO565" t="str">
        <f t="shared" si="143"/>
        <v>60+</v>
      </c>
      <c r="AP565">
        <f>VLOOKUP(C565,'AT Copy'!C564:BP1776,66,FALSE)</f>
        <v>2</v>
      </c>
      <c r="AQ565">
        <f>VLOOKUP(C565,'AT Copy'!C564:BP1776,40,FALSE)</f>
        <v>0</v>
      </c>
    </row>
    <row r="566" spans="1:43" x14ac:dyDescent="0.2">
      <c r="A566">
        <v>565</v>
      </c>
      <c r="B566" s="2">
        <v>44096.690821759257</v>
      </c>
      <c r="C566" t="s">
        <v>743</v>
      </c>
      <c r="D566">
        <v>7</v>
      </c>
      <c r="E566">
        <v>5</v>
      </c>
      <c r="F566">
        <v>7</v>
      </c>
      <c r="G566">
        <v>5</v>
      </c>
      <c r="H566">
        <v>6</v>
      </c>
      <c r="I566">
        <v>1</v>
      </c>
      <c r="J566">
        <v>7</v>
      </c>
      <c r="K566">
        <v>2</v>
      </c>
      <c r="L566">
        <v>6</v>
      </c>
      <c r="M566">
        <v>1</v>
      </c>
      <c r="N566">
        <f t="shared" si="128"/>
        <v>7</v>
      </c>
      <c r="O566">
        <f t="shared" si="129"/>
        <v>3</v>
      </c>
      <c r="P566">
        <f t="shared" si="130"/>
        <v>7</v>
      </c>
      <c r="Q566">
        <f t="shared" si="131"/>
        <v>3</v>
      </c>
      <c r="R566">
        <f t="shared" si="132"/>
        <v>6</v>
      </c>
      <c r="S566">
        <f t="shared" si="133"/>
        <v>7</v>
      </c>
      <c r="T566">
        <f t="shared" si="134"/>
        <v>7</v>
      </c>
      <c r="U566">
        <f t="shared" si="135"/>
        <v>6</v>
      </c>
      <c r="V566">
        <f t="shared" si="136"/>
        <v>6</v>
      </c>
      <c r="W566">
        <f t="shared" si="137"/>
        <v>7</v>
      </c>
      <c r="X566">
        <f t="shared" si="138"/>
        <v>7</v>
      </c>
      <c r="Y566">
        <f t="shared" si="139"/>
        <v>5</v>
      </c>
      <c r="Z566">
        <f t="shared" si="140"/>
        <v>6.5</v>
      </c>
      <c r="AA566">
        <f t="shared" si="141"/>
        <v>4.5</v>
      </c>
      <c r="AB566">
        <f t="shared" si="142"/>
        <v>6.5</v>
      </c>
      <c r="AC566">
        <v>4.4400000000000004</v>
      </c>
      <c r="AD566">
        <v>5.23</v>
      </c>
      <c r="AE566">
        <v>5.4</v>
      </c>
      <c r="AF566">
        <v>4.83</v>
      </c>
      <c r="AG566">
        <v>5.38</v>
      </c>
      <c r="AH566" t="str">
        <f>LOOKUP(X566,{0,2.99,4.44,5.89},{"Low","Medium Low","Medium High","High"})</f>
        <v>High</v>
      </c>
      <c r="AI566" t="str">
        <f>LOOKUP(Y566,{0,4.12,5.23,6.34},{"Low","Medium Low","Medium High","High"})</f>
        <v>Medium Low</v>
      </c>
      <c r="AJ566" t="str">
        <f>LOOKUP(Z566,{0,4.08,5.4,6.72},{"Low","Medium Low","Medium High","High"})</f>
        <v>Medium High</v>
      </c>
      <c r="AK566" t="str">
        <f>LOOKUP(AA566,{0,3.41,4.83,6.25},{"Low","Medium Low","Medium High","High"})</f>
        <v>Medium Low</v>
      </c>
      <c r="AL566" t="str">
        <f>LOOKUP(AB566,{0,4.31,5.38,6.45},{"Low","Medium Low","Medium High","High"})</f>
        <v>High</v>
      </c>
      <c r="AM566">
        <f>VLOOKUP(C566,'CLEAN DATA'!$C$1:$BE$1213,25,FALSE)</f>
        <v>3</v>
      </c>
      <c r="AN566">
        <f>VLOOKUP($C566,'CLEAN DATA'!$C$1:$BE$1213,2,FALSE)</f>
        <v>51</v>
      </c>
      <c r="AO566" t="str">
        <f t="shared" si="143"/>
        <v>51-60</v>
      </c>
      <c r="AP566">
        <f>VLOOKUP(C566,'AT Copy'!C565:BP1777,66,FALSE)</f>
        <v>4</v>
      </c>
      <c r="AQ566">
        <f>VLOOKUP(C566,'AT Copy'!C565:BP1777,40,FALSE)</f>
        <v>0</v>
      </c>
    </row>
    <row r="567" spans="1:43" x14ac:dyDescent="0.2">
      <c r="A567">
        <v>566</v>
      </c>
      <c r="B567" s="2">
        <v>44096.692754629628</v>
      </c>
      <c r="C567" t="s">
        <v>744</v>
      </c>
      <c r="D567">
        <v>5</v>
      </c>
      <c r="E567">
        <v>4</v>
      </c>
      <c r="F567">
        <v>6</v>
      </c>
      <c r="G567">
        <v>4</v>
      </c>
      <c r="H567">
        <v>6</v>
      </c>
      <c r="I567">
        <v>4</v>
      </c>
      <c r="J567">
        <v>5</v>
      </c>
      <c r="K567">
        <v>4</v>
      </c>
      <c r="L567">
        <v>4</v>
      </c>
      <c r="M567">
        <v>6</v>
      </c>
      <c r="N567">
        <f t="shared" si="128"/>
        <v>5</v>
      </c>
      <c r="O567">
        <f t="shared" si="129"/>
        <v>4</v>
      </c>
      <c r="P567">
        <f t="shared" si="130"/>
        <v>6</v>
      </c>
      <c r="Q567">
        <f t="shared" si="131"/>
        <v>4</v>
      </c>
      <c r="R567">
        <f t="shared" si="132"/>
        <v>6</v>
      </c>
      <c r="S567">
        <f t="shared" si="133"/>
        <v>4</v>
      </c>
      <c r="T567">
        <f t="shared" si="134"/>
        <v>5</v>
      </c>
      <c r="U567">
        <f t="shared" si="135"/>
        <v>4</v>
      </c>
      <c r="V567">
        <f t="shared" si="136"/>
        <v>4</v>
      </c>
      <c r="W567">
        <f t="shared" si="137"/>
        <v>2</v>
      </c>
      <c r="X567">
        <f t="shared" si="138"/>
        <v>4.5</v>
      </c>
      <c r="Y567">
        <f t="shared" si="139"/>
        <v>4.5</v>
      </c>
      <c r="Z567">
        <f t="shared" si="140"/>
        <v>5</v>
      </c>
      <c r="AA567">
        <f t="shared" si="141"/>
        <v>4</v>
      </c>
      <c r="AB567">
        <f t="shared" si="142"/>
        <v>4</v>
      </c>
      <c r="AC567">
        <v>4.4400000000000004</v>
      </c>
      <c r="AD567">
        <v>5.23</v>
      </c>
      <c r="AE567">
        <v>5.4</v>
      </c>
      <c r="AF567">
        <v>4.83</v>
      </c>
      <c r="AG567">
        <v>5.38</v>
      </c>
      <c r="AH567" t="str">
        <f>LOOKUP(X567,{0,2.99,4.44,5.89},{"Low","Medium Low","Medium High","High"})</f>
        <v>Medium High</v>
      </c>
      <c r="AI567" t="str">
        <f>LOOKUP(Y567,{0,4.12,5.23,6.34},{"Low","Medium Low","Medium High","High"})</f>
        <v>Medium Low</v>
      </c>
      <c r="AJ567" t="str">
        <f>LOOKUP(Z567,{0,4.08,5.4,6.72},{"Low","Medium Low","Medium High","High"})</f>
        <v>Medium Low</v>
      </c>
      <c r="AK567" t="str">
        <f>LOOKUP(AA567,{0,3.41,4.83,6.25},{"Low","Medium Low","Medium High","High"})</f>
        <v>Medium Low</v>
      </c>
      <c r="AL567" t="str">
        <f>LOOKUP(AB567,{0,4.31,5.38,6.45},{"Low","Medium Low","Medium High","High"})</f>
        <v>Low</v>
      </c>
      <c r="AM567">
        <f>VLOOKUP(C567,'CLEAN DATA'!$C$1:$BE$1213,25,FALSE)</f>
        <v>13</v>
      </c>
      <c r="AN567">
        <f>VLOOKUP($C567,'CLEAN DATA'!$C$1:$BE$1213,2,FALSE)</f>
        <v>21</v>
      </c>
      <c r="AO567" t="str">
        <f t="shared" si="143"/>
        <v>&lt;=30</v>
      </c>
      <c r="AP567">
        <f>VLOOKUP(C567,'AT Copy'!C566:BP1778,66,FALSE)</f>
        <v>7</v>
      </c>
      <c r="AQ567">
        <f>VLOOKUP(C567,'AT Copy'!C566:BP1778,40,FALSE)</f>
        <v>1</v>
      </c>
    </row>
    <row r="568" spans="1:43" x14ac:dyDescent="0.2">
      <c r="A568">
        <v>567</v>
      </c>
      <c r="B568" s="2">
        <v>44096.692997685182</v>
      </c>
      <c r="C568" t="s">
        <v>746</v>
      </c>
      <c r="D568">
        <v>6</v>
      </c>
      <c r="E568">
        <v>3</v>
      </c>
      <c r="F568">
        <v>6</v>
      </c>
      <c r="G568">
        <v>4</v>
      </c>
      <c r="H568">
        <v>7</v>
      </c>
      <c r="I568">
        <v>5</v>
      </c>
      <c r="J568">
        <v>6</v>
      </c>
      <c r="K568">
        <v>4</v>
      </c>
      <c r="L568">
        <v>6</v>
      </c>
      <c r="M568">
        <v>1</v>
      </c>
      <c r="N568">
        <f t="shared" si="128"/>
        <v>6</v>
      </c>
      <c r="O568">
        <f t="shared" si="129"/>
        <v>5</v>
      </c>
      <c r="P568">
        <f t="shared" si="130"/>
        <v>6</v>
      </c>
      <c r="Q568">
        <f t="shared" si="131"/>
        <v>4</v>
      </c>
      <c r="R568">
        <f t="shared" si="132"/>
        <v>7</v>
      </c>
      <c r="S568">
        <f t="shared" si="133"/>
        <v>3</v>
      </c>
      <c r="T568">
        <f t="shared" si="134"/>
        <v>6</v>
      </c>
      <c r="U568">
        <f t="shared" si="135"/>
        <v>4</v>
      </c>
      <c r="V568">
        <f t="shared" si="136"/>
        <v>6</v>
      </c>
      <c r="W568">
        <f t="shared" si="137"/>
        <v>7</v>
      </c>
      <c r="X568">
        <f t="shared" si="138"/>
        <v>4.5</v>
      </c>
      <c r="Y568">
        <f t="shared" si="139"/>
        <v>5.5</v>
      </c>
      <c r="Z568">
        <f t="shared" si="140"/>
        <v>5</v>
      </c>
      <c r="AA568">
        <f t="shared" si="141"/>
        <v>5</v>
      </c>
      <c r="AB568">
        <f t="shared" si="142"/>
        <v>7</v>
      </c>
      <c r="AC568">
        <v>4.4400000000000004</v>
      </c>
      <c r="AD568">
        <v>5.23</v>
      </c>
      <c r="AE568">
        <v>5.4</v>
      </c>
      <c r="AF568">
        <v>4.83</v>
      </c>
      <c r="AG568">
        <v>5.38</v>
      </c>
      <c r="AH568" t="str">
        <f>LOOKUP(X568,{0,2.99,4.44,5.89},{"Low","Medium Low","Medium High","High"})</f>
        <v>Medium High</v>
      </c>
      <c r="AI568" t="str">
        <f>LOOKUP(Y568,{0,4.12,5.23,6.34},{"Low","Medium Low","Medium High","High"})</f>
        <v>Medium High</v>
      </c>
      <c r="AJ568" t="str">
        <f>LOOKUP(Z568,{0,4.08,5.4,6.72},{"Low","Medium Low","Medium High","High"})</f>
        <v>Medium Low</v>
      </c>
      <c r="AK568" t="str">
        <f>LOOKUP(AA568,{0,3.41,4.83,6.25},{"Low","Medium Low","Medium High","High"})</f>
        <v>Medium High</v>
      </c>
      <c r="AL568" t="str">
        <f>LOOKUP(AB568,{0,4.31,5.38,6.45},{"Low","Medium Low","Medium High","High"})</f>
        <v>High</v>
      </c>
      <c r="AM568">
        <f>VLOOKUP(C568,'CLEAN DATA'!$C$1:$BE$1213,25,FALSE)</f>
        <v>1</v>
      </c>
      <c r="AN568">
        <f>VLOOKUP($C568,'CLEAN DATA'!$C$1:$BE$1213,2,FALSE)</f>
        <v>18</v>
      </c>
      <c r="AO568" t="str">
        <f t="shared" si="143"/>
        <v>&lt;=30</v>
      </c>
      <c r="AP568">
        <f>VLOOKUP(C568,'AT Copy'!C567:BP1779,66,FALSE)</f>
        <v>6</v>
      </c>
      <c r="AQ568">
        <f>VLOOKUP(C568,'AT Copy'!C567:BP1779,40,FALSE)</f>
        <v>1</v>
      </c>
    </row>
    <row r="569" spans="1:43" x14ac:dyDescent="0.2">
      <c r="A569">
        <v>568</v>
      </c>
      <c r="B569" s="2">
        <v>44096.69635416667</v>
      </c>
      <c r="C569" t="s">
        <v>747</v>
      </c>
      <c r="D569">
        <v>6</v>
      </c>
      <c r="E569">
        <v>4</v>
      </c>
      <c r="F569">
        <v>5</v>
      </c>
      <c r="G569">
        <v>5</v>
      </c>
      <c r="H569">
        <v>6</v>
      </c>
      <c r="I569">
        <v>6</v>
      </c>
      <c r="J569">
        <v>6</v>
      </c>
      <c r="K569">
        <v>5</v>
      </c>
      <c r="L569">
        <v>7</v>
      </c>
      <c r="M569">
        <v>6</v>
      </c>
      <c r="N569">
        <f t="shared" si="128"/>
        <v>6</v>
      </c>
      <c r="O569">
        <f t="shared" si="129"/>
        <v>4</v>
      </c>
      <c r="P569">
        <f t="shared" si="130"/>
        <v>5</v>
      </c>
      <c r="Q569">
        <f t="shared" si="131"/>
        <v>3</v>
      </c>
      <c r="R569">
        <f t="shared" si="132"/>
        <v>6</v>
      </c>
      <c r="S569">
        <f t="shared" si="133"/>
        <v>2</v>
      </c>
      <c r="T569">
        <f t="shared" si="134"/>
        <v>6</v>
      </c>
      <c r="U569">
        <f t="shared" si="135"/>
        <v>3</v>
      </c>
      <c r="V569">
        <f t="shared" si="136"/>
        <v>7</v>
      </c>
      <c r="W569">
        <f t="shared" si="137"/>
        <v>2</v>
      </c>
      <c r="X569">
        <f t="shared" si="138"/>
        <v>4</v>
      </c>
      <c r="Y569">
        <f t="shared" si="139"/>
        <v>5</v>
      </c>
      <c r="Z569">
        <f t="shared" si="140"/>
        <v>4</v>
      </c>
      <c r="AA569">
        <f t="shared" si="141"/>
        <v>5</v>
      </c>
      <c r="AB569">
        <f t="shared" si="142"/>
        <v>4</v>
      </c>
      <c r="AC569">
        <v>4.4400000000000004</v>
      </c>
      <c r="AD569">
        <v>5.23</v>
      </c>
      <c r="AE569">
        <v>5.4</v>
      </c>
      <c r="AF569">
        <v>4.83</v>
      </c>
      <c r="AG569">
        <v>5.38</v>
      </c>
      <c r="AH569" t="str">
        <f>LOOKUP(X569,{0,2.99,4.44,5.89},{"Low","Medium Low","Medium High","High"})</f>
        <v>Medium Low</v>
      </c>
      <c r="AI569" t="str">
        <f>LOOKUP(Y569,{0,4.12,5.23,6.34},{"Low","Medium Low","Medium High","High"})</f>
        <v>Medium Low</v>
      </c>
      <c r="AJ569" t="str">
        <f>LOOKUP(Z569,{0,4.08,5.4,6.72},{"Low","Medium Low","Medium High","High"})</f>
        <v>Low</v>
      </c>
      <c r="AK569" t="str">
        <f>LOOKUP(AA569,{0,3.41,4.83,6.25},{"Low","Medium Low","Medium High","High"})</f>
        <v>Medium High</v>
      </c>
      <c r="AL569" t="str">
        <f>LOOKUP(AB569,{0,4.31,5.38,6.45},{"Low","Medium Low","Medium High","High"})</f>
        <v>Low</v>
      </c>
      <c r="AM569">
        <f>VLOOKUP(C569,'CLEAN DATA'!$C$1:$BE$1213,25,FALSE)</f>
        <v>3</v>
      </c>
      <c r="AN569">
        <f>VLOOKUP($C569,'CLEAN DATA'!$C$1:$BE$1213,2,FALSE)</f>
        <v>25</v>
      </c>
      <c r="AO569" t="str">
        <f t="shared" si="143"/>
        <v>&lt;=30</v>
      </c>
      <c r="AP569">
        <f>VLOOKUP(C569,'AT Copy'!C568:BP1780,66,FALSE)</f>
        <v>1</v>
      </c>
      <c r="AQ569">
        <f>VLOOKUP(C569,'AT Copy'!C568:BP1780,40,FALSE)</f>
        <v>1</v>
      </c>
    </row>
    <row r="570" spans="1:43" x14ac:dyDescent="0.2">
      <c r="A570">
        <v>569</v>
      </c>
      <c r="B570" s="2">
        <v>44096.698449074072</v>
      </c>
      <c r="C570" t="s">
        <v>748</v>
      </c>
      <c r="D570">
        <v>5</v>
      </c>
      <c r="E570">
        <v>2</v>
      </c>
      <c r="F570">
        <v>7</v>
      </c>
      <c r="G570">
        <v>1</v>
      </c>
      <c r="H570">
        <v>5</v>
      </c>
      <c r="I570">
        <v>5</v>
      </c>
      <c r="J570">
        <v>5</v>
      </c>
      <c r="K570">
        <v>3</v>
      </c>
      <c r="L570">
        <v>6</v>
      </c>
      <c r="M570">
        <v>3</v>
      </c>
      <c r="N570">
        <f t="shared" si="128"/>
        <v>5</v>
      </c>
      <c r="O570">
        <f t="shared" si="129"/>
        <v>6</v>
      </c>
      <c r="P570">
        <f t="shared" si="130"/>
        <v>7</v>
      </c>
      <c r="Q570">
        <f t="shared" si="131"/>
        <v>7</v>
      </c>
      <c r="R570">
        <f t="shared" si="132"/>
        <v>5</v>
      </c>
      <c r="S570">
        <f t="shared" si="133"/>
        <v>3</v>
      </c>
      <c r="T570">
        <f t="shared" si="134"/>
        <v>5</v>
      </c>
      <c r="U570">
        <f t="shared" si="135"/>
        <v>5</v>
      </c>
      <c r="V570">
        <f t="shared" si="136"/>
        <v>6</v>
      </c>
      <c r="W570">
        <f t="shared" si="137"/>
        <v>5</v>
      </c>
      <c r="X570">
        <f t="shared" si="138"/>
        <v>4</v>
      </c>
      <c r="Y570">
        <f t="shared" si="139"/>
        <v>5.5</v>
      </c>
      <c r="Z570">
        <f t="shared" si="140"/>
        <v>6</v>
      </c>
      <c r="AA570">
        <f t="shared" si="141"/>
        <v>6.5</v>
      </c>
      <c r="AB570">
        <f t="shared" si="142"/>
        <v>5</v>
      </c>
      <c r="AC570">
        <v>4.4400000000000004</v>
      </c>
      <c r="AD570">
        <v>5.23</v>
      </c>
      <c r="AE570">
        <v>5.4</v>
      </c>
      <c r="AF570">
        <v>4.83</v>
      </c>
      <c r="AG570">
        <v>5.38</v>
      </c>
      <c r="AH570" t="str">
        <f>LOOKUP(X570,{0,2.99,4.44,5.89},{"Low","Medium Low","Medium High","High"})</f>
        <v>Medium Low</v>
      </c>
      <c r="AI570" t="str">
        <f>LOOKUP(Y570,{0,4.12,5.23,6.34},{"Low","Medium Low","Medium High","High"})</f>
        <v>Medium High</v>
      </c>
      <c r="AJ570" t="str">
        <f>LOOKUP(Z570,{0,4.08,5.4,6.72},{"Low","Medium Low","Medium High","High"})</f>
        <v>Medium High</v>
      </c>
      <c r="AK570" t="str">
        <f>LOOKUP(AA570,{0,3.41,4.83,6.25},{"Low","Medium Low","Medium High","High"})</f>
        <v>High</v>
      </c>
      <c r="AL570" t="str">
        <f>LOOKUP(AB570,{0,4.31,5.38,6.45},{"Low","Medium Low","Medium High","High"})</f>
        <v>Medium Low</v>
      </c>
      <c r="AM570">
        <f>VLOOKUP(C570,'CLEAN DATA'!$C$1:$BE$1213,25,FALSE)</f>
        <v>3</v>
      </c>
      <c r="AN570">
        <f>VLOOKUP($C570,'CLEAN DATA'!$C$1:$BE$1213,2,FALSE)</f>
        <v>36</v>
      </c>
      <c r="AO570" t="str">
        <f t="shared" si="143"/>
        <v>31-40</v>
      </c>
      <c r="AP570">
        <f>VLOOKUP(C570,'AT Copy'!C569:BP1781,66,FALSE)</f>
        <v>2</v>
      </c>
      <c r="AQ570">
        <f>VLOOKUP(C570,'AT Copy'!C569:BP1781,40,FALSE)</f>
        <v>1</v>
      </c>
    </row>
    <row r="571" spans="1:43" x14ac:dyDescent="0.2">
      <c r="A571">
        <v>570</v>
      </c>
      <c r="B571" s="2">
        <v>44096.700925925928</v>
      </c>
      <c r="C571" t="s">
        <v>749</v>
      </c>
      <c r="D571">
        <v>1</v>
      </c>
      <c r="E571">
        <v>5</v>
      </c>
      <c r="F571">
        <v>6</v>
      </c>
      <c r="G571">
        <v>5</v>
      </c>
      <c r="H571">
        <v>4</v>
      </c>
      <c r="I571">
        <v>6</v>
      </c>
      <c r="J571">
        <v>5</v>
      </c>
      <c r="K571">
        <v>2</v>
      </c>
      <c r="L571">
        <v>4</v>
      </c>
      <c r="M571">
        <v>4</v>
      </c>
      <c r="N571">
        <f t="shared" si="128"/>
        <v>1</v>
      </c>
      <c r="O571">
        <f t="shared" si="129"/>
        <v>3</v>
      </c>
      <c r="P571">
        <f t="shared" si="130"/>
        <v>6</v>
      </c>
      <c r="Q571">
        <f t="shared" si="131"/>
        <v>3</v>
      </c>
      <c r="R571">
        <f t="shared" si="132"/>
        <v>4</v>
      </c>
      <c r="S571">
        <f t="shared" si="133"/>
        <v>2</v>
      </c>
      <c r="T571">
        <f t="shared" si="134"/>
        <v>5</v>
      </c>
      <c r="U571">
        <f t="shared" si="135"/>
        <v>6</v>
      </c>
      <c r="V571">
        <f t="shared" si="136"/>
        <v>4</v>
      </c>
      <c r="W571">
        <f t="shared" si="137"/>
        <v>4</v>
      </c>
      <c r="X571">
        <f t="shared" si="138"/>
        <v>1.5</v>
      </c>
      <c r="Y571">
        <f t="shared" si="139"/>
        <v>4</v>
      </c>
      <c r="Z571">
        <f t="shared" si="140"/>
        <v>6</v>
      </c>
      <c r="AA571">
        <f t="shared" si="141"/>
        <v>3.5</v>
      </c>
      <c r="AB571">
        <f t="shared" si="142"/>
        <v>4</v>
      </c>
      <c r="AC571">
        <v>4.4400000000000004</v>
      </c>
      <c r="AD571">
        <v>5.23</v>
      </c>
      <c r="AE571">
        <v>5.4</v>
      </c>
      <c r="AF571">
        <v>4.83</v>
      </c>
      <c r="AG571">
        <v>5.38</v>
      </c>
      <c r="AH571" t="str">
        <f>LOOKUP(X571,{0,2.99,4.44,5.89},{"Low","Medium Low","Medium High","High"})</f>
        <v>Low</v>
      </c>
      <c r="AI571" t="str">
        <f>LOOKUP(Y571,{0,4.12,5.23,6.34},{"Low","Medium Low","Medium High","High"})</f>
        <v>Low</v>
      </c>
      <c r="AJ571" t="str">
        <f>LOOKUP(Z571,{0,4.08,5.4,6.72},{"Low","Medium Low","Medium High","High"})</f>
        <v>Medium High</v>
      </c>
      <c r="AK571" t="str">
        <f>LOOKUP(AA571,{0,3.41,4.83,6.25},{"Low","Medium Low","Medium High","High"})</f>
        <v>Medium Low</v>
      </c>
      <c r="AL571" t="str">
        <f>LOOKUP(AB571,{0,4.31,5.38,6.45},{"Low","Medium Low","Medium High","High"})</f>
        <v>Low</v>
      </c>
      <c r="AM571">
        <f>VLOOKUP(C571,'CLEAN DATA'!$C$1:$BE$1213,25,FALSE)</f>
        <v>13</v>
      </c>
      <c r="AN571">
        <f>VLOOKUP($C571,'CLEAN DATA'!$C$1:$BE$1213,2,FALSE)</f>
        <v>61</v>
      </c>
      <c r="AO571" t="str">
        <f t="shared" si="143"/>
        <v>60+</v>
      </c>
      <c r="AP571">
        <f>VLOOKUP(C571,'AT Copy'!C570:BP1782,66,FALSE)</f>
        <v>5</v>
      </c>
      <c r="AQ571">
        <f>VLOOKUP(C571,'AT Copy'!C570:BP1782,40,FALSE)</f>
        <v>0</v>
      </c>
    </row>
    <row r="572" spans="1:43" x14ac:dyDescent="0.2">
      <c r="A572">
        <v>571</v>
      </c>
      <c r="B572" s="2">
        <v>44096.703888888886</v>
      </c>
      <c r="C572" t="s">
        <v>750</v>
      </c>
      <c r="D572">
        <v>7</v>
      </c>
      <c r="E572">
        <v>2</v>
      </c>
      <c r="F572">
        <v>6</v>
      </c>
      <c r="G572">
        <v>1</v>
      </c>
      <c r="H572">
        <v>6</v>
      </c>
      <c r="I572">
        <v>1</v>
      </c>
      <c r="J572">
        <v>6</v>
      </c>
      <c r="K572">
        <v>7</v>
      </c>
      <c r="L572">
        <v>7</v>
      </c>
      <c r="M572">
        <v>1</v>
      </c>
      <c r="N572">
        <f t="shared" si="128"/>
        <v>7</v>
      </c>
      <c r="O572">
        <f t="shared" si="129"/>
        <v>6</v>
      </c>
      <c r="P572">
        <f t="shared" si="130"/>
        <v>6</v>
      </c>
      <c r="Q572">
        <f t="shared" si="131"/>
        <v>7</v>
      </c>
      <c r="R572">
        <f t="shared" si="132"/>
        <v>6</v>
      </c>
      <c r="S572">
        <f t="shared" si="133"/>
        <v>7</v>
      </c>
      <c r="T572">
        <f t="shared" si="134"/>
        <v>6</v>
      </c>
      <c r="U572">
        <f t="shared" si="135"/>
        <v>1</v>
      </c>
      <c r="V572">
        <f t="shared" si="136"/>
        <v>7</v>
      </c>
      <c r="W572">
        <f t="shared" si="137"/>
        <v>7</v>
      </c>
      <c r="X572">
        <f t="shared" si="138"/>
        <v>7</v>
      </c>
      <c r="Y572">
        <f t="shared" si="139"/>
        <v>6</v>
      </c>
      <c r="Z572">
        <f t="shared" si="140"/>
        <v>3.5</v>
      </c>
      <c r="AA572">
        <f t="shared" si="141"/>
        <v>7</v>
      </c>
      <c r="AB572">
        <f t="shared" si="142"/>
        <v>6.5</v>
      </c>
      <c r="AC572">
        <v>4.4400000000000004</v>
      </c>
      <c r="AD572">
        <v>5.23</v>
      </c>
      <c r="AE572">
        <v>5.4</v>
      </c>
      <c r="AF572">
        <v>4.83</v>
      </c>
      <c r="AG572">
        <v>5.38</v>
      </c>
      <c r="AH572" t="str">
        <f>LOOKUP(X572,{0,2.99,4.44,5.89},{"Low","Medium Low","Medium High","High"})</f>
        <v>High</v>
      </c>
      <c r="AI572" t="str">
        <f>LOOKUP(Y572,{0,4.12,5.23,6.34},{"Low","Medium Low","Medium High","High"})</f>
        <v>Medium High</v>
      </c>
      <c r="AJ572" t="str">
        <f>LOOKUP(Z572,{0,4.08,5.4,6.72},{"Low","Medium Low","Medium High","High"})</f>
        <v>Low</v>
      </c>
      <c r="AK572" t="str">
        <f>LOOKUP(AA572,{0,3.41,4.83,6.25},{"Low","Medium Low","Medium High","High"})</f>
        <v>High</v>
      </c>
      <c r="AL572" t="str">
        <f>LOOKUP(AB572,{0,4.31,5.38,6.45},{"Low","Medium Low","Medium High","High"})</f>
        <v>High</v>
      </c>
      <c r="AM572">
        <f>VLOOKUP(C572,'CLEAN DATA'!$C$1:$BE$1213,25,FALSE)</f>
        <v>9</v>
      </c>
      <c r="AN572">
        <f>VLOOKUP($C572,'CLEAN DATA'!$C$1:$BE$1213,2,FALSE)</f>
        <v>40</v>
      </c>
      <c r="AO572" t="str">
        <f t="shared" si="143"/>
        <v>31-40</v>
      </c>
      <c r="AP572">
        <f>VLOOKUP(C572,'AT Copy'!C571:BP1783,66,FALSE)</f>
        <v>4</v>
      </c>
      <c r="AQ572">
        <f>VLOOKUP(C572,'AT Copy'!C571:BP1783,40,FALSE)</f>
        <v>1</v>
      </c>
    </row>
    <row r="573" spans="1:43" x14ac:dyDescent="0.2">
      <c r="A573">
        <v>572</v>
      </c>
      <c r="B573" s="2">
        <v>44096.704421296294</v>
      </c>
      <c r="C573" t="s">
        <v>751</v>
      </c>
      <c r="D573">
        <v>2</v>
      </c>
      <c r="E573">
        <v>3</v>
      </c>
      <c r="F573">
        <v>6</v>
      </c>
      <c r="G573">
        <v>4</v>
      </c>
      <c r="H573">
        <v>7</v>
      </c>
      <c r="I573">
        <v>5</v>
      </c>
      <c r="J573">
        <v>7</v>
      </c>
      <c r="K573">
        <v>2</v>
      </c>
      <c r="L573">
        <v>7</v>
      </c>
      <c r="M573">
        <v>1</v>
      </c>
      <c r="N573">
        <f t="shared" si="128"/>
        <v>2</v>
      </c>
      <c r="O573">
        <f t="shared" si="129"/>
        <v>5</v>
      </c>
      <c r="P573">
        <f t="shared" si="130"/>
        <v>6</v>
      </c>
      <c r="Q573">
        <f t="shared" si="131"/>
        <v>4</v>
      </c>
      <c r="R573">
        <f t="shared" si="132"/>
        <v>7</v>
      </c>
      <c r="S573">
        <f t="shared" si="133"/>
        <v>3</v>
      </c>
      <c r="T573">
        <f t="shared" si="134"/>
        <v>7</v>
      </c>
      <c r="U573">
        <f t="shared" si="135"/>
        <v>6</v>
      </c>
      <c r="V573">
        <f t="shared" si="136"/>
        <v>7</v>
      </c>
      <c r="W573">
        <f t="shared" si="137"/>
        <v>7</v>
      </c>
      <c r="X573">
        <f t="shared" si="138"/>
        <v>2.5</v>
      </c>
      <c r="Y573">
        <f t="shared" si="139"/>
        <v>6</v>
      </c>
      <c r="Z573">
        <f t="shared" si="140"/>
        <v>6</v>
      </c>
      <c r="AA573">
        <f t="shared" si="141"/>
        <v>5.5</v>
      </c>
      <c r="AB573">
        <f t="shared" si="142"/>
        <v>7</v>
      </c>
      <c r="AC573">
        <v>4.4400000000000004</v>
      </c>
      <c r="AD573">
        <v>5.23</v>
      </c>
      <c r="AE573">
        <v>5.4</v>
      </c>
      <c r="AF573">
        <v>4.83</v>
      </c>
      <c r="AG573">
        <v>5.38</v>
      </c>
      <c r="AH573" t="str">
        <f>LOOKUP(X573,{0,2.99,4.44,5.89},{"Low","Medium Low","Medium High","High"})</f>
        <v>Low</v>
      </c>
      <c r="AI573" t="str">
        <f>LOOKUP(Y573,{0,4.12,5.23,6.34},{"Low","Medium Low","Medium High","High"})</f>
        <v>Medium High</v>
      </c>
      <c r="AJ573" t="str">
        <f>LOOKUP(Z573,{0,4.08,5.4,6.72},{"Low","Medium Low","Medium High","High"})</f>
        <v>Medium High</v>
      </c>
      <c r="AK573" t="str">
        <f>LOOKUP(AA573,{0,3.41,4.83,6.25},{"Low","Medium Low","Medium High","High"})</f>
        <v>Medium High</v>
      </c>
      <c r="AL573" t="str">
        <f>LOOKUP(AB573,{0,4.31,5.38,6.45},{"Low","Medium Low","Medium High","High"})</f>
        <v>High</v>
      </c>
      <c r="AM573">
        <f>VLOOKUP(C573,'CLEAN DATA'!$C$1:$BE$1213,25,FALSE)</f>
        <v>9</v>
      </c>
      <c r="AN573">
        <f>VLOOKUP($C573,'CLEAN DATA'!$C$1:$BE$1213,2,FALSE)</f>
        <v>47</v>
      </c>
      <c r="AO573" t="str">
        <f t="shared" si="143"/>
        <v>41-50</v>
      </c>
      <c r="AP573">
        <f>VLOOKUP(C573,'AT Copy'!C572:BP1784,66,FALSE)</f>
        <v>8</v>
      </c>
      <c r="AQ573">
        <f>VLOOKUP(C573,'AT Copy'!C572:BP1784,40,FALSE)</f>
        <v>1</v>
      </c>
    </row>
    <row r="574" spans="1:43" x14ac:dyDescent="0.2">
      <c r="A574">
        <v>573</v>
      </c>
      <c r="B574" s="2">
        <v>44096.705034722225</v>
      </c>
      <c r="C574" t="s">
        <v>752</v>
      </c>
      <c r="D574">
        <v>4</v>
      </c>
      <c r="E574">
        <v>4</v>
      </c>
      <c r="F574">
        <v>7</v>
      </c>
      <c r="G574">
        <v>3</v>
      </c>
      <c r="H574">
        <v>6</v>
      </c>
      <c r="I574">
        <v>4</v>
      </c>
      <c r="J574">
        <v>7</v>
      </c>
      <c r="K574">
        <v>1</v>
      </c>
      <c r="L574">
        <v>5</v>
      </c>
      <c r="M574">
        <v>4</v>
      </c>
      <c r="N574">
        <f t="shared" si="128"/>
        <v>4</v>
      </c>
      <c r="O574">
        <f t="shared" si="129"/>
        <v>4</v>
      </c>
      <c r="P574">
        <f t="shared" si="130"/>
        <v>7</v>
      </c>
      <c r="Q574">
        <f t="shared" si="131"/>
        <v>5</v>
      </c>
      <c r="R574">
        <f t="shared" si="132"/>
        <v>6</v>
      </c>
      <c r="S574">
        <f t="shared" si="133"/>
        <v>4</v>
      </c>
      <c r="T574">
        <f t="shared" si="134"/>
        <v>7</v>
      </c>
      <c r="U574">
        <f t="shared" si="135"/>
        <v>7</v>
      </c>
      <c r="V574">
        <f t="shared" si="136"/>
        <v>5</v>
      </c>
      <c r="W574">
        <f t="shared" si="137"/>
        <v>4</v>
      </c>
      <c r="X574">
        <f t="shared" si="138"/>
        <v>4</v>
      </c>
      <c r="Y574">
        <f t="shared" si="139"/>
        <v>5.5</v>
      </c>
      <c r="Z574">
        <f t="shared" si="140"/>
        <v>7</v>
      </c>
      <c r="AA574">
        <f t="shared" si="141"/>
        <v>5</v>
      </c>
      <c r="AB574">
        <f t="shared" si="142"/>
        <v>5</v>
      </c>
      <c r="AC574">
        <v>4.4400000000000004</v>
      </c>
      <c r="AD574">
        <v>5.23</v>
      </c>
      <c r="AE574">
        <v>5.4</v>
      </c>
      <c r="AF574">
        <v>4.83</v>
      </c>
      <c r="AG574">
        <v>5.38</v>
      </c>
      <c r="AH574" t="str">
        <f>LOOKUP(X574,{0,2.99,4.44,5.89},{"Low","Medium Low","Medium High","High"})</f>
        <v>Medium Low</v>
      </c>
      <c r="AI574" t="str">
        <f>LOOKUP(Y574,{0,4.12,5.23,6.34},{"Low","Medium Low","Medium High","High"})</f>
        <v>Medium High</v>
      </c>
      <c r="AJ574" t="str">
        <f>LOOKUP(Z574,{0,4.08,5.4,6.72},{"Low","Medium Low","Medium High","High"})</f>
        <v>High</v>
      </c>
      <c r="AK574" t="str">
        <f>LOOKUP(AA574,{0,3.41,4.83,6.25},{"Low","Medium Low","Medium High","High"})</f>
        <v>Medium High</v>
      </c>
      <c r="AL574" t="str">
        <f>LOOKUP(AB574,{0,4.31,5.38,6.45},{"Low","Medium Low","Medium High","High"})</f>
        <v>Medium Low</v>
      </c>
      <c r="AM574">
        <f>VLOOKUP(C574,'CLEAN DATA'!$C$1:$BE$1213,25,FALSE)</f>
        <v>10</v>
      </c>
      <c r="AN574">
        <f>VLOOKUP($C574,'CLEAN DATA'!$C$1:$BE$1213,2,FALSE)</f>
        <v>34</v>
      </c>
      <c r="AO574" t="str">
        <f t="shared" si="143"/>
        <v>31-40</v>
      </c>
      <c r="AP574">
        <f>VLOOKUP(C574,'AT Copy'!C573:BP1785,66,FALSE)</f>
        <v>6</v>
      </c>
      <c r="AQ574">
        <f>VLOOKUP(C574,'AT Copy'!C573:BP1785,40,FALSE)</f>
        <v>1</v>
      </c>
    </row>
    <row r="575" spans="1:43" x14ac:dyDescent="0.2">
      <c r="A575">
        <v>574</v>
      </c>
      <c r="B575" s="2">
        <v>44096.705763888887</v>
      </c>
      <c r="C575" t="s">
        <v>753</v>
      </c>
      <c r="D575">
        <v>5</v>
      </c>
      <c r="E575">
        <v>5</v>
      </c>
      <c r="F575">
        <v>6</v>
      </c>
      <c r="G575">
        <v>5</v>
      </c>
      <c r="H575">
        <v>6</v>
      </c>
      <c r="I575">
        <v>5</v>
      </c>
      <c r="J575">
        <v>5</v>
      </c>
      <c r="K575">
        <v>3</v>
      </c>
      <c r="L575">
        <v>5</v>
      </c>
      <c r="M575">
        <v>4</v>
      </c>
      <c r="N575">
        <f t="shared" si="128"/>
        <v>5</v>
      </c>
      <c r="O575">
        <f t="shared" si="129"/>
        <v>3</v>
      </c>
      <c r="P575">
        <f t="shared" si="130"/>
        <v>6</v>
      </c>
      <c r="Q575">
        <f t="shared" si="131"/>
        <v>3</v>
      </c>
      <c r="R575">
        <f t="shared" si="132"/>
        <v>6</v>
      </c>
      <c r="S575">
        <f t="shared" si="133"/>
        <v>3</v>
      </c>
      <c r="T575">
        <f t="shared" si="134"/>
        <v>5</v>
      </c>
      <c r="U575">
        <f t="shared" si="135"/>
        <v>5</v>
      </c>
      <c r="V575">
        <f t="shared" si="136"/>
        <v>5</v>
      </c>
      <c r="W575">
        <f t="shared" si="137"/>
        <v>4</v>
      </c>
      <c r="X575">
        <f t="shared" si="138"/>
        <v>4</v>
      </c>
      <c r="Y575">
        <f t="shared" si="139"/>
        <v>4</v>
      </c>
      <c r="Z575">
        <f t="shared" si="140"/>
        <v>5.5</v>
      </c>
      <c r="AA575">
        <f t="shared" si="141"/>
        <v>4</v>
      </c>
      <c r="AB575">
        <f t="shared" si="142"/>
        <v>5</v>
      </c>
      <c r="AC575">
        <v>4.4400000000000004</v>
      </c>
      <c r="AD575">
        <v>5.23</v>
      </c>
      <c r="AE575">
        <v>5.4</v>
      </c>
      <c r="AF575">
        <v>4.83</v>
      </c>
      <c r="AG575">
        <v>5.38</v>
      </c>
      <c r="AH575" t="str">
        <f>LOOKUP(X575,{0,2.99,4.44,5.89},{"Low","Medium Low","Medium High","High"})</f>
        <v>Medium Low</v>
      </c>
      <c r="AI575" t="str">
        <f>LOOKUP(Y575,{0,4.12,5.23,6.34},{"Low","Medium Low","Medium High","High"})</f>
        <v>Low</v>
      </c>
      <c r="AJ575" t="str">
        <f>LOOKUP(Z575,{0,4.08,5.4,6.72},{"Low","Medium Low","Medium High","High"})</f>
        <v>Medium High</v>
      </c>
      <c r="AK575" t="str">
        <f>LOOKUP(AA575,{0,3.41,4.83,6.25},{"Low","Medium Low","Medium High","High"})</f>
        <v>Medium Low</v>
      </c>
      <c r="AL575" t="str">
        <f>LOOKUP(AB575,{0,4.31,5.38,6.45},{"Low","Medium Low","Medium High","High"})</f>
        <v>Medium Low</v>
      </c>
      <c r="AM575">
        <f>VLOOKUP(C575,'CLEAN DATA'!$C$1:$BE$1213,25,FALSE)</f>
        <v>3</v>
      </c>
      <c r="AN575">
        <f>VLOOKUP($C575,'CLEAN DATA'!$C$1:$BE$1213,2,FALSE)</f>
        <v>39</v>
      </c>
      <c r="AO575" t="str">
        <f t="shared" si="143"/>
        <v>31-40</v>
      </c>
      <c r="AP575">
        <f>VLOOKUP(C575,'AT Copy'!C574:BP1786,66,FALSE)</f>
        <v>7</v>
      </c>
      <c r="AQ575">
        <f>VLOOKUP(C575,'AT Copy'!C574:BP1786,40,FALSE)</f>
        <v>0</v>
      </c>
    </row>
    <row r="576" spans="1:43" x14ac:dyDescent="0.2">
      <c r="A576">
        <v>575</v>
      </c>
      <c r="B576" s="2">
        <v>44096.707546296297</v>
      </c>
      <c r="C576" t="s">
        <v>754</v>
      </c>
      <c r="D576">
        <v>6</v>
      </c>
      <c r="E576">
        <v>3</v>
      </c>
      <c r="F576">
        <v>7</v>
      </c>
      <c r="G576">
        <v>2</v>
      </c>
      <c r="H576">
        <v>6</v>
      </c>
      <c r="I576">
        <v>3</v>
      </c>
      <c r="J576">
        <v>6</v>
      </c>
      <c r="K576">
        <v>2</v>
      </c>
      <c r="L576">
        <v>6</v>
      </c>
      <c r="M576">
        <v>5</v>
      </c>
      <c r="N576">
        <f t="shared" si="128"/>
        <v>6</v>
      </c>
      <c r="O576">
        <f t="shared" si="129"/>
        <v>5</v>
      </c>
      <c r="P576">
        <f t="shared" si="130"/>
        <v>7</v>
      </c>
      <c r="Q576">
        <f t="shared" si="131"/>
        <v>6</v>
      </c>
      <c r="R576">
        <f t="shared" si="132"/>
        <v>6</v>
      </c>
      <c r="S576">
        <f t="shared" si="133"/>
        <v>5</v>
      </c>
      <c r="T576">
        <f t="shared" si="134"/>
        <v>6</v>
      </c>
      <c r="U576">
        <f t="shared" si="135"/>
        <v>6</v>
      </c>
      <c r="V576">
        <f t="shared" si="136"/>
        <v>6</v>
      </c>
      <c r="W576">
        <f t="shared" si="137"/>
        <v>3</v>
      </c>
      <c r="X576">
        <f t="shared" si="138"/>
        <v>5.5</v>
      </c>
      <c r="Y576">
        <f t="shared" si="139"/>
        <v>5.5</v>
      </c>
      <c r="Z576">
        <f t="shared" si="140"/>
        <v>6.5</v>
      </c>
      <c r="AA576">
        <f t="shared" si="141"/>
        <v>6</v>
      </c>
      <c r="AB576">
        <f t="shared" si="142"/>
        <v>4.5</v>
      </c>
      <c r="AC576">
        <v>4.4400000000000004</v>
      </c>
      <c r="AD576">
        <v>5.23</v>
      </c>
      <c r="AE576">
        <v>5.4</v>
      </c>
      <c r="AF576">
        <v>4.83</v>
      </c>
      <c r="AG576">
        <v>5.38</v>
      </c>
      <c r="AH576" t="str">
        <f>LOOKUP(X576,{0,2.99,4.44,5.89},{"Low","Medium Low","Medium High","High"})</f>
        <v>Medium High</v>
      </c>
      <c r="AI576" t="str">
        <f>LOOKUP(Y576,{0,4.12,5.23,6.34},{"Low","Medium Low","Medium High","High"})</f>
        <v>Medium High</v>
      </c>
      <c r="AJ576" t="str">
        <f>LOOKUP(Z576,{0,4.08,5.4,6.72},{"Low","Medium Low","Medium High","High"})</f>
        <v>Medium High</v>
      </c>
      <c r="AK576" t="str">
        <f>LOOKUP(AA576,{0,3.41,4.83,6.25},{"Low","Medium Low","Medium High","High"})</f>
        <v>Medium High</v>
      </c>
      <c r="AL576" t="str">
        <f>LOOKUP(AB576,{0,4.31,5.38,6.45},{"Low","Medium Low","Medium High","High"})</f>
        <v>Medium Low</v>
      </c>
      <c r="AM576">
        <f>VLOOKUP(C576,'CLEAN DATA'!$C$1:$BE$1213,25,FALSE)</f>
        <v>9</v>
      </c>
      <c r="AN576">
        <f>VLOOKUP($C576,'CLEAN DATA'!$C$1:$BE$1213,2,FALSE)</f>
        <v>50</v>
      </c>
      <c r="AO576" t="str">
        <f t="shared" si="143"/>
        <v>41-50</v>
      </c>
      <c r="AP576">
        <f>VLOOKUP(C576,'AT Copy'!C575:BP1787,66,FALSE)</f>
        <v>4</v>
      </c>
      <c r="AQ576">
        <f>VLOOKUP(C576,'AT Copy'!C575:BP1787,40,FALSE)</f>
        <v>0</v>
      </c>
    </row>
    <row r="577" spans="1:43" x14ac:dyDescent="0.2">
      <c r="A577">
        <v>576</v>
      </c>
      <c r="B577" s="2">
        <v>44096.708553240744</v>
      </c>
      <c r="C577" t="s">
        <v>755</v>
      </c>
      <c r="D577">
        <v>6</v>
      </c>
      <c r="E577">
        <v>5</v>
      </c>
      <c r="F577">
        <v>6</v>
      </c>
      <c r="G577">
        <v>7</v>
      </c>
      <c r="H577">
        <v>6</v>
      </c>
      <c r="I577">
        <v>7</v>
      </c>
      <c r="J577">
        <v>6</v>
      </c>
      <c r="K577">
        <v>6</v>
      </c>
      <c r="L577">
        <v>7</v>
      </c>
      <c r="M577">
        <v>6</v>
      </c>
      <c r="N577">
        <f t="shared" si="128"/>
        <v>6</v>
      </c>
      <c r="O577">
        <f t="shared" si="129"/>
        <v>3</v>
      </c>
      <c r="P577">
        <f t="shared" si="130"/>
        <v>6</v>
      </c>
      <c r="Q577">
        <f t="shared" si="131"/>
        <v>1</v>
      </c>
      <c r="R577">
        <f t="shared" si="132"/>
        <v>6</v>
      </c>
      <c r="S577">
        <f t="shared" si="133"/>
        <v>1</v>
      </c>
      <c r="T577">
        <f t="shared" si="134"/>
        <v>6</v>
      </c>
      <c r="U577">
        <f t="shared" si="135"/>
        <v>2</v>
      </c>
      <c r="V577">
        <f t="shared" si="136"/>
        <v>7</v>
      </c>
      <c r="W577">
        <f t="shared" si="137"/>
        <v>2</v>
      </c>
      <c r="X577">
        <f t="shared" si="138"/>
        <v>3.5</v>
      </c>
      <c r="Y577">
        <f t="shared" si="139"/>
        <v>4.5</v>
      </c>
      <c r="Z577">
        <f t="shared" si="140"/>
        <v>4</v>
      </c>
      <c r="AA577">
        <f t="shared" si="141"/>
        <v>4</v>
      </c>
      <c r="AB577">
        <f t="shared" si="142"/>
        <v>4</v>
      </c>
      <c r="AC577">
        <v>4.4400000000000004</v>
      </c>
      <c r="AD577">
        <v>5.23</v>
      </c>
      <c r="AE577">
        <v>5.4</v>
      </c>
      <c r="AF577">
        <v>4.83</v>
      </c>
      <c r="AG577">
        <v>5.38</v>
      </c>
      <c r="AH577" t="str">
        <f>LOOKUP(X577,{0,2.99,4.44,5.89},{"Low","Medium Low","Medium High","High"})</f>
        <v>Medium Low</v>
      </c>
      <c r="AI577" t="str">
        <f>LOOKUP(Y577,{0,4.12,5.23,6.34},{"Low","Medium Low","Medium High","High"})</f>
        <v>Medium Low</v>
      </c>
      <c r="AJ577" t="str">
        <f>LOOKUP(Z577,{0,4.08,5.4,6.72},{"Low","Medium Low","Medium High","High"})</f>
        <v>Low</v>
      </c>
      <c r="AK577" t="str">
        <f>LOOKUP(AA577,{0,3.41,4.83,6.25},{"Low","Medium Low","Medium High","High"})</f>
        <v>Medium Low</v>
      </c>
      <c r="AL577" t="str">
        <f>LOOKUP(AB577,{0,4.31,5.38,6.45},{"Low","Medium Low","Medium High","High"})</f>
        <v>Low</v>
      </c>
      <c r="AM577">
        <f>VLOOKUP(C577,'CLEAN DATA'!$C$1:$BE$1213,25,FALSE)</f>
        <v>9</v>
      </c>
      <c r="AN577">
        <f>VLOOKUP($C577,'CLEAN DATA'!$C$1:$BE$1213,2,FALSE)</f>
        <v>35</v>
      </c>
      <c r="AO577" t="str">
        <f t="shared" si="143"/>
        <v>31-40</v>
      </c>
      <c r="AP577">
        <f>VLOOKUP(C577,'AT Copy'!C576:BP1788,66,FALSE)</f>
        <v>1</v>
      </c>
      <c r="AQ577">
        <f>VLOOKUP(C577,'AT Copy'!C576:BP1788,40,FALSE)</f>
        <v>0</v>
      </c>
    </row>
    <row r="578" spans="1:43" x14ac:dyDescent="0.2">
      <c r="A578">
        <v>577</v>
      </c>
      <c r="B578" s="2">
        <v>44096.710057870368</v>
      </c>
      <c r="C578" t="s">
        <v>756</v>
      </c>
      <c r="D578">
        <v>4</v>
      </c>
      <c r="E578">
        <v>4</v>
      </c>
      <c r="F578">
        <v>4</v>
      </c>
      <c r="G578">
        <v>4</v>
      </c>
      <c r="H578">
        <v>4</v>
      </c>
      <c r="I578">
        <v>5</v>
      </c>
      <c r="J578">
        <v>5</v>
      </c>
      <c r="K578">
        <v>4</v>
      </c>
      <c r="L578">
        <v>5</v>
      </c>
      <c r="M578">
        <v>4</v>
      </c>
      <c r="N578">
        <f t="shared" si="128"/>
        <v>4</v>
      </c>
      <c r="O578">
        <f t="shared" si="129"/>
        <v>4</v>
      </c>
      <c r="P578">
        <f t="shared" si="130"/>
        <v>4</v>
      </c>
      <c r="Q578">
        <f t="shared" si="131"/>
        <v>4</v>
      </c>
      <c r="R578">
        <f t="shared" si="132"/>
        <v>4</v>
      </c>
      <c r="S578">
        <f t="shared" si="133"/>
        <v>3</v>
      </c>
      <c r="T578">
        <f t="shared" si="134"/>
        <v>5</v>
      </c>
      <c r="U578">
        <f t="shared" si="135"/>
        <v>4</v>
      </c>
      <c r="V578">
        <f t="shared" si="136"/>
        <v>5</v>
      </c>
      <c r="W578">
        <f t="shared" si="137"/>
        <v>4</v>
      </c>
      <c r="X578">
        <f t="shared" si="138"/>
        <v>3.5</v>
      </c>
      <c r="Y578">
        <f t="shared" si="139"/>
        <v>4.5</v>
      </c>
      <c r="Z578">
        <f t="shared" si="140"/>
        <v>4</v>
      </c>
      <c r="AA578">
        <f t="shared" si="141"/>
        <v>4.5</v>
      </c>
      <c r="AB578">
        <f t="shared" si="142"/>
        <v>4</v>
      </c>
      <c r="AC578">
        <v>4.4400000000000004</v>
      </c>
      <c r="AD578">
        <v>5.23</v>
      </c>
      <c r="AE578">
        <v>5.4</v>
      </c>
      <c r="AF578">
        <v>4.83</v>
      </c>
      <c r="AG578">
        <v>5.38</v>
      </c>
      <c r="AH578" t="str">
        <f>LOOKUP(X578,{0,2.99,4.44,5.89},{"Low","Medium Low","Medium High","High"})</f>
        <v>Medium Low</v>
      </c>
      <c r="AI578" t="str">
        <f>LOOKUP(Y578,{0,4.12,5.23,6.34},{"Low","Medium Low","Medium High","High"})</f>
        <v>Medium Low</v>
      </c>
      <c r="AJ578" t="str">
        <f>LOOKUP(Z578,{0,4.08,5.4,6.72},{"Low","Medium Low","Medium High","High"})</f>
        <v>Low</v>
      </c>
      <c r="AK578" t="str">
        <f>LOOKUP(AA578,{0,3.41,4.83,6.25},{"Low","Medium Low","Medium High","High"})</f>
        <v>Medium Low</v>
      </c>
      <c r="AL578" t="str">
        <f>LOOKUP(AB578,{0,4.31,5.38,6.45},{"Low","Medium Low","Medium High","High"})</f>
        <v>Low</v>
      </c>
      <c r="AM578">
        <f>VLOOKUP(C578,'CLEAN DATA'!$C$1:$BE$1213,25,FALSE)</f>
        <v>4</v>
      </c>
      <c r="AN578">
        <f>VLOOKUP($C578,'CLEAN DATA'!$C$1:$BE$1213,2,FALSE)</f>
        <v>31</v>
      </c>
      <c r="AO578" t="str">
        <f t="shared" si="143"/>
        <v>31-40</v>
      </c>
      <c r="AP578">
        <f>VLOOKUP(C578,'AT Copy'!C577:BP1789,66,FALSE)</f>
        <v>1</v>
      </c>
      <c r="AQ578">
        <f>VLOOKUP(C578,'AT Copy'!C577:BP1789,40,FALSE)</f>
        <v>0</v>
      </c>
    </row>
    <row r="579" spans="1:43" x14ac:dyDescent="0.2">
      <c r="A579">
        <v>578</v>
      </c>
      <c r="B579" s="2">
        <v>44096.71398148148</v>
      </c>
      <c r="C579" t="s">
        <v>757</v>
      </c>
      <c r="D579">
        <v>5</v>
      </c>
      <c r="E579">
        <v>5</v>
      </c>
      <c r="F579">
        <v>5</v>
      </c>
      <c r="G579">
        <v>4</v>
      </c>
      <c r="H579">
        <v>4</v>
      </c>
      <c r="I579">
        <v>5</v>
      </c>
      <c r="J579">
        <v>4</v>
      </c>
      <c r="K579">
        <v>4</v>
      </c>
      <c r="L579">
        <v>5</v>
      </c>
      <c r="M579">
        <v>4</v>
      </c>
      <c r="N579">
        <f t="shared" ref="N579:N642" si="144">D579</f>
        <v>5</v>
      </c>
      <c r="O579">
        <f t="shared" ref="O579:O642" si="145">IF(E579=1,7,IF(E579=2,6,IF(E579=3,5,IF(E579=4,4,IF(E579=5,3,IF(E579=6,2,IF(E579=7,1,"")))))))</f>
        <v>3</v>
      </c>
      <c r="P579">
        <f t="shared" ref="P579:P642" si="146">F579</f>
        <v>5</v>
      </c>
      <c r="Q579">
        <f t="shared" ref="Q579:Q642" si="147">IF(G579=1,7,IF(G579=2,6,IF(G579=3,5,IF(G579=4,4,IF(G579=5,3,IF(G579=6,2,IF(G579=7,1,"")))))))</f>
        <v>4</v>
      </c>
      <c r="R579">
        <f t="shared" ref="R579:R642" si="148">H579</f>
        <v>4</v>
      </c>
      <c r="S579">
        <f t="shared" ref="S579:S642" si="149">IF(I579=1,7,IF(I579=2,6,IF(I579=3,5,IF(I579=4,4,IF(I579=5,3,IF(I579=6,2,IF(I579=7,1,"")))))))</f>
        <v>3</v>
      </c>
      <c r="T579">
        <f t="shared" ref="T579:T642" si="150">J579</f>
        <v>4</v>
      </c>
      <c r="U579">
        <f t="shared" ref="U579:U642" si="151">IF(K579=1,7,IF(K579=2,6,IF(K579=3,5,IF(K579=4,4,IF(K579=5,3,IF(K579=6,2,IF(K579=7,1,"")))))))</f>
        <v>4</v>
      </c>
      <c r="V579">
        <f t="shared" ref="V579:V642" si="152">L579</f>
        <v>5</v>
      </c>
      <c r="W579">
        <f t="shared" ref="W579:W642" si="153">IF(M579=1,7,IF(M579=2,6,IF(M579=3,5,IF(M579=4,4,IF(M579=5,3,IF(M579=6,2,IF(M579=7,1,"")))))))</f>
        <v>4</v>
      </c>
      <c r="X579">
        <f t="shared" ref="X579:X642" si="154">(N579+S579)/2</f>
        <v>4</v>
      </c>
      <c r="Y579">
        <f t="shared" ref="Y579:Y642" si="155">(O579+T579)/2</f>
        <v>3.5</v>
      </c>
      <c r="Z579">
        <f t="shared" ref="Z579:Z642" si="156">(P579+U579)/2</f>
        <v>4.5</v>
      </c>
      <c r="AA579">
        <f t="shared" ref="AA579:AA642" si="157">(Q579+V579)/2</f>
        <v>4.5</v>
      </c>
      <c r="AB579">
        <f t="shared" ref="AB579:AB642" si="158">(R579+W579)/2</f>
        <v>4</v>
      </c>
      <c r="AC579">
        <v>4.4400000000000004</v>
      </c>
      <c r="AD579">
        <v>5.23</v>
      </c>
      <c r="AE579">
        <v>5.4</v>
      </c>
      <c r="AF579">
        <v>4.83</v>
      </c>
      <c r="AG579">
        <v>5.38</v>
      </c>
      <c r="AH579" t="str">
        <f>LOOKUP(X579,{0,2.99,4.44,5.89},{"Low","Medium Low","Medium High","High"})</f>
        <v>Medium Low</v>
      </c>
      <c r="AI579" t="str">
        <f>LOOKUP(Y579,{0,4.12,5.23,6.34},{"Low","Medium Low","Medium High","High"})</f>
        <v>Low</v>
      </c>
      <c r="AJ579" t="str">
        <f>LOOKUP(Z579,{0,4.08,5.4,6.72},{"Low","Medium Low","Medium High","High"})</f>
        <v>Medium Low</v>
      </c>
      <c r="AK579" t="str">
        <f>LOOKUP(AA579,{0,3.41,4.83,6.25},{"Low","Medium Low","Medium High","High"})</f>
        <v>Medium Low</v>
      </c>
      <c r="AL579" t="str">
        <f>LOOKUP(AB579,{0,4.31,5.38,6.45},{"Low","Medium Low","Medium High","High"})</f>
        <v>Low</v>
      </c>
      <c r="AM579">
        <f>VLOOKUP(C579,'CLEAN DATA'!$C$1:$BE$1213,25,FALSE)</f>
        <v>14</v>
      </c>
      <c r="AN579">
        <f>VLOOKUP($C579,'CLEAN DATA'!$C$1:$BE$1213,2,FALSE)</f>
        <v>52</v>
      </c>
      <c r="AO579" t="str">
        <f t="shared" ref="AO579:AO642" si="159">IF(AN579&lt;=20,"&lt;=30",IF(AN579&lt;=25,"&lt;=30",IF(AN579&lt;=30,"&lt;=30",IF(AN579&lt;=35,"31-40",IF(AN579&lt;=40,"31-40",IF(AN579&lt;=45,"41-50",IF(AN579&lt;=50,"41-50",IF(AN579&lt;=55,"51-60",IF(AN579&lt;=60,"51-60","60+")))))))))</f>
        <v>51-60</v>
      </c>
      <c r="AP579">
        <f>VLOOKUP(C579,'AT Copy'!C578:BP1790,66,FALSE)</f>
        <v>1</v>
      </c>
      <c r="AQ579">
        <f>VLOOKUP(C579,'AT Copy'!C578:BP1790,40,FALSE)</f>
        <v>0</v>
      </c>
    </row>
    <row r="580" spans="1:43" x14ac:dyDescent="0.2">
      <c r="A580">
        <v>579</v>
      </c>
      <c r="B580" s="2">
        <v>44096.718321759261</v>
      </c>
      <c r="C580" t="s">
        <v>758</v>
      </c>
      <c r="D580">
        <v>3</v>
      </c>
      <c r="E580">
        <v>3</v>
      </c>
      <c r="F580">
        <v>4</v>
      </c>
      <c r="G580">
        <v>4</v>
      </c>
      <c r="H580">
        <v>1</v>
      </c>
      <c r="I580">
        <v>4</v>
      </c>
      <c r="J580">
        <v>2</v>
      </c>
      <c r="K580">
        <v>5</v>
      </c>
      <c r="L580">
        <v>4</v>
      </c>
      <c r="M580">
        <v>5</v>
      </c>
      <c r="N580">
        <f t="shared" si="144"/>
        <v>3</v>
      </c>
      <c r="O580">
        <f t="shared" si="145"/>
        <v>5</v>
      </c>
      <c r="P580">
        <f t="shared" si="146"/>
        <v>4</v>
      </c>
      <c r="Q580">
        <f t="shared" si="147"/>
        <v>4</v>
      </c>
      <c r="R580">
        <f t="shared" si="148"/>
        <v>1</v>
      </c>
      <c r="S580">
        <f t="shared" si="149"/>
        <v>4</v>
      </c>
      <c r="T580">
        <f t="shared" si="150"/>
        <v>2</v>
      </c>
      <c r="U580">
        <f t="shared" si="151"/>
        <v>3</v>
      </c>
      <c r="V580">
        <f t="shared" si="152"/>
        <v>4</v>
      </c>
      <c r="W580">
        <f t="shared" si="153"/>
        <v>3</v>
      </c>
      <c r="X580">
        <f t="shared" si="154"/>
        <v>3.5</v>
      </c>
      <c r="Y580">
        <f t="shared" si="155"/>
        <v>3.5</v>
      </c>
      <c r="Z580">
        <f t="shared" si="156"/>
        <v>3.5</v>
      </c>
      <c r="AA580">
        <f t="shared" si="157"/>
        <v>4</v>
      </c>
      <c r="AB580">
        <f t="shared" si="158"/>
        <v>2</v>
      </c>
      <c r="AC580">
        <v>4.4400000000000004</v>
      </c>
      <c r="AD580">
        <v>5.23</v>
      </c>
      <c r="AE580">
        <v>5.4</v>
      </c>
      <c r="AF580">
        <v>4.83</v>
      </c>
      <c r="AG580">
        <v>5.38</v>
      </c>
      <c r="AH580" t="str">
        <f>LOOKUP(X580,{0,2.99,4.44,5.89},{"Low","Medium Low","Medium High","High"})</f>
        <v>Medium Low</v>
      </c>
      <c r="AI580" t="str">
        <f>LOOKUP(Y580,{0,4.12,5.23,6.34},{"Low","Medium Low","Medium High","High"})</f>
        <v>Low</v>
      </c>
      <c r="AJ580" t="str">
        <f>LOOKUP(Z580,{0,4.08,5.4,6.72},{"Low","Medium Low","Medium High","High"})</f>
        <v>Low</v>
      </c>
      <c r="AK580" t="str">
        <f>LOOKUP(AA580,{0,3.41,4.83,6.25},{"Low","Medium Low","Medium High","High"})</f>
        <v>Medium Low</v>
      </c>
      <c r="AL580" t="str">
        <f>LOOKUP(AB580,{0,4.31,5.38,6.45},{"Low","Medium Low","Medium High","High"})</f>
        <v>Low</v>
      </c>
      <c r="AM580">
        <f>VLOOKUP(C580,'CLEAN DATA'!$C$1:$BE$1213,25,FALSE)</f>
        <v>8</v>
      </c>
      <c r="AN580">
        <f>VLOOKUP($C580,'CLEAN DATA'!$C$1:$BE$1213,2,FALSE)</f>
        <v>25</v>
      </c>
      <c r="AO580" t="str">
        <f t="shared" si="159"/>
        <v>&lt;=30</v>
      </c>
      <c r="AP580">
        <f>VLOOKUP(C580,'AT Copy'!C579:BP1791,66,FALSE)</f>
        <v>1</v>
      </c>
      <c r="AQ580">
        <f>VLOOKUP(C580,'AT Copy'!C579:BP1791,40,FALSE)</f>
        <v>1</v>
      </c>
    </row>
    <row r="581" spans="1:43" x14ac:dyDescent="0.2">
      <c r="A581">
        <v>580</v>
      </c>
      <c r="B581" s="2">
        <v>44096.723032407404</v>
      </c>
      <c r="C581" t="s">
        <v>759</v>
      </c>
      <c r="D581">
        <v>5</v>
      </c>
      <c r="E581">
        <v>5</v>
      </c>
      <c r="F581">
        <v>6</v>
      </c>
      <c r="G581">
        <v>4</v>
      </c>
      <c r="H581">
        <v>5</v>
      </c>
      <c r="I581">
        <v>7</v>
      </c>
      <c r="J581">
        <v>6</v>
      </c>
      <c r="K581">
        <v>1</v>
      </c>
      <c r="L581">
        <v>6</v>
      </c>
      <c r="M581">
        <v>2</v>
      </c>
      <c r="N581">
        <f t="shared" si="144"/>
        <v>5</v>
      </c>
      <c r="O581">
        <f t="shared" si="145"/>
        <v>3</v>
      </c>
      <c r="P581">
        <f t="shared" si="146"/>
        <v>6</v>
      </c>
      <c r="Q581">
        <f t="shared" si="147"/>
        <v>4</v>
      </c>
      <c r="R581">
        <f t="shared" si="148"/>
        <v>5</v>
      </c>
      <c r="S581">
        <f t="shared" si="149"/>
        <v>1</v>
      </c>
      <c r="T581">
        <f t="shared" si="150"/>
        <v>6</v>
      </c>
      <c r="U581">
        <f t="shared" si="151"/>
        <v>7</v>
      </c>
      <c r="V581">
        <f t="shared" si="152"/>
        <v>6</v>
      </c>
      <c r="W581">
        <f t="shared" si="153"/>
        <v>6</v>
      </c>
      <c r="X581">
        <f t="shared" si="154"/>
        <v>3</v>
      </c>
      <c r="Y581">
        <f t="shared" si="155"/>
        <v>4.5</v>
      </c>
      <c r="Z581">
        <f t="shared" si="156"/>
        <v>6.5</v>
      </c>
      <c r="AA581">
        <f t="shared" si="157"/>
        <v>5</v>
      </c>
      <c r="AB581">
        <f t="shared" si="158"/>
        <v>5.5</v>
      </c>
      <c r="AC581">
        <v>4.4400000000000004</v>
      </c>
      <c r="AD581">
        <v>5.23</v>
      </c>
      <c r="AE581">
        <v>5.4</v>
      </c>
      <c r="AF581">
        <v>4.83</v>
      </c>
      <c r="AG581">
        <v>5.38</v>
      </c>
      <c r="AH581" t="str">
        <f>LOOKUP(X581,{0,2.99,4.44,5.89},{"Low","Medium Low","Medium High","High"})</f>
        <v>Medium Low</v>
      </c>
      <c r="AI581" t="str">
        <f>LOOKUP(Y581,{0,4.12,5.23,6.34},{"Low","Medium Low","Medium High","High"})</f>
        <v>Medium Low</v>
      </c>
      <c r="AJ581" t="str">
        <f>LOOKUP(Z581,{0,4.08,5.4,6.72},{"Low","Medium Low","Medium High","High"})</f>
        <v>Medium High</v>
      </c>
      <c r="AK581" t="str">
        <f>LOOKUP(AA581,{0,3.41,4.83,6.25},{"Low","Medium Low","Medium High","High"})</f>
        <v>Medium High</v>
      </c>
      <c r="AL581" t="str">
        <f>LOOKUP(AB581,{0,4.31,5.38,6.45},{"Low","Medium Low","Medium High","High"})</f>
        <v>Medium High</v>
      </c>
      <c r="AM581">
        <f>VLOOKUP(C581,'CLEAN DATA'!$C$1:$BE$1213,25,FALSE)</f>
        <v>11</v>
      </c>
      <c r="AN581">
        <f>VLOOKUP($C581,'CLEAN DATA'!$C$1:$BE$1213,2,FALSE)</f>
        <v>30</v>
      </c>
      <c r="AO581" t="str">
        <f t="shared" si="159"/>
        <v>&lt;=30</v>
      </c>
      <c r="AP581">
        <f>VLOOKUP(C581,'AT Copy'!C580:BP1792,66,FALSE)</f>
        <v>3</v>
      </c>
      <c r="AQ581">
        <f>VLOOKUP(C581,'AT Copy'!C580:BP1792,40,FALSE)</f>
        <v>1</v>
      </c>
    </row>
    <row r="582" spans="1:43" x14ac:dyDescent="0.2">
      <c r="A582">
        <v>581</v>
      </c>
      <c r="B582" s="2">
        <v>44096.726643518516</v>
      </c>
      <c r="C582" t="s">
        <v>761</v>
      </c>
      <c r="D582">
        <v>5</v>
      </c>
      <c r="E582">
        <v>1</v>
      </c>
      <c r="F582">
        <v>5</v>
      </c>
      <c r="G582">
        <v>3</v>
      </c>
      <c r="H582">
        <v>5</v>
      </c>
      <c r="I582">
        <v>5</v>
      </c>
      <c r="J582">
        <v>6</v>
      </c>
      <c r="K582">
        <v>2</v>
      </c>
      <c r="L582">
        <v>7</v>
      </c>
      <c r="M582">
        <v>6</v>
      </c>
      <c r="N582">
        <f t="shared" si="144"/>
        <v>5</v>
      </c>
      <c r="O582">
        <f t="shared" si="145"/>
        <v>7</v>
      </c>
      <c r="P582">
        <f t="shared" si="146"/>
        <v>5</v>
      </c>
      <c r="Q582">
        <f t="shared" si="147"/>
        <v>5</v>
      </c>
      <c r="R582">
        <f t="shared" si="148"/>
        <v>5</v>
      </c>
      <c r="S582">
        <f t="shared" si="149"/>
        <v>3</v>
      </c>
      <c r="T582">
        <f t="shared" si="150"/>
        <v>6</v>
      </c>
      <c r="U582">
        <f t="shared" si="151"/>
        <v>6</v>
      </c>
      <c r="V582">
        <f t="shared" si="152"/>
        <v>7</v>
      </c>
      <c r="W582">
        <f t="shared" si="153"/>
        <v>2</v>
      </c>
      <c r="X582">
        <f t="shared" si="154"/>
        <v>4</v>
      </c>
      <c r="Y582">
        <f t="shared" si="155"/>
        <v>6.5</v>
      </c>
      <c r="Z582">
        <f t="shared" si="156"/>
        <v>5.5</v>
      </c>
      <c r="AA582">
        <f t="shared" si="157"/>
        <v>6</v>
      </c>
      <c r="AB582">
        <f t="shared" si="158"/>
        <v>3.5</v>
      </c>
      <c r="AC582">
        <v>4.4400000000000004</v>
      </c>
      <c r="AD582">
        <v>5.23</v>
      </c>
      <c r="AE582">
        <v>5.4</v>
      </c>
      <c r="AF582">
        <v>4.83</v>
      </c>
      <c r="AG582">
        <v>5.38</v>
      </c>
      <c r="AH582" t="str">
        <f>LOOKUP(X582,{0,2.99,4.44,5.89},{"Low","Medium Low","Medium High","High"})</f>
        <v>Medium Low</v>
      </c>
      <c r="AI582" t="str">
        <f>LOOKUP(Y582,{0,4.12,5.23,6.34},{"Low","Medium Low","Medium High","High"})</f>
        <v>High</v>
      </c>
      <c r="AJ582" t="str">
        <f>LOOKUP(Z582,{0,4.08,5.4,6.72},{"Low","Medium Low","Medium High","High"})</f>
        <v>Medium High</v>
      </c>
      <c r="AK582" t="str">
        <f>LOOKUP(AA582,{0,3.41,4.83,6.25},{"Low","Medium Low","Medium High","High"})</f>
        <v>Medium High</v>
      </c>
      <c r="AL582" t="str">
        <f>LOOKUP(AB582,{0,4.31,5.38,6.45},{"Low","Medium Low","Medium High","High"})</f>
        <v>Low</v>
      </c>
      <c r="AM582">
        <f>VLOOKUP(C582,'CLEAN DATA'!$C$1:$BE$1213,25,FALSE)</f>
        <v>13</v>
      </c>
      <c r="AN582">
        <f>VLOOKUP($C582,'CLEAN DATA'!$C$1:$BE$1213,2,FALSE)</f>
        <v>60</v>
      </c>
      <c r="AO582" t="str">
        <f t="shared" si="159"/>
        <v>51-60</v>
      </c>
      <c r="AP582">
        <f>VLOOKUP(C582,'AT Copy'!C581:BP1793,66,FALSE)</f>
        <v>2</v>
      </c>
      <c r="AQ582">
        <f>VLOOKUP(C582,'AT Copy'!C581:BP1793,40,FALSE)</f>
        <v>0</v>
      </c>
    </row>
    <row r="583" spans="1:43" x14ac:dyDescent="0.2">
      <c r="A583">
        <v>582</v>
      </c>
      <c r="B583" s="2">
        <v>44096.733946759261</v>
      </c>
      <c r="C583" t="s">
        <v>763</v>
      </c>
      <c r="D583">
        <v>4</v>
      </c>
      <c r="E583">
        <v>6</v>
      </c>
      <c r="F583">
        <v>6</v>
      </c>
      <c r="G583">
        <v>6</v>
      </c>
      <c r="H583">
        <v>5</v>
      </c>
      <c r="I583">
        <v>5</v>
      </c>
      <c r="J583">
        <v>5</v>
      </c>
      <c r="K583">
        <v>1</v>
      </c>
      <c r="L583">
        <v>3</v>
      </c>
      <c r="M583">
        <v>1</v>
      </c>
      <c r="N583">
        <f t="shared" si="144"/>
        <v>4</v>
      </c>
      <c r="O583">
        <f t="shared" si="145"/>
        <v>2</v>
      </c>
      <c r="P583">
        <f t="shared" si="146"/>
        <v>6</v>
      </c>
      <c r="Q583">
        <f t="shared" si="147"/>
        <v>2</v>
      </c>
      <c r="R583">
        <f t="shared" si="148"/>
        <v>5</v>
      </c>
      <c r="S583">
        <f t="shared" si="149"/>
        <v>3</v>
      </c>
      <c r="T583">
        <f t="shared" si="150"/>
        <v>5</v>
      </c>
      <c r="U583">
        <f t="shared" si="151"/>
        <v>7</v>
      </c>
      <c r="V583">
        <f t="shared" si="152"/>
        <v>3</v>
      </c>
      <c r="W583">
        <f t="shared" si="153"/>
        <v>7</v>
      </c>
      <c r="X583">
        <f t="shared" si="154"/>
        <v>3.5</v>
      </c>
      <c r="Y583">
        <f t="shared" si="155"/>
        <v>3.5</v>
      </c>
      <c r="Z583">
        <f t="shared" si="156"/>
        <v>6.5</v>
      </c>
      <c r="AA583">
        <f t="shared" si="157"/>
        <v>2.5</v>
      </c>
      <c r="AB583">
        <f t="shared" si="158"/>
        <v>6</v>
      </c>
      <c r="AC583">
        <v>4.4400000000000004</v>
      </c>
      <c r="AD583">
        <v>5.23</v>
      </c>
      <c r="AE583">
        <v>5.4</v>
      </c>
      <c r="AF583">
        <v>4.83</v>
      </c>
      <c r="AG583">
        <v>5.38</v>
      </c>
      <c r="AH583" t="str">
        <f>LOOKUP(X583,{0,2.99,4.44,5.89},{"Low","Medium Low","Medium High","High"})</f>
        <v>Medium Low</v>
      </c>
      <c r="AI583" t="str">
        <f>LOOKUP(Y583,{0,4.12,5.23,6.34},{"Low","Medium Low","Medium High","High"})</f>
        <v>Low</v>
      </c>
      <c r="AJ583" t="str">
        <f>LOOKUP(Z583,{0,4.08,5.4,6.72},{"Low","Medium Low","Medium High","High"})</f>
        <v>Medium High</v>
      </c>
      <c r="AK583" t="str">
        <f>LOOKUP(AA583,{0,3.41,4.83,6.25},{"Low","Medium Low","Medium High","High"})</f>
        <v>Low</v>
      </c>
      <c r="AL583" t="str">
        <f>LOOKUP(AB583,{0,4.31,5.38,6.45},{"Low","Medium Low","Medium High","High"})</f>
        <v>Medium High</v>
      </c>
      <c r="AM583">
        <f>VLOOKUP(C583,'CLEAN DATA'!$C$1:$BE$1213,25,FALSE)</f>
        <v>3</v>
      </c>
      <c r="AN583">
        <f>VLOOKUP($C583,'CLEAN DATA'!$C$1:$BE$1213,2,FALSE)</f>
        <v>31</v>
      </c>
      <c r="AO583" t="str">
        <f t="shared" si="159"/>
        <v>31-40</v>
      </c>
      <c r="AP583">
        <f>VLOOKUP(C583,'AT Copy'!C582:BP1794,66,FALSE)</f>
        <v>7</v>
      </c>
      <c r="AQ583">
        <f>VLOOKUP(C583,'AT Copy'!C582:BP1794,40,FALSE)</f>
        <v>0</v>
      </c>
    </row>
    <row r="584" spans="1:43" x14ac:dyDescent="0.2">
      <c r="A584">
        <v>583</v>
      </c>
      <c r="B584" s="2">
        <v>44096.735844907409</v>
      </c>
      <c r="C584" t="s">
        <v>764</v>
      </c>
      <c r="D584">
        <v>3</v>
      </c>
      <c r="E584">
        <v>3</v>
      </c>
      <c r="F584">
        <v>6</v>
      </c>
      <c r="G584">
        <v>4</v>
      </c>
      <c r="H584">
        <v>6</v>
      </c>
      <c r="I584">
        <v>5</v>
      </c>
      <c r="J584">
        <v>7</v>
      </c>
      <c r="K584">
        <v>1</v>
      </c>
      <c r="L584">
        <v>4</v>
      </c>
      <c r="M584">
        <v>2</v>
      </c>
      <c r="N584">
        <f t="shared" si="144"/>
        <v>3</v>
      </c>
      <c r="O584">
        <f t="shared" si="145"/>
        <v>5</v>
      </c>
      <c r="P584">
        <f t="shared" si="146"/>
        <v>6</v>
      </c>
      <c r="Q584">
        <f t="shared" si="147"/>
        <v>4</v>
      </c>
      <c r="R584">
        <f t="shared" si="148"/>
        <v>6</v>
      </c>
      <c r="S584">
        <f t="shared" si="149"/>
        <v>3</v>
      </c>
      <c r="T584">
        <f t="shared" si="150"/>
        <v>7</v>
      </c>
      <c r="U584">
        <f t="shared" si="151"/>
        <v>7</v>
      </c>
      <c r="V584">
        <f t="shared" si="152"/>
        <v>4</v>
      </c>
      <c r="W584">
        <f t="shared" si="153"/>
        <v>6</v>
      </c>
      <c r="X584">
        <f t="shared" si="154"/>
        <v>3</v>
      </c>
      <c r="Y584">
        <f t="shared" si="155"/>
        <v>6</v>
      </c>
      <c r="Z584">
        <f t="shared" si="156"/>
        <v>6.5</v>
      </c>
      <c r="AA584">
        <f t="shared" si="157"/>
        <v>4</v>
      </c>
      <c r="AB584">
        <f t="shared" si="158"/>
        <v>6</v>
      </c>
      <c r="AC584">
        <v>4.4400000000000004</v>
      </c>
      <c r="AD584">
        <v>5.23</v>
      </c>
      <c r="AE584">
        <v>5.4</v>
      </c>
      <c r="AF584">
        <v>4.83</v>
      </c>
      <c r="AG584">
        <v>5.38</v>
      </c>
      <c r="AH584" t="str">
        <f>LOOKUP(X584,{0,2.99,4.44,5.89},{"Low","Medium Low","Medium High","High"})</f>
        <v>Medium Low</v>
      </c>
      <c r="AI584" t="str">
        <f>LOOKUP(Y584,{0,4.12,5.23,6.34},{"Low","Medium Low","Medium High","High"})</f>
        <v>Medium High</v>
      </c>
      <c r="AJ584" t="str">
        <f>LOOKUP(Z584,{0,4.08,5.4,6.72},{"Low","Medium Low","Medium High","High"})</f>
        <v>Medium High</v>
      </c>
      <c r="AK584" t="str">
        <f>LOOKUP(AA584,{0,3.41,4.83,6.25},{"Low","Medium Low","Medium High","High"})</f>
        <v>Medium Low</v>
      </c>
      <c r="AL584" t="str">
        <f>LOOKUP(AB584,{0,4.31,5.38,6.45},{"Low","Medium Low","Medium High","High"})</f>
        <v>Medium High</v>
      </c>
      <c r="AM584">
        <f>VLOOKUP(C584,'CLEAN DATA'!$C$1:$BE$1213,25,FALSE)</f>
        <v>3</v>
      </c>
      <c r="AN584">
        <f>VLOOKUP($C584,'CLEAN DATA'!$C$1:$BE$1213,2,FALSE)</f>
        <v>59</v>
      </c>
      <c r="AO584" t="str">
        <f t="shared" si="159"/>
        <v>51-60</v>
      </c>
      <c r="AP584">
        <f>VLOOKUP(C584,'AT Copy'!C583:BP1795,66,FALSE)</f>
        <v>6</v>
      </c>
      <c r="AQ584">
        <f>VLOOKUP(C584,'AT Copy'!C583:BP1795,40,FALSE)</f>
        <v>0</v>
      </c>
    </row>
    <row r="585" spans="1:43" x14ac:dyDescent="0.2">
      <c r="A585">
        <v>584</v>
      </c>
      <c r="B585" s="2">
        <v>44096.737037037034</v>
      </c>
      <c r="C585" t="s">
        <v>765</v>
      </c>
      <c r="D585">
        <v>5</v>
      </c>
      <c r="E585">
        <v>1</v>
      </c>
      <c r="F585">
        <v>7</v>
      </c>
      <c r="G585">
        <v>1</v>
      </c>
      <c r="H585">
        <v>7</v>
      </c>
      <c r="I585">
        <v>5</v>
      </c>
      <c r="J585">
        <v>7</v>
      </c>
      <c r="K585">
        <v>1</v>
      </c>
      <c r="L585">
        <v>7</v>
      </c>
      <c r="M585">
        <v>1</v>
      </c>
      <c r="N585">
        <f t="shared" si="144"/>
        <v>5</v>
      </c>
      <c r="O585">
        <f t="shared" si="145"/>
        <v>7</v>
      </c>
      <c r="P585">
        <f t="shared" si="146"/>
        <v>7</v>
      </c>
      <c r="Q585">
        <f t="shared" si="147"/>
        <v>7</v>
      </c>
      <c r="R585">
        <f t="shared" si="148"/>
        <v>7</v>
      </c>
      <c r="S585">
        <f t="shared" si="149"/>
        <v>3</v>
      </c>
      <c r="T585">
        <f t="shared" si="150"/>
        <v>7</v>
      </c>
      <c r="U585">
        <f t="shared" si="151"/>
        <v>7</v>
      </c>
      <c r="V585">
        <f t="shared" si="152"/>
        <v>7</v>
      </c>
      <c r="W585">
        <f t="shared" si="153"/>
        <v>7</v>
      </c>
      <c r="X585">
        <f t="shared" si="154"/>
        <v>4</v>
      </c>
      <c r="Y585">
        <f t="shared" si="155"/>
        <v>7</v>
      </c>
      <c r="Z585">
        <f t="shared" si="156"/>
        <v>7</v>
      </c>
      <c r="AA585">
        <f t="shared" si="157"/>
        <v>7</v>
      </c>
      <c r="AB585">
        <f t="shared" si="158"/>
        <v>7</v>
      </c>
      <c r="AC585">
        <v>4.4400000000000004</v>
      </c>
      <c r="AD585">
        <v>5.23</v>
      </c>
      <c r="AE585">
        <v>5.4</v>
      </c>
      <c r="AF585">
        <v>4.83</v>
      </c>
      <c r="AG585">
        <v>5.38</v>
      </c>
      <c r="AH585" t="str">
        <f>LOOKUP(X585,{0,2.99,4.44,5.89},{"Low","Medium Low","Medium High","High"})</f>
        <v>Medium Low</v>
      </c>
      <c r="AI585" t="str">
        <f>LOOKUP(Y585,{0,4.12,5.23,6.34},{"Low","Medium Low","Medium High","High"})</f>
        <v>High</v>
      </c>
      <c r="AJ585" t="str">
        <f>LOOKUP(Z585,{0,4.08,5.4,6.72},{"Low","Medium Low","Medium High","High"})</f>
        <v>High</v>
      </c>
      <c r="AK585" t="str">
        <f>LOOKUP(AA585,{0,3.41,4.83,6.25},{"Low","Medium Low","Medium High","High"})</f>
        <v>High</v>
      </c>
      <c r="AL585" t="str">
        <f>LOOKUP(AB585,{0,4.31,5.38,6.45},{"Low","Medium Low","Medium High","High"})</f>
        <v>High</v>
      </c>
      <c r="AM585">
        <f>VLOOKUP(C585,'CLEAN DATA'!$C$1:$BE$1213,25,FALSE)</f>
        <v>10</v>
      </c>
      <c r="AN585">
        <f>VLOOKUP($C585,'CLEAN DATA'!$C$1:$BE$1213,2,FALSE)</f>
        <v>62</v>
      </c>
      <c r="AO585" t="str">
        <f t="shared" si="159"/>
        <v>60+</v>
      </c>
      <c r="AP585">
        <f>VLOOKUP(C585,'AT Copy'!C584:BP1796,66,FALSE)</f>
        <v>8</v>
      </c>
      <c r="AQ585">
        <f>VLOOKUP(C585,'AT Copy'!C584:BP1796,40,FALSE)</f>
        <v>1</v>
      </c>
    </row>
    <row r="586" spans="1:43" x14ac:dyDescent="0.2">
      <c r="A586">
        <v>585</v>
      </c>
      <c r="B586" s="2">
        <v>44096.738402777781</v>
      </c>
      <c r="C586" t="s">
        <v>766</v>
      </c>
      <c r="D586">
        <v>6</v>
      </c>
      <c r="E586">
        <v>1</v>
      </c>
      <c r="F586">
        <v>7</v>
      </c>
      <c r="G586">
        <v>5</v>
      </c>
      <c r="H586">
        <v>7</v>
      </c>
      <c r="I586">
        <v>1</v>
      </c>
      <c r="J586">
        <v>7</v>
      </c>
      <c r="K586">
        <v>1</v>
      </c>
      <c r="L586">
        <v>4</v>
      </c>
      <c r="M586">
        <v>5</v>
      </c>
      <c r="N586">
        <f t="shared" si="144"/>
        <v>6</v>
      </c>
      <c r="O586">
        <f t="shared" si="145"/>
        <v>7</v>
      </c>
      <c r="P586">
        <f t="shared" si="146"/>
        <v>7</v>
      </c>
      <c r="Q586">
        <f t="shared" si="147"/>
        <v>3</v>
      </c>
      <c r="R586">
        <f t="shared" si="148"/>
        <v>7</v>
      </c>
      <c r="S586">
        <f t="shared" si="149"/>
        <v>7</v>
      </c>
      <c r="T586">
        <f t="shared" si="150"/>
        <v>7</v>
      </c>
      <c r="U586">
        <f t="shared" si="151"/>
        <v>7</v>
      </c>
      <c r="V586">
        <f t="shared" si="152"/>
        <v>4</v>
      </c>
      <c r="W586">
        <f t="shared" si="153"/>
        <v>3</v>
      </c>
      <c r="X586">
        <f t="shared" si="154"/>
        <v>6.5</v>
      </c>
      <c r="Y586">
        <f t="shared" si="155"/>
        <v>7</v>
      </c>
      <c r="Z586">
        <f t="shared" si="156"/>
        <v>7</v>
      </c>
      <c r="AA586">
        <f t="shared" si="157"/>
        <v>3.5</v>
      </c>
      <c r="AB586">
        <f t="shared" si="158"/>
        <v>5</v>
      </c>
      <c r="AC586">
        <v>4.4400000000000004</v>
      </c>
      <c r="AD586">
        <v>5.23</v>
      </c>
      <c r="AE586">
        <v>5.4</v>
      </c>
      <c r="AF586">
        <v>4.83</v>
      </c>
      <c r="AG586">
        <v>5.38</v>
      </c>
      <c r="AH586" t="str">
        <f>LOOKUP(X586,{0,2.99,4.44,5.89},{"Low","Medium Low","Medium High","High"})</f>
        <v>High</v>
      </c>
      <c r="AI586" t="str">
        <f>LOOKUP(Y586,{0,4.12,5.23,6.34},{"Low","Medium Low","Medium High","High"})</f>
        <v>High</v>
      </c>
      <c r="AJ586" t="str">
        <f>LOOKUP(Z586,{0,4.08,5.4,6.72},{"Low","Medium Low","Medium High","High"})</f>
        <v>High</v>
      </c>
      <c r="AK586" t="str">
        <f>LOOKUP(AA586,{0,3.41,4.83,6.25},{"Low","Medium Low","Medium High","High"})</f>
        <v>Medium Low</v>
      </c>
      <c r="AL586" t="str">
        <f>LOOKUP(AB586,{0,4.31,5.38,6.45},{"Low","Medium Low","Medium High","High"})</f>
        <v>Medium Low</v>
      </c>
      <c r="AM586">
        <f>VLOOKUP(C586,'CLEAN DATA'!$C$1:$BE$1213,25,FALSE)</f>
        <v>1</v>
      </c>
      <c r="AN586">
        <f>VLOOKUP($C586,'CLEAN DATA'!$C$1:$BE$1213,2,FALSE)</f>
        <v>34</v>
      </c>
      <c r="AO586" t="str">
        <f t="shared" si="159"/>
        <v>31-40</v>
      </c>
      <c r="AP586">
        <f>VLOOKUP(C586,'AT Copy'!C585:BP1797,66,FALSE)</f>
        <v>6</v>
      </c>
      <c r="AQ586">
        <f>VLOOKUP(C586,'AT Copy'!C585:BP1797,40,FALSE)</f>
        <v>0</v>
      </c>
    </row>
    <row r="587" spans="1:43" x14ac:dyDescent="0.2">
      <c r="A587">
        <v>586</v>
      </c>
      <c r="B587" s="2">
        <v>44096.742245370369</v>
      </c>
      <c r="C587" t="s">
        <v>767</v>
      </c>
      <c r="D587">
        <v>4</v>
      </c>
      <c r="E587">
        <v>5</v>
      </c>
      <c r="F587">
        <v>7</v>
      </c>
      <c r="G587">
        <v>5</v>
      </c>
      <c r="H587">
        <v>2</v>
      </c>
      <c r="I587">
        <v>7</v>
      </c>
      <c r="J587">
        <v>6</v>
      </c>
      <c r="K587">
        <v>4</v>
      </c>
      <c r="L587">
        <v>2</v>
      </c>
      <c r="M587">
        <v>1</v>
      </c>
      <c r="N587">
        <f t="shared" si="144"/>
        <v>4</v>
      </c>
      <c r="O587">
        <f t="shared" si="145"/>
        <v>3</v>
      </c>
      <c r="P587">
        <f t="shared" si="146"/>
        <v>7</v>
      </c>
      <c r="Q587">
        <f t="shared" si="147"/>
        <v>3</v>
      </c>
      <c r="R587">
        <f t="shared" si="148"/>
        <v>2</v>
      </c>
      <c r="S587">
        <f t="shared" si="149"/>
        <v>1</v>
      </c>
      <c r="T587">
        <f t="shared" si="150"/>
        <v>6</v>
      </c>
      <c r="U587">
        <f t="shared" si="151"/>
        <v>4</v>
      </c>
      <c r="V587">
        <f t="shared" si="152"/>
        <v>2</v>
      </c>
      <c r="W587">
        <f t="shared" si="153"/>
        <v>7</v>
      </c>
      <c r="X587">
        <f t="shared" si="154"/>
        <v>2.5</v>
      </c>
      <c r="Y587">
        <f t="shared" si="155"/>
        <v>4.5</v>
      </c>
      <c r="Z587">
        <f t="shared" si="156"/>
        <v>5.5</v>
      </c>
      <c r="AA587">
        <f t="shared" si="157"/>
        <v>2.5</v>
      </c>
      <c r="AB587">
        <f t="shared" si="158"/>
        <v>4.5</v>
      </c>
      <c r="AC587">
        <v>4.4400000000000004</v>
      </c>
      <c r="AD587">
        <v>5.23</v>
      </c>
      <c r="AE587">
        <v>5.4</v>
      </c>
      <c r="AF587">
        <v>4.83</v>
      </c>
      <c r="AG587">
        <v>5.38</v>
      </c>
      <c r="AH587" t="str">
        <f>LOOKUP(X587,{0,2.99,4.44,5.89},{"Low","Medium Low","Medium High","High"})</f>
        <v>Low</v>
      </c>
      <c r="AI587" t="str">
        <f>LOOKUP(Y587,{0,4.12,5.23,6.34},{"Low","Medium Low","Medium High","High"})</f>
        <v>Medium Low</v>
      </c>
      <c r="AJ587" t="str">
        <f>LOOKUP(Z587,{0,4.08,5.4,6.72},{"Low","Medium Low","Medium High","High"})</f>
        <v>Medium High</v>
      </c>
      <c r="AK587" t="str">
        <f>LOOKUP(AA587,{0,3.41,4.83,6.25},{"Low","Medium Low","Medium High","High"})</f>
        <v>Low</v>
      </c>
      <c r="AL587" t="str">
        <f>LOOKUP(AB587,{0,4.31,5.38,6.45},{"Low","Medium Low","Medium High","High"})</f>
        <v>Medium Low</v>
      </c>
      <c r="AM587">
        <f>VLOOKUP(C587,'CLEAN DATA'!$C$1:$BE$1213,25,FALSE)</f>
        <v>13</v>
      </c>
      <c r="AN587">
        <f>VLOOKUP($C587,'CLEAN DATA'!$C$1:$BE$1213,2,FALSE)</f>
        <v>58</v>
      </c>
      <c r="AO587" t="str">
        <f t="shared" si="159"/>
        <v>51-60</v>
      </c>
      <c r="AP587">
        <f>VLOOKUP(C587,'AT Copy'!C586:BP1798,66,FALSE)</f>
        <v>5</v>
      </c>
      <c r="AQ587">
        <f>VLOOKUP(C587,'AT Copy'!C586:BP1798,40,FALSE)</f>
        <v>0</v>
      </c>
    </row>
    <row r="588" spans="1:43" x14ac:dyDescent="0.2">
      <c r="A588">
        <v>587</v>
      </c>
      <c r="B588" s="2">
        <v>44096.74759259259</v>
      </c>
      <c r="C588" t="s">
        <v>769</v>
      </c>
      <c r="D588">
        <v>7</v>
      </c>
      <c r="E588">
        <v>1</v>
      </c>
      <c r="F588">
        <v>7</v>
      </c>
      <c r="G588">
        <v>1</v>
      </c>
      <c r="H588">
        <v>7</v>
      </c>
      <c r="I588">
        <v>1</v>
      </c>
      <c r="J588">
        <v>7</v>
      </c>
      <c r="K588">
        <v>1</v>
      </c>
      <c r="L588">
        <v>7</v>
      </c>
      <c r="M588">
        <v>1</v>
      </c>
      <c r="N588">
        <f t="shared" si="144"/>
        <v>7</v>
      </c>
      <c r="O588">
        <f t="shared" si="145"/>
        <v>7</v>
      </c>
      <c r="P588">
        <f t="shared" si="146"/>
        <v>7</v>
      </c>
      <c r="Q588">
        <f t="shared" si="147"/>
        <v>7</v>
      </c>
      <c r="R588">
        <f t="shared" si="148"/>
        <v>7</v>
      </c>
      <c r="S588">
        <f t="shared" si="149"/>
        <v>7</v>
      </c>
      <c r="T588">
        <f t="shared" si="150"/>
        <v>7</v>
      </c>
      <c r="U588">
        <f t="shared" si="151"/>
        <v>7</v>
      </c>
      <c r="V588">
        <f t="shared" si="152"/>
        <v>7</v>
      </c>
      <c r="W588">
        <f t="shared" si="153"/>
        <v>7</v>
      </c>
      <c r="X588">
        <f t="shared" si="154"/>
        <v>7</v>
      </c>
      <c r="Y588">
        <f t="shared" si="155"/>
        <v>7</v>
      </c>
      <c r="Z588">
        <f t="shared" si="156"/>
        <v>7</v>
      </c>
      <c r="AA588">
        <f t="shared" si="157"/>
        <v>7</v>
      </c>
      <c r="AB588">
        <f t="shared" si="158"/>
        <v>7</v>
      </c>
      <c r="AC588">
        <v>4.4400000000000004</v>
      </c>
      <c r="AD588">
        <v>5.23</v>
      </c>
      <c r="AE588">
        <v>5.4</v>
      </c>
      <c r="AF588">
        <v>4.83</v>
      </c>
      <c r="AG588">
        <v>5.38</v>
      </c>
      <c r="AH588" t="str">
        <f>LOOKUP(X588,{0,2.99,4.44,5.89},{"Low","Medium Low","Medium High","High"})</f>
        <v>High</v>
      </c>
      <c r="AI588" t="str">
        <f>LOOKUP(Y588,{0,4.12,5.23,6.34},{"Low","Medium Low","Medium High","High"})</f>
        <v>High</v>
      </c>
      <c r="AJ588" t="str">
        <f>LOOKUP(Z588,{0,4.08,5.4,6.72},{"Low","Medium Low","Medium High","High"})</f>
        <v>High</v>
      </c>
      <c r="AK588" t="str">
        <f>LOOKUP(AA588,{0,3.41,4.83,6.25},{"Low","Medium Low","Medium High","High"})</f>
        <v>High</v>
      </c>
      <c r="AL588" t="str">
        <f>LOOKUP(AB588,{0,4.31,5.38,6.45},{"Low","Medium Low","Medium High","High"})</f>
        <v>High</v>
      </c>
      <c r="AM588">
        <f>VLOOKUP(C588,'CLEAN DATA'!$C$1:$BE$1213,25,FALSE)</f>
        <v>7</v>
      </c>
      <c r="AN588">
        <f>VLOOKUP($C588,'CLEAN DATA'!$C$1:$BE$1213,2,FALSE)</f>
        <v>53</v>
      </c>
      <c r="AO588" t="str">
        <f t="shared" si="159"/>
        <v>51-60</v>
      </c>
      <c r="AP588">
        <f>VLOOKUP(C588,'AT Copy'!C587:BP1799,66,FALSE)</f>
        <v>4</v>
      </c>
      <c r="AQ588">
        <f>VLOOKUP(C588,'AT Copy'!C587:BP1799,40,FALSE)</f>
        <v>1</v>
      </c>
    </row>
    <row r="589" spans="1:43" x14ac:dyDescent="0.2">
      <c r="A589">
        <v>588</v>
      </c>
      <c r="B589" s="2">
        <v>44096.748495370368</v>
      </c>
      <c r="C589" t="s">
        <v>770</v>
      </c>
      <c r="D589">
        <v>2</v>
      </c>
      <c r="E589">
        <v>2</v>
      </c>
      <c r="F589">
        <v>5</v>
      </c>
      <c r="G589">
        <v>2</v>
      </c>
      <c r="H589">
        <v>4</v>
      </c>
      <c r="I589">
        <v>5</v>
      </c>
      <c r="J589">
        <v>6</v>
      </c>
      <c r="K589">
        <v>2</v>
      </c>
      <c r="L589">
        <v>6</v>
      </c>
      <c r="M589">
        <v>5</v>
      </c>
      <c r="N589">
        <f t="shared" si="144"/>
        <v>2</v>
      </c>
      <c r="O589">
        <f t="shared" si="145"/>
        <v>6</v>
      </c>
      <c r="P589">
        <f t="shared" si="146"/>
        <v>5</v>
      </c>
      <c r="Q589">
        <f t="shared" si="147"/>
        <v>6</v>
      </c>
      <c r="R589">
        <f t="shared" si="148"/>
        <v>4</v>
      </c>
      <c r="S589">
        <f t="shared" si="149"/>
        <v>3</v>
      </c>
      <c r="T589">
        <f t="shared" si="150"/>
        <v>6</v>
      </c>
      <c r="U589">
        <f t="shared" si="151"/>
        <v>6</v>
      </c>
      <c r="V589">
        <f t="shared" si="152"/>
        <v>6</v>
      </c>
      <c r="W589">
        <f t="shared" si="153"/>
        <v>3</v>
      </c>
      <c r="X589">
        <f t="shared" si="154"/>
        <v>2.5</v>
      </c>
      <c r="Y589">
        <f t="shared" si="155"/>
        <v>6</v>
      </c>
      <c r="Z589">
        <f t="shared" si="156"/>
        <v>5.5</v>
      </c>
      <c r="AA589">
        <f t="shared" si="157"/>
        <v>6</v>
      </c>
      <c r="AB589">
        <f t="shared" si="158"/>
        <v>3.5</v>
      </c>
      <c r="AC589">
        <v>4.4400000000000004</v>
      </c>
      <c r="AD589">
        <v>5.23</v>
      </c>
      <c r="AE589">
        <v>5.4</v>
      </c>
      <c r="AF589">
        <v>4.83</v>
      </c>
      <c r="AG589">
        <v>5.38</v>
      </c>
      <c r="AH589" t="str">
        <f>LOOKUP(X589,{0,2.99,4.44,5.89},{"Low","Medium Low","Medium High","High"})</f>
        <v>Low</v>
      </c>
      <c r="AI589" t="str">
        <f>LOOKUP(Y589,{0,4.12,5.23,6.34},{"Low","Medium Low","Medium High","High"})</f>
        <v>Medium High</v>
      </c>
      <c r="AJ589" t="str">
        <f>LOOKUP(Z589,{0,4.08,5.4,6.72},{"Low","Medium Low","Medium High","High"})</f>
        <v>Medium High</v>
      </c>
      <c r="AK589" t="str">
        <f>LOOKUP(AA589,{0,3.41,4.83,6.25},{"Low","Medium Low","Medium High","High"})</f>
        <v>Medium High</v>
      </c>
      <c r="AL589" t="str">
        <f>LOOKUP(AB589,{0,4.31,5.38,6.45},{"Low","Medium Low","Medium High","High"})</f>
        <v>Low</v>
      </c>
      <c r="AM589">
        <f>VLOOKUP(C589,'CLEAN DATA'!$C$1:$BE$1213,25,FALSE)</f>
        <v>14</v>
      </c>
      <c r="AN589">
        <f>VLOOKUP($C589,'CLEAN DATA'!$C$1:$BE$1213,2,FALSE)</f>
        <v>40</v>
      </c>
      <c r="AO589" t="str">
        <f t="shared" si="159"/>
        <v>31-40</v>
      </c>
      <c r="AP589">
        <f>VLOOKUP(C589,'AT Copy'!C588:BP1800,66,FALSE)</f>
        <v>2</v>
      </c>
      <c r="AQ589">
        <f>VLOOKUP(C589,'AT Copy'!C588:BP1800,40,FALSE)</f>
        <v>0</v>
      </c>
    </row>
    <row r="590" spans="1:43" x14ac:dyDescent="0.2">
      <c r="A590">
        <v>589</v>
      </c>
      <c r="B590" s="2">
        <v>44096.748622685183</v>
      </c>
      <c r="C590" t="s">
        <v>771</v>
      </c>
      <c r="D590">
        <v>3</v>
      </c>
      <c r="E590">
        <v>4</v>
      </c>
      <c r="F590">
        <v>6</v>
      </c>
      <c r="G590">
        <v>6</v>
      </c>
      <c r="H590">
        <v>5</v>
      </c>
      <c r="I590">
        <v>5</v>
      </c>
      <c r="J590">
        <v>5</v>
      </c>
      <c r="K590">
        <v>5</v>
      </c>
      <c r="L590">
        <v>6</v>
      </c>
      <c r="M590">
        <v>4</v>
      </c>
      <c r="N590">
        <f t="shared" si="144"/>
        <v>3</v>
      </c>
      <c r="O590">
        <f t="shared" si="145"/>
        <v>4</v>
      </c>
      <c r="P590">
        <f t="shared" si="146"/>
        <v>6</v>
      </c>
      <c r="Q590">
        <f t="shared" si="147"/>
        <v>2</v>
      </c>
      <c r="R590">
        <f t="shared" si="148"/>
        <v>5</v>
      </c>
      <c r="S590">
        <f t="shared" si="149"/>
        <v>3</v>
      </c>
      <c r="T590">
        <f t="shared" si="150"/>
        <v>5</v>
      </c>
      <c r="U590">
        <f t="shared" si="151"/>
        <v>3</v>
      </c>
      <c r="V590">
        <f t="shared" si="152"/>
        <v>6</v>
      </c>
      <c r="W590">
        <f t="shared" si="153"/>
        <v>4</v>
      </c>
      <c r="X590">
        <f t="shared" si="154"/>
        <v>3</v>
      </c>
      <c r="Y590">
        <f t="shared" si="155"/>
        <v>4.5</v>
      </c>
      <c r="Z590">
        <f t="shared" si="156"/>
        <v>4.5</v>
      </c>
      <c r="AA590">
        <f t="shared" si="157"/>
        <v>4</v>
      </c>
      <c r="AB590">
        <f t="shared" si="158"/>
        <v>4.5</v>
      </c>
      <c r="AC590">
        <v>4.4400000000000004</v>
      </c>
      <c r="AD590">
        <v>5.23</v>
      </c>
      <c r="AE590">
        <v>5.4</v>
      </c>
      <c r="AF590">
        <v>4.83</v>
      </c>
      <c r="AG590">
        <v>5.38</v>
      </c>
      <c r="AH590" t="str">
        <f>LOOKUP(X590,{0,2.99,4.44,5.89},{"Low","Medium Low","Medium High","High"})</f>
        <v>Medium Low</v>
      </c>
      <c r="AI590" t="str">
        <f>LOOKUP(Y590,{0,4.12,5.23,6.34},{"Low","Medium Low","Medium High","High"})</f>
        <v>Medium Low</v>
      </c>
      <c r="AJ590" t="str">
        <f>LOOKUP(Z590,{0,4.08,5.4,6.72},{"Low","Medium Low","Medium High","High"})</f>
        <v>Medium Low</v>
      </c>
      <c r="AK590" t="str">
        <f>LOOKUP(AA590,{0,3.41,4.83,6.25},{"Low","Medium Low","Medium High","High"})</f>
        <v>Medium Low</v>
      </c>
      <c r="AL590" t="str">
        <f>LOOKUP(AB590,{0,4.31,5.38,6.45},{"Low","Medium Low","Medium High","High"})</f>
        <v>Medium Low</v>
      </c>
      <c r="AM590">
        <f>VLOOKUP(C590,'CLEAN DATA'!$C$1:$BE$1213,25,FALSE)</f>
        <v>14</v>
      </c>
      <c r="AN590">
        <f>VLOOKUP($C590,'CLEAN DATA'!$C$1:$BE$1213,2,FALSE)</f>
        <v>70</v>
      </c>
      <c r="AO590" t="str">
        <f t="shared" si="159"/>
        <v>60+</v>
      </c>
      <c r="AP590">
        <f>VLOOKUP(C590,'AT Copy'!C589:BP1801,66,FALSE)</f>
        <v>1</v>
      </c>
      <c r="AQ590">
        <f>VLOOKUP(C590,'AT Copy'!C589:BP1801,40,FALSE)</f>
        <v>1</v>
      </c>
    </row>
    <row r="591" spans="1:43" x14ac:dyDescent="0.2">
      <c r="A591">
        <v>590</v>
      </c>
      <c r="B591" s="2">
        <v>44096.748981481483</v>
      </c>
      <c r="C591" t="s">
        <v>772</v>
      </c>
      <c r="D591">
        <v>3</v>
      </c>
      <c r="E591">
        <v>2</v>
      </c>
      <c r="F591">
        <v>6</v>
      </c>
      <c r="G591">
        <v>2</v>
      </c>
      <c r="H591">
        <v>4</v>
      </c>
      <c r="I591">
        <v>5</v>
      </c>
      <c r="J591">
        <v>6</v>
      </c>
      <c r="K591">
        <v>4</v>
      </c>
      <c r="L591">
        <v>6</v>
      </c>
      <c r="M591">
        <v>4</v>
      </c>
      <c r="N591">
        <f t="shared" si="144"/>
        <v>3</v>
      </c>
      <c r="O591">
        <f t="shared" si="145"/>
        <v>6</v>
      </c>
      <c r="P591">
        <f t="shared" si="146"/>
        <v>6</v>
      </c>
      <c r="Q591">
        <f t="shared" si="147"/>
        <v>6</v>
      </c>
      <c r="R591">
        <f t="shared" si="148"/>
        <v>4</v>
      </c>
      <c r="S591">
        <f t="shared" si="149"/>
        <v>3</v>
      </c>
      <c r="T591">
        <f t="shared" si="150"/>
        <v>6</v>
      </c>
      <c r="U591">
        <f t="shared" si="151"/>
        <v>4</v>
      </c>
      <c r="V591">
        <f t="shared" si="152"/>
        <v>6</v>
      </c>
      <c r="W591">
        <f t="shared" si="153"/>
        <v>4</v>
      </c>
      <c r="X591">
        <f t="shared" si="154"/>
        <v>3</v>
      </c>
      <c r="Y591">
        <f t="shared" si="155"/>
        <v>6</v>
      </c>
      <c r="Z591">
        <f t="shared" si="156"/>
        <v>5</v>
      </c>
      <c r="AA591">
        <f t="shared" si="157"/>
        <v>6</v>
      </c>
      <c r="AB591">
        <f t="shared" si="158"/>
        <v>4</v>
      </c>
      <c r="AC591">
        <v>4.4400000000000004</v>
      </c>
      <c r="AD591">
        <v>5.23</v>
      </c>
      <c r="AE591">
        <v>5.4</v>
      </c>
      <c r="AF591">
        <v>4.83</v>
      </c>
      <c r="AG591">
        <v>5.38</v>
      </c>
      <c r="AH591" t="str">
        <f>LOOKUP(X591,{0,2.99,4.44,5.89},{"Low","Medium Low","Medium High","High"})</f>
        <v>Medium Low</v>
      </c>
      <c r="AI591" t="str">
        <f>LOOKUP(Y591,{0,4.12,5.23,6.34},{"Low","Medium Low","Medium High","High"})</f>
        <v>Medium High</v>
      </c>
      <c r="AJ591" t="str">
        <f>LOOKUP(Z591,{0,4.08,5.4,6.72},{"Low","Medium Low","Medium High","High"})</f>
        <v>Medium Low</v>
      </c>
      <c r="AK591" t="str">
        <f>LOOKUP(AA591,{0,3.41,4.83,6.25},{"Low","Medium Low","Medium High","High"})</f>
        <v>Medium High</v>
      </c>
      <c r="AL591" t="str">
        <f>LOOKUP(AB591,{0,4.31,5.38,6.45},{"Low","Medium Low","Medium High","High"})</f>
        <v>Low</v>
      </c>
      <c r="AM591">
        <f>VLOOKUP(C591,'CLEAN DATA'!$C$1:$BE$1213,25,FALSE)</f>
        <v>13</v>
      </c>
      <c r="AN591">
        <f>VLOOKUP($C591,'CLEAN DATA'!$C$1:$BE$1213,2,FALSE)</f>
        <v>74</v>
      </c>
      <c r="AO591" t="str">
        <f t="shared" si="159"/>
        <v>60+</v>
      </c>
      <c r="AP591">
        <f>VLOOKUP(C591,'AT Copy'!C590:BP1802,66,FALSE)</f>
        <v>2</v>
      </c>
      <c r="AQ591">
        <f>VLOOKUP(C591,'AT Copy'!C590:BP1802,40,FALSE)</f>
        <v>1</v>
      </c>
    </row>
    <row r="592" spans="1:43" x14ac:dyDescent="0.2">
      <c r="A592">
        <v>591</v>
      </c>
      <c r="B592" s="2">
        <v>44096.752106481479</v>
      </c>
      <c r="C592" t="s">
        <v>774</v>
      </c>
      <c r="D592">
        <v>4</v>
      </c>
      <c r="E592">
        <v>1</v>
      </c>
      <c r="F592">
        <v>6</v>
      </c>
      <c r="G592">
        <v>5</v>
      </c>
      <c r="H592">
        <v>4</v>
      </c>
      <c r="I592">
        <v>7</v>
      </c>
      <c r="J592">
        <v>7</v>
      </c>
      <c r="K592">
        <v>1</v>
      </c>
      <c r="L592">
        <v>7</v>
      </c>
      <c r="M592">
        <v>5</v>
      </c>
      <c r="N592">
        <f t="shared" si="144"/>
        <v>4</v>
      </c>
      <c r="O592">
        <f t="shared" si="145"/>
        <v>7</v>
      </c>
      <c r="P592">
        <f t="shared" si="146"/>
        <v>6</v>
      </c>
      <c r="Q592">
        <f t="shared" si="147"/>
        <v>3</v>
      </c>
      <c r="R592">
        <f t="shared" si="148"/>
        <v>4</v>
      </c>
      <c r="S592">
        <f t="shared" si="149"/>
        <v>1</v>
      </c>
      <c r="T592">
        <f t="shared" si="150"/>
        <v>7</v>
      </c>
      <c r="U592">
        <f t="shared" si="151"/>
        <v>7</v>
      </c>
      <c r="V592">
        <f t="shared" si="152"/>
        <v>7</v>
      </c>
      <c r="W592">
        <f t="shared" si="153"/>
        <v>3</v>
      </c>
      <c r="X592">
        <f t="shared" si="154"/>
        <v>2.5</v>
      </c>
      <c r="Y592">
        <f t="shared" si="155"/>
        <v>7</v>
      </c>
      <c r="Z592">
        <f t="shared" si="156"/>
        <v>6.5</v>
      </c>
      <c r="AA592">
        <f t="shared" si="157"/>
        <v>5</v>
      </c>
      <c r="AB592">
        <f t="shared" si="158"/>
        <v>3.5</v>
      </c>
      <c r="AC592">
        <v>4.4400000000000004</v>
      </c>
      <c r="AD592">
        <v>5.23</v>
      </c>
      <c r="AE592">
        <v>5.4</v>
      </c>
      <c r="AF592">
        <v>4.83</v>
      </c>
      <c r="AG592">
        <v>5.38</v>
      </c>
      <c r="AH592" t="str">
        <f>LOOKUP(X592,{0,2.99,4.44,5.89},{"Low","Medium Low","Medium High","High"})</f>
        <v>Low</v>
      </c>
      <c r="AI592" t="str">
        <f>LOOKUP(Y592,{0,4.12,5.23,6.34},{"Low","Medium Low","Medium High","High"})</f>
        <v>High</v>
      </c>
      <c r="AJ592" t="str">
        <f>LOOKUP(Z592,{0,4.08,5.4,6.72},{"Low","Medium Low","Medium High","High"})</f>
        <v>Medium High</v>
      </c>
      <c r="AK592" t="str">
        <f>LOOKUP(AA592,{0,3.41,4.83,6.25},{"Low","Medium Low","Medium High","High"})</f>
        <v>Medium High</v>
      </c>
      <c r="AL592" t="str">
        <f>LOOKUP(AB592,{0,4.31,5.38,6.45},{"Low","Medium Low","Medium High","High"})</f>
        <v>Low</v>
      </c>
      <c r="AM592">
        <f>VLOOKUP(C592,'CLEAN DATA'!$C$1:$BE$1213,25,FALSE)</f>
        <v>1</v>
      </c>
      <c r="AN592">
        <f>VLOOKUP($C592,'CLEAN DATA'!$C$1:$BE$1213,2,FALSE)</f>
        <v>74</v>
      </c>
      <c r="AO592" t="str">
        <f t="shared" si="159"/>
        <v>60+</v>
      </c>
      <c r="AP592">
        <f>VLOOKUP(C592,'AT Copy'!C591:BP1803,66,FALSE)</f>
        <v>2</v>
      </c>
      <c r="AQ592">
        <f>VLOOKUP(C592,'AT Copy'!C591:BP1803,40,FALSE)</f>
        <v>1</v>
      </c>
    </row>
    <row r="593" spans="1:43" x14ac:dyDescent="0.2">
      <c r="A593">
        <v>592</v>
      </c>
      <c r="B593" s="2">
        <v>44096.756249999999</v>
      </c>
      <c r="C593" t="s">
        <v>775</v>
      </c>
      <c r="D593">
        <v>3</v>
      </c>
      <c r="E593">
        <v>3</v>
      </c>
      <c r="F593">
        <v>7</v>
      </c>
      <c r="G593">
        <v>5</v>
      </c>
      <c r="H593">
        <v>5</v>
      </c>
      <c r="I593">
        <v>2</v>
      </c>
      <c r="J593">
        <v>7</v>
      </c>
      <c r="K593">
        <v>1</v>
      </c>
      <c r="L593">
        <v>5</v>
      </c>
      <c r="M593">
        <v>1</v>
      </c>
      <c r="N593">
        <f t="shared" si="144"/>
        <v>3</v>
      </c>
      <c r="O593">
        <f t="shared" si="145"/>
        <v>5</v>
      </c>
      <c r="P593">
        <f t="shared" si="146"/>
        <v>7</v>
      </c>
      <c r="Q593">
        <f t="shared" si="147"/>
        <v>3</v>
      </c>
      <c r="R593">
        <f t="shared" si="148"/>
        <v>5</v>
      </c>
      <c r="S593">
        <f t="shared" si="149"/>
        <v>6</v>
      </c>
      <c r="T593">
        <f t="shared" si="150"/>
        <v>7</v>
      </c>
      <c r="U593">
        <f t="shared" si="151"/>
        <v>7</v>
      </c>
      <c r="V593">
        <f t="shared" si="152"/>
        <v>5</v>
      </c>
      <c r="W593">
        <f t="shared" si="153"/>
        <v>7</v>
      </c>
      <c r="X593">
        <f t="shared" si="154"/>
        <v>4.5</v>
      </c>
      <c r="Y593">
        <f t="shared" si="155"/>
        <v>6</v>
      </c>
      <c r="Z593">
        <f t="shared" si="156"/>
        <v>7</v>
      </c>
      <c r="AA593">
        <f t="shared" si="157"/>
        <v>4</v>
      </c>
      <c r="AB593">
        <f t="shared" si="158"/>
        <v>6</v>
      </c>
      <c r="AC593">
        <v>4.4400000000000004</v>
      </c>
      <c r="AD593">
        <v>5.23</v>
      </c>
      <c r="AE593">
        <v>5.4</v>
      </c>
      <c r="AF593">
        <v>4.83</v>
      </c>
      <c r="AG593">
        <v>5.38</v>
      </c>
      <c r="AH593" t="str">
        <f>LOOKUP(X593,{0,2.99,4.44,5.89},{"Low","Medium Low","Medium High","High"})</f>
        <v>Medium High</v>
      </c>
      <c r="AI593" t="str">
        <f>LOOKUP(Y593,{0,4.12,5.23,6.34},{"Low","Medium Low","Medium High","High"})</f>
        <v>Medium High</v>
      </c>
      <c r="AJ593" t="str">
        <f>LOOKUP(Z593,{0,4.08,5.4,6.72},{"Low","Medium Low","Medium High","High"})</f>
        <v>High</v>
      </c>
      <c r="AK593" t="str">
        <f>LOOKUP(AA593,{0,3.41,4.83,6.25},{"Low","Medium Low","Medium High","High"})</f>
        <v>Medium Low</v>
      </c>
      <c r="AL593" t="str">
        <f>LOOKUP(AB593,{0,4.31,5.38,6.45},{"Low","Medium Low","Medium High","High"})</f>
        <v>Medium High</v>
      </c>
      <c r="AM593">
        <f>VLOOKUP(C593,'CLEAN DATA'!$C$1:$BE$1213,25,FALSE)</f>
        <v>13</v>
      </c>
      <c r="AN593">
        <f>VLOOKUP($C593,'CLEAN DATA'!$C$1:$BE$1213,2,FALSE)</f>
        <v>68</v>
      </c>
      <c r="AO593" t="str">
        <f t="shared" si="159"/>
        <v>60+</v>
      </c>
      <c r="AP593">
        <f>VLOOKUP(C593,'AT Copy'!C592:BP1804,66,FALSE)</f>
        <v>6</v>
      </c>
      <c r="AQ593">
        <f>VLOOKUP(C593,'AT Copy'!C592:BP1804,40,FALSE)</f>
        <v>0</v>
      </c>
    </row>
    <row r="594" spans="1:43" x14ac:dyDescent="0.2">
      <c r="A594">
        <v>593</v>
      </c>
      <c r="B594" s="2">
        <v>44096.757199074076</v>
      </c>
      <c r="C594" t="s">
        <v>777</v>
      </c>
      <c r="D594">
        <v>4</v>
      </c>
      <c r="E594">
        <v>1</v>
      </c>
      <c r="F594">
        <v>7</v>
      </c>
      <c r="G594">
        <v>2</v>
      </c>
      <c r="H594">
        <v>7</v>
      </c>
      <c r="I594">
        <v>4</v>
      </c>
      <c r="J594">
        <v>5</v>
      </c>
      <c r="K594">
        <v>1</v>
      </c>
      <c r="L594">
        <v>6</v>
      </c>
      <c r="M594">
        <v>4</v>
      </c>
      <c r="N594">
        <f t="shared" si="144"/>
        <v>4</v>
      </c>
      <c r="O594">
        <f t="shared" si="145"/>
        <v>7</v>
      </c>
      <c r="P594">
        <f t="shared" si="146"/>
        <v>7</v>
      </c>
      <c r="Q594">
        <f t="shared" si="147"/>
        <v>6</v>
      </c>
      <c r="R594">
        <f t="shared" si="148"/>
        <v>7</v>
      </c>
      <c r="S594">
        <f t="shared" si="149"/>
        <v>4</v>
      </c>
      <c r="T594">
        <f t="shared" si="150"/>
        <v>5</v>
      </c>
      <c r="U594">
        <f t="shared" si="151"/>
        <v>7</v>
      </c>
      <c r="V594">
        <f t="shared" si="152"/>
        <v>6</v>
      </c>
      <c r="W594">
        <f t="shared" si="153"/>
        <v>4</v>
      </c>
      <c r="X594">
        <f t="shared" si="154"/>
        <v>4</v>
      </c>
      <c r="Y594">
        <f t="shared" si="155"/>
        <v>6</v>
      </c>
      <c r="Z594">
        <f t="shared" si="156"/>
        <v>7</v>
      </c>
      <c r="AA594">
        <f t="shared" si="157"/>
        <v>6</v>
      </c>
      <c r="AB594">
        <f t="shared" si="158"/>
        <v>5.5</v>
      </c>
      <c r="AC594">
        <v>4.4400000000000004</v>
      </c>
      <c r="AD594">
        <v>5.23</v>
      </c>
      <c r="AE594">
        <v>5.4</v>
      </c>
      <c r="AF594">
        <v>4.83</v>
      </c>
      <c r="AG594">
        <v>5.38</v>
      </c>
      <c r="AH594" t="str">
        <f>LOOKUP(X594,{0,2.99,4.44,5.89},{"Low","Medium Low","Medium High","High"})</f>
        <v>Medium Low</v>
      </c>
      <c r="AI594" t="str">
        <f>LOOKUP(Y594,{0,4.12,5.23,6.34},{"Low","Medium Low","Medium High","High"})</f>
        <v>Medium High</v>
      </c>
      <c r="AJ594" t="str">
        <f>LOOKUP(Z594,{0,4.08,5.4,6.72},{"Low","Medium Low","Medium High","High"})</f>
        <v>High</v>
      </c>
      <c r="AK594" t="str">
        <f>LOOKUP(AA594,{0,3.41,4.83,6.25},{"Low","Medium Low","Medium High","High"})</f>
        <v>Medium High</v>
      </c>
      <c r="AL594" t="str">
        <f>LOOKUP(AB594,{0,4.31,5.38,6.45},{"Low","Medium Low","Medium High","High"})</f>
        <v>Medium High</v>
      </c>
      <c r="AM594">
        <f>VLOOKUP(C594,'CLEAN DATA'!$C$1:$BE$1213,25,FALSE)</f>
        <v>10</v>
      </c>
      <c r="AN594">
        <f>VLOOKUP($C594,'CLEAN DATA'!$C$1:$BE$1213,2,FALSE)</f>
        <v>37</v>
      </c>
      <c r="AO594" t="str">
        <f t="shared" si="159"/>
        <v>31-40</v>
      </c>
      <c r="AP594">
        <f>VLOOKUP(C594,'AT Copy'!C593:BP1805,66,FALSE)</f>
        <v>8</v>
      </c>
      <c r="AQ594">
        <f>VLOOKUP(C594,'AT Copy'!C593:BP1805,40,FALSE)</f>
        <v>0</v>
      </c>
    </row>
    <row r="595" spans="1:43" x14ac:dyDescent="0.2">
      <c r="A595">
        <v>594</v>
      </c>
      <c r="B595" s="2">
        <v>44096.7578125</v>
      </c>
      <c r="C595" t="s">
        <v>778</v>
      </c>
      <c r="D595">
        <v>4</v>
      </c>
      <c r="E595">
        <v>4</v>
      </c>
      <c r="F595">
        <v>4</v>
      </c>
      <c r="G595">
        <v>4</v>
      </c>
      <c r="H595">
        <v>4</v>
      </c>
      <c r="I595">
        <v>4</v>
      </c>
      <c r="J595">
        <v>4</v>
      </c>
      <c r="K595">
        <v>4</v>
      </c>
      <c r="L595">
        <v>4</v>
      </c>
      <c r="M595">
        <v>4</v>
      </c>
      <c r="N595">
        <f t="shared" si="144"/>
        <v>4</v>
      </c>
      <c r="O595">
        <f t="shared" si="145"/>
        <v>4</v>
      </c>
      <c r="P595">
        <f t="shared" si="146"/>
        <v>4</v>
      </c>
      <c r="Q595">
        <f t="shared" si="147"/>
        <v>4</v>
      </c>
      <c r="R595">
        <f t="shared" si="148"/>
        <v>4</v>
      </c>
      <c r="S595">
        <f t="shared" si="149"/>
        <v>4</v>
      </c>
      <c r="T595">
        <f t="shared" si="150"/>
        <v>4</v>
      </c>
      <c r="U595">
        <f t="shared" si="151"/>
        <v>4</v>
      </c>
      <c r="V595">
        <f t="shared" si="152"/>
        <v>4</v>
      </c>
      <c r="W595">
        <f t="shared" si="153"/>
        <v>4</v>
      </c>
      <c r="X595">
        <f t="shared" si="154"/>
        <v>4</v>
      </c>
      <c r="Y595">
        <f t="shared" si="155"/>
        <v>4</v>
      </c>
      <c r="Z595">
        <f t="shared" si="156"/>
        <v>4</v>
      </c>
      <c r="AA595">
        <f t="shared" si="157"/>
        <v>4</v>
      </c>
      <c r="AB595">
        <f t="shared" si="158"/>
        <v>4</v>
      </c>
      <c r="AC595">
        <v>4.4400000000000004</v>
      </c>
      <c r="AD595">
        <v>5.23</v>
      </c>
      <c r="AE595">
        <v>5.4</v>
      </c>
      <c r="AF595">
        <v>4.83</v>
      </c>
      <c r="AG595">
        <v>5.38</v>
      </c>
      <c r="AH595" t="str">
        <f>LOOKUP(X595,{0,2.99,4.44,5.89},{"Low","Medium Low","Medium High","High"})</f>
        <v>Medium Low</v>
      </c>
      <c r="AI595" t="str">
        <f>LOOKUP(Y595,{0,4.12,5.23,6.34},{"Low","Medium Low","Medium High","High"})</f>
        <v>Low</v>
      </c>
      <c r="AJ595" t="str">
        <f>LOOKUP(Z595,{0,4.08,5.4,6.72},{"Low","Medium Low","Medium High","High"})</f>
        <v>Low</v>
      </c>
      <c r="AK595" t="str">
        <f>LOOKUP(AA595,{0,3.41,4.83,6.25},{"Low","Medium Low","Medium High","High"})</f>
        <v>Medium Low</v>
      </c>
      <c r="AL595" t="str">
        <f>LOOKUP(AB595,{0,4.31,5.38,6.45},{"Low","Medium Low","Medium High","High"})</f>
        <v>Low</v>
      </c>
      <c r="AM595">
        <f>VLOOKUP(C595,'CLEAN DATA'!$C$1:$BE$1213,25,FALSE)</f>
        <v>3</v>
      </c>
      <c r="AN595">
        <f>VLOOKUP($C595,'CLEAN DATA'!$C$1:$BE$1213,2,FALSE)</f>
        <v>75</v>
      </c>
      <c r="AO595" t="str">
        <f t="shared" si="159"/>
        <v>60+</v>
      </c>
      <c r="AP595">
        <f>VLOOKUP(C595,'AT Copy'!C594:BP1806,66,FALSE)</f>
        <v>1</v>
      </c>
      <c r="AQ595">
        <f>VLOOKUP(C595,'AT Copy'!C594:BP1806,40,FALSE)</f>
        <v>0</v>
      </c>
    </row>
    <row r="596" spans="1:43" x14ac:dyDescent="0.2">
      <c r="A596">
        <v>595</v>
      </c>
      <c r="B596" s="2">
        <v>44096.762812499997</v>
      </c>
      <c r="C596" t="s">
        <v>779</v>
      </c>
      <c r="D596">
        <v>1</v>
      </c>
      <c r="E596">
        <v>1</v>
      </c>
      <c r="F596">
        <v>6</v>
      </c>
      <c r="G596">
        <v>5</v>
      </c>
      <c r="H596">
        <v>1</v>
      </c>
      <c r="I596">
        <v>7</v>
      </c>
      <c r="J596">
        <v>6</v>
      </c>
      <c r="K596">
        <v>5</v>
      </c>
      <c r="L596">
        <v>6</v>
      </c>
      <c r="M596">
        <v>7</v>
      </c>
      <c r="N596">
        <f t="shared" si="144"/>
        <v>1</v>
      </c>
      <c r="O596">
        <f t="shared" si="145"/>
        <v>7</v>
      </c>
      <c r="P596">
        <f t="shared" si="146"/>
        <v>6</v>
      </c>
      <c r="Q596">
        <f t="shared" si="147"/>
        <v>3</v>
      </c>
      <c r="R596">
        <f t="shared" si="148"/>
        <v>1</v>
      </c>
      <c r="S596">
        <f t="shared" si="149"/>
        <v>1</v>
      </c>
      <c r="T596">
        <f t="shared" si="150"/>
        <v>6</v>
      </c>
      <c r="U596">
        <f t="shared" si="151"/>
        <v>3</v>
      </c>
      <c r="V596">
        <f t="shared" si="152"/>
        <v>6</v>
      </c>
      <c r="W596">
        <f t="shared" si="153"/>
        <v>1</v>
      </c>
      <c r="X596">
        <f t="shared" si="154"/>
        <v>1</v>
      </c>
      <c r="Y596">
        <f t="shared" si="155"/>
        <v>6.5</v>
      </c>
      <c r="Z596">
        <f t="shared" si="156"/>
        <v>4.5</v>
      </c>
      <c r="AA596">
        <f t="shared" si="157"/>
        <v>4.5</v>
      </c>
      <c r="AB596">
        <f t="shared" si="158"/>
        <v>1</v>
      </c>
      <c r="AC596">
        <v>4.4400000000000004</v>
      </c>
      <c r="AD596">
        <v>5.23</v>
      </c>
      <c r="AE596">
        <v>5.4</v>
      </c>
      <c r="AF596">
        <v>4.83</v>
      </c>
      <c r="AG596">
        <v>5.38</v>
      </c>
      <c r="AH596" t="str">
        <f>LOOKUP(X596,{0,2.99,4.44,5.89},{"Low","Medium Low","Medium High","High"})</f>
        <v>Low</v>
      </c>
      <c r="AI596" t="str">
        <f>LOOKUP(Y596,{0,4.12,5.23,6.34},{"Low","Medium Low","Medium High","High"})</f>
        <v>High</v>
      </c>
      <c r="AJ596" t="str">
        <f>LOOKUP(Z596,{0,4.08,5.4,6.72},{"Low","Medium Low","Medium High","High"})</f>
        <v>Medium Low</v>
      </c>
      <c r="AK596" t="str">
        <f>LOOKUP(AA596,{0,3.41,4.83,6.25},{"Low","Medium Low","Medium High","High"})</f>
        <v>Medium Low</v>
      </c>
      <c r="AL596" t="str">
        <f>LOOKUP(AB596,{0,4.31,5.38,6.45},{"Low","Medium Low","Medium High","High"})</f>
        <v>Low</v>
      </c>
      <c r="AM596">
        <f>VLOOKUP(C596,'CLEAN DATA'!$C$1:$BE$1213,25,FALSE)</f>
        <v>13</v>
      </c>
      <c r="AN596">
        <f>VLOOKUP($C596,'CLEAN DATA'!$C$1:$BE$1213,2,FALSE)</f>
        <v>73</v>
      </c>
      <c r="AO596" t="str">
        <f t="shared" si="159"/>
        <v>60+</v>
      </c>
      <c r="AP596">
        <f>VLOOKUP(C596,'AT Copy'!C595:BP1807,66,FALSE)</f>
        <v>5</v>
      </c>
      <c r="AQ596">
        <f>VLOOKUP(C596,'AT Copy'!C595:BP1807,40,FALSE)</f>
        <v>0</v>
      </c>
    </row>
    <row r="597" spans="1:43" x14ac:dyDescent="0.2">
      <c r="A597">
        <v>596</v>
      </c>
      <c r="B597" s="2">
        <v>44096.763333333336</v>
      </c>
      <c r="C597" t="s">
        <v>780</v>
      </c>
      <c r="D597">
        <v>5</v>
      </c>
      <c r="E597">
        <v>2</v>
      </c>
      <c r="F597">
        <v>7</v>
      </c>
      <c r="G597">
        <v>2</v>
      </c>
      <c r="H597">
        <v>5</v>
      </c>
      <c r="I597">
        <v>5</v>
      </c>
      <c r="J597">
        <v>5</v>
      </c>
      <c r="K597">
        <v>2</v>
      </c>
      <c r="L597">
        <v>6</v>
      </c>
      <c r="M597">
        <v>5</v>
      </c>
      <c r="N597">
        <f t="shared" si="144"/>
        <v>5</v>
      </c>
      <c r="O597">
        <f t="shared" si="145"/>
        <v>6</v>
      </c>
      <c r="P597">
        <f t="shared" si="146"/>
        <v>7</v>
      </c>
      <c r="Q597">
        <f t="shared" si="147"/>
        <v>6</v>
      </c>
      <c r="R597">
        <f t="shared" si="148"/>
        <v>5</v>
      </c>
      <c r="S597">
        <f t="shared" si="149"/>
        <v>3</v>
      </c>
      <c r="T597">
        <f t="shared" si="150"/>
        <v>5</v>
      </c>
      <c r="U597">
        <f t="shared" si="151"/>
        <v>6</v>
      </c>
      <c r="V597">
        <f t="shared" si="152"/>
        <v>6</v>
      </c>
      <c r="W597">
        <f t="shared" si="153"/>
        <v>3</v>
      </c>
      <c r="X597">
        <f t="shared" si="154"/>
        <v>4</v>
      </c>
      <c r="Y597">
        <f t="shared" si="155"/>
        <v>5.5</v>
      </c>
      <c r="Z597">
        <f t="shared" si="156"/>
        <v>6.5</v>
      </c>
      <c r="AA597">
        <f t="shared" si="157"/>
        <v>6</v>
      </c>
      <c r="AB597">
        <f t="shared" si="158"/>
        <v>4</v>
      </c>
      <c r="AC597">
        <v>4.4400000000000004</v>
      </c>
      <c r="AD597">
        <v>5.23</v>
      </c>
      <c r="AE597">
        <v>5.4</v>
      </c>
      <c r="AF597">
        <v>4.83</v>
      </c>
      <c r="AG597">
        <v>5.38</v>
      </c>
      <c r="AH597" t="str">
        <f>LOOKUP(X597,{0,2.99,4.44,5.89},{"Low","Medium Low","Medium High","High"})</f>
        <v>Medium Low</v>
      </c>
      <c r="AI597" t="str">
        <f>LOOKUP(Y597,{0,4.12,5.23,6.34},{"Low","Medium Low","Medium High","High"})</f>
        <v>Medium High</v>
      </c>
      <c r="AJ597" t="str">
        <f>LOOKUP(Z597,{0,4.08,5.4,6.72},{"Low","Medium Low","Medium High","High"})</f>
        <v>Medium High</v>
      </c>
      <c r="AK597" t="str">
        <f>LOOKUP(AA597,{0,3.41,4.83,6.25},{"Low","Medium Low","Medium High","High"})</f>
        <v>Medium High</v>
      </c>
      <c r="AL597" t="str">
        <f>LOOKUP(AB597,{0,4.31,5.38,6.45},{"Low","Medium Low","Medium High","High"})</f>
        <v>Low</v>
      </c>
      <c r="AM597">
        <f>VLOOKUP(C597,'CLEAN DATA'!$C$1:$BE$1213,25,FALSE)</f>
        <v>13</v>
      </c>
      <c r="AN597">
        <f>VLOOKUP($C597,'CLEAN DATA'!$C$1:$BE$1213,2,FALSE)</f>
        <v>58</v>
      </c>
      <c r="AO597" t="str">
        <f t="shared" si="159"/>
        <v>51-60</v>
      </c>
      <c r="AP597">
        <f>VLOOKUP(C597,'AT Copy'!C596:BP1808,66,FALSE)</f>
        <v>2</v>
      </c>
      <c r="AQ597">
        <f>VLOOKUP(C597,'AT Copy'!C596:BP1808,40,FALSE)</f>
        <v>0</v>
      </c>
    </row>
    <row r="598" spans="1:43" x14ac:dyDescent="0.2">
      <c r="A598">
        <v>597</v>
      </c>
      <c r="B598" s="2">
        <v>44096.764618055553</v>
      </c>
      <c r="C598" t="s">
        <v>782</v>
      </c>
      <c r="D598">
        <v>4</v>
      </c>
      <c r="E598">
        <v>3</v>
      </c>
      <c r="F598">
        <v>3</v>
      </c>
      <c r="G598">
        <v>5</v>
      </c>
      <c r="H598">
        <v>4</v>
      </c>
      <c r="I598">
        <v>3</v>
      </c>
      <c r="J598">
        <v>4</v>
      </c>
      <c r="K598">
        <v>4</v>
      </c>
      <c r="L598">
        <v>5</v>
      </c>
      <c r="M598">
        <v>4</v>
      </c>
      <c r="N598">
        <f t="shared" si="144"/>
        <v>4</v>
      </c>
      <c r="O598">
        <f t="shared" si="145"/>
        <v>5</v>
      </c>
      <c r="P598">
        <f t="shared" si="146"/>
        <v>3</v>
      </c>
      <c r="Q598">
        <f t="shared" si="147"/>
        <v>3</v>
      </c>
      <c r="R598">
        <f t="shared" si="148"/>
        <v>4</v>
      </c>
      <c r="S598">
        <f t="shared" si="149"/>
        <v>5</v>
      </c>
      <c r="T598">
        <f t="shared" si="150"/>
        <v>4</v>
      </c>
      <c r="U598">
        <f t="shared" si="151"/>
        <v>4</v>
      </c>
      <c r="V598">
        <f t="shared" si="152"/>
        <v>5</v>
      </c>
      <c r="W598">
        <f t="shared" si="153"/>
        <v>4</v>
      </c>
      <c r="X598">
        <f t="shared" si="154"/>
        <v>4.5</v>
      </c>
      <c r="Y598">
        <f t="shared" si="155"/>
        <v>4.5</v>
      </c>
      <c r="Z598">
        <f t="shared" si="156"/>
        <v>3.5</v>
      </c>
      <c r="AA598">
        <f t="shared" si="157"/>
        <v>4</v>
      </c>
      <c r="AB598">
        <f t="shared" si="158"/>
        <v>4</v>
      </c>
      <c r="AC598">
        <v>4.4400000000000004</v>
      </c>
      <c r="AD598">
        <v>5.23</v>
      </c>
      <c r="AE598">
        <v>5.4</v>
      </c>
      <c r="AF598">
        <v>4.83</v>
      </c>
      <c r="AG598">
        <v>5.38</v>
      </c>
      <c r="AH598" t="str">
        <f>LOOKUP(X598,{0,2.99,4.44,5.89},{"Low","Medium Low","Medium High","High"})</f>
        <v>Medium High</v>
      </c>
      <c r="AI598" t="str">
        <f>LOOKUP(Y598,{0,4.12,5.23,6.34},{"Low","Medium Low","Medium High","High"})</f>
        <v>Medium Low</v>
      </c>
      <c r="AJ598" t="str">
        <f>LOOKUP(Z598,{0,4.08,5.4,6.72},{"Low","Medium Low","Medium High","High"})</f>
        <v>Low</v>
      </c>
      <c r="AK598" t="str">
        <f>LOOKUP(AA598,{0,3.41,4.83,6.25},{"Low","Medium Low","Medium High","High"})</f>
        <v>Medium Low</v>
      </c>
      <c r="AL598" t="str">
        <f>LOOKUP(AB598,{0,4.31,5.38,6.45},{"Low","Medium Low","Medium High","High"})</f>
        <v>Low</v>
      </c>
      <c r="AM598">
        <f>VLOOKUP(C598,'CLEAN DATA'!$C$1:$BE$1213,25,FALSE)</f>
        <v>3</v>
      </c>
      <c r="AN598">
        <f>VLOOKUP($C598,'CLEAN DATA'!$C$1:$BE$1213,2,FALSE)</f>
        <v>31</v>
      </c>
      <c r="AO598" t="str">
        <f t="shared" si="159"/>
        <v>31-40</v>
      </c>
      <c r="AP598">
        <f>VLOOKUP(C598,'AT Copy'!C597:BP1809,66,FALSE)</f>
        <v>1</v>
      </c>
      <c r="AQ598">
        <f>VLOOKUP(C598,'AT Copy'!C597:BP1809,40,FALSE)</f>
        <v>1</v>
      </c>
    </row>
    <row r="599" spans="1:43" x14ac:dyDescent="0.2">
      <c r="A599">
        <v>598</v>
      </c>
      <c r="B599" s="2">
        <v>44096.764872685184</v>
      </c>
      <c r="C599" t="s">
        <v>783</v>
      </c>
      <c r="D599">
        <v>4</v>
      </c>
      <c r="E599">
        <v>4</v>
      </c>
      <c r="F599">
        <v>4</v>
      </c>
      <c r="G599">
        <v>4</v>
      </c>
      <c r="H599">
        <v>4</v>
      </c>
      <c r="I599">
        <v>4</v>
      </c>
      <c r="J599">
        <v>4</v>
      </c>
      <c r="K599">
        <v>4</v>
      </c>
      <c r="L599">
        <v>4</v>
      </c>
      <c r="M599">
        <v>4</v>
      </c>
      <c r="N599">
        <f t="shared" si="144"/>
        <v>4</v>
      </c>
      <c r="O599">
        <f t="shared" si="145"/>
        <v>4</v>
      </c>
      <c r="P599">
        <f t="shared" si="146"/>
        <v>4</v>
      </c>
      <c r="Q599">
        <f t="shared" si="147"/>
        <v>4</v>
      </c>
      <c r="R599">
        <f t="shared" si="148"/>
        <v>4</v>
      </c>
      <c r="S599">
        <f t="shared" si="149"/>
        <v>4</v>
      </c>
      <c r="T599">
        <f t="shared" si="150"/>
        <v>4</v>
      </c>
      <c r="U599">
        <f t="shared" si="151"/>
        <v>4</v>
      </c>
      <c r="V599">
        <f t="shared" si="152"/>
        <v>4</v>
      </c>
      <c r="W599">
        <f t="shared" si="153"/>
        <v>4</v>
      </c>
      <c r="X599">
        <f t="shared" si="154"/>
        <v>4</v>
      </c>
      <c r="Y599">
        <f t="shared" si="155"/>
        <v>4</v>
      </c>
      <c r="Z599">
        <f t="shared" si="156"/>
        <v>4</v>
      </c>
      <c r="AA599">
        <f t="shared" si="157"/>
        <v>4</v>
      </c>
      <c r="AB599">
        <f t="shared" si="158"/>
        <v>4</v>
      </c>
      <c r="AC599">
        <v>4.4400000000000004</v>
      </c>
      <c r="AD599">
        <v>5.23</v>
      </c>
      <c r="AE599">
        <v>5.4</v>
      </c>
      <c r="AF599">
        <v>4.83</v>
      </c>
      <c r="AG599">
        <v>5.38</v>
      </c>
      <c r="AH599" t="str">
        <f>LOOKUP(X599,{0,2.99,4.44,5.89},{"Low","Medium Low","Medium High","High"})</f>
        <v>Medium Low</v>
      </c>
      <c r="AI599" t="str">
        <f>LOOKUP(Y599,{0,4.12,5.23,6.34},{"Low","Medium Low","Medium High","High"})</f>
        <v>Low</v>
      </c>
      <c r="AJ599" t="str">
        <f>LOOKUP(Z599,{0,4.08,5.4,6.72},{"Low","Medium Low","Medium High","High"})</f>
        <v>Low</v>
      </c>
      <c r="AK599" t="str">
        <f>LOOKUP(AA599,{0,3.41,4.83,6.25},{"Low","Medium Low","Medium High","High"})</f>
        <v>Medium Low</v>
      </c>
      <c r="AL599" t="str">
        <f>LOOKUP(AB599,{0,4.31,5.38,6.45},{"Low","Medium Low","Medium High","High"})</f>
        <v>Low</v>
      </c>
      <c r="AM599">
        <f>VLOOKUP(C599,'CLEAN DATA'!$C$1:$BE$1213,25,FALSE)</f>
        <v>13</v>
      </c>
      <c r="AN599">
        <f>VLOOKUP($C599,'CLEAN DATA'!$C$1:$BE$1213,2,FALSE)</f>
        <v>36</v>
      </c>
      <c r="AO599" t="str">
        <f t="shared" si="159"/>
        <v>31-40</v>
      </c>
      <c r="AP599">
        <f>VLOOKUP(C599,'AT Copy'!C598:BP1810,66,FALSE)</f>
        <v>1</v>
      </c>
      <c r="AQ599">
        <f>VLOOKUP(C599,'AT Copy'!C598:BP1810,40,FALSE)</f>
        <v>1</v>
      </c>
    </row>
    <row r="600" spans="1:43" x14ac:dyDescent="0.2">
      <c r="A600">
        <v>599</v>
      </c>
      <c r="B600" s="2">
        <v>44096.766238425924</v>
      </c>
      <c r="C600" t="s">
        <v>785</v>
      </c>
      <c r="D600">
        <v>6</v>
      </c>
      <c r="E600">
        <v>2</v>
      </c>
      <c r="F600">
        <v>6</v>
      </c>
      <c r="G600">
        <v>2</v>
      </c>
      <c r="H600">
        <v>6</v>
      </c>
      <c r="I600">
        <v>6</v>
      </c>
      <c r="J600">
        <v>7</v>
      </c>
      <c r="K600">
        <v>1</v>
      </c>
      <c r="L600">
        <v>6</v>
      </c>
      <c r="M600">
        <v>2</v>
      </c>
      <c r="N600">
        <f t="shared" si="144"/>
        <v>6</v>
      </c>
      <c r="O600">
        <f t="shared" si="145"/>
        <v>6</v>
      </c>
      <c r="P600">
        <f t="shared" si="146"/>
        <v>6</v>
      </c>
      <c r="Q600">
        <f t="shared" si="147"/>
        <v>6</v>
      </c>
      <c r="R600">
        <f t="shared" si="148"/>
        <v>6</v>
      </c>
      <c r="S600">
        <f t="shared" si="149"/>
        <v>2</v>
      </c>
      <c r="T600">
        <f t="shared" si="150"/>
        <v>7</v>
      </c>
      <c r="U600">
        <f t="shared" si="151"/>
        <v>7</v>
      </c>
      <c r="V600">
        <f t="shared" si="152"/>
        <v>6</v>
      </c>
      <c r="W600">
        <f t="shared" si="153"/>
        <v>6</v>
      </c>
      <c r="X600">
        <f t="shared" si="154"/>
        <v>4</v>
      </c>
      <c r="Y600">
        <f t="shared" si="155"/>
        <v>6.5</v>
      </c>
      <c r="Z600">
        <f t="shared" si="156"/>
        <v>6.5</v>
      </c>
      <c r="AA600">
        <f t="shared" si="157"/>
        <v>6</v>
      </c>
      <c r="AB600">
        <f t="shared" si="158"/>
        <v>6</v>
      </c>
      <c r="AC600">
        <v>4.4400000000000004</v>
      </c>
      <c r="AD600">
        <v>5.23</v>
      </c>
      <c r="AE600">
        <v>5.4</v>
      </c>
      <c r="AF600">
        <v>4.83</v>
      </c>
      <c r="AG600">
        <v>5.38</v>
      </c>
      <c r="AH600" t="str">
        <f>LOOKUP(X600,{0,2.99,4.44,5.89},{"Low","Medium Low","Medium High","High"})</f>
        <v>Medium Low</v>
      </c>
      <c r="AI600" t="str">
        <f>LOOKUP(Y600,{0,4.12,5.23,6.34},{"Low","Medium Low","Medium High","High"})</f>
        <v>High</v>
      </c>
      <c r="AJ600" t="str">
        <f>LOOKUP(Z600,{0,4.08,5.4,6.72},{"Low","Medium Low","Medium High","High"})</f>
        <v>Medium High</v>
      </c>
      <c r="AK600" t="str">
        <f>LOOKUP(AA600,{0,3.41,4.83,6.25},{"Low","Medium Low","Medium High","High"})</f>
        <v>Medium High</v>
      </c>
      <c r="AL600" t="str">
        <f>LOOKUP(AB600,{0,4.31,5.38,6.45},{"Low","Medium Low","Medium High","High"})</f>
        <v>Medium High</v>
      </c>
      <c r="AM600">
        <f>VLOOKUP(C600,'CLEAN DATA'!$C$1:$BE$1213,25,FALSE)</f>
        <v>3</v>
      </c>
      <c r="AN600">
        <f>VLOOKUP($C600,'CLEAN DATA'!$C$1:$BE$1213,2,FALSE)</f>
        <v>44</v>
      </c>
      <c r="AO600" t="str">
        <f t="shared" si="159"/>
        <v>41-50</v>
      </c>
      <c r="AP600">
        <f>VLOOKUP(C600,'AT Copy'!C599:BP1811,66,FALSE)</f>
        <v>8</v>
      </c>
      <c r="AQ600">
        <f>VLOOKUP(C600,'AT Copy'!C599:BP1811,40,FALSE)</f>
        <v>1</v>
      </c>
    </row>
    <row r="601" spans="1:43" x14ac:dyDescent="0.2">
      <c r="A601">
        <v>600</v>
      </c>
      <c r="B601" s="2">
        <v>44096.767743055556</v>
      </c>
      <c r="C601" t="s">
        <v>786</v>
      </c>
      <c r="D601">
        <v>1</v>
      </c>
      <c r="E601">
        <v>2</v>
      </c>
      <c r="F601">
        <v>5</v>
      </c>
      <c r="G601">
        <v>5</v>
      </c>
      <c r="H601">
        <v>5</v>
      </c>
      <c r="I601">
        <v>6</v>
      </c>
      <c r="J601">
        <v>7</v>
      </c>
      <c r="K601">
        <v>2</v>
      </c>
      <c r="L601">
        <v>5</v>
      </c>
      <c r="M601">
        <v>6</v>
      </c>
      <c r="N601">
        <f t="shared" si="144"/>
        <v>1</v>
      </c>
      <c r="O601">
        <f t="shared" si="145"/>
        <v>6</v>
      </c>
      <c r="P601">
        <f t="shared" si="146"/>
        <v>5</v>
      </c>
      <c r="Q601">
        <f t="shared" si="147"/>
        <v>3</v>
      </c>
      <c r="R601">
        <f t="shared" si="148"/>
        <v>5</v>
      </c>
      <c r="S601">
        <f t="shared" si="149"/>
        <v>2</v>
      </c>
      <c r="T601">
        <f t="shared" si="150"/>
        <v>7</v>
      </c>
      <c r="U601">
        <f t="shared" si="151"/>
        <v>6</v>
      </c>
      <c r="V601">
        <f t="shared" si="152"/>
        <v>5</v>
      </c>
      <c r="W601">
        <f t="shared" si="153"/>
        <v>2</v>
      </c>
      <c r="X601">
        <f t="shared" si="154"/>
        <v>1.5</v>
      </c>
      <c r="Y601">
        <f t="shared" si="155"/>
        <v>6.5</v>
      </c>
      <c r="Z601">
        <f t="shared" si="156"/>
        <v>5.5</v>
      </c>
      <c r="AA601">
        <f t="shared" si="157"/>
        <v>4</v>
      </c>
      <c r="AB601">
        <f t="shared" si="158"/>
        <v>3.5</v>
      </c>
      <c r="AC601">
        <v>4.4400000000000004</v>
      </c>
      <c r="AD601">
        <v>5.23</v>
      </c>
      <c r="AE601">
        <v>5.4</v>
      </c>
      <c r="AF601">
        <v>4.83</v>
      </c>
      <c r="AG601">
        <v>5.38</v>
      </c>
      <c r="AH601" t="str">
        <f>LOOKUP(X601,{0,2.99,4.44,5.89},{"Low","Medium Low","Medium High","High"})</f>
        <v>Low</v>
      </c>
      <c r="AI601" t="str">
        <f>LOOKUP(Y601,{0,4.12,5.23,6.34},{"Low","Medium Low","Medium High","High"})</f>
        <v>High</v>
      </c>
      <c r="AJ601" t="str">
        <f>LOOKUP(Z601,{0,4.08,5.4,6.72},{"Low","Medium Low","Medium High","High"})</f>
        <v>Medium High</v>
      </c>
      <c r="AK601" t="str">
        <f>LOOKUP(AA601,{0,3.41,4.83,6.25},{"Low","Medium Low","Medium High","High"})</f>
        <v>Medium Low</v>
      </c>
      <c r="AL601" t="str">
        <f>LOOKUP(AB601,{0,4.31,5.38,6.45},{"Low","Medium Low","Medium High","High"})</f>
        <v>Low</v>
      </c>
      <c r="AM601">
        <f>VLOOKUP(C601,'CLEAN DATA'!$C$1:$BE$1213,25,FALSE)</f>
        <v>3</v>
      </c>
      <c r="AN601">
        <f>VLOOKUP($C601,'CLEAN DATA'!$C$1:$BE$1213,2,FALSE)</f>
        <v>53</v>
      </c>
      <c r="AO601" t="str">
        <f t="shared" si="159"/>
        <v>51-60</v>
      </c>
      <c r="AP601">
        <f>VLOOKUP(C601,'AT Copy'!C600:BP1812,66,FALSE)</f>
        <v>5</v>
      </c>
      <c r="AQ601">
        <f>VLOOKUP(C601,'AT Copy'!C600:BP1812,40,FALSE)</f>
        <v>1</v>
      </c>
    </row>
    <row r="602" spans="1:43" x14ac:dyDescent="0.2">
      <c r="A602">
        <v>601</v>
      </c>
      <c r="B602" s="2">
        <v>44096.770960648151</v>
      </c>
      <c r="C602" t="s">
        <v>787</v>
      </c>
      <c r="D602">
        <v>5</v>
      </c>
      <c r="E602">
        <v>1</v>
      </c>
      <c r="F602">
        <v>7</v>
      </c>
      <c r="G602">
        <v>1</v>
      </c>
      <c r="H602">
        <v>5</v>
      </c>
      <c r="I602">
        <v>7</v>
      </c>
      <c r="J602">
        <v>7</v>
      </c>
      <c r="K602">
        <v>2</v>
      </c>
      <c r="L602">
        <v>7</v>
      </c>
      <c r="M602">
        <v>5</v>
      </c>
      <c r="N602">
        <f t="shared" si="144"/>
        <v>5</v>
      </c>
      <c r="O602">
        <f t="shared" si="145"/>
        <v>7</v>
      </c>
      <c r="P602">
        <f t="shared" si="146"/>
        <v>7</v>
      </c>
      <c r="Q602">
        <f t="shared" si="147"/>
        <v>7</v>
      </c>
      <c r="R602">
        <f t="shared" si="148"/>
        <v>5</v>
      </c>
      <c r="S602">
        <f t="shared" si="149"/>
        <v>1</v>
      </c>
      <c r="T602">
        <f t="shared" si="150"/>
        <v>7</v>
      </c>
      <c r="U602">
        <f t="shared" si="151"/>
        <v>6</v>
      </c>
      <c r="V602">
        <f t="shared" si="152"/>
        <v>7</v>
      </c>
      <c r="W602">
        <f t="shared" si="153"/>
        <v>3</v>
      </c>
      <c r="X602">
        <f t="shared" si="154"/>
        <v>3</v>
      </c>
      <c r="Y602">
        <f t="shared" si="155"/>
        <v>7</v>
      </c>
      <c r="Z602">
        <f t="shared" si="156"/>
        <v>6.5</v>
      </c>
      <c r="AA602">
        <f t="shared" si="157"/>
        <v>7</v>
      </c>
      <c r="AB602">
        <f t="shared" si="158"/>
        <v>4</v>
      </c>
      <c r="AC602">
        <v>4.4400000000000004</v>
      </c>
      <c r="AD602">
        <v>5.23</v>
      </c>
      <c r="AE602">
        <v>5.4</v>
      </c>
      <c r="AF602">
        <v>4.83</v>
      </c>
      <c r="AG602">
        <v>5.38</v>
      </c>
      <c r="AH602" t="str">
        <f>LOOKUP(X602,{0,2.99,4.44,5.89},{"Low","Medium Low","Medium High","High"})</f>
        <v>Medium Low</v>
      </c>
      <c r="AI602" t="str">
        <f>LOOKUP(Y602,{0,4.12,5.23,6.34},{"Low","Medium Low","Medium High","High"})</f>
        <v>High</v>
      </c>
      <c r="AJ602" t="str">
        <f>LOOKUP(Z602,{0,4.08,5.4,6.72},{"Low","Medium Low","Medium High","High"})</f>
        <v>Medium High</v>
      </c>
      <c r="AK602" t="str">
        <f>LOOKUP(AA602,{0,3.41,4.83,6.25},{"Low","Medium Low","Medium High","High"})</f>
        <v>High</v>
      </c>
      <c r="AL602" t="str">
        <f>LOOKUP(AB602,{0,4.31,5.38,6.45},{"Low","Medium Low","Medium High","High"})</f>
        <v>Low</v>
      </c>
      <c r="AM602">
        <f>VLOOKUP(C602,'CLEAN DATA'!$C$1:$BE$1213,25,FALSE)</f>
        <v>13</v>
      </c>
      <c r="AN602">
        <f>VLOOKUP($C602,'CLEAN DATA'!$C$1:$BE$1213,2,FALSE)</f>
        <v>57</v>
      </c>
      <c r="AO602" t="str">
        <f t="shared" si="159"/>
        <v>51-60</v>
      </c>
      <c r="AP602">
        <f>VLOOKUP(C602,'AT Copy'!C601:BP1813,66,FALSE)</f>
        <v>2</v>
      </c>
      <c r="AQ602">
        <f>VLOOKUP(C602,'AT Copy'!C601:BP1813,40,FALSE)</f>
        <v>0</v>
      </c>
    </row>
    <row r="603" spans="1:43" x14ac:dyDescent="0.2">
      <c r="A603">
        <v>602</v>
      </c>
      <c r="B603" s="2">
        <v>44096.772685185184</v>
      </c>
      <c r="C603" t="s">
        <v>789</v>
      </c>
      <c r="D603">
        <v>5</v>
      </c>
      <c r="E603">
        <v>2</v>
      </c>
      <c r="F603">
        <v>6</v>
      </c>
      <c r="G603">
        <v>3</v>
      </c>
      <c r="H603">
        <v>4</v>
      </c>
      <c r="I603">
        <v>2</v>
      </c>
      <c r="J603">
        <v>6</v>
      </c>
      <c r="K603">
        <v>1</v>
      </c>
      <c r="L603">
        <v>6</v>
      </c>
      <c r="M603">
        <v>3</v>
      </c>
      <c r="N603">
        <f t="shared" si="144"/>
        <v>5</v>
      </c>
      <c r="O603">
        <f t="shared" si="145"/>
        <v>6</v>
      </c>
      <c r="P603">
        <f t="shared" si="146"/>
        <v>6</v>
      </c>
      <c r="Q603">
        <f t="shared" si="147"/>
        <v>5</v>
      </c>
      <c r="R603">
        <f t="shared" si="148"/>
        <v>4</v>
      </c>
      <c r="S603">
        <f t="shared" si="149"/>
        <v>6</v>
      </c>
      <c r="T603">
        <f t="shared" si="150"/>
        <v>6</v>
      </c>
      <c r="U603">
        <f t="shared" si="151"/>
        <v>7</v>
      </c>
      <c r="V603">
        <f t="shared" si="152"/>
        <v>6</v>
      </c>
      <c r="W603">
        <f t="shared" si="153"/>
        <v>5</v>
      </c>
      <c r="X603">
        <f t="shared" si="154"/>
        <v>5.5</v>
      </c>
      <c r="Y603">
        <f t="shared" si="155"/>
        <v>6</v>
      </c>
      <c r="Z603">
        <f t="shared" si="156"/>
        <v>6.5</v>
      </c>
      <c r="AA603">
        <f t="shared" si="157"/>
        <v>5.5</v>
      </c>
      <c r="AB603">
        <f t="shared" si="158"/>
        <v>4.5</v>
      </c>
      <c r="AC603">
        <v>4.4400000000000004</v>
      </c>
      <c r="AD603">
        <v>5.23</v>
      </c>
      <c r="AE603">
        <v>5.4</v>
      </c>
      <c r="AF603">
        <v>4.83</v>
      </c>
      <c r="AG603">
        <v>5.38</v>
      </c>
      <c r="AH603" t="str">
        <f>LOOKUP(X603,{0,2.99,4.44,5.89},{"Low","Medium Low","Medium High","High"})</f>
        <v>Medium High</v>
      </c>
      <c r="AI603" t="str">
        <f>LOOKUP(Y603,{0,4.12,5.23,6.34},{"Low","Medium Low","Medium High","High"})</f>
        <v>Medium High</v>
      </c>
      <c r="AJ603" t="str">
        <f>LOOKUP(Z603,{0,4.08,5.4,6.72},{"Low","Medium Low","Medium High","High"})</f>
        <v>Medium High</v>
      </c>
      <c r="AK603" t="str">
        <f>LOOKUP(AA603,{0,3.41,4.83,6.25},{"Low","Medium Low","Medium High","High"})</f>
        <v>Medium High</v>
      </c>
      <c r="AL603" t="str">
        <f>LOOKUP(AB603,{0,4.31,5.38,6.45},{"Low","Medium Low","Medium High","High"})</f>
        <v>Medium Low</v>
      </c>
      <c r="AM603">
        <f>VLOOKUP(C603,'CLEAN DATA'!$C$1:$BE$1213,25,FALSE)</f>
        <v>9</v>
      </c>
      <c r="AN603">
        <f>VLOOKUP($C603,'CLEAN DATA'!$C$1:$BE$1213,2,FALSE)</f>
        <v>57</v>
      </c>
      <c r="AO603" t="str">
        <f t="shared" si="159"/>
        <v>51-60</v>
      </c>
      <c r="AP603">
        <f>VLOOKUP(C603,'AT Copy'!C602:BP1814,66,FALSE)</f>
        <v>4</v>
      </c>
      <c r="AQ603">
        <f>VLOOKUP(C603,'AT Copy'!C602:BP1814,40,FALSE)</f>
        <v>0</v>
      </c>
    </row>
    <row r="604" spans="1:43" x14ac:dyDescent="0.2">
      <c r="A604">
        <v>603</v>
      </c>
      <c r="B604" s="2">
        <v>44096.773310185185</v>
      </c>
      <c r="C604" t="s">
        <v>790</v>
      </c>
      <c r="D604">
        <v>4</v>
      </c>
      <c r="E604">
        <v>4</v>
      </c>
      <c r="F604">
        <v>4</v>
      </c>
      <c r="G604">
        <v>4</v>
      </c>
      <c r="H604">
        <v>4</v>
      </c>
      <c r="I604">
        <v>4</v>
      </c>
      <c r="J604">
        <v>4</v>
      </c>
      <c r="K604">
        <v>4</v>
      </c>
      <c r="L604">
        <v>4</v>
      </c>
      <c r="M604">
        <v>4</v>
      </c>
      <c r="N604">
        <f t="shared" si="144"/>
        <v>4</v>
      </c>
      <c r="O604">
        <f t="shared" si="145"/>
        <v>4</v>
      </c>
      <c r="P604">
        <f t="shared" si="146"/>
        <v>4</v>
      </c>
      <c r="Q604">
        <f t="shared" si="147"/>
        <v>4</v>
      </c>
      <c r="R604">
        <f t="shared" si="148"/>
        <v>4</v>
      </c>
      <c r="S604">
        <f t="shared" si="149"/>
        <v>4</v>
      </c>
      <c r="T604">
        <f t="shared" si="150"/>
        <v>4</v>
      </c>
      <c r="U604">
        <f t="shared" si="151"/>
        <v>4</v>
      </c>
      <c r="V604">
        <f t="shared" si="152"/>
        <v>4</v>
      </c>
      <c r="W604">
        <f t="shared" si="153"/>
        <v>4</v>
      </c>
      <c r="X604">
        <f t="shared" si="154"/>
        <v>4</v>
      </c>
      <c r="Y604">
        <f t="shared" si="155"/>
        <v>4</v>
      </c>
      <c r="Z604">
        <f t="shared" si="156"/>
        <v>4</v>
      </c>
      <c r="AA604">
        <f t="shared" si="157"/>
        <v>4</v>
      </c>
      <c r="AB604">
        <f t="shared" si="158"/>
        <v>4</v>
      </c>
      <c r="AC604">
        <v>4.4400000000000004</v>
      </c>
      <c r="AD604">
        <v>5.23</v>
      </c>
      <c r="AE604">
        <v>5.4</v>
      </c>
      <c r="AF604">
        <v>4.83</v>
      </c>
      <c r="AG604">
        <v>5.38</v>
      </c>
      <c r="AH604" t="str">
        <f>LOOKUP(X604,{0,2.99,4.44,5.89},{"Low","Medium Low","Medium High","High"})</f>
        <v>Medium Low</v>
      </c>
      <c r="AI604" t="str">
        <f>LOOKUP(Y604,{0,4.12,5.23,6.34},{"Low","Medium Low","Medium High","High"})</f>
        <v>Low</v>
      </c>
      <c r="AJ604" t="str">
        <f>LOOKUP(Z604,{0,4.08,5.4,6.72},{"Low","Medium Low","Medium High","High"})</f>
        <v>Low</v>
      </c>
      <c r="AK604" t="str">
        <f>LOOKUP(AA604,{0,3.41,4.83,6.25},{"Low","Medium Low","Medium High","High"})</f>
        <v>Medium Low</v>
      </c>
      <c r="AL604" t="str">
        <f>LOOKUP(AB604,{0,4.31,5.38,6.45},{"Low","Medium Low","Medium High","High"})</f>
        <v>Low</v>
      </c>
      <c r="AM604">
        <f>VLOOKUP(C604,'CLEAN DATA'!$C$1:$BE$1213,25,FALSE)</f>
        <v>14</v>
      </c>
      <c r="AN604">
        <f>VLOOKUP($C604,'CLEAN DATA'!$C$1:$BE$1213,2,FALSE)</f>
        <v>38</v>
      </c>
      <c r="AO604" t="str">
        <f t="shared" si="159"/>
        <v>31-40</v>
      </c>
      <c r="AP604">
        <f>VLOOKUP(C604,'AT Copy'!C603:BP1815,66,FALSE)</f>
        <v>1</v>
      </c>
      <c r="AQ604">
        <f>VLOOKUP(C604,'AT Copy'!C603:BP1815,40,FALSE)</f>
        <v>1</v>
      </c>
    </row>
    <row r="605" spans="1:43" x14ac:dyDescent="0.2">
      <c r="A605">
        <v>604</v>
      </c>
      <c r="B605" s="2">
        <v>44096.773796296293</v>
      </c>
      <c r="C605" t="s">
        <v>791</v>
      </c>
      <c r="D605">
        <v>6</v>
      </c>
      <c r="E605">
        <v>4</v>
      </c>
      <c r="F605">
        <v>6</v>
      </c>
      <c r="G605">
        <v>7</v>
      </c>
      <c r="H605">
        <v>6</v>
      </c>
      <c r="I605">
        <v>6</v>
      </c>
      <c r="J605">
        <v>7</v>
      </c>
      <c r="K605">
        <v>6</v>
      </c>
      <c r="L605">
        <v>6</v>
      </c>
      <c r="M605">
        <v>5</v>
      </c>
      <c r="N605">
        <f t="shared" si="144"/>
        <v>6</v>
      </c>
      <c r="O605">
        <f t="shared" si="145"/>
        <v>4</v>
      </c>
      <c r="P605">
        <f t="shared" si="146"/>
        <v>6</v>
      </c>
      <c r="Q605">
        <f t="shared" si="147"/>
        <v>1</v>
      </c>
      <c r="R605">
        <f t="shared" si="148"/>
        <v>6</v>
      </c>
      <c r="S605">
        <f t="shared" si="149"/>
        <v>2</v>
      </c>
      <c r="T605">
        <f t="shared" si="150"/>
        <v>7</v>
      </c>
      <c r="U605">
        <f t="shared" si="151"/>
        <v>2</v>
      </c>
      <c r="V605">
        <f t="shared" si="152"/>
        <v>6</v>
      </c>
      <c r="W605">
        <f t="shared" si="153"/>
        <v>3</v>
      </c>
      <c r="X605">
        <f t="shared" si="154"/>
        <v>4</v>
      </c>
      <c r="Y605">
        <f t="shared" si="155"/>
        <v>5.5</v>
      </c>
      <c r="Z605">
        <f t="shared" si="156"/>
        <v>4</v>
      </c>
      <c r="AA605">
        <f t="shared" si="157"/>
        <v>3.5</v>
      </c>
      <c r="AB605">
        <f t="shared" si="158"/>
        <v>4.5</v>
      </c>
      <c r="AC605">
        <v>4.4400000000000004</v>
      </c>
      <c r="AD605">
        <v>5.23</v>
      </c>
      <c r="AE605">
        <v>5.4</v>
      </c>
      <c r="AF605">
        <v>4.83</v>
      </c>
      <c r="AG605">
        <v>5.38</v>
      </c>
      <c r="AH605" t="str">
        <f>LOOKUP(X605,{0,2.99,4.44,5.89},{"Low","Medium Low","Medium High","High"})</f>
        <v>Medium Low</v>
      </c>
      <c r="AI605" t="str">
        <f>LOOKUP(Y605,{0,4.12,5.23,6.34},{"Low","Medium Low","Medium High","High"})</f>
        <v>Medium High</v>
      </c>
      <c r="AJ605" t="str">
        <f>LOOKUP(Z605,{0,4.08,5.4,6.72},{"Low","Medium Low","Medium High","High"})</f>
        <v>Low</v>
      </c>
      <c r="AK605" t="str">
        <f>LOOKUP(AA605,{0,3.41,4.83,6.25},{"Low","Medium Low","Medium High","High"})</f>
        <v>Medium Low</v>
      </c>
      <c r="AL605" t="str">
        <f>LOOKUP(AB605,{0,4.31,5.38,6.45},{"Low","Medium Low","Medium High","High"})</f>
        <v>Medium Low</v>
      </c>
      <c r="AM605">
        <f>VLOOKUP(C605,'CLEAN DATA'!$C$1:$BE$1213,25,FALSE)</f>
        <v>8</v>
      </c>
      <c r="AN605">
        <f>VLOOKUP($C605,'CLEAN DATA'!$C$1:$BE$1213,2,FALSE)</f>
        <v>36</v>
      </c>
      <c r="AO605" t="str">
        <f t="shared" si="159"/>
        <v>31-40</v>
      </c>
      <c r="AP605">
        <f>VLOOKUP(C605,'AT Copy'!C604:BP1816,66,FALSE)</f>
        <v>1</v>
      </c>
      <c r="AQ605">
        <f>VLOOKUP(C605,'AT Copy'!C604:BP1816,40,FALSE)</f>
        <v>1</v>
      </c>
    </row>
    <row r="606" spans="1:43" x14ac:dyDescent="0.2">
      <c r="A606">
        <v>605</v>
      </c>
      <c r="B606" s="2">
        <v>44096.773831018516</v>
      </c>
      <c r="C606" t="s">
        <v>792</v>
      </c>
      <c r="D606">
        <v>5</v>
      </c>
      <c r="E606">
        <v>4</v>
      </c>
      <c r="F606">
        <v>7</v>
      </c>
      <c r="G606">
        <v>2</v>
      </c>
      <c r="H606">
        <v>5</v>
      </c>
      <c r="I606">
        <v>6</v>
      </c>
      <c r="J606">
        <v>6</v>
      </c>
      <c r="K606">
        <v>1</v>
      </c>
      <c r="L606">
        <v>5</v>
      </c>
      <c r="M606">
        <v>3</v>
      </c>
      <c r="N606">
        <f t="shared" si="144"/>
        <v>5</v>
      </c>
      <c r="O606">
        <f t="shared" si="145"/>
        <v>4</v>
      </c>
      <c r="P606">
        <f t="shared" si="146"/>
        <v>7</v>
      </c>
      <c r="Q606">
        <f t="shared" si="147"/>
        <v>6</v>
      </c>
      <c r="R606">
        <f t="shared" si="148"/>
        <v>5</v>
      </c>
      <c r="S606">
        <f t="shared" si="149"/>
        <v>2</v>
      </c>
      <c r="T606">
        <f t="shared" si="150"/>
        <v>6</v>
      </c>
      <c r="U606">
        <f t="shared" si="151"/>
        <v>7</v>
      </c>
      <c r="V606">
        <f t="shared" si="152"/>
        <v>5</v>
      </c>
      <c r="W606">
        <f t="shared" si="153"/>
        <v>5</v>
      </c>
      <c r="X606">
        <f t="shared" si="154"/>
        <v>3.5</v>
      </c>
      <c r="Y606">
        <f t="shared" si="155"/>
        <v>5</v>
      </c>
      <c r="Z606">
        <f t="shared" si="156"/>
        <v>7</v>
      </c>
      <c r="AA606">
        <f t="shared" si="157"/>
        <v>5.5</v>
      </c>
      <c r="AB606">
        <f t="shared" si="158"/>
        <v>5</v>
      </c>
      <c r="AC606">
        <v>4.4400000000000004</v>
      </c>
      <c r="AD606">
        <v>5.23</v>
      </c>
      <c r="AE606">
        <v>5.4</v>
      </c>
      <c r="AF606">
        <v>4.83</v>
      </c>
      <c r="AG606">
        <v>5.38</v>
      </c>
      <c r="AH606" t="str">
        <f>LOOKUP(X606,{0,2.99,4.44,5.89},{"Low","Medium Low","Medium High","High"})</f>
        <v>Medium Low</v>
      </c>
      <c r="AI606" t="str">
        <f>LOOKUP(Y606,{0,4.12,5.23,6.34},{"Low","Medium Low","Medium High","High"})</f>
        <v>Medium Low</v>
      </c>
      <c r="AJ606" t="str">
        <f>LOOKUP(Z606,{0,4.08,5.4,6.72},{"Low","Medium Low","Medium High","High"})</f>
        <v>High</v>
      </c>
      <c r="AK606" t="str">
        <f>LOOKUP(AA606,{0,3.41,4.83,6.25},{"Low","Medium Low","Medium High","High"})</f>
        <v>Medium High</v>
      </c>
      <c r="AL606" t="str">
        <f>LOOKUP(AB606,{0,4.31,5.38,6.45},{"Low","Medium Low","Medium High","High"})</f>
        <v>Medium Low</v>
      </c>
      <c r="AM606">
        <f>VLOOKUP(C606,'CLEAN DATA'!$C$1:$BE$1213,25,FALSE)</f>
        <v>1</v>
      </c>
      <c r="AN606">
        <f>VLOOKUP($C606,'CLEAN DATA'!$C$1:$BE$1213,2,FALSE)</f>
        <v>46</v>
      </c>
      <c r="AO606" t="str">
        <f t="shared" si="159"/>
        <v>41-50</v>
      </c>
      <c r="AP606">
        <f>VLOOKUP(C606,'AT Copy'!C605:BP1817,66,FALSE)</f>
        <v>3</v>
      </c>
      <c r="AQ606">
        <f>VLOOKUP(C606,'AT Copy'!C605:BP1817,40,FALSE)</f>
        <v>1</v>
      </c>
    </row>
    <row r="607" spans="1:43" x14ac:dyDescent="0.2">
      <c r="A607">
        <v>606</v>
      </c>
      <c r="B607" s="2">
        <v>44096.774143518516</v>
      </c>
      <c r="C607" t="s">
        <v>793</v>
      </c>
      <c r="D607">
        <v>5</v>
      </c>
      <c r="E607">
        <v>3</v>
      </c>
      <c r="F607">
        <v>7</v>
      </c>
      <c r="G607">
        <v>1</v>
      </c>
      <c r="H607">
        <v>5</v>
      </c>
      <c r="I607">
        <v>3</v>
      </c>
      <c r="J607">
        <v>6</v>
      </c>
      <c r="K607">
        <v>3</v>
      </c>
      <c r="L607">
        <v>3</v>
      </c>
      <c r="M607">
        <v>4</v>
      </c>
      <c r="N607">
        <f t="shared" si="144"/>
        <v>5</v>
      </c>
      <c r="O607">
        <f t="shared" si="145"/>
        <v>5</v>
      </c>
      <c r="P607">
        <f t="shared" si="146"/>
        <v>7</v>
      </c>
      <c r="Q607">
        <f t="shared" si="147"/>
        <v>7</v>
      </c>
      <c r="R607">
        <f t="shared" si="148"/>
        <v>5</v>
      </c>
      <c r="S607">
        <f t="shared" si="149"/>
        <v>5</v>
      </c>
      <c r="T607">
        <f t="shared" si="150"/>
        <v>6</v>
      </c>
      <c r="U607">
        <f t="shared" si="151"/>
        <v>5</v>
      </c>
      <c r="V607">
        <f t="shared" si="152"/>
        <v>3</v>
      </c>
      <c r="W607">
        <f t="shared" si="153"/>
        <v>4</v>
      </c>
      <c r="X607">
        <f t="shared" si="154"/>
        <v>5</v>
      </c>
      <c r="Y607">
        <f t="shared" si="155"/>
        <v>5.5</v>
      </c>
      <c r="Z607">
        <f t="shared" si="156"/>
        <v>6</v>
      </c>
      <c r="AA607">
        <f t="shared" si="157"/>
        <v>5</v>
      </c>
      <c r="AB607">
        <f t="shared" si="158"/>
        <v>4.5</v>
      </c>
      <c r="AC607">
        <v>4.4400000000000004</v>
      </c>
      <c r="AD607">
        <v>5.23</v>
      </c>
      <c r="AE607">
        <v>5.4</v>
      </c>
      <c r="AF607">
        <v>4.83</v>
      </c>
      <c r="AG607">
        <v>5.38</v>
      </c>
      <c r="AH607" t="str">
        <f>LOOKUP(X607,{0,2.99,4.44,5.89},{"Low","Medium Low","Medium High","High"})</f>
        <v>Medium High</v>
      </c>
      <c r="AI607" t="str">
        <f>LOOKUP(Y607,{0,4.12,5.23,6.34},{"Low","Medium Low","Medium High","High"})</f>
        <v>Medium High</v>
      </c>
      <c r="AJ607" t="str">
        <f>LOOKUP(Z607,{0,4.08,5.4,6.72},{"Low","Medium Low","Medium High","High"})</f>
        <v>Medium High</v>
      </c>
      <c r="AK607" t="str">
        <f>LOOKUP(AA607,{0,3.41,4.83,6.25},{"Low","Medium Low","Medium High","High"})</f>
        <v>Medium High</v>
      </c>
      <c r="AL607" t="str">
        <f>LOOKUP(AB607,{0,4.31,5.38,6.45},{"Low","Medium Low","Medium High","High"})</f>
        <v>Medium Low</v>
      </c>
      <c r="AM607">
        <f>VLOOKUP(C607,'CLEAN DATA'!$C$1:$BE$1213,25,FALSE)</f>
        <v>2</v>
      </c>
      <c r="AN607">
        <f>VLOOKUP($C607,'CLEAN DATA'!$C$1:$BE$1213,2,FALSE)</f>
        <v>28</v>
      </c>
      <c r="AO607" t="str">
        <f t="shared" si="159"/>
        <v>&lt;=30</v>
      </c>
      <c r="AP607">
        <f>VLOOKUP(C607,'AT Copy'!C606:BP1818,66,FALSE)</f>
        <v>6</v>
      </c>
      <c r="AQ607">
        <f>VLOOKUP(C607,'AT Copy'!C606:BP1818,40,FALSE)</f>
        <v>1</v>
      </c>
    </row>
    <row r="608" spans="1:43" x14ac:dyDescent="0.2">
      <c r="A608">
        <v>607</v>
      </c>
      <c r="B608" s="2">
        <v>44096.77548611111</v>
      </c>
      <c r="C608" t="s">
        <v>794</v>
      </c>
      <c r="D608">
        <v>7</v>
      </c>
      <c r="E608">
        <v>1</v>
      </c>
      <c r="F608">
        <v>5</v>
      </c>
      <c r="G608">
        <v>1</v>
      </c>
      <c r="H608">
        <v>3</v>
      </c>
      <c r="I608">
        <v>1</v>
      </c>
      <c r="J608">
        <v>7</v>
      </c>
      <c r="K608">
        <v>2</v>
      </c>
      <c r="L608">
        <v>6</v>
      </c>
      <c r="M608">
        <v>3</v>
      </c>
      <c r="N608">
        <f t="shared" si="144"/>
        <v>7</v>
      </c>
      <c r="O608">
        <f t="shared" si="145"/>
        <v>7</v>
      </c>
      <c r="P608">
        <f t="shared" si="146"/>
        <v>5</v>
      </c>
      <c r="Q608">
        <f t="shared" si="147"/>
        <v>7</v>
      </c>
      <c r="R608">
        <f t="shared" si="148"/>
        <v>3</v>
      </c>
      <c r="S608">
        <f t="shared" si="149"/>
        <v>7</v>
      </c>
      <c r="T608">
        <f t="shared" si="150"/>
        <v>7</v>
      </c>
      <c r="U608">
        <f t="shared" si="151"/>
        <v>6</v>
      </c>
      <c r="V608">
        <f t="shared" si="152"/>
        <v>6</v>
      </c>
      <c r="W608">
        <f t="shared" si="153"/>
        <v>5</v>
      </c>
      <c r="X608">
        <f t="shared" si="154"/>
        <v>7</v>
      </c>
      <c r="Y608">
        <f t="shared" si="155"/>
        <v>7</v>
      </c>
      <c r="Z608">
        <f t="shared" si="156"/>
        <v>5.5</v>
      </c>
      <c r="AA608">
        <f t="shared" si="157"/>
        <v>6.5</v>
      </c>
      <c r="AB608">
        <f t="shared" si="158"/>
        <v>4</v>
      </c>
      <c r="AC608">
        <v>4.4400000000000004</v>
      </c>
      <c r="AD608">
        <v>5.23</v>
      </c>
      <c r="AE608">
        <v>5.4</v>
      </c>
      <c r="AF608">
        <v>4.83</v>
      </c>
      <c r="AG608">
        <v>5.38</v>
      </c>
      <c r="AH608" t="str">
        <f>LOOKUP(X608,{0,2.99,4.44,5.89},{"Low","Medium Low","Medium High","High"})</f>
        <v>High</v>
      </c>
      <c r="AI608" t="str">
        <f>LOOKUP(Y608,{0,4.12,5.23,6.34},{"Low","Medium Low","Medium High","High"})</f>
        <v>High</v>
      </c>
      <c r="AJ608" t="str">
        <f>LOOKUP(Z608,{0,4.08,5.4,6.72},{"Low","Medium Low","Medium High","High"})</f>
        <v>Medium High</v>
      </c>
      <c r="AK608" t="str">
        <f>LOOKUP(AA608,{0,3.41,4.83,6.25},{"Low","Medium Low","Medium High","High"})</f>
        <v>High</v>
      </c>
      <c r="AL608" t="str">
        <f>LOOKUP(AB608,{0,4.31,5.38,6.45},{"Low","Medium Low","Medium High","High"})</f>
        <v>Low</v>
      </c>
      <c r="AM608">
        <f>VLOOKUP(C608,'CLEAN DATA'!$C$1:$BE$1213,25,FALSE)</f>
        <v>3</v>
      </c>
      <c r="AN608">
        <f>VLOOKUP($C608,'CLEAN DATA'!$C$1:$BE$1213,2,FALSE)</f>
        <v>67</v>
      </c>
      <c r="AO608" t="str">
        <f t="shared" si="159"/>
        <v>60+</v>
      </c>
      <c r="AP608">
        <f>VLOOKUP(C608,'AT Copy'!C607:BP1819,66,FALSE)</f>
        <v>4</v>
      </c>
      <c r="AQ608">
        <f>VLOOKUP(C608,'AT Copy'!C607:BP1819,40,FALSE)</f>
        <v>0</v>
      </c>
    </row>
    <row r="609" spans="1:43" x14ac:dyDescent="0.2">
      <c r="A609">
        <v>608</v>
      </c>
      <c r="B609" s="2">
        <v>44096.776053240741</v>
      </c>
      <c r="C609" t="s">
        <v>795</v>
      </c>
      <c r="D609">
        <v>2</v>
      </c>
      <c r="E609">
        <v>2</v>
      </c>
      <c r="F609">
        <v>6</v>
      </c>
      <c r="G609">
        <v>4</v>
      </c>
      <c r="H609">
        <v>4</v>
      </c>
      <c r="I609">
        <v>6</v>
      </c>
      <c r="J609">
        <v>6</v>
      </c>
      <c r="K609">
        <v>5</v>
      </c>
      <c r="L609">
        <v>6</v>
      </c>
      <c r="M609">
        <v>5</v>
      </c>
      <c r="N609">
        <f t="shared" si="144"/>
        <v>2</v>
      </c>
      <c r="O609">
        <f t="shared" si="145"/>
        <v>6</v>
      </c>
      <c r="P609">
        <f t="shared" si="146"/>
        <v>6</v>
      </c>
      <c r="Q609">
        <f t="shared" si="147"/>
        <v>4</v>
      </c>
      <c r="R609">
        <f t="shared" si="148"/>
        <v>4</v>
      </c>
      <c r="S609">
        <f t="shared" si="149"/>
        <v>2</v>
      </c>
      <c r="T609">
        <f t="shared" si="150"/>
        <v>6</v>
      </c>
      <c r="U609">
        <f t="shared" si="151"/>
        <v>3</v>
      </c>
      <c r="V609">
        <f t="shared" si="152"/>
        <v>6</v>
      </c>
      <c r="W609">
        <f t="shared" si="153"/>
        <v>3</v>
      </c>
      <c r="X609">
        <f t="shared" si="154"/>
        <v>2</v>
      </c>
      <c r="Y609">
        <f t="shared" si="155"/>
        <v>6</v>
      </c>
      <c r="Z609">
        <f t="shared" si="156"/>
        <v>4.5</v>
      </c>
      <c r="AA609">
        <f t="shared" si="157"/>
        <v>5</v>
      </c>
      <c r="AB609">
        <f t="shared" si="158"/>
        <v>3.5</v>
      </c>
      <c r="AC609">
        <v>4.4400000000000004</v>
      </c>
      <c r="AD609">
        <v>5.23</v>
      </c>
      <c r="AE609">
        <v>5.4</v>
      </c>
      <c r="AF609">
        <v>4.83</v>
      </c>
      <c r="AG609">
        <v>5.38</v>
      </c>
      <c r="AH609" t="str">
        <f>LOOKUP(X609,{0,2.99,4.44,5.89},{"Low","Medium Low","Medium High","High"})</f>
        <v>Low</v>
      </c>
      <c r="AI609" t="str">
        <f>LOOKUP(Y609,{0,4.12,5.23,6.34},{"Low","Medium Low","Medium High","High"})</f>
        <v>Medium High</v>
      </c>
      <c r="AJ609" t="str">
        <f>LOOKUP(Z609,{0,4.08,5.4,6.72},{"Low","Medium Low","Medium High","High"})</f>
        <v>Medium Low</v>
      </c>
      <c r="AK609" t="str">
        <f>LOOKUP(AA609,{0,3.41,4.83,6.25},{"Low","Medium Low","Medium High","High"})</f>
        <v>Medium High</v>
      </c>
      <c r="AL609" t="str">
        <f>LOOKUP(AB609,{0,4.31,5.38,6.45},{"Low","Medium Low","Medium High","High"})</f>
        <v>Low</v>
      </c>
      <c r="AM609">
        <f>VLOOKUP(C609,'CLEAN DATA'!$C$1:$BE$1213,25,FALSE)</f>
        <v>13</v>
      </c>
      <c r="AN609">
        <f>VLOOKUP($C609,'CLEAN DATA'!$C$1:$BE$1213,2,FALSE)</f>
        <v>37</v>
      </c>
      <c r="AO609" t="str">
        <f t="shared" si="159"/>
        <v>31-40</v>
      </c>
      <c r="AP609">
        <f>VLOOKUP(C609,'AT Copy'!C608:BP1820,66,FALSE)</f>
        <v>5</v>
      </c>
      <c r="AQ609">
        <f>VLOOKUP(C609,'AT Copy'!C608:BP1820,40,FALSE)</f>
        <v>1</v>
      </c>
    </row>
    <row r="610" spans="1:43" x14ac:dyDescent="0.2">
      <c r="A610">
        <v>609</v>
      </c>
      <c r="B610" s="2">
        <v>44096.776712962965</v>
      </c>
      <c r="C610" t="s">
        <v>796</v>
      </c>
      <c r="D610">
        <v>5</v>
      </c>
      <c r="E610">
        <v>2</v>
      </c>
      <c r="F610">
        <v>2</v>
      </c>
      <c r="G610">
        <v>3</v>
      </c>
      <c r="H610">
        <v>6</v>
      </c>
      <c r="I610">
        <v>3</v>
      </c>
      <c r="J610">
        <v>6</v>
      </c>
      <c r="K610">
        <v>3</v>
      </c>
      <c r="L610">
        <v>6</v>
      </c>
      <c r="M610">
        <v>5</v>
      </c>
      <c r="N610">
        <f t="shared" si="144"/>
        <v>5</v>
      </c>
      <c r="O610">
        <f t="shared" si="145"/>
        <v>6</v>
      </c>
      <c r="P610">
        <f t="shared" si="146"/>
        <v>2</v>
      </c>
      <c r="Q610">
        <f t="shared" si="147"/>
        <v>5</v>
      </c>
      <c r="R610">
        <f t="shared" si="148"/>
        <v>6</v>
      </c>
      <c r="S610">
        <f t="shared" si="149"/>
        <v>5</v>
      </c>
      <c r="T610">
        <f t="shared" si="150"/>
        <v>6</v>
      </c>
      <c r="U610">
        <f t="shared" si="151"/>
        <v>5</v>
      </c>
      <c r="V610">
        <f t="shared" si="152"/>
        <v>6</v>
      </c>
      <c r="W610">
        <f t="shared" si="153"/>
        <v>3</v>
      </c>
      <c r="X610">
        <f t="shared" si="154"/>
        <v>5</v>
      </c>
      <c r="Y610">
        <f t="shared" si="155"/>
        <v>6</v>
      </c>
      <c r="Z610">
        <f t="shared" si="156"/>
        <v>3.5</v>
      </c>
      <c r="AA610">
        <f t="shared" si="157"/>
        <v>5.5</v>
      </c>
      <c r="AB610">
        <f t="shared" si="158"/>
        <v>4.5</v>
      </c>
      <c r="AC610">
        <v>4.4400000000000004</v>
      </c>
      <c r="AD610">
        <v>5.23</v>
      </c>
      <c r="AE610">
        <v>5.4</v>
      </c>
      <c r="AF610">
        <v>4.83</v>
      </c>
      <c r="AG610">
        <v>5.38</v>
      </c>
      <c r="AH610" t="str">
        <f>LOOKUP(X610,{0,2.99,4.44,5.89},{"Low","Medium Low","Medium High","High"})</f>
        <v>Medium High</v>
      </c>
      <c r="AI610" t="str">
        <f>LOOKUP(Y610,{0,4.12,5.23,6.34},{"Low","Medium Low","Medium High","High"})</f>
        <v>Medium High</v>
      </c>
      <c r="AJ610" t="str">
        <f>LOOKUP(Z610,{0,4.08,5.4,6.72},{"Low","Medium Low","Medium High","High"})</f>
        <v>Low</v>
      </c>
      <c r="AK610" t="str">
        <f>LOOKUP(AA610,{0,3.41,4.83,6.25},{"Low","Medium Low","Medium High","High"})</f>
        <v>Medium High</v>
      </c>
      <c r="AL610" t="str">
        <f>LOOKUP(AB610,{0,4.31,5.38,6.45},{"Low","Medium Low","Medium High","High"})</f>
        <v>Medium Low</v>
      </c>
      <c r="AM610">
        <f>VLOOKUP(C610,'CLEAN DATA'!$C$1:$BE$1213,25,FALSE)</f>
        <v>3</v>
      </c>
      <c r="AN610">
        <f>VLOOKUP($C610,'CLEAN DATA'!$C$1:$BE$1213,2,FALSE)</f>
        <v>38</v>
      </c>
      <c r="AO610" t="str">
        <f t="shared" si="159"/>
        <v>31-40</v>
      </c>
      <c r="AP610">
        <f>VLOOKUP(C610,'AT Copy'!C609:BP1821,66,FALSE)</f>
        <v>1</v>
      </c>
      <c r="AQ610">
        <f>VLOOKUP(C610,'AT Copy'!C609:BP1821,40,FALSE)</f>
        <v>1</v>
      </c>
    </row>
    <row r="611" spans="1:43" x14ac:dyDescent="0.2">
      <c r="A611">
        <v>610</v>
      </c>
      <c r="B611" s="2">
        <v>44096.777094907404</v>
      </c>
      <c r="C611" t="s">
        <v>797</v>
      </c>
      <c r="D611">
        <v>5</v>
      </c>
      <c r="E611">
        <v>5</v>
      </c>
      <c r="F611">
        <v>6</v>
      </c>
      <c r="G611">
        <v>5</v>
      </c>
      <c r="H611">
        <v>3</v>
      </c>
      <c r="I611">
        <v>4</v>
      </c>
      <c r="J611">
        <v>6</v>
      </c>
      <c r="K611">
        <v>2</v>
      </c>
      <c r="L611">
        <v>3</v>
      </c>
      <c r="M611">
        <v>2</v>
      </c>
      <c r="N611">
        <f t="shared" si="144"/>
        <v>5</v>
      </c>
      <c r="O611">
        <f t="shared" si="145"/>
        <v>3</v>
      </c>
      <c r="P611">
        <f t="shared" si="146"/>
        <v>6</v>
      </c>
      <c r="Q611">
        <f t="shared" si="147"/>
        <v>3</v>
      </c>
      <c r="R611">
        <f t="shared" si="148"/>
        <v>3</v>
      </c>
      <c r="S611">
        <f t="shared" si="149"/>
        <v>4</v>
      </c>
      <c r="T611">
        <f t="shared" si="150"/>
        <v>6</v>
      </c>
      <c r="U611">
        <f t="shared" si="151"/>
        <v>6</v>
      </c>
      <c r="V611">
        <f t="shared" si="152"/>
        <v>3</v>
      </c>
      <c r="W611">
        <f t="shared" si="153"/>
        <v>6</v>
      </c>
      <c r="X611">
        <f t="shared" si="154"/>
        <v>4.5</v>
      </c>
      <c r="Y611">
        <f t="shared" si="155"/>
        <v>4.5</v>
      </c>
      <c r="Z611">
        <f t="shared" si="156"/>
        <v>6</v>
      </c>
      <c r="AA611">
        <f t="shared" si="157"/>
        <v>3</v>
      </c>
      <c r="AB611">
        <f t="shared" si="158"/>
        <v>4.5</v>
      </c>
      <c r="AC611">
        <v>4.4400000000000004</v>
      </c>
      <c r="AD611">
        <v>5.23</v>
      </c>
      <c r="AE611">
        <v>5.4</v>
      </c>
      <c r="AF611">
        <v>4.83</v>
      </c>
      <c r="AG611">
        <v>5.38</v>
      </c>
      <c r="AH611" t="str">
        <f>LOOKUP(X611,{0,2.99,4.44,5.89},{"Low","Medium Low","Medium High","High"})</f>
        <v>Medium High</v>
      </c>
      <c r="AI611" t="str">
        <f>LOOKUP(Y611,{0,4.12,5.23,6.34},{"Low","Medium Low","Medium High","High"})</f>
        <v>Medium Low</v>
      </c>
      <c r="AJ611" t="str">
        <f>LOOKUP(Z611,{0,4.08,5.4,6.72},{"Low","Medium Low","Medium High","High"})</f>
        <v>Medium High</v>
      </c>
      <c r="AK611" t="str">
        <f>LOOKUP(AA611,{0,3.41,4.83,6.25},{"Low","Medium Low","Medium High","High"})</f>
        <v>Low</v>
      </c>
      <c r="AL611" t="str">
        <f>LOOKUP(AB611,{0,4.31,5.38,6.45},{"Low","Medium Low","Medium High","High"})</f>
        <v>Medium Low</v>
      </c>
      <c r="AM611">
        <f>VLOOKUP(C611,'CLEAN DATA'!$C$1:$BE$1213,25,FALSE)</f>
        <v>13</v>
      </c>
      <c r="AN611">
        <f>VLOOKUP($C611,'CLEAN DATA'!$C$1:$BE$1213,2,FALSE)</f>
        <v>62</v>
      </c>
      <c r="AO611" t="str">
        <f t="shared" si="159"/>
        <v>60+</v>
      </c>
      <c r="AP611">
        <f>VLOOKUP(C611,'AT Copy'!C610:BP1822,66,FALSE)</f>
        <v>7</v>
      </c>
      <c r="AQ611">
        <f>VLOOKUP(C611,'AT Copy'!C610:BP1822,40,FALSE)</f>
        <v>0</v>
      </c>
    </row>
    <row r="612" spans="1:43" x14ac:dyDescent="0.2">
      <c r="A612">
        <v>611</v>
      </c>
      <c r="B612" s="2">
        <v>44096.777129629627</v>
      </c>
      <c r="C612" t="s">
        <v>800</v>
      </c>
      <c r="D612">
        <v>4</v>
      </c>
      <c r="E612">
        <v>1</v>
      </c>
      <c r="F612">
        <v>7</v>
      </c>
      <c r="G612">
        <v>1</v>
      </c>
      <c r="H612">
        <v>6</v>
      </c>
      <c r="I612">
        <v>4</v>
      </c>
      <c r="J612">
        <v>5</v>
      </c>
      <c r="K612">
        <v>3</v>
      </c>
      <c r="L612">
        <v>7</v>
      </c>
      <c r="M612">
        <v>1</v>
      </c>
      <c r="N612">
        <f t="shared" si="144"/>
        <v>4</v>
      </c>
      <c r="O612">
        <f t="shared" si="145"/>
        <v>7</v>
      </c>
      <c r="P612">
        <f t="shared" si="146"/>
        <v>7</v>
      </c>
      <c r="Q612">
        <f t="shared" si="147"/>
        <v>7</v>
      </c>
      <c r="R612">
        <f t="shared" si="148"/>
        <v>6</v>
      </c>
      <c r="S612">
        <f t="shared" si="149"/>
        <v>4</v>
      </c>
      <c r="T612">
        <f t="shared" si="150"/>
        <v>5</v>
      </c>
      <c r="U612">
        <f t="shared" si="151"/>
        <v>5</v>
      </c>
      <c r="V612">
        <f t="shared" si="152"/>
        <v>7</v>
      </c>
      <c r="W612">
        <f t="shared" si="153"/>
        <v>7</v>
      </c>
      <c r="X612">
        <f t="shared" si="154"/>
        <v>4</v>
      </c>
      <c r="Y612">
        <f t="shared" si="155"/>
        <v>6</v>
      </c>
      <c r="Z612">
        <f t="shared" si="156"/>
        <v>6</v>
      </c>
      <c r="AA612">
        <f t="shared" si="157"/>
        <v>7</v>
      </c>
      <c r="AB612">
        <f t="shared" si="158"/>
        <v>6.5</v>
      </c>
      <c r="AC612">
        <v>4.4400000000000004</v>
      </c>
      <c r="AD612">
        <v>5.23</v>
      </c>
      <c r="AE612">
        <v>5.4</v>
      </c>
      <c r="AF612">
        <v>4.83</v>
      </c>
      <c r="AG612">
        <v>5.38</v>
      </c>
      <c r="AH612" t="str">
        <f>LOOKUP(X612,{0,2.99,4.44,5.89},{"Low","Medium Low","Medium High","High"})</f>
        <v>Medium Low</v>
      </c>
      <c r="AI612" t="str">
        <f>LOOKUP(Y612,{0,4.12,5.23,6.34},{"Low","Medium Low","Medium High","High"})</f>
        <v>Medium High</v>
      </c>
      <c r="AJ612" t="str">
        <f>LOOKUP(Z612,{0,4.08,5.4,6.72},{"Low","Medium Low","Medium High","High"})</f>
        <v>Medium High</v>
      </c>
      <c r="AK612" t="str">
        <f>LOOKUP(AA612,{0,3.41,4.83,6.25},{"Low","Medium Low","Medium High","High"})</f>
        <v>High</v>
      </c>
      <c r="AL612" t="str">
        <f>LOOKUP(AB612,{0,4.31,5.38,6.45},{"Low","Medium Low","Medium High","High"})</f>
        <v>High</v>
      </c>
      <c r="AM612">
        <f>VLOOKUP(C612,'CLEAN DATA'!$C$1:$BE$1213,25,FALSE)</f>
        <v>13</v>
      </c>
      <c r="AN612">
        <f>VLOOKUP($C612,'CLEAN DATA'!$C$1:$BE$1213,2,FALSE)</f>
        <v>53</v>
      </c>
      <c r="AO612" t="str">
        <f t="shared" si="159"/>
        <v>51-60</v>
      </c>
      <c r="AP612">
        <f>VLOOKUP(C612,'AT Copy'!C611:BP1823,66,FALSE)</f>
        <v>8</v>
      </c>
      <c r="AQ612">
        <f>VLOOKUP(C612,'AT Copy'!C611:BP1823,40,FALSE)</f>
        <v>0</v>
      </c>
    </row>
    <row r="613" spans="1:43" x14ac:dyDescent="0.2">
      <c r="A613">
        <v>612</v>
      </c>
      <c r="B613" s="2">
        <v>44096.779606481483</v>
      </c>
      <c r="C613" t="s">
        <v>801</v>
      </c>
      <c r="D613">
        <v>3</v>
      </c>
      <c r="E613">
        <v>2</v>
      </c>
      <c r="F613">
        <v>6</v>
      </c>
      <c r="G613">
        <v>5</v>
      </c>
      <c r="H613">
        <v>2</v>
      </c>
      <c r="I613">
        <v>7</v>
      </c>
      <c r="J613">
        <v>6</v>
      </c>
      <c r="K613">
        <v>2</v>
      </c>
      <c r="L613">
        <v>6</v>
      </c>
      <c r="M613">
        <v>7</v>
      </c>
      <c r="N613">
        <f t="shared" si="144"/>
        <v>3</v>
      </c>
      <c r="O613">
        <f t="shared" si="145"/>
        <v>6</v>
      </c>
      <c r="P613">
        <f t="shared" si="146"/>
        <v>6</v>
      </c>
      <c r="Q613">
        <f t="shared" si="147"/>
        <v>3</v>
      </c>
      <c r="R613">
        <f t="shared" si="148"/>
        <v>2</v>
      </c>
      <c r="S613">
        <f t="shared" si="149"/>
        <v>1</v>
      </c>
      <c r="T613">
        <f t="shared" si="150"/>
        <v>6</v>
      </c>
      <c r="U613">
        <f t="shared" si="151"/>
        <v>6</v>
      </c>
      <c r="V613">
        <f t="shared" si="152"/>
        <v>6</v>
      </c>
      <c r="W613">
        <f t="shared" si="153"/>
        <v>1</v>
      </c>
      <c r="X613">
        <f t="shared" si="154"/>
        <v>2</v>
      </c>
      <c r="Y613">
        <f t="shared" si="155"/>
        <v>6</v>
      </c>
      <c r="Z613">
        <f t="shared" si="156"/>
        <v>6</v>
      </c>
      <c r="AA613">
        <f t="shared" si="157"/>
        <v>4.5</v>
      </c>
      <c r="AB613">
        <f t="shared" si="158"/>
        <v>1.5</v>
      </c>
      <c r="AC613">
        <v>4.4400000000000004</v>
      </c>
      <c r="AD613">
        <v>5.23</v>
      </c>
      <c r="AE613">
        <v>5.4</v>
      </c>
      <c r="AF613">
        <v>4.83</v>
      </c>
      <c r="AG613">
        <v>5.38</v>
      </c>
      <c r="AH613" t="str">
        <f>LOOKUP(X613,{0,2.99,4.44,5.89},{"Low","Medium Low","Medium High","High"})</f>
        <v>Low</v>
      </c>
      <c r="AI613" t="str">
        <f>LOOKUP(Y613,{0,4.12,5.23,6.34},{"Low","Medium Low","Medium High","High"})</f>
        <v>Medium High</v>
      </c>
      <c r="AJ613" t="str">
        <f>LOOKUP(Z613,{0,4.08,5.4,6.72},{"Low","Medium Low","Medium High","High"})</f>
        <v>Medium High</v>
      </c>
      <c r="AK613" t="str">
        <f>LOOKUP(AA613,{0,3.41,4.83,6.25},{"Low","Medium Low","Medium High","High"})</f>
        <v>Medium Low</v>
      </c>
      <c r="AL613" t="str">
        <f>LOOKUP(AB613,{0,4.31,5.38,6.45},{"Low","Medium Low","Medium High","High"})</f>
        <v>Low</v>
      </c>
      <c r="AM613">
        <f>VLOOKUP(C613,'CLEAN DATA'!$C$1:$BE$1213,25,FALSE)</f>
        <v>13</v>
      </c>
      <c r="AN613">
        <f>VLOOKUP($C613,'CLEAN DATA'!$C$1:$BE$1213,2,FALSE)</f>
        <v>57</v>
      </c>
      <c r="AO613" t="str">
        <f t="shared" si="159"/>
        <v>51-60</v>
      </c>
      <c r="AP613">
        <f>VLOOKUP(C613,'AT Copy'!C612:BP1824,66,FALSE)</f>
        <v>2</v>
      </c>
      <c r="AQ613">
        <f>VLOOKUP(C613,'AT Copy'!C612:BP1824,40,FALSE)</f>
        <v>1</v>
      </c>
    </row>
    <row r="614" spans="1:43" x14ac:dyDescent="0.2">
      <c r="A614">
        <v>613</v>
      </c>
      <c r="B614" s="2">
        <v>44096.782916666663</v>
      </c>
      <c r="C614" t="s">
        <v>802</v>
      </c>
      <c r="D614">
        <v>3</v>
      </c>
      <c r="E614">
        <v>6</v>
      </c>
      <c r="F614">
        <v>5</v>
      </c>
      <c r="G614">
        <v>4</v>
      </c>
      <c r="H614">
        <v>5</v>
      </c>
      <c r="I614">
        <v>6</v>
      </c>
      <c r="J614">
        <v>6</v>
      </c>
      <c r="K614">
        <v>5</v>
      </c>
      <c r="L614">
        <v>6</v>
      </c>
      <c r="M614">
        <v>3</v>
      </c>
      <c r="N614">
        <f t="shared" si="144"/>
        <v>3</v>
      </c>
      <c r="O614">
        <f t="shared" si="145"/>
        <v>2</v>
      </c>
      <c r="P614">
        <f t="shared" si="146"/>
        <v>5</v>
      </c>
      <c r="Q614">
        <f t="shared" si="147"/>
        <v>4</v>
      </c>
      <c r="R614">
        <f t="shared" si="148"/>
        <v>5</v>
      </c>
      <c r="S614">
        <f t="shared" si="149"/>
        <v>2</v>
      </c>
      <c r="T614">
        <f t="shared" si="150"/>
        <v>6</v>
      </c>
      <c r="U614">
        <f t="shared" si="151"/>
        <v>3</v>
      </c>
      <c r="V614">
        <f t="shared" si="152"/>
        <v>6</v>
      </c>
      <c r="W614">
        <f t="shared" si="153"/>
        <v>5</v>
      </c>
      <c r="X614">
        <f t="shared" si="154"/>
        <v>2.5</v>
      </c>
      <c r="Y614">
        <f t="shared" si="155"/>
        <v>4</v>
      </c>
      <c r="Z614">
        <f t="shared" si="156"/>
        <v>4</v>
      </c>
      <c r="AA614">
        <f t="shared" si="157"/>
        <v>5</v>
      </c>
      <c r="AB614">
        <f t="shared" si="158"/>
        <v>5</v>
      </c>
      <c r="AC614">
        <v>4.4400000000000004</v>
      </c>
      <c r="AD614">
        <v>5.23</v>
      </c>
      <c r="AE614">
        <v>5.4</v>
      </c>
      <c r="AF614">
        <v>4.83</v>
      </c>
      <c r="AG614">
        <v>5.38</v>
      </c>
      <c r="AH614" t="str">
        <f>LOOKUP(X614,{0,2.99,4.44,5.89},{"Low","Medium Low","Medium High","High"})</f>
        <v>Low</v>
      </c>
      <c r="AI614" t="str">
        <f>LOOKUP(Y614,{0,4.12,5.23,6.34},{"Low","Medium Low","Medium High","High"})</f>
        <v>Low</v>
      </c>
      <c r="AJ614" t="str">
        <f>LOOKUP(Z614,{0,4.08,5.4,6.72},{"Low","Medium Low","Medium High","High"})</f>
        <v>Low</v>
      </c>
      <c r="AK614" t="str">
        <f>LOOKUP(AA614,{0,3.41,4.83,6.25},{"Low","Medium Low","Medium High","High"})</f>
        <v>Medium High</v>
      </c>
      <c r="AL614" t="str">
        <f>LOOKUP(AB614,{0,4.31,5.38,6.45},{"Low","Medium Low","Medium High","High"})</f>
        <v>Medium Low</v>
      </c>
      <c r="AM614">
        <f>VLOOKUP(C614,'CLEAN DATA'!$C$1:$BE$1213,25,FALSE)</f>
        <v>1</v>
      </c>
      <c r="AN614">
        <f>VLOOKUP($C614,'CLEAN DATA'!$C$1:$BE$1213,2,FALSE)</f>
        <v>48</v>
      </c>
      <c r="AO614" t="str">
        <f t="shared" si="159"/>
        <v>41-50</v>
      </c>
      <c r="AP614">
        <f>VLOOKUP(C614,'AT Copy'!C613:BP1825,66,FALSE)</f>
        <v>3</v>
      </c>
      <c r="AQ614">
        <f>VLOOKUP(C614,'AT Copy'!C613:BP1825,40,FALSE)</f>
        <v>1</v>
      </c>
    </row>
    <row r="615" spans="1:43" x14ac:dyDescent="0.2">
      <c r="A615">
        <v>614</v>
      </c>
      <c r="B615" s="2">
        <v>44096.783865740741</v>
      </c>
      <c r="C615" t="s">
        <v>803</v>
      </c>
      <c r="D615">
        <v>4</v>
      </c>
      <c r="E615">
        <v>4</v>
      </c>
      <c r="F615">
        <v>7</v>
      </c>
      <c r="G615">
        <v>1</v>
      </c>
      <c r="H615">
        <v>6</v>
      </c>
      <c r="I615">
        <v>1</v>
      </c>
      <c r="J615">
        <v>6</v>
      </c>
      <c r="K615">
        <v>1</v>
      </c>
      <c r="L615">
        <v>7</v>
      </c>
      <c r="M615">
        <v>4</v>
      </c>
      <c r="N615">
        <f t="shared" si="144"/>
        <v>4</v>
      </c>
      <c r="O615">
        <f t="shared" si="145"/>
        <v>4</v>
      </c>
      <c r="P615">
        <f t="shared" si="146"/>
        <v>7</v>
      </c>
      <c r="Q615">
        <f t="shared" si="147"/>
        <v>7</v>
      </c>
      <c r="R615">
        <f t="shared" si="148"/>
        <v>6</v>
      </c>
      <c r="S615">
        <f t="shared" si="149"/>
        <v>7</v>
      </c>
      <c r="T615">
        <f t="shared" si="150"/>
        <v>6</v>
      </c>
      <c r="U615">
        <f t="shared" si="151"/>
        <v>7</v>
      </c>
      <c r="V615">
        <f t="shared" si="152"/>
        <v>7</v>
      </c>
      <c r="W615">
        <f t="shared" si="153"/>
        <v>4</v>
      </c>
      <c r="X615">
        <f t="shared" si="154"/>
        <v>5.5</v>
      </c>
      <c r="Y615">
        <f t="shared" si="155"/>
        <v>5</v>
      </c>
      <c r="Z615">
        <f t="shared" si="156"/>
        <v>7</v>
      </c>
      <c r="AA615">
        <f t="shared" si="157"/>
        <v>7</v>
      </c>
      <c r="AB615">
        <f t="shared" si="158"/>
        <v>5</v>
      </c>
      <c r="AC615">
        <v>4.4400000000000004</v>
      </c>
      <c r="AD615">
        <v>5.23</v>
      </c>
      <c r="AE615">
        <v>5.4</v>
      </c>
      <c r="AF615">
        <v>4.83</v>
      </c>
      <c r="AG615">
        <v>5.38</v>
      </c>
      <c r="AH615" t="str">
        <f>LOOKUP(X615,{0,2.99,4.44,5.89},{"Low","Medium Low","Medium High","High"})</f>
        <v>Medium High</v>
      </c>
      <c r="AI615" t="str">
        <f>LOOKUP(Y615,{0,4.12,5.23,6.34},{"Low","Medium Low","Medium High","High"})</f>
        <v>Medium Low</v>
      </c>
      <c r="AJ615" t="str">
        <f>LOOKUP(Z615,{0,4.08,5.4,6.72},{"Low","Medium Low","Medium High","High"})</f>
        <v>High</v>
      </c>
      <c r="AK615" t="str">
        <f>LOOKUP(AA615,{0,3.41,4.83,6.25},{"Low","Medium Low","Medium High","High"})</f>
        <v>High</v>
      </c>
      <c r="AL615" t="str">
        <f>LOOKUP(AB615,{0,4.31,5.38,6.45},{"Low","Medium Low","Medium High","High"})</f>
        <v>Medium Low</v>
      </c>
      <c r="AM615">
        <f>VLOOKUP(C615,'CLEAN DATA'!$C$1:$BE$1213,25,FALSE)</f>
        <v>13</v>
      </c>
      <c r="AN615">
        <f>VLOOKUP($C615,'CLEAN DATA'!$C$1:$BE$1213,2,FALSE)</f>
        <v>41</v>
      </c>
      <c r="AO615" t="str">
        <f t="shared" si="159"/>
        <v>41-50</v>
      </c>
      <c r="AP615">
        <f>VLOOKUP(C615,'AT Copy'!C614:BP1826,66,FALSE)</f>
        <v>4</v>
      </c>
      <c r="AQ615">
        <f>VLOOKUP(C615,'AT Copy'!C614:BP1826,40,FALSE)</f>
        <v>1</v>
      </c>
    </row>
    <row r="616" spans="1:43" x14ac:dyDescent="0.2">
      <c r="A616">
        <v>615</v>
      </c>
      <c r="B616" s="2">
        <v>44096.784189814818</v>
      </c>
      <c r="C616" t="s">
        <v>804</v>
      </c>
      <c r="D616">
        <v>6</v>
      </c>
      <c r="E616">
        <v>5</v>
      </c>
      <c r="F616">
        <v>7</v>
      </c>
      <c r="G616">
        <v>6</v>
      </c>
      <c r="H616">
        <v>6</v>
      </c>
      <c r="I616">
        <v>5</v>
      </c>
      <c r="J616">
        <v>7</v>
      </c>
      <c r="K616">
        <v>5</v>
      </c>
      <c r="L616">
        <v>6</v>
      </c>
      <c r="M616">
        <v>5</v>
      </c>
      <c r="N616">
        <f t="shared" si="144"/>
        <v>6</v>
      </c>
      <c r="O616">
        <f t="shared" si="145"/>
        <v>3</v>
      </c>
      <c r="P616">
        <f t="shared" si="146"/>
        <v>7</v>
      </c>
      <c r="Q616">
        <f t="shared" si="147"/>
        <v>2</v>
      </c>
      <c r="R616">
        <f t="shared" si="148"/>
        <v>6</v>
      </c>
      <c r="S616">
        <f t="shared" si="149"/>
        <v>3</v>
      </c>
      <c r="T616">
        <f t="shared" si="150"/>
        <v>7</v>
      </c>
      <c r="U616">
        <f t="shared" si="151"/>
        <v>3</v>
      </c>
      <c r="V616">
        <f t="shared" si="152"/>
        <v>6</v>
      </c>
      <c r="W616">
        <f t="shared" si="153"/>
        <v>3</v>
      </c>
      <c r="X616">
        <f t="shared" si="154"/>
        <v>4.5</v>
      </c>
      <c r="Y616">
        <f t="shared" si="155"/>
        <v>5</v>
      </c>
      <c r="Z616">
        <f t="shared" si="156"/>
        <v>5</v>
      </c>
      <c r="AA616">
        <f t="shared" si="157"/>
        <v>4</v>
      </c>
      <c r="AB616">
        <f t="shared" si="158"/>
        <v>4.5</v>
      </c>
      <c r="AC616">
        <v>4.4400000000000004</v>
      </c>
      <c r="AD616">
        <v>5.23</v>
      </c>
      <c r="AE616">
        <v>5.4</v>
      </c>
      <c r="AF616">
        <v>4.83</v>
      </c>
      <c r="AG616">
        <v>5.38</v>
      </c>
      <c r="AH616" t="str">
        <f>LOOKUP(X616,{0,2.99,4.44,5.89},{"Low","Medium Low","Medium High","High"})</f>
        <v>Medium High</v>
      </c>
      <c r="AI616" t="str">
        <f>LOOKUP(Y616,{0,4.12,5.23,6.34},{"Low","Medium Low","Medium High","High"})</f>
        <v>Medium Low</v>
      </c>
      <c r="AJ616" t="str">
        <f>LOOKUP(Z616,{0,4.08,5.4,6.72},{"Low","Medium Low","Medium High","High"})</f>
        <v>Medium Low</v>
      </c>
      <c r="AK616" t="str">
        <f>LOOKUP(AA616,{0,3.41,4.83,6.25},{"Low","Medium Low","Medium High","High"})</f>
        <v>Medium Low</v>
      </c>
      <c r="AL616" t="str">
        <f>LOOKUP(AB616,{0,4.31,5.38,6.45},{"Low","Medium Low","Medium High","High"})</f>
        <v>Medium Low</v>
      </c>
      <c r="AM616">
        <f>VLOOKUP(C616,'CLEAN DATA'!$C$1:$BE$1213,25,FALSE)</f>
        <v>1</v>
      </c>
      <c r="AN616">
        <f>VLOOKUP($C616,'CLEAN DATA'!$C$1:$BE$1213,2,FALSE)</f>
        <v>42</v>
      </c>
      <c r="AO616" t="str">
        <f t="shared" si="159"/>
        <v>41-50</v>
      </c>
      <c r="AP616">
        <f>VLOOKUP(C616,'AT Copy'!C615:BP1827,66,FALSE)</f>
        <v>7</v>
      </c>
      <c r="AQ616">
        <f>VLOOKUP(C616,'AT Copy'!C615:BP1827,40,FALSE)</f>
        <v>0</v>
      </c>
    </row>
    <row r="617" spans="1:43" x14ac:dyDescent="0.2">
      <c r="A617">
        <v>616</v>
      </c>
      <c r="B617" s="2">
        <v>44096.785868055558</v>
      </c>
      <c r="C617" t="s">
        <v>805</v>
      </c>
      <c r="D617">
        <v>2</v>
      </c>
      <c r="E617">
        <v>3</v>
      </c>
      <c r="F617">
        <v>5</v>
      </c>
      <c r="G617">
        <v>4</v>
      </c>
      <c r="H617">
        <v>5</v>
      </c>
      <c r="I617">
        <v>6</v>
      </c>
      <c r="J617">
        <v>6</v>
      </c>
      <c r="K617">
        <v>2</v>
      </c>
      <c r="L617">
        <v>4</v>
      </c>
      <c r="M617">
        <v>4</v>
      </c>
      <c r="N617">
        <f t="shared" si="144"/>
        <v>2</v>
      </c>
      <c r="O617">
        <f t="shared" si="145"/>
        <v>5</v>
      </c>
      <c r="P617">
        <f t="shared" si="146"/>
        <v>5</v>
      </c>
      <c r="Q617">
        <f t="shared" si="147"/>
        <v>4</v>
      </c>
      <c r="R617">
        <f t="shared" si="148"/>
        <v>5</v>
      </c>
      <c r="S617">
        <f t="shared" si="149"/>
        <v>2</v>
      </c>
      <c r="T617">
        <f t="shared" si="150"/>
        <v>6</v>
      </c>
      <c r="U617">
        <f t="shared" si="151"/>
        <v>6</v>
      </c>
      <c r="V617">
        <f t="shared" si="152"/>
        <v>4</v>
      </c>
      <c r="W617">
        <f t="shared" si="153"/>
        <v>4</v>
      </c>
      <c r="X617">
        <f t="shared" si="154"/>
        <v>2</v>
      </c>
      <c r="Y617">
        <f t="shared" si="155"/>
        <v>5.5</v>
      </c>
      <c r="Z617">
        <f t="shared" si="156"/>
        <v>5.5</v>
      </c>
      <c r="AA617">
        <f t="shared" si="157"/>
        <v>4</v>
      </c>
      <c r="AB617">
        <f t="shared" si="158"/>
        <v>4.5</v>
      </c>
      <c r="AC617">
        <v>4.4400000000000004</v>
      </c>
      <c r="AD617">
        <v>5.23</v>
      </c>
      <c r="AE617">
        <v>5.4</v>
      </c>
      <c r="AF617">
        <v>4.83</v>
      </c>
      <c r="AG617">
        <v>5.38</v>
      </c>
      <c r="AH617" t="str">
        <f>LOOKUP(X617,{0,2.99,4.44,5.89},{"Low","Medium Low","Medium High","High"})</f>
        <v>Low</v>
      </c>
      <c r="AI617" t="str">
        <f>LOOKUP(Y617,{0,4.12,5.23,6.34},{"Low","Medium Low","Medium High","High"})</f>
        <v>Medium High</v>
      </c>
      <c r="AJ617" t="str">
        <f>LOOKUP(Z617,{0,4.08,5.4,6.72},{"Low","Medium Low","Medium High","High"})</f>
        <v>Medium High</v>
      </c>
      <c r="AK617" t="str">
        <f>LOOKUP(AA617,{0,3.41,4.83,6.25},{"Low","Medium Low","Medium High","High"})</f>
        <v>Medium Low</v>
      </c>
      <c r="AL617" t="str">
        <f>LOOKUP(AB617,{0,4.31,5.38,6.45},{"Low","Medium Low","Medium High","High"})</f>
        <v>Medium Low</v>
      </c>
      <c r="AM617">
        <f>VLOOKUP(C617,'CLEAN DATA'!$C$1:$BE$1213,25,FALSE)</f>
        <v>10</v>
      </c>
      <c r="AN617">
        <f>VLOOKUP($C617,'CLEAN DATA'!$C$1:$BE$1213,2,FALSE)</f>
        <v>37</v>
      </c>
      <c r="AO617" t="str">
        <f t="shared" si="159"/>
        <v>31-40</v>
      </c>
      <c r="AP617">
        <f>VLOOKUP(C617,'AT Copy'!C616:BP1828,66,FALSE)</f>
        <v>5</v>
      </c>
      <c r="AQ617">
        <f>VLOOKUP(C617,'AT Copy'!C616:BP1828,40,FALSE)</f>
        <v>1</v>
      </c>
    </row>
    <row r="618" spans="1:43" x14ac:dyDescent="0.2">
      <c r="A618">
        <v>617</v>
      </c>
      <c r="B618" s="2">
        <v>44096.788946759261</v>
      </c>
      <c r="C618" t="s">
        <v>806</v>
      </c>
      <c r="D618">
        <v>2</v>
      </c>
      <c r="E618">
        <v>4</v>
      </c>
      <c r="F618">
        <v>6</v>
      </c>
      <c r="G618">
        <v>4</v>
      </c>
      <c r="H618">
        <v>4</v>
      </c>
      <c r="I618">
        <v>7</v>
      </c>
      <c r="J618">
        <v>6</v>
      </c>
      <c r="K618">
        <v>2</v>
      </c>
      <c r="L618">
        <v>6</v>
      </c>
      <c r="M618">
        <v>4</v>
      </c>
      <c r="N618">
        <f t="shared" si="144"/>
        <v>2</v>
      </c>
      <c r="O618">
        <f t="shared" si="145"/>
        <v>4</v>
      </c>
      <c r="P618">
        <f t="shared" si="146"/>
        <v>6</v>
      </c>
      <c r="Q618">
        <f t="shared" si="147"/>
        <v>4</v>
      </c>
      <c r="R618">
        <f t="shared" si="148"/>
        <v>4</v>
      </c>
      <c r="S618">
        <f t="shared" si="149"/>
        <v>1</v>
      </c>
      <c r="T618">
        <f t="shared" si="150"/>
        <v>6</v>
      </c>
      <c r="U618">
        <f t="shared" si="151"/>
        <v>6</v>
      </c>
      <c r="V618">
        <f t="shared" si="152"/>
        <v>6</v>
      </c>
      <c r="W618">
        <f t="shared" si="153"/>
        <v>4</v>
      </c>
      <c r="X618">
        <f t="shared" si="154"/>
        <v>1.5</v>
      </c>
      <c r="Y618">
        <f t="shared" si="155"/>
        <v>5</v>
      </c>
      <c r="Z618">
        <f t="shared" si="156"/>
        <v>6</v>
      </c>
      <c r="AA618">
        <f t="shared" si="157"/>
        <v>5</v>
      </c>
      <c r="AB618">
        <f t="shared" si="158"/>
        <v>4</v>
      </c>
      <c r="AC618">
        <v>4.4400000000000004</v>
      </c>
      <c r="AD618">
        <v>5.23</v>
      </c>
      <c r="AE618">
        <v>5.4</v>
      </c>
      <c r="AF618">
        <v>4.83</v>
      </c>
      <c r="AG618">
        <v>5.38</v>
      </c>
      <c r="AH618" t="str">
        <f>LOOKUP(X618,{0,2.99,4.44,5.89},{"Low","Medium Low","Medium High","High"})</f>
        <v>Low</v>
      </c>
      <c r="AI618" t="str">
        <f>LOOKUP(Y618,{0,4.12,5.23,6.34},{"Low","Medium Low","Medium High","High"})</f>
        <v>Medium Low</v>
      </c>
      <c r="AJ618" t="str">
        <f>LOOKUP(Z618,{0,4.08,5.4,6.72},{"Low","Medium Low","Medium High","High"})</f>
        <v>Medium High</v>
      </c>
      <c r="AK618" t="str">
        <f>LOOKUP(AA618,{0,3.41,4.83,6.25},{"Low","Medium Low","Medium High","High"})</f>
        <v>Medium High</v>
      </c>
      <c r="AL618" t="str">
        <f>LOOKUP(AB618,{0,4.31,5.38,6.45},{"Low","Medium Low","Medium High","High"})</f>
        <v>Low</v>
      </c>
      <c r="AM618">
        <f>VLOOKUP(C618,'CLEAN DATA'!$C$1:$BE$1213,25,FALSE)</f>
        <v>11</v>
      </c>
      <c r="AN618">
        <f>VLOOKUP($C618,'CLEAN DATA'!$C$1:$BE$1213,2,FALSE)</f>
        <v>52</v>
      </c>
      <c r="AO618" t="str">
        <f t="shared" si="159"/>
        <v>51-60</v>
      </c>
      <c r="AP618">
        <f>VLOOKUP(C618,'AT Copy'!C617:BP1829,66,FALSE)</f>
        <v>5</v>
      </c>
      <c r="AQ618">
        <f>VLOOKUP(C618,'AT Copy'!C617:BP1829,40,FALSE)</f>
        <v>1</v>
      </c>
    </row>
    <row r="619" spans="1:43" x14ac:dyDescent="0.2">
      <c r="A619">
        <v>618</v>
      </c>
      <c r="B619" s="2">
        <v>44096.792326388888</v>
      </c>
      <c r="C619" t="s">
        <v>809</v>
      </c>
      <c r="D619">
        <v>6</v>
      </c>
      <c r="E619">
        <v>1</v>
      </c>
      <c r="F619">
        <v>7</v>
      </c>
      <c r="G619">
        <v>5</v>
      </c>
      <c r="H619">
        <v>5</v>
      </c>
      <c r="I619">
        <v>6</v>
      </c>
      <c r="J619">
        <v>7</v>
      </c>
      <c r="K619">
        <v>1</v>
      </c>
      <c r="L619">
        <v>3</v>
      </c>
      <c r="M619">
        <v>7</v>
      </c>
      <c r="N619">
        <f t="shared" si="144"/>
        <v>6</v>
      </c>
      <c r="O619">
        <f t="shared" si="145"/>
        <v>7</v>
      </c>
      <c r="P619">
        <f t="shared" si="146"/>
        <v>7</v>
      </c>
      <c r="Q619">
        <f t="shared" si="147"/>
        <v>3</v>
      </c>
      <c r="R619">
        <f t="shared" si="148"/>
        <v>5</v>
      </c>
      <c r="S619">
        <f t="shared" si="149"/>
        <v>2</v>
      </c>
      <c r="T619">
        <f t="shared" si="150"/>
        <v>7</v>
      </c>
      <c r="U619">
        <f t="shared" si="151"/>
        <v>7</v>
      </c>
      <c r="V619">
        <f t="shared" si="152"/>
        <v>3</v>
      </c>
      <c r="W619">
        <f t="shared" si="153"/>
        <v>1</v>
      </c>
      <c r="X619">
        <f t="shared" si="154"/>
        <v>4</v>
      </c>
      <c r="Y619">
        <f t="shared" si="155"/>
        <v>7</v>
      </c>
      <c r="Z619">
        <f t="shared" si="156"/>
        <v>7</v>
      </c>
      <c r="AA619">
        <f t="shared" si="157"/>
        <v>3</v>
      </c>
      <c r="AB619">
        <f t="shared" si="158"/>
        <v>3</v>
      </c>
      <c r="AC619">
        <v>4.4400000000000004</v>
      </c>
      <c r="AD619">
        <v>5.23</v>
      </c>
      <c r="AE619">
        <v>5.4</v>
      </c>
      <c r="AF619">
        <v>4.83</v>
      </c>
      <c r="AG619">
        <v>5.38</v>
      </c>
      <c r="AH619" t="str">
        <f>LOOKUP(X619,{0,2.99,4.44,5.89},{"Low","Medium Low","Medium High","High"})</f>
        <v>Medium Low</v>
      </c>
      <c r="AI619" t="str">
        <f>LOOKUP(Y619,{0,4.12,5.23,6.34},{"Low","Medium Low","Medium High","High"})</f>
        <v>High</v>
      </c>
      <c r="AJ619" t="str">
        <f>LOOKUP(Z619,{0,4.08,5.4,6.72},{"Low","Medium Low","Medium High","High"})</f>
        <v>High</v>
      </c>
      <c r="AK619" t="str">
        <f>LOOKUP(AA619,{0,3.41,4.83,6.25},{"Low","Medium Low","Medium High","High"})</f>
        <v>Low</v>
      </c>
      <c r="AL619" t="str">
        <f>LOOKUP(AB619,{0,4.31,5.38,6.45},{"Low","Medium Low","Medium High","High"})</f>
        <v>Low</v>
      </c>
      <c r="AM619">
        <f>VLOOKUP(C619,'CLEAN DATA'!$C$1:$BE$1213,25,FALSE)</f>
        <v>10</v>
      </c>
      <c r="AN619">
        <f>VLOOKUP($C619,'CLEAN DATA'!$C$1:$BE$1213,2,FALSE)</f>
        <v>66</v>
      </c>
      <c r="AO619" t="str">
        <f t="shared" si="159"/>
        <v>60+</v>
      </c>
      <c r="AP619">
        <f>VLOOKUP(C619,'AT Copy'!C618:BP1830,66,FALSE)</f>
        <v>6</v>
      </c>
      <c r="AQ619">
        <f>VLOOKUP(C619,'AT Copy'!C618:BP1830,40,FALSE)</f>
        <v>1</v>
      </c>
    </row>
    <row r="620" spans="1:43" x14ac:dyDescent="0.2">
      <c r="A620">
        <v>619</v>
      </c>
      <c r="B620" s="2">
        <v>44096.793703703705</v>
      </c>
      <c r="C620" t="s">
        <v>810</v>
      </c>
      <c r="D620">
        <v>7</v>
      </c>
      <c r="E620">
        <v>4</v>
      </c>
      <c r="F620">
        <v>6</v>
      </c>
      <c r="G620">
        <v>7</v>
      </c>
      <c r="H620">
        <v>4</v>
      </c>
      <c r="I620">
        <v>4</v>
      </c>
      <c r="J620">
        <v>7</v>
      </c>
      <c r="K620">
        <v>7</v>
      </c>
      <c r="L620">
        <v>5</v>
      </c>
      <c r="M620">
        <v>7</v>
      </c>
      <c r="N620">
        <f t="shared" si="144"/>
        <v>7</v>
      </c>
      <c r="O620">
        <f t="shared" si="145"/>
        <v>4</v>
      </c>
      <c r="P620">
        <f t="shared" si="146"/>
        <v>6</v>
      </c>
      <c r="Q620">
        <f t="shared" si="147"/>
        <v>1</v>
      </c>
      <c r="R620">
        <f t="shared" si="148"/>
        <v>4</v>
      </c>
      <c r="S620">
        <f t="shared" si="149"/>
        <v>4</v>
      </c>
      <c r="T620">
        <f t="shared" si="150"/>
        <v>7</v>
      </c>
      <c r="U620">
        <f t="shared" si="151"/>
        <v>1</v>
      </c>
      <c r="V620">
        <f t="shared" si="152"/>
        <v>5</v>
      </c>
      <c r="W620">
        <f t="shared" si="153"/>
        <v>1</v>
      </c>
      <c r="X620">
        <f t="shared" si="154"/>
        <v>5.5</v>
      </c>
      <c r="Y620">
        <f t="shared" si="155"/>
        <v>5.5</v>
      </c>
      <c r="Z620">
        <f t="shared" si="156"/>
        <v>3.5</v>
      </c>
      <c r="AA620">
        <f t="shared" si="157"/>
        <v>3</v>
      </c>
      <c r="AB620">
        <f t="shared" si="158"/>
        <v>2.5</v>
      </c>
      <c r="AC620">
        <v>4.4400000000000004</v>
      </c>
      <c r="AD620">
        <v>5.23</v>
      </c>
      <c r="AE620">
        <v>5.4</v>
      </c>
      <c r="AF620">
        <v>4.83</v>
      </c>
      <c r="AG620">
        <v>5.38</v>
      </c>
      <c r="AH620" t="str">
        <f>LOOKUP(X620,{0,2.99,4.44,5.89},{"Low","Medium Low","Medium High","High"})</f>
        <v>Medium High</v>
      </c>
      <c r="AI620" t="str">
        <f>LOOKUP(Y620,{0,4.12,5.23,6.34},{"Low","Medium Low","Medium High","High"})</f>
        <v>Medium High</v>
      </c>
      <c r="AJ620" t="str">
        <f>LOOKUP(Z620,{0,4.08,5.4,6.72},{"Low","Medium Low","Medium High","High"})</f>
        <v>Low</v>
      </c>
      <c r="AK620" t="str">
        <f>LOOKUP(AA620,{0,3.41,4.83,6.25},{"Low","Medium Low","Medium High","High"})</f>
        <v>Low</v>
      </c>
      <c r="AL620" t="str">
        <f>LOOKUP(AB620,{0,4.31,5.38,6.45},{"Low","Medium Low","Medium High","High"})</f>
        <v>Low</v>
      </c>
      <c r="AM620">
        <f>VLOOKUP(C620,'CLEAN DATA'!$C$1:$BE$1213,25,FALSE)</f>
        <v>7</v>
      </c>
      <c r="AN620">
        <f>VLOOKUP($C620,'CLEAN DATA'!$C$1:$BE$1213,2,FALSE)</f>
        <v>29</v>
      </c>
      <c r="AO620" t="str">
        <f t="shared" si="159"/>
        <v>&lt;=30</v>
      </c>
      <c r="AP620">
        <f>VLOOKUP(C620,'AT Copy'!C619:BP1831,66,FALSE)</f>
        <v>1</v>
      </c>
      <c r="AQ620">
        <f>VLOOKUP(C620,'AT Copy'!C619:BP1831,40,FALSE)</f>
        <v>0</v>
      </c>
    </row>
    <row r="621" spans="1:43" x14ac:dyDescent="0.2">
      <c r="A621">
        <v>620</v>
      </c>
      <c r="B621" s="2">
        <v>44096.801921296297</v>
      </c>
      <c r="C621" t="s">
        <v>811</v>
      </c>
      <c r="D621">
        <v>6</v>
      </c>
      <c r="E621">
        <v>4</v>
      </c>
      <c r="F621">
        <v>7</v>
      </c>
      <c r="G621">
        <v>2</v>
      </c>
      <c r="H621">
        <v>6</v>
      </c>
      <c r="I621">
        <v>7</v>
      </c>
      <c r="J621">
        <v>6</v>
      </c>
      <c r="K621">
        <v>2</v>
      </c>
      <c r="L621">
        <v>5</v>
      </c>
      <c r="M621">
        <v>3</v>
      </c>
      <c r="N621">
        <f t="shared" si="144"/>
        <v>6</v>
      </c>
      <c r="O621">
        <f t="shared" si="145"/>
        <v>4</v>
      </c>
      <c r="P621">
        <f t="shared" si="146"/>
        <v>7</v>
      </c>
      <c r="Q621">
        <f t="shared" si="147"/>
        <v>6</v>
      </c>
      <c r="R621">
        <f t="shared" si="148"/>
        <v>6</v>
      </c>
      <c r="S621">
        <f t="shared" si="149"/>
        <v>1</v>
      </c>
      <c r="T621">
        <f t="shared" si="150"/>
        <v>6</v>
      </c>
      <c r="U621">
        <f t="shared" si="151"/>
        <v>6</v>
      </c>
      <c r="V621">
        <f t="shared" si="152"/>
        <v>5</v>
      </c>
      <c r="W621">
        <f t="shared" si="153"/>
        <v>5</v>
      </c>
      <c r="X621">
        <f t="shared" si="154"/>
        <v>3.5</v>
      </c>
      <c r="Y621">
        <f t="shared" si="155"/>
        <v>5</v>
      </c>
      <c r="Z621">
        <f t="shared" si="156"/>
        <v>6.5</v>
      </c>
      <c r="AA621">
        <f t="shared" si="157"/>
        <v>5.5</v>
      </c>
      <c r="AB621">
        <f t="shared" si="158"/>
        <v>5.5</v>
      </c>
      <c r="AC621">
        <v>4.4400000000000004</v>
      </c>
      <c r="AD621">
        <v>5.23</v>
      </c>
      <c r="AE621">
        <v>5.4</v>
      </c>
      <c r="AF621">
        <v>4.83</v>
      </c>
      <c r="AG621">
        <v>5.38</v>
      </c>
      <c r="AH621" t="str">
        <f>LOOKUP(X621,{0,2.99,4.44,5.89},{"Low","Medium Low","Medium High","High"})</f>
        <v>Medium Low</v>
      </c>
      <c r="AI621" t="str">
        <f>LOOKUP(Y621,{0,4.12,5.23,6.34},{"Low","Medium Low","Medium High","High"})</f>
        <v>Medium Low</v>
      </c>
      <c r="AJ621" t="str">
        <f>LOOKUP(Z621,{0,4.08,5.4,6.72},{"Low","Medium Low","Medium High","High"})</f>
        <v>Medium High</v>
      </c>
      <c r="AK621" t="str">
        <f>LOOKUP(AA621,{0,3.41,4.83,6.25},{"Low","Medium Low","Medium High","High"})</f>
        <v>Medium High</v>
      </c>
      <c r="AL621" t="str">
        <f>LOOKUP(AB621,{0,4.31,5.38,6.45},{"Low","Medium Low","Medium High","High"})</f>
        <v>Medium High</v>
      </c>
      <c r="AM621">
        <f>VLOOKUP(C621,'CLEAN DATA'!$C$1:$BE$1213,25,FALSE)</f>
        <v>3</v>
      </c>
      <c r="AN621">
        <f>VLOOKUP($C621,'CLEAN DATA'!$C$1:$BE$1213,2,FALSE)</f>
        <v>38</v>
      </c>
      <c r="AO621" t="str">
        <f t="shared" si="159"/>
        <v>31-40</v>
      </c>
      <c r="AP621">
        <f>VLOOKUP(C621,'AT Copy'!C620:BP1832,66,FALSE)</f>
        <v>3</v>
      </c>
      <c r="AQ621">
        <f>VLOOKUP(C621,'AT Copy'!C620:BP1832,40,FALSE)</f>
        <v>1</v>
      </c>
    </row>
    <row r="622" spans="1:43" x14ac:dyDescent="0.2">
      <c r="A622">
        <v>621</v>
      </c>
      <c r="B622" s="2">
        <v>44096.802152777775</v>
      </c>
      <c r="C622" t="s">
        <v>812</v>
      </c>
      <c r="D622">
        <v>1</v>
      </c>
      <c r="E622">
        <v>1</v>
      </c>
      <c r="F622">
        <v>7</v>
      </c>
      <c r="G622">
        <v>1</v>
      </c>
      <c r="H622">
        <v>6</v>
      </c>
      <c r="I622">
        <v>5</v>
      </c>
      <c r="J622">
        <v>5</v>
      </c>
      <c r="K622">
        <v>1</v>
      </c>
      <c r="L622">
        <v>7</v>
      </c>
      <c r="M622">
        <v>2</v>
      </c>
      <c r="N622">
        <f t="shared" si="144"/>
        <v>1</v>
      </c>
      <c r="O622">
        <f t="shared" si="145"/>
        <v>7</v>
      </c>
      <c r="P622">
        <f t="shared" si="146"/>
        <v>7</v>
      </c>
      <c r="Q622">
        <f t="shared" si="147"/>
        <v>7</v>
      </c>
      <c r="R622">
        <f t="shared" si="148"/>
        <v>6</v>
      </c>
      <c r="S622">
        <f t="shared" si="149"/>
        <v>3</v>
      </c>
      <c r="T622">
        <f t="shared" si="150"/>
        <v>5</v>
      </c>
      <c r="U622">
        <f t="shared" si="151"/>
        <v>7</v>
      </c>
      <c r="V622">
        <f t="shared" si="152"/>
        <v>7</v>
      </c>
      <c r="W622">
        <f t="shared" si="153"/>
        <v>6</v>
      </c>
      <c r="X622">
        <f t="shared" si="154"/>
        <v>2</v>
      </c>
      <c r="Y622">
        <f t="shared" si="155"/>
        <v>6</v>
      </c>
      <c r="Z622">
        <f t="shared" si="156"/>
        <v>7</v>
      </c>
      <c r="AA622">
        <f t="shared" si="157"/>
        <v>7</v>
      </c>
      <c r="AB622">
        <f t="shared" si="158"/>
        <v>6</v>
      </c>
      <c r="AC622">
        <v>4.4400000000000004</v>
      </c>
      <c r="AD622">
        <v>5.23</v>
      </c>
      <c r="AE622">
        <v>5.4</v>
      </c>
      <c r="AF622">
        <v>4.83</v>
      </c>
      <c r="AG622">
        <v>5.38</v>
      </c>
      <c r="AH622" t="str">
        <f>LOOKUP(X622,{0,2.99,4.44,5.89},{"Low","Medium Low","Medium High","High"})</f>
        <v>Low</v>
      </c>
      <c r="AI622" t="str">
        <f>LOOKUP(Y622,{0,4.12,5.23,6.34},{"Low","Medium Low","Medium High","High"})</f>
        <v>Medium High</v>
      </c>
      <c r="AJ622" t="str">
        <f>LOOKUP(Z622,{0,4.08,5.4,6.72},{"Low","Medium Low","Medium High","High"})</f>
        <v>High</v>
      </c>
      <c r="AK622" t="str">
        <f>LOOKUP(AA622,{0,3.41,4.83,6.25},{"Low","Medium Low","Medium High","High"})</f>
        <v>High</v>
      </c>
      <c r="AL622" t="str">
        <f>LOOKUP(AB622,{0,4.31,5.38,6.45},{"Low","Medium Low","Medium High","High"})</f>
        <v>Medium High</v>
      </c>
      <c r="AM622">
        <f>VLOOKUP(C622,'CLEAN DATA'!$C$1:$BE$1213,25,FALSE)</f>
        <v>10</v>
      </c>
      <c r="AN622">
        <f>VLOOKUP($C622,'CLEAN DATA'!$C$1:$BE$1213,2,FALSE)</f>
        <v>61</v>
      </c>
      <c r="AO622" t="str">
        <f t="shared" si="159"/>
        <v>60+</v>
      </c>
      <c r="AP622">
        <f>VLOOKUP(C622,'AT Copy'!C621:BP1833,66,FALSE)</f>
        <v>8</v>
      </c>
      <c r="AQ622">
        <f>VLOOKUP(C622,'AT Copy'!C621:BP1833,40,FALSE)</f>
        <v>0</v>
      </c>
    </row>
    <row r="623" spans="1:43" x14ac:dyDescent="0.2">
      <c r="A623">
        <v>622</v>
      </c>
      <c r="B623" s="2">
        <v>44096.803425925929</v>
      </c>
      <c r="C623" t="s">
        <v>813</v>
      </c>
      <c r="D623">
        <v>7</v>
      </c>
      <c r="E623">
        <v>1</v>
      </c>
      <c r="F623">
        <v>7</v>
      </c>
      <c r="G623">
        <v>1</v>
      </c>
      <c r="H623">
        <v>7</v>
      </c>
      <c r="I623">
        <v>7</v>
      </c>
      <c r="J623">
        <v>1</v>
      </c>
      <c r="K623">
        <v>1</v>
      </c>
      <c r="L623">
        <v>7</v>
      </c>
      <c r="M623">
        <v>1</v>
      </c>
      <c r="N623">
        <f t="shared" si="144"/>
        <v>7</v>
      </c>
      <c r="O623">
        <f t="shared" si="145"/>
        <v>7</v>
      </c>
      <c r="P623">
        <f t="shared" si="146"/>
        <v>7</v>
      </c>
      <c r="Q623">
        <f t="shared" si="147"/>
        <v>7</v>
      </c>
      <c r="R623">
        <f t="shared" si="148"/>
        <v>7</v>
      </c>
      <c r="S623">
        <f t="shared" si="149"/>
        <v>1</v>
      </c>
      <c r="T623">
        <f t="shared" si="150"/>
        <v>1</v>
      </c>
      <c r="U623">
        <f t="shared" si="151"/>
        <v>7</v>
      </c>
      <c r="V623">
        <f t="shared" si="152"/>
        <v>7</v>
      </c>
      <c r="W623">
        <f t="shared" si="153"/>
        <v>7</v>
      </c>
      <c r="X623">
        <f t="shared" si="154"/>
        <v>4</v>
      </c>
      <c r="Y623">
        <f t="shared" si="155"/>
        <v>4</v>
      </c>
      <c r="Z623">
        <f t="shared" si="156"/>
        <v>7</v>
      </c>
      <c r="AA623">
        <f t="shared" si="157"/>
        <v>7</v>
      </c>
      <c r="AB623">
        <f t="shared" si="158"/>
        <v>7</v>
      </c>
      <c r="AC623">
        <v>4.4400000000000004</v>
      </c>
      <c r="AD623">
        <v>5.23</v>
      </c>
      <c r="AE623">
        <v>5.4</v>
      </c>
      <c r="AF623">
        <v>4.83</v>
      </c>
      <c r="AG623">
        <v>5.38</v>
      </c>
      <c r="AH623" t="str">
        <f>LOOKUP(X623,{0,2.99,4.44,5.89},{"Low","Medium Low","Medium High","High"})</f>
        <v>Medium Low</v>
      </c>
      <c r="AI623" t="str">
        <f>LOOKUP(Y623,{0,4.12,5.23,6.34},{"Low","Medium Low","Medium High","High"})</f>
        <v>Low</v>
      </c>
      <c r="AJ623" t="str">
        <f>LOOKUP(Z623,{0,4.08,5.4,6.72},{"Low","Medium Low","Medium High","High"})</f>
        <v>High</v>
      </c>
      <c r="AK623" t="str">
        <f>LOOKUP(AA623,{0,3.41,4.83,6.25},{"Low","Medium Low","Medium High","High"})</f>
        <v>High</v>
      </c>
      <c r="AL623" t="str">
        <f>LOOKUP(AB623,{0,4.31,5.38,6.45},{"Low","Medium Low","Medium High","High"})</f>
        <v>High</v>
      </c>
      <c r="AM623">
        <f>VLOOKUP(C623,'CLEAN DATA'!$C$1:$BE$1213,25,FALSE)</f>
        <v>1</v>
      </c>
      <c r="AN623">
        <f>VLOOKUP($C623,'CLEAN DATA'!$C$1:$BE$1213,2,FALSE)</f>
        <v>35</v>
      </c>
      <c r="AO623" t="str">
        <f t="shared" si="159"/>
        <v>31-40</v>
      </c>
      <c r="AP623">
        <f>VLOOKUP(C623,'AT Copy'!C622:BP1834,66,FALSE)</f>
        <v>8</v>
      </c>
      <c r="AQ623">
        <f>VLOOKUP(C623,'AT Copy'!C622:BP1834,40,FALSE)</f>
        <v>1</v>
      </c>
    </row>
    <row r="624" spans="1:43" x14ac:dyDescent="0.2">
      <c r="A624">
        <v>623</v>
      </c>
      <c r="B624" s="2">
        <v>44096.804814814815</v>
      </c>
      <c r="C624" t="s">
        <v>814</v>
      </c>
      <c r="D624">
        <v>1</v>
      </c>
      <c r="E624">
        <v>2</v>
      </c>
      <c r="F624">
        <v>7</v>
      </c>
      <c r="G624">
        <v>2</v>
      </c>
      <c r="H624">
        <v>6</v>
      </c>
      <c r="I624">
        <v>6</v>
      </c>
      <c r="J624">
        <v>6</v>
      </c>
      <c r="K624">
        <v>3</v>
      </c>
      <c r="L624">
        <v>6</v>
      </c>
      <c r="M624">
        <v>7</v>
      </c>
      <c r="N624">
        <f t="shared" si="144"/>
        <v>1</v>
      </c>
      <c r="O624">
        <f t="shared" si="145"/>
        <v>6</v>
      </c>
      <c r="P624">
        <f t="shared" si="146"/>
        <v>7</v>
      </c>
      <c r="Q624">
        <f t="shared" si="147"/>
        <v>6</v>
      </c>
      <c r="R624">
        <f t="shared" si="148"/>
        <v>6</v>
      </c>
      <c r="S624">
        <f t="shared" si="149"/>
        <v>2</v>
      </c>
      <c r="T624">
        <f t="shared" si="150"/>
        <v>6</v>
      </c>
      <c r="U624">
        <f t="shared" si="151"/>
        <v>5</v>
      </c>
      <c r="V624">
        <f t="shared" si="152"/>
        <v>6</v>
      </c>
      <c r="W624">
        <f t="shared" si="153"/>
        <v>1</v>
      </c>
      <c r="X624">
        <f t="shared" si="154"/>
        <v>1.5</v>
      </c>
      <c r="Y624">
        <f t="shared" si="155"/>
        <v>6</v>
      </c>
      <c r="Z624">
        <f t="shared" si="156"/>
        <v>6</v>
      </c>
      <c r="AA624">
        <f t="shared" si="157"/>
        <v>6</v>
      </c>
      <c r="AB624">
        <f t="shared" si="158"/>
        <v>3.5</v>
      </c>
      <c r="AC624">
        <v>4.4400000000000004</v>
      </c>
      <c r="AD624">
        <v>5.23</v>
      </c>
      <c r="AE624">
        <v>5.4</v>
      </c>
      <c r="AF624">
        <v>4.83</v>
      </c>
      <c r="AG624">
        <v>5.38</v>
      </c>
      <c r="AH624" t="str">
        <f>LOOKUP(X624,{0,2.99,4.44,5.89},{"Low","Medium Low","Medium High","High"})</f>
        <v>Low</v>
      </c>
      <c r="AI624" t="str">
        <f>LOOKUP(Y624,{0,4.12,5.23,6.34},{"Low","Medium Low","Medium High","High"})</f>
        <v>Medium High</v>
      </c>
      <c r="AJ624" t="str">
        <f>LOOKUP(Z624,{0,4.08,5.4,6.72},{"Low","Medium Low","Medium High","High"})</f>
        <v>Medium High</v>
      </c>
      <c r="AK624" t="str">
        <f>LOOKUP(AA624,{0,3.41,4.83,6.25},{"Low","Medium Low","Medium High","High"})</f>
        <v>Medium High</v>
      </c>
      <c r="AL624" t="str">
        <f>LOOKUP(AB624,{0,4.31,5.38,6.45},{"Low","Medium Low","Medium High","High"})</f>
        <v>Low</v>
      </c>
      <c r="AM624">
        <f>VLOOKUP(C624,'CLEAN DATA'!$C$1:$BE$1213,25,FALSE)</f>
        <v>12</v>
      </c>
      <c r="AN624">
        <f>VLOOKUP($C624,'CLEAN DATA'!$C$1:$BE$1213,2,FALSE)</f>
        <v>75</v>
      </c>
      <c r="AO624" t="str">
        <f t="shared" si="159"/>
        <v>60+</v>
      </c>
      <c r="AP624">
        <f>VLOOKUP(C624,'AT Copy'!C623:BP1835,66,FALSE)</f>
        <v>2</v>
      </c>
      <c r="AQ624">
        <f>VLOOKUP(C624,'AT Copy'!C623:BP1835,40,FALSE)</f>
        <v>0</v>
      </c>
    </row>
    <row r="625" spans="1:43" x14ac:dyDescent="0.2">
      <c r="A625">
        <v>624</v>
      </c>
      <c r="B625" s="2">
        <v>44096.805925925924</v>
      </c>
      <c r="C625" t="s">
        <v>816</v>
      </c>
      <c r="D625">
        <v>5</v>
      </c>
      <c r="E625">
        <v>6</v>
      </c>
      <c r="F625">
        <v>7</v>
      </c>
      <c r="G625">
        <v>4</v>
      </c>
      <c r="H625">
        <v>7</v>
      </c>
      <c r="I625">
        <v>6</v>
      </c>
      <c r="J625">
        <v>6</v>
      </c>
      <c r="K625">
        <v>4</v>
      </c>
      <c r="L625">
        <v>6</v>
      </c>
      <c r="M625">
        <v>7</v>
      </c>
      <c r="N625">
        <f t="shared" si="144"/>
        <v>5</v>
      </c>
      <c r="O625">
        <f t="shared" si="145"/>
        <v>2</v>
      </c>
      <c r="P625">
        <f t="shared" si="146"/>
        <v>7</v>
      </c>
      <c r="Q625">
        <f t="shared" si="147"/>
        <v>4</v>
      </c>
      <c r="R625">
        <f t="shared" si="148"/>
        <v>7</v>
      </c>
      <c r="S625">
        <f t="shared" si="149"/>
        <v>2</v>
      </c>
      <c r="T625">
        <f t="shared" si="150"/>
        <v>6</v>
      </c>
      <c r="U625">
        <f t="shared" si="151"/>
        <v>4</v>
      </c>
      <c r="V625">
        <f t="shared" si="152"/>
        <v>6</v>
      </c>
      <c r="W625">
        <f t="shared" si="153"/>
        <v>1</v>
      </c>
      <c r="X625">
        <f t="shared" si="154"/>
        <v>3.5</v>
      </c>
      <c r="Y625">
        <f t="shared" si="155"/>
        <v>4</v>
      </c>
      <c r="Z625">
        <f t="shared" si="156"/>
        <v>5.5</v>
      </c>
      <c r="AA625">
        <f t="shared" si="157"/>
        <v>5</v>
      </c>
      <c r="AB625">
        <f t="shared" si="158"/>
        <v>4</v>
      </c>
      <c r="AC625">
        <v>4.4400000000000004</v>
      </c>
      <c r="AD625">
        <v>5.23</v>
      </c>
      <c r="AE625">
        <v>5.4</v>
      </c>
      <c r="AF625">
        <v>4.83</v>
      </c>
      <c r="AG625">
        <v>5.38</v>
      </c>
      <c r="AH625" t="str">
        <f>LOOKUP(X625,{0,2.99,4.44,5.89},{"Low","Medium Low","Medium High","High"})</f>
        <v>Medium Low</v>
      </c>
      <c r="AI625" t="str">
        <f>LOOKUP(Y625,{0,4.12,5.23,6.34},{"Low","Medium Low","Medium High","High"})</f>
        <v>Low</v>
      </c>
      <c r="AJ625" t="str">
        <f>LOOKUP(Z625,{0,4.08,5.4,6.72},{"Low","Medium Low","Medium High","High"})</f>
        <v>Medium High</v>
      </c>
      <c r="AK625" t="str">
        <f>LOOKUP(AA625,{0,3.41,4.83,6.25},{"Low","Medium Low","Medium High","High"})</f>
        <v>Medium High</v>
      </c>
      <c r="AL625" t="str">
        <f>LOOKUP(AB625,{0,4.31,5.38,6.45},{"Low","Medium Low","Medium High","High"})</f>
        <v>Low</v>
      </c>
      <c r="AM625">
        <f>VLOOKUP(C625,'CLEAN DATA'!$C$1:$BE$1213,25,FALSE)</f>
        <v>14</v>
      </c>
      <c r="AN625">
        <f>VLOOKUP($C625,'CLEAN DATA'!$C$1:$BE$1213,2,FALSE)</f>
        <v>51</v>
      </c>
      <c r="AO625" t="str">
        <f t="shared" si="159"/>
        <v>51-60</v>
      </c>
      <c r="AP625">
        <f>VLOOKUP(C625,'AT Copy'!C624:BP1836,66,FALSE)</f>
        <v>3</v>
      </c>
      <c r="AQ625">
        <f>VLOOKUP(C625,'AT Copy'!C624:BP1836,40,FALSE)</f>
        <v>0</v>
      </c>
    </row>
    <row r="626" spans="1:43" x14ac:dyDescent="0.2">
      <c r="A626">
        <v>625</v>
      </c>
      <c r="B626" s="2">
        <v>44096.806122685186</v>
      </c>
      <c r="C626" t="s">
        <v>817</v>
      </c>
      <c r="D626">
        <v>6</v>
      </c>
      <c r="E626">
        <v>1</v>
      </c>
      <c r="F626">
        <v>7</v>
      </c>
      <c r="G626">
        <v>1</v>
      </c>
      <c r="H626">
        <v>7</v>
      </c>
      <c r="I626">
        <v>2</v>
      </c>
      <c r="J626">
        <v>6</v>
      </c>
      <c r="K626">
        <v>1</v>
      </c>
      <c r="L626">
        <v>7</v>
      </c>
      <c r="M626">
        <v>1</v>
      </c>
      <c r="N626">
        <f t="shared" si="144"/>
        <v>6</v>
      </c>
      <c r="O626">
        <f t="shared" si="145"/>
        <v>7</v>
      </c>
      <c r="P626">
        <f t="shared" si="146"/>
        <v>7</v>
      </c>
      <c r="Q626">
        <f t="shared" si="147"/>
        <v>7</v>
      </c>
      <c r="R626">
        <f t="shared" si="148"/>
        <v>7</v>
      </c>
      <c r="S626">
        <f t="shared" si="149"/>
        <v>6</v>
      </c>
      <c r="T626">
        <f t="shared" si="150"/>
        <v>6</v>
      </c>
      <c r="U626">
        <f t="shared" si="151"/>
        <v>7</v>
      </c>
      <c r="V626">
        <f t="shared" si="152"/>
        <v>7</v>
      </c>
      <c r="W626">
        <f t="shared" si="153"/>
        <v>7</v>
      </c>
      <c r="X626">
        <f t="shared" si="154"/>
        <v>6</v>
      </c>
      <c r="Y626">
        <f t="shared" si="155"/>
        <v>6.5</v>
      </c>
      <c r="Z626">
        <f t="shared" si="156"/>
        <v>7</v>
      </c>
      <c r="AA626">
        <f t="shared" si="157"/>
        <v>7</v>
      </c>
      <c r="AB626">
        <f t="shared" si="158"/>
        <v>7</v>
      </c>
      <c r="AC626">
        <v>4.4400000000000004</v>
      </c>
      <c r="AD626">
        <v>5.23</v>
      </c>
      <c r="AE626">
        <v>5.4</v>
      </c>
      <c r="AF626">
        <v>4.83</v>
      </c>
      <c r="AG626">
        <v>5.38</v>
      </c>
      <c r="AH626" t="str">
        <f>LOOKUP(X626,{0,2.99,4.44,5.89},{"Low","Medium Low","Medium High","High"})</f>
        <v>High</v>
      </c>
      <c r="AI626" t="str">
        <f>LOOKUP(Y626,{0,4.12,5.23,6.34},{"Low","Medium Low","Medium High","High"})</f>
        <v>High</v>
      </c>
      <c r="AJ626" t="str">
        <f>LOOKUP(Z626,{0,4.08,5.4,6.72},{"Low","Medium Low","Medium High","High"})</f>
        <v>High</v>
      </c>
      <c r="AK626" t="str">
        <f>LOOKUP(AA626,{0,3.41,4.83,6.25},{"Low","Medium Low","Medium High","High"})</f>
        <v>High</v>
      </c>
      <c r="AL626" t="str">
        <f>LOOKUP(AB626,{0,4.31,5.38,6.45},{"Low","Medium Low","Medium High","High"})</f>
        <v>High</v>
      </c>
      <c r="AM626">
        <f>VLOOKUP(C626,'CLEAN DATA'!$C$1:$BE$1213,25,FALSE)</f>
        <v>13</v>
      </c>
      <c r="AN626">
        <f>VLOOKUP($C626,'CLEAN DATA'!$C$1:$BE$1213,2,FALSE)</f>
        <v>54</v>
      </c>
      <c r="AO626" t="str">
        <f t="shared" si="159"/>
        <v>51-60</v>
      </c>
      <c r="AP626">
        <f>VLOOKUP(C626,'AT Copy'!C625:BP1837,66,FALSE)</f>
        <v>4</v>
      </c>
      <c r="AQ626">
        <f>VLOOKUP(C626,'AT Copy'!C625:BP1837,40,FALSE)</f>
        <v>1</v>
      </c>
    </row>
    <row r="627" spans="1:43" x14ac:dyDescent="0.2">
      <c r="A627">
        <v>626</v>
      </c>
      <c r="B627" s="2">
        <v>44096.812199074076</v>
      </c>
      <c r="C627" t="s">
        <v>818</v>
      </c>
      <c r="D627">
        <v>6</v>
      </c>
      <c r="E627">
        <v>1</v>
      </c>
      <c r="F627">
        <v>7</v>
      </c>
      <c r="G627">
        <v>2</v>
      </c>
      <c r="H627">
        <v>6</v>
      </c>
      <c r="I627">
        <v>6</v>
      </c>
      <c r="J627">
        <v>7</v>
      </c>
      <c r="K627">
        <v>1</v>
      </c>
      <c r="L627">
        <v>6</v>
      </c>
      <c r="M627">
        <v>2</v>
      </c>
      <c r="N627">
        <f t="shared" si="144"/>
        <v>6</v>
      </c>
      <c r="O627">
        <f t="shared" si="145"/>
        <v>7</v>
      </c>
      <c r="P627">
        <f t="shared" si="146"/>
        <v>7</v>
      </c>
      <c r="Q627">
        <f t="shared" si="147"/>
        <v>6</v>
      </c>
      <c r="R627">
        <f t="shared" si="148"/>
        <v>6</v>
      </c>
      <c r="S627">
        <f t="shared" si="149"/>
        <v>2</v>
      </c>
      <c r="T627">
        <f t="shared" si="150"/>
        <v>7</v>
      </c>
      <c r="U627">
        <f t="shared" si="151"/>
        <v>7</v>
      </c>
      <c r="V627">
        <f t="shared" si="152"/>
        <v>6</v>
      </c>
      <c r="W627">
        <f t="shared" si="153"/>
        <v>6</v>
      </c>
      <c r="X627">
        <f t="shared" si="154"/>
        <v>4</v>
      </c>
      <c r="Y627">
        <f t="shared" si="155"/>
        <v>7</v>
      </c>
      <c r="Z627">
        <f t="shared" si="156"/>
        <v>7</v>
      </c>
      <c r="AA627">
        <f t="shared" si="157"/>
        <v>6</v>
      </c>
      <c r="AB627">
        <f t="shared" si="158"/>
        <v>6</v>
      </c>
      <c r="AC627">
        <v>4.4400000000000004</v>
      </c>
      <c r="AD627">
        <v>5.23</v>
      </c>
      <c r="AE627">
        <v>5.4</v>
      </c>
      <c r="AF627">
        <v>4.83</v>
      </c>
      <c r="AG627">
        <v>5.38</v>
      </c>
      <c r="AH627" t="str">
        <f>LOOKUP(X627,{0,2.99,4.44,5.89},{"Low","Medium Low","Medium High","High"})</f>
        <v>Medium Low</v>
      </c>
      <c r="AI627" t="str">
        <f>LOOKUP(Y627,{0,4.12,5.23,6.34},{"Low","Medium Low","Medium High","High"})</f>
        <v>High</v>
      </c>
      <c r="AJ627" t="str">
        <f>LOOKUP(Z627,{0,4.08,5.4,6.72},{"Low","Medium Low","Medium High","High"})</f>
        <v>High</v>
      </c>
      <c r="AK627" t="str">
        <f>LOOKUP(AA627,{0,3.41,4.83,6.25},{"Low","Medium Low","Medium High","High"})</f>
        <v>Medium High</v>
      </c>
      <c r="AL627" t="str">
        <f>LOOKUP(AB627,{0,4.31,5.38,6.45},{"Low","Medium Low","Medium High","High"})</f>
        <v>Medium High</v>
      </c>
      <c r="AM627">
        <f>VLOOKUP(C627,'CLEAN DATA'!$C$1:$BE$1213,25,FALSE)</f>
        <v>1</v>
      </c>
      <c r="AN627">
        <f>VLOOKUP($C627,'CLEAN DATA'!$C$1:$BE$1213,2,FALSE)</f>
        <v>47</v>
      </c>
      <c r="AO627" t="str">
        <f t="shared" si="159"/>
        <v>41-50</v>
      </c>
      <c r="AP627">
        <f>VLOOKUP(C627,'AT Copy'!C626:BP1838,66,FALSE)</f>
        <v>8</v>
      </c>
      <c r="AQ627">
        <f>VLOOKUP(C627,'AT Copy'!C626:BP1838,40,FALSE)</f>
        <v>1</v>
      </c>
    </row>
    <row r="628" spans="1:43" x14ac:dyDescent="0.2">
      <c r="A628">
        <v>627</v>
      </c>
      <c r="B628" s="2">
        <v>44096.812442129631</v>
      </c>
      <c r="C628" t="s">
        <v>819</v>
      </c>
      <c r="D628">
        <v>7</v>
      </c>
      <c r="E628">
        <v>1</v>
      </c>
      <c r="F628">
        <v>7</v>
      </c>
      <c r="G628">
        <v>1</v>
      </c>
      <c r="H628">
        <v>7</v>
      </c>
      <c r="I628">
        <v>5</v>
      </c>
      <c r="J628">
        <v>7</v>
      </c>
      <c r="K628">
        <v>1</v>
      </c>
      <c r="L628">
        <v>7</v>
      </c>
      <c r="M628">
        <v>1</v>
      </c>
      <c r="N628">
        <f t="shared" si="144"/>
        <v>7</v>
      </c>
      <c r="O628">
        <f t="shared" si="145"/>
        <v>7</v>
      </c>
      <c r="P628">
        <f t="shared" si="146"/>
        <v>7</v>
      </c>
      <c r="Q628">
        <f t="shared" si="147"/>
        <v>7</v>
      </c>
      <c r="R628">
        <f t="shared" si="148"/>
        <v>7</v>
      </c>
      <c r="S628">
        <f t="shared" si="149"/>
        <v>3</v>
      </c>
      <c r="T628">
        <f t="shared" si="150"/>
        <v>7</v>
      </c>
      <c r="U628">
        <f t="shared" si="151"/>
        <v>7</v>
      </c>
      <c r="V628">
        <f t="shared" si="152"/>
        <v>7</v>
      </c>
      <c r="W628">
        <f t="shared" si="153"/>
        <v>7</v>
      </c>
      <c r="X628">
        <f t="shared" si="154"/>
        <v>5</v>
      </c>
      <c r="Y628">
        <f t="shared" si="155"/>
        <v>7</v>
      </c>
      <c r="Z628">
        <f t="shared" si="156"/>
        <v>7</v>
      </c>
      <c r="AA628">
        <f t="shared" si="157"/>
        <v>7</v>
      </c>
      <c r="AB628">
        <f t="shared" si="158"/>
        <v>7</v>
      </c>
      <c r="AC628">
        <v>4.4400000000000004</v>
      </c>
      <c r="AD628">
        <v>5.23</v>
      </c>
      <c r="AE628">
        <v>5.4</v>
      </c>
      <c r="AF628">
        <v>4.83</v>
      </c>
      <c r="AG628">
        <v>5.38</v>
      </c>
      <c r="AH628" t="str">
        <f>LOOKUP(X628,{0,2.99,4.44,5.89},{"Low","Medium Low","Medium High","High"})</f>
        <v>Medium High</v>
      </c>
      <c r="AI628" t="str">
        <f>LOOKUP(Y628,{0,4.12,5.23,6.34},{"Low","Medium Low","Medium High","High"})</f>
        <v>High</v>
      </c>
      <c r="AJ628" t="str">
        <f>LOOKUP(Z628,{0,4.08,5.4,6.72},{"Low","Medium Low","Medium High","High"})</f>
        <v>High</v>
      </c>
      <c r="AK628" t="str">
        <f>LOOKUP(AA628,{0,3.41,4.83,6.25},{"Low","Medium Low","Medium High","High"})</f>
        <v>High</v>
      </c>
      <c r="AL628" t="str">
        <f>LOOKUP(AB628,{0,4.31,5.38,6.45},{"Low","Medium Low","Medium High","High"})</f>
        <v>High</v>
      </c>
      <c r="AM628">
        <f>VLOOKUP(C628,'CLEAN DATA'!$C$1:$BE$1213,25,FALSE)</f>
        <v>3</v>
      </c>
      <c r="AN628">
        <f>VLOOKUP($C628,'CLEAN DATA'!$C$1:$BE$1213,2,FALSE)</f>
        <v>49</v>
      </c>
      <c r="AO628" t="str">
        <f t="shared" si="159"/>
        <v>41-50</v>
      </c>
      <c r="AP628">
        <f>VLOOKUP(C628,'AT Copy'!C627:BP1839,66,FALSE)</f>
        <v>8</v>
      </c>
      <c r="AQ628">
        <f>VLOOKUP(C628,'AT Copy'!C627:BP1839,40,FALSE)</f>
        <v>0</v>
      </c>
    </row>
    <row r="629" spans="1:43" x14ac:dyDescent="0.2">
      <c r="A629">
        <v>628</v>
      </c>
      <c r="B629" s="2">
        <v>44096.816319444442</v>
      </c>
      <c r="C629" t="s">
        <v>820</v>
      </c>
      <c r="D629">
        <v>4</v>
      </c>
      <c r="E629">
        <v>1</v>
      </c>
      <c r="F629">
        <v>7</v>
      </c>
      <c r="G629">
        <v>1</v>
      </c>
      <c r="H629">
        <v>7</v>
      </c>
      <c r="I629">
        <v>5</v>
      </c>
      <c r="J629">
        <v>7</v>
      </c>
      <c r="K629">
        <v>1</v>
      </c>
      <c r="L629">
        <v>7</v>
      </c>
      <c r="M629">
        <v>1</v>
      </c>
      <c r="N629">
        <f t="shared" si="144"/>
        <v>4</v>
      </c>
      <c r="O629">
        <f t="shared" si="145"/>
        <v>7</v>
      </c>
      <c r="P629">
        <f t="shared" si="146"/>
        <v>7</v>
      </c>
      <c r="Q629">
        <f t="shared" si="147"/>
        <v>7</v>
      </c>
      <c r="R629">
        <f t="shared" si="148"/>
        <v>7</v>
      </c>
      <c r="S629">
        <f t="shared" si="149"/>
        <v>3</v>
      </c>
      <c r="T629">
        <f t="shared" si="150"/>
        <v>7</v>
      </c>
      <c r="U629">
        <f t="shared" si="151"/>
        <v>7</v>
      </c>
      <c r="V629">
        <f t="shared" si="152"/>
        <v>7</v>
      </c>
      <c r="W629">
        <f t="shared" si="153"/>
        <v>7</v>
      </c>
      <c r="X629">
        <f t="shared" si="154"/>
        <v>3.5</v>
      </c>
      <c r="Y629">
        <f t="shared" si="155"/>
        <v>7</v>
      </c>
      <c r="Z629">
        <f t="shared" si="156"/>
        <v>7</v>
      </c>
      <c r="AA629">
        <f t="shared" si="157"/>
        <v>7</v>
      </c>
      <c r="AB629">
        <f t="shared" si="158"/>
        <v>7</v>
      </c>
      <c r="AC629">
        <v>4.4400000000000004</v>
      </c>
      <c r="AD629">
        <v>5.23</v>
      </c>
      <c r="AE629">
        <v>5.4</v>
      </c>
      <c r="AF629">
        <v>4.83</v>
      </c>
      <c r="AG629">
        <v>5.38</v>
      </c>
      <c r="AH629" t="str">
        <f>LOOKUP(X629,{0,2.99,4.44,5.89},{"Low","Medium Low","Medium High","High"})</f>
        <v>Medium Low</v>
      </c>
      <c r="AI629" t="str">
        <f>LOOKUP(Y629,{0,4.12,5.23,6.34},{"Low","Medium Low","Medium High","High"})</f>
        <v>High</v>
      </c>
      <c r="AJ629" t="str">
        <f>LOOKUP(Z629,{0,4.08,5.4,6.72},{"Low","Medium Low","Medium High","High"})</f>
        <v>High</v>
      </c>
      <c r="AK629" t="str">
        <f>LOOKUP(AA629,{0,3.41,4.83,6.25},{"Low","Medium Low","Medium High","High"})</f>
        <v>High</v>
      </c>
      <c r="AL629" t="str">
        <f>LOOKUP(AB629,{0,4.31,5.38,6.45},{"Low","Medium Low","Medium High","High"})</f>
        <v>High</v>
      </c>
      <c r="AM629">
        <f>VLOOKUP(C629,'CLEAN DATA'!$C$1:$BE$1213,25,FALSE)</f>
        <v>13</v>
      </c>
      <c r="AN629">
        <f>VLOOKUP($C629,'CLEAN DATA'!$C$1:$BE$1213,2,FALSE)</f>
        <v>80</v>
      </c>
      <c r="AO629" t="str">
        <f t="shared" si="159"/>
        <v>60+</v>
      </c>
      <c r="AP629">
        <f>VLOOKUP(C629,'AT Copy'!C628:BP1840,66,FALSE)</f>
        <v>8</v>
      </c>
      <c r="AQ629">
        <f>VLOOKUP(C629,'AT Copy'!C628:BP1840,40,FALSE)</f>
        <v>0</v>
      </c>
    </row>
    <row r="630" spans="1:43" x14ac:dyDescent="0.2">
      <c r="A630">
        <v>629</v>
      </c>
      <c r="B630" s="2">
        <v>44096.817962962959</v>
      </c>
      <c r="C630" t="s">
        <v>821</v>
      </c>
      <c r="D630">
        <v>5</v>
      </c>
      <c r="E630">
        <v>4</v>
      </c>
      <c r="F630">
        <v>5</v>
      </c>
      <c r="G630">
        <v>5</v>
      </c>
      <c r="H630">
        <v>4</v>
      </c>
      <c r="I630">
        <v>1</v>
      </c>
      <c r="J630">
        <v>7</v>
      </c>
      <c r="K630">
        <v>5</v>
      </c>
      <c r="L630">
        <v>5</v>
      </c>
      <c r="M630">
        <v>4</v>
      </c>
      <c r="N630">
        <f t="shared" si="144"/>
        <v>5</v>
      </c>
      <c r="O630">
        <f t="shared" si="145"/>
        <v>4</v>
      </c>
      <c r="P630">
        <f t="shared" si="146"/>
        <v>5</v>
      </c>
      <c r="Q630">
        <f t="shared" si="147"/>
        <v>3</v>
      </c>
      <c r="R630">
        <f t="shared" si="148"/>
        <v>4</v>
      </c>
      <c r="S630">
        <f t="shared" si="149"/>
        <v>7</v>
      </c>
      <c r="T630">
        <f t="shared" si="150"/>
        <v>7</v>
      </c>
      <c r="U630">
        <f t="shared" si="151"/>
        <v>3</v>
      </c>
      <c r="V630">
        <f t="shared" si="152"/>
        <v>5</v>
      </c>
      <c r="W630">
        <f t="shared" si="153"/>
        <v>4</v>
      </c>
      <c r="X630">
        <f t="shared" si="154"/>
        <v>6</v>
      </c>
      <c r="Y630">
        <f t="shared" si="155"/>
        <v>5.5</v>
      </c>
      <c r="Z630">
        <f t="shared" si="156"/>
        <v>4</v>
      </c>
      <c r="AA630">
        <f t="shared" si="157"/>
        <v>4</v>
      </c>
      <c r="AB630">
        <f t="shared" si="158"/>
        <v>4</v>
      </c>
      <c r="AC630">
        <v>4.4400000000000004</v>
      </c>
      <c r="AD630">
        <v>5.23</v>
      </c>
      <c r="AE630">
        <v>5.4</v>
      </c>
      <c r="AF630">
        <v>4.83</v>
      </c>
      <c r="AG630">
        <v>5.38</v>
      </c>
      <c r="AH630" t="str">
        <f>LOOKUP(X630,{0,2.99,4.44,5.89},{"Low","Medium Low","Medium High","High"})</f>
        <v>High</v>
      </c>
      <c r="AI630" t="str">
        <f>LOOKUP(Y630,{0,4.12,5.23,6.34},{"Low","Medium Low","Medium High","High"})</f>
        <v>Medium High</v>
      </c>
      <c r="AJ630" t="str">
        <f>LOOKUP(Z630,{0,4.08,5.4,6.72},{"Low","Medium Low","Medium High","High"})</f>
        <v>Low</v>
      </c>
      <c r="AK630" t="str">
        <f>LOOKUP(AA630,{0,3.41,4.83,6.25},{"Low","Medium Low","Medium High","High"})</f>
        <v>Medium Low</v>
      </c>
      <c r="AL630" t="str">
        <f>LOOKUP(AB630,{0,4.31,5.38,6.45},{"Low","Medium Low","Medium High","High"})</f>
        <v>Low</v>
      </c>
      <c r="AM630">
        <f>VLOOKUP(C630,'CLEAN DATA'!$C$1:$BE$1213,25,FALSE)</f>
        <v>3</v>
      </c>
      <c r="AN630">
        <f>VLOOKUP($C630,'CLEAN DATA'!$C$1:$BE$1213,2,FALSE)</f>
        <v>32</v>
      </c>
      <c r="AO630" t="str">
        <f t="shared" si="159"/>
        <v>31-40</v>
      </c>
      <c r="AP630">
        <f>VLOOKUP(C630,'AT Copy'!C629:BP1841,66,FALSE)</f>
        <v>7</v>
      </c>
      <c r="AQ630">
        <f>VLOOKUP(C630,'AT Copy'!C629:BP1841,40,FALSE)</f>
        <v>1</v>
      </c>
    </row>
    <row r="631" spans="1:43" x14ac:dyDescent="0.2">
      <c r="A631">
        <v>630</v>
      </c>
      <c r="B631" s="2">
        <v>44096.820439814815</v>
      </c>
      <c r="C631" t="s">
        <v>822</v>
      </c>
      <c r="D631">
        <v>2</v>
      </c>
      <c r="E631">
        <v>1</v>
      </c>
      <c r="F631">
        <v>6</v>
      </c>
      <c r="G631">
        <v>2</v>
      </c>
      <c r="H631">
        <v>3</v>
      </c>
      <c r="I631">
        <v>6</v>
      </c>
      <c r="J631">
        <v>6</v>
      </c>
      <c r="K631">
        <v>2</v>
      </c>
      <c r="L631">
        <v>6</v>
      </c>
      <c r="M631">
        <v>4</v>
      </c>
      <c r="N631">
        <f t="shared" si="144"/>
        <v>2</v>
      </c>
      <c r="O631">
        <f t="shared" si="145"/>
        <v>7</v>
      </c>
      <c r="P631">
        <f t="shared" si="146"/>
        <v>6</v>
      </c>
      <c r="Q631">
        <f t="shared" si="147"/>
        <v>6</v>
      </c>
      <c r="R631">
        <f t="shared" si="148"/>
        <v>3</v>
      </c>
      <c r="S631">
        <f t="shared" si="149"/>
        <v>2</v>
      </c>
      <c r="T631">
        <f t="shared" si="150"/>
        <v>6</v>
      </c>
      <c r="U631">
        <f t="shared" si="151"/>
        <v>6</v>
      </c>
      <c r="V631">
        <f t="shared" si="152"/>
        <v>6</v>
      </c>
      <c r="W631">
        <f t="shared" si="153"/>
        <v>4</v>
      </c>
      <c r="X631">
        <f t="shared" si="154"/>
        <v>2</v>
      </c>
      <c r="Y631">
        <f t="shared" si="155"/>
        <v>6.5</v>
      </c>
      <c r="Z631">
        <f t="shared" si="156"/>
        <v>6</v>
      </c>
      <c r="AA631">
        <f t="shared" si="157"/>
        <v>6</v>
      </c>
      <c r="AB631">
        <f t="shared" si="158"/>
        <v>3.5</v>
      </c>
      <c r="AC631">
        <v>4.4400000000000004</v>
      </c>
      <c r="AD631">
        <v>5.23</v>
      </c>
      <c r="AE631">
        <v>5.4</v>
      </c>
      <c r="AF631">
        <v>4.83</v>
      </c>
      <c r="AG631">
        <v>5.38</v>
      </c>
      <c r="AH631" t="str">
        <f>LOOKUP(X631,{0,2.99,4.44,5.89},{"Low","Medium Low","Medium High","High"})</f>
        <v>Low</v>
      </c>
      <c r="AI631" t="str">
        <f>LOOKUP(Y631,{0,4.12,5.23,6.34},{"Low","Medium Low","Medium High","High"})</f>
        <v>High</v>
      </c>
      <c r="AJ631" t="str">
        <f>LOOKUP(Z631,{0,4.08,5.4,6.72},{"Low","Medium Low","Medium High","High"})</f>
        <v>Medium High</v>
      </c>
      <c r="AK631" t="str">
        <f>LOOKUP(AA631,{0,3.41,4.83,6.25},{"Low","Medium Low","Medium High","High"})</f>
        <v>Medium High</v>
      </c>
      <c r="AL631" t="str">
        <f>LOOKUP(AB631,{0,4.31,5.38,6.45},{"Low","Medium Low","Medium High","High"})</f>
        <v>Low</v>
      </c>
      <c r="AM631">
        <f>VLOOKUP(C631,'CLEAN DATA'!$C$1:$BE$1213,25,FALSE)</f>
        <v>13</v>
      </c>
      <c r="AN631">
        <f>VLOOKUP($C631,'CLEAN DATA'!$C$1:$BE$1213,2,FALSE)</f>
        <v>78</v>
      </c>
      <c r="AO631" t="str">
        <f t="shared" si="159"/>
        <v>60+</v>
      </c>
      <c r="AP631">
        <f>VLOOKUP(C631,'AT Copy'!C630:BP1842,66,FALSE)</f>
        <v>2</v>
      </c>
      <c r="AQ631">
        <f>VLOOKUP(C631,'AT Copy'!C630:BP1842,40,FALSE)</f>
        <v>0</v>
      </c>
    </row>
    <row r="632" spans="1:43" x14ac:dyDescent="0.2">
      <c r="A632">
        <v>631</v>
      </c>
      <c r="B632" s="2">
        <v>44096.821597222224</v>
      </c>
      <c r="C632" t="s">
        <v>824</v>
      </c>
      <c r="D632">
        <v>1</v>
      </c>
      <c r="E632">
        <v>1</v>
      </c>
      <c r="F632">
        <v>7</v>
      </c>
      <c r="G632">
        <v>1</v>
      </c>
      <c r="H632">
        <v>7</v>
      </c>
      <c r="I632">
        <v>7</v>
      </c>
      <c r="J632">
        <v>7</v>
      </c>
      <c r="K632">
        <v>1</v>
      </c>
      <c r="L632">
        <v>7</v>
      </c>
      <c r="M632">
        <v>7</v>
      </c>
      <c r="N632">
        <f t="shared" si="144"/>
        <v>1</v>
      </c>
      <c r="O632">
        <f t="shared" si="145"/>
        <v>7</v>
      </c>
      <c r="P632">
        <f t="shared" si="146"/>
        <v>7</v>
      </c>
      <c r="Q632">
        <f t="shared" si="147"/>
        <v>7</v>
      </c>
      <c r="R632">
        <f t="shared" si="148"/>
        <v>7</v>
      </c>
      <c r="S632">
        <f t="shared" si="149"/>
        <v>1</v>
      </c>
      <c r="T632">
        <f t="shared" si="150"/>
        <v>7</v>
      </c>
      <c r="U632">
        <f t="shared" si="151"/>
        <v>7</v>
      </c>
      <c r="V632">
        <f t="shared" si="152"/>
        <v>7</v>
      </c>
      <c r="W632">
        <f t="shared" si="153"/>
        <v>1</v>
      </c>
      <c r="X632">
        <f t="shared" si="154"/>
        <v>1</v>
      </c>
      <c r="Y632">
        <f t="shared" si="155"/>
        <v>7</v>
      </c>
      <c r="Z632">
        <f t="shared" si="156"/>
        <v>7</v>
      </c>
      <c r="AA632">
        <f t="shared" si="157"/>
        <v>7</v>
      </c>
      <c r="AB632">
        <f t="shared" si="158"/>
        <v>4</v>
      </c>
      <c r="AC632">
        <v>4.4400000000000004</v>
      </c>
      <c r="AD632">
        <v>5.23</v>
      </c>
      <c r="AE632">
        <v>5.4</v>
      </c>
      <c r="AF632">
        <v>4.83</v>
      </c>
      <c r="AG632">
        <v>5.38</v>
      </c>
      <c r="AH632" t="str">
        <f>LOOKUP(X632,{0,2.99,4.44,5.89},{"Low","Medium Low","Medium High","High"})</f>
        <v>Low</v>
      </c>
      <c r="AI632" t="str">
        <f>LOOKUP(Y632,{0,4.12,5.23,6.34},{"Low","Medium Low","Medium High","High"})</f>
        <v>High</v>
      </c>
      <c r="AJ632" t="str">
        <f>LOOKUP(Z632,{0,4.08,5.4,6.72},{"Low","Medium Low","Medium High","High"})</f>
        <v>High</v>
      </c>
      <c r="AK632" t="str">
        <f>LOOKUP(AA632,{0,3.41,4.83,6.25},{"Low","Medium Low","Medium High","High"})</f>
        <v>High</v>
      </c>
      <c r="AL632" t="str">
        <f>LOOKUP(AB632,{0,4.31,5.38,6.45},{"Low","Medium Low","Medium High","High"})</f>
        <v>Low</v>
      </c>
      <c r="AM632">
        <f>VLOOKUP(C632,'CLEAN DATA'!$C$1:$BE$1213,25,FALSE)</f>
        <v>9</v>
      </c>
      <c r="AN632">
        <f>VLOOKUP($C632,'CLEAN DATA'!$C$1:$BE$1213,2,FALSE)</f>
        <v>33</v>
      </c>
      <c r="AO632" t="str">
        <f t="shared" si="159"/>
        <v>31-40</v>
      </c>
      <c r="AP632">
        <f>VLOOKUP(C632,'AT Copy'!C631:BP1843,66,FALSE)</f>
        <v>2</v>
      </c>
      <c r="AQ632">
        <f>VLOOKUP(C632,'AT Copy'!C631:BP1843,40,FALSE)</f>
        <v>0</v>
      </c>
    </row>
    <row r="633" spans="1:43" x14ac:dyDescent="0.2">
      <c r="A633">
        <v>632</v>
      </c>
      <c r="B633" s="2">
        <v>44096.822268518517</v>
      </c>
      <c r="C633" t="s">
        <v>825</v>
      </c>
      <c r="D633">
        <v>7</v>
      </c>
      <c r="E633">
        <v>1</v>
      </c>
      <c r="F633">
        <v>7</v>
      </c>
      <c r="G633">
        <v>1</v>
      </c>
      <c r="H633">
        <v>7</v>
      </c>
      <c r="I633">
        <v>6</v>
      </c>
      <c r="J633">
        <v>7</v>
      </c>
      <c r="K633">
        <v>1</v>
      </c>
      <c r="L633">
        <v>7</v>
      </c>
      <c r="M633">
        <v>1</v>
      </c>
      <c r="N633">
        <f t="shared" si="144"/>
        <v>7</v>
      </c>
      <c r="O633">
        <f t="shared" si="145"/>
        <v>7</v>
      </c>
      <c r="P633">
        <f t="shared" si="146"/>
        <v>7</v>
      </c>
      <c r="Q633">
        <f t="shared" si="147"/>
        <v>7</v>
      </c>
      <c r="R633">
        <f t="shared" si="148"/>
        <v>7</v>
      </c>
      <c r="S633">
        <f t="shared" si="149"/>
        <v>2</v>
      </c>
      <c r="T633">
        <f t="shared" si="150"/>
        <v>7</v>
      </c>
      <c r="U633">
        <f t="shared" si="151"/>
        <v>7</v>
      </c>
      <c r="V633">
        <f t="shared" si="152"/>
        <v>7</v>
      </c>
      <c r="W633">
        <f t="shared" si="153"/>
        <v>7</v>
      </c>
      <c r="X633">
        <f t="shared" si="154"/>
        <v>4.5</v>
      </c>
      <c r="Y633">
        <f t="shared" si="155"/>
        <v>7</v>
      </c>
      <c r="Z633">
        <f t="shared" si="156"/>
        <v>7</v>
      </c>
      <c r="AA633">
        <f t="shared" si="157"/>
        <v>7</v>
      </c>
      <c r="AB633">
        <f t="shared" si="158"/>
        <v>7</v>
      </c>
      <c r="AC633">
        <v>4.4400000000000004</v>
      </c>
      <c r="AD633">
        <v>5.23</v>
      </c>
      <c r="AE633">
        <v>5.4</v>
      </c>
      <c r="AF633">
        <v>4.83</v>
      </c>
      <c r="AG633">
        <v>5.38</v>
      </c>
      <c r="AH633" t="str">
        <f>LOOKUP(X633,{0,2.99,4.44,5.89},{"Low","Medium Low","Medium High","High"})</f>
        <v>Medium High</v>
      </c>
      <c r="AI633" t="str">
        <f>LOOKUP(Y633,{0,4.12,5.23,6.34},{"Low","Medium Low","Medium High","High"})</f>
        <v>High</v>
      </c>
      <c r="AJ633" t="str">
        <f>LOOKUP(Z633,{0,4.08,5.4,6.72},{"Low","Medium Low","Medium High","High"})</f>
        <v>High</v>
      </c>
      <c r="AK633" t="str">
        <f>LOOKUP(AA633,{0,3.41,4.83,6.25},{"Low","Medium Low","Medium High","High"})</f>
        <v>High</v>
      </c>
      <c r="AL633" t="str">
        <f>LOOKUP(AB633,{0,4.31,5.38,6.45},{"Low","Medium Low","Medium High","High"})</f>
        <v>High</v>
      </c>
      <c r="AM633">
        <f>VLOOKUP(C633,'CLEAN DATA'!$C$1:$BE$1213,25,FALSE)</f>
        <v>1</v>
      </c>
      <c r="AN633">
        <f>VLOOKUP($C633,'CLEAN DATA'!$C$1:$BE$1213,2,FALSE)</f>
        <v>64</v>
      </c>
      <c r="AO633" t="str">
        <f t="shared" si="159"/>
        <v>60+</v>
      </c>
      <c r="AP633">
        <f>VLOOKUP(C633,'AT Copy'!C632:BP1844,66,FALSE)</f>
        <v>8</v>
      </c>
      <c r="AQ633">
        <f>VLOOKUP(C633,'AT Copy'!C632:BP1844,40,FALSE)</f>
        <v>0</v>
      </c>
    </row>
    <row r="634" spans="1:43" x14ac:dyDescent="0.2">
      <c r="A634">
        <v>633</v>
      </c>
      <c r="B634" s="2">
        <v>44096.822488425925</v>
      </c>
      <c r="C634" t="s">
        <v>826</v>
      </c>
      <c r="D634">
        <v>1</v>
      </c>
      <c r="E634">
        <v>1</v>
      </c>
      <c r="F634">
        <v>7</v>
      </c>
      <c r="G634">
        <v>1</v>
      </c>
      <c r="H634">
        <v>4</v>
      </c>
      <c r="I634">
        <v>4</v>
      </c>
      <c r="J634">
        <v>7</v>
      </c>
      <c r="K634">
        <v>1</v>
      </c>
      <c r="L634">
        <v>5</v>
      </c>
      <c r="M634">
        <v>1</v>
      </c>
      <c r="N634">
        <f t="shared" si="144"/>
        <v>1</v>
      </c>
      <c r="O634">
        <f t="shared" si="145"/>
        <v>7</v>
      </c>
      <c r="P634">
        <f t="shared" si="146"/>
        <v>7</v>
      </c>
      <c r="Q634">
        <f t="shared" si="147"/>
        <v>7</v>
      </c>
      <c r="R634">
        <f t="shared" si="148"/>
        <v>4</v>
      </c>
      <c r="S634">
        <f t="shared" si="149"/>
        <v>4</v>
      </c>
      <c r="T634">
        <f t="shared" si="150"/>
        <v>7</v>
      </c>
      <c r="U634">
        <f t="shared" si="151"/>
        <v>7</v>
      </c>
      <c r="V634">
        <f t="shared" si="152"/>
        <v>5</v>
      </c>
      <c r="W634">
        <f t="shared" si="153"/>
        <v>7</v>
      </c>
      <c r="X634">
        <f t="shared" si="154"/>
        <v>2.5</v>
      </c>
      <c r="Y634">
        <f t="shared" si="155"/>
        <v>7</v>
      </c>
      <c r="Z634">
        <f t="shared" si="156"/>
        <v>7</v>
      </c>
      <c r="AA634">
        <f t="shared" si="157"/>
        <v>6</v>
      </c>
      <c r="AB634">
        <f t="shared" si="158"/>
        <v>5.5</v>
      </c>
      <c r="AC634">
        <v>4.4400000000000004</v>
      </c>
      <c r="AD634">
        <v>5.23</v>
      </c>
      <c r="AE634">
        <v>5.4</v>
      </c>
      <c r="AF634">
        <v>4.83</v>
      </c>
      <c r="AG634">
        <v>5.38</v>
      </c>
      <c r="AH634" t="str">
        <f>LOOKUP(X634,{0,2.99,4.44,5.89},{"Low","Medium Low","Medium High","High"})</f>
        <v>Low</v>
      </c>
      <c r="AI634" t="str">
        <f>LOOKUP(Y634,{0,4.12,5.23,6.34},{"Low","Medium Low","Medium High","High"})</f>
        <v>High</v>
      </c>
      <c r="AJ634" t="str">
        <f>LOOKUP(Z634,{0,4.08,5.4,6.72},{"Low","Medium Low","Medium High","High"})</f>
        <v>High</v>
      </c>
      <c r="AK634" t="str">
        <f>LOOKUP(AA634,{0,3.41,4.83,6.25},{"Low","Medium Low","Medium High","High"})</f>
        <v>Medium High</v>
      </c>
      <c r="AL634" t="str">
        <f>LOOKUP(AB634,{0,4.31,5.38,6.45},{"Low","Medium Low","Medium High","High"})</f>
        <v>Medium High</v>
      </c>
      <c r="AM634">
        <f>VLOOKUP(C634,'CLEAN DATA'!$C$1:$BE$1213,25,FALSE)</f>
        <v>13</v>
      </c>
      <c r="AN634">
        <f>VLOOKUP($C634,'CLEAN DATA'!$C$1:$BE$1213,2,FALSE)</f>
        <v>59</v>
      </c>
      <c r="AO634" t="str">
        <f t="shared" si="159"/>
        <v>51-60</v>
      </c>
      <c r="AP634">
        <f>VLOOKUP(C634,'AT Copy'!C633:BP1845,66,FALSE)</f>
        <v>8</v>
      </c>
      <c r="AQ634">
        <f>VLOOKUP(C634,'AT Copy'!C633:BP1845,40,FALSE)</f>
        <v>1</v>
      </c>
    </row>
    <row r="635" spans="1:43" x14ac:dyDescent="0.2">
      <c r="A635">
        <v>634</v>
      </c>
      <c r="B635" s="2">
        <v>44096.824826388889</v>
      </c>
      <c r="C635" t="s">
        <v>828</v>
      </c>
      <c r="D635">
        <v>7</v>
      </c>
      <c r="E635">
        <v>4</v>
      </c>
      <c r="F635">
        <v>7</v>
      </c>
      <c r="G635">
        <v>2</v>
      </c>
      <c r="H635">
        <v>4</v>
      </c>
      <c r="I635">
        <v>1</v>
      </c>
      <c r="J635">
        <v>7</v>
      </c>
      <c r="K635">
        <v>7</v>
      </c>
      <c r="L635">
        <v>6</v>
      </c>
      <c r="M635">
        <v>1</v>
      </c>
      <c r="N635">
        <f t="shared" si="144"/>
        <v>7</v>
      </c>
      <c r="O635">
        <f t="shared" si="145"/>
        <v>4</v>
      </c>
      <c r="P635">
        <f t="shared" si="146"/>
        <v>7</v>
      </c>
      <c r="Q635">
        <f t="shared" si="147"/>
        <v>6</v>
      </c>
      <c r="R635">
        <f t="shared" si="148"/>
        <v>4</v>
      </c>
      <c r="S635">
        <f t="shared" si="149"/>
        <v>7</v>
      </c>
      <c r="T635">
        <f t="shared" si="150"/>
        <v>7</v>
      </c>
      <c r="U635">
        <f t="shared" si="151"/>
        <v>1</v>
      </c>
      <c r="V635">
        <f t="shared" si="152"/>
        <v>6</v>
      </c>
      <c r="W635">
        <f t="shared" si="153"/>
        <v>7</v>
      </c>
      <c r="X635">
        <f t="shared" si="154"/>
        <v>7</v>
      </c>
      <c r="Y635">
        <f t="shared" si="155"/>
        <v>5.5</v>
      </c>
      <c r="Z635">
        <f t="shared" si="156"/>
        <v>4</v>
      </c>
      <c r="AA635">
        <f t="shared" si="157"/>
        <v>6</v>
      </c>
      <c r="AB635">
        <f t="shared" si="158"/>
        <v>5.5</v>
      </c>
      <c r="AC635">
        <v>4.4400000000000004</v>
      </c>
      <c r="AD635">
        <v>5.23</v>
      </c>
      <c r="AE635">
        <v>5.4</v>
      </c>
      <c r="AF635">
        <v>4.83</v>
      </c>
      <c r="AG635">
        <v>5.38</v>
      </c>
      <c r="AH635" t="str">
        <f>LOOKUP(X635,{0,2.99,4.44,5.89},{"Low","Medium Low","Medium High","High"})</f>
        <v>High</v>
      </c>
      <c r="AI635" t="str">
        <f>LOOKUP(Y635,{0,4.12,5.23,6.34},{"Low","Medium Low","Medium High","High"})</f>
        <v>Medium High</v>
      </c>
      <c r="AJ635" t="str">
        <f>LOOKUP(Z635,{0,4.08,5.4,6.72},{"Low","Medium Low","Medium High","High"})</f>
        <v>Low</v>
      </c>
      <c r="AK635" t="str">
        <f>LOOKUP(AA635,{0,3.41,4.83,6.25},{"Low","Medium Low","Medium High","High"})</f>
        <v>Medium High</v>
      </c>
      <c r="AL635" t="str">
        <f>LOOKUP(AB635,{0,4.31,5.38,6.45},{"Low","Medium Low","Medium High","High"})</f>
        <v>Medium High</v>
      </c>
      <c r="AM635">
        <f>VLOOKUP(C635,'CLEAN DATA'!$C$1:$BE$1213,25,FALSE)</f>
        <v>13</v>
      </c>
      <c r="AN635">
        <f>VLOOKUP($C635,'CLEAN DATA'!$C$1:$BE$1213,2,FALSE)</f>
        <v>72</v>
      </c>
      <c r="AO635" t="str">
        <f t="shared" si="159"/>
        <v>60+</v>
      </c>
      <c r="AP635">
        <f>VLOOKUP(C635,'AT Copy'!C634:BP1846,66,FALSE)</f>
        <v>4</v>
      </c>
      <c r="AQ635">
        <f>VLOOKUP(C635,'AT Copy'!C634:BP1846,40,FALSE)</f>
        <v>0</v>
      </c>
    </row>
    <row r="636" spans="1:43" x14ac:dyDescent="0.2">
      <c r="A636">
        <v>635</v>
      </c>
      <c r="B636" s="2">
        <v>44096.825231481482</v>
      </c>
      <c r="C636" t="s">
        <v>830</v>
      </c>
      <c r="D636">
        <v>4</v>
      </c>
      <c r="E636">
        <v>4</v>
      </c>
      <c r="F636">
        <v>7</v>
      </c>
      <c r="G636">
        <v>2</v>
      </c>
      <c r="H636">
        <v>7</v>
      </c>
      <c r="I636">
        <v>4</v>
      </c>
      <c r="J636">
        <v>7</v>
      </c>
      <c r="K636">
        <v>2</v>
      </c>
      <c r="L636">
        <v>7</v>
      </c>
      <c r="M636">
        <v>2</v>
      </c>
      <c r="N636">
        <f t="shared" si="144"/>
        <v>4</v>
      </c>
      <c r="O636">
        <f t="shared" si="145"/>
        <v>4</v>
      </c>
      <c r="P636">
        <f t="shared" si="146"/>
        <v>7</v>
      </c>
      <c r="Q636">
        <f t="shared" si="147"/>
        <v>6</v>
      </c>
      <c r="R636">
        <f t="shared" si="148"/>
        <v>7</v>
      </c>
      <c r="S636">
        <f t="shared" si="149"/>
        <v>4</v>
      </c>
      <c r="T636">
        <f t="shared" si="150"/>
        <v>7</v>
      </c>
      <c r="U636">
        <f t="shared" si="151"/>
        <v>6</v>
      </c>
      <c r="V636">
        <f t="shared" si="152"/>
        <v>7</v>
      </c>
      <c r="W636">
        <f t="shared" si="153"/>
        <v>6</v>
      </c>
      <c r="X636">
        <f t="shared" si="154"/>
        <v>4</v>
      </c>
      <c r="Y636">
        <f t="shared" si="155"/>
        <v>5.5</v>
      </c>
      <c r="Z636">
        <f t="shared" si="156"/>
        <v>6.5</v>
      </c>
      <c r="AA636">
        <f t="shared" si="157"/>
        <v>6.5</v>
      </c>
      <c r="AB636">
        <f t="shared" si="158"/>
        <v>6.5</v>
      </c>
      <c r="AC636">
        <v>4.4400000000000004</v>
      </c>
      <c r="AD636">
        <v>5.23</v>
      </c>
      <c r="AE636">
        <v>5.4</v>
      </c>
      <c r="AF636">
        <v>4.83</v>
      </c>
      <c r="AG636">
        <v>5.38</v>
      </c>
      <c r="AH636" t="str">
        <f>LOOKUP(X636,{0,2.99,4.44,5.89},{"Low","Medium Low","Medium High","High"})</f>
        <v>Medium Low</v>
      </c>
      <c r="AI636" t="str">
        <f>LOOKUP(Y636,{0,4.12,5.23,6.34},{"Low","Medium Low","Medium High","High"})</f>
        <v>Medium High</v>
      </c>
      <c r="AJ636" t="str">
        <f>LOOKUP(Z636,{0,4.08,5.4,6.72},{"Low","Medium Low","Medium High","High"})</f>
        <v>Medium High</v>
      </c>
      <c r="AK636" t="str">
        <f>LOOKUP(AA636,{0,3.41,4.83,6.25},{"Low","Medium Low","Medium High","High"})</f>
        <v>High</v>
      </c>
      <c r="AL636" t="str">
        <f>LOOKUP(AB636,{0,4.31,5.38,6.45},{"Low","Medium Low","Medium High","High"})</f>
        <v>High</v>
      </c>
      <c r="AM636">
        <f>VLOOKUP(C636,'CLEAN DATA'!$C$1:$BE$1213,25,FALSE)</f>
        <v>1</v>
      </c>
      <c r="AN636">
        <f>VLOOKUP($C636,'CLEAN DATA'!$C$1:$BE$1213,2,FALSE)</f>
        <v>41</v>
      </c>
      <c r="AO636" t="str">
        <f t="shared" si="159"/>
        <v>41-50</v>
      </c>
      <c r="AP636">
        <f>VLOOKUP(C636,'AT Copy'!C635:BP1847,66,FALSE)</f>
        <v>8</v>
      </c>
      <c r="AQ636">
        <f>VLOOKUP(C636,'AT Copy'!C635:BP1847,40,FALSE)</f>
        <v>1</v>
      </c>
    </row>
    <row r="637" spans="1:43" x14ac:dyDescent="0.2">
      <c r="A637">
        <v>636</v>
      </c>
      <c r="B637" s="2">
        <v>44096.827951388892</v>
      </c>
      <c r="C637" t="s">
        <v>831</v>
      </c>
      <c r="D637">
        <v>6</v>
      </c>
      <c r="E637">
        <v>1</v>
      </c>
      <c r="F637">
        <v>6</v>
      </c>
      <c r="G637">
        <v>1</v>
      </c>
      <c r="H637">
        <v>7</v>
      </c>
      <c r="I637">
        <v>3</v>
      </c>
      <c r="J637">
        <v>7</v>
      </c>
      <c r="K637">
        <v>1</v>
      </c>
      <c r="L637">
        <v>7</v>
      </c>
      <c r="M637">
        <v>1</v>
      </c>
      <c r="N637">
        <f t="shared" si="144"/>
        <v>6</v>
      </c>
      <c r="O637">
        <f t="shared" si="145"/>
        <v>7</v>
      </c>
      <c r="P637">
        <f t="shared" si="146"/>
        <v>6</v>
      </c>
      <c r="Q637">
        <f t="shared" si="147"/>
        <v>7</v>
      </c>
      <c r="R637">
        <f t="shared" si="148"/>
        <v>7</v>
      </c>
      <c r="S637">
        <f t="shared" si="149"/>
        <v>5</v>
      </c>
      <c r="T637">
        <f t="shared" si="150"/>
        <v>7</v>
      </c>
      <c r="U637">
        <f t="shared" si="151"/>
        <v>7</v>
      </c>
      <c r="V637">
        <f t="shared" si="152"/>
        <v>7</v>
      </c>
      <c r="W637">
        <f t="shared" si="153"/>
        <v>7</v>
      </c>
      <c r="X637">
        <f t="shared" si="154"/>
        <v>5.5</v>
      </c>
      <c r="Y637">
        <f t="shared" si="155"/>
        <v>7</v>
      </c>
      <c r="Z637">
        <f t="shared" si="156"/>
        <v>6.5</v>
      </c>
      <c r="AA637">
        <f t="shared" si="157"/>
        <v>7</v>
      </c>
      <c r="AB637">
        <f t="shared" si="158"/>
        <v>7</v>
      </c>
      <c r="AC637">
        <v>4.4400000000000004</v>
      </c>
      <c r="AD637">
        <v>5.23</v>
      </c>
      <c r="AE637">
        <v>5.4</v>
      </c>
      <c r="AF637">
        <v>4.83</v>
      </c>
      <c r="AG637">
        <v>5.38</v>
      </c>
      <c r="AH637" t="str">
        <f>LOOKUP(X637,{0,2.99,4.44,5.89},{"Low","Medium Low","Medium High","High"})</f>
        <v>Medium High</v>
      </c>
      <c r="AI637" t="str">
        <f>LOOKUP(Y637,{0,4.12,5.23,6.34},{"Low","Medium Low","Medium High","High"})</f>
        <v>High</v>
      </c>
      <c r="AJ637" t="str">
        <f>LOOKUP(Z637,{0,4.08,5.4,6.72},{"Low","Medium Low","Medium High","High"})</f>
        <v>Medium High</v>
      </c>
      <c r="AK637" t="str">
        <f>LOOKUP(AA637,{0,3.41,4.83,6.25},{"Low","Medium Low","Medium High","High"})</f>
        <v>High</v>
      </c>
      <c r="AL637" t="str">
        <f>LOOKUP(AB637,{0,4.31,5.38,6.45},{"Low","Medium Low","Medium High","High"})</f>
        <v>High</v>
      </c>
      <c r="AM637">
        <f>VLOOKUP(C637,'CLEAN DATA'!$C$1:$BE$1213,25,FALSE)</f>
        <v>1</v>
      </c>
      <c r="AN637">
        <f>VLOOKUP($C637,'CLEAN DATA'!$C$1:$BE$1213,2,FALSE)</f>
        <v>36</v>
      </c>
      <c r="AO637" t="str">
        <f t="shared" si="159"/>
        <v>31-40</v>
      </c>
      <c r="AP637">
        <f>VLOOKUP(C637,'AT Copy'!C636:BP1848,66,FALSE)</f>
        <v>4</v>
      </c>
      <c r="AQ637">
        <f>VLOOKUP(C637,'AT Copy'!C636:BP1848,40,FALSE)</f>
        <v>1</v>
      </c>
    </row>
    <row r="638" spans="1:43" x14ac:dyDescent="0.2">
      <c r="A638">
        <v>637</v>
      </c>
      <c r="B638" s="2">
        <v>44096.828148148146</v>
      </c>
      <c r="C638" t="s">
        <v>832</v>
      </c>
      <c r="D638">
        <v>3</v>
      </c>
      <c r="E638">
        <v>1</v>
      </c>
      <c r="F638">
        <v>6</v>
      </c>
      <c r="G638">
        <v>2</v>
      </c>
      <c r="H638">
        <v>3</v>
      </c>
      <c r="I638">
        <v>7</v>
      </c>
      <c r="J638">
        <v>6</v>
      </c>
      <c r="K638">
        <v>1</v>
      </c>
      <c r="L638">
        <v>6</v>
      </c>
      <c r="M638">
        <v>2</v>
      </c>
      <c r="N638">
        <f t="shared" si="144"/>
        <v>3</v>
      </c>
      <c r="O638">
        <f t="shared" si="145"/>
        <v>7</v>
      </c>
      <c r="P638">
        <f t="shared" si="146"/>
        <v>6</v>
      </c>
      <c r="Q638">
        <f t="shared" si="147"/>
        <v>6</v>
      </c>
      <c r="R638">
        <f t="shared" si="148"/>
        <v>3</v>
      </c>
      <c r="S638">
        <f t="shared" si="149"/>
        <v>1</v>
      </c>
      <c r="T638">
        <f t="shared" si="150"/>
        <v>6</v>
      </c>
      <c r="U638">
        <f t="shared" si="151"/>
        <v>7</v>
      </c>
      <c r="V638">
        <f t="shared" si="152"/>
        <v>6</v>
      </c>
      <c r="W638">
        <f t="shared" si="153"/>
        <v>6</v>
      </c>
      <c r="X638">
        <f t="shared" si="154"/>
        <v>2</v>
      </c>
      <c r="Y638">
        <f t="shared" si="155"/>
        <v>6.5</v>
      </c>
      <c r="Z638">
        <f t="shared" si="156"/>
        <v>6.5</v>
      </c>
      <c r="AA638">
        <f t="shared" si="157"/>
        <v>6</v>
      </c>
      <c r="AB638">
        <f t="shared" si="158"/>
        <v>4.5</v>
      </c>
      <c r="AC638">
        <v>4.4400000000000004</v>
      </c>
      <c r="AD638">
        <v>5.23</v>
      </c>
      <c r="AE638">
        <v>5.4</v>
      </c>
      <c r="AF638">
        <v>4.83</v>
      </c>
      <c r="AG638">
        <v>5.38</v>
      </c>
      <c r="AH638" t="str">
        <f>LOOKUP(X638,{0,2.99,4.44,5.89},{"Low","Medium Low","Medium High","High"})</f>
        <v>Low</v>
      </c>
      <c r="AI638" t="str">
        <f>LOOKUP(Y638,{0,4.12,5.23,6.34},{"Low","Medium Low","Medium High","High"})</f>
        <v>High</v>
      </c>
      <c r="AJ638" t="str">
        <f>LOOKUP(Z638,{0,4.08,5.4,6.72},{"Low","Medium Low","Medium High","High"})</f>
        <v>Medium High</v>
      </c>
      <c r="AK638" t="str">
        <f>LOOKUP(AA638,{0,3.41,4.83,6.25},{"Low","Medium Low","Medium High","High"})</f>
        <v>Medium High</v>
      </c>
      <c r="AL638" t="str">
        <f>LOOKUP(AB638,{0,4.31,5.38,6.45},{"Low","Medium Low","Medium High","High"})</f>
        <v>Medium Low</v>
      </c>
      <c r="AM638">
        <f>VLOOKUP(C638,'CLEAN DATA'!$C$1:$BE$1213,25,FALSE)</f>
        <v>13</v>
      </c>
      <c r="AN638">
        <f>VLOOKUP($C638,'CLEAN DATA'!$C$1:$BE$1213,2,FALSE)</f>
        <v>67</v>
      </c>
      <c r="AO638" t="str">
        <f t="shared" si="159"/>
        <v>60+</v>
      </c>
      <c r="AP638">
        <f>VLOOKUP(C638,'AT Copy'!C637:BP1849,66,FALSE)</f>
        <v>2</v>
      </c>
      <c r="AQ638">
        <f>VLOOKUP(C638,'AT Copy'!C637:BP1849,40,FALSE)</f>
        <v>0</v>
      </c>
    </row>
    <row r="639" spans="1:43" x14ac:dyDescent="0.2">
      <c r="A639">
        <v>638</v>
      </c>
      <c r="B639" s="2">
        <v>44096.830821759257</v>
      </c>
      <c r="C639" t="s">
        <v>833</v>
      </c>
      <c r="D639">
        <v>7</v>
      </c>
      <c r="E639">
        <v>2</v>
      </c>
      <c r="F639">
        <v>6</v>
      </c>
      <c r="G639">
        <v>2</v>
      </c>
      <c r="H639">
        <v>7</v>
      </c>
      <c r="I639">
        <v>2</v>
      </c>
      <c r="J639">
        <v>6</v>
      </c>
      <c r="K639">
        <v>3</v>
      </c>
      <c r="L639">
        <v>6</v>
      </c>
      <c r="M639">
        <v>2</v>
      </c>
      <c r="N639">
        <f t="shared" si="144"/>
        <v>7</v>
      </c>
      <c r="O639">
        <f t="shared" si="145"/>
        <v>6</v>
      </c>
      <c r="P639">
        <f t="shared" si="146"/>
        <v>6</v>
      </c>
      <c r="Q639">
        <f t="shared" si="147"/>
        <v>6</v>
      </c>
      <c r="R639">
        <f t="shared" si="148"/>
        <v>7</v>
      </c>
      <c r="S639">
        <f t="shared" si="149"/>
        <v>6</v>
      </c>
      <c r="T639">
        <f t="shared" si="150"/>
        <v>6</v>
      </c>
      <c r="U639">
        <f t="shared" si="151"/>
        <v>5</v>
      </c>
      <c r="V639">
        <f t="shared" si="152"/>
        <v>6</v>
      </c>
      <c r="W639">
        <f t="shared" si="153"/>
        <v>6</v>
      </c>
      <c r="X639">
        <f t="shared" si="154"/>
        <v>6.5</v>
      </c>
      <c r="Y639">
        <f t="shared" si="155"/>
        <v>6</v>
      </c>
      <c r="Z639">
        <f t="shared" si="156"/>
        <v>5.5</v>
      </c>
      <c r="AA639">
        <f t="shared" si="157"/>
        <v>6</v>
      </c>
      <c r="AB639">
        <f t="shared" si="158"/>
        <v>6.5</v>
      </c>
      <c r="AC639">
        <v>4.4400000000000004</v>
      </c>
      <c r="AD639">
        <v>5.23</v>
      </c>
      <c r="AE639">
        <v>5.4</v>
      </c>
      <c r="AF639">
        <v>4.83</v>
      </c>
      <c r="AG639">
        <v>5.38</v>
      </c>
      <c r="AH639" t="str">
        <f>LOOKUP(X639,{0,2.99,4.44,5.89},{"Low","Medium Low","Medium High","High"})</f>
        <v>High</v>
      </c>
      <c r="AI639" t="str">
        <f>LOOKUP(Y639,{0,4.12,5.23,6.34},{"Low","Medium Low","Medium High","High"})</f>
        <v>Medium High</v>
      </c>
      <c r="AJ639" t="str">
        <f>LOOKUP(Z639,{0,4.08,5.4,6.72},{"Low","Medium Low","Medium High","High"})</f>
        <v>Medium High</v>
      </c>
      <c r="AK639" t="str">
        <f>LOOKUP(AA639,{0,3.41,4.83,6.25},{"Low","Medium Low","Medium High","High"})</f>
        <v>Medium High</v>
      </c>
      <c r="AL639" t="str">
        <f>LOOKUP(AB639,{0,4.31,5.38,6.45},{"Low","Medium Low","Medium High","High"})</f>
        <v>High</v>
      </c>
      <c r="AM639">
        <f>VLOOKUP(C639,'CLEAN DATA'!$C$1:$BE$1213,25,FALSE)</f>
        <v>14</v>
      </c>
      <c r="AN639">
        <f>VLOOKUP($C639,'CLEAN DATA'!$C$1:$BE$1213,2,FALSE)</f>
        <v>55</v>
      </c>
      <c r="AO639" t="str">
        <f t="shared" si="159"/>
        <v>51-60</v>
      </c>
      <c r="AP639">
        <f>VLOOKUP(C639,'AT Copy'!C638:BP1850,66,FALSE)</f>
        <v>4</v>
      </c>
      <c r="AQ639">
        <f>VLOOKUP(C639,'AT Copy'!C638:BP1850,40,FALSE)</f>
        <v>1</v>
      </c>
    </row>
    <row r="640" spans="1:43" x14ac:dyDescent="0.2">
      <c r="A640">
        <v>639</v>
      </c>
      <c r="B640" s="2">
        <v>44096.839108796295</v>
      </c>
      <c r="C640" t="s">
        <v>834</v>
      </c>
      <c r="D640">
        <v>2</v>
      </c>
      <c r="E640">
        <v>1</v>
      </c>
      <c r="F640">
        <v>7</v>
      </c>
      <c r="G640">
        <v>1</v>
      </c>
      <c r="H640">
        <v>5</v>
      </c>
      <c r="I640">
        <v>6</v>
      </c>
      <c r="J640">
        <v>6</v>
      </c>
      <c r="K640">
        <v>2</v>
      </c>
      <c r="L640">
        <v>7</v>
      </c>
      <c r="M640">
        <v>5</v>
      </c>
      <c r="N640">
        <f t="shared" si="144"/>
        <v>2</v>
      </c>
      <c r="O640">
        <f t="shared" si="145"/>
        <v>7</v>
      </c>
      <c r="P640">
        <f t="shared" si="146"/>
        <v>7</v>
      </c>
      <c r="Q640">
        <f t="shared" si="147"/>
        <v>7</v>
      </c>
      <c r="R640">
        <f t="shared" si="148"/>
        <v>5</v>
      </c>
      <c r="S640">
        <f t="shared" si="149"/>
        <v>2</v>
      </c>
      <c r="T640">
        <f t="shared" si="150"/>
        <v>6</v>
      </c>
      <c r="U640">
        <f t="shared" si="151"/>
        <v>6</v>
      </c>
      <c r="V640">
        <f t="shared" si="152"/>
        <v>7</v>
      </c>
      <c r="W640">
        <f t="shared" si="153"/>
        <v>3</v>
      </c>
      <c r="X640">
        <f t="shared" si="154"/>
        <v>2</v>
      </c>
      <c r="Y640">
        <f t="shared" si="155"/>
        <v>6.5</v>
      </c>
      <c r="Z640">
        <f t="shared" si="156"/>
        <v>6.5</v>
      </c>
      <c r="AA640">
        <f t="shared" si="157"/>
        <v>7</v>
      </c>
      <c r="AB640">
        <f t="shared" si="158"/>
        <v>4</v>
      </c>
      <c r="AC640">
        <v>4.4400000000000004</v>
      </c>
      <c r="AD640">
        <v>5.23</v>
      </c>
      <c r="AE640">
        <v>5.4</v>
      </c>
      <c r="AF640">
        <v>4.83</v>
      </c>
      <c r="AG640">
        <v>5.38</v>
      </c>
      <c r="AH640" t="str">
        <f>LOOKUP(X640,{0,2.99,4.44,5.89},{"Low","Medium Low","Medium High","High"})</f>
        <v>Low</v>
      </c>
      <c r="AI640" t="str">
        <f>LOOKUP(Y640,{0,4.12,5.23,6.34},{"Low","Medium Low","Medium High","High"})</f>
        <v>High</v>
      </c>
      <c r="AJ640" t="str">
        <f>LOOKUP(Z640,{0,4.08,5.4,6.72},{"Low","Medium Low","Medium High","High"})</f>
        <v>Medium High</v>
      </c>
      <c r="AK640" t="str">
        <f>LOOKUP(AA640,{0,3.41,4.83,6.25},{"Low","Medium Low","Medium High","High"})</f>
        <v>High</v>
      </c>
      <c r="AL640" t="str">
        <f>LOOKUP(AB640,{0,4.31,5.38,6.45},{"Low","Medium Low","Medium High","High"})</f>
        <v>Low</v>
      </c>
      <c r="AM640">
        <f>VLOOKUP(C640,'CLEAN DATA'!$C$1:$BE$1213,25,FALSE)</f>
        <v>13</v>
      </c>
      <c r="AN640">
        <f>VLOOKUP($C640,'CLEAN DATA'!$C$1:$BE$1213,2,FALSE)</f>
        <v>59</v>
      </c>
      <c r="AO640" t="str">
        <f t="shared" si="159"/>
        <v>51-60</v>
      </c>
      <c r="AP640">
        <f>VLOOKUP(C640,'AT Copy'!C639:BP1851,66,FALSE)</f>
        <v>2</v>
      </c>
      <c r="AQ640">
        <f>VLOOKUP(C640,'AT Copy'!C639:BP1851,40,FALSE)</f>
        <v>0</v>
      </c>
    </row>
    <row r="641" spans="1:43" x14ac:dyDescent="0.2">
      <c r="A641">
        <v>640</v>
      </c>
      <c r="B641" s="2">
        <v>44096.839456018519</v>
      </c>
      <c r="C641" t="s">
        <v>835</v>
      </c>
      <c r="D641">
        <v>6</v>
      </c>
      <c r="E641">
        <v>1</v>
      </c>
      <c r="F641">
        <v>7</v>
      </c>
      <c r="G641">
        <v>2</v>
      </c>
      <c r="H641">
        <v>7</v>
      </c>
      <c r="I641">
        <v>5</v>
      </c>
      <c r="J641">
        <v>7</v>
      </c>
      <c r="K641">
        <v>3</v>
      </c>
      <c r="L641">
        <v>6</v>
      </c>
      <c r="M641">
        <v>6</v>
      </c>
      <c r="N641">
        <f t="shared" si="144"/>
        <v>6</v>
      </c>
      <c r="O641">
        <f t="shared" si="145"/>
        <v>7</v>
      </c>
      <c r="P641">
        <f t="shared" si="146"/>
        <v>7</v>
      </c>
      <c r="Q641">
        <f t="shared" si="147"/>
        <v>6</v>
      </c>
      <c r="R641">
        <f t="shared" si="148"/>
        <v>7</v>
      </c>
      <c r="S641">
        <f t="shared" si="149"/>
        <v>3</v>
      </c>
      <c r="T641">
        <f t="shared" si="150"/>
        <v>7</v>
      </c>
      <c r="U641">
        <f t="shared" si="151"/>
        <v>5</v>
      </c>
      <c r="V641">
        <f t="shared" si="152"/>
        <v>6</v>
      </c>
      <c r="W641">
        <f t="shared" si="153"/>
        <v>2</v>
      </c>
      <c r="X641">
        <f t="shared" si="154"/>
        <v>4.5</v>
      </c>
      <c r="Y641">
        <f t="shared" si="155"/>
        <v>7</v>
      </c>
      <c r="Z641">
        <f t="shared" si="156"/>
        <v>6</v>
      </c>
      <c r="AA641">
        <f t="shared" si="157"/>
        <v>6</v>
      </c>
      <c r="AB641">
        <f t="shared" si="158"/>
        <v>4.5</v>
      </c>
      <c r="AC641">
        <v>4.4400000000000004</v>
      </c>
      <c r="AD641">
        <v>5.23</v>
      </c>
      <c r="AE641">
        <v>5.4</v>
      </c>
      <c r="AF641">
        <v>4.83</v>
      </c>
      <c r="AG641">
        <v>5.38</v>
      </c>
      <c r="AH641" t="str">
        <f>LOOKUP(X641,{0,2.99,4.44,5.89},{"Low","Medium Low","Medium High","High"})</f>
        <v>Medium High</v>
      </c>
      <c r="AI641" t="str">
        <f>LOOKUP(Y641,{0,4.12,5.23,6.34},{"Low","Medium Low","Medium High","High"})</f>
        <v>High</v>
      </c>
      <c r="AJ641" t="str">
        <f>LOOKUP(Z641,{0,4.08,5.4,6.72},{"Low","Medium Low","Medium High","High"})</f>
        <v>Medium High</v>
      </c>
      <c r="AK641" t="str">
        <f>LOOKUP(AA641,{0,3.41,4.83,6.25},{"Low","Medium Low","Medium High","High"})</f>
        <v>Medium High</v>
      </c>
      <c r="AL641" t="str">
        <f>LOOKUP(AB641,{0,4.31,5.38,6.45},{"Low","Medium Low","Medium High","High"})</f>
        <v>Medium Low</v>
      </c>
      <c r="AM641">
        <f>VLOOKUP(C641,'CLEAN DATA'!$C$1:$BE$1213,25,FALSE)</f>
        <v>1</v>
      </c>
      <c r="AN641">
        <f>VLOOKUP($C641,'CLEAN DATA'!$C$1:$BE$1213,2,FALSE)</f>
        <v>51</v>
      </c>
      <c r="AO641" t="str">
        <f t="shared" si="159"/>
        <v>51-60</v>
      </c>
      <c r="AP641">
        <f>VLOOKUP(C641,'AT Copy'!C640:BP1852,66,FALSE)</f>
        <v>2</v>
      </c>
      <c r="AQ641">
        <f>VLOOKUP(C641,'AT Copy'!C640:BP1852,40,FALSE)</f>
        <v>0</v>
      </c>
    </row>
    <row r="642" spans="1:43" x14ac:dyDescent="0.2">
      <c r="A642">
        <v>641</v>
      </c>
      <c r="B642" s="2">
        <v>44096.840995370374</v>
      </c>
      <c r="C642" t="s">
        <v>836</v>
      </c>
      <c r="D642">
        <v>5</v>
      </c>
      <c r="E642">
        <v>1</v>
      </c>
      <c r="F642">
        <v>7</v>
      </c>
      <c r="G642">
        <v>4</v>
      </c>
      <c r="H642">
        <v>5</v>
      </c>
      <c r="I642">
        <v>1</v>
      </c>
      <c r="J642">
        <v>7</v>
      </c>
      <c r="K642">
        <v>1</v>
      </c>
      <c r="L642">
        <v>5</v>
      </c>
      <c r="M642">
        <v>3</v>
      </c>
      <c r="N642">
        <f t="shared" si="144"/>
        <v>5</v>
      </c>
      <c r="O642">
        <f t="shared" si="145"/>
        <v>7</v>
      </c>
      <c r="P642">
        <f t="shared" si="146"/>
        <v>7</v>
      </c>
      <c r="Q642">
        <f t="shared" si="147"/>
        <v>4</v>
      </c>
      <c r="R642">
        <f t="shared" si="148"/>
        <v>5</v>
      </c>
      <c r="S642">
        <f t="shared" si="149"/>
        <v>7</v>
      </c>
      <c r="T642">
        <f t="shared" si="150"/>
        <v>7</v>
      </c>
      <c r="U642">
        <f t="shared" si="151"/>
        <v>7</v>
      </c>
      <c r="V642">
        <f t="shared" si="152"/>
        <v>5</v>
      </c>
      <c r="W642">
        <f t="shared" si="153"/>
        <v>5</v>
      </c>
      <c r="X642">
        <f t="shared" si="154"/>
        <v>6</v>
      </c>
      <c r="Y642">
        <f t="shared" si="155"/>
        <v>7</v>
      </c>
      <c r="Z642">
        <f t="shared" si="156"/>
        <v>7</v>
      </c>
      <c r="AA642">
        <f t="shared" si="157"/>
        <v>4.5</v>
      </c>
      <c r="AB642">
        <f t="shared" si="158"/>
        <v>5</v>
      </c>
      <c r="AC642">
        <v>4.4400000000000004</v>
      </c>
      <c r="AD642">
        <v>5.23</v>
      </c>
      <c r="AE642">
        <v>5.4</v>
      </c>
      <c r="AF642">
        <v>4.83</v>
      </c>
      <c r="AG642">
        <v>5.38</v>
      </c>
      <c r="AH642" t="str">
        <f>LOOKUP(X642,{0,2.99,4.44,5.89},{"Low","Medium Low","Medium High","High"})</f>
        <v>High</v>
      </c>
      <c r="AI642" t="str">
        <f>LOOKUP(Y642,{0,4.12,5.23,6.34},{"Low","Medium Low","Medium High","High"})</f>
        <v>High</v>
      </c>
      <c r="AJ642" t="str">
        <f>LOOKUP(Z642,{0,4.08,5.4,6.72},{"Low","Medium Low","Medium High","High"})</f>
        <v>High</v>
      </c>
      <c r="AK642" t="str">
        <f>LOOKUP(AA642,{0,3.41,4.83,6.25},{"Low","Medium Low","Medium High","High"})</f>
        <v>Medium Low</v>
      </c>
      <c r="AL642" t="str">
        <f>LOOKUP(AB642,{0,4.31,5.38,6.45},{"Low","Medium Low","Medium High","High"})</f>
        <v>Medium Low</v>
      </c>
      <c r="AM642">
        <f>VLOOKUP(C642,'CLEAN DATA'!$C$1:$BE$1213,25,FALSE)</f>
        <v>11</v>
      </c>
      <c r="AN642">
        <f>VLOOKUP($C642,'CLEAN DATA'!$C$1:$BE$1213,2,FALSE)</f>
        <v>77</v>
      </c>
      <c r="AO642" t="str">
        <f t="shared" si="159"/>
        <v>60+</v>
      </c>
      <c r="AP642">
        <f>VLOOKUP(C642,'AT Copy'!C641:BP1853,66,FALSE)</f>
        <v>4</v>
      </c>
      <c r="AQ642">
        <f>VLOOKUP(C642,'AT Copy'!C641:BP1853,40,FALSE)</f>
        <v>0</v>
      </c>
    </row>
    <row r="643" spans="1:43" x14ac:dyDescent="0.2">
      <c r="A643">
        <v>642</v>
      </c>
      <c r="B643" s="2">
        <v>44096.843171296299</v>
      </c>
      <c r="C643" t="s">
        <v>838</v>
      </c>
      <c r="D643">
        <v>7</v>
      </c>
      <c r="E643">
        <v>2</v>
      </c>
      <c r="F643">
        <v>7</v>
      </c>
      <c r="G643">
        <v>5</v>
      </c>
      <c r="H643">
        <v>6</v>
      </c>
      <c r="I643">
        <v>5</v>
      </c>
      <c r="J643">
        <v>7</v>
      </c>
      <c r="K643">
        <v>1</v>
      </c>
      <c r="L643">
        <v>5</v>
      </c>
      <c r="M643">
        <v>3</v>
      </c>
      <c r="N643">
        <f t="shared" ref="N643:N706" si="160">D643</f>
        <v>7</v>
      </c>
      <c r="O643">
        <f t="shared" ref="O643:O706" si="161">IF(E643=1,7,IF(E643=2,6,IF(E643=3,5,IF(E643=4,4,IF(E643=5,3,IF(E643=6,2,IF(E643=7,1,"")))))))</f>
        <v>6</v>
      </c>
      <c r="P643">
        <f t="shared" ref="P643:P706" si="162">F643</f>
        <v>7</v>
      </c>
      <c r="Q643">
        <f t="shared" ref="Q643:Q706" si="163">IF(G643=1,7,IF(G643=2,6,IF(G643=3,5,IF(G643=4,4,IF(G643=5,3,IF(G643=6,2,IF(G643=7,1,"")))))))</f>
        <v>3</v>
      </c>
      <c r="R643">
        <f t="shared" ref="R643:R706" si="164">H643</f>
        <v>6</v>
      </c>
      <c r="S643">
        <f t="shared" ref="S643:S706" si="165">IF(I643=1,7,IF(I643=2,6,IF(I643=3,5,IF(I643=4,4,IF(I643=5,3,IF(I643=6,2,IF(I643=7,1,"")))))))</f>
        <v>3</v>
      </c>
      <c r="T643">
        <f t="shared" ref="T643:T706" si="166">J643</f>
        <v>7</v>
      </c>
      <c r="U643">
        <f t="shared" ref="U643:U706" si="167">IF(K643=1,7,IF(K643=2,6,IF(K643=3,5,IF(K643=4,4,IF(K643=5,3,IF(K643=6,2,IF(K643=7,1,"")))))))</f>
        <v>7</v>
      </c>
      <c r="V643">
        <f t="shared" ref="V643:V706" si="168">L643</f>
        <v>5</v>
      </c>
      <c r="W643">
        <f t="shared" ref="W643:W706" si="169">IF(M643=1,7,IF(M643=2,6,IF(M643=3,5,IF(M643=4,4,IF(M643=5,3,IF(M643=6,2,IF(M643=7,1,"")))))))</f>
        <v>5</v>
      </c>
      <c r="X643">
        <f t="shared" ref="X643:X706" si="170">(N643+S643)/2</f>
        <v>5</v>
      </c>
      <c r="Y643">
        <f t="shared" ref="Y643:Y706" si="171">(O643+T643)/2</f>
        <v>6.5</v>
      </c>
      <c r="Z643">
        <f t="shared" ref="Z643:Z706" si="172">(P643+U643)/2</f>
        <v>7</v>
      </c>
      <c r="AA643">
        <f t="shared" ref="AA643:AA706" si="173">(Q643+V643)/2</f>
        <v>4</v>
      </c>
      <c r="AB643">
        <f t="shared" ref="AB643:AB706" si="174">(R643+W643)/2</f>
        <v>5.5</v>
      </c>
      <c r="AC643">
        <v>4.4400000000000004</v>
      </c>
      <c r="AD643">
        <v>5.23</v>
      </c>
      <c r="AE643">
        <v>5.4</v>
      </c>
      <c r="AF643">
        <v>4.83</v>
      </c>
      <c r="AG643">
        <v>5.38</v>
      </c>
      <c r="AH643" t="str">
        <f>LOOKUP(X643,{0,2.99,4.44,5.89},{"Low","Medium Low","Medium High","High"})</f>
        <v>Medium High</v>
      </c>
      <c r="AI643" t="str">
        <f>LOOKUP(Y643,{0,4.12,5.23,6.34},{"Low","Medium Low","Medium High","High"})</f>
        <v>High</v>
      </c>
      <c r="AJ643" t="str">
        <f>LOOKUP(Z643,{0,4.08,5.4,6.72},{"Low","Medium Low","Medium High","High"})</f>
        <v>High</v>
      </c>
      <c r="AK643" t="str">
        <f>LOOKUP(AA643,{0,3.41,4.83,6.25},{"Low","Medium Low","Medium High","High"})</f>
        <v>Medium Low</v>
      </c>
      <c r="AL643" t="str">
        <f>LOOKUP(AB643,{0,4.31,5.38,6.45},{"Low","Medium Low","Medium High","High"})</f>
        <v>Medium High</v>
      </c>
      <c r="AM643">
        <f>VLOOKUP(C643,'CLEAN DATA'!$C$1:$BE$1213,25,FALSE)</f>
        <v>13</v>
      </c>
      <c r="AN643">
        <f>VLOOKUP($C643,'CLEAN DATA'!$C$1:$BE$1213,2,FALSE)</f>
        <v>68</v>
      </c>
      <c r="AO643" t="str">
        <f t="shared" ref="AO643:AO706" si="175">IF(AN643&lt;=20,"&lt;=30",IF(AN643&lt;=25,"&lt;=30",IF(AN643&lt;=30,"&lt;=30",IF(AN643&lt;=35,"31-40",IF(AN643&lt;=40,"31-40",IF(AN643&lt;=45,"41-50",IF(AN643&lt;=50,"41-50",IF(AN643&lt;=55,"51-60",IF(AN643&lt;=60,"51-60","60+")))))))))</f>
        <v>60+</v>
      </c>
      <c r="AP643">
        <f>VLOOKUP(C643,'AT Copy'!C642:BP1854,66,FALSE)</f>
        <v>6</v>
      </c>
      <c r="AQ643">
        <f>VLOOKUP(C643,'AT Copy'!C642:BP1854,40,FALSE)</f>
        <v>1</v>
      </c>
    </row>
    <row r="644" spans="1:43" x14ac:dyDescent="0.2">
      <c r="A644">
        <v>643</v>
      </c>
      <c r="B644" s="2">
        <v>44096.843969907408</v>
      </c>
      <c r="C644" t="s">
        <v>840</v>
      </c>
      <c r="D644">
        <v>6</v>
      </c>
      <c r="E644">
        <v>1</v>
      </c>
      <c r="F644">
        <v>6</v>
      </c>
      <c r="G644">
        <v>1</v>
      </c>
      <c r="H644">
        <v>6</v>
      </c>
      <c r="I644">
        <v>5</v>
      </c>
      <c r="J644">
        <v>6</v>
      </c>
      <c r="K644">
        <v>1</v>
      </c>
      <c r="L644">
        <v>7</v>
      </c>
      <c r="M644">
        <v>1</v>
      </c>
      <c r="N644">
        <f t="shared" si="160"/>
        <v>6</v>
      </c>
      <c r="O644">
        <f t="shared" si="161"/>
        <v>7</v>
      </c>
      <c r="P644">
        <f t="shared" si="162"/>
        <v>6</v>
      </c>
      <c r="Q644">
        <f t="shared" si="163"/>
        <v>7</v>
      </c>
      <c r="R644">
        <f t="shared" si="164"/>
        <v>6</v>
      </c>
      <c r="S644">
        <f t="shared" si="165"/>
        <v>3</v>
      </c>
      <c r="T644">
        <f t="shared" si="166"/>
        <v>6</v>
      </c>
      <c r="U644">
        <f t="shared" si="167"/>
        <v>7</v>
      </c>
      <c r="V644">
        <f t="shared" si="168"/>
        <v>7</v>
      </c>
      <c r="W644">
        <f t="shared" si="169"/>
        <v>7</v>
      </c>
      <c r="X644">
        <f t="shared" si="170"/>
        <v>4.5</v>
      </c>
      <c r="Y644">
        <f t="shared" si="171"/>
        <v>6.5</v>
      </c>
      <c r="Z644">
        <f t="shared" si="172"/>
        <v>6.5</v>
      </c>
      <c r="AA644">
        <f t="shared" si="173"/>
        <v>7</v>
      </c>
      <c r="AB644">
        <f t="shared" si="174"/>
        <v>6.5</v>
      </c>
      <c r="AC644">
        <v>4.4400000000000004</v>
      </c>
      <c r="AD644">
        <v>5.23</v>
      </c>
      <c r="AE644">
        <v>5.4</v>
      </c>
      <c r="AF644">
        <v>4.83</v>
      </c>
      <c r="AG644">
        <v>5.38</v>
      </c>
      <c r="AH644" t="str">
        <f>LOOKUP(X644,{0,2.99,4.44,5.89},{"Low","Medium Low","Medium High","High"})</f>
        <v>Medium High</v>
      </c>
      <c r="AI644" t="str">
        <f>LOOKUP(Y644,{0,4.12,5.23,6.34},{"Low","Medium Low","Medium High","High"})</f>
        <v>High</v>
      </c>
      <c r="AJ644" t="str">
        <f>LOOKUP(Z644,{0,4.08,5.4,6.72},{"Low","Medium Low","Medium High","High"})</f>
        <v>Medium High</v>
      </c>
      <c r="AK644" t="str">
        <f>LOOKUP(AA644,{0,3.41,4.83,6.25},{"Low","Medium Low","Medium High","High"})</f>
        <v>High</v>
      </c>
      <c r="AL644" t="str">
        <f>LOOKUP(AB644,{0,4.31,5.38,6.45},{"Low","Medium Low","Medium High","High"})</f>
        <v>High</v>
      </c>
      <c r="AM644">
        <f>VLOOKUP(C644,'CLEAN DATA'!$C$1:$BE$1213,25,FALSE)</f>
        <v>10</v>
      </c>
      <c r="AN644">
        <f>VLOOKUP($C644,'CLEAN DATA'!$C$1:$BE$1213,2,FALSE)</f>
        <v>68</v>
      </c>
      <c r="AO644" t="str">
        <f t="shared" si="175"/>
        <v>60+</v>
      </c>
      <c r="AP644">
        <f>VLOOKUP(C644,'AT Copy'!C643:BP1855,66,FALSE)</f>
        <v>8</v>
      </c>
      <c r="AQ644">
        <f>VLOOKUP(C644,'AT Copy'!C643:BP1855,40,FALSE)</f>
        <v>0</v>
      </c>
    </row>
    <row r="645" spans="1:43" x14ac:dyDescent="0.2">
      <c r="A645">
        <v>644</v>
      </c>
      <c r="B645" s="2">
        <v>44096.847824074073</v>
      </c>
      <c r="C645" t="s">
        <v>841</v>
      </c>
      <c r="D645">
        <v>5</v>
      </c>
      <c r="E645">
        <v>1</v>
      </c>
      <c r="F645">
        <v>7</v>
      </c>
      <c r="G645">
        <v>2</v>
      </c>
      <c r="H645">
        <v>5</v>
      </c>
      <c r="I645">
        <v>6</v>
      </c>
      <c r="J645">
        <v>7</v>
      </c>
      <c r="K645">
        <v>2</v>
      </c>
      <c r="L645">
        <v>4</v>
      </c>
      <c r="M645">
        <v>5</v>
      </c>
      <c r="N645">
        <f t="shared" si="160"/>
        <v>5</v>
      </c>
      <c r="O645">
        <f t="shared" si="161"/>
        <v>7</v>
      </c>
      <c r="P645">
        <f t="shared" si="162"/>
        <v>7</v>
      </c>
      <c r="Q645">
        <f t="shared" si="163"/>
        <v>6</v>
      </c>
      <c r="R645">
        <f t="shared" si="164"/>
        <v>5</v>
      </c>
      <c r="S645">
        <f t="shared" si="165"/>
        <v>2</v>
      </c>
      <c r="T645">
        <f t="shared" si="166"/>
        <v>7</v>
      </c>
      <c r="U645">
        <f t="shared" si="167"/>
        <v>6</v>
      </c>
      <c r="V645">
        <f t="shared" si="168"/>
        <v>4</v>
      </c>
      <c r="W645">
        <f t="shared" si="169"/>
        <v>3</v>
      </c>
      <c r="X645">
        <f t="shared" si="170"/>
        <v>3.5</v>
      </c>
      <c r="Y645">
        <f t="shared" si="171"/>
        <v>7</v>
      </c>
      <c r="Z645">
        <f t="shared" si="172"/>
        <v>6.5</v>
      </c>
      <c r="AA645">
        <f t="shared" si="173"/>
        <v>5</v>
      </c>
      <c r="AB645">
        <f t="shared" si="174"/>
        <v>4</v>
      </c>
      <c r="AC645">
        <v>4.4400000000000004</v>
      </c>
      <c r="AD645">
        <v>5.23</v>
      </c>
      <c r="AE645">
        <v>5.4</v>
      </c>
      <c r="AF645">
        <v>4.83</v>
      </c>
      <c r="AG645">
        <v>5.38</v>
      </c>
      <c r="AH645" t="str">
        <f>LOOKUP(X645,{0,2.99,4.44,5.89},{"Low","Medium Low","Medium High","High"})</f>
        <v>Medium Low</v>
      </c>
      <c r="AI645" t="str">
        <f>LOOKUP(Y645,{0,4.12,5.23,6.34},{"Low","Medium Low","Medium High","High"})</f>
        <v>High</v>
      </c>
      <c r="AJ645" t="str">
        <f>LOOKUP(Z645,{0,4.08,5.4,6.72},{"Low","Medium Low","Medium High","High"})</f>
        <v>Medium High</v>
      </c>
      <c r="AK645" t="str">
        <f>LOOKUP(AA645,{0,3.41,4.83,6.25},{"Low","Medium Low","Medium High","High"})</f>
        <v>Medium High</v>
      </c>
      <c r="AL645" t="str">
        <f>LOOKUP(AB645,{0,4.31,5.38,6.45},{"Low","Medium Low","Medium High","High"})</f>
        <v>Low</v>
      </c>
      <c r="AM645">
        <f>VLOOKUP(C645,'CLEAN DATA'!$C$1:$BE$1213,25,FALSE)</f>
        <v>3</v>
      </c>
      <c r="AN645">
        <f>VLOOKUP($C645,'CLEAN DATA'!$C$1:$BE$1213,2,FALSE)</f>
        <v>54</v>
      </c>
      <c r="AO645" t="str">
        <f t="shared" si="175"/>
        <v>51-60</v>
      </c>
      <c r="AP645">
        <f>VLOOKUP(C645,'AT Copy'!C644:BP1856,66,FALSE)</f>
        <v>2</v>
      </c>
      <c r="AQ645">
        <f>VLOOKUP(C645,'AT Copy'!C644:BP1856,40,FALSE)</f>
        <v>1</v>
      </c>
    </row>
    <row r="646" spans="1:43" x14ac:dyDescent="0.2">
      <c r="A646">
        <v>645</v>
      </c>
      <c r="B646" s="2">
        <v>44096.850023148145</v>
      </c>
      <c r="C646" t="s">
        <v>842</v>
      </c>
      <c r="D646">
        <v>7</v>
      </c>
      <c r="E646">
        <v>6</v>
      </c>
      <c r="F646">
        <v>5</v>
      </c>
      <c r="G646">
        <v>5</v>
      </c>
      <c r="H646">
        <v>4</v>
      </c>
      <c r="I646">
        <v>4</v>
      </c>
      <c r="J646">
        <v>6</v>
      </c>
      <c r="K646">
        <v>4</v>
      </c>
      <c r="L646">
        <v>4</v>
      </c>
      <c r="M646">
        <v>5</v>
      </c>
      <c r="N646">
        <f t="shared" si="160"/>
        <v>7</v>
      </c>
      <c r="O646">
        <f t="shared" si="161"/>
        <v>2</v>
      </c>
      <c r="P646">
        <f t="shared" si="162"/>
        <v>5</v>
      </c>
      <c r="Q646">
        <f t="shared" si="163"/>
        <v>3</v>
      </c>
      <c r="R646">
        <f t="shared" si="164"/>
        <v>4</v>
      </c>
      <c r="S646">
        <f t="shared" si="165"/>
        <v>4</v>
      </c>
      <c r="T646">
        <f t="shared" si="166"/>
        <v>6</v>
      </c>
      <c r="U646">
        <f t="shared" si="167"/>
        <v>4</v>
      </c>
      <c r="V646">
        <f t="shared" si="168"/>
        <v>4</v>
      </c>
      <c r="W646">
        <f t="shared" si="169"/>
        <v>3</v>
      </c>
      <c r="X646">
        <f t="shared" si="170"/>
        <v>5.5</v>
      </c>
      <c r="Y646">
        <f t="shared" si="171"/>
        <v>4</v>
      </c>
      <c r="Z646">
        <f t="shared" si="172"/>
        <v>4.5</v>
      </c>
      <c r="AA646">
        <f t="shared" si="173"/>
        <v>3.5</v>
      </c>
      <c r="AB646">
        <f t="shared" si="174"/>
        <v>3.5</v>
      </c>
      <c r="AC646">
        <v>4.4400000000000004</v>
      </c>
      <c r="AD646">
        <v>5.23</v>
      </c>
      <c r="AE646">
        <v>5.4</v>
      </c>
      <c r="AF646">
        <v>4.83</v>
      </c>
      <c r="AG646">
        <v>5.38</v>
      </c>
      <c r="AH646" t="str">
        <f>LOOKUP(X646,{0,2.99,4.44,5.89},{"Low","Medium Low","Medium High","High"})</f>
        <v>Medium High</v>
      </c>
      <c r="AI646" t="str">
        <f>LOOKUP(Y646,{0,4.12,5.23,6.34},{"Low","Medium Low","Medium High","High"})</f>
        <v>Low</v>
      </c>
      <c r="AJ646" t="str">
        <f>LOOKUP(Z646,{0,4.08,5.4,6.72},{"Low","Medium Low","Medium High","High"})</f>
        <v>Medium Low</v>
      </c>
      <c r="AK646" t="str">
        <f>LOOKUP(AA646,{0,3.41,4.83,6.25},{"Low","Medium Low","Medium High","High"})</f>
        <v>Medium Low</v>
      </c>
      <c r="AL646" t="str">
        <f>LOOKUP(AB646,{0,4.31,5.38,6.45},{"Low","Medium Low","Medium High","High"})</f>
        <v>Low</v>
      </c>
      <c r="AM646">
        <f>VLOOKUP(C646,'CLEAN DATA'!$C$1:$BE$1213,25,FALSE)</f>
        <v>1</v>
      </c>
      <c r="AN646">
        <f>VLOOKUP($C646,'CLEAN DATA'!$C$1:$BE$1213,2,FALSE)</f>
        <v>23</v>
      </c>
      <c r="AO646" t="str">
        <f t="shared" si="175"/>
        <v>&lt;=30</v>
      </c>
      <c r="AP646">
        <f>VLOOKUP(C646,'AT Copy'!C645:BP1857,66,FALSE)</f>
        <v>7</v>
      </c>
      <c r="AQ646">
        <f>VLOOKUP(C646,'AT Copy'!C645:BP1857,40,FALSE)</f>
        <v>1</v>
      </c>
    </row>
    <row r="647" spans="1:43" x14ac:dyDescent="0.2">
      <c r="A647">
        <v>646</v>
      </c>
      <c r="B647" s="2">
        <v>44096.852638888886</v>
      </c>
      <c r="C647" t="s">
        <v>843</v>
      </c>
      <c r="D647">
        <v>5</v>
      </c>
      <c r="E647">
        <v>4</v>
      </c>
      <c r="F647">
        <v>7</v>
      </c>
      <c r="G647">
        <v>1</v>
      </c>
      <c r="H647">
        <v>6</v>
      </c>
      <c r="I647">
        <v>7</v>
      </c>
      <c r="J647">
        <v>7</v>
      </c>
      <c r="K647">
        <v>1</v>
      </c>
      <c r="L647">
        <v>7</v>
      </c>
      <c r="M647">
        <v>7</v>
      </c>
      <c r="N647">
        <f t="shared" si="160"/>
        <v>5</v>
      </c>
      <c r="O647">
        <f t="shared" si="161"/>
        <v>4</v>
      </c>
      <c r="P647">
        <f t="shared" si="162"/>
        <v>7</v>
      </c>
      <c r="Q647">
        <f t="shared" si="163"/>
        <v>7</v>
      </c>
      <c r="R647">
        <f t="shared" si="164"/>
        <v>6</v>
      </c>
      <c r="S647">
        <f t="shared" si="165"/>
        <v>1</v>
      </c>
      <c r="T647">
        <f t="shared" si="166"/>
        <v>7</v>
      </c>
      <c r="U647">
        <f t="shared" si="167"/>
        <v>7</v>
      </c>
      <c r="V647">
        <f t="shared" si="168"/>
        <v>7</v>
      </c>
      <c r="W647">
        <f t="shared" si="169"/>
        <v>1</v>
      </c>
      <c r="X647">
        <f t="shared" si="170"/>
        <v>3</v>
      </c>
      <c r="Y647">
        <f t="shared" si="171"/>
        <v>5.5</v>
      </c>
      <c r="Z647">
        <f t="shared" si="172"/>
        <v>7</v>
      </c>
      <c r="AA647">
        <f t="shared" si="173"/>
        <v>7</v>
      </c>
      <c r="AB647">
        <f t="shared" si="174"/>
        <v>3.5</v>
      </c>
      <c r="AC647">
        <v>4.4400000000000004</v>
      </c>
      <c r="AD647">
        <v>5.23</v>
      </c>
      <c r="AE647">
        <v>5.4</v>
      </c>
      <c r="AF647">
        <v>4.83</v>
      </c>
      <c r="AG647">
        <v>5.38</v>
      </c>
      <c r="AH647" t="str">
        <f>LOOKUP(X647,{0,2.99,4.44,5.89},{"Low","Medium Low","Medium High","High"})</f>
        <v>Medium Low</v>
      </c>
      <c r="AI647" t="str">
        <f>LOOKUP(Y647,{0,4.12,5.23,6.34},{"Low","Medium Low","Medium High","High"})</f>
        <v>Medium High</v>
      </c>
      <c r="AJ647" t="str">
        <f>LOOKUP(Z647,{0,4.08,5.4,6.72},{"Low","Medium Low","Medium High","High"})</f>
        <v>High</v>
      </c>
      <c r="AK647" t="str">
        <f>LOOKUP(AA647,{0,3.41,4.83,6.25},{"Low","Medium Low","Medium High","High"})</f>
        <v>High</v>
      </c>
      <c r="AL647" t="str">
        <f>LOOKUP(AB647,{0,4.31,5.38,6.45},{"Low","Medium Low","Medium High","High"})</f>
        <v>Low</v>
      </c>
      <c r="AM647">
        <f>VLOOKUP(C647,'CLEAN DATA'!$C$1:$BE$1213,25,FALSE)</f>
        <v>13</v>
      </c>
      <c r="AN647">
        <f>VLOOKUP($C647,'CLEAN DATA'!$C$1:$BE$1213,2,FALSE)</f>
        <v>75</v>
      </c>
      <c r="AO647" t="str">
        <f t="shared" si="175"/>
        <v>60+</v>
      </c>
      <c r="AP647">
        <f>VLOOKUP(C647,'AT Copy'!C646:BP1858,66,FALSE)</f>
        <v>2</v>
      </c>
      <c r="AQ647">
        <f>VLOOKUP(C647,'AT Copy'!C646:BP1858,40,FALSE)</f>
        <v>0</v>
      </c>
    </row>
    <row r="648" spans="1:43" x14ac:dyDescent="0.2">
      <c r="A648">
        <v>647</v>
      </c>
      <c r="B648" s="2">
        <v>44096.853148148148</v>
      </c>
      <c r="C648" t="s">
        <v>845</v>
      </c>
      <c r="D648">
        <v>6</v>
      </c>
      <c r="E648">
        <v>5</v>
      </c>
      <c r="F648">
        <v>5</v>
      </c>
      <c r="G648">
        <v>5</v>
      </c>
      <c r="H648">
        <v>5</v>
      </c>
      <c r="I648">
        <v>5</v>
      </c>
      <c r="J648">
        <v>6</v>
      </c>
      <c r="K648">
        <v>5</v>
      </c>
      <c r="L648">
        <v>5</v>
      </c>
      <c r="M648">
        <v>6</v>
      </c>
      <c r="N648">
        <f t="shared" si="160"/>
        <v>6</v>
      </c>
      <c r="O648">
        <f t="shared" si="161"/>
        <v>3</v>
      </c>
      <c r="P648">
        <f t="shared" si="162"/>
        <v>5</v>
      </c>
      <c r="Q648">
        <f t="shared" si="163"/>
        <v>3</v>
      </c>
      <c r="R648">
        <f t="shared" si="164"/>
        <v>5</v>
      </c>
      <c r="S648">
        <f t="shared" si="165"/>
        <v>3</v>
      </c>
      <c r="T648">
        <f t="shared" si="166"/>
        <v>6</v>
      </c>
      <c r="U648">
        <f t="shared" si="167"/>
        <v>3</v>
      </c>
      <c r="V648">
        <f t="shared" si="168"/>
        <v>5</v>
      </c>
      <c r="W648">
        <f t="shared" si="169"/>
        <v>2</v>
      </c>
      <c r="X648">
        <f t="shared" si="170"/>
        <v>4.5</v>
      </c>
      <c r="Y648">
        <f t="shared" si="171"/>
        <v>4.5</v>
      </c>
      <c r="Z648">
        <f t="shared" si="172"/>
        <v>4</v>
      </c>
      <c r="AA648">
        <f t="shared" si="173"/>
        <v>4</v>
      </c>
      <c r="AB648">
        <f t="shared" si="174"/>
        <v>3.5</v>
      </c>
      <c r="AC648">
        <v>4.4400000000000004</v>
      </c>
      <c r="AD648">
        <v>5.23</v>
      </c>
      <c r="AE648">
        <v>5.4</v>
      </c>
      <c r="AF648">
        <v>4.83</v>
      </c>
      <c r="AG648">
        <v>5.38</v>
      </c>
      <c r="AH648" t="str">
        <f>LOOKUP(X648,{0,2.99,4.44,5.89},{"Low","Medium Low","Medium High","High"})</f>
        <v>Medium High</v>
      </c>
      <c r="AI648" t="str">
        <f>LOOKUP(Y648,{0,4.12,5.23,6.34},{"Low","Medium Low","Medium High","High"})</f>
        <v>Medium Low</v>
      </c>
      <c r="AJ648" t="str">
        <f>LOOKUP(Z648,{0,4.08,5.4,6.72},{"Low","Medium Low","Medium High","High"})</f>
        <v>Low</v>
      </c>
      <c r="AK648" t="str">
        <f>LOOKUP(AA648,{0,3.41,4.83,6.25},{"Low","Medium Low","Medium High","High"})</f>
        <v>Medium Low</v>
      </c>
      <c r="AL648" t="str">
        <f>LOOKUP(AB648,{0,4.31,5.38,6.45},{"Low","Medium Low","Medium High","High"})</f>
        <v>Low</v>
      </c>
      <c r="AM648">
        <f>VLOOKUP(C648,'CLEAN DATA'!$C$1:$BE$1213,25,FALSE)</f>
        <v>3</v>
      </c>
      <c r="AN648">
        <f>VLOOKUP($C648,'CLEAN DATA'!$C$1:$BE$1213,2,FALSE)</f>
        <v>37</v>
      </c>
      <c r="AO648" t="str">
        <f t="shared" si="175"/>
        <v>31-40</v>
      </c>
      <c r="AP648">
        <f>VLOOKUP(C648,'AT Copy'!C647:BP1859,66,FALSE)</f>
        <v>1</v>
      </c>
      <c r="AQ648">
        <f>VLOOKUP(C648,'AT Copy'!C647:BP1859,40,FALSE)</f>
        <v>0</v>
      </c>
    </row>
    <row r="649" spans="1:43" x14ac:dyDescent="0.2">
      <c r="A649">
        <v>648</v>
      </c>
      <c r="B649" s="2">
        <v>44096.856087962966</v>
      </c>
      <c r="C649" t="s">
        <v>846</v>
      </c>
      <c r="D649">
        <v>7</v>
      </c>
      <c r="E649">
        <v>4</v>
      </c>
      <c r="F649">
        <v>1</v>
      </c>
      <c r="G649">
        <v>1</v>
      </c>
      <c r="H649">
        <v>7</v>
      </c>
      <c r="I649">
        <v>1</v>
      </c>
      <c r="J649">
        <v>7</v>
      </c>
      <c r="K649">
        <v>1</v>
      </c>
      <c r="L649">
        <v>7</v>
      </c>
      <c r="M649">
        <v>2</v>
      </c>
      <c r="N649">
        <f t="shared" si="160"/>
        <v>7</v>
      </c>
      <c r="O649">
        <f t="shared" si="161"/>
        <v>4</v>
      </c>
      <c r="P649">
        <f t="shared" si="162"/>
        <v>1</v>
      </c>
      <c r="Q649">
        <f t="shared" si="163"/>
        <v>7</v>
      </c>
      <c r="R649">
        <f t="shared" si="164"/>
        <v>7</v>
      </c>
      <c r="S649">
        <f t="shared" si="165"/>
        <v>7</v>
      </c>
      <c r="T649">
        <f t="shared" si="166"/>
        <v>7</v>
      </c>
      <c r="U649">
        <f t="shared" si="167"/>
        <v>7</v>
      </c>
      <c r="V649">
        <f t="shared" si="168"/>
        <v>7</v>
      </c>
      <c r="W649">
        <f t="shared" si="169"/>
        <v>6</v>
      </c>
      <c r="X649">
        <f t="shared" si="170"/>
        <v>7</v>
      </c>
      <c r="Y649">
        <f t="shared" si="171"/>
        <v>5.5</v>
      </c>
      <c r="Z649">
        <f t="shared" si="172"/>
        <v>4</v>
      </c>
      <c r="AA649">
        <f t="shared" si="173"/>
        <v>7</v>
      </c>
      <c r="AB649">
        <f t="shared" si="174"/>
        <v>6.5</v>
      </c>
      <c r="AC649">
        <v>4.4400000000000004</v>
      </c>
      <c r="AD649">
        <v>5.23</v>
      </c>
      <c r="AE649">
        <v>5.4</v>
      </c>
      <c r="AF649">
        <v>4.83</v>
      </c>
      <c r="AG649">
        <v>5.38</v>
      </c>
      <c r="AH649" t="str">
        <f>LOOKUP(X649,{0,2.99,4.44,5.89},{"Low","Medium Low","Medium High","High"})</f>
        <v>High</v>
      </c>
      <c r="AI649" t="str">
        <f>LOOKUP(Y649,{0,4.12,5.23,6.34},{"Low","Medium Low","Medium High","High"})</f>
        <v>Medium High</v>
      </c>
      <c r="AJ649" t="str">
        <f>LOOKUP(Z649,{0,4.08,5.4,6.72},{"Low","Medium Low","Medium High","High"})</f>
        <v>Low</v>
      </c>
      <c r="AK649" t="str">
        <f>LOOKUP(AA649,{0,3.41,4.83,6.25},{"Low","Medium Low","Medium High","High"})</f>
        <v>High</v>
      </c>
      <c r="AL649" t="str">
        <f>LOOKUP(AB649,{0,4.31,5.38,6.45},{"Low","Medium Low","Medium High","High"})</f>
        <v>High</v>
      </c>
      <c r="AM649">
        <f>VLOOKUP(C649,'CLEAN DATA'!$C$1:$BE$1213,25,FALSE)</f>
        <v>1</v>
      </c>
      <c r="AN649">
        <f>VLOOKUP($C649,'CLEAN DATA'!$C$1:$BE$1213,2,FALSE)</f>
        <v>25</v>
      </c>
      <c r="AO649" t="str">
        <f t="shared" si="175"/>
        <v>&lt;=30</v>
      </c>
      <c r="AP649">
        <f>VLOOKUP(C649,'AT Copy'!C648:BP1860,66,FALSE)</f>
        <v>4</v>
      </c>
      <c r="AQ649">
        <f>VLOOKUP(C649,'AT Copy'!C648:BP1860,40,FALSE)</f>
        <v>1</v>
      </c>
    </row>
    <row r="650" spans="1:43" x14ac:dyDescent="0.2">
      <c r="A650">
        <v>649</v>
      </c>
      <c r="B650" s="2">
        <v>44096.856493055559</v>
      </c>
      <c r="C650" t="s">
        <v>847</v>
      </c>
      <c r="D650">
        <v>2</v>
      </c>
      <c r="E650">
        <v>3</v>
      </c>
      <c r="F650">
        <v>6</v>
      </c>
      <c r="G650">
        <v>3</v>
      </c>
      <c r="H650">
        <v>5</v>
      </c>
      <c r="I650">
        <v>7</v>
      </c>
      <c r="J650">
        <v>6</v>
      </c>
      <c r="K650">
        <v>2</v>
      </c>
      <c r="L650">
        <v>4</v>
      </c>
      <c r="M650">
        <v>3</v>
      </c>
      <c r="N650">
        <f t="shared" si="160"/>
        <v>2</v>
      </c>
      <c r="O650">
        <f t="shared" si="161"/>
        <v>5</v>
      </c>
      <c r="P650">
        <f t="shared" si="162"/>
        <v>6</v>
      </c>
      <c r="Q650">
        <f t="shared" si="163"/>
        <v>5</v>
      </c>
      <c r="R650">
        <f t="shared" si="164"/>
        <v>5</v>
      </c>
      <c r="S650">
        <f t="shared" si="165"/>
        <v>1</v>
      </c>
      <c r="T650">
        <f t="shared" si="166"/>
        <v>6</v>
      </c>
      <c r="U650">
        <f t="shared" si="167"/>
        <v>6</v>
      </c>
      <c r="V650">
        <f t="shared" si="168"/>
        <v>4</v>
      </c>
      <c r="W650">
        <f t="shared" si="169"/>
        <v>5</v>
      </c>
      <c r="X650">
        <f t="shared" si="170"/>
        <v>1.5</v>
      </c>
      <c r="Y650">
        <f t="shared" si="171"/>
        <v>5.5</v>
      </c>
      <c r="Z650">
        <f t="shared" si="172"/>
        <v>6</v>
      </c>
      <c r="AA650">
        <f t="shared" si="173"/>
        <v>4.5</v>
      </c>
      <c r="AB650">
        <f t="shared" si="174"/>
        <v>5</v>
      </c>
      <c r="AC650">
        <v>4.4400000000000004</v>
      </c>
      <c r="AD650">
        <v>5.23</v>
      </c>
      <c r="AE650">
        <v>5.4</v>
      </c>
      <c r="AF650">
        <v>4.83</v>
      </c>
      <c r="AG650">
        <v>5.38</v>
      </c>
      <c r="AH650" t="str">
        <f>LOOKUP(X650,{0,2.99,4.44,5.89},{"Low","Medium Low","Medium High","High"})</f>
        <v>Low</v>
      </c>
      <c r="AI650" t="str">
        <f>LOOKUP(Y650,{0,4.12,5.23,6.34},{"Low","Medium Low","Medium High","High"})</f>
        <v>Medium High</v>
      </c>
      <c r="AJ650" t="str">
        <f>LOOKUP(Z650,{0,4.08,5.4,6.72},{"Low","Medium Low","Medium High","High"})</f>
        <v>Medium High</v>
      </c>
      <c r="AK650" t="str">
        <f>LOOKUP(AA650,{0,3.41,4.83,6.25},{"Low","Medium Low","Medium High","High"})</f>
        <v>Medium Low</v>
      </c>
      <c r="AL650" t="str">
        <f>LOOKUP(AB650,{0,4.31,5.38,6.45},{"Low","Medium Low","Medium High","High"})</f>
        <v>Medium Low</v>
      </c>
      <c r="AM650">
        <f>VLOOKUP(C650,'CLEAN DATA'!$C$1:$BE$1213,25,FALSE)</f>
        <v>3</v>
      </c>
      <c r="AN650">
        <f>VLOOKUP($C650,'CLEAN DATA'!$C$1:$BE$1213,2,FALSE)</f>
        <v>55</v>
      </c>
      <c r="AO650" t="str">
        <f t="shared" si="175"/>
        <v>51-60</v>
      </c>
      <c r="AP650">
        <f>VLOOKUP(C650,'AT Copy'!C649:BP1861,66,FALSE)</f>
        <v>5</v>
      </c>
      <c r="AQ650">
        <f>VLOOKUP(C650,'AT Copy'!C649:BP1861,40,FALSE)</f>
        <v>1</v>
      </c>
    </row>
    <row r="651" spans="1:43" x14ac:dyDescent="0.2">
      <c r="A651">
        <v>650</v>
      </c>
      <c r="B651" s="2">
        <v>44096.857256944444</v>
      </c>
      <c r="C651" t="s">
        <v>848</v>
      </c>
      <c r="D651">
        <v>2</v>
      </c>
      <c r="E651">
        <v>4</v>
      </c>
      <c r="F651">
        <v>5</v>
      </c>
      <c r="G651">
        <v>5</v>
      </c>
      <c r="H651">
        <v>5</v>
      </c>
      <c r="I651">
        <v>5</v>
      </c>
      <c r="J651">
        <v>3</v>
      </c>
      <c r="K651">
        <v>4</v>
      </c>
      <c r="L651">
        <v>1</v>
      </c>
      <c r="M651">
        <v>3</v>
      </c>
      <c r="N651">
        <f t="shared" si="160"/>
        <v>2</v>
      </c>
      <c r="O651">
        <f t="shared" si="161"/>
        <v>4</v>
      </c>
      <c r="P651">
        <f t="shared" si="162"/>
        <v>5</v>
      </c>
      <c r="Q651">
        <f t="shared" si="163"/>
        <v>3</v>
      </c>
      <c r="R651">
        <f t="shared" si="164"/>
        <v>5</v>
      </c>
      <c r="S651">
        <f t="shared" si="165"/>
        <v>3</v>
      </c>
      <c r="T651">
        <f t="shared" si="166"/>
        <v>3</v>
      </c>
      <c r="U651">
        <f t="shared" si="167"/>
        <v>4</v>
      </c>
      <c r="V651">
        <f t="shared" si="168"/>
        <v>1</v>
      </c>
      <c r="W651">
        <f t="shared" si="169"/>
        <v>5</v>
      </c>
      <c r="X651">
        <f t="shared" si="170"/>
        <v>2.5</v>
      </c>
      <c r="Y651">
        <f t="shared" si="171"/>
        <v>3.5</v>
      </c>
      <c r="Z651">
        <f t="shared" si="172"/>
        <v>4.5</v>
      </c>
      <c r="AA651">
        <f t="shared" si="173"/>
        <v>2</v>
      </c>
      <c r="AB651">
        <f t="shared" si="174"/>
        <v>5</v>
      </c>
      <c r="AC651">
        <v>4.4400000000000004</v>
      </c>
      <c r="AD651">
        <v>5.23</v>
      </c>
      <c r="AE651">
        <v>5.4</v>
      </c>
      <c r="AF651">
        <v>4.83</v>
      </c>
      <c r="AG651">
        <v>5.38</v>
      </c>
      <c r="AH651" t="str">
        <f>LOOKUP(X651,{0,2.99,4.44,5.89},{"Low","Medium Low","Medium High","High"})</f>
        <v>Low</v>
      </c>
      <c r="AI651" t="str">
        <f>LOOKUP(Y651,{0,4.12,5.23,6.34},{"Low","Medium Low","Medium High","High"})</f>
        <v>Low</v>
      </c>
      <c r="AJ651" t="str">
        <f>LOOKUP(Z651,{0,4.08,5.4,6.72},{"Low","Medium Low","Medium High","High"})</f>
        <v>Medium Low</v>
      </c>
      <c r="AK651" t="str">
        <f>LOOKUP(AA651,{0,3.41,4.83,6.25},{"Low","Medium Low","Medium High","High"})</f>
        <v>Low</v>
      </c>
      <c r="AL651" t="str">
        <f>LOOKUP(AB651,{0,4.31,5.38,6.45},{"Low","Medium Low","Medium High","High"})</f>
        <v>Medium Low</v>
      </c>
      <c r="AM651">
        <f>VLOOKUP(C651,'CLEAN DATA'!$C$1:$BE$1213,25,FALSE)</f>
        <v>13</v>
      </c>
      <c r="AN651">
        <f>VLOOKUP($C651,'CLEAN DATA'!$C$1:$BE$1213,2,FALSE)</f>
        <v>68</v>
      </c>
      <c r="AO651" t="str">
        <f t="shared" si="175"/>
        <v>60+</v>
      </c>
      <c r="AP651">
        <f>VLOOKUP(C651,'AT Copy'!C650:BP1862,66,FALSE)</f>
        <v>5</v>
      </c>
      <c r="AQ651">
        <f>VLOOKUP(C651,'AT Copy'!C650:BP1862,40,FALSE)</f>
        <v>0</v>
      </c>
    </row>
    <row r="652" spans="1:43" x14ac:dyDescent="0.2">
      <c r="A652">
        <v>651</v>
      </c>
      <c r="B652" s="2">
        <v>44096.859143518515</v>
      </c>
      <c r="C652" t="s">
        <v>849</v>
      </c>
      <c r="D652">
        <v>3</v>
      </c>
      <c r="E652">
        <v>5</v>
      </c>
      <c r="F652">
        <v>6</v>
      </c>
      <c r="G652">
        <v>6</v>
      </c>
      <c r="H652">
        <v>7</v>
      </c>
      <c r="I652">
        <v>5</v>
      </c>
      <c r="J652">
        <v>5</v>
      </c>
      <c r="K652">
        <v>6</v>
      </c>
      <c r="L652">
        <v>6</v>
      </c>
      <c r="M652">
        <v>6</v>
      </c>
      <c r="N652">
        <f t="shared" si="160"/>
        <v>3</v>
      </c>
      <c r="O652">
        <f t="shared" si="161"/>
        <v>3</v>
      </c>
      <c r="P652">
        <f t="shared" si="162"/>
        <v>6</v>
      </c>
      <c r="Q652">
        <f t="shared" si="163"/>
        <v>2</v>
      </c>
      <c r="R652">
        <f t="shared" si="164"/>
        <v>7</v>
      </c>
      <c r="S652">
        <f t="shared" si="165"/>
        <v>3</v>
      </c>
      <c r="T652">
        <f t="shared" si="166"/>
        <v>5</v>
      </c>
      <c r="U652">
        <f t="shared" si="167"/>
        <v>2</v>
      </c>
      <c r="V652">
        <f t="shared" si="168"/>
        <v>6</v>
      </c>
      <c r="W652">
        <f t="shared" si="169"/>
        <v>2</v>
      </c>
      <c r="X652">
        <f t="shared" si="170"/>
        <v>3</v>
      </c>
      <c r="Y652">
        <f t="shared" si="171"/>
        <v>4</v>
      </c>
      <c r="Z652">
        <f t="shared" si="172"/>
        <v>4</v>
      </c>
      <c r="AA652">
        <f t="shared" si="173"/>
        <v>4</v>
      </c>
      <c r="AB652">
        <f t="shared" si="174"/>
        <v>4.5</v>
      </c>
      <c r="AC652">
        <v>4.4400000000000004</v>
      </c>
      <c r="AD652">
        <v>5.23</v>
      </c>
      <c r="AE652">
        <v>5.4</v>
      </c>
      <c r="AF652">
        <v>4.83</v>
      </c>
      <c r="AG652">
        <v>5.38</v>
      </c>
      <c r="AH652" t="str">
        <f>LOOKUP(X652,{0,2.99,4.44,5.89},{"Low","Medium Low","Medium High","High"})</f>
        <v>Medium Low</v>
      </c>
      <c r="AI652" t="str">
        <f>LOOKUP(Y652,{0,4.12,5.23,6.34},{"Low","Medium Low","Medium High","High"})</f>
        <v>Low</v>
      </c>
      <c r="AJ652" t="str">
        <f>LOOKUP(Z652,{0,4.08,5.4,6.72},{"Low","Medium Low","Medium High","High"})</f>
        <v>Low</v>
      </c>
      <c r="AK652" t="str">
        <f>LOOKUP(AA652,{0,3.41,4.83,6.25},{"Low","Medium Low","Medium High","High"})</f>
        <v>Medium Low</v>
      </c>
      <c r="AL652" t="str">
        <f>LOOKUP(AB652,{0,4.31,5.38,6.45},{"Low","Medium Low","Medium High","High"})</f>
        <v>Medium Low</v>
      </c>
      <c r="AM652">
        <f>VLOOKUP(C652,'CLEAN DATA'!$C$1:$BE$1213,25,FALSE)</f>
        <v>1</v>
      </c>
      <c r="AN652">
        <f>VLOOKUP($C652,'CLEAN DATA'!$C$1:$BE$1213,2,FALSE)</f>
        <v>38</v>
      </c>
      <c r="AO652" t="str">
        <f t="shared" si="175"/>
        <v>31-40</v>
      </c>
      <c r="AP652">
        <f>VLOOKUP(C652,'AT Copy'!C651:BP1863,66,FALSE)</f>
        <v>1</v>
      </c>
      <c r="AQ652">
        <f>VLOOKUP(C652,'AT Copy'!C651:BP1863,40,FALSE)</f>
        <v>1</v>
      </c>
    </row>
    <row r="653" spans="1:43" x14ac:dyDescent="0.2">
      <c r="A653">
        <v>652</v>
      </c>
      <c r="B653" s="2">
        <v>44096.865497685183</v>
      </c>
      <c r="C653" t="s">
        <v>850</v>
      </c>
      <c r="D653">
        <v>6</v>
      </c>
      <c r="E653">
        <v>1</v>
      </c>
      <c r="F653">
        <v>7</v>
      </c>
      <c r="G653">
        <v>5</v>
      </c>
      <c r="H653">
        <v>5</v>
      </c>
      <c r="I653">
        <v>6</v>
      </c>
      <c r="J653">
        <v>6</v>
      </c>
      <c r="K653">
        <v>1</v>
      </c>
      <c r="L653">
        <v>5</v>
      </c>
      <c r="M653">
        <v>4</v>
      </c>
      <c r="N653">
        <f t="shared" si="160"/>
        <v>6</v>
      </c>
      <c r="O653">
        <f t="shared" si="161"/>
        <v>7</v>
      </c>
      <c r="P653">
        <f t="shared" si="162"/>
        <v>7</v>
      </c>
      <c r="Q653">
        <f t="shared" si="163"/>
        <v>3</v>
      </c>
      <c r="R653">
        <f t="shared" si="164"/>
        <v>5</v>
      </c>
      <c r="S653">
        <f t="shared" si="165"/>
        <v>2</v>
      </c>
      <c r="T653">
        <f t="shared" si="166"/>
        <v>6</v>
      </c>
      <c r="U653">
        <f t="shared" si="167"/>
        <v>7</v>
      </c>
      <c r="V653">
        <f t="shared" si="168"/>
        <v>5</v>
      </c>
      <c r="W653">
        <f t="shared" si="169"/>
        <v>4</v>
      </c>
      <c r="X653">
        <f t="shared" si="170"/>
        <v>4</v>
      </c>
      <c r="Y653">
        <f t="shared" si="171"/>
        <v>6.5</v>
      </c>
      <c r="Z653">
        <f t="shared" si="172"/>
        <v>7</v>
      </c>
      <c r="AA653">
        <f t="shared" si="173"/>
        <v>4</v>
      </c>
      <c r="AB653">
        <f t="shared" si="174"/>
        <v>4.5</v>
      </c>
      <c r="AC653">
        <v>4.4400000000000004</v>
      </c>
      <c r="AD653">
        <v>5.23</v>
      </c>
      <c r="AE653">
        <v>5.4</v>
      </c>
      <c r="AF653">
        <v>4.83</v>
      </c>
      <c r="AG653">
        <v>5.38</v>
      </c>
      <c r="AH653" t="str">
        <f>LOOKUP(X653,{0,2.99,4.44,5.89},{"Low","Medium Low","Medium High","High"})</f>
        <v>Medium Low</v>
      </c>
      <c r="AI653" t="str">
        <f>LOOKUP(Y653,{0,4.12,5.23,6.34},{"Low","Medium Low","Medium High","High"})</f>
        <v>High</v>
      </c>
      <c r="AJ653" t="str">
        <f>LOOKUP(Z653,{0,4.08,5.4,6.72},{"Low","Medium Low","Medium High","High"})</f>
        <v>High</v>
      </c>
      <c r="AK653" t="str">
        <f>LOOKUP(AA653,{0,3.41,4.83,6.25},{"Low","Medium Low","Medium High","High"})</f>
        <v>Medium Low</v>
      </c>
      <c r="AL653" t="str">
        <f>LOOKUP(AB653,{0,4.31,5.38,6.45},{"Low","Medium Low","Medium High","High"})</f>
        <v>Medium Low</v>
      </c>
      <c r="AM653">
        <f>VLOOKUP(C653,'CLEAN DATA'!$C$1:$BE$1213,25,FALSE)</f>
        <v>1</v>
      </c>
      <c r="AN653">
        <f>VLOOKUP($C653,'CLEAN DATA'!$C$1:$BE$1213,2,FALSE)</f>
        <v>46</v>
      </c>
      <c r="AO653" t="str">
        <f t="shared" si="175"/>
        <v>41-50</v>
      </c>
      <c r="AP653">
        <f>VLOOKUP(C653,'AT Copy'!C652:BP1864,66,FALSE)</f>
        <v>6</v>
      </c>
      <c r="AQ653">
        <f>VLOOKUP(C653,'AT Copy'!C652:BP1864,40,FALSE)</f>
        <v>1</v>
      </c>
    </row>
    <row r="654" spans="1:43" x14ac:dyDescent="0.2">
      <c r="A654">
        <v>653</v>
      </c>
      <c r="B654" s="2">
        <v>44096.868472222224</v>
      </c>
      <c r="C654" t="s">
        <v>851</v>
      </c>
      <c r="D654">
        <v>3</v>
      </c>
      <c r="E654">
        <v>2</v>
      </c>
      <c r="F654">
        <v>7</v>
      </c>
      <c r="G654">
        <v>2</v>
      </c>
      <c r="H654">
        <v>7</v>
      </c>
      <c r="I654">
        <v>6</v>
      </c>
      <c r="J654">
        <v>6</v>
      </c>
      <c r="K654">
        <v>2</v>
      </c>
      <c r="L654">
        <v>7</v>
      </c>
      <c r="M654">
        <v>7</v>
      </c>
      <c r="N654">
        <f t="shared" si="160"/>
        <v>3</v>
      </c>
      <c r="O654">
        <f t="shared" si="161"/>
        <v>6</v>
      </c>
      <c r="P654">
        <f t="shared" si="162"/>
        <v>7</v>
      </c>
      <c r="Q654">
        <f t="shared" si="163"/>
        <v>6</v>
      </c>
      <c r="R654">
        <f t="shared" si="164"/>
        <v>7</v>
      </c>
      <c r="S654">
        <f t="shared" si="165"/>
        <v>2</v>
      </c>
      <c r="T654">
        <f t="shared" si="166"/>
        <v>6</v>
      </c>
      <c r="U654">
        <f t="shared" si="167"/>
        <v>6</v>
      </c>
      <c r="V654">
        <f t="shared" si="168"/>
        <v>7</v>
      </c>
      <c r="W654">
        <f t="shared" si="169"/>
        <v>1</v>
      </c>
      <c r="X654">
        <f t="shared" si="170"/>
        <v>2.5</v>
      </c>
      <c r="Y654">
        <f t="shared" si="171"/>
        <v>6</v>
      </c>
      <c r="Z654">
        <f t="shared" si="172"/>
        <v>6.5</v>
      </c>
      <c r="AA654">
        <f t="shared" si="173"/>
        <v>6.5</v>
      </c>
      <c r="AB654">
        <f t="shared" si="174"/>
        <v>4</v>
      </c>
      <c r="AC654">
        <v>4.4400000000000004</v>
      </c>
      <c r="AD654">
        <v>5.23</v>
      </c>
      <c r="AE654">
        <v>5.4</v>
      </c>
      <c r="AF654">
        <v>4.83</v>
      </c>
      <c r="AG654">
        <v>5.38</v>
      </c>
      <c r="AH654" t="str">
        <f>LOOKUP(X654,{0,2.99,4.44,5.89},{"Low","Medium Low","Medium High","High"})</f>
        <v>Low</v>
      </c>
      <c r="AI654" t="str">
        <f>LOOKUP(Y654,{0,4.12,5.23,6.34},{"Low","Medium Low","Medium High","High"})</f>
        <v>Medium High</v>
      </c>
      <c r="AJ654" t="str">
        <f>LOOKUP(Z654,{0,4.08,5.4,6.72},{"Low","Medium Low","Medium High","High"})</f>
        <v>Medium High</v>
      </c>
      <c r="AK654" t="str">
        <f>LOOKUP(AA654,{0,3.41,4.83,6.25},{"Low","Medium Low","Medium High","High"})</f>
        <v>High</v>
      </c>
      <c r="AL654" t="str">
        <f>LOOKUP(AB654,{0,4.31,5.38,6.45},{"Low","Medium Low","Medium High","High"})</f>
        <v>Low</v>
      </c>
      <c r="AM654">
        <f>VLOOKUP(C654,'CLEAN DATA'!$C$1:$BE$1213,25,FALSE)</f>
        <v>2</v>
      </c>
      <c r="AN654">
        <f>VLOOKUP($C654,'CLEAN DATA'!$C$1:$BE$1213,2,FALSE)</f>
        <v>25</v>
      </c>
      <c r="AO654" t="str">
        <f t="shared" si="175"/>
        <v>&lt;=30</v>
      </c>
      <c r="AP654">
        <f>VLOOKUP(C654,'AT Copy'!C653:BP1865,66,FALSE)</f>
        <v>2</v>
      </c>
      <c r="AQ654">
        <f>VLOOKUP(C654,'AT Copy'!C653:BP1865,40,FALSE)</f>
        <v>0</v>
      </c>
    </row>
    <row r="655" spans="1:43" x14ac:dyDescent="0.2">
      <c r="A655">
        <v>654</v>
      </c>
      <c r="B655" s="2">
        <v>44096.87</v>
      </c>
      <c r="C655" t="s">
        <v>852</v>
      </c>
      <c r="D655">
        <v>7</v>
      </c>
      <c r="E655">
        <v>1</v>
      </c>
      <c r="F655">
        <v>7</v>
      </c>
      <c r="G655">
        <v>1</v>
      </c>
      <c r="H655">
        <v>7</v>
      </c>
      <c r="I655">
        <v>1</v>
      </c>
      <c r="J655">
        <v>7</v>
      </c>
      <c r="K655">
        <v>1</v>
      </c>
      <c r="L655">
        <v>7</v>
      </c>
      <c r="M655">
        <v>1</v>
      </c>
      <c r="N655">
        <f t="shared" si="160"/>
        <v>7</v>
      </c>
      <c r="O655">
        <f t="shared" si="161"/>
        <v>7</v>
      </c>
      <c r="P655">
        <f t="shared" si="162"/>
        <v>7</v>
      </c>
      <c r="Q655">
        <f t="shared" si="163"/>
        <v>7</v>
      </c>
      <c r="R655">
        <f t="shared" si="164"/>
        <v>7</v>
      </c>
      <c r="S655">
        <f t="shared" si="165"/>
        <v>7</v>
      </c>
      <c r="T655">
        <f t="shared" si="166"/>
        <v>7</v>
      </c>
      <c r="U655">
        <f t="shared" si="167"/>
        <v>7</v>
      </c>
      <c r="V655">
        <f t="shared" si="168"/>
        <v>7</v>
      </c>
      <c r="W655">
        <f t="shared" si="169"/>
        <v>7</v>
      </c>
      <c r="X655">
        <f t="shared" si="170"/>
        <v>7</v>
      </c>
      <c r="Y655">
        <f t="shared" si="171"/>
        <v>7</v>
      </c>
      <c r="Z655">
        <f t="shared" si="172"/>
        <v>7</v>
      </c>
      <c r="AA655">
        <f t="shared" si="173"/>
        <v>7</v>
      </c>
      <c r="AB655">
        <f t="shared" si="174"/>
        <v>7</v>
      </c>
      <c r="AC655">
        <v>4.4400000000000004</v>
      </c>
      <c r="AD655">
        <v>5.23</v>
      </c>
      <c r="AE655">
        <v>5.4</v>
      </c>
      <c r="AF655">
        <v>4.83</v>
      </c>
      <c r="AG655">
        <v>5.38</v>
      </c>
      <c r="AH655" t="str">
        <f>LOOKUP(X655,{0,2.99,4.44,5.89},{"Low","Medium Low","Medium High","High"})</f>
        <v>High</v>
      </c>
      <c r="AI655" t="str">
        <f>LOOKUP(Y655,{0,4.12,5.23,6.34},{"Low","Medium Low","Medium High","High"})</f>
        <v>High</v>
      </c>
      <c r="AJ655" t="str">
        <f>LOOKUP(Z655,{0,4.08,5.4,6.72},{"Low","Medium Low","Medium High","High"})</f>
        <v>High</v>
      </c>
      <c r="AK655" t="str">
        <f>LOOKUP(AA655,{0,3.41,4.83,6.25},{"Low","Medium Low","Medium High","High"})</f>
        <v>High</v>
      </c>
      <c r="AL655" t="str">
        <f>LOOKUP(AB655,{0,4.31,5.38,6.45},{"Low","Medium Low","Medium High","High"})</f>
        <v>High</v>
      </c>
      <c r="AM655">
        <f>VLOOKUP(C655,'CLEAN DATA'!$C$1:$BE$1213,25,FALSE)</f>
        <v>3</v>
      </c>
      <c r="AN655">
        <f>VLOOKUP($C655,'CLEAN DATA'!$C$1:$BE$1213,2,FALSE)</f>
        <v>37</v>
      </c>
      <c r="AO655" t="str">
        <f t="shared" si="175"/>
        <v>31-40</v>
      </c>
      <c r="AP655">
        <f>VLOOKUP(C655,'AT Copy'!C654:BP1866,66,FALSE)</f>
        <v>4</v>
      </c>
      <c r="AQ655">
        <f>VLOOKUP(C655,'AT Copy'!C654:BP1866,40,FALSE)</f>
        <v>1</v>
      </c>
    </row>
    <row r="656" spans="1:43" x14ac:dyDescent="0.2">
      <c r="A656">
        <v>655</v>
      </c>
      <c r="B656" s="2">
        <v>44096.870011574072</v>
      </c>
      <c r="C656" t="s">
        <v>853</v>
      </c>
      <c r="D656">
        <v>4</v>
      </c>
      <c r="E656">
        <v>4</v>
      </c>
      <c r="F656">
        <v>5</v>
      </c>
      <c r="G656">
        <v>5</v>
      </c>
      <c r="H656">
        <v>5</v>
      </c>
      <c r="I656">
        <v>4</v>
      </c>
      <c r="J656">
        <v>5</v>
      </c>
      <c r="K656">
        <v>2</v>
      </c>
      <c r="L656">
        <v>4</v>
      </c>
      <c r="M656">
        <v>2</v>
      </c>
      <c r="N656">
        <f t="shared" si="160"/>
        <v>4</v>
      </c>
      <c r="O656">
        <f t="shared" si="161"/>
        <v>4</v>
      </c>
      <c r="P656">
        <f t="shared" si="162"/>
        <v>5</v>
      </c>
      <c r="Q656">
        <f t="shared" si="163"/>
        <v>3</v>
      </c>
      <c r="R656">
        <f t="shared" si="164"/>
        <v>5</v>
      </c>
      <c r="S656">
        <f t="shared" si="165"/>
        <v>4</v>
      </c>
      <c r="T656">
        <f t="shared" si="166"/>
        <v>5</v>
      </c>
      <c r="U656">
        <f t="shared" si="167"/>
        <v>6</v>
      </c>
      <c r="V656">
        <f t="shared" si="168"/>
        <v>4</v>
      </c>
      <c r="W656">
        <f t="shared" si="169"/>
        <v>6</v>
      </c>
      <c r="X656">
        <f t="shared" si="170"/>
        <v>4</v>
      </c>
      <c r="Y656">
        <f t="shared" si="171"/>
        <v>4.5</v>
      </c>
      <c r="Z656">
        <f t="shared" si="172"/>
        <v>5.5</v>
      </c>
      <c r="AA656">
        <f t="shared" si="173"/>
        <v>3.5</v>
      </c>
      <c r="AB656">
        <f t="shared" si="174"/>
        <v>5.5</v>
      </c>
      <c r="AC656">
        <v>4.4400000000000004</v>
      </c>
      <c r="AD656">
        <v>5.23</v>
      </c>
      <c r="AE656">
        <v>5.4</v>
      </c>
      <c r="AF656">
        <v>4.83</v>
      </c>
      <c r="AG656">
        <v>5.38</v>
      </c>
      <c r="AH656" t="str">
        <f>LOOKUP(X656,{0,2.99,4.44,5.89},{"Low","Medium Low","Medium High","High"})</f>
        <v>Medium Low</v>
      </c>
      <c r="AI656" t="str">
        <f>LOOKUP(Y656,{0,4.12,5.23,6.34},{"Low","Medium Low","Medium High","High"})</f>
        <v>Medium Low</v>
      </c>
      <c r="AJ656" t="str">
        <f>LOOKUP(Z656,{0,4.08,5.4,6.72},{"Low","Medium Low","Medium High","High"})</f>
        <v>Medium High</v>
      </c>
      <c r="AK656" t="str">
        <f>LOOKUP(AA656,{0,3.41,4.83,6.25},{"Low","Medium Low","Medium High","High"})</f>
        <v>Medium Low</v>
      </c>
      <c r="AL656" t="str">
        <f>LOOKUP(AB656,{0,4.31,5.38,6.45},{"Low","Medium Low","Medium High","High"})</f>
        <v>Medium High</v>
      </c>
      <c r="AM656">
        <f>VLOOKUP(C656,'CLEAN DATA'!$C$1:$BE$1213,25,FALSE)</f>
        <v>13</v>
      </c>
      <c r="AN656">
        <f>VLOOKUP($C656,'CLEAN DATA'!$C$1:$BE$1213,2,FALSE)</f>
        <v>46</v>
      </c>
      <c r="AO656" t="str">
        <f t="shared" si="175"/>
        <v>41-50</v>
      </c>
      <c r="AP656">
        <f>VLOOKUP(C656,'AT Copy'!C655:BP1867,66,FALSE)</f>
        <v>7</v>
      </c>
      <c r="AQ656">
        <f>VLOOKUP(C656,'AT Copy'!C655:BP1867,40,FALSE)</f>
        <v>1</v>
      </c>
    </row>
    <row r="657" spans="1:43" x14ac:dyDescent="0.2">
      <c r="A657">
        <v>656</v>
      </c>
      <c r="B657" s="2">
        <v>44096.870034722226</v>
      </c>
      <c r="C657" t="s">
        <v>854</v>
      </c>
      <c r="D657">
        <v>7</v>
      </c>
      <c r="E657">
        <v>3</v>
      </c>
      <c r="F657">
        <v>7</v>
      </c>
      <c r="G657">
        <v>5</v>
      </c>
      <c r="H657">
        <v>6</v>
      </c>
      <c r="I657">
        <v>3</v>
      </c>
      <c r="J657">
        <v>6</v>
      </c>
      <c r="K657">
        <v>4</v>
      </c>
      <c r="L657">
        <v>4</v>
      </c>
      <c r="M657">
        <v>1</v>
      </c>
      <c r="N657">
        <f t="shared" si="160"/>
        <v>7</v>
      </c>
      <c r="O657">
        <f t="shared" si="161"/>
        <v>5</v>
      </c>
      <c r="P657">
        <f t="shared" si="162"/>
        <v>7</v>
      </c>
      <c r="Q657">
        <f t="shared" si="163"/>
        <v>3</v>
      </c>
      <c r="R657">
        <f t="shared" si="164"/>
        <v>6</v>
      </c>
      <c r="S657">
        <f t="shared" si="165"/>
        <v>5</v>
      </c>
      <c r="T657">
        <f t="shared" si="166"/>
        <v>6</v>
      </c>
      <c r="U657">
        <f t="shared" si="167"/>
        <v>4</v>
      </c>
      <c r="V657">
        <f t="shared" si="168"/>
        <v>4</v>
      </c>
      <c r="W657">
        <f t="shared" si="169"/>
        <v>7</v>
      </c>
      <c r="X657">
        <f t="shared" si="170"/>
        <v>6</v>
      </c>
      <c r="Y657">
        <f t="shared" si="171"/>
        <v>5.5</v>
      </c>
      <c r="Z657">
        <f t="shared" si="172"/>
        <v>5.5</v>
      </c>
      <c r="AA657">
        <f t="shared" si="173"/>
        <v>3.5</v>
      </c>
      <c r="AB657">
        <f t="shared" si="174"/>
        <v>6.5</v>
      </c>
      <c r="AC657">
        <v>4.4400000000000004</v>
      </c>
      <c r="AD657">
        <v>5.23</v>
      </c>
      <c r="AE657">
        <v>5.4</v>
      </c>
      <c r="AF657">
        <v>4.83</v>
      </c>
      <c r="AG657">
        <v>5.38</v>
      </c>
      <c r="AH657" t="str">
        <f>LOOKUP(X657,{0,2.99,4.44,5.89},{"Low","Medium Low","Medium High","High"})</f>
        <v>High</v>
      </c>
      <c r="AI657" t="str">
        <f>LOOKUP(Y657,{0,4.12,5.23,6.34},{"Low","Medium Low","Medium High","High"})</f>
        <v>Medium High</v>
      </c>
      <c r="AJ657" t="str">
        <f>LOOKUP(Z657,{0,4.08,5.4,6.72},{"Low","Medium Low","Medium High","High"})</f>
        <v>Medium High</v>
      </c>
      <c r="AK657" t="str">
        <f>LOOKUP(AA657,{0,3.41,4.83,6.25},{"Low","Medium Low","Medium High","High"})</f>
        <v>Medium Low</v>
      </c>
      <c r="AL657" t="str">
        <f>LOOKUP(AB657,{0,4.31,5.38,6.45},{"Low","Medium Low","Medium High","High"})</f>
        <v>High</v>
      </c>
      <c r="AM657">
        <f>VLOOKUP(C657,'CLEAN DATA'!$C$1:$BE$1213,25,FALSE)</f>
        <v>11</v>
      </c>
      <c r="AN657">
        <f>VLOOKUP($C657,'CLEAN DATA'!$C$1:$BE$1213,2,FALSE)</f>
        <v>74</v>
      </c>
      <c r="AO657" t="str">
        <f t="shared" si="175"/>
        <v>60+</v>
      </c>
      <c r="AP657">
        <f>VLOOKUP(C657,'AT Copy'!C656:BP1868,66,FALSE)</f>
        <v>6</v>
      </c>
      <c r="AQ657">
        <f>VLOOKUP(C657,'AT Copy'!C656:BP1868,40,FALSE)</f>
        <v>0</v>
      </c>
    </row>
    <row r="658" spans="1:43" x14ac:dyDescent="0.2">
      <c r="A658">
        <v>657</v>
      </c>
      <c r="B658" s="2">
        <v>44096.870173611111</v>
      </c>
      <c r="C658" t="s">
        <v>857</v>
      </c>
      <c r="D658">
        <v>4</v>
      </c>
      <c r="E658">
        <v>4</v>
      </c>
      <c r="F658">
        <v>7</v>
      </c>
      <c r="G658">
        <v>3</v>
      </c>
      <c r="H658">
        <v>3</v>
      </c>
      <c r="I658">
        <v>5</v>
      </c>
      <c r="J658">
        <v>5</v>
      </c>
      <c r="K658">
        <v>4</v>
      </c>
      <c r="L658">
        <v>4</v>
      </c>
      <c r="M658">
        <v>4</v>
      </c>
      <c r="N658">
        <f t="shared" si="160"/>
        <v>4</v>
      </c>
      <c r="O658">
        <f t="shared" si="161"/>
        <v>4</v>
      </c>
      <c r="P658">
        <f t="shared" si="162"/>
        <v>7</v>
      </c>
      <c r="Q658">
        <f t="shared" si="163"/>
        <v>5</v>
      </c>
      <c r="R658">
        <f t="shared" si="164"/>
        <v>3</v>
      </c>
      <c r="S658">
        <f t="shared" si="165"/>
        <v>3</v>
      </c>
      <c r="T658">
        <f t="shared" si="166"/>
        <v>5</v>
      </c>
      <c r="U658">
        <f t="shared" si="167"/>
        <v>4</v>
      </c>
      <c r="V658">
        <f t="shared" si="168"/>
        <v>4</v>
      </c>
      <c r="W658">
        <f t="shared" si="169"/>
        <v>4</v>
      </c>
      <c r="X658">
        <f t="shared" si="170"/>
        <v>3.5</v>
      </c>
      <c r="Y658">
        <f t="shared" si="171"/>
        <v>4.5</v>
      </c>
      <c r="Z658">
        <f t="shared" si="172"/>
        <v>5.5</v>
      </c>
      <c r="AA658">
        <f t="shared" si="173"/>
        <v>4.5</v>
      </c>
      <c r="AB658">
        <f t="shared" si="174"/>
        <v>3.5</v>
      </c>
      <c r="AC658">
        <v>4.4400000000000004</v>
      </c>
      <c r="AD658">
        <v>5.23</v>
      </c>
      <c r="AE658">
        <v>5.4</v>
      </c>
      <c r="AF658">
        <v>4.83</v>
      </c>
      <c r="AG658">
        <v>5.38</v>
      </c>
      <c r="AH658" t="str">
        <f>LOOKUP(X658,{0,2.99,4.44,5.89},{"Low","Medium Low","Medium High","High"})</f>
        <v>Medium Low</v>
      </c>
      <c r="AI658" t="str">
        <f>LOOKUP(Y658,{0,4.12,5.23,6.34},{"Low","Medium Low","Medium High","High"})</f>
        <v>Medium Low</v>
      </c>
      <c r="AJ658" t="str">
        <f>LOOKUP(Z658,{0,4.08,5.4,6.72},{"Low","Medium Low","Medium High","High"})</f>
        <v>Medium High</v>
      </c>
      <c r="AK658" t="str">
        <f>LOOKUP(AA658,{0,3.41,4.83,6.25},{"Low","Medium Low","Medium High","High"})</f>
        <v>Medium Low</v>
      </c>
      <c r="AL658" t="str">
        <f>LOOKUP(AB658,{0,4.31,5.38,6.45},{"Low","Medium Low","Medium High","High"})</f>
        <v>Low</v>
      </c>
      <c r="AM658">
        <f>VLOOKUP(C658,'CLEAN DATA'!$C$1:$BE$1213,25,FALSE)</f>
        <v>13</v>
      </c>
      <c r="AN658">
        <f>VLOOKUP($C658,'CLEAN DATA'!$C$1:$BE$1213,2,FALSE)</f>
        <v>72</v>
      </c>
      <c r="AO658" t="str">
        <f t="shared" si="175"/>
        <v>60+</v>
      </c>
      <c r="AP658">
        <f>VLOOKUP(C658,'AT Copy'!C657:BP1869,66,FALSE)</f>
        <v>1</v>
      </c>
      <c r="AQ658">
        <f>VLOOKUP(C658,'AT Copy'!C657:BP1869,40,FALSE)</f>
        <v>0</v>
      </c>
    </row>
    <row r="659" spans="1:43" x14ac:dyDescent="0.2">
      <c r="A659">
        <v>658</v>
      </c>
      <c r="B659" s="2">
        <v>44096.878518518519</v>
      </c>
      <c r="C659" t="s">
        <v>859</v>
      </c>
      <c r="D659">
        <v>5</v>
      </c>
      <c r="E659">
        <v>6</v>
      </c>
      <c r="F659">
        <v>5</v>
      </c>
      <c r="G659">
        <v>6</v>
      </c>
      <c r="H659">
        <v>7</v>
      </c>
      <c r="I659">
        <v>6</v>
      </c>
      <c r="J659">
        <v>7</v>
      </c>
      <c r="K659">
        <v>6</v>
      </c>
      <c r="L659">
        <v>6</v>
      </c>
      <c r="M659">
        <v>7</v>
      </c>
      <c r="N659">
        <f t="shared" si="160"/>
        <v>5</v>
      </c>
      <c r="O659">
        <f t="shared" si="161"/>
        <v>2</v>
      </c>
      <c r="P659">
        <f t="shared" si="162"/>
        <v>5</v>
      </c>
      <c r="Q659">
        <f t="shared" si="163"/>
        <v>2</v>
      </c>
      <c r="R659">
        <f t="shared" si="164"/>
        <v>7</v>
      </c>
      <c r="S659">
        <f t="shared" si="165"/>
        <v>2</v>
      </c>
      <c r="T659">
        <f t="shared" si="166"/>
        <v>7</v>
      </c>
      <c r="U659">
        <f t="shared" si="167"/>
        <v>2</v>
      </c>
      <c r="V659">
        <f t="shared" si="168"/>
        <v>6</v>
      </c>
      <c r="W659">
        <f t="shared" si="169"/>
        <v>1</v>
      </c>
      <c r="X659">
        <f t="shared" si="170"/>
        <v>3.5</v>
      </c>
      <c r="Y659">
        <f t="shared" si="171"/>
        <v>4.5</v>
      </c>
      <c r="Z659">
        <f t="shared" si="172"/>
        <v>3.5</v>
      </c>
      <c r="AA659">
        <f t="shared" si="173"/>
        <v>4</v>
      </c>
      <c r="AB659">
        <f t="shared" si="174"/>
        <v>4</v>
      </c>
      <c r="AC659">
        <v>4.4400000000000004</v>
      </c>
      <c r="AD659">
        <v>5.23</v>
      </c>
      <c r="AE659">
        <v>5.4</v>
      </c>
      <c r="AF659">
        <v>4.83</v>
      </c>
      <c r="AG659">
        <v>5.38</v>
      </c>
      <c r="AH659" t="str">
        <f>LOOKUP(X659,{0,2.99,4.44,5.89},{"Low","Medium Low","Medium High","High"})</f>
        <v>Medium Low</v>
      </c>
      <c r="AI659" t="str">
        <f>LOOKUP(Y659,{0,4.12,5.23,6.34},{"Low","Medium Low","Medium High","High"})</f>
        <v>Medium Low</v>
      </c>
      <c r="AJ659" t="str">
        <f>LOOKUP(Z659,{0,4.08,5.4,6.72},{"Low","Medium Low","Medium High","High"})</f>
        <v>Low</v>
      </c>
      <c r="AK659" t="str">
        <f>LOOKUP(AA659,{0,3.41,4.83,6.25},{"Low","Medium Low","Medium High","High"})</f>
        <v>Medium Low</v>
      </c>
      <c r="AL659" t="str">
        <f>LOOKUP(AB659,{0,4.31,5.38,6.45},{"Low","Medium Low","Medium High","High"})</f>
        <v>Low</v>
      </c>
      <c r="AM659">
        <f>VLOOKUP(C659,'CLEAN DATA'!$C$1:$BE$1213,25,FALSE)</f>
        <v>9</v>
      </c>
      <c r="AN659">
        <f>VLOOKUP($C659,'CLEAN DATA'!$C$1:$BE$1213,2,FALSE)</f>
        <v>36</v>
      </c>
      <c r="AO659" t="str">
        <f t="shared" si="175"/>
        <v>31-40</v>
      </c>
      <c r="AP659">
        <f>VLOOKUP(C659,'AT Copy'!C658:BP1870,66,FALSE)</f>
        <v>1</v>
      </c>
      <c r="AQ659">
        <f>VLOOKUP(C659,'AT Copy'!C658:BP1870,40,FALSE)</f>
        <v>1</v>
      </c>
    </row>
    <row r="660" spans="1:43" x14ac:dyDescent="0.2">
      <c r="A660">
        <v>659</v>
      </c>
      <c r="B660" s="2">
        <v>44096.879467592589</v>
      </c>
      <c r="C660" t="s">
        <v>860</v>
      </c>
      <c r="D660">
        <v>1</v>
      </c>
      <c r="E660">
        <v>1</v>
      </c>
      <c r="F660">
        <v>7</v>
      </c>
      <c r="G660">
        <v>1</v>
      </c>
      <c r="H660">
        <v>6</v>
      </c>
      <c r="I660">
        <v>7</v>
      </c>
      <c r="J660">
        <v>4</v>
      </c>
      <c r="K660">
        <v>2</v>
      </c>
      <c r="L660">
        <v>6</v>
      </c>
      <c r="M660">
        <v>2</v>
      </c>
      <c r="N660">
        <f t="shared" si="160"/>
        <v>1</v>
      </c>
      <c r="O660">
        <f t="shared" si="161"/>
        <v>7</v>
      </c>
      <c r="P660">
        <f t="shared" si="162"/>
        <v>7</v>
      </c>
      <c r="Q660">
        <f t="shared" si="163"/>
        <v>7</v>
      </c>
      <c r="R660">
        <f t="shared" si="164"/>
        <v>6</v>
      </c>
      <c r="S660">
        <f t="shared" si="165"/>
        <v>1</v>
      </c>
      <c r="T660">
        <f t="shared" si="166"/>
        <v>4</v>
      </c>
      <c r="U660">
        <f t="shared" si="167"/>
        <v>6</v>
      </c>
      <c r="V660">
        <f t="shared" si="168"/>
        <v>6</v>
      </c>
      <c r="W660">
        <f t="shared" si="169"/>
        <v>6</v>
      </c>
      <c r="X660">
        <f t="shared" si="170"/>
        <v>1</v>
      </c>
      <c r="Y660">
        <f t="shared" si="171"/>
        <v>5.5</v>
      </c>
      <c r="Z660">
        <f t="shared" si="172"/>
        <v>6.5</v>
      </c>
      <c r="AA660">
        <f t="shared" si="173"/>
        <v>6.5</v>
      </c>
      <c r="AB660">
        <f t="shared" si="174"/>
        <v>6</v>
      </c>
      <c r="AC660">
        <v>4.4400000000000004</v>
      </c>
      <c r="AD660">
        <v>5.23</v>
      </c>
      <c r="AE660">
        <v>5.4</v>
      </c>
      <c r="AF660">
        <v>4.83</v>
      </c>
      <c r="AG660">
        <v>5.38</v>
      </c>
      <c r="AH660" t="str">
        <f>LOOKUP(X660,{0,2.99,4.44,5.89},{"Low","Medium Low","Medium High","High"})</f>
        <v>Low</v>
      </c>
      <c r="AI660" t="str">
        <f>LOOKUP(Y660,{0,4.12,5.23,6.34},{"Low","Medium Low","Medium High","High"})</f>
        <v>Medium High</v>
      </c>
      <c r="AJ660" t="str">
        <f>LOOKUP(Z660,{0,4.08,5.4,6.72},{"Low","Medium Low","Medium High","High"})</f>
        <v>Medium High</v>
      </c>
      <c r="AK660" t="str">
        <f>LOOKUP(AA660,{0,3.41,4.83,6.25},{"Low","Medium Low","Medium High","High"})</f>
        <v>High</v>
      </c>
      <c r="AL660" t="str">
        <f>LOOKUP(AB660,{0,4.31,5.38,6.45},{"Low","Medium Low","Medium High","High"})</f>
        <v>Medium High</v>
      </c>
      <c r="AM660">
        <f>VLOOKUP(C660,'CLEAN DATA'!$C$1:$BE$1213,25,FALSE)</f>
        <v>3</v>
      </c>
      <c r="AN660">
        <f>VLOOKUP($C660,'CLEAN DATA'!$C$1:$BE$1213,2,FALSE)</f>
        <v>62</v>
      </c>
      <c r="AO660" t="str">
        <f t="shared" si="175"/>
        <v>60+</v>
      </c>
      <c r="AP660">
        <f>VLOOKUP(C660,'AT Copy'!C659:BP1871,66,FALSE)</f>
        <v>8</v>
      </c>
      <c r="AQ660">
        <f>VLOOKUP(C660,'AT Copy'!C659:BP1871,40,FALSE)</f>
        <v>0</v>
      </c>
    </row>
    <row r="661" spans="1:43" x14ac:dyDescent="0.2">
      <c r="A661">
        <v>660</v>
      </c>
      <c r="B661" s="2">
        <v>44096.879548611112</v>
      </c>
      <c r="C661" t="s">
        <v>861</v>
      </c>
      <c r="D661">
        <v>5</v>
      </c>
      <c r="E661">
        <v>3</v>
      </c>
      <c r="F661">
        <v>5</v>
      </c>
      <c r="G661">
        <v>3</v>
      </c>
      <c r="H661">
        <v>5</v>
      </c>
      <c r="I661">
        <v>4</v>
      </c>
      <c r="J661">
        <v>5</v>
      </c>
      <c r="K661">
        <v>4</v>
      </c>
      <c r="L661">
        <v>5</v>
      </c>
      <c r="M661">
        <v>5</v>
      </c>
      <c r="N661">
        <f t="shared" si="160"/>
        <v>5</v>
      </c>
      <c r="O661">
        <f t="shared" si="161"/>
        <v>5</v>
      </c>
      <c r="P661">
        <f t="shared" si="162"/>
        <v>5</v>
      </c>
      <c r="Q661">
        <f t="shared" si="163"/>
        <v>5</v>
      </c>
      <c r="R661">
        <f t="shared" si="164"/>
        <v>5</v>
      </c>
      <c r="S661">
        <f t="shared" si="165"/>
        <v>4</v>
      </c>
      <c r="T661">
        <f t="shared" si="166"/>
        <v>5</v>
      </c>
      <c r="U661">
        <f t="shared" si="167"/>
        <v>4</v>
      </c>
      <c r="V661">
        <f t="shared" si="168"/>
        <v>5</v>
      </c>
      <c r="W661">
        <f t="shared" si="169"/>
        <v>3</v>
      </c>
      <c r="X661">
        <f t="shared" si="170"/>
        <v>4.5</v>
      </c>
      <c r="Y661">
        <f t="shared" si="171"/>
        <v>5</v>
      </c>
      <c r="Z661">
        <f t="shared" si="172"/>
        <v>4.5</v>
      </c>
      <c r="AA661">
        <f t="shared" si="173"/>
        <v>5</v>
      </c>
      <c r="AB661">
        <f t="shared" si="174"/>
        <v>4</v>
      </c>
      <c r="AC661">
        <v>4.4400000000000004</v>
      </c>
      <c r="AD661">
        <v>5.23</v>
      </c>
      <c r="AE661">
        <v>5.4</v>
      </c>
      <c r="AF661">
        <v>4.83</v>
      </c>
      <c r="AG661">
        <v>5.38</v>
      </c>
      <c r="AH661" t="str">
        <f>LOOKUP(X661,{0,2.99,4.44,5.89},{"Low","Medium Low","Medium High","High"})</f>
        <v>Medium High</v>
      </c>
      <c r="AI661" t="str">
        <f>LOOKUP(Y661,{0,4.12,5.23,6.34},{"Low","Medium Low","Medium High","High"})</f>
        <v>Medium Low</v>
      </c>
      <c r="AJ661" t="str">
        <f>LOOKUP(Z661,{0,4.08,5.4,6.72},{"Low","Medium Low","Medium High","High"})</f>
        <v>Medium Low</v>
      </c>
      <c r="AK661" t="str">
        <f>LOOKUP(AA661,{0,3.41,4.83,6.25},{"Low","Medium Low","Medium High","High"})</f>
        <v>Medium High</v>
      </c>
      <c r="AL661" t="str">
        <f>LOOKUP(AB661,{0,4.31,5.38,6.45},{"Low","Medium Low","Medium High","High"})</f>
        <v>Low</v>
      </c>
      <c r="AM661">
        <f>VLOOKUP(C661,'CLEAN DATA'!$C$1:$BE$1213,25,FALSE)</f>
        <v>11</v>
      </c>
      <c r="AN661">
        <f>VLOOKUP($C661,'CLEAN DATA'!$C$1:$BE$1213,2,FALSE)</f>
        <v>73</v>
      </c>
      <c r="AO661" t="str">
        <f t="shared" si="175"/>
        <v>60+</v>
      </c>
      <c r="AP661">
        <f>VLOOKUP(C661,'AT Copy'!C660:BP1872,66,FALSE)</f>
        <v>1</v>
      </c>
      <c r="AQ661">
        <f>VLOOKUP(C661,'AT Copy'!C660:BP1872,40,FALSE)</f>
        <v>0</v>
      </c>
    </row>
    <row r="662" spans="1:43" x14ac:dyDescent="0.2">
      <c r="A662">
        <v>661</v>
      </c>
      <c r="B662" s="2">
        <v>44096.881747685184</v>
      </c>
      <c r="C662" t="s">
        <v>863</v>
      </c>
      <c r="D662">
        <v>5</v>
      </c>
      <c r="E662">
        <v>1</v>
      </c>
      <c r="F662">
        <v>7</v>
      </c>
      <c r="G662">
        <v>2</v>
      </c>
      <c r="H662">
        <v>7</v>
      </c>
      <c r="I662">
        <v>2</v>
      </c>
      <c r="J662">
        <v>6</v>
      </c>
      <c r="K662">
        <v>1</v>
      </c>
      <c r="L662">
        <v>5</v>
      </c>
      <c r="M662">
        <v>2</v>
      </c>
      <c r="N662">
        <f t="shared" si="160"/>
        <v>5</v>
      </c>
      <c r="O662">
        <f t="shared" si="161"/>
        <v>7</v>
      </c>
      <c r="P662">
        <f t="shared" si="162"/>
        <v>7</v>
      </c>
      <c r="Q662">
        <f t="shared" si="163"/>
        <v>6</v>
      </c>
      <c r="R662">
        <f t="shared" si="164"/>
        <v>7</v>
      </c>
      <c r="S662">
        <f t="shared" si="165"/>
        <v>6</v>
      </c>
      <c r="T662">
        <f t="shared" si="166"/>
        <v>6</v>
      </c>
      <c r="U662">
        <f t="shared" si="167"/>
        <v>7</v>
      </c>
      <c r="V662">
        <f t="shared" si="168"/>
        <v>5</v>
      </c>
      <c r="W662">
        <f t="shared" si="169"/>
        <v>6</v>
      </c>
      <c r="X662">
        <f t="shared" si="170"/>
        <v>5.5</v>
      </c>
      <c r="Y662">
        <f t="shared" si="171"/>
        <v>6.5</v>
      </c>
      <c r="Z662">
        <f t="shared" si="172"/>
        <v>7</v>
      </c>
      <c r="AA662">
        <f t="shared" si="173"/>
        <v>5.5</v>
      </c>
      <c r="AB662">
        <f t="shared" si="174"/>
        <v>6.5</v>
      </c>
      <c r="AC662">
        <v>4.4400000000000004</v>
      </c>
      <c r="AD662">
        <v>5.23</v>
      </c>
      <c r="AE662">
        <v>5.4</v>
      </c>
      <c r="AF662">
        <v>4.83</v>
      </c>
      <c r="AG662">
        <v>5.38</v>
      </c>
      <c r="AH662" t="str">
        <f>LOOKUP(X662,{0,2.99,4.44,5.89},{"Low","Medium Low","Medium High","High"})</f>
        <v>Medium High</v>
      </c>
      <c r="AI662" t="str">
        <f>LOOKUP(Y662,{0,4.12,5.23,6.34},{"Low","Medium Low","Medium High","High"})</f>
        <v>High</v>
      </c>
      <c r="AJ662" t="str">
        <f>LOOKUP(Z662,{0,4.08,5.4,6.72},{"Low","Medium Low","Medium High","High"})</f>
        <v>High</v>
      </c>
      <c r="AK662" t="str">
        <f>LOOKUP(AA662,{0,3.41,4.83,6.25},{"Low","Medium Low","Medium High","High"})</f>
        <v>Medium High</v>
      </c>
      <c r="AL662" t="str">
        <f>LOOKUP(AB662,{0,4.31,5.38,6.45},{"Low","Medium Low","Medium High","High"})</f>
        <v>High</v>
      </c>
      <c r="AM662">
        <f>VLOOKUP(C662,'CLEAN DATA'!$C$1:$BE$1213,25,FALSE)</f>
        <v>10</v>
      </c>
      <c r="AN662">
        <f>VLOOKUP($C662,'CLEAN DATA'!$C$1:$BE$1213,2,FALSE)</f>
        <v>49</v>
      </c>
      <c r="AO662" t="str">
        <f t="shared" si="175"/>
        <v>41-50</v>
      </c>
      <c r="AP662">
        <f>VLOOKUP(C662,'AT Copy'!C661:BP1873,66,FALSE)</f>
        <v>4</v>
      </c>
      <c r="AQ662">
        <f>VLOOKUP(C662,'AT Copy'!C661:BP1873,40,FALSE)</f>
        <v>1</v>
      </c>
    </row>
    <row r="663" spans="1:43" x14ac:dyDescent="0.2">
      <c r="A663">
        <v>662</v>
      </c>
      <c r="B663" s="2">
        <v>44096.886793981481</v>
      </c>
      <c r="C663" t="s">
        <v>864</v>
      </c>
      <c r="D663">
        <v>6</v>
      </c>
      <c r="E663">
        <v>7</v>
      </c>
      <c r="F663">
        <v>6</v>
      </c>
      <c r="G663">
        <v>7</v>
      </c>
      <c r="H663">
        <v>7</v>
      </c>
      <c r="I663">
        <v>6</v>
      </c>
      <c r="J663">
        <v>6</v>
      </c>
      <c r="K663">
        <v>7</v>
      </c>
      <c r="L663">
        <v>6</v>
      </c>
      <c r="M663">
        <v>6</v>
      </c>
      <c r="N663">
        <f t="shared" si="160"/>
        <v>6</v>
      </c>
      <c r="O663">
        <f t="shared" si="161"/>
        <v>1</v>
      </c>
      <c r="P663">
        <f t="shared" si="162"/>
        <v>6</v>
      </c>
      <c r="Q663">
        <f t="shared" si="163"/>
        <v>1</v>
      </c>
      <c r="R663">
        <f t="shared" si="164"/>
        <v>7</v>
      </c>
      <c r="S663">
        <f t="shared" si="165"/>
        <v>2</v>
      </c>
      <c r="T663">
        <f t="shared" si="166"/>
        <v>6</v>
      </c>
      <c r="U663">
        <f t="shared" si="167"/>
        <v>1</v>
      </c>
      <c r="V663">
        <f t="shared" si="168"/>
        <v>6</v>
      </c>
      <c r="W663">
        <f t="shared" si="169"/>
        <v>2</v>
      </c>
      <c r="X663">
        <f t="shared" si="170"/>
        <v>4</v>
      </c>
      <c r="Y663">
        <f t="shared" si="171"/>
        <v>3.5</v>
      </c>
      <c r="Z663">
        <f t="shared" si="172"/>
        <v>3.5</v>
      </c>
      <c r="AA663">
        <f t="shared" si="173"/>
        <v>3.5</v>
      </c>
      <c r="AB663">
        <f t="shared" si="174"/>
        <v>4.5</v>
      </c>
      <c r="AC663">
        <v>4.4400000000000004</v>
      </c>
      <c r="AD663">
        <v>5.23</v>
      </c>
      <c r="AE663">
        <v>5.4</v>
      </c>
      <c r="AF663">
        <v>4.83</v>
      </c>
      <c r="AG663">
        <v>5.38</v>
      </c>
      <c r="AH663" t="str">
        <f>LOOKUP(X663,{0,2.99,4.44,5.89},{"Low","Medium Low","Medium High","High"})</f>
        <v>Medium Low</v>
      </c>
      <c r="AI663" t="str">
        <f>LOOKUP(Y663,{0,4.12,5.23,6.34},{"Low","Medium Low","Medium High","High"})</f>
        <v>Low</v>
      </c>
      <c r="AJ663" t="str">
        <f>LOOKUP(Z663,{0,4.08,5.4,6.72},{"Low","Medium Low","Medium High","High"})</f>
        <v>Low</v>
      </c>
      <c r="AK663" t="str">
        <f>LOOKUP(AA663,{0,3.41,4.83,6.25},{"Low","Medium Low","Medium High","High"})</f>
        <v>Medium Low</v>
      </c>
      <c r="AL663" t="str">
        <f>LOOKUP(AB663,{0,4.31,5.38,6.45},{"Low","Medium Low","Medium High","High"})</f>
        <v>Medium Low</v>
      </c>
      <c r="AM663">
        <f>VLOOKUP(C663,'CLEAN DATA'!$C$1:$BE$1213,25,FALSE)</f>
        <v>10</v>
      </c>
      <c r="AN663">
        <f>VLOOKUP($C663,'CLEAN DATA'!$C$1:$BE$1213,2,FALSE)</f>
        <v>42</v>
      </c>
      <c r="AO663" t="str">
        <f t="shared" si="175"/>
        <v>41-50</v>
      </c>
      <c r="AP663">
        <f>VLOOKUP(C663,'AT Copy'!C662:BP1874,66,FALSE)</f>
        <v>1</v>
      </c>
      <c r="AQ663">
        <f>VLOOKUP(C663,'AT Copy'!C662:BP1874,40,FALSE)</f>
        <v>0</v>
      </c>
    </row>
    <row r="664" spans="1:43" x14ac:dyDescent="0.2">
      <c r="A664">
        <v>663</v>
      </c>
      <c r="B664" s="2">
        <v>44096.889351851853</v>
      </c>
      <c r="C664" t="s">
        <v>865</v>
      </c>
      <c r="D664">
        <v>6</v>
      </c>
      <c r="E664">
        <v>4</v>
      </c>
      <c r="F664">
        <v>7</v>
      </c>
      <c r="G664">
        <v>4</v>
      </c>
      <c r="H664">
        <v>7</v>
      </c>
      <c r="I664">
        <v>7</v>
      </c>
      <c r="J664">
        <v>7</v>
      </c>
      <c r="K664">
        <v>5</v>
      </c>
      <c r="L664">
        <v>7</v>
      </c>
      <c r="M664">
        <v>4</v>
      </c>
      <c r="N664">
        <f t="shared" si="160"/>
        <v>6</v>
      </c>
      <c r="O664">
        <f t="shared" si="161"/>
        <v>4</v>
      </c>
      <c r="P664">
        <f t="shared" si="162"/>
        <v>7</v>
      </c>
      <c r="Q664">
        <f t="shared" si="163"/>
        <v>4</v>
      </c>
      <c r="R664">
        <f t="shared" si="164"/>
        <v>7</v>
      </c>
      <c r="S664">
        <f t="shared" si="165"/>
        <v>1</v>
      </c>
      <c r="T664">
        <f t="shared" si="166"/>
        <v>7</v>
      </c>
      <c r="U664">
        <f t="shared" si="167"/>
        <v>3</v>
      </c>
      <c r="V664">
        <f t="shared" si="168"/>
        <v>7</v>
      </c>
      <c r="W664">
        <f t="shared" si="169"/>
        <v>4</v>
      </c>
      <c r="X664">
        <f t="shared" si="170"/>
        <v>3.5</v>
      </c>
      <c r="Y664">
        <f t="shared" si="171"/>
        <v>5.5</v>
      </c>
      <c r="Z664">
        <f t="shared" si="172"/>
        <v>5</v>
      </c>
      <c r="AA664">
        <f t="shared" si="173"/>
        <v>5.5</v>
      </c>
      <c r="AB664">
        <f t="shared" si="174"/>
        <v>5.5</v>
      </c>
      <c r="AC664">
        <v>4.4400000000000004</v>
      </c>
      <c r="AD664">
        <v>5.23</v>
      </c>
      <c r="AE664">
        <v>5.4</v>
      </c>
      <c r="AF664">
        <v>4.83</v>
      </c>
      <c r="AG664">
        <v>5.38</v>
      </c>
      <c r="AH664" t="str">
        <f>LOOKUP(X664,{0,2.99,4.44,5.89},{"Low","Medium Low","Medium High","High"})</f>
        <v>Medium Low</v>
      </c>
      <c r="AI664" t="str">
        <f>LOOKUP(Y664,{0,4.12,5.23,6.34},{"Low","Medium Low","Medium High","High"})</f>
        <v>Medium High</v>
      </c>
      <c r="AJ664" t="str">
        <f>LOOKUP(Z664,{0,4.08,5.4,6.72},{"Low","Medium Low","Medium High","High"})</f>
        <v>Medium Low</v>
      </c>
      <c r="AK664" t="str">
        <f>LOOKUP(AA664,{0,3.41,4.83,6.25},{"Low","Medium Low","Medium High","High"})</f>
        <v>Medium High</v>
      </c>
      <c r="AL664" t="str">
        <f>LOOKUP(AB664,{0,4.31,5.38,6.45},{"Low","Medium Low","Medium High","High"})</f>
        <v>Medium High</v>
      </c>
      <c r="AM664">
        <f>VLOOKUP(C664,'CLEAN DATA'!$C$1:$BE$1213,25,FALSE)</f>
        <v>1</v>
      </c>
      <c r="AN664">
        <f>VLOOKUP($C664,'CLEAN DATA'!$C$1:$BE$1213,2,FALSE)</f>
        <v>28</v>
      </c>
      <c r="AO664" t="str">
        <f t="shared" si="175"/>
        <v>&lt;=30</v>
      </c>
      <c r="AP664">
        <f>VLOOKUP(C664,'AT Copy'!C663:BP1875,66,FALSE)</f>
        <v>3</v>
      </c>
      <c r="AQ664">
        <f>VLOOKUP(C664,'AT Copy'!C663:BP1875,40,FALSE)</f>
        <v>0</v>
      </c>
    </row>
    <row r="665" spans="1:43" x14ac:dyDescent="0.2">
      <c r="A665">
        <v>664</v>
      </c>
      <c r="B665" s="2">
        <v>44096.8903125</v>
      </c>
      <c r="C665" t="s">
        <v>866</v>
      </c>
      <c r="D665">
        <v>5</v>
      </c>
      <c r="E665">
        <v>5</v>
      </c>
      <c r="F665">
        <v>4</v>
      </c>
      <c r="G665">
        <v>3</v>
      </c>
      <c r="H665">
        <v>3</v>
      </c>
      <c r="I665">
        <v>2</v>
      </c>
      <c r="J665">
        <v>3</v>
      </c>
      <c r="K665">
        <v>1</v>
      </c>
      <c r="L665">
        <v>5</v>
      </c>
      <c r="M665">
        <v>4</v>
      </c>
      <c r="N665">
        <f t="shared" si="160"/>
        <v>5</v>
      </c>
      <c r="O665">
        <f t="shared" si="161"/>
        <v>3</v>
      </c>
      <c r="P665">
        <f t="shared" si="162"/>
        <v>4</v>
      </c>
      <c r="Q665">
        <f t="shared" si="163"/>
        <v>5</v>
      </c>
      <c r="R665">
        <f t="shared" si="164"/>
        <v>3</v>
      </c>
      <c r="S665">
        <f t="shared" si="165"/>
        <v>6</v>
      </c>
      <c r="T665">
        <f t="shared" si="166"/>
        <v>3</v>
      </c>
      <c r="U665">
        <f t="shared" si="167"/>
        <v>7</v>
      </c>
      <c r="V665">
        <f t="shared" si="168"/>
        <v>5</v>
      </c>
      <c r="W665">
        <f t="shared" si="169"/>
        <v>4</v>
      </c>
      <c r="X665">
        <f t="shared" si="170"/>
        <v>5.5</v>
      </c>
      <c r="Y665">
        <f t="shared" si="171"/>
        <v>3</v>
      </c>
      <c r="Z665">
        <f t="shared" si="172"/>
        <v>5.5</v>
      </c>
      <c r="AA665">
        <f t="shared" si="173"/>
        <v>5</v>
      </c>
      <c r="AB665">
        <f t="shared" si="174"/>
        <v>3.5</v>
      </c>
      <c r="AC665">
        <v>4.4400000000000004</v>
      </c>
      <c r="AD665">
        <v>5.23</v>
      </c>
      <c r="AE665">
        <v>5.4</v>
      </c>
      <c r="AF665">
        <v>4.83</v>
      </c>
      <c r="AG665">
        <v>5.38</v>
      </c>
      <c r="AH665" t="str">
        <f>LOOKUP(X665,{0,2.99,4.44,5.89},{"Low","Medium Low","Medium High","High"})</f>
        <v>Medium High</v>
      </c>
      <c r="AI665" t="str">
        <f>LOOKUP(Y665,{0,4.12,5.23,6.34},{"Low","Medium Low","Medium High","High"})</f>
        <v>Low</v>
      </c>
      <c r="AJ665" t="str">
        <f>LOOKUP(Z665,{0,4.08,5.4,6.72},{"Low","Medium Low","Medium High","High"})</f>
        <v>Medium High</v>
      </c>
      <c r="AK665" t="str">
        <f>LOOKUP(AA665,{0,3.41,4.83,6.25},{"Low","Medium Low","Medium High","High"})</f>
        <v>Medium High</v>
      </c>
      <c r="AL665" t="str">
        <f>LOOKUP(AB665,{0,4.31,5.38,6.45},{"Low","Medium Low","Medium High","High"})</f>
        <v>Low</v>
      </c>
      <c r="AM665">
        <f>VLOOKUP(C665,'CLEAN DATA'!$C$1:$BE$1213,25,FALSE)</f>
        <v>13</v>
      </c>
      <c r="AN665">
        <f>VLOOKUP($C665,'CLEAN DATA'!$C$1:$BE$1213,2,FALSE)</f>
        <v>45</v>
      </c>
      <c r="AO665" t="str">
        <f t="shared" si="175"/>
        <v>41-50</v>
      </c>
      <c r="AP665">
        <f>VLOOKUP(C665,'AT Copy'!C664:BP1876,66,FALSE)</f>
        <v>7</v>
      </c>
      <c r="AQ665">
        <f>VLOOKUP(C665,'AT Copy'!C664:BP1876,40,FALSE)</f>
        <v>1</v>
      </c>
    </row>
    <row r="666" spans="1:43" x14ac:dyDescent="0.2">
      <c r="A666">
        <v>665</v>
      </c>
      <c r="B666" s="2">
        <v>44096.891377314816</v>
      </c>
      <c r="C666" t="s">
        <v>868</v>
      </c>
      <c r="D666">
        <v>5</v>
      </c>
      <c r="E666">
        <v>2</v>
      </c>
      <c r="F666">
        <v>7</v>
      </c>
      <c r="G666">
        <v>3</v>
      </c>
      <c r="H666">
        <v>7</v>
      </c>
      <c r="I666">
        <v>5</v>
      </c>
      <c r="J666">
        <v>7</v>
      </c>
      <c r="K666">
        <v>1</v>
      </c>
      <c r="L666">
        <v>6</v>
      </c>
      <c r="M666">
        <v>1</v>
      </c>
      <c r="N666">
        <f t="shared" si="160"/>
        <v>5</v>
      </c>
      <c r="O666">
        <f t="shared" si="161"/>
        <v>6</v>
      </c>
      <c r="P666">
        <f t="shared" si="162"/>
        <v>7</v>
      </c>
      <c r="Q666">
        <f t="shared" si="163"/>
        <v>5</v>
      </c>
      <c r="R666">
        <f t="shared" si="164"/>
        <v>7</v>
      </c>
      <c r="S666">
        <f t="shared" si="165"/>
        <v>3</v>
      </c>
      <c r="T666">
        <f t="shared" si="166"/>
        <v>7</v>
      </c>
      <c r="U666">
        <f t="shared" si="167"/>
        <v>7</v>
      </c>
      <c r="V666">
        <f t="shared" si="168"/>
        <v>6</v>
      </c>
      <c r="W666">
        <f t="shared" si="169"/>
        <v>7</v>
      </c>
      <c r="X666">
        <f t="shared" si="170"/>
        <v>4</v>
      </c>
      <c r="Y666">
        <f t="shared" si="171"/>
        <v>6.5</v>
      </c>
      <c r="Z666">
        <f t="shared" si="172"/>
        <v>7</v>
      </c>
      <c r="AA666">
        <f t="shared" si="173"/>
        <v>5.5</v>
      </c>
      <c r="AB666">
        <f t="shared" si="174"/>
        <v>7</v>
      </c>
      <c r="AC666">
        <v>4.4400000000000004</v>
      </c>
      <c r="AD666">
        <v>5.23</v>
      </c>
      <c r="AE666">
        <v>5.4</v>
      </c>
      <c r="AF666">
        <v>4.83</v>
      </c>
      <c r="AG666">
        <v>5.38</v>
      </c>
      <c r="AH666" t="str">
        <f>LOOKUP(X666,{0,2.99,4.44,5.89},{"Low","Medium Low","Medium High","High"})</f>
        <v>Medium Low</v>
      </c>
      <c r="AI666" t="str">
        <f>LOOKUP(Y666,{0,4.12,5.23,6.34},{"Low","Medium Low","Medium High","High"})</f>
        <v>High</v>
      </c>
      <c r="AJ666" t="str">
        <f>LOOKUP(Z666,{0,4.08,5.4,6.72},{"Low","Medium Low","Medium High","High"})</f>
        <v>High</v>
      </c>
      <c r="AK666" t="str">
        <f>LOOKUP(AA666,{0,3.41,4.83,6.25},{"Low","Medium Low","Medium High","High"})</f>
        <v>Medium High</v>
      </c>
      <c r="AL666" t="str">
        <f>LOOKUP(AB666,{0,4.31,5.38,6.45},{"Low","Medium Low","Medium High","High"})</f>
        <v>High</v>
      </c>
      <c r="AM666">
        <f>VLOOKUP(C666,'CLEAN DATA'!$C$1:$BE$1213,25,FALSE)</f>
        <v>13</v>
      </c>
      <c r="AN666">
        <f>VLOOKUP($C666,'CLEAN DATA'!$C$1:$BE$1213,2,FALSE)</f>
        <v>59</v>
      </c>
      <c r="AO666" t="str">
        <f t="shared" si="175"/>
        <v>51-60</v>
      </c>
      <c r="AP666">
        <f>VLOOKUP(C666,'AT Copy'!C665:BP1877,66,FALSE)</f>
        <v>8</v>
      </c>
      <c r="AQ666">
        <f>VLOOKUP(C666,'AT Copy'!C665:BP1877,40,FALSE)</f>
        <v>1</v>
      </c>
    </row>
    <row r="667" spans="1:43" x14ac:dyDescent="0.2">
      <c r="A667">
        <v>666</v>
      </c>
      <c r="B667" s="2">
        <v>44096.893414351849</v>
      </c>
      <c r="C667" t="s">
        <v>870</v>
      </c>
      <c r="D667">
        <v>3</v>
      </c>
      <c r="E667">
        <v>1</v>
      </c>
      <c r="F667">
        <v>6</v>
      </c>
      <c r="G667">
        <v>1</v>
      </c>
      <c r="H667">
        <v>6</v>
      </c>
      <c r="I667">
        <v>2</v>
      </c>
      <c r="J667">
        <v>6</v>
      </c>
      <c r="K667">
        <v>2</v>
      </c>
      <c r="L667">
        <v>6</v>
      </c>
      <c r="M667">
        <v>3</v>
      </c>
      <c r="N667">
        <f t="shared" si="160"/>
        <v>3</v>
      </c>
      <c r="O667">
        <f t="shared" si="161"/>
        <v>7</v>
      </c>
      <c r="P667">
        <f t="shared" si="162"/>
        <v>6</v>
      </c>
      <c r="Q667">
        <f t="shared" si="163"/>
        <v>7</v>
      </c>
      <c r="R667">
        <f t="shared" si="164"/>
        <v>6</v>
      </c>
      <c r="S667">
        <f t="shared" si="165"/>
        <v>6</v>
      </c>
      <c r="T667">
        <f t="shared" si="166"/>
        <v>6</v>
      </c>
      <c r="U667">
        <f t="shared" si="167"/>
        <v>6</v>
      </c>
      <c r="V667">
        <f t="shared" si="168"/>
        <v>6</v>
      </c>
      <c r="W667">
        <f t="shared" si="169"/>
        <v>5</v>
      </c>
      <c r="X667">
        <f t="shared" si="170"/>
        <v>4.5</v>
      </c>
      <c r="Y667">
        <f t="shared" si="171"/>
        <v>6.5</v>
      </c>
      <c r="Z667">
        <f t="shared" si="172"/>
        <v>6</v>
      </c>
      <c r="AA667">
        <f t="shared" si="173"/>
        <v>6.5</v>
      </c>
      <c r="AB667">
        <f t="shared" si="174"/>
        <v>5.5</v>
      </c>
      <c r="AC667">
        <v>4.4400000000000004</v>
      </c>
      <c r="AD667">
        <v>5.23</v>
      </c>
      <c r="AE667">
        <v>5.4</v>
      </c>
      <c r="AF667">
        <v>4.83</v>
      </c>
      <c r="AG667">
        <v>5.38</v>
      </c>
      <c r="AH667" t="str">
        <f>LOOKUP(X667,{0,2.99,4.44,5.89},{"Low","Medium Low","Medium High","High"})</f>
        <v>Medium High</v>
      </c>
      <c r="AI667" t="str">
        <f>LOOKUP(Y667,{0,4.12,5.23,6.34},{"Low","Medium Low","Medium High","High"})</f>
        <v>High</v>
      </c>
      <c r="AJ667" t="str">
        <f>LOOKUP(Z667,{0,4.08,5.4,6.72},{"Low","Medium Low","Medium High","High"})</f>
        <v>Medium High</v>
      </c>
      <c r="AK667" t="str">
        <f>LOOKUP(AA667,{0,3.41,4.83,6.25},{"Low","Medium Low","Medium High","High"})</f>
        <v>High</v>
      </c>
      <c r="AL667" t="str">
        <f>LOOKUP(AB667,{0,4.31,5.38,6.45},{"Low","Medium Low","Medium High","High"})</f>
        <v>Medium High</v>
      </c>
      <c r="AM667">
        <f>VLOOKUP(C667,'CLEAN DATA'!$C$1:$BE$1213,25,FALSE)</f>
        <v>12</v>
      </c>
      <c r="AN667">
        <f>VLOOKUP($C667,'CLEAN DATA'!$C$1:$BE$1213,2,FALSE)</f>
        <v>50</v>
      </c>
      <c r="AO667" t="str">
        <f t="shared" si="175"/>
        <v>41-50</v>
      </c>
      <c r="AP667">
        <f>VLOOKUP(C667,'AT Copy'!C666:BP1878,66,FALSE)</f>
        <v>8</v>
      </c>
      <c r="AQ667">
        <f>VLOOKUP(C667,'AT Copy'!C666:BP1878,40,FALSE)</f>
        <v>0</v>
      </c>
    </row>
    <row r="668" spans="1:43" x14ac:dyDescent="0.2">
      <c r="A668">
        <v>667</v>
      </c>
      <c r="B668" s="2">
        <v>44096.893576388888</v>
      </c>
      <c r="C668" t="s">
        <v>872</v>
      </c>
      <c r="D668">
        <v>4</v>
      </c>
      <c r="E668">
        <v>5</v>
      </c>
      <c r="F668">
        <v>6</v>
      </c>
      <c r="G668">
        <v>6</v>
      </c>
      <c r="H668">
        <v>6</v>
      </c>
      <c r="I668">
        <v>4</v>
      </c>
      <c r="J668">
        <v>7</v>
      </c>
      <c r="K668">
        <v>4</v>
      </c>
      <c r="L668">
        <v>4</v>
      </c>
      <c r="M668">
        <v>4</v>
      </c>
      <c r="N668">
        <f t="shared" si="160"/>
        <v>4</v>
      </c>
      <c r="O668">
        <f t="shared" si="161"/>
        <v>3</v>
      </c>
      <c r="P668">
        <f t="shared" si="162"/>
        <v>6</v>
      </c>
      <c r="Q668">
        <f t="shared" si="163"/>
        <v>2</v>
      </c>
      <c r="R668">
        <f t="shared" si="164"/>
        <v>6</v>
      </c>
      <c r="S668">
        <f t="shared" si="165"/>
        <v>4</v>
      </c>
      <c r="T668">
        <f t="shared" si="166"/>
        <v>7</v>
      </c>
      <c r="U668">
        <f t="shared" si="167"/>
        <v>4</v>
      </c>
      <c r="V668">
        <f t="shared" si="168"/>
        <v>4</v>
      </c>
      <c r="W668">
        <f t="shared" si="169"/>
        <v>4</v>
      </c>
      <c r="X668">
        <f t="shared" si="170"/>
        <v>4</v>
      </c>
      <c r="Y668">
        <f t="shared" si="171"/>
        <v>5</v>
      </c>
      <c r="Z668">
        <f t="shared" si="172"/>
        <v>5</v>
      </c>
      <c r="AA668">
        <f t="shared" si="173"/>
        <v>3</v>
      </c>
      <c r="AB668">
        <f t="shared" si="174"/>
        <v>5</v>
      </c>
      <c r="AC668">
        <v>4.4400000000000004</v>
      </c>
      <c r="AD668">
        <v>5.23</v>
      </c>
      <c r="AE668">
        <v>5.4</v>
      </c>
      <c r="AF668">
        <v>4.83</v>
      </c>
      <c r="AG668">
        <v>5.38</v>
      </c>
      <c r="AH668" t="str">
        <f>LOOKUP(X668,{0,2.99,4.44,5.89},{"Low","Medium Low","Medium High","High"})</f>
        <v>Medium Low</v>
      </c>
      <c r="AI668" t="str">
        <f>LOOKUP(Y668,{0,4.12,5.23,6.34},{"Low","Medium Low","Medium High","High"})</f>
        <v>Medium Low</v>
      </c>
      <c r="AJ668" t="str">
        <f>LOOKUP(Z668,{0,4.08,5.4,6.72},{"Low","Medium Low","Medium High","High"})</f>
        <v>Medium Low</v>
      </c>
      <c r="AK668" t="str">
        <f>LOOKUP(AA668,{0,3.41,4.83,6.25},{"Low","Medium Low","Medium High","High"})</f>
        <v>Low</v>
      </c>
      <c r="AL668" t="str">
        <f>LOOKUP(AB668,{0,4.31,5.38,6.45},{"Low","Medium Low","Medium High","High"})</f>
        <v>Medium Low</v>
      </c>
      <c r="AM668">
        <f>VLOOKUP(C668,'CLEAN DATA'!$C$1:$BE$1213,25,FALSE)</f>
        <v>10</v>
      </c>
      <c r="AN668">
        <f>VLOOKUP($C668,'CLEAN DATA'!$C$1:$BE$1213,2,FALSE)</f>
        <v>58</v>
      </c>
      <c r="AO668" t="str">
        <f t="shared" si="175"/>
        <v>51-60</v>
      </c>
      <c r="AP668">
        <f>VLOOKUP(C668,'AT Copy'!C667:BP1879,66,FALSE)</f>
        <v>7</v>
      </c>
      <c r="AQ668">
        <f>VLOOKUP(C668,'AT Copy'!C667:BP1879,40,FALSE)</f>
        <v>0</v>
      </c>
    </row>
    <row r="669" spans="1:43" x14ac:dyDescent="0.2">
      <c r="A669">
        <v>668</v>
      </c>
      <c r="B669" s="2">
        <v>44096.895312499997</v>
      </c>
      <c r="C669" t="s">
        <v>873</v>
      </c>
      <c r="D669">
        <v>3</v>
      </c>
      <c r="E669">
        <v>4</v>
      </c>
      <c r="F669">
        <v>3</v>
      </c>
      <c r="G669">
        <v>6</v>
      </c>
      <c r="H669">
        <v>5</v>
      </c>
      <c r="I669">
        <v>4</v>
      </c>
      <c r="J669">
        <v>5</v>
      </c>
      <c r="K669">
        <v>5</v>
      </c>
      <c r="L669">
        <v>2</v>
      </c>
      <c r="M669">
        <v>2</v>
      </c>
      <c r="N669">
        <f t="shared" si="160"/>
        <v>3</v>
      </c>
      <c r="O669">
        <f t="shared" si="161"/>
        <v>4</v>
      </c>
      <c r="P669">
        <f t="shared" si="162"/>
        <v>3</v>
      </c>
      <c r="Q669">
        <f t="shared" si="163"/>
        <v>2</v>
      </c>
      <c r="R669">
        <f t="shared" si="164"/>
        <v>5</v>
      </c>
      <c r="S669">
        <f t="shared" si="165"/>
        <v>4</v>
      </c>
      <c r="T669">
        <f t="shared" si="166"/>
        <v>5</v>
      </c>
      <c r="U669">
        <f t="shared" si="167"/>
        <v>3</v>
      </c>
      <c r="V669">
        <f t="shared" si="168"/>
        <v>2</v>
      </c>
      <c r="W669">
        <f t="shared" si="169"/>
        <v>6</v>
      </c>
      <c r="X669">
        <f t="shared" si="170"/>
        <v>3.5</v>
      </c>
      <c r="Y669">
        <f t="shared" si="171"/>
        <v>4.5</v>
      </c>
      <c r="Z669">
        <f t="shared" si="172"/>
        <v>3</v>
      </c>
      <c r="AA669">
        <f t="shared" si="173"/>
        <v>2</v>
      </c>
      <c r="AB669">
        <f t="shared" si="174"/>
        <v>5.5</v>
      </c>
      <c r="AC669">
        <v>4.4400000000000004</v>
      </c>
      <c r="AD669">
        <v>5.23</v>
      </c>
      <c r="AE669">
        <v>5.4</v>
      </c>
      <c r="AF669">
        <v>4.83</v>
      </c>
      <c r="AG669">
        <v>5.38</v>
      </c>
      <c r="AH669" t="str">
        <f>LOOKUP(X669,{0,2.99,4.44,5.89},{"Low","Medium Low","Medium High","High"})</f>
        <v>Medium Low</v>
      </c>
      <c r="AI669" t="str">
        <f>LOOKUP(Y669,{0,4.12,5.23,6.34},{"Low","Medium Low","Medium High","High"})</f>
        <v>Medium Low</v>
      </c>
      <c r="AJ669" t="str">
        <f>LOOKUP(Z669,{0,4.08,5.4,6.72},{"Low","Medium Low","Medium High","High"})</f>
        <v>Low</v>
      </c>
      <c r="AK669" t="str">
        <f>LOOKUP(AA669,{0,3.41,4.83,6.25},{"Low","Medium Low","Medium High","High"})</f>
        <v>Low</v>
      </c>
      <c r="AL669" t="str">
        <f>LOOKUP(AB669,{0,4.31,5.38,6.45},{"Low","Medium Low","Medium High","High"})</f>
        <v>Medium High</v>
      </c>
      <c r="AM669">
        <f>VLOOKUP(C669,'CLEAN DATA'!$C$1:$BE$1213,25,FALSE)</f>
        <v>13</v>
      </c>
      <c r="AN669">
        <f>VLOOKUP($C669,'CLEAN DATA'!$C$1:$BE$1213,2,FALSE)</f>
        <v>28</v>
      </c>
      <c r="AO669" t="str">
        <f t="shared" si="175"/>
        <v>&lt;=30</v>
      </c>
      <c r="AP669">
        <f>VLOOKUP(C669,'AT Copy'!C668:BP1880,66,FALSE)</f>
        <v>1</v>
      </c>
      <c r="AQ669">
        <f>VLOOKUP(C669,'AT Copy'!C668:BP1880,40,FALSE)</f>
        <v>0</v>
      </c>
    </row>
    <row r="670" spans="1:43" x14ac:dyDescent="0.2">
      <c r="A670">
        <v>669</v>
      </c>
      <c r="B670" s="2">
        <v>44096.901006944441</v>
      </c>
      <c r="C670" t="s">
        <v>874</v>
      </c>
      <c r="D670">
        <v>6</v>
      </c>
      <c r="E670">
        <v>5</v>
      </c>
      <c r="F670">
        <v>6</v>
      </c>
      <c r="G670">
        <v>6</v>
      </c>
      <c r="H670">
        <v>6</v>
      </c>
      <c r="I670">
        <v>7</v>
      </c>
      <c r="J670">
        <v>7</v>
      </c>
      <c r="K670">
        <v>6</v>
      </c>
      <c r="L670">
        <v>6</v>
      </c>
      <c r="M670">
        <v>6</v>
      </c>
      <c r="N670">
        <f t="shared" si="160"/>
        <v>6</v>
      </c>
      <c r="O670">
        <f t="shared" si="161"/>
        <v>3</v>
      </c>
      <c r="P670">
        <f t="shared" si="162"/>
        <v>6</v>
      </c>
      <c r="Q670">
        <f t="shared" si="163"/>
        <v>2</v>
      </c>
      <c r="R670">
        <f t="shared" si="164"/>
        <v>6</v>
      </c>
      <c r="S670">
        <f t="shared" si="165"/>
        <v>1</v>
      </c>
      <c r="T670">
        <f t="shared" si="166"/>
        <v>7</v>
      </c>
      <c r="U670">
        <f t="shared" si="167"/>
        <v>2</v>
      </c>
      <c r="V670">
        <f t="shared" si="168"/>
        <v>6</v>
      </c>
      <c r="W670">
        <f t="shared" si="169"/>
        <v>2</v>
      </c>
      <c r="X670">
        <f t="shared" si="170"/>
        <v>3.5</v>
      </c>
      <c r="Y670">
        <f t="shared" si="171"/>
        <v>5</v>
      </c>
      <c r="Z670">
        <f t="shared" si="172"/>
        <v>4</v>
      </c>
      <c r="AA670">
        <f t="shared" si="173"/>
        <v>4</v>
      </c>
      <c r="AB670">
        <f t="shared" si="174"/>
        <v>4</v>
      </c>
      <c r="AC670">
        <v>4.4400000000000004</v>
      </c>
      <c r="AD670">
        <v>5.23</v>
      </c>
      <c r="AE670">
        <v>5.4</v>
      </c>
      <c r="AF670">
        <v>4.83</v>
      </c>
      <c r="AG670">
        <v>5.38</v>
      </c>
      <c r="AH670" t="str">
        <f>LOOKUP(X670,{0,2.99,4.44,5.89},{"Low","Medium Low","Medium High","High"})</f>
        <v>Medium Low</v>
      </c>
      <c r="AI670" t="str">
        <f>LOOKUP(Y670,{0,4.12,5.23,6.34},{"Low","Medium Low","Medium High","High"})</f>
        <v>Medium Low</v>
      </c>
      <c r="AJ670" t="str">
        <f>LOOKUP(Z670,{0,4.08,5.4,6.72},{"Low","Medium Low","Medium High","High"})</f>
        <v>Low</v>
      </c>
      <c r="AK670" t="str">
        <f>LOOKUP(AA670,{0,3.41,4.83,6.25},{"Low","Medium Low","Medium High","High"})</f>
        <v>Medium Low</v>
      </c>
      <c r="AL670" t="str">
        <f>LOOKUP(AB670,{0,4.31,5.38,6.45},{"Low","Medium Low","Medium High","High"})</f>
        <v>Low</v>
      </c>
      <c r="AM670">
        <f>VLOOKUP(C670,'CLEAN DATA'!$C$1:$BE$1213,25,FALSE)</f>
        <v>3</v>
      </c>
      <c r="AN670">
        <f>VLOOKUP($C670,'CLEAN DATA'!$C$1:$BE$1213,2,FALSE)</f>
        <v>23</v>
      </c>
      <c r="AO670" t="str">
        <f t="shared" si="175"/>
        <v>&lt;=30</v>
      </c>
      <c r="AP670">
        <f>VLOOKUP(C670,'AT Copy'!C669:BP1881,66,FALSE)</f>
        <v>1</v>
      </c>
      <c r="AQ670">
        <f>VLOOKUP(C670,'AT Copy'!C669:BP1881,40,FALSE)</f>
        <v>0</v>
      </c>
    </row>
    <row r="671" spans="1:43" x14ac:dyDescent="0.2">
      <c r="A671">
        <v>670</v>
      </c>
      <c r="B671" s="2">
        <v>44096.901041666664</v>
      </c>
      <c r="C671" t="s">
        <v>875</v>
      </c>
      <c r="D671">
        <v>7</v>
      </c>
      <c r="E671">
        <v>7</v>
      </c>
      <c r="F671">
        <v>7</v>
      </c>
      <c r="G671">
        <v>1</v>
      </c>
      <c r="H671">
        <v>7</v>
      </c>
      <c r="I671">
        <v>5</v>
      </c>
      <c r="J671">
        <v>7</v>
      </c>
      <c r="K671">
        <v>1</v>
      </c>
      <c r="L671">
        <v>7</v>
      </c>
      <c r="M671">
        <v>5</v>
      </c>
      <c r="N671">
        <f t="shared" si="160"/>
        <v>7</v>
      </c>
      <c r="O671">
        <f t="shared" si="161"/>
        <v>1</v>
      </c>
      <c r="P671">
        <f t="shared" si="162"/>
        <v>7</v>
      </c>
      <c r="Q671">
        <f t="shared" si="163"/>
        <v>7</v>
      </c>
      <c r="R671">
        <f t="shared" si="164"/>
        <v>7</v>
      </c>
      <c r="S671">
        <f t="shared" si="165"/>
        <v>3</v>
      </c>
      <c r="T671">
        <f t="shared" si="166"/>
        <v>7</v>
      </c>
      <c r="U671">
        <f t="shared" si="167"/>
        <v>7</v>
      </c>
      <c r="V671">
        <f t="shared" si="168"/>
        <v>7</v>
      </c>
      <c r="W671">
        <f t="shared" si="169"/>
        <v>3</v>
      </c>
      <c r="X671">
        <f t="shared" si="170"/>
        <v>5</v>
      </c>
      <c r="Y671">
        <f t="shared" si="171"/>
        <v>4</v>
      </c>
      <c r="Z671">
        <f t="shared" si="172"/>
        <v>7</v>
      </c>
      <c r="AA671">
        <f t="shared" si="173"/>
        <v>7</v>
      </c>
      <c r="AB671">
        <f t="shared" si="174"/>
        <v>5</v>
      </c>
      <c r="AC671">
        <v>4.4400000000000004</v>
      </c>
      <c r="AD671">
        <v>5.23</v>
      </c>
      <c r="AE671">
        <v>5.4</v>
      </c>
      <c r="AF671">
        <v>4.83</v>
      </c>
      <c r="AG671">
        <v>5.38</v>
      </c>
      <c r="AH671" t="str">
        <f>LOOKUP(X671,{0,2.99,4.44,5.89},{"Low","Medium Low","Medium High","High"})</f>
        <v>Medium High</v>
      </c>
      <c r="AI671" t="str">
        <f>LOOKUP(Y671,{0,4.12,5.23,6.34},{"Low","Medium Low","Medium High","High"})</f>
        <v>Low</v>
      </c>
      <c r="AJ671" t="str">
        <f>LOOKUP(Z671,{0,4.08,5.4,6.72},{"Low","Medium Low","Medium High","High"})</f>
        <v>High</v>
      </c>
      <c r="AK671" t="str">
        <f>LOOKUP(AA671,{0,3.41,4.83,6.25},{"Low","Medium Low","Medium High","High"})</f>
        <v>High</v>
      </c>
      <c r="AL671" t="str">
        <f>LOOKUP(AB671,{0,4.31,5.38,6.45},{"Low","Medium Low","Medium High","High"})</f>
        <v>Medium Low</v>
      </c>
      <c r="AM671">
        <f>VLOOKUP(C671,'CLEAN DATA'!$C$1:$BE$1213,25,FALSE)</f>
        <v>10</v>
      </c>
      <c r="AN671">
        <f>VLOOKUP($C671,'CLEAN DATA'!$C$1:$BE$1213,2,FALSE)</f>
        <v>20</v>
      </c>
      <c r="AO671" t="str">
        <f t="shared" si="175"/>
        <v>&lt;=30</v>
      </c>
      <c r="AP671">
        <f>VLOOKUP(C671,'AT Copy'!C670:BP1882,66,FALSE)</f>
        <v>4</v>
      </c>
      <c r="AQ671">
        <f>VLOOKUP(C671,'AT Copy'!C670:BP1882,40,FALSE)</f>
        <v>0</v>
      </c>
    </row>
    <row r="672" spans="1:43" x14ac:dyDescent="0.2">
      <c r="A672">
        <v>671</v>
      </c>
      <c r="B672" s="2">
        <v>44096.903599537036</v>
      </c>
      <c r="C672" t="s">
        <v>876</v>
      </c>
      <c r="D672">
        <v>2</v>
      </c>
      <c r="E672">
        <v>2</v>
      </c>
      <c r="F672">
        <v>5</v>
      </c>
      <c r="G672">
        <v>7</v>
      </c>
      <c r="H672">
        <v>6</v>
      </c>
      <c r="I672">
        <v>6</v>
      </c>
      <c r="J672">
        <v>6</v>
      </c>
      <c r="K672">
        <v>2</v>
      </c>
      <c r="L672">
        <v>3</v>
      </c>
      <c r="M672">
        <v>1</v>
      </c>
      <c r="N672">
        <f t="shared" si="160"/>
        <v>2</v>
      </c>
      <c r="O672">
        <f t="shared" si="161"/>
        <v>6</v>
      </c>
      <c r="P672">
        <f t="shared" si="162"/>
        <v>5</v>
      </c>
      <c r="Q672">
        <f t="shared" si="163"/>
        <v>1</v>
      </c>
      <c r="R672">
        <f t="shared" si="164"/>
        <v>6</v>
      </c>
      <c r="S672">
        <f t="shared" si="165"/>
        <v>2</v>
      </c>
      <c r="T672">
        <f t="shared" si="166"/>
        <v>6</v>
      </c>
      <c r="U672">
        <f t="shared" si="167"/>
        <v>6</v>
      </c>
      <c r="V672">
        <f t="shared" si="168"/>
        <v>3</v>
      </c>
      <c r="W672">
        <f t="shared" si="169"/>
        <v>7</v>
      </c>
      <c r="X672">
        <f t="shared" si="170"/>
        <v>2</v>
      </c>
      <c r="Y672">
        <f t="shared" si="171"/>
        <v>6</v>
      </c>
      <c r="Z672">
        <f t="shared" si="172"/>
        <v>5.5</v>
      </c>
      <c r="AA672">
        <f t="shared" si="173"/>
        <v>2</v>
      </c>
      <c r="AB672">
        <f t="shared" si="174"/>
        <v>6.5</v>
      </c>
      <c r="AC672">
        <v>4.4400000000000004</v>
      </c>
      <c r="AD672">
        <v>5.23</v>
      </c>
      <c r="AE672">
        <v>5.4</v>
      </c>
      <c r="AF672">
        <v>4.83</v>
      </c>
      <c r="AG672">
        <v>5.38</v>
      </c>
      <c r="AH672" t="str">
        <f>LOOKUP(X672,{0,2.99,4.44,5.89},{"Low","Medium Low","Medium High","High"})</f>
        <v>Low</v>
      </c>
      <c r="AI672" t="str">
        <f>LOOKUP(Y672,{0,4.12,5.23,6.34},{"Low","Medium Low","Medium High","High"})</f>
        <v>Medium High</v>
      </c>
      <c r="AJ672" t="str">
        <f>LOOKUP(Z672,{0,4.08,5.4,6.72},{"Low","Medium Low","Medium High","High"})</f>
        <v>Medium High</v>
      </c>
      <c r="AK672" t="str">
        <f>LOOKUP(AA672,{0,3.41,4.83,6.25},{"Low","Medium Low","Medium High","High"})</f>
        <v>Low</v>
      </c>
      <c r="AL672" t="str">
        <f>LOOKUP(AB672,{0,4.31,5.38,6.45},{"Low","Medium Low","Medium High","High"})</f>
        <v>High</v>
      </c>
      <c r="AM672">
        <f>VLOOKUP(C672,'CLEAN DATA'!$C$1:$BE$1213,25,FALSE)</f>
        <v>10</v>
      </c>
      <c r="AN672">
        <f>VLOOKUP($C672,'CLEAN DATA'!$C$1:$BE$1213,2,FALSE)</f>
        <v>36</v>
      </c>
      <c r="AO672" t="str">
        <f t="shared" si="175"/>
        <v>31-40</v>
      </c>
      <c r="AP672">
        <f>VLOOKUP(C672,'AT Copy'!C671:BP1883,66,FALSE)</f>
        <v>5</v>
      </c>
      <c r="AQ672">
        <f>VLOOKUP(C672,'AT Copy'!C671:BP1883,40,FALSE)</f>
        <v>1</v>
      </c>
    </row>
    <row r="673" spans="1:43" x14ac:dyDescent="0.2">
      <c r="A673">
        <v>672</v>
      </c>
      <c r="B673" s="2">
        <v>44096.904745370368</v>
      </c>
      <c r="C673" t="s">
        <v>877</v>
      </c>
      <c r="D673">
        <v>5</v>
      </c>
      <c r="E673">
        <v>2</v>
      </c>
      <c r="F673">
        <v>6</v>
      </c>
      <c r="G673">
        <v>3</v>
      </c>
      <c r="H673">
        <v>6</v>
      </c>
      <c r="I673">
        <v>5</v>
      </c>
      <c r="J673">
        <v>6</v>
      </c>
      <c r="K673">
        <v>5</v>
      </c>
      <c r="L673">
        <v>7</v>
      </c>
      <c r="M673">
        <v>5</v>
      </c>
      <c r="N673">
        <f t="shared" si="160"/>
        <v>5</v>
      </c>
      <c r="O673">
        <f t="shared" si="161"/>
        <v>6</v>
      </c>
      <c r="P673">
        <f t="shared" si="162"/>
        <v>6</v>
      </c>
      <c r="Q673">
        <f t="shared" si="163"/>
        <v>5</v>
      </c>
      <c r="R673">
        <f t="shared" si="164"/>
        <v>6</v>
      </c>
      <c r="S673">
        <f t="shared" si="165"/>
        <v>3</v>
      </c>
      <c r="T673">
        <f t="shared" si="166"/>
        <v>6</v>
      </c>
      <c r="U673">
        <f t="shared" si="167"/>
        <v>3</v>
      </c>
      <c r="V673">
        <f t="shared" si="168"/>
        <v>7</v>
      </c>
      <c r="W673">
        <f t="shared" si="169"/>
        <v>3</v>
      </c>
      <c r="X673">
        <f t="shared" si="170"/>
        <v>4</v>
      </c>
      <c r="Y673">
        <f t="shared" si="171"/>
        <v>6</v>
      </c>
      <c r="Z673">
        <f t="shared" si="172"/>
        <v>4.5</v>
      </c>
      <c r="AA673">
        <f t="shared" si="173"/>
        <v>6</v>
      </c>
      <c r="AB673">
        <f t="shared" si="174"/>
        <v>4.5</v>
      </c>
      <c r="AC673">
        <v>4.4400000000000004</v>
      </c>
      <c r="AD673">
        <v>5.23</v>
      </c>
      <c r="AE673">
        <v>5.4</v>
      </c>
      <c r="AF673">
        <v>4.83</v>
      </c>
      <c r="AG673">
        <v>5.38</v>
      </c>
      <c r="AH673" t="str">
        <f>LOOKUP(X673,{0,2.99,4.44,5.89},{"Low","Medium Low","Medium High","High"})</f>
        <v>Medium Low</v>
      </c>
      <c r="AI673" t="str">
        <f>LOOKUP(Y673,{0,4.12,5.23,6.34},{"Low","Medium Low","Medium High","High"})</f>
        <v>Medium High</v>
      </c>
      <c r="AJ673" t="str">
        <f>LOOKUP(Z673,{0,4.08,5.4,6.72},{"Low","Medium Low","Medium High","High"})</f>
        <v>Medium Low</v>
      </c>
      <c r="AK673" t="str">
        <f>LOOKUP(AA673,{0,3.41,4.83,6.25},{"Low","Medium Low","Medium High","High"})</f>
        <v>Medium High</v>
      </c>
      <c r="AL673" t="str">
        <f>LOOKUP(AB673,{0,4.31,5.38,6.45},{"Low","Medium Low","Medium High","High"})</f>
        <v>Medium Low</v>
      </c>
      <c r="AM673">
        <f>VLOOKUP(C673,'CLEAN DATA'!$C$1:$BE$1213,25,FALSE)</f>
        <v>14</v>
      </c>
      <c r="AN673">
        <f>VLOOKUP($C673,'CLEAN DATA'!$C$1:$BE$1213,2,FALSE)</f>
        <v>48</v>
      </c>
      <c r="AO673" t="str">
        <f t="shared" si="175"/>
        <v>41-50</v>
      </c>
      <c r="AP673">
        <f>VLOOKUP(C673,'AT Copy'!C672:BP1884,66,FALSE)</f>
        <v>2</v>
      </c>
      <c r="AQ673">
        <f>VLOOKUP(C673,'AT Copy'!C672:BP1884,40,FALSE)</f>
        <v>0</v>
      </c>
    </row>
    <row r="674" spans="1:43" x14ac:dyDescent="0.2">
      <c r="A674">
        <v>673</v>
      </c>
      <c r="B674" s="2">
        <v>44096.907256944447</v>
      </c>
      <c r="C674" t="s">
        <v>878</v>
      </c>
      <c r="D674">
        <v>7</v>
      </c>
      <c r="E674">
        <v>5</v>
      </c>
      <c r="F674">
        <v>7</v>
      </c>
      <c r="G674">
        <v>5</v>
      </c>
      <c r="H674">
        <v>6</v>
      </c>
      <c r="I674">
        <v>6</v>
      </c>
      <c r="J674">
        <v>5</v>
      </c>
      <c r="K674">
        <v>4</v>
      </c>
      <c r="L674">
        <v>6</v>
      </c>
      <c r="M674">
        <v>3</v>
      </c>
      <c r="N674">
        <f t="shared" si="160"/>
        <v>7</v>
      </c>
      <c r="O674">
        <f t="shared" si="161"/>
        <v>3</v>
      </c>
      <c r="P674">
        <f t="shared" si="162"/>
        <v>7</v>
      </c>
      <c r="Q674">
        <f t="shared" si="163"/>
        <v>3</v>
      </c>
      <c r="R674">
        <f t="shared" si="164"/>
        <v>6</v>
      </c>
      <c r="S674">
        <f t="shared" si="165"/>
        <v>2</v>
      </c>
      <c r="T674">
        <f t="shared" si="166"/>
        <v>5</v>
      </c>
      <c r="U674">
        <f t="shared" si="167"/>
        <v>4</v>
      </c>
      <c r="V674">
        <f t="shared" si="168"/>
        <v>6</v>
      </c>
      <c r="W674">
        <f t="shared" si="169"/>
        <v>5</v>
      </c>
      <c r="X674">
        <f t="shared" si="170"/>
        <v>4.5</v>
      </c>
      <c r="Y674">
        <f t="shared" si="171"/>
        <v>4</v>
      </c>
      <c r="Z674">
        <f t="shared" si="172"/>
        <v>5.5</v>
      </c>
      <c r="AA674">
        <f t="shared" si="173"/>
        <v>4.5</v>
      </c>
      <c r="AB674">
        <f t="shared" si="174"/>
        <v>5.5</v>
      </c>
      <c r="AC674">
        <v>4.4400000000000004</v>
      </c>
      <c r="AD674">
        <v>5.23</v>
      </c>
      <c r="AE674">
        <v>5.4</v>
      </c>
      <c r="AF674">
        <v>4.83</v>
      </c>
      <c r="AG674">
        <v>5.38</v>
      </c>
      <c r="AH674" t="str">
        <f>LOOKUP(X674,{0,2.99,4.44,5.89},{"Low","Medium Low","Medium High","High"})</f>
        <v>Medium High</v>
      </c>
      <c r="AI674" t="str">
        <f>LOOKUP(Y674,{0,4.12,5.23,6.34},{"Low","Medium Low","Medium High","High"})</f>
        <v>Low</v>
      </c>
      <c r="AJ674" t="str">
        <f>LOOKUP(Z674,{0,4.08,5.4,6.72},{"Low","Medium Low","Medium High","High"})</f>
        <v>Medium High</v>
      </c>
      <c r="AK674" t="str">
        <f>LOOKUP(AA674,{0,3.41,4.83,6.25},{"Low","Medium Low","Medium High","High"})</f>
        <v>Medium Low</v>
      </c>
      <c r="AL674" t="str">
        <f>LOOKUP(AB674,{0,4.31,5.38,6.45},{"Low","Medium Low","Medium High","High"})</f>
        <v>Medium High</v>
      </c>
      <c r="AM674">
        <f>VLOOKUP(C674,'CLEAN DATA'!$C$1:$BE$1213,25,FALSE)</f>
        <v>10</v>
      </c>
      <c r="AN674">
        <f>VLOOKUP($C674,'CLEAN DATA'!$C$1:$BE$1213,2,FALSE)</f>
        <v>27</v>
      </c>
      <c r="AO674" t="str">
        <f t="shared" si="175"/>
        <v>&lt;=30</v>
      </c>
      <c r="AP674">
        <f>VLOOKUP(C674,'AT Copy'!C673:BP1885,66,FALSE)</f>
        <v>3</v>
      </c>
      <c r="AQ674">
        <f>VLOOKUP(C674,'AT Copy'!C673:BP1885,40,FALSE)</f>
        <v>1</v>
      </c>
    </row>
    <row r="675" spans="1:43" x14ac:dyDescent="0.2">
      <c r="A675">
        <v>674</v>
      </c>
      <c r="B675" s="2">
        <v>44096.910682870373</v>
      </c>
      <c r="C675" t="s">
        <v>879</v>
      </c>
      <c r="D675">
        <v>3</v>
      </c>
      <c r="E675">
        <v>6</v>
      </c>
      <c r="F675">
        <v>6</v>
      </c>
      <c r="G675">
        <v>6</v>
      </c>
      <c r="H675">
        <v>6</v>
      </c>
      <c r="I675">
        <v>6</v>
      </c>
      <c r="J675">
        <v>4</v>
      </c>
      <c r="K675">
        <v>1</v>
      </c>
      <c r="L675">
        <v>5</v>
      </c>
      <c r="M675">
        <v>3</v>
      </c>
      <c r="N675">
        <f t="shared" si="160"/>
        <v>3</v>
      </c>
      <c r="O675">
        <f t="shared" si="161"/>
        <v>2</v>
      </c>
      <c r="P675">
        <f t="shared" si="162"/>
        <v>6</v>
      </c>
      <c r="Q675">
        <f t="shared" si="163"/>
        <v>2</v>
      </c>
      <c r="R675">
        <f t="shared" si="164"/>
        <v>6</v>
      </c>
      <c r="S675">
        <f t="shared" si="165"/>
        <v>2</v>
      </c>
      <c r="T675">
        <f t="shared" si="166"/>
        <v>4</v>
      </c>
      <c r="U675">
        <f t="shared" si="167"/>
        <v>7</v>
      </c>
      <c r="V675">
        <f t="shared" si="168"/>
        <v>5</v>
      </c>
      <c r="W675">
        <f t="shared" si="169"/>
        <v>5</v>
      </c>
      <c r="X675">
        <f t="shared" si="170"/>
        <v>2.5</v>
      </c>
      <c r="Y675">
        <f t="shared" si="171"/>
        <v>3</v>
      </c>
      <c r="Z675">
        <f t="shared" si="172"/>
        <v>6.5</v>
      </c>
      <c r="AA675">
        <f t="shared" si="173"/>
        <v>3.5</v>
      </c>
      <c r="AB675">
        <f t="shared" si="174"/>
        <v>5.5</v>
      </c>
      <c r="AC675">
        <v>4.4400000000000004</v>
      </c>
      <c r="AD675">
        <v>5.23</v>
      </c>
      <c r="AE675">
        <v>5.4</v>
      </c>
      <c r="AF675">
        <v>4.83</v>
      </c>
      <c r="AG675">
        <v>5.38</v>
      </c>
      <c r="AH675" t="str">
        <f>LOOKUP(X675,{0,2.99,4.44,5.89},{"Low","Medium Low","Medium High","High"})</f>
        <v>Low</v>
      </c>
      <c r="AI675" t="str">
        <f>LOOKUP(Y675,{0,4.12,5.23,6.34},{"Low","Medium Low","Medium High","High"})</f>
        <v>Low</v>
      </c>
      <c r="AJ675" t="str">
        <f>LOOKUP(Z675,{0,4.08,5.4,6.72},{"Low","Medium Low","Medium High","High"})</f>
        <v>Medium High</v>
      </c>
      <c r="AK675" t="str">
        <f>LOOKUP(AA675,{0,3.41,4.83,6.25},{"Low","Medium Low","Medium High","High"})</f>
        <v>Medium Low</v>
      </c>
      <c r="AL675" t="str">
        <f>LOOKUP(AB675,{0,4.31,5.38,6.45},{"Low","Medium Low","Medium High","High"})</f>
        <v>Medium High</v>
      </c>
      <c r="AM675">
        <f>VLOOKUP(C675,'CLEAN DATA'!$C$1:$BE$1213,25,FALSE)</f>
        <v>10</v>
      </c>
      <c r="AN675">
        <f>VLOOKUP($C675,'CLEAN DATA'!$C$1:$BE$1213,2,FALSE)</f>
        <v>28</v>
      </c>
      <c r="AO675" t="str">
        <f t="shared" si="175"/>
        <v>&lt;=30</v>
      </c>
      <c r="AP675">
        <f>VLOOKUP(C675,'AT Copy'!C674:BP1886,66,FALSE)</f>
        <v>3</v>
      </c>
      <c r="AQ675">
        <f>VLOOKUP(C675,'AT Copy'!C674:BP1886,40,FALSE)</f>
        <v>0</v>
      </c>
    </row>
    <row r="676" spans="1:43" x14ac:dyDescent="0.2">
      <c r="A676">
        <v>675</v>
      </c>
      <c r="B676" s="2">
        <v>44096.911053240743</v>
      </c>
      <c r="C676" t="s">
        <v>880</v>
      </c>
      <c r="D676">
        <v>4</v>
      </c>
      <c r="E676">
        <v>4</v>
      </c>
      <c r="F676">
        <v>6</v>
      </c>
      <c r="G676">
        <v>5</v>
      </c>
      <c r="H676">
        <v>6</v>
      </c>
      <c r="I676">
        <v>4</v>
      </c>
      <c r="J676">
        <v>6</v>
      </c>
      <c r="K676">
        <v>3</v>
      </c>
      <c r="L676">
        <v>3</v>
      </c>
      <c r="M676">
        <v>1</v>
      </c>
      <c r="N676">
        <f t="shared" si="160"/>
        <v>4</v>
      </c>
      <c r="O676">
        <f t="shared" si="161"/>
        <v>4</v>
      </c>
      <c r="P676">
        <f t="shared" si="162"/>
        <v>6</v>
      </c>
      <c r="Q676">
        <f t="shared" si="163"/>
        <v>3</v>
      </c>
      <c r="R676">
        <f t="shared" si="164"/>
        <v>6</v>
      </c>
      <c r="S676">
        <f t="shared" si="165"/>
        <v>4</v>
      </c>
      <c r="T676">
        <f t="shared" si="166"/>
        <v>6</v>
      </c>
      <c r="U676">
        <f t="shared" si="167"/>
        <v>5</v>
      </c>
      <c r="V676">
        <f t="shared" si="168"/>
        <v>3</v>
      </c>
      <c r="W676">
        <f t="shared" si="169"/>
        <v>7</v>
      </c>
      <c r="X676">
        <f t="shared" si="170"/>
        <v>4</v>
      </c>
      <c r="Y676">
        <f t="shared" si="171"/>
        <v>5</v>
      </c>
      <c r="Z676">
        <f t="shared" si="172"/>
        <v>5.5</v>
      </c>
      <c r="AA676">
        <f t="shared" si="173"/>
        <v>3</v>
      </c>
      <c r="AB676">
        <f t="shared" si="174"/>
        <v>6.5</v>
      </c>
      <c r="AC676">
        <v>4.4400000000000004</v>
      </c>
      <c r="AD676">
        <v>5.23</v>
      </c>
      <c r="AE676">
        <v>5.4</v>
      </c>
      <c r="AF676">
        <v>4.83</v>
      </c>
      <c r="AG676">
        <v>5.38</v>
      </c>
      <c r="AH676" t="str">
        <f>LOOKUP(X676,{0,2.99,4.44,5.89},{"Low","Medium Low","Medium High","High"})</f>
        <v>Medium Low</v>
      </c>
      <c r="AI676" t="str">
        <f>LOOKUP(Y676,{0,4.12,5.23,6.34},{"Low","Medium Low","Medium High","High"})</f>
        <v>Medium Low</v>
      </c>
      <c r="AJ676" t="str">
        <f>LOOKUP(Z676,{0,4.08,5.4,6.72},{"Low","Medium Low","Medium High","High"})</f>
        <v>Medium High</v>
      </c>
      <c r="AK676" t="str">
        <f>LOOKUP(AA676,{0,3.41,4.83,6.25},{"Low","Medium Low","Medium High","High"})</f>
        <v>Low</v>
      </c>
      <c r="AL676" t="str">
        <f>LOOKUP(AB676,{0,4.31,5.38,6.45},{"Low","Medium Low","Medium High","High"})</f>
        <v>High</v>
      </c>
      <c r="AM676">
        <f>VLOOKUP(C676,'CLEAN DATA'!$C$1:$BE$1213,25,FALSE)</f>
        <v>10</v>
      </c>
      <c r="AN676">
        <f>VLOOKUP($C676,'CLEAN DATA'!$C$1:$BE$1213,2,FALSE)</f>
        <v>29</v>
      </c>
      <c r="AO676" t="str">
        <f t="shared" si="175"/>
        <v>&lt;=30</v>
      </c>
      <c r="AP676">
        <f>VLOOKUP(C676,'AT Copy'!C675:BP1887,66,FALSE)</f>
        <v>6</v>
      </c>
      <c r="AQ676">
        <f>VLOOKUP(C676,'AT Copy'!C675:BP1887,40,FALSE)</f>
        <v>1</v>
      </c>
    </row>
    <row r="677" spans="1:43" x14ac:dyDescent="0.2">
      <c r="A677">
        <v>676</v>
      </c>
      <c r="B677" s="2">
        <v>44096.922881944447</v>
      </c>
      <c r="C677" t="s">
        <v>881</v>
      </c>
      <c r="D677">
        <v>4</v>
      </c>
      <c r="E677">
        <v>6</v>
      </c>
      <c r="F677">
        <v>5</v>
      </c>
      <c r="G677">
        <v>5</v>
      </c>
      <c r="H677">
        <v>6</v>
      </c>
      <c r="I677">
        <v>5</v>
      </c>
      <c r="J677">
        <v>5</v>
      </c>
      <c r="K677">
        <v>4</v>
      </c>
      <c r="L677">
        <v>4</v>
      </c>
      <c r="M677">
        <v>6</v>
      </c>
      <c r="N677">
        <f t="shared" si="160"/>
        <v>4</v>
      </c>
      <c r="O677">
        <f t="shared" si="161"/>
        <v>2</v>
      </c>
      <c r="P677">
        <f t="shared" si="162"/>
        <v>5</v>
      </c>
      <c r="Q677">
        <f t="shared" si="163"/>
        <v>3</v>
      </c>
      <c r="R677">
        <f t="shared" si="164"/>
        <v>6</v>
      </c>
      <c r="S677">
        <f t="shared" si="165"/>
        <v>3</v>
      </c>
      <c r="T677">
        <f t="shared" si="166"/>
        <v>5</v>
      </c>
      <c r="U677">
        <f t="shared" si="167"/>
        <v>4</v>
      </c>
      <c r="V677">
        <f t="shared" si="168"/>
        <v>4</v>
      </c>
      <c r="W677">
        <f t="shared" si="169"/>
        <v>2</v>
      </c>
      <c r="X677">
        <f t="shared" si="170"/>
        <v>3.5</v>
      </c>
      <c r="Y677">
        <f t="shared" si="171"/>
        <v>3.5</v>
      </c>
      <c r="Z677">
        <f t="shared" si="172"/>
        <v>4.5</v>
      </c>
      <c r="AA677">
        <f t="shared" si="173"/>
        <v>3.5</v>
      </c>
      <c r="AB677">
        <f t="shared" si="174"/>
        <v>4</v>
      </c>
      <c r="AC677">
        <v>4.4400000000000004</v>
      </c>
      <c r="AD677">
        <v>5.23</v>
      </c>
      <c r="AE677">
        <v>5.4</v>
      </c>
      <c r="AF677">
        <v>4.83</v>
      </c>
      <c r="AG677">
        <v>5.38</v>
      </c>
      <c r="AH677" t="str">
        <f>LOOKUP(X677,{0,2.99,4.44,5.89},{"Low","Medium Low","Medium High","High"})</f>
        <v>Medium Low</v>
      </c>
      <c r="AI677" t="str">
        <f>LOOKUP(Y677,{0,4.12,5.23,6.34},{"Low","Medium Low","Medium High","High"})</f>
        <v>Low</v>
      </c>
      <c r="AJ677" t="str">
        <f>LOOKUP(Z677,{0,4.08,5.4,6.72},{"Low","Medium Low","Medium High","High"})</f>
        <v>Medium Low</v>
      </c>
      <c r="AK677" t="str">
        <f>LOOKUP(AA677,{0,3.41,4.83,6.25},{"Low","Medium Low","Medium High","High"})</f>
        <v>Medium Low</v>
      </c>
      <c r="AL677" t="str">
        <f>LOOKUP(AB677,{0,4.31,5.38,6.45},{"Low","Medium Low","Medium High","High"})</f>
        <v>Low</v>
      </c>
      <c r="AM677">
        <f>VLOOKUP(C677,'CLEAN DATA'!$C$1:$BE$1213,25,FALSE)</f>
        <v>10</v>
      </c>
      <c r="AN677">
        <f>VLOOKUP($C677,'CLEAN DATA'!$C$1:$BE$1213,2,FALSE)</f>
        <v>59</v>
      </c>
      <c r="AO677" t="str">
        <f t="shared" si="175"/>
        <v>51-60</v>
      </c>
      <c r="AP677">
        <f>VLOOKUP(C677,'AT Copy'!C676:BP1888,66,FALSE)</f>
        <v>1</v>
      </c>
      <c r="AQ677">
        <f>VLOOKUP(C677,'AT Copy'!C676:BP1888,40,FALSE)</f>
        <v>0</v>
      </c>
    </row>
    <row r="678" spans="1:43" x14ac:dyDescent="0.2">
      <c r="A678">
        <v>677</v>
      </c>
      <c r="B678" s="2">
        <v>44096.932500000003</v>
      </c>
      <c r="C678" t="s">
        <v>882</v>
      </c>
      <c r="D678">
        <v>1</v>
      </c>
      <c r="E678">
        <v>3</v>
      </c>
      <c r="F678">
        <v>6</v>
      </c>
      <c r="G678">
        <v>4</v>
      </c>
      <c r="H678">
        <v>4</v>
      </c>
      <c r="I678">
        <v>7</v>
      </c>
      <c r="J678">
        <v>5</v>
      </c>
      <c r="K678">
        <v>3</v>
      </c>
      <c r="L678">
        <v>4</v>
      </c>
      <c r="M678">
        <v>5</v>
      </c>
      <c r="N678">
        <f t="shared" si="160"/>
        <v>1</v>
      </c>
      <c r="O678">
        <f t="shared" si="161"/>
        <v>5</v>
      </c>
      <c r="P678">
        <f t="shared" si="162"/>
        <v>6</v>
      </c>
      <c r="Q678">
        <f t="shared" si="163"/>
        <v>4</v>
      </c>
      <c r="R678">
        <f t="shared" si="164"/>
        <v>4</v>
      </c>
      <c r="S678">
        <f t="shared" si="165"/>
        <v>1</v>
      </c>
      <c r="T678">
        <f t="shared" si="166"/>
        <v>5</v>
      </c>
      <c r="U678">
        <f t="shared" si="167"/>
        <v>5</v>
      </c>
      <c r="V678">
        <f t="shared" si="168"/>
        <v>4</v>
      </c>
      <c r="W678">
        <f t="shared" si="169"/>
        <v>3</v>
      </c>
      <c r="X678">
        <f t="shared" si="170"/>
        <v>1</v>
      </c>
      <c r="Y678">
        <f t="shared" si="171"/>
        <v>5</v>
      </c>
      <c r="Z678">
        <f t="shared" si="172"/>
        <v>5.5</v>
      </c>
      <c r="AA678">
        <f t="shared" si="173"/>
        <v>4</v>
      </c>
      <c r="AB678">
        <f t="shared" si="174"/>
        <v>3.5</v>
      </c>
      <c r="AC678">
        <v>4.4400000000000004</v>
      </c>
      <c r="AD678">
        <v>5.23</v>
      </c>
      <c r="AE678">
        <v>5.4</v>
      </c>
      <c r="AF678">
        <v>4.83</v>
      </c>
      <c r="AG678">
        <v>5.38</v>
      </c>
      <c r="AH678" t="str">
        <f>LOOKUP(X678,{0,2.99,4.44,5.89},{"Low","Medium Low","Medium High","High"})</f>
        <v>Low</v>
      </c>
      <c r="AI678" t="str">
        <f>LOOKUP(Y678,{0,4.12,5.23,6.34},{"Low","Medium Low","Medium High","High"})</f>
        <v>Medium Low</v>
      </c>
      <c r="AJ678" t="str">
        <f>LOOKUP(Z678,{0,4.08,5.4,6.72},{"Low","Medium Low","Medium High","High"})</f>
        <v>Medium High</v>
      </c>
      <c r="AK678" t="str">
        <f>LOOKUP(AA678,{0,3.41,4.83,6.25},{"Low","Medium Low","Medium High","High"})</f>
        <v>Medium Low</v>
      </c>
      <c r="AL678" t="str">
        <f>LOOKUP(AB678,{0,4.31,5.38,6.45},{"Low","Medium Low","Medium High","High"})</f>
        <v>Low</v>
      </c>
      <c r="AM678">
        <f>VLOOKUP(C678,'CLEAN DATA'!$C$1:$BE$1213,25,FALSE)</f>
        <v>14</v>
      </c>
      <c r="AN678">
        <f>VLOOKUP($C678,'CLEAN DATA'!$C$1:$BE$1213,2,FALSE)</f>
        <v>43</v>
      </c>
      <c r="AO678" t="str">
        <f t="shared" si="175"/>
        <v>41-50</v>
      </c>
      <c r="AP678">
        <f>VLOOKUP(C678,'AT Copy'!C677:BP1889,66,FALSE)</f>
        <v>5</v>
      </c>
      <c r="AQ678">
        <f>VLOOKUP(C678,'AT Copy'!C677:BP1889,40,FALSE)</f>
        <v>1</v>
      </c>
    </row>
    <row r="679" spans="1:43" x14ac:dyDescent="0.2">
      <c r="A679">
        <v>678</v>
      </c>
      <c r="B679" s="2">
        <v>44096.934293981481</v>
      </c>
      <c r="C679" t="s">
        <v>883</v>
      </c>
      <c r="D679">
        <v>4</v>
      </c>
      <c r="E679">
        <v>3</v>
      </c>
      <c r="F679">
        <v>5</v>
      </c>
      <c r="G679">
        <v>3</v>
      </c>
      <c r="H679">
        <v>5</v>
      </c>
      <c r="I679">
        <v>6</v>
      </c>
      <c r="J679">
        <v>7</v>
      </c>
      <c r="K679">
        <v>2</v>
      </c>
      <c r="L679">
        <v>5</v>
      </c>
      <c r="M679">
        <v>3</v>
      </c>
      <c r="N679">
        <f t="shared" si="160"/>
        <v>4</v>
      </c>
      <c r="O679">
        <f t="shared" si="161"/>
        <v>5</v>
      </c>
      <c r="P679">
        <f t="shared" si="162"/>
        <v>5</v>
      </c>
      <c r="Q679">
        <f t="shared" si="163"/>
        <v>5</v>
      </c>
      <c r="R679">
        <f t="shared" si="164"/>
        <v>5</v>
      </c>
      <c r="S679">
        <f t="shared" si="165"/>
        <v>2</v>
      </c>
      <c r="T679">
        <f t="shared" si="166"/>
        <v>7</v>
      </c>
      <c r="U679">
        <f t="shared" si="167"/>
        <v>6</v>
      </c>
      <c r="V679">
        <f t="shared" si="168"/>
        <v>5</v>
      </c>
      <c r="W679">
        <f t="shared" si="169"/>
        <v>5</v>
      </c>
      <c r="X679">
        <f t="shared" si="170"/>
        <v>3</v>
      </c>
      <c r="Y679">
        <f t="shared" si="171"/>
        <v>6</v>
      </c>
      <c r="Z679">
        <f t="shared" si="172"/>
        <v>5.5</v>
      </c>
      <c r="AA679">
        <f t="shared" si="173"/>
        <v>5</v>
      </c>
      <c r="AB679">
        <f t="shared" si="174"/>
        <v>5</v>
      </c>
      <c r="AC679">
        <v>4.4400000000000004</v>
      </c>
      <c r="AD679">
        <v>5.23</v>
      </c>
      <c r="AE679">
        <v>5.4</v>
      </c>
      <c r="AF679">
        <v>4.83</v>
      </c>
      <c r="AG679">
        <v>5.38</v>
      </c>
      <c r="AH679" t="str">
        <f>LOOKUP(X679,{0,2.99,4.44,5.89},{"Low","Medium Low","Medium High","High"})</f>
        <v>Medium Low</v>
      </c>
      <c r="AI679" t="str">
        <f>LOOKUP(Y679,{0,4.12,5.23,6.34},{"Low","Medium Low","Medium High","High"})</f>
        <v>Medium High</v>
      </c>
      <c r="AJ679" t="str">
        <f>LOOKUP(Z679,{0,4.08,5.4,6.72},{"Low","Medium Low","Medium High","High"})</f>
        <v>Medium High</v>
      </c>
      <c r="AK679" t="str">
        <f>LOOKUP(AA679,{0,3.41,4.83,6.25},{"Low","Medium Low","Medium High","High"})</f>
        <v>Medium High</v>
      </c>
      <c r="AL679" t="str">
        <f>LOOKUP(AB679,{0,4.31,5.38,6.45},{"Low","Medium Low","Medium High","High"})</f>
        <v>Medium Low</v>
      </c>
      <c r="AM679">
        <f>VLOOKUP(C679,'CLEAN DATA'!$C$1:$BE$1213,25,FALSE)</f>
        <v>3</v>
      </c>
      <c r="AN679">
        <f>VLOOKUP($C679,'CLEAN DATA'!$C$1:$BE$1213,2,FALSE)</f>
        <v>43</v>
      </c>
      <c r="AO679" t="str">
        <f t="shared" si="175"/>
        <v>41-50</v>
      </c>
      <c r="AP679">
        <f>VLOOKUP(C679,'AT Copy'!C678:BP1890,66,FALSE)</f>
        <v>2</v>
      </c>
      <c r="AQ679">
        <f>VLOOKUP(C679,'AT Copy'!C678:BP1890,40,FALSE)</f>
        <v>1</v>
      </c>
    </row>
    <row r="680" spans="1:43" x14ac:dyDescent="0.2">
      <c r="A680">
        <v>679</v>
      </c>
      <c r="B680" s="2">
        <v>44096.93681712963</v>
      </c>
      <c r="C680" t="s">
        <v>884</v>
      </c>
      <c r="D680">
        <v>5</v>
      </c>
      <c r="E680">
        <v>2</v>
      </c>
      <c r="F680">
        <v>4</v>
      </c>
      <c r="G680">
        <v>4</v>
      </c>
      <c r="H680">
        <v>5</v>
      </c>
      <c r="I680">
        <v>4</v>
      </c>
      <c r="J680">
        <v>4</v>
      </c>
      <c r="K680">
        <v>3</v>
      </c>
      <c r="L680">
        <v>5</v>
      </c>
      <c r="M680">
        <v>5</v>
      </c>
      <c r="N680">
        <f t="shared" si="160"/>
        <v>5</v>
      </c>
      <c r="O680">
        <f t="shared" si="161"/>
        <v>6</v>
      </c>
      <c r="P680">
        <f t="shared" si="162"/>
        <v>4</v>
      </c>
      <c r="Q680">
        <f t="shared" si="163"/>
        <v>4</v>
      </c>
      <c r="R680">
        <f t="shared" si="164"/>
        <v>5</v>
      </c>
      <c r="S680">
        <f t="shared" si="165"/>
        <v>4</v>
      </c>
      <c r="T680">
        <f t="shared" si="166"/>
        <v>4</v>
      </c>
      <c r="U680">
        <f t="shared" si="167"/>
        <v>5</v>
      </c>
      <c r="V680">
        <f t="shared" si="168"/>
        <v>5</v>
      </c>
      <c r="W680">
        <f t="shared" si="169"/>
        <v>3</v>
      </c>
      <c r="X680">
        <f t="shared" si="170"/>
        <v>4.5</v>
      </c>
      <c r="Y680">
        <f t="shared" si="171"/>
        <v>5</v>
      </c>
      <c r="Z680">
        <f t="shared" si="172"/>
        <v>4.5</v>
      </c>
      <c r="AA680">
        <f t="shared" si="173"/>
        <v>4.5</v>
      </c>
      <c r="AB680">
        <f t="shared" si="174"/>
        <v>4</v>
      </c>
      <c r="AC680">
        <v>4.4400000000000004</v>
      </c>
      <c r="AD680">
        <v>5.23</v>
      </c>
      <c r="AE680">
        <v>5.4</v>
      </c>
      <c r="AF680">
        <v>4.83</v>
      </c>
      <c r="AG680">
        <v>5.38</v>
      </c>
      <c r="AH680" t="str">
        <f>LOOKUP(X680,{0,2.99,4.44,5.89},{"Low","Medium Low","Medium High","High"})</f>
        <v>Medium High</v>
      </c>
      <c r="AI680" t="str">
        <f>LOOKUP(Y680,{0,4.12,5.23,6.34},{"Low","Medium Low","Medium High","High"})</f>
        <v>Medium Low</v>
      </c>
      <c r="AJ680" t="str">
        <f>LOOKUP(Z680,{0,4.08,5.4,6.72},{"Low","Medium Low","Medium High","High"})</f>
        <v>Medium Low</v>
      </c>
      <c r="AK680" t="str">
        <f>LOOKUP(AA680,{0,3.41,4.83,6.25},{"Low","Medium Low","Medium High","High"})</f>
        <v>Medium Low</v>
      </c>
      <c r="AL680" t="str">
        <f>LOOKUP(AB680,{0,4.31,5.38,6.45},{"Low","Medium Low","Medium High","High"})</f>
        <v>Low</v>
      </c>
      <c r="AM680">
        <f>VLOOKUP(C680,'CLEAN DATA'!$C$1:$BE$1213,25,FALSE)</f>
        <v>1</v>
      </c>
      <c r="AN680">
        <f>VLOOKUP($C680,'CLEAN DATA'!$C$1:$BE$1213,2,FALSE)</f>
        <v>46</v>
      </c>
      <c r="AO680" t="str">
        <f t="shared" si="175"/>
        <v>41-50</v>
      </c>
      <c r="AP680">
        <f>VLOOKUP(C680,'AT Copy'!C679:BP1891,66,FALSE)</f>
        <v>1</v>
      </c>
      <c r="AQ680">
        <f>VLOOKUP(C680,'AT Copy'!C679:BP1891,40,FALSE)</f>
        <v>0</v>
      </c>
    </row>
    <row r="681" spans="1:43" x14ac:dyDescent="0.2">
      <c r="A681">
        <v>680</v>
      </c>
      <c r="B681" s="2">
        <v>44096.941678240742</v>
      </c>
      <c r="C681" t="s">
        <v>885</v>
      </c>
      <c r="D681">
        <v>2</v>
      </c>
      <c r="E681">
        <v>5</v>
      </c>
      <c r="F681">
        <v>6</v>
      </c>
      <c r="G681">
        <v>1</v>
      </c>
      <c r="H681">
        <v>4</v>
      </c>
      <c r="I681">
        <v>5</v>
      </c>
      <c r="J681">
        <v>5</v>
      </c>
      <c r="K681">
        <v>1</v>
      </c>
      <c r="L681">
        <v>5</v>
      </c>
      <c r="M681">
        <v>1</v>
      </c>
      <c r="N681">
        <f t="shared" si="160"/>
        <v>2</v>
      </c>
      <c r="O681">
        <f t="shared" si="161"/>
        <v>3</v>
      </c>
      <c r="P681">
        <f t="shared" si="162"/>
        <v>6</v>
      </c>
      <c r="Q681">
        <f t="shared" si="163"/>
        <v>7</v>
      </c>
      <c r="R681">
        <f t="shared" si="164"/>
        <v>4</v>
      </c>
      <c r="S681">
        <f t="shared" si="165"/>
        <v>3</v>
      </c>
      <c r="T681">
        <f t="shared" si="166"/>
        <v>5</v>
      </c>
      <c r="U681">
        <f t="shared" si="167"/>
        <v>7</v>
      </c>
      <c r="V681">
        <f t="shared" si="168"/>
        <v>5</v>
      </c>
      <c r="W681">
        <f t="shared" si="169"/>
        <v>7</v>
      </c>
      <c r="X681">
        <f t="shared" si="170"/>
        <v>2.5</v>
      </c>
      <c r="Y681">
        <f t="shared" si="171"/>
        <v>4</v>
      </c>
      <c r="Z681">
        <f t="shared" si="172"/>
        <v>6.5</v>
      </c>
      <c r="AA681">
        <f t="shared" si="173"/>
        <v>6</v>
      </c>
      <c r="AB681">
        <f t="shared" si="174"/>
        <v>5.5</v>
      </c>
      <c r="AC681">
        <v>4.4400000000000004</v>
      </c>
      <c r="AD681">
        <v>5.23</v>
      </c>
      <c r="AE681">
        <v>5.4</v>
      </c>
      <c r="AF681">
        <v>4.83</v>
      </c>
      <c r="AG681">
        <v>5.38</v>
      </c>
      <c r="AH681" t="str">
        <f>LOOKUP(X681,{0,2.99,4.44,5.89},{"Low","Medium Low","Medium High","High"})</f>
        <v>Low</v>
      </c>
      <c r="AI681" t="str">
        <f>LOOKUP(Y681,{0,4.12,5.23,6.34},{"Low","Medium Low","Medium High","High"})</f>
        <v>Low</v>
      </c>
      <c r="AJ681" t="str">
        <f>LOOKUP(Z681,{0,4.08,5.4,6.72},{"Low","Medium Low","Medium High","High"})</f>
        <v>Medium High</v>
      </c>
      <c r="AK681" t="str">
        <f>LOOKUP(AA681,{0,3.41,4.83,6.25},{"Low","Medium Low","Medium High","High"})</f>
        <v>Medium High</v>
      </c>
      <c r="AL681" t="str">
        <f>LOOKUP(AB681,{0,4.31,5.38,6.45},{"Low","Medium Low","Medium High","High"})</f>
        <v>Medium High</v>
      </c>
      <c r="AM681">
        <f>VLOOKUP(C681,'CLEAN DATA'!$C$1:$BE$1213,25,FALSE)</f>
        <v>12</v>
      </c>
      <c r="AN681">
        <f>VLOOKUP($C681,'CLEAN DATA'!$C$1:$BE$1213,2,FALSE)</f>
        <v>68</v>
      </c>
      <c r="AO681" t="str">
        <f t="shared" si="175"/>
        <v>60+</v>
      </c>
      <c r="AP681">
        <f>VLOOKUP(C681,'AT Copy'!C680:BP1892,66,FALSE)</f>
        <v>3</v>
      </c>
      <c r="AQ681">
        <f>VLOOKUP(C681,'AT Copy'!C680:BP1892,40,FALSE)</f>
        <v>0</v>
      </c>
    </row>
    <row r="682" spans="1:43" x14ac:dyDescent="0.2">
      <c r="A682">
        <v>681</v>
      </c>
      <c r="B682" s="2">
        <v>44096.961527777778</v>
      </c>
      <c r="C682" t="s">
        <v>886</v>
      </c>
      <c r="D682">
        <v>2</v>
      </c>
      <c r="E682">
        <v>3</v>
      </c>
      <c r="F682">
        <v>7</v>
      </c>
      <c r="G682">
        <v>4</v>
      </c>
      <c r="H682">
        <v>4</v>
      </c>
      <c r="I682">
        <v>5</v>
      </c>
      <c r="J682">
        <v>7</v>
      </c>
      <c r="K682">
        <v>1</v>
      </c>
      <c r="L682">
        <v>7</v>
      </c>
      <c r="M682">
        <v>2</v>
      </c>
      <c r="N682">
        <f t="shared" si="160"/>
        <v>2</v>
      </c>
      <c r="O682">
        <f t="shared" si="161"/>
        <v>5</v>
      </c>
      <c r="P682">
        <f t="shared" si="162"/>
        <v>7</v>
      </c>
      <c r="Q682">
        <f t="shared" si="163"/>
        <v>4</v>
      </c>
      <c r="R682">
        <f t="shared" si="164"/>
        <v>4</v>
      </c>
      <c r="S682">
        <f t="shared" si="165"/>
        <v>3</v>
      </c>
      <c r="T682">
        <f t="shared" si="166"/>
        <v>7</v>
      </c>
      <c r="U682">
        <f t="shared" si="167"/>
        <v>7</v>
      </c>
      <c r="V682">
        <f t="shared" si="168"/>
        <v>7</v>
      </c>
      <c r="W682">
        <f t="shared" si="169"/>
        <v>6</v>
      </c>
      <c r="X682">
        <f t="shared" si="170"/>
        <v>2.5</v>
      </c>
      <c r="Y682">
        <f t="shared" si="171"/>
        <v>6</v>
      </c>
      <c r="Z682">
        <f t="shared" si="172"/>
        <v>7</v>
      </c>
      <c r="AA682">
        <f t="shared" si="173"/>
        <v>5.5</v>
      </c>
      <c r="AB682">
        <f t="shared" si="174"/>
        <v>5</v>
      </c>
      <c r="AC682">
        <v>4.4400000000000004</v>
      </c>
      <c r="AD682">
        <v>5.23</v>
      </c>
      <c r="AE682">
        <v>5.4</v>
      </c>
      <c r="AF682">
        <v>4.83</v>
      </c>
      <c r="AG682">
        <v>5.38</v>
      </c>
      <c r="AH682" t="str">
        <f>LOOKUP(X682,{0,2.99,4.44,5.89},{"Low","Medium Low","Medium High","High"})</f>
        <v>Low</v>
      </c>
      <c r="AI682" t="str">
        <f>LOOKUP(Y682,{0,4.12,5.23,6.34},{"Low","Medium Low","Medium High","High"})</f>
        <v>Medium High</v>
      </c>
      <c r="AJ682" t="str">
        <f>LOOKUP(Z682,{0,4.08,5.4,6.72},{"Low","Medium Low","Medium High","High"})</f>
        <v>High</v>
      </c>
      <c r="AK682" t="str">
        <f>LOOKUP(AA682,{0,3.41,4.83,6.25},{"Low","Medium Low","Medium High","High"})</f>
        <v>Medium High</v>
      </c>
      <c r="AL682" t="str">
        <f>LOOKUP(AB682,{0,4.31,5.38,6.45},{"Low","Medium Low","Medium High","High"})</f>
        <v>Medium Low</v>
      </c>
      <c r="AM682">
        <f>VLOOKUP(C682,'CLEAN DATA'!$C$1:$BE$1213,25,FALSE)</f>
        <v>7</v>
      </c>
      <c r="AN682">
        <f>VLOOKUP($C682,'CLEAN DATA'!$C$1:$BE$1213,2,FALSE)</f>
        <v>75</v>
      </c>
      <c r="AO682" t="str">
        <f t="shared" si="175"/>
        <v>60+</v>
      </c>
      <c r="AP682">
        <f>VLOOKUP(C682,'AT Copy'!C681:BP1893,66,FALSE)</f>
        <v>2</v>
      </c>
      <c r="AQ682">
        <f>VLOOKUP(C682,'AT Copy'!C681:BP1893,40,FALSE)</f>
        <v>1</v>
      </c>
    </row>
    <row r="683" spans="1:43" x14ac:dyDescent="0.2">
      <c r="A683">
        <v>682</v>
      </c>
      <c r="B683" s="2">
        <v>44096.964421296296</v>
      </c>
      <c r="C683" t="s">
        <v>887</v>
      </c>
      <c r="D683">
        <v>7</v>
      </c>
      <c r="E683">
        <v>6</v>
      </c>
      <c r="F683">
        <v>7</v>
      </c>
      <c r="G683">
        <v>6</v>
      </c>
      <c r="H683">
        <v>5</v>
      </c>
      <c r="I683">
        <v>7</v>
      </c>
      <c r="J683">
        <v>5</v>
      </c>
      <c r="K683">
        <v>6</v>
      </c>
      <c r="L683">
        <v>6</v>
      </c>
      <c r="M683">
        <v>6</v>
      </c>
      <c r="N683">
        <f t="shared" si="160"/>
        <v>7</v>
      </c>
      <c r="O683">
        <f t="shared" si="161"/>
        <v>2</v>
      </c>
      <c r="P683">
        <f t="shared" si="162"/>
        <v>7</v>
      </c>
      <c r="Q683">
        <f t="shared" si="163"/>
        <v>2</v>
      </c>
      <c r="R683">
        <f t="shared" si="164"/>
        <v>5</v>
      </c>
      <c r="S683">
        <f t="shared" si="165"/>
        <v>1</v>
      </c>
      <c r="T683">
        <f t="shared" si="166"/>
        <v>5</v>
      </c>
      <c r="U683">
        <f t="shared" si="167"/>
        <v>2</v>
      </c>
      <c r="V683">
        <f t="shared" si="168"/>
        <v>6</v>
      </c>
      <c r="W683">
        <f t="shared" si="169"/>
        <v>2</v>
      </c>
      <c r="X683">
        <f t="shared" si="170"/>
        <v>4</v>
      </c>
      <c r="Y683">
        <f t="shared" si="171"/>
        <v>3.5</v>
      </c>
      <c r="Z683">
        <f t="shared" si="172"/>
        <v>4.5</v>
      </c>
      <c r="AA683">
        <f t="shared" si="173"/>
        <v>4</v>
      </c>
      <c r="AB683">
        <f t="shared" si="174"/>
        <v>3.5</v>
      </c>
      <c r="AC683">
        <v>4.4400000000000004</v>
      </c>
      <c r="AD683">
        <v>5.23</v>
      </c>
      <c r="AE683">
        <v>5.4</v>
      </c>
      <c r="AF683">
        <v>4.83</v>
      </c>
      <c r="AG683">
        <v>5.38</v>
      </c>
      <c r="AH683" t="str">
        <f>LOOKUP(X683,{0,2.99,4.44,5.89},{"Low","Medium Low","Medium High","High"})</f>
        <v>Medium Low</v>
      </c>
      <c r="AI683" t="str">
        <f>LOOKUP(Y683,{0,4.12,5.23,6.34},{"Low","Medium Low","Medium High","High"})</f>
        <v>Low</v>
      </c>
      <c r="AJ683" t="str">
        <f>LOOKUP(Z683,{0,4.08,5.4,6.72},{"Low","Medium Low","Medium High","High"})</f>
        <v>Medium Low</v>
      </c>
      <c r="AK683" t="str">
        <f>LOOKUP(AA683,{0,3.41,4.83,6.25},{"Low","Medium Low","Medium High","High"})</f>
        <v>Medium Low</v>
      </c>
      <c r="AL683" t="str">
        <f>LOOKUP(AB683,{0,4.31,5.38,6.45},{"Low","Medium Low","Medium High","High"})</f>
        <v>Low</v>
      </c>
      <c r="AM683">
        <f>VLOOKUP(C683,'CLEAN DATA'!$C$1:$BE$1213,25,FALSE)</f>
        <v>9</v>
      </c>
      <c r="AN683">
        <f>VLOOKUP($C683,'CLEAN DATA'!$C$1:$BE$1213,2,FALSE)</f>
        <v>37</v>
      </c>
      <c r="AO683" t="str">
        <f t="shared" si="175"/>
        <v>31-40</v>
      </c>
      <c r="AP683">
        <f>VLOOKUP(C683,'AT Copy'!C682:BP1894,66,FALSE)</f>
        <v>1</v>
      </c>
      <c r="AQ683">
        <f>VLOOKUP(C683,'AT Copy'!C682:BP1894,40,FALSE)</f>
        <v>0</v>
      </c>
    </row>
    <row r="684" spans="1:43" x14ac:dyDescent="0.2">
      <c r="A684">
        <v>683</v>
      </c>
      <c r="B684" s="2">
        <v>44096.966215277775</v>
      </c>
      <c r="C684" t="s">
        <v>888</v>
      </c>
      <c r="D684">
        <v>5</v>
      </c>
      <c r="E684">
        <v>1</v>
      </c>
      <c r="F684">
        <v>7</v>
      </c>
      <c r="G684">
        <v>3</v>
      </c>
      <c r="H684">
        <v>6</v>
      </c>
      <c r="I684">
        <v>5</v>
      </c>
      <c r="J684">
        <v>7</v>
      </c>
      <c r="K684">
        <v>1</v>
      </c>
      <c r="L684">
        <v>7</v>
      </c>
      <c r="M684">
        <v>1</v>
      </c>
      <c r="N684">
        <f t="shared" si="160"/>
        <v>5</v>
      </c>
      <c r="O684">
        <f t="shared" si="161"/>
        <v>7</v>
      </c>
      <c r="P684">
        <f t="shared" si="162"/>
        <v>7</v>
      </c>
      <c r="Q684">
        <f t="shared" si="163"/>
        <v>5</v>
      </c>
      <c r="R684">
        <f t="shared" si="164"/>
        <v>6</v>
      </c>
      <c r="S684">
        <f t="shared" si="165"/>
        <v>3</v>
      </c>
      <c r="T684">
        <f t="shared" si="166"/>
        <v>7</v>
      </c>
      <c r="U684">
        <f t="shared" si="167"/>
        <v>7</v>
      </c>
      <c r="V684">
        <f t="shared" si="168"/>
        <v>7</v>
      </c>
      <c r="W684">
        <f t="shared" si="169"/>
        <v>7</v>
      </c>
      <c r="X684">
        <f t="shared" si="170"/>
        <v>4</v>
      </c>
      <c r="Y684">
        <f t="shared" si="171"/>
        <v>7</v>
      </c>
      <c r="Z684">
        <f t="shared" si="172"/>
        <v>7</v>
      </c>
      <c r="AA684">
        <f t="shared" si="173"/>
        <v>6</v>
      </c>
      <c r="AB684">
        <f t="shared" si="174"/>
        <v>6.5</v>
      </c>
      <c r="AC684">
        <v>4.4400000000000004</v>
      </c>
      <c r="AD684">
        <v>5.23</v>
      </c>
      <c r="AE684">
        <v>5.4</v>
      </c>
      <c r="AF684">
        <v>4.83</v>
      </c>
      <c r="AG684">
        <v>5.38</v>
      </c>
      <c r="AH684" t="str">
        <f>LOOKUP(X684,{0,2.99,4.44,5.89},{"Low","Medium Low","Medium High","High"})</f>
        <v>Medium Low</v>
      </c>
      <c r="AI684" t="str">
        <f>LOOKUP(Y684,{0,4.12,5.23,6.34},{"Low","Medium Low","Medium High","High"})</f>
        <v>High</v>
      </c>
      <c r="AJ684" t="str">
        <f>LOOKUP(Z684,{0,4.08,5.4,6.72},{"Low","Medium Low","Medium High","High"})</f>
        <v>High</v>
      </c>
      <c r="AK684" t="str">
        <f>LOOKUP(AA684,{0,3.41,4.83,6.25},{"Low","Medium Low","Medium High","High"})</f>
        <v>Medium High</v>
      </c>
      <c r="AL684" t="str">
        <f>LOOKUP(AB684,{0,4.31,5.38,6.45},{"Low","Medium Low","Medium High","High"})</f>
        <v>High</v>
      </c>
      <c r="AM684">
        <f>VLOOKUP(C684,'CLEAN DATA'!$C$1:$BE$1213,25,FALSE)</f>
        <v>13</v>
      </c>
      <c r="AN684">
        <f>VLOOKUP($C684,'CLEAN DATA'!$C$1:$BE$1213,2,FALSE)</f>
        <v>71</v>
      </c>
      <c r="AO684" t="str">
        <f t="shared" si="175"/>
        <v>60+</v>
      </c>
      <c r="AP684">
        <f>VLOOKUP(C684,'AT Copy'!C683:BP1895,66,FALSE)</f>
        <v>8</v>
      </c>
      <c r="AQ684">
        <f>VLOOKUP(C684,'AT Copy'!C683:BP1895,40,FALSE)</f>
        <v>1</v>
      </c>
    </row>
    <row r="685" spans="1:43" x14ac:dyDescent="0.2">
      <c r="A685">
        <v>684</v>
      </c>
      <c r="B685" s="2">
        <v>44096.969525462962</v>
      </c>
      <c r="C685" t="s">
        <v>890</v>
      </c>
      <c r="D685">
        <v>7</v>
      </c>
      <c r="E685">
        <v>1</v>
      </c>
      <c r="F685">
        <v>7</v>
      </c>
      <c r="G685">
        <v>1</v>
      </c>
      <c r="H685">
        <v>7</v>
      </c>
      <c r="I685">
        <v>1</v>
      </c>
      <c r="J685">
        <v>7</v>
      </c>
      <c r="K685">
        <v>1</v>
      </c>
      <c r="L685">
        <v>7</v>
      </c>
      <c r="M685">
        <v>1</v>
      </c>
      <c r="N685">
        <f t="shared" si="160"/>
        <v>7</v>
      </c>
      <c r="O685">
        <f t="shared" si="161"/>
        <v>7</v>
      </c>
      <c r="P685">
        <f t="shared" si="162"/>
        <v>7</v>
      </c>
      <c r="Q685">
        <f t="shared" si="163"/>
        <v>7</v>
      </c>
      <c r="R685">
        <f t="shared" si="164"/>
        <v>7</v>
      </c>
      <c r="S685">
        <f t="shared" si="165"/>
        <v>7</v>
      </c>
      <c r="T685">
        <f t="shared" si="166"/>
        <v>7</v>
      </c>
      <c r="U685">
        <f t="shared" si="167"/>
        <v>7</v>
      </c>
      <c r="V685">
        <f t="shared" si="168"/>
        <v>7</v>
      </c>
      <c r="W685">
        <f t="shared" si="169"/>
        <v>7</v>
      </c>
      <c r="X685">
        <f t="shared" si="170"/>
        <v>7</v>
      </c>
      <c r="Y685">
        <f t="shared" si="171"/>
        <v>7</v>
      </c>
      <c r="Z685">
        <f t="shared" si="172"/>
        <v>7</v>
      </c>
      <c r="AA685">
        <f t="shared" si="173"/>
        <v>7</v>
      </c>
      <c r="AB685">
        <f t="shared" si="174"/>
        <v>7</v>
      </c>
      <c r="AC685">
        <v>4.4400000000000004</v>
      </c>
      <c r="AD685">
        <v>5.23</v>
      </c>
      <c r="AE685">
        <v>5.4</v>
      </c>
      <c r="AF685">
        <v>4.83</v>
      </c>
      <c r="AG685">
        <v>5.38</v>
      </c>
      <c r="AH685" t="str">
        <f>LOOKUP(X685,{0,2.99,4.44,5.89},{"Low","Medium Low","Medium High","High"})</f>
        <v>High</v>
      </c>
      <c r="AI685" t="str">
        <f>LOOKUP(Y685,{0,4.12,5.23,6.34},{"Low","Medium Low","Medium High","High"})</f>
        <v>High</v>
      </c>
      <c r="AJ685" t="str">
        <f>LOOKUP(Z685,{0,4.08,5.4,6.72},{"Low","Medium Low","Medium High","High"})</f>
        <v>High</v>
      </c>
      <c r="AK685" t="str">
        <f>LOOKUP(AA685,{0,3.41,4.83,6.25},{"Low","Medium Low","Medium High","High"})</f>
        <v>High</v>
      </c>
      <c r="AL685" t="str">
        <f>LOOKUP(AB685,{0,4.31,5.38,6.45},{"Low","Medium Low","Medium High","High"})</f>
        <v>High</v>
      </c>
      <c r="AM685">
        <f>VLOOKUP(C685,'CLEAN DATA'!$C$1:$BE$1213,25,FALSE)</f>
        <v>7</v>
      </c>
      <c r="AN685">
        <f>VLOOKUP($C685,'CLEAN DATA'!$C$1:$BE$1213,2,FALSE)</f>
        <v>51</v>
      </c>
      <c r="AO685" t="str">
        <f t="shared" si="175"/>
        <v>51-60</v>
      </c>
      <c r="AP685">
        <f>VLOOKUP(C685,'AT Copy'!C684:BP1896,66,FALSE)</f>
        <v>4</v>
      </c>
      <c r="AQ685">
        <f>VLOOKUP(C685,'AT Copy'!C684:BP1896,40,FALSE)</f>
        <v>1</v>
      </c>
    </row>
    <row r="686" spans="1:43" x14ac:dyDescent="0.2">
      <c r="A686">
        <v>685</v>
      </c>
      <c r="B686" s="2">
        <v>44096.971319444441</v>
      </c>
      <c r="C686" t="s">
        <v>891</v>
      </c>
      <c r="D686">
        <v>7</v>
      </c>
      <c r="E686">
        <v>1</v>
      </c>
      <c r="F686">
        <v>6</v>
      </c>
      <c r="G686">
        <v>4</v>
      </c>
      <c r="H686">
        <v>7</v>
      </c>
      <c r="I686">
        <v>1</v>
      </c>
      <c r="J686">
        <v>6</v>
      </c>
      <c r="K686">
        <v>4</v>
      </c>
      <c r="L686">
        <v>5</v>
      </c>
      <c r="M686">
        <v>6</v>
      </c>
      <c r="N686">
        <f t="shared" si="160"/>
        <v>7</v>
      </c>
      <c r="O686">
        <f t="shared" si="161"/>
        <v>7</v>
      </c>
      <c r="P686">
        <f t="shared" si="162"/>
        <v>6</v>
      </c>
      <c r="Q686">
        <f t="shared" si="163"/>
        <v>4</v>
      </c>
      <c r="R686">
        <f t="shared" si="164"/>
        <v>7</v>
      </c>
      <c r="S686">
        <f t="shared" si="165"/>
        <v>7</v>
      </c>
      <c r="T686">
        <f t="shared" si="166"/>
        <v>6</v>
      </c>
      <c r="U686">
        <f t="shared" si="167"/>
        <v>4</v>
      </c>
      <c r="V686">
        <f t="shared" si="168"/>
        <v>5</v>
      </c>
      <c r="W686">
        <f t="shared" si="169"/>
        <v>2</v>
      </c>
      <c r="X686">
        <f t="shared" si="170"/>
        <v>7</v>
      </c>
      <c r="Y686">
        <f t="shared" si="171"/>
        <v>6.5</v>
      </c>
      <c r="Z686">
        <f t="shared" si="172"/>
        <v>5</v>
      </c>
      <c r="AA686">
        <f t="shared" si="173"/>
        <v>4.5</v>
      </c>
      <c r="AB686">
        <f t="shared" si="174"/>
        <v>4.5</v>
      </c>
      <c r="AC686">
        <v>4.4400000000000004</v>
      </c>
      <c r="AD686">
        <v>5.23</v>
      </c>
      <c r="AE686">
        <v>5.4</v>
      </c>
      <c r="AF686">
        <v>4.83</v>
      </c>
      <c r="AG686">
        <v>5.38</v>
      </c>
      <c r="AH686" t="str">
        <f>LOOKUP(X686,{0,2.99,4.44,5.89},{"Low","Medium Low","Medium High","High"})</f>
        <v>High</v>
      </c>
      <c r="AI686" t="str">
        <f>LOOKUP(Y686,{0,4.12,5.23,6.34},{"Low","Medium Low","Medium High","High"})</f>
        <v>High</v>
      </c>
      <c r="AJ686" t="str">
        <f>LOOKUP(Z686,{0,4.08,5.4,6.72},{"Low","Medium Low","Medium High","High"})</f>
        <v>Medium Low</v>
      </c>
      <c r="AK686" t="str">
        <f>LOOKUP(AA686,{0,3.41,4.83,6.25},{"Low","Medium Low","Medium High","High"})</f>
        <v>Medium Low</v>
      </c>
      <c r="AL686" t="str">
        <f>LOOKUP(AB686,{0,4.31,5.38,6.45},{"Low","Medium Low","Medium High","High"})</f>
        <v>Medium Low</v>
      </c>
      <c r="AM686">
        <f>VLOOKUP(C686,'CLEAN DATA'!$C$1:$BE$1213,25,FALSE)</f>
        <v>10</v>
      </c>
      <c r="AN686">
        <f>VLOOKUP($C686,'CLEAN DATA'!$C$1:$BE$1213,2,FALSE)</f>
        <v>30</v>
      </c>
      <c r="AO686" t="str">
        <f t="shared" si="175"/>
        <v>&lt;=30</v>
      </c>
      <c r="AP686">
        <f>VLOOKUP(C686,'AT Copy'!C685:BP1897,66,FALSE)</f>
        <v>4</v>
      </c>
      <c r="AQ686">
        <f>VLOOKUP(C686,'AT Copy'!C685:BP1897,40,FALSE)</f>
        <v>0</v>
      </c>
    </row>
    <row r="687" spans="1:43" x14ac:dyDescent="0.2">
      <c r="A687">
        <v>686</v>
      </c>
      <c r="B687" s="2">
        <v>44096.974247685182</v>
      </c>
      <c r="C687" t="s">
        <v>892</v>
      </c>
      <c r="D687">
        <v>5</v>
      </c>
      <c r="E687">
        <v>1</v>
      </c>
      <c r="F687">
        <v>7</v>
      </c>
      <c r="G687">
        <v>1</v>
      </c>
      <c r="H687">
        <v>6</v>
      </c>
      <c r="I687">
        <v>7</v>
      </c>
      <c r="J687">
        <v>6</v>
      </c>
      <c r="K687">
        <v>1</v>
      </c>
      <c r="L687">
        <v>5</v>
      </c>
      <c r="M687">
        <v>1</v>
      </c>
      <c r="N687">
        <f t="shared" si="160"/>
        <v>5</v>
      </c>
      <c r="O687">
        <f t="shared" si="161"/>
        <v>7</v>
      </c>
      <c r="P687">
        <f t="shared" si="162"/>
        <v>7</v>
      </c>
      <c r="Q687">
        <f t="shared" si="163"/>
        <v>7</v>
      </c>
      <c r="R687">
        <f t="shared" si="164"/>
        <v>6</v>
      </c>
      <c r="S687">
        <f t="shared" si="165"/>
        <v>1</v>
      </c>
      <c r="T687">
        <f t="shared" si="166"/>
        <v>6</v>
      </c>
      <c r="U687">
        <f t="shared" si="167"/>
        <v>7</v>
      </c>
      <c r="V687">
        <f t="shared" si="168"/>
        <v>5</v>
      </c>
      <c r="W687">
        <f t="shared" si="169"/>
        <v>7</v>
      </c>
      <c r="X687">
        <f t="shared" si="170"/>
        <v>3</v>
      </c>
      <c r="Y687">
        <f t="shared" si="171"/>
        <v>6.5</v>
      </c>
      <c r="Z687">
        <f t="shared" si="172"/>
        <v>7</v>
      </c>
      <c r="AA687">
        <f t="shared" si="173"/>
        <v>6</v>
      </c>
      <c r="AB687">
        <f t="shared" si="174"/>
        <v>6.5</v>
      </c>
      <c r="AC687">
        <v>4.4400000000000004</v>
      </c>
      <c r="AD687">
        <v>5.23</v>
      </c>
      <c r="AE687">
        <v>5.4</v>
      </c>
      <c r="AF687">
        <v>4.83</v>
      </c>
      <c r="AG687">
        <v>5.38</v>
      </c>
      <c r="AH687" t="str">
        <f>LOOKUP(X687,{0,2.99,4.44,5.89},{"Low","Medium Low","Medium High","High"})</f>
        <v>Medium Low</v>
      </c>
      <c r="AI687" t="str">
        <f>LOOKUP(Y687,{0,4.12,5.23,6.34},{"Low","Medium Low","Medium High","High"})</f>
        <v>High</v>
      </c>
      <c r="AJ687" t="str">
        <f>LOOKUP(Z687,{0,4.08,5.4,6.72},{"Low","Medium Low","Medium High","High"})</f>
        <v>High</v>
      </c>
      <c r="AK687" t="str">
        <f>LOOKUP(AA687,{0,3.41,4.83,6.25},{"Low","Medium Low","Medium High","High"})</f>
        <v>Medium High</v>
      </c>
      <c r="AL687" t="str">
        <f>LOOKUP(AB687,{0,4.31,5.38,6.45},{"Low","Medium Low","Medium High","High"})</f>
        <v>High</v>
      </c>
      <c r="AM687">
        <f>VLOOKUP(C687,'CLEAN DATA'!$C$1:$BE$1213,25,FALSE)</f>
        <v>9</v>
      </c>
      <c r="AN687">
        <f>VLOOKUP($C687,'CLEAN DATA'!$C$1:$BE$1213,2,FALSE)</f>
        <v>30</v>
      </c>
      <c r="AO687" t="str">
        <f t="shared" si="175"/>
        <v>&lt;=30</v>
      </c>
      <c r="AP687">
        <f>VLOOKUP(C687,'AT Copy'!C686:BP1898,66,FALSE)</f>
        <v>8</v>
      </c>
      <c r="AQ687">
        <f>VLOOKUP(C687,'AT Copy'!C686:BP1898,40,FALSE)</f>
        <v>1</v>
      </c>
    </row>
    <row r="688" spans="1:43" x14ac:dyDescent="0.2">
      <c r="A688">
        <v>687</v>
      </c>
      <c r="B688" s="2">
        <v>44096.981203703705</v>
      </c>
      <c r="C688" t="s">
        <v>893</v>
      </c>
      <c r="D688">
        <v>6</v>
      </c>
      <c r="E688">
        <v>2</v>
      </c>
      <c r="F688">
        <v>6</v>
      </c>
      <c r="G688">
        <v>1</v>
      </c>
      <c r="H688">
        <v>6</v>
      </c>
      <c r="I688">
        <v>6</v>
      </c>
      <c r="J688">
        <v>7</v>
      </c>
      <c r="K688">
        <v>2</v>
      </c>
      <c r="L688">
        <v>7</v>
      </c>
      <c r="M688">
        <v>1</v>
      </c>
      <c r="N688">
        <f t="shared" si="160"/>
        <v>6</v>
      </c>
      <c r="O688">
        <f t="shared" si="161"/>
        <v>6</v>
      </c>
      <c r="P688">
        <f t="shared" si="162"/>
        <v>6</v>
      </c>
      <c r="Q688">
        <f t="shared" si="163"/>
        <v>7</v>
      </c>
      <c r="R688">
        <f t="shared" si="164"/>
        <v>6</v>
      </c>
      <c r="S688">
        <f t="shared" si="165"/>
        <v>2</v>
      </c>
      <c r="T688">
        <f t="shared" si="166"/>
        <v>7</v>
      </c>
      <c r="U688">
        <f t="shared" si="167"/>
        <v>6</v>
      </c>
      <c r="V688">
        <f t="shared" si="168"/>
        <v>7</v>
      </c>
      <c r="W688">
        <f t="shared" si="169"/>
        <v>7</v>
      </c>
      <c r="X688">
        <f t="shared" si="170"/>
        <v>4</v>
      </c>
      <c r="Y688">
        <f t="shared" si="171"/>
        <v>6.5</v>
      </c>
      <c r="Z688">
        <f t="shared" si="172"/>
        <v>6</v>
      </c>
      <c r="AA688">
        <f t="shared" si="173"/>
        <v>7</v>
      </c>
      <c r="AB688">
        <f t="shared" si="174"/>
        <v>6.5</v>
      </c>
      <c r="AC688">
        <v>4.4400000000000004</v>
      </c>
      <c r="AD688">
        <v>5.23</v>
      </c>
      <c r="AE688">
        <v>5.4</v>
      </c>
      <c r="AF688">
        <v>4.83</v>
      </c>
      <c r="AG688">
        <v>5.38</v>
      </c>
      <c r="AH688" t="str">
        <f>LOOKUP(X688,{0,2.99,4.44,5.89},{"Low","Medium Low","Medium High","High"})</f>
        <v>Medium Low</v>
      </c>
      <c r="AI688" t="str">
        <f>LOOKUP(Y688,{0,4.12,5.23,6.34},{"Low","Medium Low","Medium High","High"})</f>
        <v>High</v>
      </c>
      <c r="AJ688" t="str">
        <f>LOOKUP(Z688,{0,4.08,5.4,6.72},{"Low","Medium Low","Medium High","High"})</f>
        <v>Medium High</v>
      </c>
      <c r="AK688" t="str">
        <f>LOOKUP(AA688,{0,3.41,4.83,6.25},{"Low","Medium Low","Medium High","High"})</f>
        <v>High</v>
      </c>
      <c r="AL688" t="str">
        <f>LOOKUP(AB688,{0,4.31,5.38,6.45},{"Low","Medium Low","Medium High","High"})</f>
        <v>High</v>
      </c>
      <c r="AM688">
        <f>VLOOKUP(C688,'CLEAN DATA'!$C$1:$BE$1213,25,FALSE)</f>
        <v>10</v>
      </c>
      <c r="AN688">
        <f>VLOOKUP($C688,'CLEAN DATA'!$C$1:$BE$1213,2,FALSE)</f>
        <v>68</v>
      </c>
      <c r="AO688" t="str">
        <f t="shared" si="175"/>
        <v>60+</v>
      </c>
      <c r="AP688">
        <f>VLOOKUP(C688,'AT Copy'!C687:BP1899,66,FALSE)</f>
        <v>8</v>
      </c>
      <c r="AQ688">
        <f>VLOOKUP(C688,'AT Copy'!C687:BP1899,40,FALSE)</f>
        <v>0</v>
      </c>
    </row>
    <row r="689" spans="1:43" x14ac:dyDescent="0.2">
      <c r="A689">
        <v>688</v>
      </c>
      <c r="B689" s="2">
        <v>44096.989583333336</v>
      </c>
      <c r="C689" t="s">
        <v>894</v>
      </c>
      <c r="D689">
        <v>5</v>
      </c>
      <c r="E689">
        <v>5</v>
      </c>
      <c r="F689">
        <v>6</v>
      </c>
      <c r="G689">
        <v>2</v>
      </c>
      <c r="H689">
        <v>5</v>
      </c>
      <c r="I689">
        <v>7</v>
      </c>
      <c r="J689">
        <v>2</v>
      </c>
      <c r="K689">
        <v>2</v>
      </c>
      <c r="L689">
        <v>3</v>
      </c>
      <c r="M689">
        <v>6</v>
      </c>
      <c r="N689">
        <f t="shared" si="160"/>
        <v>5</v>
      </c>
      <c r="O689">
        <f t="shared" si="161"/>
        <v>3</v>
      </c>
      <c r="P689">
        <f t="shared" si="162"/>
        <v>6</v>
      </c>
      <c r="Q689">
        <f t="shared" si="163"/>
        <v>6</v>
      </c>
      <c r="R689">
        <f t="shared" si="164"/>
        <v>5</v>
      </c>
      <c r="S689">
        <f t="shared" si="165"/>
        <v>1</v>
      </c>
      <c r="T689">
        <f t="shared" si="166"/>
        <v>2</v>
      </c>
      <c r="U689">
        <f t="shared" si="167"/>
        <v>6</v>
      </c>
      <c r="V689">
        <f t="shared" si="168"/>
        <v>3</v>
      </c>
      <c r="W689">
        <f t="shared" si="169"/>
        <v>2</v>
      </c>
      <c r="X689">
        <f t="shared" si="170"/>
        <v>3</v>
      </c>
      <c r="Y689">
        <f t="shared" si="171"/>
        <v>2.5</v>
      </c>
      <c r="Z689">
        <f t="shared" si="172"/>
        <v>6</v>
      </c>
      <c r="AA689">
        <f t="shared" si="173"/>
        <v>4.5</v>
      </c>
      <c r="AB689">
        <f t="shared" si="174"/>
        <v>3.5</v>
      </c>
      <c r="AC689">
        <v>4.4400000000000004</v>
      </c>
      <c r="AD689">
        <v>5.23</v>
      </c>
      <c r="AE689">
        <v>5.4</v>
      </c>
      <c r="AF689">
        <v>4.83</v>
      </c>
      <c r="AG689">
        <v>5.38</v>
      </c>
      <c r="AH689" t="str">
        <f>LOOKUP(X689,{0,2.99,4.44,5.89},{"Low","Medium Low","Medium High","High"})</f>
        <v>Medium Low</v>
      </c>
      <c r="AI689" t="str">
        <f>LOOKUP(Y689,{0,4.12,5.23,6.34},{"Low","Medium Low","Medium High","High"})</f>
        <v>Low</v>
      </c>
      <c r="AJ689" t="str">
        <f>LOOKUP(Z689,{0,4.08,5.4,6.72},{"Low","Medium Low","Medium High","High"})</f>
        <v>Medium High</v>
      </c>
      <c r="AK689" t="str">
        <f>LOOKUP(AA689,{0,3.41,4.83,6.25},{"Low","Medium Low","Medium High","High"})</f>
        <v>Medium Low</v>
      </c>
      <c r="AL689" t="str">
        <f>LOOKUP(AB689,{0,4.31,5.38,6.45},{"Low","Medium Low","Medium High","High"})</f>
        <v>Low</v>
      </c>
      <c r="AM689">
        <f>VLOOKUP(C689,'CLEAN DATA'!$C$1:$BE$1213,25,FALSE)</f>
        <v>7</v>
      </c>
      <c r="AN689">
        <f>VLOOKUP($C689,'CLEAN DATA'!$C$1:$BE$1213,2,FALSE)</f>
        <v>31</v>
      </c>
      <c r="AO689" t="str">
        <f t="shared" si="175"/>
        <v>31-40</v>
      </c>
      <c r="AP689">
        <f>VLOOKUP(C689,'AT Copy'!C688:BP1900,66,FALSE)</f>
        <v>1</v>
      </c>
      <c r="AQ689">
        <f>VLOOKUP(C689,'AT Copy'!C688:BP1900,40,FALSE)</f>
        <v>1</v>
      </c>
    </row>
    <row r="690" spans="1:43" x14ac:dyDescent="0.2">
      <c r="A690">
        <v>689</v>
      </c>
      <c r="B690" s="2">
        <v>44096.99422453704</v>
      </c>
      <c r="C690" t="s">
        <v>895</v>
      </c>
      <c r="D690">
        <v>7</v>
      </c>
      <c r="E690">
        <v>5</v>
      </c>
      <c r="F690">
        <v>6</v>
      </c>
      <c r="G690">
        <v>5</v>
      </c>
      <c r="H690">
        <v>6</v>
      </c>
      <c r="I690">
        <v>1</v>
      </c>
      <c r="J690">
        <v>7</v>
      </c>
      <c r="K690">
        <v>7</v>
      </c>
      <c r="L690">
        <v>3</v>
      </c>
      <c r="M690">
        <v>2</v>
      </c>
      <c r="N690">
        <f t="shared" si="160"/>
        <v>7</v>
      </c>
      <c r="O690">
        <f t="shared" si="161"/>
        <v>3</v>
      </c>
      <c r="P690">
        <f t="shared" si="162"/>
        <v>6</v>
      </c>
      <c r="Q690">
        <f t="shared" si="163"/>
        <v>3</v>
      </c>
      <c r="R690">
        <f t="shared" si="164"/>
        <v>6</v>
      </c>
      <c r="S690">
        <f t="shared" si="165"/>
        <v>7</v>
      </c>
      <c r="T690">
        <f t="shared" si="166"/>
        <v>7</v>
      </c>
      <c r="U690">
        <f t="shared" si="167"/>
        <v>1</v>
      </c>
      <c r="V690">
        <f t="shared" si="168"/>
        <v>3</v>
      </c>
      <c r="W690">
        <f t="shared" si="169"/>
        <v>6</v>
      </c>
      <c r="X690">
        <f t="shared" si="170"/>
        <v>7</v>
      </c>
      <c r="Y690">
        <f t="shared" si="171"/>
        <v>5</v>
      </c>
      <c r="Z690">
        <f t="shared" si="172"/>
        <v>3.5</v>
      </c>
      <c r="AA690">
        <f t="shared" si="173"/>
        <v>3</v>
      </c>
      <c r="AB690">
        <f t="shared" si="174"/>
        <v>6</v>
      </c>
      <c r="AC690">
        <v>4.4400000000000004</v>
      </c>
      <c r="AD690">
        <v>5.23</v>
      </c>
      <c r="AE690">
        <v>5.4</v>
      </c>
      <c r="AF690">
        <v>4.83</v>
      </c>
      <c r="AG690">
        <v>5.38</v>
      </c>
      <c r="AH690" t="str">
        <f>LOOKUP(X690,{0,2.99,4.44,5.89},{"Low","Medium Low","Medium High","High"})</f>
        <v>High</v>
      </c>
      <c r="AI690" t="str">
        <f>LOOKUP(Y690,{0,4.12,5.23,6.34},{"Low","Medium Low","Medium High","High"})</f>
        <v>Medium Low</v>
      </c>
      <c r="AJ690" t="str">
        <f>LOOKUP(Z690,{0,4.08,5.4,6.72},{"Low","Medium Low","Medium High","High"})</f>
        <v>Low</v>
      </c>
      <c r="AK690" t="str">
        <f>LOOKUP(AA690,{0,3.41,4.83,6.25},{"Low","Medium Low","Medium High","High"})</f>
        <v>Low</v>
      </c>
      <c r="AL690" t="str">
        <f>LOOKUP(AB690,{0,4.31,5.38,6.45},{"Low","Medium Low","Medium High","High"})</f>
        <v>Medium High</v>
      </c>
      <c r="AM690">
        <f>VLOOKUP(C690,'CLEAN DATA'!$C$1:$BE$1213,25,FALSE)</f>
        <v>10</v>
      </c>
      <c r="AN690">
        <f>VLOOKUP($C690,'CLEAN DATA'!$C$1:$BE$1213,2,FALSE)</f>
        <v>30</v>
      </c>
      <c r="AO690" t="str">
        <f t="shared" si="175"/>
        <v>&lt;=30</v>
      </c>
      <c r="AP690">
        <f>VLOOKUP(C690,'AT Copy'!C689:BP1901,66,FALSE)</f>
        <v>7</v>
      </c>
      <c r="AQ690">
        <f>VLOOKUP(C690,'AT Copy'!C689:BP1901,40,FALSE)</f>
        <v>1</v>
      </c>
    </row>
    <row r="691" spans="1:43" x14ac:dyDescent="0.2">
      <c r="A691">
        <v>690</v>
      </c>
      <c r="B691" s="2">
        <v>44097.018287037034</v>
      </c>
      <c r="C691" t="s">
        <v>896</v>
      </c>
      <c r="D691">
        <v>7</v>
      </c>
      <c r="E691">
        <v>5</v>
      </c>
      <c r="F691">
        <v>7</v>
      </c>
      <c r="G691">
        <v>3</v>
      </c>
      <c r="H691">
        <v>7</v>
      </c>
      <c r="I691">
        <v>1</v>
      </c>
      <c r="J691">
        <v>7</v>
      </c>
      <c r="K691">
        <v>1</v>
      </c>
      <c r="L691">
        <v>7</v>
      </c>
      <c r="M691">
        <v>5</v>
      </c>
      <c r="N691">
        <f t="shared" si="160"/>
        <v>7</v>
      </c>
      <c r="O691">
        <f t="shared" si="161"/>
        <v>3</v>
      </c>
      <c r="P691">
        <f t="shared" si="162"/>
        <v>7</v>
      </c>
      <c r="Q691">
        <f t="shared" si="163"/>
        <v>5</v>
      </c>
      <c r="R691">
        <f t="shared" si="164"/>
        <v>7</v>
      </c>
      <c r="S691">
        <f t="shared" si="165"/>
        <v>7</v>
      </c>
      <c r="T691">
        <f t="shared" si="166"/>
        <v>7</v>
      </c>
      <c r="U691">
        <f t="shared" si="167"/>
        <v>7</v>
      </c>
      <c r="V691">
        <f t="shared" si="168"/>
        <v>7</v>
      </c>
      <c r="W691">
        <f t="shared" si="169"/>
        <v>3</v>
      </c>
      <c r="X691">
        <f t="shared" si="170"/>
        <v>7</v>
      </c>
      <c r="Y691">
        <f t="shared" si="171"/>
        <v>5</v>
      </c>
      <c r="Z691">
        <f t="shared" si="172"/>
        <v>7</v>
      </c>
      <c r="AA691">
        <f t="shared" si="173"/>
        <v>6</v>
      </c>
      <c r="AB691">
        <f t="shared" si="174"/>
        <v>5</v>
      </c>
      <c r="AC691">
        <v>4.4400000000000004</v>
      </c>
      <c r="AD691">
        <v>5.23</v>
      </c>
      <c r="AE691">
        <v>5.4</v>
      </c>
      <c r="AF691">
        <v>4.83</v>
      </c>
      <c r="AG691">
        <v>5.38</v>
      </c>
      <c r="AH691" t="str">
        <f>LOOKUP(X691,{0,2.99,4.44,5.89},{"Low","Medium Low","Medium High","High"})</f>
        <v>High</v>
      </c>
      <c r="AI691" t="str">
        <f>LOOKUP(Y691,{0,4.12,5.23,6.34},{"Low","Medium Low","Medium High","High"})</f>
        <v>Medium Low</v>
      </c>
      <c r="AJ691" t="str">
        <f>LOOKUP(Z691,{0,4.08,5.4,6.72},{"Low","Medium Low","Medium High","High"})</f>
        <v>High</v>
      </c>
      <c r="AK691" t="str">
        <f>LOOKUP(AA691,{0,3.41,4.83,6.25},{"Low","Medium Low","Medium High","High"})</f>
        <v>Medium High</v>
      </c>
      <c r="AL691" t="str">
        <f>LOOKUP(AB691,{0,4.31,5.38,6.45},{"Low","Medium Low","Medium High","High"})</f>
        <v>Medium Low</v>
      </c>
      <c r="AM691">
        <f>VLOOKUP(C691,'CLEAN DATA'!$C$1:$BE$1213,25,FALSE)</f>
        <v>3</v>
      </c>
      <c r="AN691">
        <f>VLOOKUP($C691,'CLEAN DATA'!$C$1:$BE$1213,2,FALSE)</f>
        <v>29</v>
      </c>
      <c r="AO691" t="str">
        <f t="shared" si="175"/>
        <v>&lt;=30</v>
      </c>
      <c r="AP691">
        <f>VLOOKUP(C691,'AT Copy'!C690:BP1902,66,FALSE)</f>
        <v>4</v>
      </c>
      <c r="AQ691">
        <f>VLOOKUP(C691,'AT Copy'!C690:BP1902,40,FALSE)</f>
        <v>0</v>
      </c>
    </row>
    <row r="692" spans="1:43" x14ac:dyDescent="0.2">
      <c r="A692">
        <v>691</v>
      </c>
      <c r="B692" s="2">
        <v>44097.035567129627</v>
      </c>
      <c r="C692" t="s">
        <v>897</v>
      </c>
      <c r="D692">
        <v>6</v>
      </c>
      <c r="E692">
        <v>3</v>
      </c>
      <c r="F692">
        <v>2</v>
      </c>
      <c r="G692">
        <v>5</v>
      </c>
      <c r="H692">
        <v>5</v>
      </c>
      <c r="I692">
        <v>2</v>
      </c>
      <c r="J692">
        <v>7</v>
      </c>
      <c r="K692">
        <v>4</v>
      </c>
      <c r="L692">
        <v>5</v>
      </c>
      <c r="M692">
        <v>5</v>
      </c>
      <c r="N692">
        <f t="shared" si="160"/>
        <v>6</v>
      </c>
      <c r="O692">
        <f t="shared" si="161"/>
        <v>5</v>
      </c>
      <c r="P692">
        <f t="shared" si="162"/>
        <v>2</v>
      </c>
      <c r="Q692">
        <f t="shared" si="163"/>
        <v>3</v>
      </c>
      <c r="R692">
        <f t="shared" si="164"/>
        <v>5</v>
      </c>
      <c r="S692">
        <f t="shared" si="165"/>
        <v>6</v>
      </c>
      <c r="T692">
        <f t="shared" si="166"/>
        <v>7</v>
      </c>
      <c r="U692">
        <f t="shared" si="167"/>
        <v>4</v>
      </c>
      <c r="V692">
        <f t="shared" si="168"/>
        <v>5</v>
      </c>
      <c r="W692">
        <f t="shared" si="169"/>
        <v>3</v>
      </c>
      <c r="X692">
        <f t="shared" si="170"/>
        <v>6</v>
      </c>
      <c r="Y692">
        <f t="shared" si="171"/>
        <v>6</v>
      </c>
      <c r="Z692">
        <f t="shared" si="172"/>
        <v>3</v>
      </c>
      <c r="AA692">
        <f t="shared" si="173"/>
        <v>4</v>
      </c>
      <c r="AB692">
        <f t="shared" si="174"/>
        <v>4</v>
      </c>
      <c r="AC692">
        <v>4.4400000000000004</v>
      </c>
      <c r="AD692">
        <v>5.23</v>
      </c>
      <c r="AE692">
        <v>5.4</v>
      </c>
      <c r="AF692">
        <v>4.83</v>
      </c>
      <c r="AG692">
        <v>5.38</v>
      </c>
      <c r="AH692" t="str">
        <f>LOOKUP(X692,{0,2.99,4.44,5.89},{"Low","Medium Low","Medium High","High"})</f>
        <v>High</v>
      </c>
      <c r="AI692" t="str">
        <f>LOOKUP(Y692,{0,4.12,5.23,6.34},{"Low","Medium Low","Medium High","High"})</f>
        <v>Medium High</v>
      </c>
      <c r="AJ692" t="str">
        <f>LOOKUP(Z692,{0,4.08,5.4,6.72},{"Low","Medium Low","Medium High","High"})</f>
        <v>Low</v>
      </c>
      <c r="AK692" t="str">
        <f>LOOKUP(AA692,{0,3.41,4.83,6.25},{"Low","Medium Low","Medium High","High"})</f>
        <v>Medium Low</v>
      </c>
      <c r="AL692" t="str">
        <f>LOOKUP(AB692,{0,4.31,5.38,6.45},{"Low","Medium Low","Medium High","High"})</f>
        <v>Low</v>
      </c>
      <c r="AM692">
        <f>VLOOKUP(C692,'CLEAN DATA'!$C$1:$BE$1213,25,FALSE)</f>
        <v>10</v>
      </c>
      <c r="AN692">
        <f>VLOOKUP($C692,'CLEAN DATA'!$C$1:$BE$1213,2,FALSE)</f>
        <v>38</v>
      </c>
      <c r="AO692" t="str">
        <f t="shared" si="175"/>
        <v>31-40</v>
      </c>
      <c r="AP692">
        <f>VLOOKUP(C692,'AT Copy'!C691:BP1903,66,FALSE)</f>
        <v>7</v>
      </c>
      <c r="AQ692">
        <f>VLOOKUP(C692,'AT Copy'!C691:BP1903,40,FALSE)</f>
        <v>1</v>
      </c>
    </row>
    <row r="693" spans="1:43" x14ac:dyDescent="0.2">
      <c r="A693">
        <v>692</v>
      </c>
      <c r="B693" s="2">
        <v>44097.040775462963</v>
      </c>
      <c r="C693" t="s">
        <v>898</v>
      </c>
      <c r="D693">
        <v>6</v>
      </c>
      <c r="E693">
        <v>2</v>
      </c>
      <c r="F693">
        <v>6</v>
      </c>
      <c r="G693">
        <v>1</v>
      </c>
      <c r="H693">
        <v>6</v>
      </c>
      <c r="I693">
        <v>1</v>
      </c>
      <c r="J693">
        <v>1</v>
      </c>
      <c r="K693">
        <v>1</v>
      </c>
      <c r="L693">
        <v>6</v>
      </c>
      <c r="M693">
        <v>2</v>
      </c>
      <c r="N693">
        <f t="shared" si="160"/>
        <v>6</v>
      </c>
      <c r="O693">
        <f t="shared" si="161"/>
        <v>6</v>
      </c>
      <c r="P693">
        <f t="shared" si="162"/>
        <v>6</v>
      </c>
      <c r="Q693">
        <f t="shared" si="163"/>
        <v>7</v>
      </c>
      <c r="R693">
        <f t="shared" si="164"/>
        <v>6</v>
      </c>
      <c r="S693">
        <f t="shared" si="165"/>
        <v>7</v>
      </c>
      <c r="T693">
        <f t="shared" si="166"/>
        <v>1</v>
      </c>
      <c r="U693">
        <f t="shared" si="167"/>
        <v>7</v>
      </c>
      <c r="V693">
        <f t="shared" si="168"/>
        <v>6</v>
      </c>
      <c r="W693">
        <f t="shared" si="169"/>
        <v>6</v>
      </c>
      <c r="X693">
        <f t="shared" si="170"/>
        <v>6.5</v>
      </c>
      <c r="Y693">
        <f t="shared" si="171"/>
        <v>3.5</v>
      </c>
      <c r="Z693">
        <f t="shared" si="172"/>
        <v>6.5</v>
      </c>
      <c r="AA693">
        <f t="shared" si="173"/>
        <v>6.5</v>
      </c>
      <c r="AB693">
        <f t="shared" si="174"/>
        <v>6</v>
      </c>
      <c r="AC693">
        <v>4.4400000000000004</v>
      </c>
      <c r="AD693">
        <v>5.23</v>
      </c>
      <c r="AE693">
        <v>5.4</v>
      </c>
      <c r="AF693">
        <v>4.83</v>
      </c>
      <c r="AG693">
        <v>5.38</v>
      </c>
      <c r="AH693" t="str">
        <f>LOOKUP(X693,{0,2.99,4.44,5.89},{"Low","Medium Low","Medium High","High"})</f>
        <v>High</v>
      </c>
      <c r="AI693" t="str">
        <f>LOOKUP(Y693,{0,4.12,5.23,6.34},{"Low","Medium Low","Medium High","High"})</f>
        <v>Low</v>
      </c>
      <c r="AJ693" t="str">
        <f>LOOKUP(Z693,{0,4.08,5.4,6.72},{"Low","Medium Low","Medium High","High"})</f>
        <v>Medium High</v>
      </c>
      <c r="AK693" t="str">
        <f>LOOKUP(AA693,{0,3.41,4.83,6.25},{"Low","Medium Low","Medium High","High"})</f>
        <v>High</v>
      </c>
      <c r="AL693" t="str">
        <f>LOOKUP(AB693,{0,4.31,5.38,6.45},{"Low","Medium Low","Medium High","High"})</f>
        <v>Medium High</v>
      </c>
      <c r="AM693">
        <f>VLOOKUP(C693,'CLEAN DATA'!$C$1:$BE$1213,25,FALSE)</f>
        <v>12</v>
      </c>
      <c r="AN693">
        <f>VLOOKUP($C693,'CLEAN DATA'!$C$1:$BE$1213,2,FALSE)</f>
        <v>68</v>
      </c>
      <c r="AO693" t="str">
        <f t="shared" si="175"/>
        <v>60+</v>
      </c>
      <c r="AP693">
        <f>VLOOKUP(C693,'AT Copy'!C692:BP1904,66,FALSE)</f>
        <v>4</v>
      </c>
      <c r="AQ693">
        <f>VLOOKUP(C693,'AT Copy'!C692:BP1904,40,FALSE)</f>
        <v>0</v>
      </c>
    </row>
    <row r="694" spans="1:43" x14ac:dyDescent="0.2">
      <c r="A694">
        <v>693</v>
      </c>
      <c r="B694" s="2">
        <v>44097.113391203704</v>
      </c>
      <c r="C694" t="s">
        <v>900</v>
      </c>
      <c r="D694">
        <v>5</v>
      </c>
      <c r="E694">
        <v>1</v>
      </c>
      <c r="F694">
        <v>6</v>
      </c>
      <c r="G694">
        <v>2</v>
      </c>
      <c r="H694">
        <v>5</v>
      </c>
      <c r="I694">
        <v>1</v>
      </c>
      <c r="J694">
        <v>6</v>
      </c>
      <c r="K694">
        <v>1</v>
      </c>
      <c r="L694">
        <v>6</v>
      </c>
      <c r="M694">
        <v>5</v>
      </c>
      <c r="N694">
        <f t="shared" si="160"/>
        <v>5</v>
      </c>
      <c r="O694">
        <f t="shared" si="161"/>
        <v>7</v>
      </c>
      <c r="P694">
        <f t="shared" si="162"/>
        <v>6</v>
      </c>
      <c r="Q694">
        <f t="shared" si="163"/>
        <v>6</v>
      </c>
      <c r="R694">
        <f t="shared" si="164"/>
        <v>5</v>
      </c>
      <c r="S694">
        <f t="shared" si="165"/>
        <v>7</v>
      </c>
      <c r="T694">
        <f t="shared" si="166"/>
        <v>6</v>
      </c>
      <c r="U694">
        <f t="shared" si="167"/>
        <v>7</v>
      </c>
      <c r="V694">
        <f t="shared" si="168"/>
        <v>6</v>
      </c>
      <c r="W694">
        <f t="shared" si="169"/>
        <v>3</v>
      </c>
      <c r="X694">
        <f t="shared" si="170"/>
        <v>6</v>
      </c>
      <c r="Y694">
        <f t="shared" si="171"/>
        <v>6.5</v>
      </c>
      <c r="Z694">
        <f t="shared" si="172"/>
        <v>6.5</v>
      </c>
      <c r="AA694">
        <f t="shared" si="173"/>
        <v>6</v>
      </c>
      <c r="AB694">
        <f t="shared" si="174"/>
        <v>4</v>
      </c>
      <c r="AC694">
        <v>4.4400000000000004</v>
      </c>
      <c r="AD694">
        <v>5.23</v>
      </c>
      <c r="AE694">
        <v>5.4</v>
      </c>
      <c r="AF694">
        <v>4.83</v>
      </c>
      <c r="AG694">
        <v>5.38</v>
      </c>
      <c r="AH694" t="str">
        <f>LOOKUP(X694,{0,2.99,4.44,5.89},{"Low","Medium Low","Medium High","High"})</f>
        <v>High</v>
      </c>
      <c r="AI694" t="str">
        <f>LOOKUP(Y694,{0,4.12,5.23,6.34},{"Low","Medium Low","Medium High","High"})</f>
        <v>High</v>
      </c>
      <c r="AJ694" t="str">
        <f>LOOKUP(Z694,{0,4.08,5.4,6.72},{"Low","Medium Low","Medium High","High"})</f>
        <v>Medium High</v>
      </c>
      <c r="AK694" t="str">
        <f>LOOKUP(AA694,{0,3.41,4.83,6.25},{"Low","Medium Low","Medium High","High"})</f>
        <v>Medium High</v>
      </c>
      <c r="AL694" t="str">
        <f>LOOKUP(AB694,{0,4.31,5.38,6.45},{"Low","Medium Low","Medium High","High"})</f>
        <v>Low</v>
      </c>
      <c r="AM694">
        <f>VLOOKUP(C694,'CLEAN DATA'!$C$1:$BE$1213,25,FALSE)</f>
        <v>1</v>
      </c>
      <c r="AN694">
        <f>VLOOKUP($C694,'CLEAN DATA'!$C$1:$BE$1213,2,FALSE)</f>
        <v>39</v>
      </c>
      <c r="AO694" t="str">
        <f t="shared" si="175"/>
        <v>31-40</v>
      </c>
      <c r="AP694">
        <f>VLOOKUP(C694,'AT Copy'!C693:BP1905,66,FALSE)</f>
        <v>4</v>
      </c>
      <c r="AQ694">
        <f>VLOOKUP(C694,'AT Copy'!C693:BP1905,40,FALSE)</f>
        <v>0</v>
      </c>
    </row>
    <row r="695" spans="1:43" x14ac:dyDescent="0.2">
      <c r="A695">
        <v>694</v>
      </c>
      <c r="B695" s="2">
        <v>44097.119768518518</v>
      </c>
      <c r="C695" t="s">
        <v>901</v>
      </c>
      <c r="D695">
        <v>2</v>
      </c>
      <c r="E695">
        <v>2</v>
      </c>
      <c r="F695">
        <v>7</v>
      </c>
      <c r="G695">
        <v>2</v>
      </c>
      <c r="H695">
        <v>6</v>
      </c>
      <c r="I695">
        <v>6</v>
      </c>
      <c r="J695">
        <v>5</v>
      </c>
      <c r="K695">
        <v>1</v>
      </c>
      <c r="L695">
        <v>6</v>
      </c>
      <c r="M695">
        <v>1</v>
      </c>
      <c r="N695">
        <f t="shared" si="160"/>
        <v>2</v>
      </c>
      <c r="O695">
        <f t="shared" si="161"/>
        <v>6</v>
      </c>
      <c r="P695">
        <f t="shared" si="162"/>
        <v>7</v>
      </c>
      <c r="Q695">
        <f t="shared" si="163"/>
        <v>6</v>
      </c>
      <c r="R695">
        <f t="shared" si="164"/>
        <v>6</v>
      </c>
      <c r="S695">
        <f t="shared" si="165"/>
        <v>2</v>
      </c>
      <c r="T695">
        <f t="shared" si="166"/>
        <v>5</v>
      </c>
      <c r="U695">
        <f t="shared" si="167"/>
        <v>7</v>
      </c>
      <c r="V695">
        <f t="shared" si="168"/>
        <v>6</v>
      </c>
      <c r="W695">
        <f t="shared" si="169"/>
        <v>7</v>
      </c>
      <c r="X695">
        <f t="shared" si="170"/>
        <v>2</v>
      </c>
      <c r="Y695">
        <f t="shared" si="171"/>
        <v>5.5</v>
      </c>
      <c r="Z695">
        <f t="shared" si="172"/>
        <v>7</v>
      </c>
      <c r="AA695">
        <f t="shared" si="173"/>
        <v>6</v>
      </c>
      <c r="AB695">
        <f t="shared" si="174"/>
        <v>6.5</v>
      </c>
      <c r="AC695">
        <v>4.4400000000000004</v>
      </c>
      <c r="AD695">
        <v>5.23</v>
      </c>
      <c r="AE695">
        <v>5.4</v>
      </c>
      <c r="AF695">
        <v>4.83</v>
      </c>
      <c r="AG695">
        <v>5.38</v>
      </c>
      <c r="AH695" t="str">
        <f>LOOKUP(X695,{0,2.99,4.44,5.89},{"Low","Medium Low","Medium High","High"})</f>
        <v>Low</v>
      </c>
      <c r="AI695" t="str">
        <f>LOOKUP(Y695,{0,4.12,5.23,6.34},{"Low","Medium Low","Medium High","High"})</f>
        <v>Medium High</v>
      </c>
      <c r="AJ695" t="str">
        <f>LOOKUP(Z695,{0,4.08,5.4,6.72},{"Low","Medium Low","Medium High","High"})</f>
        <v>High</v>
      </c>
      <c r="AK695" t="str">
        <f>LOOKUP(AA695,{0,3.41,4.83,6.25},{"Low","Medium Low","Medium High","High"})</f>
        <v>Medium High</v>
      </c>
      <c r="AL695" t="str">
        <f>LOOKUP(AB695,{0,4.31,5.38,6.45},{"Low","Medium Low","Medium High","High"})</f>
        <v>High</v>
      </c>
      <c r="AM695">
        <f>VLOOKUP(C695,'CLEAN DATA'!$C$1:$BE$1213,25,FALSE)</f>
        <v>1</v>
      </c>
      <c r="AN695">
        <f>VLOOKUP($C695,'CLEAN DATA'!$C$1:$BE$1213,2,FALSE)</f>
        <v>37</v>
      </c>
      <c r="AO695" t="str">
        <f t="shared" si="175"/>
        <v>31-40</v>
      </c>
      <c r="AP695">
        <f>VLOOKUP(C695,'AT Copy'!C694:BP1906,66,FALSE)</f>
        <v>8</v>
      </c>
      <c r="AQ695">
        <f>VLOOKUP(C695,'AT Copy'!C694:BP1906,40,FALSE)</f>
        <v>1</v>
      </c>
    </row>
    <row r="696" spans="1:43" x14ac:dyDescent="0.2">
      <c r="A696">
        <v>695</v>
      </c>
      <c r="B696" s="2">
        <v>44097.143692129626</v>
      </c>
      <c r="C696" t="s">
        <v>902</v>
      </c>
      <c r="D696">
        <v>7</v>
      </c>
      <c r="E696">
        <v>1</v>
      </c>
      <c r="F696">
        <v>7</v>
      </c>
      <c r="G696">
        <v>1</v>
      </c>
      <c r="H696">
        <v>7</v>
      </c>
      <c r="I696">
        <v>7</v>
      </c>
      <c r="J696">
        <v>7</v>
      </c>
      <c r="K696">
        <v>1</v>
      </c>
      <c r="L696">
        <v>7</v>
      </c>
      <c r="M696">
        <v>1</v>
      </c>
      <c r="N696">
        <f t="shared" si="160"/>
        <v>7</v>
      </c>
      <c r="O696">
        <f t="shared" si="161"/>
        <v>7</v>
      </c>
      <c r="P696">
        <f t="shared" si="162"/>
        <v>7</v>
      </c>
      <c r="Q696">
        <f t="shared" si="163"/>
        <v>7</v>
      </c>
      <c r="R696">
        <f t="shared" si="164"/>
        <v>7</v>
      </c>
      <c r="S696">
        <f t="shared" si="165"/>
        <v>1</v>
      </c>
      <c r="T696">
        <f t="shared" si="166"/>
        <v>7</v>
      </c>
      <c r="U696">
        <f t="shared" si="167"/>
        <v>7</v>
      </c>
      <c r="V696">
        <f t="shared" si="168"/>
        <v>7</v>
      </c>
      <c r="W696">
        <f t="shared" si="169"/>
        <v>7</v>
      </c>
      <c r="X696">
        <f t="shared" si="170"/>
        <v>4</v>
      </c>
      <c r="Y696">
        <f t="shared" si="171"/>
        <v>7</v>
      </c>
      <c r="Z696">
        <f t="shared" si="172"/>
        <v>7</v>
      </c>
      <c r="AA696">
        <f t="shared" si="173"/>
        <v>7</v>
      </c>
      <c r="AB696">
        <f t="shared" si="174"/>
        <v>7</v>
      </c>
      <c r="AC696">
        <v>4.4400000000000004</v>
      </c>
      <c r="AD696">
        <v>5.23</v>
      </c>
      <c r="AE696">
        <v>5.4</v>
      </c>
      <c r="AF696">
        <v>4.83</v>
      </c>
      <c r="AG696">
        <v>5.38</v>
      </c>
      <c r="AH696" t="str">
        <f>LOOKUP(X696,{0,2.99,4.44,5.89},{"Low","Medium Low","Medium High","High"})</f>
        <v>Medium Low</v>
      </c>
      <c r="AI696" t="str">
        <f>LOOKUP(Y696,{0,4.12,5.23,6.34},{"Low","Medium Low","Medium High","High"})</f>
        <v>High</v>
      </c>
      <c r="AJ696" t="str">
        <f>LOOKUP(Z696,{0,4.08,5.4,6.72},{"Low","Medium Low","Medium High","High"})</f>
        <v>High</v>
      </c>
      <c r="AK696" t="str">
        <f>LOOKUP(AA696,{0,3.41,4.83,6.25},{"Low","Medium Low","Medium High","High"})</f>
        <v>High</v>
      </c>
      <c r="AL696" t="str">
        <f>LOOKUP(AB696,{0,4.31,5.38,6.45},{"Low","Medium Low","Medium High","High"})</f>
        <v>High</v>
      </c>
      <c r="AM696">
        <f>VLOOKUP(C696,'CLEAN DATA'!$C$1:$BE$1213,25,FALSE)</f>
        <v>1</v>
      </c>
      <c r="AN696">
        <f>VLOOKUP($C696,'CLEAN DATA'!$C$1:$BE$1213,2,FALSE)</f>
        <v>36</v>
      </c>
      <c r="AO696" t="str">
        <f t="shared" si="175"/>
        <v>31-40</v>
      </c>
      <c r="AP696">
        <f>VLOOKUP(C696,'AT Copy'!C695:BP1907,66,FALSE)</f>
        <v>8</v>
      </c>
      <c r="AQ696">
        <f>VLOOKUP(C696,'AT Copy'!C695:BP1907,40,FALSE)</f>
        <v>1</v>
      </c>
    </row>
    <row r="697" spans="1:43" x14ac:dyDescent="0.2">
      <c r="A697">
        <v>696</v>
      </c>
      <c r="B697" s="2">
        <v>44097.161111111112</v>
      </c>
      <c r="C697" t="s">
        <v>903</v>
      </c>
      <c r="D697">
        <v>5</v>
      </c>
      <c r="E697">
        <v>5</v>
      </c>
      <c r="F697">
        <v>5</v>
      </c>
      <c r="G697">
        <v>3</v>
      </c>
      <c r="H697">
        <v>6</v>
      </c>
      <c r="I697">
        <v>3</v>
      </c>
      <c r="J697">
        <v>5</v>
      </c>
      <c r="K697">
        <v>5</v>
      </c>
      <c r="L697">
        <v>5</v>
      </c>
      <c r="M697">
        <v>6</v>
      </c>
      <c r="N697">
        <f t="shared" si="160"/>
        <v>5</v>
      </c>
      <c r="O697">
        <f t="shared" si="161"/>
        <v>3</v>
      </c>
      <c r="P697">
        <f t="shared" si="162"/>
        <v>5</v>
      </c>
      <c r="Q697">
        <f t="shared" si="163"/>
        <v>5</v>
      </c>
      <c r="R697">
        <f t="shared" si="164"/>
        <v>6</v>
      </c>
      <c r="S697">
        <f t="shared" si="165"/>
        <v>5</v>
      </c>
      <c r="T697">
        <f t="shared" si="166"/>
        <v>5</v>
      </c>
      <c r="U697">
        <f t="shared" si="167"/>
        <v>3</v>
      </c>
      <c r="V697">
        <f t="shared" si="168"/>
        <v>5</v>
      </c>
      <c r="W697">
        <f t="shared" si="169"/>
        <v>2</v>
      </c>
      <c r="X697">
        <f t="shared" si="170"/>
        <v>5</v>
      </c>
      <c r="Y697">
        <f t="shared" si="171"/>
        <v>4</v>
      </c>
      <c r="Z697">
        <f t="shared" si="172"/>
        <v>4</v>
      </c>
      <c r="AA697">
        <f t="shared" si="173"/>
        <v>5</v>
      </c>
      <c r="AB697">
        <f t="shared" si="174"/>
        <v>4</v>
      </c>
      <c r="AC697">
        <v>4.4400000000000004</v>
      </c>
      <c r="AD697">
        <v>5.23</v>
      </c>
      <c r="AE697">
        <v>5.4</v>
      </c>
      <c r="AF697">
        <v>4.83</v>
      </c>
      <c r="AG697">
        <v>5.38</v>
      </c>
      <c r="AH697" t="str">
        <f>LOOKUP(X697,{0,2.99,4.44,5.89},{"Low","Medium Low","Medium High","High"})</f>
        <v>Medium High</v>
      </c>
      <c r="AI697" t="str">
        <f>LOOKUP(Y697,{0,4.12,5.23,6.34},{"Low","Medium Low","Medium High","High"})</f>
        <v>Low</v>
      </c>
      <c r="AJ697" t="str">
        <f>LOOKUP(Z697,{0,4.08,5.4,6.72},{"Low","Medium Low","Medium High","High"})</f>
        <v>Low</v>
      </c>
      <c r="AK697" t="str">
        <f>LOOKUP(AA697,{0,3.41,4.83,6.25},{"Low","Medium Low","Medium High","High"})</f>
        <v>Medium High</v>
      </c>
      <c r="AL697" t="str">
        <f>LOOKUP(AB697,{0,4.31,5.38,6.45},{"Low","Medium Low","Medium High","High"})</f>
        <v>Low</v>
      </c>
      <c r="AM697">
        <f>VLOOKUP(C697,'CLEAN DATA'!$C$1:$BE$1213,25,FALSE)</f>
        <v>4</v>
      </c>
      <c r="AN697">
        <f>VLOOKUP($C697,'CLEAN DATA'!$C$1:$BE$1213,2,FALSE)</f>
        <v>22</v>
      </c>
      <c r="AO697" t="str">
        <f t="shared" si="175"/>
        <v>&lt;=30</v>
      </c>
      <c r="AP697">
        <f>VLOOKUP(C697,'AT Copy'!C696:BP1908,66,FALSE)</f>
        <v>1</v>
      </c>
      <c r="AQ697">
        <f>VLOOKUP(C697,'AT Copy'!C696:BP1908,40,FALSE)</f>
        <v>0</v>
      </c>
    </row>
    <row r="698" spans="1:43" x14ac:dyDescent="0.2">
      <c r="A698">
        <v>697</v>
      </c>
      <c r="B698" s="2">
        <v>44097.193298611113</v>
      </c>
      <c r="C698" t="s">
        <v>904</v>
      </c>
      <c r="D698">
        <v>6</v>
      </c>
      <c r="E698">
        <v>5</v>
      </c>
      <c r="F698">
        <v>7</v>
      </c>
      <c r="G698">
        <v>6</v>
      </c>
      <c r="H698">
        <v>6</v>
      </c>
      <c r="I698">
        <v>6</v>
      </c>
      <c r="J698">
        <v>7</v>
      </c>
      <c r="K698">
        <v>6</v>
      </c>
      <c r="L698">
        <v>7</v>
      </c>
      <c r="M698">
        <v>7</v>
      </c>
      <c r="N698">
        <f t="shared" si="160"/>
        <v>6</v>
      </c>
      <c r="O698">
        <f t="shared" si="161"/>
        <v>3</v>
      </c>
      <c r="P698">
        <f t="shared" si="162"/>
        <v>7</v>
      </c>
      <c r="Q698">
        <f t="shared" si="163"/>
        <v>2</v>
      </c>
      <c r="R698">
        <f t="shared" si="164"/>
        <v>6</v>
      </c>
      <c r="S698">
        <f t="shared" si="165"/>
        <v>2</v>
      </c>
      <c r="T698">
        <f t="shared" si="166"/>
        <v>7</v>
      </c>
      <c r="U698">
        <f t="shared" si="167"/>
        <v>2</v>
      </c>
      <c r="V698">
        <f t="shared" si="168"/>
        <v>7</v>
      </c>
      <c r="W698">
        <f t="shared" si="169"/>
        <v>1</v>
      </c>
      <c r="X698">
        <f t="shared" si="170"/>
        <v>4</v>
      </c>
      <c r="Y698">
        <f t="shared" si="171"/>
        <v>5</v>
      </c>
      <c r="Z698">
        <f t="shared" si="172"/>
        <v>4.5</v>
      </c>
      <c r="AA698">
        <f t="shared" si="173"/>
        <v>4.5</v>
      </c>
      <c r="AB698">
        <f t="shared" si="174"/>
        <v>3.5</v>
      </c>
      <c r="AC698">
        <v>4.4400000000000004</v>
      </c>
      <c r="AD698">
        <v>5.23</v>
      </c>
      <c r="AE698">
        <v>5.4</v>
      </c>
      <c r="AF698">
        <v>4.83</v>
      </c>
      <c r="AG698">
        <v>5.38</v>
      </c>
      <c r="AH698" t="str">
        <f>LOOKUP(X698,{0,2.99,4.44,5.89},{"Low","Medium Low","Medium High","High"})</f>
        <v>Medium Low</v>
      </c>
      <c r="AI698" t="str">
        <f>LOOKUP(Y698,{0,4.12,5.23,6.34},{"Low","Medium Low","Medium High","High"})</f>
        <v>Medium Low</v>
      </c>
      <c r="AJ698" t="str">
        <f>LOOKUP(Z698,{0,4.08,5.4,6.72},{"Low","Medium Low","Medium High","High"})</f>
        <v>Medium Low</v>
      </c>
      <c r="AK698" t="str">
        <f>LOOKUP(AA698,{0,3.41,4.83,6.25},{"Low","Medium Low","Medium High","High"})</f>
        <v>Medium Low</v>
      </c>
      <c r="AL698" t="str">
        <f>LOOKUP(AB698,{0,4.31,5.38,6.45},{"Low","Medium Low","Medium High","High"})</f>
        <v>Low</v>
      </c>
      <c r="AM698">
        <f>VLOOKUP(C698,'CLEAN DATA'!$C$1:$BE$1213,25,FALSE)</f>
        <v>1</v>
      </c>
      <c r="AN698">
        <f>VLOOKUP($C698,'CLEAN DATA'!$C$1:$BE$1213,2,FALSE)</f>
        <v>43</v>
      </c>
      <c r="AO698" t="str">
        <f t="shared" si="175"/>
        <v>41-50</v>
      </c>
      <c r="AP698">
        <f>VLOOKUP(C698,'AT Copy'!C697:BP1909,66,FALSE)</f>
        <v>1</v>
      </c>
      <c r="AQ698">
        <f>VLOOKUP(C698,'AT Copy'!C697:BP1909,40,FALSE)</f>
        <v>0</v>
      </c>
    </row>
    <row r="699" spans="1:43" x14ac:dyDescent="0.2">
      <c r="A699">
        <v>698</v>
      </c>
      <c r="B699" s="2">
        <v>44097.229594907411</v>
      </c>
      <c r="C699" t="s">
        <v>905</v>
      </c>
      <c r="D699">
        <v>5</v>
      </c>
      <c r="E699">
        <v>6</v>
      </c>
      <c r="F699">
        <v>5</v>
      </c>
      <c r="G699">
        <v>2</v>
      </c>
      <c r="H699">
        <v>5</v>
      </c>
      <c r="I699">
        <v>3</v>
      </c>
      <c r="J699">
        <v>5</v>
      </c>
      <c r="K699">
        <v>3</v>
      </c>
      <c r="L699">
        <v>7</v>
      </c>
      <c r="M699">
        <v>2</v>
      </c>
      <c r="N699">
        <f t="shared" si="160"/>
        <v>5</v>
      </c>
      <c r="O699">
        <f t="shared" si="161"/>
        <v>2</v>
      </c>
      <c r="P699">
        <f t="shared" si="162"/>
        <v>5</v>
      </c>
      <c r="Q699">
        <f t="shared" si="163"/>
        <v>6</v>
      </c>
      <c r="R699">
        <f t="shared" si="164"/>
        <v>5</v>
      </c>
      <c r="S699">
        <f t="shared" si="165"/>
        <v>5</v>
      </c>
      <c r="T699">
        <f t="shared" si="166"/>
        <v>5</v>
      </c>
      <c r="U699">
        <f t="shared" si="167"/>
        <v>5</v>
      </c>
      <c r="V699">
        <f t="shared" si="168"/>
        <v>7</v>
      </c>
      <c r="W699">
        <f t="shared" si="169"/>
        <v>6</v>
      </c>
      <c r="X699">
        <f t="shared" si="170"/>
        <v>5</v>
      </c>
      <c r="Y699">
        <f t="shared" si="171"/>
        <v>3.5</v>
      </c>
      <c r="Z699">
        <f t="shared" si="172"/>
        <v>5</v>
      </c>
      <c r="AA699">
        <f t="shared" si="173"/>
        <v>6.5</v>
      </c>
      <c r="AB699">
        <f t="shared" si="174"/>
        <v>5.5</v>
      </c>
      <c r="AC699">
        <v>4.4400000000000004</v>
      </c>
      <c r="AD699">
        <v>5.23</v>
      </c>
      <c r="AE699">
        <v>5.4</v>
      </c>
      <c r="AF699">
        <v>4.83</v>
      </c>
      <c r="AG699">
        <v>5.38</v>
      </c>
      <c r="AH699" t="str">
        <f>LOOKUP(X699,{0,2.99,4.44,5.89},{"Low","Medium Low","Medium High","High"})</f>
        <v>Medium High</v>
      </c>
      <c r="AI699" t="str">
        <f>LOOKUP(Y699,{0,4.12,5.23,6.34},{"Low","Medium Low","Medium High","High"})</f>
        <v>Low</v>
      </c>
      <c r="AJ699" t="str">
        <f>LOOKUP(Z699,{0,4.08,5.4,6.72},{"Low","Medium Low","Medium High","High"})</f>
        <v>Medium Low</v>
      </c>
      <c r="AK699" t="str">
        <f>LOOKUP(AA699,{0,3.41,4.83,6.25},{"Low","Medium Low","Medium High","High"})</f>
        <v>High</v>
      </c>
      <c r="AL699" t="str">
        <f>LOOKUP(AB699,{0,4.31,5.38,6.45},{"Low","Medium Low","Medium High","High"})</f>
        <v>Medium High</v>
      </c>
      <c r="AM699">
        <f>VLOOKUP(C699,'CLEAN DATA'!$C$1:$BE$1213,25,FALSE)</f>
        <v>4</v>
      </c>
      <c r="AN699">
        <f>VLOOKUP($C699,'CLEAN DATA'!$C$1:$BE$1213,2,FALSE)</f>
        <v>28</v>
      </c>
      <c r="AO699" t="str">
        <f t="shared" si="175"/>
        <v>&lt;=30</v>
      </c>
      <c r="AP699">
        <f>VLOOKUP(C699,'AT Copy'!C698:BP1910,66,FALSE)</f>
        <v>3</v>
      </c>
      <c r="AQ699">
        <f>VLOOKUP(C699,'AT Copy'!C698:BP1910,40,FALSE)</f>
        <v>1</v>
      </c>
    </row>
    <row r="700" spans="1:43" x14ac:dyDescent="0.2">
      <c r="A700">
        <v>699</v>
      </c>
      <c r="B700" s="2">
        <v>44097.236145833333</v>
      </c>
      <c r="C700" t="s">
        <v>906</v>
      </c>
      <c r="D700">
        <v>3</v>
      </c>
      <c r="E700">
        <v>3</v>
      </c>
      <c r="F700">
        <v>7</v>
      </c>
      <c r="G700">
        <v>2</v>
      </c>
      <c r="H700">
        <v>5</v>
      </c>
      <c r="I700">
        <v>3</v>
      </c>
      <c r="J700">
        <v>2</v>
      </c>
      <c r="K700">
        <v>1</v>
      </c>
      <c r="L700">
        <v>2</v>
      </c>
      <c r="M700">
        <v>1</v>
      </c>
      <c r="N700">
        <f t="shared" si="160"/>
        <v>3</v>
      </c>
      <c r="O700">
        <f t="shared" si="161"/>
        <v>5</v>
      </c>
      <c r="P700">
        <f t="shared" si="162"/>
        <v>7</v>
      </c>
      <c r="Q700">
        <f t="shared" si="163"/>
        <v>6</v>
      </c>
      <c r="R700">
        <f t="shared" si="164"/>
        <v>5</v>
      </c>
      <c r="S700">
        <f t="shared" si="165"/>
        <v>5</v>
      </c>
      <c r="T700">
        <f t="shared" si="166"/>
        <v>2</v>
      </c>
      <c r="U700">
        <f t="shared" si="167"/>
        <v>7</v>
      </c>
      <c r="V700">
        <f t="shared" si="168"/>
        <v>2</v>
      </c>
      <c r="W700">
        <f t="shared" si="169"/>
        <v>7</v>
      </c>
      <c r="X700">
        <f t="shared" si="170"/>
        <v>4</v>
      </c>
      <c r="Y700">
        <f t="shared" si="171"/>
        <v>3.5</v>
      </c>
      <c r="Z700">
        <f t="shared" si="172"/>
        <v>7</v>
      </c>
      <c r="AA700">
        <f t="shared" si="173"/>
        <v>4</v>
      </c>
      <c r="AB700">
        <f t="shared" si="174"/>
        <v>6</v>
      </c>
      <c r="AC700">
        <v>4.4400000000000004</v>
      </c>
      <c r="AD700">
        <v>5.23</v>
      </c>
      <c r="AE700">
        <v>5.4</v>
      </c>
      <c r="AF700">
        <v>4.83</v>
      </c>
      <c r="AG700">
        <v>5.38</v>
      </c>
      <c r="AH700" t="str">
        <f>LOOKUP(X700,{0,2.99,4.44,5.89},{"Low","Medium Low","Medium High","High"})</f>
        <v>Medium Low</v>
      </c>
      <c r="AI700" t="str">
        <f>LOOKUP(Y700,{0,4.12,5.23,6.34},{"Low","Medium Low","Medium High","High"})</f>
        <v>Low</v>
      </c>
      <c r="AJ700" t="str">
        <f>LOOKUP(Z700,{0,4.08,5.4,6.72},{"Low","Medium Low","Medium High","High"})</f>
        <v>High</v>
      </c>
      <c r="AK700" t="str">
        <f>LOOKUP(AA700,{0,3.41,4.83,6.25},{"Low","Medium Low","Medium High","High"})</f>
        <v>Medium Low</v>
      </c>
      <c r="AL700" t="str">
        <f>LOOKUP(AB700,{0,4.31,5.38,6.45},{"Low","Medium Low","Medium High","High"})</f>
        <v>Medium High</v>
      </c>
      <c r="AM700">
        <f>VLOOKUP(C700,'CLEAN DATA'!$C$1:$BE$1213,25,FALSE)</f>
        <v>1</v>
      </c>
      <c r="AN700">
        <f>VLOOKUP($C700,'CLEAN DATA'!$C$1:$BE$1213,2,FALSE)</f>
        <v>24</v>
      </c>
      <c r="AO700" t="str">
        <f t="shared" si="175"/>
        <v>&lt;=30</v>
      </c>
      <c r="AP700">
        <f>VLOOKUP(C700,'AT Copy'!C699:BP1911,66,FALSE)</f>
        <v>3</v>
      </c>
      <c r="AQ700">
        <f>VLOOKUP(C700,'AT Copy'!C699:BP1911,40,FALSE)</f>
        <v>0</v>
      </c>
    </row>
    <row r="701" spans="1:43" x14ac:dyDescent="0.2">
      <c r="A701">
        <v>700</v>
      </c>
      <c r="B701" s="2">
        <v>44097.23678240741</v>
      </c>
      <c r="C701" t="s">
        <v>907</v>
      </c>
      <c r="D701">
        <v>7</v>
      </c>
      <c r="E701">
        <v>2</v>
      </c>
      <c r="F701">
        <v>7</v>
      </c>
      <c r="G701">
        <v>2</v>
      </c>
      <c r="H701">
        <v>6</v>
      </c>
      <c r="I701">
        <v>7</v>
      </c>
      <c r="J701">
        <v>6</v>
      </c>
      <c r="K701">
        <v>1</v>
      </c>
      <c r="L701">
        <v>6</v>
      </c>
      <c r="M701">
        <v>3</v>
      </c>
      <c r="N701">
        <f t="shared" si="160"/>
        <v>7</v>
      </c>
      <c r="O701">
        <f t="shared" si="161"/>
        <v>6</v>
      </c>
      <c r="P701">
        <f t="shared" si="162"/>
        <v>7</v>
      </c>
      <c r="Q701">
        <f t="shared" si="163"/>
        <v>6</v>
      </c>
      <c r="R701">
        <f t="shared" si="164"/>
        <v>6</v>
      </c>
      <c r="S701">
        <f t="shared" si="165"/>
        <v>1</v>
      </c>
      <c r="T701">
        <f t="shared" si="166"/>
        <v>6</v>
      </c>
      <c r="U701">
        <f t="shared" si="167"/>
        <v>7</v>
      </c>
      <c r="V701">
        <f t="shared" si="168"/>
        <v>6</v>
      </c>
      <c r="W701">
        <f t="shared" si="169"/>
        <v>5</v>
      </c>
      <c r="X701">
        <f t="shared" si="170"/>
        <v>4</v>
      </c>
      <c r="Y701">
        <f t="shared" si="171"/>
        <v>6</v>
      </c>
      <c r="Z701">
        <f t="shared" si="172"/>
        <v>7</v>
      </c>
      <c r="AA701">
        <f t="shared" si="173"/>
        <v>6</v>
      </c>
      <c r="AB701">
        <f t="shared" si="174"/>
        <v>5.5</v>
      </c>
      <c r="AC701">
        <v>4.4400000000000004</v>
      </c>
      <c r="AD701">
        <v>5.23</v>
      </c>
      <c r="AE701">
        <v>5.4</v>
      </c>
      <c r="AF701">
        <v>4.83</v>
      </c>
      <c r="AG701">
        <v>5.38</v>
      </c>
      <c r="AH701" t="str">
        <f>LOOKUP(X701,{0,2.99,4.44,5.89},{"Low","Medium Low","Medium High","High"})</f>
        <v>Medium Low</v>
      </c>
      <c r="AI701" t="str">
        <f>LOOKUP(Y701,{0,4.12,5.23,6.34},{"Low","Medium Low","Medium High","High"})</f>
        <v>Medium High</v>
      </c>
      <c r="AJ701" t="str">
        <f>LOOKUP(Z701,{0,4.08,5.4,6.72},{"Low","Medium Low","Medium High","High"})</f>
        <v>High</v>
      </c>
      <c r="AK701" t="str">
        <f>LOOKUP(AA701,{0,3.41,4.83,6.25},{"Low","Medium Low","Medium High","High"})</f>
        <v>Medium High</v>
      </c>
      <c r="AL701" t="str">
        <f>LOOKUP(AB701,{0,4.31,5.38,6.45},{"Low","Medium Low","Medium High","High"})</f>
        <v>Medium High</v>
      </c>
      <c r="AM701">
        <f>VLOOKUP(C701,'CLEAN DATA'!$C$1:$BE$1213,25,FALSE)</f>
        <v>9</v>
      </c>
      <c r="AN701">
        <f>VLOOKUP($C701,'CLEAN DATA'!$C$1:$BE$1213,2,FALSE)</f>
        <v>35</v>
      </c>
      <c r="AO701" t="str">
        <f t="shared" si="175"/>
        <v>31-40</v>
      </c>
      <c r="AP701">
        <f>VLOOKUP(C701,'AT Copy'!C700:BP1912,66,FALSE)</f>
        <v>8</v>
      </c>
      <c r="AQ701">
        <f>VLOOKUP(C701,'AT Copy'!C700:BP1912,40,FALSE)</f>
        <v>0</v>
      </c>
    </row>
    <row r="702" spans="1:43" x14ac:dyDescent="0.2">
      <c r="A702">
        <v>701</v>
      </c>
      <c r="B702" s="2">
        <v>44097.25037037037</v>
      </c>
      <c r="C702" t="s">
        <v>908</v>
      </c>
      <c r="D702">
        <v>6</v>
      </c>
      <c r="E702">
        <v>7</v>
      </c>
      <c r="F702">
        <v>5</v>
      </c>
      <c r="G702">
        <v>7</v>
      </c>
      <c r="H702">
        <v>6</v>
      </c>
      <c r="I702">
        <v>7</v>
      </c>
      <c r="J702">
        <v>6</v>
      </c>
      <c r="K702">
        <v>7</v>
      </c>
      <c r="L702">
        <v>5</v>
      </c>
      <c r="M702">
        <v>6</v>
      </c>
      <c r="N702">
        <f t="shared" si="160"/>
        <v>6</v>
      </c>
      <c r="O702">
        <f t="shared" si="161"/>
        <v>1</v>
      </c>
      <c r="P702">
        <f t="shared" si="162"/>
        <v>5</v>
      </c>
      <c r="Q702">
        <f t="shared" si="163"/>
        <v>1</v>
      </c>
      <c r="R702">
        <f t="shared" si="164"/>
        <v>6</v>
      </c>
      <c r="S702">
        <f t="shared" si="165"/>
        <v>1</v>
      </c>
      <c r="T702">
        <f t="shared" si="166"/>
        <v>6</v>
      </c>
      <c r="U702">
        <f t="shared" si="167"/>
        <v>1</v>
      </c>
      <c r="V702">
        <f t="shared" si="168"/>
        <v>5</v>
      </c>
      <c r="W702">
        <f t="shared" si="169"/>
        <v>2</v>
      </c>
      <c r="X702">
        <f t="shared" si="170"/>
        <v>3.5</v>
      </c>
      <c r="Y702">
        <f t="shared" si="171"/>
        <v>3.5</v>
      </c>
      <c r="Z702">
        <f t="shared" si="172"/>
        <v>3</v>
      </c>
      <c r="AA702">
        <f t="shared" si="173"/>
        <v>3</v>
      </c>
      <c r="AB702">
        <f t="shared" si="174"/>
        <v>4</v>
      </c>
      <c r="AC702">
        <v>4.4400000000000004</v>
      </c>
      <c r="AD702">
        <v>5.23</v>
      </c>
      <c r="AE702">
        <v>5.4</v>
      </c>
      <c r="AF702">
        <v>4.83</v>
      </c>
      <c r="AG702">
        <v>5.38</v>
      </c>
      <c r="AH702" t="str">
        <f>LOOKUP(X702,{0,2.99,4.44,5.89},{"Low","Medium Low","Medium High","High"})</f>
        <v>Medium Low</v>
      </c>
      <c r="AI702" t="str">
        <f>LOOKUP(Y702,{0,4.12,5.23,6.34},{"Low","Medium Low","Medium High","High"})</f>
        <v>Low</v>
      </c>
      <c r="AJ702" t="str">
        <f>LOOKUP(Z702,{0,4.08,5.4,6.72},{"Low","Medium Low","Medium High","High"})</f>
        <v>Low</v>
      </c>
      <c r="AK702" t="str">
        <f>LOOKUP(AA702,{0,3.41,4.83,6.25},{"Low","Medium Low","Medium High","High"})</f>
        <v>Low</v>
      </c>
      <c r="AL702" t="str">
        <f>LOOKUP(AB702,{0,4.31,5.38,6.45},{"Low","Medium Low","Medium High","High"})</f>
        <v>Low</v>
      </c>
      <c r="AM702">
        <f>VLOOKUP(C702,'CLEAN DATA'!$C$1:$BE$1213,25,FALSE)</f>
        <v>1</v>
      </c>
      <c r="AN702">
        <f>VLOOKUP($C702,'CLEAN DATA'!$C$1:$BE$1213,2,FALSE)</f>
        <v>47</v>
      </c>
      <c r="AO702" t="str">
        <f t="shared" si="175"/>
        <v>41-50</v>
      </c>
      <c r="AP702">
        <f>VLOOKUP(C702,'AT Copy'!C701:BP1913,66,FALSE)</f>
        <v>1</v>
      </c>
      <c r="AQ702">
        <f>VLOOKUP(C702,'AT Copy'!C701:BP1913,40,FALSE)</f>
        <v>0</v>
      </c>
    </row>
    <row r="703" spans="1:43" x14ac:dyDescent="0.2">
      <c r="A703">
        <v>702</v>
      </c>
      <c r="B703" s="2">
        <v>44097.265300925923</v>
      </c>
      <c r="C703" t="s">
        <v>909</v>
      </c>
      <c r="D703">
        <v>5</v>
      </c>
      <c r="E703">
        <v>5</v>
      </c>
      <c r="F703">
        <v>6</v>
      </c>
      <c r="G703">
        <v>4</v>
      </c>
      <c r="H703">
        <v>6</v>
      </c>
      <c r="I703">
        <v>5</v>
      </c>
      <c r="J703">
        <v>6</v>
      </c>
      <c r="K703">
        <v>4</v>
      </c>
      <c r="L703">
        <v>5</v>
      </c>
      <c r="M703">
        <v>5</v>
      </c>
      <c r="N703">
        <f t="shared" si="160"/>
        <v>5</v>
      </c>
      <c r="O703">
        <f t="shared" si="161"/>
        <v>3</v>
      </c>
      <c r="P703">
        <f t="shared" si="162"/>
        <v>6</v>
      </c>
      <c r="Q703">
        <f t="shared" si="163"/>
        <v>4</v>
      </c>
      <c r="R703">
        <f t="shared" si="164"/>
        <v>6</v>
      </c>
      <c r="S703">
        <f t="shared" si="165"/>
        <v>3</v>
      </c>
      <c r="T703">
        <f t="shared" si="166"/>
        <v>6</v>
      </c>
      <c r="U703">
        <f t="shared" si="167"/>
        <v>4</v>
      </c>
      <c r="V703">
        <f t="shared" si="168"/>
        <v>5</v>
      </c>
      <c r="W703">
        <f t="shared" si="169"/>
        <v>3</v>
      </c>
      <c r="X703">
        <f t="shared" si="170"/>
        <v>4</v>
      </c>
      <c r="Y703">
        <f t="shared" si="171"/>
        <v>4.5</v>
      </c>
      <c r="Z703">
        <f t="shared" si="172"/>
        <v>5</v>
      </c>
      <c r="AA703">
        <f t="shared" si="173"/>
        <v>4.5</v>
      </c>
      <c r="AB703">
        <f t="shared" si="174"/>
        <v>4.5</v>
      </c>
      <c r="AC703">
        <v>4.4400000000000004</v>
      </c>
      <c r="AD703">
        <v>5.23</v>
      </c>
      <c r="AE703">
        <v>5.4</v>
      </c>
      <c r="AF703">
        <v>4.83</v>
      </c>
      <c r="AG703">
        <v>5.38</v>
      </c>
      <c r="AH703" t="str">
        <f>LOOKUP(X703,{0,2.99,4.44,5.89},{"Low","Medium Low","Medium High","High"})</f>
        <v>Medium Low</v>
      </c>
      <c r="AI703" t="str">
        <f>LOOKUP(Y703,{0,4.12,5.23,6.34},{"Low","Medium Low","Medium High","High"})</f>
        <v>Medium Low</v>
      </c>
      <c r="AJ703" t="str">
        <f>LOOKUP(Z703,{0,4.08,5.4,6.72},{"Low","Medium Low","Medium High","High"})</f>
        <v>Medium Low</v>
      </c>
      <c r="AK703" t="str">
        <f>LOOKUP(AA703,{0,3.41,4.83,6.25},{"Low","Medium Low","Medium High","High"})</f>
        <v>Medium Low</v>
      </c>
      <c r="AL703" t="str">
        <f>LOOKUP(AB703,{0,4.31,5.38,6.45},{"Low","Medium Low","Medium High","High"})</f>
        <v>Medium Low</v>
      </c>
      <c r="AM703">
        <f>VLOOKUP(C703,'CLEAN DATA'!$C$1:$BE$1213,25,FALSE)</f>
        <v>1</v>
      </c>
      <c r="AN703">
        <f>VLOOKUP($C703,'CLEAN DATA'!$C$1:$BE$1213,2,FALSE)</f>
        <v>59</v>
      </c>
      <c r="AO703" t="str">
        <f t="shared" si="175"/>
        <v>51-60</v>
      </c>
      <c r="AP703">
        <f>VLOOKUP(C703,'AT Copy'!C702:BP1914,66,FALSE)</f>
        <v>1</v>
      </c>
      <c r="AQ703">
        <f>VLOOKUP(C703,'AT Copy'!C702:BP1914,40,FALSE)</f>
        <v>0</v>
      </c>
    </row>
    <row r="704" spans="1:43" x14ac:dyDescent="0.2">
      <c r="A704">
        <v>703</v>
      </c>
      <c r="B704" s="2">
        <v>44097.297812500001</v>
      </c>
      <c r="C704" t="s">
        <v>910</v>
      </c>
      <c r="D704">
        <v>7</v>
      </c>
      <c r="E704">
        <v>6</v>
      </c>
      <c r="F704">
        <v>6</v>
      </c>
      <c r="G704">
        <v>5</v>
      </c>
      <c r="H704">
        <v>7</v>
      </c>
      <c r="I704">
        <v>6</v>
      </c>
      <c r="J704">
        <v>6</v>
      </c>
      <c r="K704">
        <v>6</v>
      </c>
      <c r="L704">
        <v>7</v>
      </c>
      <c r="M704">
        <v>5</v>
      </c>
      <c r="N704">
        <f t="shared" si="160"/>
        <v>7</v>
      </c>
      <c r="O704">
        <f t="shared" si="161"/>
        <v>2</v>
      </c>
      <c r="P704">
        <f t="shared" si="162"/>
        <v>6</v>
      </c>
      <c r="Q704">
        <f t="shared" si="163"/>
        <v>3</v>
      </c>
      <c r="R704">
        <f t="shared" si="164"/>
        <v>7</v>
      </c>
      <c r="S704">
        <f t="shared" si="165"/>
        <v>2</v>
      </c>
      <c r="T704">
        <f t="shared" si="166"/>
        <v>6</v>
      </c>
      <c r="U704">
        <f t="shared" si="167"/>
        <v>2</v>
      </c>
      <c r="V704">
        <f t="shared" si="168"/>
        <v>7</v>
      </c>
      <c r="W704">
        <f t="shared" si="169"/>
        <v>3</v>
      </c>
      <c r="X704">
        <f t="shared" si="170"/>
        <v>4.5</v>
      </c>
      <c r="Y704">
        <f t="shared" si="171"/>
        <v>4</v>
      </c>
      <c r="Z704">
        <f t="shared" si="172"/>
        <v>4</v>
      </c>
      <c r="AA704">
        <f t="shared" si="173"/>
        <v>5</v>
      </c>
      <c r="AB704">
        <f t="shared" si="174"/>
        <v>5</v>
      </c>
      <c r="AC704">
        <v>4.4400000000000004</v>
      </c>
      <c r="AD704">
        <v>5.23</v>
      </c>
      <c r="AE704">
        <v>5.4</v>
      </c>
      <c r="AF704">
        <v>4.83</v>
      </c>
      <c r="AG704">
        <v>5.38</v>
      </c>
      <c r="AH704" t="str">
        <f>LOOKUP(X704,{0,2.99,4.44,5.89},{"Low","Medium Low","Medium High","High"})</f>
        <v>Medium High</v>
      </c>
      <c r="AI704" t="str">
        <f>LOOKUP(Y704,{0,4.12,5.23,6.34},{"Low","Medium Low","Medium High","High"})</f>
        <v>Low</v>
      </c>
      <c r="AJ704" t="str">
        <f>LOOKUP(Z704,{0,4.08,5.4,6.72},{"Low","Medium Low","Medium High","High"})</f>
        <v>Low</v>
      </c>
      <c r="AK704" t="str">
        <f>LOOKUP(AA704,{0,3.41,4.83,6.25},{"Low","Medium Low","Medium High","High"})</f>
        <v>Medium High</v>
      </c>
      <c r="AL704" t="str">
        <f>LOOKUP(AB704,{0,4.31,5.38,6.45},{"Low","Medium Low","Medium High","High"})</f>
        <v>Medium Low</v>
      </c>
      <c r="AM704">
        <f>VLOOKUP(C704,'CLEAN DATA'!$C$1:$BE$1213,25,FALSE)</f>
        <v>10</v>
      </c>
      <c r="AN704">
        <f>VLOOKUP($C704,'CLEAN DATA'!$C$1:$BE$1213,2,FALSE)</f>
        <v>35</v>
      </c>
      <c r="AO704" t="str">
        <f t="shared" si="175"/>
        <v>31-40</v>
      </c>
      <c r="AP704">
        <f>VLOOKUP(C704,'AT Copy'!C703:BP1915,66,FALSE)</f>
        <v>1</v>
      </c>
      <c r="AQ704">
        <f>VLOOKUP(C704,'AT Copy'!C703:BP1915,40,FALSE)</f>
        <v>1</v>
      </c>
    </row>
    <row r="705" spans="1:43" x14ac:dyDescent="0.2">
      <c r="A705">
        <v>704</v>
      </c>
      <c r="B705" s="2">
        <v>44097.316712962966</v>
      </c>
      <c r="C705" t="s">
        <v>911</v>
      </c>
      <c r="D705">
        <v>7</v>
      </c>
      <c r="E705">
        <v>6</v>
      </c>
      <c r="F705">
        <v>6</v>
      </c>
      <c r="G705">
        <v>7</v>
      </c>
      <c r="H705">
        <v>7</v>
      </c>
      <c r="I705">
        <v>6</v>
      </c>
      <c r="J705">
        <v>6</v>
      </c>
      <c r="K705">
        <v>7</v>
      </c>
      <c r="L705">
        <v>6</v>
      </c>
      <c r="M705">
        <v>6</v>
      </c>
      <c r="N705">
        <f t="shared" si="160"/>
        <v>7</v>
      </c>
      <c r="O705">
        <f t="shared" si="161"/>
        <v>2</v>
      </c>
      <c r="P705">
        <f t="shared" si="162"/>
        <v>6</v>
      </c>
      <c r="Q705">
        <f t="shared" si="163"/>
        <v>1</v>
      </c>
      <c r="R705">
        <f t="shared" si="164"/>
        <v>7</v>
      </c>
      <c r="S705">
        <f t="shared" si="165"/>
        <v>2</v>
      </c>
      <c r="T705">
        <f t="shared" si="166"/>
        <v>6</v>
      </c>
      <c r="U705">
        <f t="shared" si="167"/>
        <v>1</v>
      </c>
      <c r="V705">
        <f t="shared" si="168"/>
        <v>6</v>
      </c>
      <c r="W705">
        <f t="shared" si="169"/>
        <v>2</v>
      </c>
      <c r="X705">
        <f t="shared" si="170"/>
        <v>4.5</v>
      </c>
      <c r="Y705">
        <f t="shared" si="171"/>
        <v>4</v>
      </c>
      <c r="Z705">
        <f t="shared" si="172"/>
        <v>3.5</v>
      </c>
      <c r="AA705">
        <f t="shared" si="173"/>
        <v>3.5</v>
      </c>
      <c r="AB705">
        <f t="shared" si="174"/>
        <v>4.5</v>
      </c>
      <c r="AC705">
        <v>4.4400000000000004</v>
      </c>
      <c r="AD705">
        <v>5.23</v>
      </c>
      <c r="AE705">
        <v>5.4</v>
      </c>
      <c r="AF705">
        <v>4.83</v>
      </c>
      <c r="AG705">
        <v>5.38</v>
      </c>
      <c r="AH705" t="str">
        <f>LOOKUP(X705,{0,2.99,4.44,5.89},{"Low","Medium Low","Medium High","High"})</f>
        <v>Medium High</v>
      </c>
      <c r="AI705" t="str">
        <f>LOOKUP(Y705,{0,4.12,5.23,6.34},{"Low","Medium Low","Medium High","High"})</f>
        <v>Low</v>
      </c>
      <c r="AJ705" t="str">
        <f>LOOKUP(Z705,{0,4.08,5.4,6.72},{"Low","Medium Low","Medium High","High"})</f>
        <v>Low</v>
      </c>
      <c r="AK705" t="str">
        <f>LOOKUP(AA705,{0,3.41,4.83,6.25},{"Low","Medium Low","Medium High","High"})</f>
        <v>Medium Low</v>
      </c>
      <c r="AL705" t="str">
        <f>LOOKUP(AB705,{0,4.31,5.38,6.45},{"Low","Medium Low","Medium High","High"})</f>
        <v>Medium Low</v>
      </c>
      <c r="AM705">
        <f>VLOOKUP(C705,'CLEAN DATA'!$C$1:$BE$1213,25,FALSE)</f>
        <v>1</v>
      </c>
      <c r="AN705">
        <f>VLOOKUP($C705,'CLEAN DATA'!$C$1:$BE$1213,2,FALSE)</f>
        <v>40</v>
      </c>
      <c r="AO705" t="str">
        <f t="shared" si="175"/>
        <v>31-40</v>
      </c>
      <c r="AP705">
        <f>VLOOKUP(C705,'AT Copy'!C704:BP1916,66,FALSE)</f>
        <v>1</v>
      </c>
      <c r="AQ705">
        <f>VLOOKUP(C705,'AT Copy'!C704:BP1916,40,FALSE)</f>
        <v>1</v>
      </c>
    </row>
    <row r="706" spans="1:43" x14ac:dyDescent="0.2">
      <c r="A706">
        <v>705</v>
      </c>
      <c r="B706" s="2">
        <v>44097.319988425923</v>
      </c>
      <c r="C706" t="s">
        <v>912</v>
      </c>
      <c r="D706">
        <v>7</v>
      </c>
      <c r="E706">
        <v>1</v>
      </c>
      <c r="F706">
        <v>7</v>
      </c>
      <c r="G706">
        <v>2</v>
      </c>
      <c r="H706">
        <v>7</v>
      </c>
      <c r="I706">
        <v>3</v>
      </c>
      <c r="J706">
        <v>7</v>
      </c>
      <c r="K706">
        <v>1</v>
      </c>
      <c r="L706">
        <v>7</v>
      </c>
      <c r="M706">
        <v>1</v>
      </c>
      <c r="N706">
        <f t="shared" si="160"/>
        <v>7</v>
      </c>
      <c r="O706">
        <f t="shared" si="161"/>
        <v>7</v>
      </c>
      <c r="P706">
        <f t="shared" si="162"/>
        <v>7</v>
      </c>
      <c r="Q706">
        <f t="shared" si="163"/>
        <v>6</v>
      </c>
      <c r="R706">
        <f t="shared" si="164"/>
        <v>7</v>
      </c>
      <c r="S706">
        <f t="shared" si="165"/>
        <v>5</v>
      </c>
      <c r="T706">
        <f t="shared" si="166"/>
        <v>7</v>
      </c>
      <c r="U706">
        <f t="shared" si="167"/>
        <v>7</v>
      </c>
      <c r="V706">
        <f t="shared" si="168"/>
        <v>7</v>
      </c>
      <c r="W706">
        <f t="shared" si="169"/>
        <v>7</v>
      </c>
      <c r="X706">
        <f t="shared" si="170"/>
        <v>6</v>
      </c>
      <c r="Y706">
        <f t="shared" si="171"/>
        <v>7</v>
      </c>
      <c r="Z706">
        <f t="shared" si="172"/>
        <v>7</v>
      </c>
      <c r="AA706">
        <f t="shared" si="173"/>
        <v>6.5</v>
      </c>
      <c r="AB706">
        <f t="shared" si="174"/>
        <v>7</v>
      </c>
      <c r="AC706">
        <v>4.4400000000000004</v>
      </c>
      <c r="AD706">
        <v>5.23</v>
      </c>
      <c r="AE706">
        <v>5.4</v>
      </c>
      <c r="AF706">
        <v>4.83</v>
      </c>
      <c r="AG706">
        <v>5.38</v>
      </c>
      <c r="AH706" t="str">
        <f>LOOKUP(X706,{0,2.99,4.44,5.89},{"Low","Medium Low","Medium High","High"})</f>
        <v>High</v>
      </c>
      <c r="AI706" t="str">
        <f>LOOKUP(Y706,{0,4.12,5.23,6.34},{"Low","Medium Low","Medium High","High"})</f>
        <v>High</v>
      </c>
      <c r="AJ706" t="str">
        <f>LOOKUP(Z706,{0,4.08,5.4,6.72},{"Low","Medium Low","Medium High","High"})</f>
        <v>High</v>
      </c>
      <c r="AK706" t="str">
        <f>LOOKUP(AA706,{0,3.41,4.83,6.25},{"Low","Medium Low","Medium High","High"})</f>
        <v>High</v>
      </c>
      <c r="AL706" t="str">
        <f>LOOKUP(AB706,{0,4.31,5.38,6.45},{"Low","Medium Low","Medium High","High"})</f>
        <v>High</v>
      </c>
      <c r="AM706">
        <f>VLOOKUP(C706,'CLEAN DATA'!$C$1:$BE$1213,25,FALSE)</f>
        <v>1</v>
      </c>
      <c r="AN706">
        <f>VLOOKUP($C706,'CLEAN DATA'!$C$1:$BE$1213,2,FALSE)</f>
        <v>35</v>
      </c>
      <c r="AO706" t="str">
        <f t="shared" si="175"/>
        <v>31-40</v>
      </c>
      <c r="AP706">
        <f>VLOOKUP(C706,'AT Copy'!C705:BP1917,66,FALSE)</f>
        <v>4</v>
      </c>
      <c r="AQ706">
        <f>VLOOKUP(C706,'AT Copy'!C705:BP1917,40,FALSE)</f>
        <v>0</v>
      </c>
    </row>
    <row r="707" spans="1:43" x14ac:dyDescent="0.2">
      <c r="A707">
        <v>706</v>
      </c>
      <c r="B707" s="2">
        <v>44097.321192129632</v>
      </c>
      <c r="C707" t="s">
        <v>913</v>
      </c>
      <c r="D707">
        <v>7</v>
      </c>
      <c r="E707">
        <v>7</v>
      </c>
      <c r="F707">
        <v>7</v>
      </c>
      <c r="G707">
        <v>7</v>
      </c>
      <c r="H707">
        <v>7</v>
      </c>
      <c r="I707">
        <v>7</v>
      </c>
      <c r="J707">
        <v>7</v>
      </c>
      <c r="K707">
        <v>7</v>
      </c>
      <c r="L707">
        <v>7</v>
      </c>
      <c r="M707">
        <v>7</v>
      </c>
      <c r="N707">
        <f t="shared" ref="N707:N770" si="176">D707</f>
        <v>7</v>
      </c>
      <c r="O707">
        <f t="shared" ref="O707:O770" si="177">IF(E707=1,7,IF(E707=2,6,IF(E707=3,5,IF(E707=4,4,IF(E707=5,3,IF(E707=6,2,IF(E707=7,1,"")))))))</f>
        <v>1</v>
      </c>
      <c r="P707">
        <f t="shared" ref="P707:P770" si="178">F707</f>
        <v>7</v>
      </c>
      <c r="Q707">
        <f t="shared" ref="Q707:Q770" si="179">IF(G707=1,7,IF(G707=2,6,IF(G707=3,5,IF(G707=4,4,IF(G707=5,3,IF(G707=6,2,IF(G707=7,1,"")))))))</f>
        <v>1</v>
      </c>
      <c r="R707">
        <f t="shared" ref="R707:R770" si="180">H707</f>
        <v>7</v>
      </c>
      <c r="S707">
        <f t="shared" ref="S707:S770" si="181">IF(I707=1,7,IF(I707=2,6,IF(I707=3,5,IF(I707=4,4,IF(I707=5,3,IF(I707=6,2,IF(I707=7,1,"")))))))</f>
        <v>1</v>
      </c>
      <c r="T707">
        <f t="shared" ref="T707:T770" si="182">J707</f>
        <v>7</v>
      </c>
      <c r="U707">
        <f t="shared" ref="U707:U770" si="183">IF(K707=1,7,IF(K707=2,6,IF(K707=3,5,IF(K707=4,4,IF(K707=5,3,IF(K707=6,2,IF(K707=7,1,"")))))))</f>
        <v>1</v>
      </c>
      <c r="V707">
        <f t="shared" ref="V707:V770" si="184">L707</f>
        <v>7</v>
      </c>
      <c r="W707">
        <f t="shared" ref="W707:W770" si="185">IF(M707=1,7,IF(M707=2,6,IF(M707=3,5,IF(M707=4,4,IF(M707=5,3,IF(M707=6,2,IF(M707=7,1,"")))))))</f>
        <v>1</v>
      </c>
      <c r="X707">
        <f t="shared" ref="X707:X770" si="186">(N707+S707)/2</f>
        <v>4</v>
      </c>
      <c r="Y707">
        <f t="shared" ref="Y707:Y770" si="187">(O707+T707)/2</f>
        <v>4</v>
      </c>
      <c r="Z707">
        <f t="shared" ref="Z707:Z770" si="188">(P707+U707)/2</f>
        <v>4</v>
      </c>
      <c r="AA707">
        <f t="shared" ref="AA707:AA770" si="189">(Q707+V707)/2</f>
        <v>4</v>
      </c>
      <c r="AB707">
        <f t="shared" ref="AB707:AB770" si="190">(R707+W707)/2</f>
        <v>4</v>
      </c>
      <c r="AC707">
        <v>4.4400000000000004</v>
      </c>
      <c r="AD707">
        <v>5.23</v>
      </c>
      <c r="AE707">
        <v>5.4</v>
      </c>
      <c r="AF707">
        <v>4.83</v>
      </c>
      <c r="AG707">
        <v>5.38</v>
      </c>
      <c r="AH707" t="str">
        <f>LOOKUP(X707,{0,2.99,4.44,5.89},{"Low","Medium Low","Medium High","High"})</f>
        <v>Medium Low</v>
      </c>
      <c r="AI707" t="str">
        <f>LOOKUP(Y707,{0,4.12,5.23,6.34},{"Low","Medium Low","Medium High","High"})</f>
        <v>Low</v>
      </c>
      <c r="AJ707" t="str">
        <f>LOOKUP(Z707,{0,4.08,5.4,6.72},{"Low","Medium Low","Medium High","High"})</f>
        <v>Low</v>
      </c>
      <c r="AK707" t="str">
        <f>LOOKUP(AA707,{0,3.41,4.83,6.25},{"Low","Medium Low","Medium High","High"})</f>
        <v>Medium Low</v>
      </c>
      <c r="AL707" t="str">
        <f>LOOKUP(AB707,{0,4.31,5.38,6.45},{"Low","Medium Low","Medium High","High"})</f>
        <v>Low</v>
      </c>
      <c r="AM707">
        <f>VLOOKUP(C707,'CLEAN DATA'!$C$1:$BE$1213,25,FALSE)</f>
        <v>1</v>
      </c>
      <c r="AN707">
        <f>VLOOKUP($C707,'CLEAN DATA'!$C$1:$BE$1213,2,FALSE)</f>
        <v>30</v>
      </c>
      <c r="AO707" t="str">
        <f t="shared" ref="AO707:AO770" si="191">IF(AN707&lt;=20,"&lt;=30",IF(AN707&lt;=25,"&lt;=30",IF(AN707&lt;=30,"&lt;=30",IF(AN707&lt;=35,"31-40",IF(AN707&lt;=40,"31-40",IF(AN707&lt;=45,"41-50",IF(AN707&lt;=50,"41-50",IF(AN707&lt;=55,"51-60",IF(AN707&lt;=60,"51-60","60+")))))))))</f>
        <v>&lt;=30</v>
      </c>
      <c r="AP707">
        <f>VLOOKUP(C707,'AT Copy'!C706:BP1918,66,FALSE)</f>
        <v>1</v>
      </c>
      <c r="AQ707">
        <f>VLOOKUP(C707,'AT Copy'!C706:BP1918,40,FALSE)</f>
        <v>1</v>
      </c>
    </row>
    <row r="708" spans="1:43" x14ac:dyDescent="0.2">
      <c r="A708">
        <v>707</v>
      </c>
      <c r="B708" s="2">
        <v>44097.344317129631</v>
      </c>
      <c r="C708" t="s">
        <v>914</v>
      </c>
      <c r="D708">
        <v>7</v>
      </c>
      <c r="E708">
        <v>7</v>
      </c>
      <c r="F708">
        <v>7</v>
      </c>
      <c r="G708">
        <v>6</v>
      </c>
      <c r="H708">
        <v>5</v>
      </c>
      <c r="I708">
        <v>5</v>
      </c>
      <c r="J708">
        <v>6</v>
      </c>
      <c r="K708">
        <v>6</v>
      </c>
      <c r="L708">
        <v>5</v>
      </c>
      <c r="M708">
        <v>7</v>
      </c>
      <c r="N708">
        <f t="shared" si="176"/>
        <v>7</v>
      </c>
      <c r="O708">
        <f t="shared" si="177"/>
        <v>1</v>
      </c>
      <c r="P708">
        <f t="shared" si="178"/>
        <v>7</v>
      </c>
      <c r="Q708">
        <f t="shared" si="179"/>
        <v>2</v>
      </c>
      <c r="R708">
        <f t="shared" si="180"/>
        <v>5</v>
      </c>
      <c r="S708">
        <f t="shared" si="181"/>
        <v>3</v>
      </c>
      <c r="T708">
        <f t="shared" si="182"/>
        <v>6</v>
      </c>
      <c r="U708">
        <f t="shared" si="183"/>
        <v>2</v>
      </c>
      <c r="V708">
        <f t="shared" si="184"/>
        <v>5</v>
      </c>
      <c r="W708">
        <f t="shared" si="185"/>
        <v>1</v>
      </c>
      <c r="X708">
        <f t="shared" si="186"/>
        <v>5</v>
      </c>
      <c r="Y708">
        <f t="shared" si="187"/>
        <v>3.5</v>
      </c>
      <c r="Z708">
        <f t="shared" si="188"/>
        <v>4.5</v>
      </c>
      <c r="AA708">
        <f t="shared" si="189"/>
        <v>3.5</v>
      </c>
      <c r="AB708">
        <f t="shared" si="190"/>
        <v>3</v>
      </c>
      <c r="AC708">
        <v>4.4400000000000004</v>
      </c>
      <c r="AD708">
        <v>5.23</v>
      </c>
      <c r="AE708">
        <v>5.4</v>
      </c>
      <c r="AF708">
        <v>4.83</v>
      </c>
      <c r="AG708">
        <v>5.38</v>
      </c>
      <c r="AH708" t="str">
        <f>LOOKUP(X708,{0,2.99,4.44,5.89},{"Low","Medium Low","Medium High","High"})</f>
        <v>Medium High</v>
      </c>
      <c r="AI708" t="str">
        <f>LOOKUP(Y708,{0,4.12,5.23,6.34},{"Low","Medium Low","Medium High","High"})</f>
        <v>Low</v>
      </c>
      <c r="AJ708" t="str">
        <f>LOOKUP(Z708,{0,4.08,5.4,6.72},{"Low","Medium Low","Medium High","High"})</f>
        <v>Medium Low</v>
      </c>
      <c r="AK708" t="str">
        <f>LOOKUP(AA708,{0,3.41,4.83,6.25},{"Low","Medium Low","Medium High","High"})</f>
        <v>Medium Low</v>
      </c>
      <c r="AL708" t="str">
        <f>LOOKUP(AB708,{0,4.31,5.38,6.45},{"Low","Medium Low","Medium High","High"})</f>
        <v>Low</v>
      </c>
      <c r="AM708">
        <f>VLOOKUP(C708,'CLEAN DATA'!$C$1:$BE$1213,25,FALSE)</f>
        <v>1</v>
      </c>
      <c r="AN708">
        <f>VLOOKUP($C708,'CLEAN DATA'!$C$1:$BE$1213,2,FALSE)</f>
        <v>40</v>
      </c>
      <c r="AO708" t="str">
        <f t="shared" si="191"/>
        <v>31-40</v>
      </c>
      <c r="AP708">
        <f>VLOOKUP(C708,'AT Copy'!C707:BP1919,66,FALSE)</f>
        <v>1</v>
      </c>
      <c r="AQ708">
        <f>VLOOKUP(C708,'AT Copy'!C707:BP1919,40,FALSE)</f>
        <v>1</v>
      </c>
    </row>
    <row r="709" spans="1:43" x14ac:dyDescent="0.2">
      <c r="A709">
        <v>708</v>
      </c>
      <c r="B709" s="2">
        <v>44097.383379629631</v>
      </c>
      <c r="C709" t="s">
        <v>915</v>
      </c>
      <c r="D709">
        <v>4</v>
      </c>
      <c r="E709">
        <v>6</v>
      </c>
      <c r="F709">
        <v>6</v>
      </c>
      <c r="G709">
        <v>7</v>
      </c>
      <c r="H709">
        <v>6</v>
      </c>
      <c r="I709">
        <v>7</v>
      </c>
      <c r="J709">
        <v>7</v>
      </c>
      <c r="K709">
        <v>5</v>
      </c>
      <c r="L709">
        <v>5</v>
      </c>
      <c r="M709">
        <v>7</v>
      </c>
      <c r="N709">
        <f t="shared" si="176"/>
        <v>4</v>
      </c>
      <c r="O709">
        <f t="shared" si="177"/>
        <v>2</v>
      </c>
      <c r="P709">
        <f t="shared" si="178"/>
        <v>6</v>
      </c>
      <c r="Q709">
        <f t="shared" si="179"/>
        <v>1</v>
      </c>
      <c r="R709">
        <f t="shared" si="180"/>
        <v>6</v>
      </c>
      <c r="S709">
        <f t="shared" si="181"/>
        <v>1</v>
      </c>
      <c r="T709">
        <f t="shared" si="182"/>
        <v>7</v>
      </c>
      <c r="U709">
        <f t="shared" si="183"/>
        <v>3</v>
      </c>
      <c r="V709">
        <f t="shared" si="184"/>
        <v>5</v>
      </c>
      <c r="W709">
        <f t="shared" si="185"/>
        <v>1</v>
      </c>
      <c r="X709">
        <f t="shared" si="186"/>
        <v>2.5</v>
      </c>
      <c r="Y709">
        <f t="shared" si="187"/>
        <v>4.5</v>
      </c>
      <c r="Z709">
        <f t="shared" si="188"/>
        <v>4.5</v>
      </c>
      <c r="AA709">
        <f t="shared" si="189"/>
        <v>3</v>
      </c>
      <c r="AB709">
        <f t="shared" si="190"/>
        <v>3.5</v>
      </c>
      <c r="AC709">
        <v>4.4400000000000004</v>
      </c>
      <c r="AD709">
        <v>5.23</v>
      </c>
      <c r="AE709">
        <v>5.4</v>
      </c>
      <c r="AF709">
        <v>4.83</v>
      </c>
      <c r="AG709">
        <v>5.38</v>
      </c>
      <c r="AH709" t="str">
        <f>LOOKUP(X709,{0,2.99,4.44,5.89},{"Low","Medium Low","Medium High","High"})</f>
        <v>Low</v>
      </c>
      <c r="AI709" t="str">
        <f>LOOKUP(Y709,{0,4.12,5.23,6.34},{"Low","Medium Low","Medium High","High"})</f>
        <v>Medium Low</v>
      </c>
      <c r="AJ709" t="str">
        <f>LOOKUP(Z709,{0,4.08,5.4,6.72},{"Low","Medium Low","Medium High","High"})</f>
        <v>Medium Low</v>
      </c>
      <c r="AK709" t="str">
        <f>LOOKUP(AA709,{0,3.41,4.83,6.25},{"Low","Medium Low","Medium High","High"})</f>
        <v>Low</v>
      </c>
      <c r="AL709" t="str">
        <f>LOOKUP(AB709,{0,4.31,5.38,6.45},{"Low","Medium Low","Medium High","High"})</f>
        <v>Low</v>
      </c>
      <c r="AM709">
        <f>VLOOKUP(C709,'CLEAN DATA'!$C$1:$BE$1213,25,FALSE)</f>
        <v>1</v>
      </c>
      <c r="AN709">
        <f>VLOOKUP($C709,'CLEAN DATA'!$C$1:$BE$1213,2,FALSE)</f>
        <v>37</v>
      </c>
      <c r="AO709" t="str">
        <f t="shared" si="191"/>
        <v>31-40</v>
      </c>
      <c r="AP709">
        <f>VLOOKUP(C709,'AT Copy'!C708:BP1920,66,FALSE)</f>
        <v>5</v>
      </c>
      <c r="AQ709">
        <f>VLOOKUP(C709,'AT Copy'!C708:BP1920,40,FALSE)</f>
        <v>1</v>
      </c>
    </row>
    <row r="710" spans="1:43" x14ac:dyDescent="0.2">
      <c r="A710">
        <v>709</v>
      </c>
      <c r="B710" s="2">
        <v>44097.392326388886</v>
      </c>
      <c r="C710" t="s">
        <v>916</v>
      </c>
      <c r="D710">
        <v>5</v>
      </c>
      <c r="E710">
        <v>2</v>
      </c>
      <c r="F710">
        <v>7</v>
      </c>
      <c r="G710">
        <v>2</v>
      </c>
      <c r="H710">
        <v>7</v>
      </c>
      <c r="I710">
        <v>6</v>
      </c>
      <c r="J710">
        <v>7</v>
      </c>
      <c r="K710">
        <v>1</v>
      </c>
      <c r="L710">
        <v>7</v>
      </c>
      <c r="M710">
        <v>2</v>
      </c>
      <c r="N710">
        <f t="shared" si="176"/>
        <v>5</v>
      </c>
      <c r="O710">
        <f t="shared" si="177"/>
        <v>6</v>
      </c>
      <c r="P710">
        <f t="shared" si="178"/>
        <v>7</v>
      </c>
      <c r="Q710">
        <f t="shared" si="179"/>
        <v>6</v>
      </c>
      <c r="R710">
        <f t="shared" si="180"/>
        <v>7</v>
      </c>
      <c r="S710">
        <f t="shared" si="181"/>
        <v>2</v>
      </c>
      <c r="T710">
        <f t="shared" si="182"/>
        <v>7</v>
      </c>
      <c r="U710">
        <f t="shared" si="183"/>
        <v>7</v>
      </c>
      <c r="V710">
        <f t="shared" si="184"/>
        <v>7</v>
      </c>
      <c r="W710">
        <f t="shared" si="185"/>
        <v>6</v>
      </c>
      <c r="X710">
        <f t="shared" si="186"/>
        <v>3.5</v>
      </c>
      <c r="Y710">
        <f t="shared" si="187"/>
        <v>6.5</v>
      </c>
      <c r="Z710">
        <f t="shared" si="188"/>
        <v>7</v>
      </c>
      <c r="AA710">
        <f t="shared" si="189"/>
        <v>6.5</v>
      </c>
      <c r="AB710">
        <f t="shared" si="190"/>
        <v>6.5</v>
      </c>
      <c r="AC710">
        <v>4.4400000000000004</v>
      </c>
      <c r="AD710">
        <v>5.23</v>
      </c>
      <c r="AE710">
        <v>5.4</v>
      </c>
      <c r="AF710">
        <v>4.83</v>
      </c>
      <c r="AG710">
        <v>5.38</v>
      </c>
      <c r="AH710" t="str">
        <f>LOOKUP(X710,{0,2.99,4.44,5.89},{"Low","Medium Low","Medium High","High"})</f>
        <v>Medium Low</v>
      </c>
      <c r="AI710" t="str">
        <f>LOOKUP(Y710,{0,4.12,5.23,6.34},{"Low","Medium Low","Medium High","High"})</f>
        <v>High</v>
      </c>
      <c r="AJ710" t="str">
        <f>LOOKUP(Z710,{0,4.08,5.4,6.72},{"Low","Medium Low","Medium High","High"})</f>
        <v>High</v>
      </c>
      <c r="AK710" t="str">
        <f>LOOKUP(AA710,{0,3.41,4.83,6.25},{"Low","Medium Low","Medium High","High"})</f>
        <v>High</v>
      </c>
      <c r="AL710" t="str">
        <f>LOOKUP(AB710,{0,4.31,5.38,6.45},{"Low","Medium Low","Medium High","High"})</f>
        <v>High</v>
      </c>
      <c r="AM710">
        <f>VLOOKUP(C710,'CLEAN DATA'!$C$1:$BE$1213,25,FALSE)</f>
        <v>13</v>
      </c>
      <c r="AN710">
        <f>VLOOKUP($C710,'CLEAN DATA'!$C$1:$BE$1213,2,FALSE)</f>
        <v>63</v>
      </c>
      <c r="AO710" t="str">
        <f t="shared" si="191"/>
        <v>60+</v>
      </c>
      <c r="AP710">
        <f>VLOOKUP(C710,'AT Copy'!C709:BP1921,66,FALSE)</f>
        <v>8</v>
      </c>
      <c r="AQ710">
        <f>VLOOKUP(C710,'AT Copy'!C709:BP1921,40,FALSE)</f>
        <v>0</v>
      </c>
    </row>
    <row r="711" spans="1:43" x14ac:dyDescent="0.2">
      <c r="A711">
        <v>710</v>
      </c>
      <c r="B711" s="2">
        <v>44097.399710648147</v>
      </c>
      <c r="C711" t="s">
        <v>918</v>
      </c>
      <c r="D711">
        <v>7</v>
      </c>
      <c r="E711">
        <v>6</v>
      </c>
      <c r="F711">
        <v>7</v>
      </c>
      <c r="G711">
        <v>7</v>
      </c>
      <c r="H711">
        <v>7</v>
      </c>
      <c r="I711">
        <v>5</v>
      </c>
      <c r="J711">
        <v>6</v>
      </c>
      <c r="K711">
        <v>5</v>
      </c>
      <c r="L711">
        <v>7</v>
      </c>
      <c r="M711">
        <v>6</v>
      </c>
      <c r="N711">
        <f t="shared" si="176"/>
        <v>7</v>
      </c>
      <c r="O711">
        <f t="shared" si="177"/>
        <v>2</v>
      </c>
      <c r="P711">
        <f t="shared" si="178"/>
        <v>7</v>
      </c>
      <c r="Q711">
        <f t="shared" si="179"/>
        <v>1</v>
      </c>
      <c r="R711">
        <f t="shared" si="180"/>
        <v>7</v>
      </c>
      <c r="S711">
        <f t="shared" si="181"/>
        <v>3</v>
      </c>
      <c r="T711">
        <f t="shared" si="182"/>
        <v>6</v>
      </c>
      <c r="U711">
        <f t="shared" si="183"/>
        <v>3</v>
      </c>
      <c r="V711">
        <f t="shared" si="184"/>
        <v>7</v>
      </c>
      <c r="W711">
        <f t="shared" si="185"/>
        <v>2</v>
      </c>
      <c r="X711">
        <f t="shared" si="186"/>
        <v>5</v>
      </c>
      <c r="Y711">
        <f t="shared" si="187"/>
        <v>4</v>
      </c>
      <c r="Z711">
        <f t="shared" si="188"/>
        <v>5</v>
      </c>
      <c r="AA711">
        <f t="shared" si="189"/>
        <v>4</v>
      </c>
      <c r="AB711">
        <f t="shared" si="190"/>
        <v>4.5</v>
      </c>
      <c r="AC711">
        <v>4.4400000000000004</v>
      </c>
      <c r="AD711">
        <v>5.23</v>
      </c>
      <c r="AE711">
        <v>5.4</v>
      </c>
      <c r="AF711">
        <v>4.83</v>
      </c>
      <c r="AG711">
        <v>5.38</v>
      </c>
      <c r="AH711" t="str">
        <f>LOOKUP(X711,{0,2.99,4.44,5.89},{"Low","Medium Low","Medium High","High"})</f>
        <v>Medium High</v>
      </c>
      <c r="AI711" t="str">
        <f>LOOKUP(Y711,{0,4.12,5.23,6.34},{"Low","Medium Low","Medium High","High"})</f>
        <v>Low</v>
      </c>
      <c r="AJ711" t="str">
        <f>LOOKUP(Z711,{0,4.08,5.4,6.72},{"Low","Medium Low","Medium High","High"})</f>
        <v>Medium Low</v>
      </c>
      <c r="AK711" t="str">
        <f>LOOKUP(AA711,{0,3.41,4.83,6.25},{"Low","Medium Low","Medium High","High"})</f>
        <v>Medium Low</v>
      </c>
      <c r="AL711" t="str">
        <f>LOOKUP(AB711,{0,4.31,5.38,6.45},{"Low","Medium Low","Medium High","High"})</f>
        <v>Medium Low</v>
      </c>
      <c r="AM711">
        <f>VLOOKUP(C711,'CLEAN DATA'!$C$1:$BE$1213,25,FALSE)</f>
        <v>1</v>
      </c>
      <c r="AN711">
        <f>VLOOKUP($C711,'CLEAN DATA'!$C$1:$BE$1213,2,FALSE)</f>
        <v>35</v>
      </c>
      <c r="AO711" t="str">
        <f t="shared" si="191"/>
        <v>31-40</v>
      </c>
      <c r="AP711">
        <f>VLOOKUP(C711,'AT Copy'!C710:BP1922,66,FALSE)</f>
        <v>7</v>
      </c>
      <c r="AQ711">
        <f>VLOOKUP(C711,'AT Copy'!C710:BP1922,40,FALSE)</f>
        <v>0</v>
      </c>
    </row>
    <row r="712" spans="1:43" x14ac:dyDescent="0.2">
      <c r="A712">
        <v>711</v>
      </c>
      <c r="B712" s="2">
        <v>44097.404710648145</v>
      </c>
      <c r="C712" t="s">
        <v>919</v>
      </c>
      <c r="D712">
        <v>7</v>
      </c>
      <c r="E712">
        <v>5</v>
      </c>
      <c r="F712">
        <v>6</v>
      </c>
      <c r="G712">
        <v>6</v>
      </c>
      <c r="H712">
        <v>6</v>
      </c>
      <c r="I712">
        <v>3</v>
      </c>
      <c r="J712">
        <v>2</v>
      </c>
      <c r="K712">
        <v>2</v>
      </c>
      <c r="L712">
        <v>1</v>
      </c>
      <c r="M712">
        <v>4</v>
      </c>
      <c r="N712">
        <f t="shared" si="176"/>
        <v>7</v>
      </c>
      <c r="O712">
        <f t="shared" si="177"/>
        <v>3</v>
      </c>
      <c r="P712">
        <f t="shared" si="178"/>
        <v>6</v>
      </c>
      <c r="Q712">
        <f t="shared" si="179"/>
        <v>2</v>
      </c>
      <c r="R712">
        <f t="shared" si="180"/>
        <v>6</v>
      </c>
      <c r="S712">
        <f t="shared" si="181"/>
        <v>5</v>
      </c>
      <c r="T712">
        <f t="shared" si="182"/>
        <v>2</v>
      </c>
      <c r="U712">
        <f t="shared" si="183"/>
        <v>6</v>
      </c>
      <c r="V712">
        <f t="shared" si="184"/>
        <v>1</v>
      </c>
      <c r="W712">
        <f t="shared" si="185"/>
        <v>4</v>
      </c>
      <c r="X712">
        <f t="shared" si="186"/>
        <v>6</v>
      </c>
      <c r="Y712">
        <f t="shared" si="187"/>
        <v>2.5</v>
      </c>
      <c r="Z712">
        <f t="shared" si="188"/>
        <v>6</v>
      </c>
      <c r="AA712">
        <f t="shared" si="189"/>
        <v>1.5</v>
      </c>
      <c r="AB712">
        <f t="shared" si="190"/>
        <v>5</v>
      </c>
      <c r="AC712">
        <v>4.4400000000000004</v>
      </c>
      <c r="AD712">
        <v>5.23</v>
      </c>
      <c r="AE712">
        <v>5.4</v>
      </c>
      <c r="AF712">
        <v>4.83</v>
      </c>
      <c r="AG712">
        <v>5.38</v>
      </c>
      <c r="AH712" t="str">
        <f>LOOKUP(X712,{0,2.99,4.44,5.89},{"Low","Medium Low","Medium High","High"})</f>
        <v>High</v>
      </c>
      <c r="AI712" t="str">
        <f>LOOKUP(Y712,{0,4.12,5.23,6.34},{"Low","Medium Low","Medium High","High"})</f>
        <v>Low</v>
      </c>
      <c r="AJ712" t="str">
        <f>LOOKUP(Z712,{0,4.08,5.4,6.72},{"Low","Medium Low","Medium High","High"})</f>
        <v>Medium High</v>
      </c>
      <c r="AK712" t="str">
        <f>LOOKUP(AA712,{0,3.41,4.83,6.25},{"Low","Medium Low","Medium High","High"})</f>
        <v>Low</v>
      </c>
      <c r="AL712" t="str">
        <f>LOOKUP(AB712,{0,4.31,5.38,6.45},{"Low","Medium Low","Medium High","High"})</f>
        <v>Medium Low</v>
      </c>
      <c r="AM712">
        <f>VLOOKUP(C712,'CLEAN DATA'!$C$1:$BE$1213,25,FALSE)</f>
        <v>9</v>
      </c>
      <c r="AN712">
        <f>VLOOKUP($C712,'CLEAN DATA'!$C$1:$BE$1213,2,FALSE)</f>
        <v>38</v>
      </c>
      <c r="AO712" t="str">
        <f t="shared" si="191"/>
        <v>31-40</v>
      </c>
      <c r="AP712">
        <f>VLOOKUP(C712,'AT Copy'!C711:BP1923,66,FALSE)</f>
        <v>7</v>
      </c>
      <c r="AQ712">
        <f>VLOOKUP(C712,'AT Copy'!C711:BP1923,40,FALSE)</f>
        <v>1</v>
      </c>
    </row>
    <row r="713" spans="1:43" x14ac:dyDescent="0.2">
      <c r="A713">
        <v>712</v>
      </c>
      <c r="B713" s="2">
        <v>44097.407372685186</v>
      </c>
      <c r="C713" t="s">
        <v>920</v>
      </c>
      <c r="D713">
        <v>6</v>
      </c>
      <c r="E713">
        <v>1</v>
      </c>
      <c r="F713">
        <v>7</v>
      </c>
      <c r="G713">
        <v>2</v>
      </c>
      <c r="H713">
        <v>6</v>
      </c>
      <c r="I713">
        <v>2</v>
      </c>
      <c r="J713">
        <v>7</v>
      </c>
      <c r="K713">
        <v>1</v>
      </c>
      <c r="L713">
        <v>7</v>
      </c>
      <c r="M713">
        <v>1</v>
      </c>
      <c r="N713">
        <f t="shared" si="176"/>
        <v>6</v>
      </c>
      <c r="O713">
        <f t="shared" si="177"/>
        <v>7</v>
      </c>
      <c r="P713">
        <f t="shared" si="178"/>
        <v>7</v>
      </c>
      <c r="Q713">
        <f t="shared" si="179"/>
        <v>6</v>
      </c>
      <c r="R713">
        <f t="shared" si="180"/>
        <v>6</v>
      </c>
      <c r="S713">
        <f t="shared" si="181"/>
        <v>6</v>
      </c>
      <c r="T713">
        <f t="shared" si="182"/>
        <v>7</v>
      </c>
      <c r="U713">
        <f t="shared" si="183"/>
        <v>7</v>
      </c>
      <c r="V713">
        <f t="shared" si="184"/>
        <v>7</v>
      </c>
      <c r="W713">
        <f t="shared" si="185"/>
        <v>7</v>
      </c>
      <c r="X713">
        <f t="shared" si="186"/>
        <v>6</v>
      </c>
      <c r="Y713">
        <f t="shared" si="187"/>
        <v>7</v>
      </c>
      <c r="Z713">
        <f t="shared" si="188"/>
        <v>7</v>
      </c>
      <c r="AA713">
        <f t="shared" si="189"/>
        <v>6.5</v>
      </c>
      <c r="AB713">
        <f t="shared" si="190"/>
        <v>6.5</v>
      </c>
      <c r="AC713">
        <v>4.4400000000000004</v>
      </c>
      <c r="AD713">
        <v>5.23</v>
      </c>
      <c r="AE713">
        <v>5.4</v>
      </c>
      <c r="AF713">
        <v>4.83</v>
      </c>
      <c r="AG713">
        <v>5.38</v>
      </c>
      <c r="AH713" t="str">
        <f>LOOKUP(X713,{0,2.99,4.44,5.89},{"Low","Medium Low","Medium High","High"})</f>
        <v>High</v>
      </c>
      <c r="AI713" t="str">
        <f>LOOKUP(Y713,{0,4.12,5.23,6.34},{"Low","Medium Low","Medium High","High"})</f>
        <v>High</v>
      </c>
      <c r="AJ713" t="str">
        <f>LOOKUP(Z713,{0,4.08,5.4,6.72},{"Low","Medium Low","Medium High","High"})</f>
        <v>High</v>
      </c>
      <c r="AK713" t="str">
        <f>LOOKUP(AA713,{0,3.41,4.83,6.25},{"Low","Medium Low","Medium High","High"})</f>
        <v>High</v>
      </c>
      <c r="AL713" t="str">
        <f>LOOKUP(AB713,{0,4.31,5.38,6.45},{"Low","Medium Low","Medium High","High"})</f>
        <v>High</v>
      </c>
      <c r="AM713">
        <f>VLOOKUP(C713,'CLEAN DATA'!$C$1:$BE$1213,25,FALSE)</f>
        <v>13</v>
      </c>
      <c r="AN713">
        <f>VLOOKUP($C713,'CLEAN DATA'!$C$1:$BE$1213,2,FALSE)</f>
        <v>69</v>
      </c>
      <c r="AO713" t="str">
        <f t="shared" si="191"/>
        <v>60+</v>
      </c>
      <c r="AP713">
        <f>VLOOKUP(C713,'AT Copy'!C712:BP1924,66,FALSE)</f>
        <v>4</v>
      </c>
      <c r="AQ713">
        <f>VLOOKUP(C713,'AT Copy'!C712:BP1924,40,FALSE)</f>
        <v>1</v>
      </c>
    </row>
    <row r="714" spans="1:43" x14ac:dyDescent="0.2">
      <c r="A714">
        <v>713</v>
      </c>
      <c r="B714" s="2">
        <v>44097.442314814813</v>
      </c>
      <c r="C714" t="s">
        <v>922</v>
      </c>
      <c r="D714">
        <v>5</v>
      </c>
      <c r="E714">
        <v>5</v>
      </c>
      <c r="F714">
        <v>6</v>
      </c>
      <c r="G714">
        <v>5</v>
      </c>
      <c r="H714">
        <v>7</v>
      </c>
      <c r="I714">
        <v>6</v>
      </c>
      <c r="J714">
        <v>6</v>
      </c>
      <c r="K714">
        <v>5</v>
      </c>
      <c r="L714">
        <v>6</v>
      </c>
      <c r="M714">
        <v>3</v>
      </c>
      <c r="N714">
        <f t="shared" si="176"/>
        <v>5</v>
      </c>
      <c r="O714">
        <f t="shared" si="177"/>
        <v>3</v>
      </c>
      <c r="P714">
        <f t="shared" si="178"/>
        <v>6</v>
      </c>
      <c r="Q714">
        <f t="shared" si="179"/>
        <v>3</v>
      </c>
      <c r="R714">
        <f t="shared" si="180"/>
        <v>7</v>
      </c>
      <c r="S714">
        <f t="shared" si="181"/>
        <v>2</v>
      </c>
      <c r="T714">
        <f t="shared" si="182"/>
        <v>6</v>
      </c>
      <c r="U714">
        <f t="shared" si="183"/>
        <v>3</v>
      </c>
      <c r="V714">
        <f t="shared" si="184"/>
        <v>6</v>
      </c>
      <c r="W714">
        <f t="shared" si="185"/>
        <v>5</v>
      </c>
      <c r="X714">
        <f t="shared" si="186"/>
        <v>3.5</v>
      </c>
      <c r="Y714">
        <f t="shared" si="187"/>
        <v>4.5</v>
      </c>
      <c r="Z714">
        <f t="shared" si="188"/>
        <v>4.5</v>
      </c>
      <c r="AA714">
        <f t="shared" si="189"/>
        <v>4.5</v>
      </c>
      <c r="AB714">
        <f t="shared" si="190"/>
        <v>6</v>
      </c>
      <c r="AC714">
        <v>4.4400000000000004</v>
      </c>
      <c r="AD714">
        <v>5.23</v>
      </c>
      <c r="AE714">
        <v>5.4</v>
      </c>
      <c r="AF714">
        <v>4.83</v>
      </c>
      <c r="AG714">
        <v>5.38</v>
      </c>
      <c r="AH714" t="str">
        <f>LOOKUP(X714,{0,2.99,4.44,5.89},{"Low","Medium Low","Medium High","High"})</f>
        <v>Medium Low</v>
      </c>
      <c r="AI714" t="str">
        <f>LOOKUP(Y714,{0,4.12,5.23,6.34},{"Low","Medium Low","Medium High","High"})</f>
        <v>Medium Low</v>
      </c>
      <c r="AJ714" t="str">
        <f>LOOKUP(Z714,{0,4.08,5.4,6.72},{"Low","Medium Low","Medium High","High"})</f>
        <v>Medium Low</v>
      </c>
      <c r="AK714" t="str">
        <f>LOOKUP(AA714,{0,3.41,4.83,6.25},{"Low","Medium Low","Medium High","High"})</f>
        <v>Medium Low</v>
      </c>
      <c r="AL714" t="str">
        <f>LOOKUP(AB714,{0,4.31,5.38,6.45},{"Low","Medium Low","Medium High","High"})</f>
        <v>Medium High</v>
      </c>
      <c r="AM714">
        <f>VLOOKUP(C714,'CLEAN DATA'!$C$1:$BE$1213,25,FALSE)</f>
        <v>1</v>
      </c>
      <c r="AN714">
        <f>VLOOKUP($C714,'CLEAN DATA'!$C$1:$BE$1213,2,FALSE)</f>
        <v>40</v>
      </c>
      <c r="AO714" t="str">
        <f t="shared" si="191"/>
        <v>31-40</v>
      </c>
      <c r="AP714">
        <f>VLOOKUP(C714,'AT Copy'!C713:BP1925,66,FALSE)</f>
        <v>3</v>
      </c>
      <c r="AQ714">
        <f>VLOOKUP(C714,'AT Copy'!C713:BP1925,40,FALSE)</f>
        <v>0</v>
      </c>
    </row>
    <row r="715" spans="1:43" x14ac:dyDescent="0.2">
      <c r="A715">
        <v>714</v>
      </c>
      <c r="B715" s="2">
        <v>44097.473449074074</v>
      </c>
      <c r="C715" t="s">
        <v>923</v>
      </c>
      <c r="D715">
        <v>7</v>
      </c>
      <c r="E715">
        <v>5</v>
      </c>
      <c r="F715">
        <v>5</v>
      </c>
      <c r="G715">
        <v>1</v>
      </c>
      <c r="H715">
        <v>3</v>
      </c>
      <c r="I715">
        <v>6</v>
      </c>
      <c r="J715">
        <v>6</v>
      </c>
      <c r="K715">
        <v>1</v>
      </c>
      <c r="L715">
        <v>6</v>
      </c>
      <c r="M715">
        <v>1</v>
      </c>
      <c r="N715">
        <f t="shared" si="176"/>
        <v>7</v>
      </c>
      <c r="O715">
        <f t="shared" si="177"/>
        <v>3</v>
      </c>
      <c r="P715">
        <f t="shared" si="178"/>
        <v>5</v>
      </c>
      <c r="Q715">
        <f t="shared" si="179"/>
        <v>7</v>
      </c>
      <c r="R715">
        <f t="shared" si="180"/>
        <v>3</v>
      </c>
      <c r="S715">
        <f t="shared" si="181"/>
        <v>2</v>
      </c>
      <c r="T715">
        <f t="shared" si="182"/>
        <v>6</v>
      </c>
      <c r="U715">
        <f t="shared" si="183"/>
        <v>7</v>
      </c>
      <c r="V715">
        <f t="shared" si="184"/>
        <v>6</v>
      </c>
      <c r="W715">
        <f t="shared" si="185"/>
        <v>7</v>
      </c>
      <c r="X715">
        <f t="shared" si="186"/>
        <v>4.5</v>
      </c>
      <c r="Y715">
        <f t="shared" si="187"/>
        <v>4.5</v>
      </c>
      <c r="Z715">
        <f t="shared" si="188"/>
        <v>6</v>
      </c>
      <c r="AA715">
        <f t="shared" si="189"/>
        <v>6.5</v>
      </c>
      <c r="AB715">
        <f t="shared" si="190"/>
        <v>5</v>
      </c>
      <c r="AC715">
        <v>4.4400000000000004</v>
      </c>
      <c r="AD715">
        <v>5.23</v>
      </c>
      <c r="AE715">
        <v>5.4</v>
      </c>
      <c r="AF715">
        <v>4.83</v>
      </c>
      <c r="AG715">
        <v>5.38</v>
      </c>
      <c r="AH715" t="str">
        <f>LOOKUP(X715,{0,2.99,4.44,5.89},{"Low","Medium Low","Medium High","High"})</f>
        <v>Medium High</v>
      </c>
      <c r="AI715" t="str">
        <f>LOOKUP(Y715,{0,4.12,5.23,6.34},{"Low","Medium Low","Medium High","High"})</f>
        <v>Medium Low</v>
      </c>
      <c r="AJ715" t="str">
        <f>LOOKUP(Z715,{0,4.08,5.4,6.72},{"Low","Medium Low","Medium High","High"})</f>
        <v>Medium High</v>
      </c>
      <c r="AK715" t="str">
        <f>LOOKUP(AA715,{0,3.41,4.83,6.25},{"Low","Medium Low","Medium High","High"})</f>
        <v>High</v>
      </c>
      <c r="AL715" t="str">
        <f>LOOKUP(AB715,{0,4.31,5.38,6.45},{"Low","Medium Low","Medium High","High"})</f>
        <v>Medium Low</v>
      </c>
      <c r="AM715">
        <f>VLOOKUP(C715,'CLEAN DATA'!$C$1:$BE$1213,25,FALSE)</f>
        <v>1</v>
      </c>
      <c r="AN715">
        <f>VLOOKUP($C715,'CLEAN DATA'!$C$1:$BE$1213,2,FALSE)</f>
        <v>40</v>
      </c>
      <c r="AO715" t="str">
        <f t="shared" si="191"/>
        <v>31-40</v>
      </c>
      <c r="AP715">
        <f>VLOOKUP(C715,'AT Copy'!C714:BP1926,66,FALSE)</f>
        <v>3</v>
      </c>
      <c r="AQ715">
        <f>VLOOKUP(C715,'AT Copy'!C714:BP1926,40,FALSE)</f>
        <v>0</v>
      </c>
    </row>
    <row r="716" spans="1:43" x14ac:dyDescent="0.2">
      <c r="A716">
        <v>715</v>
      </c>
      <c r="B716" s="2">
        <v>44097.487187500003</v>
      </c>
      <c r="C716" t="s">
        <v>924</v>
      </c>
      <c r="D716">
        <v>4</v>
      </c>
      <c r="E716">
        <v>3</v>
      </c>
      <c r="F716">
        <v>4</v>
      </c>
      <c r="G716">
        <v>4</v>
      </c>
      <c r="H716">
        <v>4</v>
      </c>
      <c r="I716">
        <v>4</v>
      </c>
      <c r="J716">
        <v>5</v>
      </c>
      <c r="K716">
        <v>3</v>
      </c>
      <c r="L716">
        <v>5</v>
      </c>
      <c r="M716">
        <v>3</v>
      </c>
      <c r="N716">
        <f t="shared" si="176"/>
        <v>4</v>
      </c>
      <c r="O716">
        <f t="shared" si="177"/>
        <v>5</v>
      </c>
      <c r="P716">
        <f t="shared" si="178"/>
        <v>4</v>
      </c>
      <c r="Q716">
        <f t="shared" si="179"/>
        <v>4</v>
      </c>
      <c r="R716">
        <f t="shared" si="180"/>
        <v>4</v>
      </c>
      <c r="S716">
        <f t="shared" si="181"/>
        <v>4</v>
      </c>
      <c r="T716">
        <f t="shared" si="182"/>
        <v>5</v>
      </c>
      <c r="U716">
        <f t="shared" si="183"/>
        <v>5</v>
      </c>
      <c r="V716">
        <f t="shared" si="184"/>
        <v>5</v>
      </c>
      <c r="W716">
        <f t="shared" si="185"/>
        <v>5</v>
      </c>
      <c r="X716">
        <f t="shared" si="186"/>
        <v>4</v>
      </c>
      <c r="Y716">
        <f t="shared" si="187"/>
        <v>5</v>
      </c>
      <c r="Z716">
        <f t="shared" si="188"/>
        <v>4.5</v>
      </c>
      <c r="AA716">
        <f t="shared" si="189"/>
        <v>4.5</v>
      </c>
      <c r="AB716">
        <f t="shared" si="190"/>
        <v>4.5</v>
      </c>
      <c r="AC716">
        <v>4.4400000000000004</v>
      </c>
      <c r="AD716">
        <v>5.23</v>
      </c>
      <c r="AE716">
        <v>5.4</v>
      </c>
      <c r="AF716">
        <v>4.83</v>
      </c>
      <c r="AG716">
        <v>5.38</v>
      </c>
      <c r="AH716" t="str">
        <f>LOOKUP(X716,{0,2.99,4.44,5.89},{"Low","Medium Low","Medium High","High"})</f>
        <v>Medium Low</v>
      </c>
      <c r="AI716" t="str">
        <f>LOOKUP(Y716,{0,4.12,5.23,6.34},{"Low","Medium Low","Medium High","High"})</f>
        <v>Medium Low</v>
      </c>
      <c r="AJ716" t="str">
        <f>LOOKUP(Z716,{0,4.08,5.4,6.72},{"Low","Medium Low","Medium High","High"})</f>
        <v>Medium Low</v>
      </c>
      <c r="AK716" t="str">
        <f>LOOKUP(AA716,{0,3.41,4.83,6.25},{"Low","Medium Low","Medium High","High"})</f>
        <v>Medium Low</v>
      </c>
      <c r="AL716" t="str">
        <f>LOOKUP(AB716,{0,4.31,5.38,6.45},{"Low","Medium Low","Medium High","High"})</f>
        <v>Medium Low</v>
      </c>
      <c r="AM716">
        <f>VLOOKUP(C716,'CLEAN DATA'!$C$1:$BE$1213,25,FALSE)</f>
        <v>9</v>
      </c>
      <c r="AN716">
        <f>VLOOKUP($C716,'CLEAN DATA'!$C$1:$BE$1213,2,FALSE)</f>
        <v>33</v>
      </c>
      <c r="AO716" t="str">
        <f t="shared" si="191"/>
        <v>31-40</v>
      </c>
      <c r="AP716">
        <f>VLOOKUP(C716,'AT Copy'!C715:BP1927,66,FALSE)</f>
        <v>1</v>
      </c>
      <c r="AQ716">
        <f>VLOOKUP(C716,'AT Copy'!C715:BP1927,40,FALSE)</f>
        <v>1</v>
      </c>
    </row>
    <row r="717" spans="1:43" x14ac:dyDescent="0.2">
      <c r="A717">
        <v>716</v>
      </c>
      <c r="B717" s="2">
        <v>44097.502222222225</v>
      </c>
      <c r="C717" t="s">
        <v>925</v>
      </c>
      <c r="D717">
        <v>6</v>
      </c>
      <c r="E717">
        <v>6</v>
      </c>
      <c r="F717">
        <v>6</v>
      </c>
      <c r="G717">
        <v>7</v>
      </c>
      <c r="H717">
        <v>6</v>
      </c>
      <c r="I717">
        <v>6</v>
      </c>
      <c r="J717">
        <v>7</v>
      </c>
      <c r="K717">
        <v>7</v>
      </c>
      <c r="L717">
        <v>7</v>
      </c>
      <c r="M717">
        <v>5</v>
      </c>
      <c r="N717">
        <f t="shared" si="176"/>
        <v>6</v>
      </c>
      <c r="O717">
        <f t="shared" si="177"/>
        <v>2</v>
      </c>
      <c r="P717">
        <f t="shared" si="178"/>
        <v>6</v>
      </c>
      <c r="Q717">
        <f t="shared" si="179"/>
        <v>1</v>
      </c>
      <c r="R717">
        <f t="shared" si="180"/>
        <v>6</v>
      </c>
      <c r="S717">
        <f t="shared" si="181"/>
        <v>2</v>
      </c>
      <c r="T717">
        <f t="shared" si="182"/>
        <v>7</v>
      </c>
      <c r="U717">
        <f t="shared" si="183"/>
        <v>1</v>
      </c>
      <c r="V717">
        <f t="shared" si="184"/>
        <v>7</v>
      </c>
      <c r="W717">
        <f t="shared" si="185"/>
        <v>3</v>
      </c>
      <c r="X717">
        <f t="shared" si="186"/>
        <v>4</v>
      </c>
      <c r="Y717">
        <f t="shared" si="187"/>
        <v>4.5</v>
      </c>
      <c r="Z717">
        <f t="shared" si="188"/>
        <v>3.5</v>
      </c>
      <c r="AA717">
        <f t="shared" si="189"/>
        <v>4</v>
      </c>
      <c r="AB717">
        <f t="shared" si="190"/>
        <v>4.5</v>
      </c>
      <c r="AC717">
        <v>4.4400000000000004</v>
      </c>
      <c r="AD717">
        <v>5.23</v>
      </c>
      <c r="AE717">
        <v>5.4</v>
      </c>
      <c r="AF717">
        <v>4.83</v>
      </c>
      <c r="AG717">
        <v>5.38</v>
      </c>
      <c r="AH717" t="str">
        <f>LOOKUP(X717,{0,2.99,4.44,5.89},{"Low","Medium Low","Medium High","High"})</f>
        <v>Medium Low</v>
      </c>
      <c r="AI717" t="str">
        <f>LOOKUP(Y717,{0,4.12,5.23,6.34},{"Low","Medium Low","Medium High","High"})</f>
        <v>Medium Low</v>
      </c>
      <c r="AJ717" t="str">
        <f>LOOKUP(Z717,{0,4.08,5.4,6.72},{"Low","Medium Low","Medium High","High"})</f>
        <v>Low</v>
      </c>
      <c r="AK717" t="str">
        <f>LOOKUP(AA717,{0,3.41,4.83,6.25},{"Low","Medium Low","Medium High","High"})</f>
        <v>Medium Low</v>
      </c>
      <c r="AL717" t="str">
        <f>LOOKUP(AB717,{0,4.31,5.38,6.45},{"Low","Medium Low","Medium High","High"})</f>
        <v>Medium Low</v>
      </c>
      <c r="AM717">
        <f>VLOOKUP(C717,'CLEAN DATA'!$C$1:$BE$1213,25,FALSE)</f>
        <v>1</v>
      </c>
      <c r="AN717">
        <f>VLOOKUP($C717,'CLEAN DATA'!$C$1:$BE$1213,2,FALSE)</f>
        <v>35</v>
      </c>
      <c r="AO717" t="str">
        <f t="shared" si="191"/>
        <v>31-40</v>
      </c>
      <c r="AP717">
        <f>VLOOKUP(C717,'AT Copy'!C716:BP1928,66,FALSE)</f>
        <v>1</v>
      </c>
      <c r="AQ717">
        <f>VLOOKUP(C717,'AT Copy'!C716:BP1928,40,FALSE)</f>
        <v>0</v>
      </c>
    </row>
    <row r="718" spans="1:43" x14ac:dyDescent="0.2">
      <c r="A718">
        <v>717</v>
      </c>
      <c r="B718" s="2">
        <v>44097.51489583333</v>
      </c>
      <c r="C718" t="s">
        <v>926</v>
      </c>
      <c r="D718">
        <v>6</v>
      </c>
      <c r="E718">
        <v>1</v>
      </c>
      <c r="F718">
        <v>7</v>
      </c>
      <c r="G718">
        <v>1</v>
      </c>
      <c r="H718">
        <v>7</v>
      </c>
      <c r="I718">
        <v>5</v>
      </c>
      <c r="J718">
        <v>7</v>
      </c>
      <c r="K718">
        <v>1</v>
      </c>
      <c r="L718">
        <v>7</v>
      </c>
      <c r="M718">
        <v>5</v>
      </c>
      <c r="N718">
        <f t="shared" si="176"/>
        <v>6</v>
      </c>
      <c r="O718">
        <f t="shared" si="177"/>
        <v>7</v>
      </c>
      <c r="P718">
        <f t="shared" si="178"/>
        <v>7</v>
      </c>
      <c r="Q718">
        <f t="shared" si="179"/>
        <v>7</v>
      </c>
      <c r="R718">
        <f t="shared" si="180"/>
        <v>7</v>
      </c>
      <c r="S718">
        <f t="shared" si="181"/>
        <v>3</v>
      </c>
      <c r="T718">
        <f t="shared" si="182"/>
        <v>7</v>
      </c>
      <c r="U718">
        <f t="shared" si="183"/>
        <v>7</v>
      </c>
      <c r="V718">
        <f t="shared" si="184"/>
        <v>7</v>
      </c>
      <c r="W718">
        <f t="shared" si="185"/>
        <v>3</v>
      </c>
      <c r="X718">
        <f t="shared" si="186"/>
        <v>4.5</v>
      </c>
      <c r="Y718">
        <f t="shared" si="187"/>
        <v>7</v>
      </c>
      <c r="Z718">
        <f t="shared" si="188"/>
        <v>7</v>
      </c>
      <c r="AA718">
        <f t="shared" si="189"/>
        <v>7</v>
      </c>
      <c r="AB718">
        <f t="shared" si="190"/>
        <v>5</v>
      </c>
      <c r="AC718">
        <v>4.4400000000000004</v>
      </c>
      <c r="AD718">
        <v>5.23</v>
      </c>
      <c r="AE718">
        <v>5.4</v>
      </c>
      <c r="AF718">
        <v>4.83</v>
      </c>
      <c r="AG718">
        <v>5.38</v>
      </c>
      <c r="AH718" t="str">
        <f>LOOKUP(X718,{0,2.99,4.44,5.89},{"Low","Medium Low","Medium High","High"})</f>
        <v>Medium High</v>
      </c>
      <c r="AI718" t="str">
        <f>LOOKUP(Y718,{0,4.12,5.23,6.34},{"Low","Medium Low","Medium High","High"})</f>
        <v>High</v>
      </c>
      <c r="AJ718" t="str">
        <f>LOOKUP(Z718,{0,4.08,5.4,6.72},{"Low","Medium Low","Medium High","High"})</f>
        <v>High</v>
      </c>
      <c r="AK718" t="str">
        <f>LOOKUP(AA718,{0,3.41,4.83,6.25},{"Low","Medium Low","Medium High","High"})</f>
        <v>High</v>
      </c>
      <c r="AL718" t="str">
        <f>LOOKUP(AB718,{0,4.31,5.38,6.45},{"Low","Medium Low","Medium High","High"})</f>
        <v>Medium Low</v>
      </c>
      <c r="AM718">
        <f>VLOOKUP(C718,'CLEAN DATA'!$C$1:$BE$1213,25,FALSE)</f>
        <v>3</v>
      </c>
      <c r="AN718">
        <f>VLOOKUP($C718,'CLEAN DATA'!$C$1:$BE$1213,2,FALSE)</f>
        <v>30</v>
      </c>
      <c r="AO718" t="str">
        <f t="shared" si="191"/>
        <v>&lt;=30</v>
      </c>
      <c r="AP718">
        <f>VLOOKUP(C718,'AT Copy'!C717:BP1929,66,FALSE)</f>
        <v>8</v>
      </c>
      <c r="AQ718">
        <f>VLOOKUP(C718,'AT Copy'!C717:BP1929,40,FALSE)</f>
        <v>1</v>
      </c>
    </row>
    <row r="719" spans="1:43" x14ac:dyDescent="0.2">
      <c r="A719">
        <v>718</v>
      </c>
      <c r="B719" s="2">
        <v>44097.519409722219</v>
      </c>
      <c r="C719" t="s">
        <v>927</v>
      </c>
      <c r="D719">
        <v>7</v>
      </c>
      <c r="E719">
        <v>1</v>
      </c>
      <c r="F719">
        <v>7</v>
      </c>
      <c r="G719">
        <v>5</v>
      </c>
      <c r="H719">
        <v>7</v>
      </c>
      <c r="I719">
        <v>1</v>
      </c>
      <c r="J719">
        <v>7</v>
      </c>
      <c r="K719">
        <v>2</v>
      </c>
      <c r="L719">
        <v>7</v>
      </c>
      <c r="M719">
        <v>1</v>
      </c>
      <c r="N719">
        <f t="shared" si="176"/>
        <v>7</v>
      </c>
      <c r="O719">
        <f t="shared" si="177"/>
        <v>7</v>
      </c>
      <c r="P719">
        <f t="shared" si="178"/>
        <v>7</v>
      </c>
      <c r="Q719">
        <f t="shared" si="179"/>
        <v>3</v>
      </c>
      <c r="R719">
        <f t="shared" si="180"/>
        <v>7</v>
      </c>
      <c r="S719">
        <f t="shared" si="181"/>
        <v>7</v>
      </c>
      <c r="T719">
        <f t="shared" si="182"/>
        <v>7</v>
      </c>
      <c r="U719">
        <f t="shared" si="183"/>
        <v>6</v>
      </c>
      <c r="V719">
        <f t="shared" si="184"/>
        <v>7</v>
      </c>
      <c r="W719">
        <f t="shared" si="185"/>
        <v>7</v>
      </c>
      <c r="X719">
        <f t="shared" si="186"/>
        <v>7</v>
      </c>
      <c r="Y719">
        <f t="shared" si="187"/>
        <v>7</v>
      </c>
      <c r="Z719">
        <f t="shared" si="188"/>
        <v>6.5</v>
      </c>
      <c r="AA719">
        <f t="shared" si="189"/>
        <v>5</v>
      </c>
      <c r="AB719">
        <f t="shared" si="190"/>
        <v>7</v>
      </c>
      <c r="AC719">
        <v>4.4400000000000004</v>
      </c>
      <c r="AD719">
        <v>5.23</v>
      </c>
      <c r="AE719">
        <v>5.4</v>
      </c>
      <c r="AF719">
        <v>4.83</v>
      </c>
      <c r="AG719">
        <v>5.38</v>
      </c>
      <c r="AH719" t="str">
        <f>LOOKUP(X719,{0,2.99,4.44,5.89},{"Low","Medium Low","Medium High","High"})</f>
        <v>High</v>
      </c>
      <c r="AI719" t="str">
        <f>LOOKUP(Y719,{0,4.12,5.23,6.34},{"Low","Medium Low","Medium High","High"})</f>
        <v>High</v>
      </c>
      <c r="AJ719" t="str">
        <f>LOOKUP(Z719,{0,4.08,5.4,6.72},{"Low","Medium Low","Medium High","High"})</f>
        <v>Medium High</v>
      </c>
      <c r="AK719" t="str">
        <f>LOOKUP(AA719,{0,3.41,4.83,6.25},{"Low","Medium Low","Medium High","High"})</f>
        <v>Medium High</v>
      </c>
      <c r="AL719" t="str">
        <f>LOOKUP(AB719,{0,4.31,5.38,6.45},{"Low","Medium Low","Medium High","High"})</f>
        <v>High</v>
      </c>
      <c r="AM719">
        <f>VLOOKUP(C719,'CLEAN DATA'!$C$1:$BE$1213,25,FALSE)</f>
        <v>1</v>
      </c>
      <c r="AN719">
        <f>VLOOKUP($C719,'CLEAN DATA'!$C$1:$BE$1213,2,FALSE)</f>
        <v>26</v>
      </c>
      <c r="AO719" t="str">
        <f t="shared" si="191"/>
        <v>&lt;=30</v>
      </c>
      <c r="AP719">
        <f>VLOOKUP(C719,'AT Copy'!C718:BP1930,66,FALSE)</f>
        <v>4</v>
      </c>
      <c r="AQ719">
        <f>VLOOKUP(C719,'AT Copy'!C718:BP1930,40,FALSE)</f>
        <v>1</v>
      </c>
    </row>
    <row r="720" spans="1:43" x14ac:dyDescent="0.2">
      <c r="A720">
        <v>719</v>
      </c>
      <c r="B720" s="2">
        <v>44097.531458333331</v>
      </c>
      <c r="C720" t="s">
        <v>928</v>
      </c>
      <c r="D720">
        <v>4</v>
      </c>
      <c r="E720">
        <v>4</v>
      </c>
      <c r="F720">
        <v>7</v>
      </c>
      <c r="G720">
        <v>2</v>
      </c>
      <c r="H720">
        <v>7</v>
      </c>
      <c r="I720">
        <v>4</v>
      </c>
      <c r="J720">
        <v>6</v>
      </c>
      <c r="K720">
        <v>4</v>
      </c>
      <c r="L720">
        <v>4</v>
      </c>
      <c r="M720">
        <v>4</v>
      </c>
      <c r="N720">
        <f t="shared" si="176"/>
        <v>4</v>
      </c>
      <c r="O720">
        <f t="shared" si="177"/>
        <v>4</v>
      </c>
      <c r="P720">
        <f t="shared" si="178"/>
        <v>7</v>
      </c>
      <c r="Q720">
        <f t="shared" si="179"/>
        <v>6</v>
      </c>
      <c r="R720">
        <f t="shared" si="180"/>
        <v>7</v>
      </c>
      <c r="S720">
        <f t="shared" si="181"/>
        <v>4</v>
      </c>
      <c r="T720">
        <f t="shared" si="182"/>
        <v>6</v>
      </c>
      <c r="U720">
        <f t="shared" si="183"/>
        <v>4</v>
      </c>
      <c r="V720">
        <f t="shared" si="184"/>
        <v>4</v>
      </c>
      <c r="W720">
        <f t="shared" si="185"/>
        <v>4</v>
      </c>
      <c r="X720">
        <f t="shared" si="186"/>
        <v>4</v>
      </c>
      <c r="Y720">
        <f t="shared" si="187"/>
        <v>5</v>
      </c>
      <c r="Z720">
        <f t="shared" si="188"/>
        <v>5.5</v>
      </c>
      <c r="AA720">
        <f t="shared" si="189"/>
        <v>5</v>
      </c>
      <c r="AB720">
        <f t="shared" si="190"/>
        <v>5.5</v>
      </c>
      <c r="AC720">
        <v>4.4400000000000004</v>
      </c>
      <c r="AD720">
        <v>5.23</v>
      </c>
      <c r="AE720">
        <v>5.4</v>
      </c>
      <c r="AF720">
        <v>4.83</v>
      </c>
      <c r="AG720">
        <v>5.38</v>
      </c>
      <c r="AH720" t="str">
        <f>LOOKUP(X720,{0,2.99,4.44,5.89},{"Low","Medium Low","Medium High","High"})</f>
        <v>Medium Low</v>
      </c>
      <c r="AI720" t="str">
        <f>LOOKUP(Y720,{0,4.12,5.23,6.34},{"Low","Medium Low","Medium High","High"})</f>
        <v>Medium Low</v>
      </c>
      <c r="AJ720" t="str">
        <f>LOOKUP(Z720,{0,4.08,5.4,6.72},{"Low","Medium Low","Medium High","High"})</f>
        <v>Medium High</v>
      </c>
      <c r="AK720" t="str">
        <f>LOOKUP(AA720,{0,3.41,4.83,6.25},{"Low","Medium Low","Medium High","High"})</f>
        <v>Medium High</v>
      </c>
      <c r="AL720" t="str">
        <f>LOOKUP(AB720,{0,4.31,5.38,6.45},{"Low","Medium Low","Medium High","High"})</f>
        <v>Medium High</v>
      </c>
      <c r="AM720">
        <f>VLOOKUP(C720,'CLEAN DATA'!$C$1:$BE$1213,25,FALSE)</f>
        <v>10</v>
      </c>
      <c r="AN720">
        <f>VLOOKUP($C720,'CLEAN DATA'!$C$1:$BE$1213,2,FALSE)</f>
        <v>51</v>
      </c>
      <c r="AO720" t="str">
        <f t="shared" si="191"/>
        <v>51-60</v>
      </c>
      <c r="AP720">
        <f>VLOOKUP(C720,'AT Copy'!C719:BP1931,66,FALSE)</f>
        <v>3</v>
      </c>
      <c r="AQ720">
        <f>VLOOKUP(C720,'AT Copy'!C719:BP1931,40,FALSE)</f>
        <v>0</v>
      </c>
    </row>
    <row r="721" spans="1:43" x14ac:dyDescent="0.2">
      <c r="A721">
        <v>720</v>
      </c>
      <c r="B721" s="2">
        <v>44097.57135416667</v>
      </c>
      <c r="C721" t="s">
        <v>929</v>
      </c>
      <c r="D721">
        <v>5</v>
      </c>
      <c r="E721">
        <v>4</v>
      </c>
      <c r="F721">
        <v>2</v>
      </c>
      <c r="G721">
        <v>5</v>
      </c>
      <c r="H721">
        <v>6</v>
      </c>
      <c r="I721">
        <v>3</v>
      </c>
      <c r="J721">
        <v>5</v>
      </c>
      <c r="K721">
        <v>5</v>
      </c>
      <c r="L721">
        <v>4</v>
      </c>
      <c r="M721">
        <v>5</v>
      </c>
      <c r="N721">
        <f t="shared" si="176"/>
        <v>5</v>
      </c>
      <c r="O721">
        <f t="shared" si="177"/>
        <v>4</v>
      </c>
      <c r="P721">
        <f t="shared" si="178"/>
        <v>2</v>
      </c>
      <c r="Q721">
        <f t="shared" si="179"/>
        <v>3</v>
      </c>
      <c r="R721">
        <f t="shared" si="180"/>
        <v>6</v>
      </c>
      <c r="S721">
        <f t="shared" si="181"/>
        <v>5</v>
      </c>
      <c r="T721">
        <f t="shared" si="182"/>
        <v>5</v>
      </c>
      <c r="U721">
        <f t="shared" si="183"/>
        <v>3</v>
      </c>
      <c r="V721">
        <f t="shared" si="184"/>
        <v>4</v>
      </c>
      <c r="W721">
        <f t="shared" si="185"/>
        <v>3</v>
      </c>
      <c r="X721">
        <f t="shared" si="186"/>
        <v>5</v>
      </c>
      <c r="Y721">
        <f t="shared" si="187"/>
        <v>4.5</v>
      </c>
      <c r="Z721">
        <f t="shared" si="188"/>
        <v>2.5</v>
      </c>
      <c r="AA721">
        <f t="shared" si="189"/>
        <v>3.5</v>
      </c>
      <c r="AB721">
        <f t="shared" si="190"/>
        <v>4.5</v>
      </c>
      <c r="AC721">
        <v>4.4400000000000004</v>
      </c>
      <c r="AD721">
        <v>5.23</v>
      </c>
      <c r="AE721">
        <v>5.4</v>
      </c>
      <c r="AF721">
        <v>4.83</v>
      </c>
      <c r="AG721">
        <v>5.38</v>
      </c>
      <c r="AH721" t="str">
        <f>LOOKUP(X721,{0,2.99,4.44,5.89},{"Low","Medium Low","Medium High","High"})</f>
        <v>Medium High</v>
      </c>
      <c r="AI721" t="str">
        <f>LOOKUP(Y721,{0,4.12,5.23,6.34},{"Low","Medium Low","Medium High","High"})</f>
        <v>Medium Low</v>
      </c>
      <c r="AJ721" t="str">
        <f>LOOKUP(Z721,{0,4.08,5.4,6.72},{"Low","Medium Low","Medium High","High"})</f>
        <v>Low</v>
      </c>
      <c r="AK721" t="str">
        <f>LOOKUP(AA721,{0,3.41,4.83,6.25},{"Low","Medium Low","Medium High","High"})</f>
        <v>Medium Low</v>
      </c>
      <c r="AL721" t="str">
        <f>LOOKUP(AB721,{0,4.31,5.38,6.45},{"Low","Medium Low","Medium High","High"})</f>
        <v>Medium Low</v>
      </c>
      <c r="AM721">
        <f>VLOOKUP(C721,'CLEAN DATA'!$C$1:$BE$1213,25,FALSE)</f>
        <v>1</v>
      </c>
      <c r="AN721">
        <f>VLOOKUP($C721,'CLEAN DATA'!$C$1:$BE$1213,2,FALSE)</f>
        <v>39</v>
      </c>
      <c r="AO721" t="str">
        <f t="shared" si="191"/>
        <v>31-40</v>
      </c>
      <c r="AP721">
        <f>VLOOKUP(C721,'AT Copy'!C720:BP1932,66,FALSE)</f>
        <v>1</v>
      </c>
      <c r="AQ721">
        <f>VLOOKUP(C721,'AT Copy'!C720:BP1932,40,FALSE)</f>
        <v>0</v>
      </c>
    </row>
    <row r="722" spans="1:43" x14ac:dyDescent="0.2">
      <c r="A722">
        <v>721</v>
      </c>
      <c r="B722" s="2">
        <v>44097.604745370372</v>
      </c>
      <c r="C722" t="s">
        <v>930</v>
      </c>
      <c r="D722">
        <v>2</v>
      </c>
      <c r="E722">
        <v>3</v>
      </c>
      <c r="F722">
        <v>4</v>
      </c>
      <c r="G722">
        <v>3</v>
      </c>
      <c r="H722">
        <v>4</v>
      </c>
      <c r="I722">
        <v>4</v>
      </c>
      <c r="J722">
        <v>4</v>
      </c>
      <c r="K722">
        <v>2</v>
      </c>
      <c r="L722">
        <v>3</v>
      </c>
      <c r="M722">
        <v>3</v>
      </c>
      <c r="N722">
        <f t="shared" si="176"/>
        <v>2</v>
      </c>
      <c r="O722">
        <f t="shared" si="177"/>
        <v>5</v>
      </c>
      <c r="P722">
        <f t="shared" si="178"/>
        <v>4</v>
      </c>
      <c r="Q722">
        <f t="shared" si="179"/>
        <v>5</v>
      </c>
      <c r="R722">
        <f t="shared" si="180"/>
        <v>4</v>
      </c>
      <c r="S722">
        <f t="shared" si="181"/>
        <v>4</v>
      </c>
      <c r="T722">
        <f t="shared" si="182"/>
        <v>4</v>
      </c>
      <c r="U722">
        <f t="shared" si="183"/>
        <v>6</v>
      </c>
      <c r="V722">
        <f t="shared" si="184"/>
        <v>3</v>
      </c>
      <c r="W722">
        <f t="shared" si="185"/>
        <v>5</v>
      </c>
      <c r="X722">
        <f t="shared" si="186"/>
        <v>3</v>
      </c>
      <c r="Y722">
        <f t="shared" si="187"/>
        <v>4.5</v>
      </c>
      <c r="Z722">
        <f t="shared" si="188"/>
        <v>5</v>
      </c>
      <c r="AA722">
        <f t="shared" si="189"/>
        <v>4</v>
      </c>
      <c r="AB722">
        <f t="shared" si="190"/>
        <v>4.5</v>
      </c>
      <c r="AC722">
        <v>4.4400000000000004</v>
      </c>
      <c r="AD722">
        <v>5.23</v>
      </c>
      <c r="AE722">
        <v>5.4</v>
      </c>
      <c r="AF722">
        <v>4.83</v>
      </c>
      <c r="AG722">
        <v>5.38</v>
      </c>
      <c r="AH722" t="str">
        <f>LOOKUP(X722,{0,2.99,4.44,5.89},{"Low","Medium Low","Medium High","High"})</f>
        <v>Medium Low</v>
      </c>
      <c r="AI722" t="str">
        <f>LOOKUP(Y722,{0,4.12,5.23,6.34},{"Low","Medium Low","Medium High","High"})</f>
        <v>Medium Low</v>
      </c>
      <c r="AJ722" t="str">
        <f>LOOKUP(Z722,{0,4.08,5.4,6.72},{"Low","Medium Low","Medium High","High"})</f>
        <v>Medium Low</v>
      </c>
      <c r="AK722" t="str">
        <f>LOOKUP(AA722,{0,3.41,4.83,6.25},{"Low","Medium Low","Medium High","High"})</f>
        <v>Medium Low</v>
      </c>
      <c r="AL722" t="str">
        <f>LOOKUP(AB722,{0,4.31,5.38,6.45},{"Low","Medium Low","Medium High","High"})</f>
        <v>Medium Low</v>
      </c>
      <c r="AM722">
        <f>VLOOKUP(C722,'CLEAN DATA'!$C$1:$BE$1213,25,FALSE)</f>
        <v>1</v>
      </c>
      <c r="AN722">
        <f>VLOOKUP($C722,'CLEAN DATA'!$C$1:$BE$1213,2,FALSE)</f>
        <v>41</v>
      </c>
      <c r="AO722" t="str">
        <f t="shared" si="191"/>
        <v>41-50</v>
      </c>
      <c r="AP722">
        <f>VLOOKUP(C722,'AT Copy'!C721:BP1933,66,FALSE)</f>
        <v>5</v>
      </c>
      <c r="AQ722">
        <f>VLOOKUP(C722,'AT Copy'!C721:BP1933,40,FALSE)</f>
        <v>0</v>
      </c>
    </row>
    <row r="723" spans="1:43" x14ac:dyDescent="0.2">
      <c r="A723">
        <v>722</v>
      </c>
      <c r="B723" s="2">
        <v>44097.680601851855</v>
      </c>
      <c r="C723" t="s">
        <v>931</v>
      </c>
      <c r="D723">
        <v>1</v>
      </c>
      <c r="E723">
        <v>1</v>
      </c>
      <c r="F723">
        <v>2</v>
      </c>
      <c r="G723">
        <v>1</v>
      </c>
      <c r="H723">
        <v>5</v>
      </c>
      <c r="I723">
        <v>4</v>
      </c>
      <c r="J723">
        <v>3</v>
      </c>
      <c r="K723">
        <v>1</v>
      </c>
      <c r="L723">
        <v>2</v>
      </c>
      <c r="M723">
        <v>4</v>
      </c>
      <c r="N723">
        <f t="shared" si="176"/>
        <v>1</v>
      </c>
      <c r="O723">
        <f t="shared" si="177"/>
        <v>7</v>
      </c>
      <c r="P723">
        <f t="shared" si="178"/>
        <v>2</v>
      </c>
      <c r="Q723">
        <f t="shared" si="179"/>
        <v>7</v>
      </c>
      <c r="R723">
        <f t="shared" si="180"/>
        <v>5</v>
      </c>
      <c r="S723">
        <f t="shared" si="181"/>
        <v>4</v>
      </c>
      <c r="T723">
        <f t="shared" si="182"/>
        <v>3</v>
      </c>
      <c r="U723">
        <f t="shared" si="183"/>
        <v>7</v>
      </c>
      <c r="V723">
        <f t="shared" si="184"/>
        <v>2</v>
      </c>
      <c r="W723">
        <f t="shared" si="185"/>
        <v>4</v>
      </c>
      <c r="X723">
        <f t="shared" si="186"/>
        <v>2.5</v>
      </c>
      <c r="Y723">
        <f t="shared" si="187"/>
        <v>5</v>
      </c>
      <c r="Z723">
        <f t="shared" si="188"/>
        <v>4.5</v>
      </c>
      <c r="AA723">
        <f t="shared" si="189"/>
        <v>4.5</v>
      </c>
      <c r="AB723">
        <f t="shared" si="190"/>
        <v>4.5</v>
      </c>
      <c r="AC723">
        <v>4.4400000000000004</v>
      </c>
      <c r="AD723">
        <v>5.23</v>
      </c>
      <c r="AE723">
        <v>5.4</v>
      </c>
      <c r="AF723">
        <v>4.83</v>
      </c>
      <c r="AG723">
        <v>5.38</v>
      </c>
      <c r="AH723" t="str">
        <f>LOOKUP(X723,{0,2.99,4.44,5.89},{"Low","Medium Low","Medium High","High"})</f>
        <v>Low</v>
      </c>
      <c r="AI723" t="str">
        <f>LOOKUP(Y723,{0,4.12,5.23,6.34},{"Low","Medium Low","Medium High","High"})</f>
        <v>Medium Low</v>
      </c>
      <c r="AJ723" t="str">
        <f>LOOKUP(Z723,{0,4.08,5.4,6.72},{"Low","Medium Low","Medium High","High"})</f>
        <v>Medium Low</v>
      </c>
      <c r="AK723" t="str">
        <f>LOOKUP(AA723,{0,3.41,4.83,6.25},{"Low","Medium Low","Medium High","High"})</f>
        <v>Medium Low</v>
      </c>
      <c r="AL723" t="str">
        <f>LOOKUP(AB723,{0,4.31,5.38,6.45},{"Low","Medium Low","Medium High","High"})</f>
        <v>Medium Low</v>
      </c>
      <c r="AM723">
        <f>VLOOKUP(C723,'CLEAN DATA'!$C$1:$BE$1213,25,FALSE)</f>
        <v>1</v>
      </c>
      <c r="AN723">
        <f>VLOOKUP($C723,'CLEAN DATA'!$C$1:$BE$1213,2,FALSE)</f>
        <v>48</v>
      </c>
      <c r="AO723" t="str">
        <f t="shared" si="191"/>
        <v>41-50</v>
      </c>
      <c r="AP723">
        <f>VLOOKUP(C723,'AT Copy'!C722:BP1934,66,FALSE)</f>
        <v>5</v>
      </c>
      <c r="AQ723">
        <f>VLOOKUP(C723,'AT Copy'!C722:BP1934,40,FALSE)</f>
        <v>0</v>
      </c>
    </row>
    <row r="724" spans="1:43" x14ac:dyDescent="0.2">
      <c r="A724">
        <v>723</v>
      </c>
      <c r="B724" s="2">
        <v>44098.597245370373</v>
      </c>
      <c r="C724" t="s">
        <v>932</v>
      </c>
      <c r="D724">
        <v>6</v>
      </c>
      <c r="E724">
        <v>2</v>
      </c>
      <c r="F724">
        <v>6</v>
      </c>
      <c r="G724">
        <v>3</v>
      </c>
      <c r="H724">
        <v>6</v>
      </c>
      <c r="I724">
        <v>3</v>
      </c>
      <c r="J724">
        <v>6</v>
      </c>
      <c r="K724">
        <v>2</v>
      </c>
      <c r="L724">
        <v>6</v>
      </c>
      <c r="M724">
        <v>3</v>
      </c>
      <c r="N724">
        <f t="shared" si="176"/>
        <v>6</v>
      </c>
      <c r="O724">
        <f t="shared" si="177"/>
        <v>6</v>
      </c>
      <c r="P724">
        <f t="shared" si="178"/>
        <v>6</v>
      </c>
      <c r="Q724">
        <f t="shared" si="179"/>
        <v>5</v>
      </c>
      <c r="R724">
        <f t="shared" si="180"/>
        <v>6</v>
      </c>
      <c r="S724">
        <f t="shared" si="181"/>
        <v>5</v>
      </c>
      <c r="T724">
        <f t="shared" si="182"/>
        <v>6</v>
      </c>
      <c r="U724">
        <f t="shared" si="183"/>
        <v>6</v>
      </c>
      <c r="V724">
        <f t="shared" si="184"/>
        <v>6</v>
      </c>
      <c r="W724">
        <f t="shared" si="185"/>
        <v>5</v>
      </c>
      <c r="X724">
        <f t="shared" si="186"/>
        <v>5.5</v>
      </c>
      <c r="Y724">
        <f t="shared" si="187"/>
        <v>6</v>
      </c>
      <c r="Z724">
        <f t="shared" si="188"/>
        <v>6</v>
      </c>
      <c r="AA724">
        <f t="shared" si="189"/>
        <v>5.5</v>
      </c>
      <c r="AB724">
        <f t="shared" si="190"/>
        <v>5.5</v>
      </c>
      <c r="AC724">
        <v>4.4400000000000004</v>
      </c>
      <c r="AD724">
        <v>5.23</v>
      </c>
      <c r="AE724">
        <v>5.4</v>
      </c>
      <c r="AF724">
        <v>4.83</v>
      </c>
      <c r="AG724">
        <v>5.38</v>
      </c>
      <c r="AH724" t="str">
        <f>LOOKUP(X724,{0,2.99,4.44,5.89},{"Low","Medium Low","Medium High","High"})</f>
        <v>Medium High</v>
      </c>
      <c r="AI724" t="str">
        <f>LOOKUP(Y724,{0,4.12,5.23,6.34},{"Low","Medium Low","Medium High","High"})</f>
        <v>Medium High</v>
      </c>
      <c r="AJ724" t="str">
        <f>LOOKUP(Z724,{0,4.08,5.4,6.72},{"Low","Medium Low","Medium High","High"})</f>
        <v>Medium High</v>
      </c>
      <c r="AK724" t="str">
        <f>LOOKUP(AA724,{0,3.41,4.83,6.25},{"Low","Medium Low","Medium High","High"})</f>
        <v>Medium High</v>
      </c>
      <c r="AL724" t="str">
        <f>LOOKUP(AB724,{0,4.31,5.38,6.45},{"Low","Medium Low","Medium High","High"})</f>
        <v>Medium High</v>
      </c>
      <c r="AM724">
        <f>VLOOKUP(C724,'CLEAN DATA'!$C$1:$BE$1213,25,FALSE)</f>
        <v>9</v>
      </c>
      <c r="AN724">
        <f>VLOOKUP($C724,'CLEAN DATA'!$C$1:$BE$1213,2,FALSE)</f>
        <v>52</v>
      </c>
      <c r="AO724" t="str">
        <f t="shared" si="191"/>
        <v>51-60</v>
      </c>
      <c r="AP724">
        <f>VLOOKUP(C724,'AT Copy'!C723:BP1935,66,FALSE)</f>
        <v>4</v>
      </c>
      <c r="AQ724">
        <f>VLOOKUP(C724,'AT Copy'!C723:BP1935,40,FALSE)</f>
        <v>1</v>
      </c>
    </row>
    <row r="725" spans="1:43" x14ac:dyDescent="0.2">
      <c r="A725">
        <v>724</v>
      </c>
      <c r="B725" s="2">
        <v>44098.598761574074</v>
      </c>
      <c r="C725" t="s">
        <v>933</v>
      </c>
      <c r="D725">
        <v>6</v>
      </c>
      <c r="E725">
        <v>2</v>
      </c>
      <c r="F725">
        <v>6</v>
      </c>
      <c r="G725">
        <v>3</v>
      </c>
      <c r="H725">
        <v>6</v>
      </c>
      <c r="I725">
        <v>6</v>
      </c>
      <c r="J725">
        <v>4</v>
      </c>
      <c r="K725">
        <v>1</v>
      </c>
      <c r="L725">
        <v>3</v>
      </c>
      <c r="M725">
        <v>5</v>
      </c>
      <c r="N725">
        <f t="shared" si="176"/>
        <v>6</v>
      </c>
      <c r="O725">
        <f t="shared" si="177"/>
        <v>6</v>
      </c>
      <c r="P725">
        <f t="shared" si="178"/>
        <v>6</v>
      </c>
      <c r="Q725">
        <f t="shared" si="179"/>
        <v>5</v>
      </c>
      <c r="R725">
        <f t="shared" si="180"/>
        <v>6</v>
      </c>
      <c r="S725">
        <f t="shared" si="181"/>
        <v>2</v>
      </c>
      <c r="T725">
        <f t="shared" si="182"/>
        <v>4</v>
      </c>
      <c r="U725">
        <f t="shared" si="183"/>
        <v>7</v>
      </c>
      <c r="V725">
        <f t="shared" si="184"/>
        <v>3</v>
      </c>
      <c r="W725">
        <f t="shared" si="185"/>
        <v>3</v>
      </c>
      <c r="X725">
        <f t="shared" si="186"/>
        <v>4</v>
      </c>
      <c r="Y725">
        <f t="shared" si="187"/>
        <v>5</v>
      </c>
      <c r="Z725">
        <f t="shared" si="188"/>
        <v>6.5</v>
      </c>
      <c r="AA725">
        <f t="shared" si="189"/>
        <v>4</v>
      </c>
      <c r="AB725">
        <f t="shared" si="190"/>
        <v>4.5</v>
      </c>
      <c r="AC725">
        <v>4.4400000000000004</v>
      </c>
      <c r="AD725">
        <v>5.23</v>
      </c>
      <c r="AE725">
        <v>5.4</v>
      </c>
      <c r="AF725">
        <v>4.83</v>
      </c>
      <c r="AG725">
        <v>5.38</v>
      </c>
      <c r="AH725" t="str">
        <f>LOOKUP(X725,{0,2.99,4.44,5.89},{"Low","Medium Low","Medium High","High"})</f>
        <v>Medium Low</v>
      </c>
      <c r="AI725" t="str">
        <f>LOOKUP(Y725,{0,4.12,5.23,6.34},{"Low","Medium Low","Medium High","High"})</f>
        <v>Medium Low</v>
      </c>
      <c r="AJ725" t="str">
        <f>LOOKUP(Z725,{0,4.08,5.4,6.72},{"Low","Medium Low","Medium High","High"})</f>
        <v>Medium High</v>
      </c>
      <c r="AK725" t="str">
        <f>LOOKUP(AA725,{0,3.41,4.83,6.25},{"Low","Medium Low","Medium High","High"})</f>
        <v>Medium Low</v>
      </c>
      <c r="AL725" t="str">
        <f>LOOKUP(AB725,{0,4.31,5.38,6.45},{"Low","Medium Low","Medium High","High"})</f>
        <v>Medium Low</v>
      </c>
      <c r="AM725">
        <f>VLOOKUP(C725,'CLEAN DATA'!$C$1:$BE$1213,25,FALSE)</f>
        <v>1</v>
      </c>
      <c r="AN725">
        <f>VLOOKUP($C725,'CLEAN DATA'!$C$1:$BE$1213,2,FALSE)</f>
        <v>55</v>
      </c>
      <c r="AO725" t="str">
        <f t="shared" si="191"/>
        <v>51-60</v>
      </c>
      <c r="AP725">
        <f>VLOOKUP(C725,'AT Copy'!C724:BP1936,66,FALSE)</f>
        <v>6</v>
      </c>
      <c r="AQ725">
        <f>VLOOKUP(C725,'AT Copy'!C724:BP1936,40,FALSE)</f>
        <v>0</v>
      </c>
    </row>
    <row r="726" spans="1:43" x14ac:dyDescent="0.2">
      <c r="A726">
        <v>725</v>
      </c>
      <c r="B726" s="2">
        <v>44098.599976851852</v>
      </c>
      <c r="C726" t="s">
        <v>934</v>
      </c>
      <c r="D726">
        <v>5</v>
      </c>
      <c r="E726">
        <v>5</v>
      </c>
      <c r="F726">
        <v>6</v>
      </c>
      <c r="G726">
        <v>6</v>
      </c>
      <c r="H726">
        <v>6</v>
      </c>
      <c r="I726">
        <v>5</v>
      </c>
      <c r="J726">
        <v>6</v>
      </c>
      <c r="K726">
        <v>7</v>
      </c>
      <c r="L726">
        <v>3</v>
      </c>
      <c r="M726">
        <v>2</v>
      </c>
      <c r="N726">
        <f t="shared" si="176"/>
        <v>5</v>
      </c>
      <c r="O726">
        <f t="shared" si="177"/>
        <v>3</v>
      </c>
      <c r="P726">
        <f t="shared" si="178"/>
        <v>6</v>
      </c>
      <c r="Q726">
        <f t="shared" si="179"/>
        <v>2</v>
      </c>
      <c r="R726">
        <f t="shared" si="180"/>
        <v>6</v>
      </c>
      <c r="S726">
        <f t="shared" si="181"/>
        <v>3</v>
      </c>
      <c r="T726">
        <f t="shared" si="182"/>
        <v>6</v>
      </c>
      <c r="U726">
        <f t="shared" si="183"/>
        <v>1</v>
      </c>
      <c r="V726">
        <f t="shared" si="184"/>
        <v>3</v>
      </c>
      <c r="W726">
        <f t="shared" si="185"/>
        <v>6</v>
      </c>
      <c r="X726">
        <f t="shared" si="186"/>
        <v>4</v>
      </c>
      <c r="Y726">
        <f t="shared" si="187"/>
        <v>4.5</v>
      </c>
      <c r="Z726">
        <f t="shared" si="188"/>
        <v>3.5</v>
      </c>
      <c r="AA726">
        <f t="shared" si="189"/>
        <v>2.5</v>
      </c>
      <c r="AB726">
        <f t="shared" si="190"/>
        <v>6</v>
      </c>
      <c r="AC726">
        <v>4.4400000000000004</v>
      </c>
      <c r="AD726">
        <v>5.23</v>
      </c>
      <c r="AE726">
        <v>5.4</v>
      </c>
      <c r="AF726">
        <v>4.83</v>
      </c>
      <c r="AG726">
        <v>5.38</v>
      </c>
      <c r="AH726" t="str">
        <f>LOOKUP(X726,{0,2.99,4.44,5.89},{"Low","Medium Low","Medium High","High"})</f>
        <v>Medium Low</v>
      </c>
      <c r="AI726" t="str">
        <f>LOOKUP(Y726,{0,4.12,5.23,6.34},{"Low","Medium Low","Medium High","High"})</f>
        <v>Medium Low</v>
      </c>
      <c r="AJ726" t="str">
        <f>LOOKUP(Z726,{0,4.08,5.4,6.72},{"Low","Medium Low","Medium High","High"})</f>
        <v>Low</v>
      </c>
      <c r="AK726" t="str">
        <f>LOOKUP(AA726,{0,3.41,4.83,6.25},{"Low","Medium Low","Medium High","High"})</f>
        <v>Low</v>
      </c>
      <c r="AL726" t="str">
        <f>LOOKUP(AB726,{0,4.31,5.38,6.45},{"Low","Medium Low","Medium High","High"})</f>
        <v>Medium High</v>
      </c>
      <c r="AM726">
        <f>VLOOKUP(C726,'CLEAN DATA'!$C$1:$BE$1213,25,FALSE)</f>
        <v>12</v>
      </c>
      <c r="AN726">
        <f>VLOOKUP($C726,'CLEAN DATA'!$C$1:$BE$1213,2,FALSE)</f>
        <v>60</v>
      </c>
      <c r="AO726" t="str">
        <f t="shared" si="191"/>
        <v>51-60</v>
      </c>
      <c r="AP726">
        <f>VLOOKUP(C726,'AT Copy'!C725:BP1937,66,FALSE)</f>
        <v>7</v>
      </c>
      <c r="AQ726">
        <f>VLOOKUP(C726,'AT Copy'!C725:BP1937,40,FALSE)</f>
        <v>0</v>
      </c>
    </row>
    <row r="727" spans="1:43" x14ac:dyDescent="0.2">
      <c r="A727">
        <v>726</v>
      </c>
      <c r="B727" s="2">
        <v>44098.600358796299</v>
      </c>
      <c r="C727" t="s">
        <v>936</v>
      </c>
      <c r="D727">
        <v>3</v>
      </c>
      <c r="E727">
        <v>2</v>
      </c>
      <c r="F727">
        <v>6</v>
      </c>
      <c r="G727">
        <v>5</v>
      </c>
      <c r="H727">
        <v>5</v>
      </c>
      <c r="I727">
        <v>5</v>
      </c>
      <c r="J727">
        <v>6</v>
      </c>
      <c r="K727">
        <v>3</v>
      </c>
      <c r="L727">
        <v>5</v>
      </c>
      <c r="M727">
        <v>2</v>
      </c>
      <c r="N727">
        <f t="shared" si="176"/>
        <v>3</v>
      </c>
      <c r="O727">
        <f t="shared" si="177"/>
        <v>6</v>
      </c>
      <c r="P727">
        <f t="shared" si="178"/>
        <v>6</v>
      </c>
      <c r="Q727">
        <f t="shared" si="179"/>
        <v>3</v>
      </c>
      <c r="R727">
        <f t="shared" si="180"/>
        <v>5</v>
      </c>
      <c r="S727">
        <f t="shared" si="181"/>
        <v>3</v>
      </c>
      <c r="T727">
        <f t="shared" si="182"/>
        <v>6</v>
      </c>
      <c r="U727">
        <f t="shared" si="183"/>
        <v>5</v>
      </c>
      <c r="V727">
        <f t="shared" si="184"/>
        <v>5</v>
      </c>
      <c r="W727">
        <f t="shared" si="185"/>
        <v>6</v>
      </c>
      <c r="X727">
        <f t="shared" si="186"/>
        <v>3</v>
      </c>
      <c r="Y727">
        <f t="shared" si="187"/>
        <v>6</v>
      </c>
      <c r="Z727">
        <f t="shared" si="188"/>
        <v>5.5</v>
      </c>
      <c r="AA727">
        <f t="shared" si="189"/>
        <v>4</v>
      </c>
      <c r="AB727">
        <f t="shared" si="190"/>
        <v>5.5</v>
      </c>
      <c r="AC727">
        <v>4.4400000000000004</v>
      </c>
      <c r="AD727">
        <v>5.23</v>
      </c>
      <c r="AE727">
        <v>5.4</v>
      </c>
      <c r="AF727">
        <v>4.83</v>
      </c>
      <c r="AG727">
        <v>5.38</v>
      </c>
      <c r="AH727" t="str">
        <f>LOOKUP(X727,{0,2.99,4.44,5.89},{"Low","Medium Low","Medium High","High"})</f>
        <v>Medium Low</v>
      </c>
      <c r="AI727" t="str">
        <f>LOOKUP(Y727,{0,4.12,5.23,6.34},{"Low","Medium Low","Medium High","High"})</f>
        <v>Medium High</v>
      </c>
      <c r="AJ727" t="str">
        <f>LOOKUP(Z727,{0,4.08,5.4,6.72},{"Low","Medium Low","Medium High","High"})</f>
        <v>Medium High</v>
      </c>
      <c r="AK727" t="str">
        <f>LOOKUP(AA727,{0,3.41,4.83,6.25},{"Low","Medium Low","Medium High","High"})</f>
        <v>Medium Low</v>
      </c>
      <c r="AL727" t="str">
        <f>LOOKUP(AB727,{0,4.31,5.38,6.45},{"Low","Medium Low","Medium High","High"})</f>
        <v>Medium High</v>
      </c>
      <c r="AM727">
        <f>VLOOKUP(C727,'CLEAN DATA'!$C$1:$BE$1213,25,FALSE)</f>
        <v>7</v>
      </c>
      <c r="AN727">
        <f>VLOOKUP($C727,'CLEAN DATA'!$C$1:$BE$1213,2,FALSE)</f>
        <v>74</v>
      </c>
      <c r="AO727" t="str">
        <f t="shared" si="191"/>
        <v>60+</v>
      </c>
      <c r="AP727">
        <f>VLOOKUP(C727,'AT Copy'!C726:BP1938,66,FALSE)</f>
        <v>6</v>
      </c>
      <c r="AQ727">
        <f>VLOOKUP(C727,'AT Copy'!C726:BP1938,40,FALSE)</f>
        <v>0</v>
      </c>
    </row>
    <row r="728" spans="1:43" x14ac:dyDescent="0.2">
      <c r="A728">
        <v>727</v>
      </c>
      <c r="B728" s="2">
        <v>44098.601076388892</v>
      </c>
      <c r="C728" t="s">
        <v>937</v>
      </c>
      <c r="D728">
        <v>6</v>
      </c>
      <c r="E728">
        <v>4</v>
      </c>
      <c r="F728">
        <v>6</v>
      </c>
      <c r="G728">
        <v>3</v>
      </c>
      <c r="H728">
        <v>6</v>
      </c>
      <c r="I728">
        <v>2</v>
      </c>
      <c r="J728">
        <v>7</v>
      </c>
      <c r="K728">
        <v>2</v>
      </c>
      <c r="L728">
        <v>6</v>
      </c>
      <c r="M728">
        <v>1</v>
      </c>
      <c r="N728">
        <f t="shared" si="176"/>
        <v>6</v>
      </c>
      <c r="O728">
        <f t="shared" si="177"/>
        <v>4</v>
      </c>
      <c r="P728">
        <f t="shared" si="178"/>
        <v>6</v>
      </c>
      <c r="Q728">
        <f t="shared" si="179"/>
        <v>5</v>
      </c>
      <c r="R728">
        <f t="shared" si="180"/>
        <v>6</v>
      </c>
      <c r="S728">
        <f t="shared" si="181"/>
        <v>6</v>
      </c>
      <c r="T728">
        <f t="shared" si="182"/>
        <v>7</v>
      </c>
      <c r="U728">
        <f t="shared" si="183"/>
        <v>6</v>
      </c>
      <c r="V728">
        <f t="shared" si="184"/>
        <v>6</v>
      </c>
      <c r="W728">
        <f t="shared" si="185"/>
        <v>7</v>
      </c>
      <c r="X728">
        <f t="shared" si="186"/>
        <v>6</v>
      </c>
      <c r="Y728">
        <f t="shared" si="187"/>
        <v>5.5</v>
      </c>
      <c r="Z728">
        <f t="shared" si="188"/>
        <v>6</v>
      </c>
      <c r="AA728">
        <f t="shared" si="189"/>
        <v>5.5</v>
      </c>
      <c r="AB728">
        <f t="shared" si="190"/>
        <v>6.5</v>
      </c>
      <c r="AC728">
        <v>4.4400000000000004</v>
      </c>
      <c r="AD728">
        <v>5.23</v>
      </c>
      <c r="AE728">
        <v>5.4</v>
      </c>
      <c r="AF728">
        <v>4.83</v>
      </c>
      <c r="AG728">
        <v>5.38</v>
      </c>
      <c r="AH728" t="str">
        <f>LOOKUP(X728,{0,2.99,4.44,5.89},{"Low","Medium Low","Medium High","High"})</f>
        <v>High</v>
      </c>
      <c r="AI728" t="str">
        <f>LOOKUP(Y728,{0,4.12,5.23,6.34},{"Low","Medium Low","Medium High","High"})</f>
        <v>Medium High</v>
      </c>
      <c r="AJ728" t="str">
        <f>LOOKUP(Z728,{0,4.08,5.4,6.72},{"Low","Medium Low","Medium High","High"})</f>
        <v>Medium High</v>
      </c>
      <c r="AK728" t="str">
        <f>LOOKUP(AA728,{0,3.41,4.83,6.25},{"Low","Medium Low","Medium High","High"})</f>
        <v>Medium High</v>
      </c>
      <c r="AL728" t="str">
        <f>LOOKUP(AB728,{0,4.31,5.38,6.45},{"Low","Medium Low","Medium High","High"})</f>
        <v>High</v>
      </c>
      <c r="AM728">
        <f>VLOOKUP(C728,'CLEAN DATA'!$C$1:$BE$1213,25,FALSE)</f>
        <v>11</v>
      </c>
      <c r="AN728">
        <f>VLOOKUP($C728,'CLEAN DATA'!$C$1:$BE$1213,2,FALSE)</f>
        <v>70</v>
      </c>
      <c r="AO728" t="str">
        <f t="shared" si="191"/>
        <v>60+</v>
      </c>
      <c r="AP728">
        <f>VLOOKUP(C728,'AT Copy'!C727:BP1939,66,FALSE)</f>
        <v>4</v>
      </c>
      <c r="AQ728">
        <f>VLOOKUP(C728,'AT Copy'!C727:BP1939,40,FALSE)</f>
        <v>0</v>
      </c>
    </row>
    <row r="729" spans="1:43" x14ac:dyDescent="0.2">
      <c r="A729">
        <v>728</v>
      </c>
      <c r="B729" s="2">
        <v>44098.601122685184</v>
      </c>
      <c r="C729" t="s">
        <v>938</v>
      </c>
      <c r="D729">
        <v>3</v>
      </c>
      <c r="E729">
        <v>1</v>
      </c>
      <c r="F729">
        <v>4</v>
      </c>
      <c r="G729">
        <v>5</v>
      </c>
      <c r="H729">
        <v>5</v>
      </c>
      <c r="I729">
        <v>5</v>
      </c>
      <c r="J729">
        <v>2</v>
      </c>
      <c r="K729">
        <v>4</v>
      </c>
      <c r="L729">
        <v>2</v>
      </c>
      <c r="M729">
        <v>5</v>
      </c>
      <c r="N729">
        <f t="shared" si="176"/>
        <v>3</v>
      </c>
      <c r="O729">
        <f t="shared" si="177"/>
        <v>7</v>
      </c>
      <c r="P729">
        <f t="shared" si="178"/>
        <v>4</v>
      </c>
      <c r="Q729">
        <f t="shared" si="179"/>
        <v>3</v>
      </c>
      <c r="R729">
        <f t="shared" si="180"/>
        <v>5</v>
      </c>
      <c r="S729">
        <f t="shared" si="181"/>
        <v>3</v>
      </c>
      <c r="T729">
        <f t="shared" si="182"/>
        <v>2</v>
      </c>
      <c r="U729">
        <f t="shared" si="183"/>
        <v>4</v>
      </c>
      <c r="V729">
        <f t="shared" si="184"/>
        <v>2</v>
      </c>
      <c r="W729">
        <f t="shared" si="185"/>
        <v>3</v>
      </c>
      <c r="X729">
        <f t="shared" si="186"/>
        <v>3</v>
      </c>
      <c r="Y729">
        <f t="shared" si="187"/>
        <v>4.5</v>
      </c>
      <c r="Z729">
        <f t="shared" si="188"/>
        <v>4</v>
      </c>
      <c r="AA729">
        <f t="shared" si="189"/>
        <v>2.5</v>
      </c>
      <c r="AB729">
        <f t="shared" si="190"/>
        <v>4</v>
      </c>
      <c r="AC729">
        <v>4.4400000000000004</v>
      </c>
      <c r="AD729">
        <v>5.23</v>
      </c>
      <c r="AE729">
        <v>5.4</v>
      </c>
      <c r="AF729">
        <v>4.83</v>
      </c>
      <c r="AG729">
        <v>5.38</v>
      </c>
      <c r="AH729" t="str">
        <f>LOOKUP(X729,{0,2.99,4.44,5.89},{"Low","Medium Low","Medium High","High"})</f>
        <v>Medium Low</v>
      </c>
      <c r="AI729" t="str">
        <f>LOOKUP(Y729,{0,4.12,5.23,6.34},{"Low","Medium Low","Medium High","High"})</f>
        <v>Medium Low</v>
      </c>
      <c r="AJ729" t="str">
        <f>LOOKUP(Z729,{0,4.08,5.4,6.72},{"Low","Medium Low","Medium High","High"})</f>
        <v>Low</v>
      </c>
      <c r="AK729" t="str">
        <f>LOOKUP(AA729,{0,3.41,4.83,6.25},{"Low","Medium Low","Medium High","High"})</f>
        <v>Low</v>
      </c>
      <c r="AL729" t="str">
        <f>LOOKUP(AB729,{0,4.31,5.38,6.45},{"Low","Medium Low","Medium High","High"})</f>
        <v>Low</v>
      </c>
      <c r="AM729">
        <f>VLOOKUP(C729,'CLEAN DATA'!$C$1:$BE$1213,25,FALSE)</f>
        <v>1</v>
      </c>
      <c r="AN729">
        <f>VLOOKUP($C729,'CLEAN DATA'!$C$1:$BE$1213,2,FALSE)</f>
        <v>50</v>
      </c>
      <c r="AO729" t="str">
        <f t="shared" si="191"/>
        <v>41-50</v>
      </c>
      <c r="AP729">
        <f>VLOOKUP(C729,'AT Copy'!C728:BP1940,66,FALSE)</f>
        <v>1</v>
      </c>
      <c r="AQ729">
        <f>VLOOKUP(C729,'AT Copy'!C728:BP1940,40,FALSE)</f>
        <v>1</v>
      </c>
    </row>
    <row r="730" spans="1:43" x14ac:dyDescent="0.2">
      <c r="A730">
        <v>729</v>
      </c>
      <c r="B730" s="2">
        <v>44098.601388888892</v>
      </c>
      <c r="C730" t="s">
        <v>939</v>
      </c>
      <c r="D730">
        <v>5</v>
      </c>
      <c r="E730">
        <v>2</v>
      </c>
      <c r="F730">
        <v>4</v>
      </c>
      <c r="G730">
        <v>5</v>
      </c>
      <c r="H730">
        <v>4</v>
      </c>
      <c r="I730">
        <v>6</v>
      </c>
      <c r="J730">
        <v>5</v>
      </c>
      <c r="K730">
        <v>2</v>
      </c>
      <c r="L730">
        <v>4</v>
      </c>
      <c r="M730">
        <v>5</v>
      </c>
      <c r="N730">
        <f t="shared" si="176"/>
        <v>5</v>
      </c>
      <c r="O730">
        <f t="shared" si="177"/>
        <v>6</v>
      </c>
      <c r="P730">
        <f t="shared" si="178"/>
        <v>4</v>
      </c>
      <c r="Q730">
        <f t="shared" si="179"/>
        <v>3</v>
      </c>
      <c r="R730">
        <f t="shared" si="180"/>
        <v>4</v>
      </c>
      <c r="S730">
        <f t="shared" si="181"/>
        <v>2</v>
      </c>
      <c r="T730">
        <f t="shared" si="182"/>
        <v>5</v>
      </c>
      <c r="U730">
        <f t="shared" si="183"/>
        <v>6</v>
      </c>
      <c r="V730">
        <f t="shared" si="184"/>
        <v>4</v>
      </c>
      <c r="W730">
        <f t="shared" si="185"/>
        <v>3</v>
      </c>
      <c r="X730">
        <f t="shared" si="186"/>
        <v>3.5</v>
      </c>
      <c r="Y730">
        <f t="shared" si="187"/>
        <v>5.5</v>
      </c>
      <c r="Z730">
        <f t="shared" si="188"/>
        <v>5</v>
      </c>
      <c r="AA730">
        <f t="shared" si="189"/>
        <v>3.5</v>
      </c>
      <c r="AB730">
        <f t="shared" si="190"/>
        <v>3.5</v>
      </c>
      <c r="AC730">
        <v>4.4400000000000004</v>
      </c>
      <c r="AD730">
        <v>5.23</v>
      </c>
      <c r="AE730">
        <v>5.4</v>
      </c>
      <c r="AF730">
        <v>4.83</v>
      </c>
      <c r="AG730">
        <v>5.38</v>
      </c>
      <c r="AH730" t="str">
        <f>LOOKUP(X730,{0,2.99,4.44,5.89},{"Low","Medium Low","Medium High","High"})</f>
        <v>Medium Low</v>
      </c>
      <c r="AI730" t="str">
        <f>LOOKUP(Y730,{0,4.12,5.23,6.34},{"Low","Medium Low","Medium High","High"})</f>
        <v>Medium High</v>
      </c>
      <c r="AJ730" t="str">
        <f>LOOKUP(Z730,{0,4.08,5.4,6.72},{"Low","Medium Low","Medium High","High"})</f>
        <v>Medium Low</v>
      </c>
      <c r="AK730" t="str">
        <f>LOOKUP(AA730,{0,3.41,4.83,6.25},{"Low","Medium Low","Medium High","High"})</f>
        <v>Medium Low</v>
      </c>
      <c r="AL730" t="str">
        <f>LOOKUP(AB730,{0,4.31,5.38,6.45},{"Low","Medium Low","Medium High","High"})</f>
        <v>Low</v>
      </c>
      <c r="AM730">
        <f>VLOOKUP(C730,'CLEAN DATA'!$C$1:$BE$1213,25,FALSE)</f>
        <v>13</v>
      </c>
      <c r="AN730">
        <f>VLOOKUP($C730,'CLEAN DATA'!$C$1:$BE$1213,2,FALSE)</f>
        <v>68</v>
      </c>
      <c r="AO730" t="str">
        <f t="shared" si="191"/>
        <v>60+</v>
      </c>
      <c r="AP730">
        <f>VLOOKUP(C730,'AT Copy'!C729:BP1941,66,FALSE)</f>
        <v>5</v>
      </c>
      <c r="AQ730">
        <f>VLOOKUP(C730,'AT Copy'!C729:BP1941,40,FALSE)</f>
        <v>1</v>
      </c>
    </row>
    <row r="731" spans="1:43" x14ac:dyDescent="0.2">
      <c r="A731">
        <v>730</v>
      </c>
      <c r="B731" s="2">
        <v>44098.601458333331</v>
      </c>
      <c r="C731" t="s">
        <v>941</v>
      </c>
      <c r="D731">
        <v>5</v>
      </c>
      <c r="E731">
        <v>5</v>
      </c>
      <c r="F731">
        <v>6</v>
      </c>
      <c r="G731">
        <v>2</v>
      </c>
      <c r="H731">
        <v>6</v>
      </c>
      <c r="I731">
        <v>5</v>
      </c>
      <c r="J731">
        <v>5</v>
      </c>
      <c r="K731">
        <v>2</v>
      </c>
      <c r="L731">
        <v>6</v>
      </c>
      <c r="M731">
        <v>2</v>
      </c>
      <c r="N731">
        <f t="shared" si="176"/>
        <v>5</v>
      </c>
      <c r="O731">
        <f t="shared" si="177"/>
        <v>3</v>
      </c>
      <c r="P731">
        <f t="shared" si="178"/>
        <v>6</v>
      </c>
      <c r="Q731">
        <f t="shared" si="179"/>
        <v>6</v>
      </c>
      <c r="R731">
        <f t="shared" si="180"/>
        <v>6</v>
      </c>
      <c r="S731">
        <f t="shared" si="181"/>
        <v>3</v>
      </c>
      <c r="T731">
        <f t="shared" si="182"/>
        <v>5</v>
      </c>
      <c r="U731">
        <f t="shared" si="183"/>
        <v>6</v>
      </c>
      <c r="V731">
        <f t="shared" si="184"/>
        <v>6</v>
      </c>
      <c r="W731">
        <f t="shared" si="185"/>
        <v>6</v>
      </c>
      <c r="X731">
        <f t="shared" si="186"/>
        <v>4</v>
      </c>
      <c r="Y731">
        <f t="shared" si="187"/>
        <v>4</v>
      </c>
      <c r="Z731">
        <f t="shared" si="188"/>
        <v>6</v>
      </c>
      <c r="AA731">
        <f t="shared" si="189"/>
        <v>6</v>
      </c>
      <c r="AB731">
        <f t="shared" si="190"/>
        <v>6</v>
      </c>
      <c r="AC731">
        <v>4.4400000000000004</v>
      </c>
      <c r="AD731">
        <v>5.23</v>
      </c>
      <c r="AE731">
        <v>5.4</v>
      </c>
      <c r="AF731">
        <v>4.83</v>
      </c>
      <c r="AG731">
        <v>5.38</v>
      </c>
      <c r="AH731" t="str">
        <f>LOOKUP(X731,{0,2.99,4.44,5.89},{"Low","Medium Low","Medium High","High"})</f>
        <v>Medium Low</v>
      </c>
      <c r="AI731" t="str">
        <f>LOOKUP(Y731,{0,4.12,5.23,6.34},{"Low","Medium Low","Medium High","High"})</f>
        <v>Low</v>
      </c>
      <c r="AJ731" t="str">
        <f>LOOKUP(Z731,{0,4.08,5.4,6.72},{"Low","Medium Low","Medium High","High"})</f>
        <v>Medium High</v>
      </c>
      <c r="AK731" t="str">
        <f>LOOKUP(AA731,{0,3.41,4.83,6.25},{"Low","Medium Low","Medium High","High"})</f>
        <v>Medium High</v>
      </c>
      <c r="AL731" t="str">
        <f>LOOKUP(AB731,{0,4.31,5.38,6.45},{"Low","Medium Low","Medium High","High"})</f>
        <v>Medium High</v>
      </c>
      <c r="AM731">
        <f>VLOOKUP(C731,'CLEAN DATA'!$C$1:$BE$1213,25,FALSE)</f>
        <v>13</v>
      </c>
      <c r="AN731">
        <f>VLOOKUP($C731,'CLEAN DATA'!$C$1:$BE$1213,2,FALSE)</f>
        <v>59</v>
      </c>
      <c r="AO731" t="str">
        <f t="shared" si="191"/>
        <v>51-60</v>
      </c>
      <c r="AP731">
        <f>VLOOKUP(C731,'AT Copy'!C730:BP1942,66,FALSE)</f>
        <v>3</v>
      </c>
      <c r="AQ731">
        <f>VLOOKUP(C731,'AT Copy'!C730:BP1942,40,FALSE)</f>
        <v>0</v>
      </c>
    </row>
    <row r="732" spans="1:43" x14ac:dyDescent="0.2">
      <c r="A732">
        <v>731</v>
      </c>
      <c r="B732" s="2">
        <v>44098.602997685186</v>
      </c>
      <c r="C732" t="s">
        <v>942</v>
      </c>
      <c r="D732">
        <v>6</v>
      </c>
      <c r="E732">
        <v>7</v>
      </c>
      <c r="F732">
        <v>7</v>
      </c>
      <c r="G732">
        <v>6</v>
      </c>
      <c r="H732">
        <v>7</v>
      </c>
      <c r="I732">
        <v>6</v>
      </c>
      <c r="J732">
        <v>7</v>
      </c>
      <c r="K732">
        <v>7</v>
      </c>
      <c r="L732">
        <v>7</v>
      </c>
      <c r="M732">
        <v>7</v>
      </c>
      <c r="N732">
        <f t="shared" si="176"/>
        <v>6</v>
      </c>
      <c r="O732">
        <f t="shared" si="177"/>
        <v>1</v>
      </c>
      <c r="P732">
        <f t="shared" si="178"/>
        <v>7</v>
      </c>
      <c r="Q732">
        <f t="shared" si="179"/>
        <v>2</v>
      </c>
      <c r="R732">
        <f t="shared" si="180"/>
        <v>7</v>
      </c>
      <c r="S732">
        <f t="shared" si="181"/>
        <v>2</v>
      </c>
      <c r="T732">
        <f t="shared" si="182"/>
        <v>7</v>
      </c>
      <c r="U732">
        <f t="shared" si="183"/>
        <v>1</v>
      </c>
      <c r="V732">
        <f t="shared" si="184"/>
        <v>7</v>
      </c>
      <c r="W732">
        <f t="shared" si="185"/>
        <v>1</v>
      </c>
      <c r="X732">
        <f t="shared" si="186"/>
        <v>4</v>
      </c>
      <c r="Y732">
        <f t="shared" si="187"/>
        <v>4</v>
      </c>
      <c r="Z732">
        <f t="shared" si="188"/>
        <v>4</v>
      </c>
      <c r="AA732">
        <f t="shared" si="189"/>
        <v>4.5</v>
      </c>
      <c r="AB732">
        <f t="shared" si="190"/>
        <v>4</v>
      </c>
      <c r="AC732">
        <v>4.4400000000000004</v>
      </c>
      <c r="AD732">
        <v>5.23</v>
      </c>
      <c r="AE732">
        <v>5.4</v>
      </c>
      <c r="AF732">
        <v>4.83</v>
      </c>
      <c r="AG732">
        <v>5.38</v>
      </c>
      <c r="AH732" t="str">
        <f>LOOKUP(X732,{0,2.99,4.44,5.89},{"Low","Medium Low","Medium High","High"})</f>
        <v>Medium Low</v>
      </c>
      <c r="AI732" t="str">
        <f>LOOKUP(Y732,{0,4.12,5.23,6.34},{"Low","Medium Low","Medium High","High"})</f>
        <v>Low</v>
      </c>
      <c r="AJ732" t="str">
        <f>LOOKUP(Z732,{0,4.08,5.4,6.72},{"Low","Medium Low","Medium High","High"})</f>
        <v>Low</v>
      </c>
      <c r="AK732" t="str">
        <f>LOOKUP(AA732,{0,3.41,4.83,6.25},{"Low","Medium Low","Medium High","High"})</f>
        <v>Medium Low</v>
      </c>
      <c r="AL732" t="str">
        <f>LOOKUP(AB732,{0,4.31,5.38,6.45},{"Low","Medium Low","Medium High","High"})</f>
        <v>Low</v>
      </c>
      <c r="AM732">
        <f>VLOOKUP(C732,'CLEAN DATA'!$C$1:$BE$1213,25,FALSE)</f>
        <v>9</v>
      </c>
      <c r="AN732">
        <f>VLOOKUP($C732,'CLEAN DATA'!$C$1:$BE$1213,2,FALSE)</f>
        <v>41</v>
      </c>
      <c r="AO732" t="str">
        <f t="shared" si="191"/>
        <v>41-50</v>
      </c>
      <c r="AP732">
        <f>VLOOKUP(C732,'AT Copy'!C731:BP1943,66,FALSE)</f>
        <v>1</v>
      </c>
      <c r="AQ732">
        <f>VLOOKUP(C732,'AT Copy'!C731:BP1943,40,FALSE)</f>
        <v>1</v>
      </c>
    </row>
    <row r="733" spans="1:43" x14ac:dyDescent="0.2">
      <c r="A733">
        <v>732</v>
      </c>
      <c r="B733" s="2">
        <v>44098.603101851855</v>
      </c>
      <c r="C733" t="s">
        <v>943</v>
      </c>
      <c r="D733">
        <v>6</v>
      </c>
      <c r="E733">
        <v>1</v>
      </c>
      <c r="F733">
        <v>6</v>
      </c>
      <c r="G733">
        <v>4</v>
      </c>
      <c r="H733">
        <v>6</v>
      </c>
      <c r="I733">
        <v>1</v>
      </c>
      <c r="J733">
        <v>6</v>
      </c>
      <c r="K733">
        <v>1</v>
      </c>
      <c r="L733">
        <v>4</v>
      </c>
      <c r="M733">
        <v>1</v>
      </c>
      <c r="N733">
        <f t="shared" si="176"/>
        <v>6</v>
      </c>
      <c r="O733">
        <f t="shared" si="177"/>
        <v>7</v>
      </c>
      <c r="P733">
        <f t="shared" si="178"/>
        <v>6</v>
      </c>
      <c r="Q733">
        <f t="shared" si="179"/>
        <v>4</v>
      </c>
      <c r="R733">
        <f t="shared" si="180"/>
        <v>6</v>
      </c>
      <c r="S733">
        <f t="shared" si="181"/>
        <v>7</v>
      </c>
      <c r="T733">
        <f t="shared" si="182"/>
        <v>6</v>
      </c>
      <c r="U733">
        <f t="shared" si="183"/>
        <v>7</v>
      </c>
      <c r="V733">
        <f t="shared" si="184"/>
        <v>4</v>
      </c>
      <c r="W733">
        <f t="shared" si="185"/>
        <v>7</v>
      </c>
      <c r="X733">
        <f t="shared" si="186"/>
        <v>6.5</v>
      </c>
      <c r="Y733">
        <f t="shared" si="187"/>
        <v>6.5</v>
      </c>
      <c r="Z733">
        <f t="shared" si="188"/>
        <v>6.5</v>
      </c>
      <c r="AA733">
        <f t="shared" si="189"/>
        <v>4</v>
      </c>
      <c r="AB733">
        <f t="shared" si="190"/>
        <v>6.5</v>
      </c>
      <c r="AC733">
        <v>4.4400000000000004</v>
      </c>
      <c r="AD733">
        <v>5.23</v>
      </c>
      <c r="AE733">
        <v>5.4</v>
      </c>
      <c r="AF733">
        <v>4.83</v>
      </c>
      <c r="AG733">
        <v>5.38</v>
      </c>
      <c r="AH733" t="str">
        <f>LOOKUP(X733,{0,2.99,4.44,5.89},{"Low","Medium Low","Medium High","High"})</f>
        <v>High</v>
      </c>
      <c r="AI733" t="str">
        <f>LOOKUP(Y733,{0,4.12,5.23,6.34},{"Low","Medium Low","Medium High","High"})</f>
        <v>High</v>
      </c>
      <c r="AJ733" t="str">
        <f>LOOKUP(Z733,{0,4.08,5.4,6.72},{"Low","Medium Low","Medium High","High"})</f>
        <v>Medium High</v>
      </c>
      <c r="AK733" t="str">
        <f>LOOKUP(AA733,{0,3.41,4.83,6.25},{"Low","Medium Low","Medium High","High"})</f>
        <v>Medium Low</v>
      </c>
      <c r="AL733" t="str">
        <f>LOOKUP(AB733,{0,4.31,5.38,6.45},{"Low","Medium Low","Medium High","High"})</f>
        <v>High</v>
      </c>
      <c r="AM733">
        <f>VLOOKUP(C733,'CLEAN DATA'!$C$1:$BE$1213,25,FALSE)</f>
        <v>11</v>
      </c>
      <c r="AN733">
        <f>VLOOKUP($C733,'CLEAN DATA'!$C$1:$BE$1213,2,FALSE)</f>
        <v>69</v>
      </c>
      <c r="AO733" t="str">
        <f t="shared" si="191"/>
        <v>60+</v>
      </c>
      <c r="AP733">
        <f>VLOOKUP(C733,'AT Copy'!C732:BP1944,66,FALSE)</f>
        <v>4</v>
      </c>
      <c r="AQ733">
        <f>VLOOKUP(C733,'AT Copy'!C732:BP1944,40,FALSE)</f>
        <v>0</v>
      </c>
    </row>
    <row r="734" spans="1:43" x14ac:dyDescent="0.2">
      <c r="A734">
        <v>733</v>
      </c>
      <c r="B734" s="2">
        <v>44098.603148148148</v>
      </c>
      <c r="C734" t="s">
        <v>945</v>
      </c>
      <c r="D734">
        <v>5</v>
      </c>
      <c r="E734">
        <v>5</v>
      </c>
      <c r="F734">
        <v>6</v>
      </c>
      <c r="G734">
        <v>5</v>
      </c>
      <c r="H734">
        <v>5</v>
      </c>
      <c r="I734">
        <v>3</v>
      </c>
      <c r="J734">
        <v>5</v>
      </c>
      <c r="K734">
        <v>3</v>
      </c>
      <c r="L734">
        <v>4</v>
      </c>
      <c r="M734">
        <v>3</v>
      </c>
      <c r="N734">
        <f t="shared" si="176"/>
        <v>5</v>
      </c>
      <c r="O734">
        <f t="shared" si="177"/>
        <v>3</v>
      </c>
      <c r="P734">
        <f t="shared" si="178"/>
        <v>6</v>
      </c>
      <c r="Q734">
        <f t="shared" si="179"/>
        <v>3</v>
      </c>
      <c r="R734">
        <f t="shared" si="180"/>
        <v>5</v>
      </c>
      <c r="S734">
        <f t="shared" si="181"/>
        <v>5</v>
      </c>
      <c r="T734">
        <f t="shared" si="182"/>
        <v>5</v>
      </c>
      <c r="U734">
        <f t="shared" si="183"/>
        <v>5</v>
      </c>
      <c r="V734">
        <f t="shared" si="184"/>
        <v>4</v>
      </c>
      <c r="W734">
        <f t="shared" si="185"/>
        <v>5</v>
      </c>
      <c r="X734">
        <f t="shared" si="186"/>
        <v>5</v>
      </c>
      <c r="Y734">
        <f t="shared" si="187"/>
        <v>4</v>
      </c>
      <c r="Z734">
        <f t="shared" si="188"/>
        <v>5.5</v>
      </c>
      <c r="AA734">
        <f t="shared" si="189"/>
        <v>3.5</v>
      </c>
      <c r="AB734">
        <f t="shared" si="190"/>
        <v>5</v>
      </c>
      <c r="AC734">
        <v>4.4400000000000004</v>
      </c>
      <c r="AD734">
        <v>5.23</v>
      </c>
      <c r="AE734">
        <v>5.4</v>
      </c>
      <c r="AF734">
        <v>4.83</v>
      </c>
      <c r="AG734">
        <v>5.38</v>
      </c>
      <c r="AH734" t="str">
        <f>LOOKUP(X734,{0,2.99,4.44,5.89},{"Low","Medium Low","Medium High","High"})</f>
        <v>Medium High</v>
      </c>
      <c r="AI734" t="str">
        <f>LOOKUP(Y734,{0,4.12,5.23,6.34},{"Low","Medium Low","Medium High","High"})</f>
        <v>Low</v>
      </c>
      <c r="AJ734" t="str">
        <f>LOOKUP(Z734,{0,4.08,5.4,6.72},{"Low","Medium Low","Medium High","High"})</f>
        <v>Medium High</v>
      </c>
      <c r="AK734" t="str">
        <f>LOOKUP(AA734,{0,3.41,4.83,6.25},{"Low","Medium Low","Medium High","High"})</f>
        <v>Medium Low</v>
      </c>
      <c r="AL734" t="str">
        <f>LOOKUP(AB734,{0,4.31,5.38,6.45},{"Low","Medium Low","Medium High","High"})</f>
        <v>Medium Low</v>
      </c>
      <c r="AM734">
        <f>VLOOKUP(C734,'CLEAN DATA'!$C$1:$BE$1213,25,FALSE)</f>
        <v>1</v>
      </c>
      <c r="AN734">
        <f>VLOOKUP($C734,'CLEAN DATA'!$C$1:$BE$1213,2,FALSE)</f>
        <v>35</v>
      </c>
      <c r="AO734" t="str">
        <f t="shared" si="191"/>
        <v>31-40</v>
      </c>
      <c r="AP734">
        <f>VLOOKUP(C734,'AT Copy'!C733:BP1945,66,FALSE)</f>
        <v>7</v>
      </c>
      <c r="AQ734">
        <f>VLOOKUP(C734,'AT Copy'!C733:BP1945,40,FALSE)</f>
        <v>0</v>
      </c>
    </row>
    <row r="735" spans="1:43" x14ac:dyDescent="0.2">
      <c r="A735">
        <v>734</v>
      </c>
      <c r="B735" s="2">
        <v>44098.603217592594</v>
      </c>
      <c r="C735" t="s">
        <v>946</v>
      </c>
      <c r="D735">
        <v>7</v>
      </c>
      <c r="E735">
        <v>7</v>
      </c>
      <c r="F735">
        <v>7</v>
      </c>
      <c r="G735">
        <v>6</v>
      </c>
      <c r="H735">
        <v>6</v>
      </c>
      <c r="I735">
        <v>7</v>
      </c>
      <c r="J735">
        <v>6</v>
      </c>
      <c r="K735">
        <v>7</v>
      </c>
      <c r="L735">
        <v>7</v>
      </c>
      <c r="M735">
        <v>6</v>
      </c>
      <c r="N735">
        <f t="shared" si="176"/>
        <v>7</v>
      </c>
      <c r="O735">
        <f t="shared" si="177"/>
        <v>1</v>
      </c>
      <c r="P735">
        <f t="shared" si="178"/>
        <v>7</v>
      </c>
      <c r="Q735">
        <f t="shared" si="179"/>
        <v>2</v>
      </c>
      <c r="R735">
        <f t="shared" si="180"/>
        <v>6</v>
      </c>
      <c r="S735">
        <f t="shared" si="181"/>
        <v>1</v>
      </c>
      <c r="T735">
        <f t="shared" si="182"/>
        <v>6</v>
      </c>
      <c r="U735">
        <f t="shared" si="183"/>
        <v>1</v>
      </c>
      <c r="V735">
        <f t="shared" si="184"/>
        <v>7</v>
      </c>
      <c r="W735">
        <f t="shared" si="185"/>
        <v>2</v>
      </c>
      <c r="X735">
        <f t="shared" si="186"/>
        <v>4</v>
      </c>
      <c r="Y735">
        <f t="shared" si="187"/>
        <v>3.5</v>
      </c>
      <c r="Z735">
        <f t="shared" si="188"/>
        <v>4</v>
      </c>
      <c r="AA735">
        <f t="shared" si="189"/>
        <v>4.5</v>
      </c>
      <c r="AB735">
        <f t="shared" si="190"/>
        <v>4</v>
      </c>
      <c r="AC735">
        <v>4.4400000000000004</v>
      </c>
      <c r="AD735">
        <v>5.23</v>
      </c>
      <c r="AE735">
        <v>5.4</v>
      </c>
      <c r="AF735">
        <v>4.83</v>
      </c>
      <c r="AG735">
        <v>5.38</v>
      </c>
      <c r="AH735" t="str">
        <f>LOOKUP(X735,{0,2.99,4.44,5.89},{"Low","Medium Low","Medium High","High"})</f>
        <v>Medium Low</v>
      </c>
      <c r="AI735" t="str">
        <f>LOOKUP(Y735,{0,4.12,5.23,6.34},{"Low","Medium Low","Medium High","High"})</f>
        <v>Low</v>
      </c>
      <c r="AJ735" t="str">
        <f>LOOKUP(Z735,{0,4.08,5.4,6.72},{"Low","Medium Low","Medium High","High"})</f>
        <v>Low</v>
      </c>
      <c r="AK735" t="str">
        <f>LOOKUP(AA735,{0,3.41,4.83,6.25},{"Low","Medium Low","Medium High","High"})</f>
        <v>Medium Low</v>
      </c>
      <c r="AL735" t="str">
        <f>LOOKUP(AB735,{0,4.31,5.38,6.45},{"Low","Medium Low","Medium High","High"})</f>
        <v>Low</v>
      </c>
      <c r="AM735">
        <f>VLOOKUP(C735,'CLEAN DATA'!$C$1:$BE$1213,25,FALSE)</f>
        <v>1</v>
      </c>
      <c r="AN735">
        <f>VLOOKUP($C735,'CLEAN DATA'!$C$1:$BE$1213,2,FALSE)</f>
        <v>42</v>
      </c>
      <c r="AO735" t="str">
        <f t="shared" si="191"/>
        <v>41-50</v>
      </c>
      <c r="AP735">
        <f>VLOOKUP(C735,'AT Copy'!C734:BP1946,66,FALSE)</f>
        <v>1</v>
      </c>
      <c r="AQ735">
        <f>VLOOKUP(C735,'AT Copy'!C734:BP1946,40,FALSE)</f>
        <v>0</v>
      </c>
    </row>
    <row r="736" spans="1:43" x14ac:dyDescent="0.2">
      <c r="A736">
        <v>735</v>
      </c>
      <c r="B736" s="2">
        <v>44098.603576388887</v>
      </c>
      <c r="C736" t="s">
        <v>947</v>
      </c>
      <c r="D736">
        <v>6</v>
      </c>
      <c r="E736">
        <v>2</v>
      </c>
      <c r="F736">
        <v>6</v>
      </c>
      <c r="G736">
        <v>4</v>
      </c>
      <c r="H736">
        <v>7</v>
      </c>
      <c r="I736">
        <v>2</v>
      </c>
      <c r="J736">
        <v>7</v>
      </c>
      <c r="K736">
        <v>2</v>
      </c>
      <c r="L736">
        <v>6</v>
      </c>
      <c r="M736">
        <v>1</v>
      </c>
      <c r="N736">
        <f t="shared" si="176"/>
        <v>6</v>
      </c>
      <c r="O736">
        <f t="shared" si="177"/>
        <v>6</v>
      </c>
      <c r="P736">
        <f t="shared" si="178"/>
        <v>6</v>
      </c>
      <c r="Q736">
        <f t="shared" si="179"/>
        <v>4</v>
      </c>
      <c r="R736">
        <f t="shared" si="180"/>
        <v>7</v>
      </c>
      <c r="S736">
        <f t="shared" si="181"/>
        <v>6</v>
      </c>
      <c r="T736">
        <f t="shared" si="182"/>
        <v>7</v>
      </c>
      <c r="U736">
        <f t="shared" si="183"/>
        <v>6</v>
      </c>
      <c r="V736">
        <f t="shared" si="184"/>
        <v>6</v>
      </c>
      <c r="W736">
        <f t="shared" si="185"/>
        <v>7</v>
      </c>
      <c r="X736">
        <f t="shared" si="186"/>
        <v>6</v>
      </c>
      <c r="Y736">
        <f t="shared" si="187"/>
        <v>6.5</v>
      </c>
      <c r="Z736">
        <f t="shared" si="188"/>
        <v>6</v>
      </c>
      <c r="AA736">
        <f t="shared" si="189"/>
        <v>5</v>
      </c>
      <c r="AB736">
        <f t="shared" si="190"/>
        <v>7</v>
      </c>
      <c r="AC736">
        <v>4.4400000000000004</v>
      </c>
      <c r="AD736">
        <v>5.23</v>
      </c>
      <c r="AE736">
        <v>5.4</v>
      </c>
      <c r="AF736">
        <v>4.83</v>
      </c>
      <c r="AG736">
        <v>5.38</v>
      </c>
      <c r="AH736" t="str">
        <f>LOOKUP(X736,{0,2.99,4.44,5.89},{"Low","Medium Low","Medium High","High"})</f>
        <v>High</v>
      </c>
      <c r="AI736" t="str">
        <f>LOOKUP(Y736,{0,4.12,5.23,6.34},{"Low","Medium Low","Medium High","High"})</f>
        <v>High</v>
      </c>
      <c r="AJ736" t="str">
        <f>LOOKUP(Z736,{0,4.08,5.4,6.72},{"Low","Medium Low","Medium High","High"})</f>
        <v>Medium High</v>
      </c>
      <c r="AK736" t="str">
        <f>LOOKUP(AA736,{0,3.41,4.83,6.25},{"Low","Medium Low","Medium High","High"})</f>
        <v>Medium High</v>
      </c>
      <c r="AL736" t="str">
        <f>LOOKUP(AB736,{0,4.31,5.38,6.45},{"Low","Medium Low","Medium High","High"})</f>
        <v>High</v>
      </c>
      <c r="AM736">
        <f>VLOOKUP(C736,'CLEAN DATA'!$C$1:$BE$1213,25,FALSE)</f>
        <v>13</v>
      </c>
      <c r="AN736">
        <f>VLOOKUP($C736,'CLEAN DATA'!$C$1:$BE$1213,2,FALSE)</f>
        <v>56</v>
      </c>
      <c r="AO736" t="str">
        <f t="shared" si="191"/>
        <v>51-60</v>
      </c>
      <c r="AP736">
        <f>VLOOKUP(C736,'AT Copy'!C735:BP1947,66,FALSE)</f>
        <v>4</v>
      </c>
      <c r="AQ736">
        <f>VLOOKUP(C736,'AT Copy'!C735:BP1947,40,FALSE)</f>
        <v>1</v>
      </c>
    </row>
    <row r="737" spans="1:43" x14ac:dyDescent="0.2">
      <c r="A737">
        <v>736</v>
      </c>
      <c r="B737" s="2">
        <v>44098.603761574072</v>
      </c>
      <c r="C737" t="s">
        <v>948</v>
      </c>
      <c r="D737">
        <v>1</v>
      </c>
      <c r="E737">
        <v>1</v>
      </c>
      <c r="F737">
        <v>5</v>
      </c>
      <c r="G737">
        <v>1</v>
      </c>
      <c r="H737">
        <v>7</v>
      </c>
      <c r="I737">
        <v>6</v>
      </c>
      <c r="J737">
        <v>1</v>
      </c>
      <c r="K737">
        <v>4</v>
      </c>
      <c r="L737">
        <v>1</v>
      </c>
      <c r="M737">
        <v>1</v>
      </c>
      <c r="N737">
        <f t="shared" si="176"/>
        <v>1</v>
      </c>
      <c r="O737">
        <f t="shared" si="177"/>
        <v>7</v>
      </c>
      <c r="P737">
        <f t="shared" si="178"/>
        <v>5</v>
      </c>
      <c r="Q737">
        <f t="shared" si="179"/>
        <v>7</v>
      </c>
      <c r="R737">
        <f t="shared" si="180"/>
        <v>7</v>
      </c>
      <c r="S737">
        <f t="shared" si="181"/>
        <v>2</v>
      </c>
      <c r="T737">
        <f t="shared" si="182"/>
        <v>1</v>
      </c>
      <c r="U737">
        <f t="shared" si="183"/>
        <v>4</v>
      </c>
      <c r="V737">
        <f t="shared" si="184"/>
        <v>1</v>
      </c>
      <c r="W737">
        <f t="shared" si="185"/>
        <v>7</v>
      </c>
      <c r="X737">
        <f t="shared" si="186"/>
        <v>1.5</v>
      </c>
      <c r="Y737">
        <f t="shared" si="187"/>
        <v>4</v>
      </c>
      <c r="Z737">
        <f t="shared" si="188"/>
        <v>4.5</v>
      </c>
      <c r="AA737">
        <f t="shared" si="189"/>
        <v>4</v>
      </c>
      <c r="AB737">
        <f t="shared" si="190"/>
        <v>7</v>
      </c>
      <c r="AC737">
        <v>4.4400000000000004</v>
      </c>
      <c r="AD737">
        <v>5.23</v>
      </c>
      <c r="AE737">
        <v>5.4</v>
      </c>
      <c r="AF737">
        <v>4.83</v>
      </c>
      <c r="AG737">
        <v>5.38</v>
      </c>
      <c r="AH737" t="str">
        <f>LOOKUP(X737,{0,2.99,4.44,5.89},{"Low","Medium Low","Medium High","High"})</f>
        <v>Low</v>
      </c>
      <c r="AI737" t="str">
        <f>LOOKUP(Y737,{0,4.12,5.23,6.34},{"Low","Medium Low","Medium High","High"})</f>
        <v>Low</v>
      </c>
      <c r="AJ737" t="str">
        <f>LOOKUP(Z737,{0,4.08,5.4,6.72},{"Low","Medium Low","Medium High","High"})</f>
        <v>Medium Low</v>
      </c>
      <c r="AK737" t="str">
        <f>LOOKUP(AA737,{0,3.41,4.83,6.25},{"Low","Medium Low","Medium High","High"})</f>
        <v>Medium Low</v>
      </c>
      <c r="AL737" t="str">
        <f>LOOKUP(AB737,{0,4.31,5.38,6.45},{"Low","Medium Low","Medium High","High"})</f>
        <v>High</v>
      </c>
      <c r="AM737">
        <f>VLOOKUP(C737,'CLEAN DATA'!$C$1:$BE$1213,25,FALSE)</f>
        <v>1</v>
      </c>
      <c r="AN737">
        <f>VLOOKUP($C737,'CLEAN DATA'!$C$1:$BE$1213,2,FALSE)</f>
        <v>40</v>
      </c>
      <c r="AO737" t="str">
        <f t="shared" si="191"/>
        <v>31-40</v>
      </c>
      <c r="AP737">
        <f>VLOOKUP(C737,'AT Copy'!C736:BP1948,66,FALSE)</f>
        <v>3</v>
      </c>
      <c r="AQ737">
        <f>VLOOKUP(C737,'AT Copy'!C736:BP1948,40,FALSE)</f>
        <v>0</v>
      </c>
    </row>
    <row r="738" spans="1:43" x14ac:dyDescent="0.2">
      <c r="A738">
        <v>737</v>
      </c>
      <c r="B738" s="2">
        <v>44098.604988425926</v>
      </c>
      <c r="C738" t="s">
        <v>949</v>
      </c>
      <c r="D738">
        <v>2</v>
      </c>
      <c r="E738">
        <v>5</v>
      </c>
      <c r="F738">
        <v>7</v>
      </c>
      <c r="G738">
        <v>5</v>
      </c>
      <c r="H738">
        <v>5</v>
      </c>
      <c r="I738">
        <v>6</v>
      </c>
      <c r="J738">
        <v>6</v>
      </c>
      <c r="K738">
        <v>3</v>
      </c>
      <c r="L738">
        <v>6</v>
      </c>
      <c r="M738">
        <v>5</v>
      </c>
      <c r="N738">
        <f t="shared" si="176"/>
        <v>2</v>
      </c>
      <c r="O738">
        <f t="shared" si="177"/>
        <v>3</v>
      </c>
      <c r="P738">
        <f t="shared" si="178"/>
        <v>7</v>
      </c>
      <c r="Q738">
        <f t="shared" si="179"/>
        <v>3</v>
      </c>
      <c r="R738">
        <f t="shared" si="180"/>
        <v>5</v>
      </c>
      <c r="S738">
        <f t="shared" si="181"/>
        <v>2</v>
      </c>
      <c r="T738">
        <f t="shared" si="182"/>
        <v>6</v>
      </c>
      <c r="U738">
        <f t="shared" si="183"/>
        <v>5</v>
      </c>
      <c r="V738">
        <f t="shared" si="184"/>
        <v>6</v>
      </c>
      <c r="W738">
        <f t="shared" si="185"/>
        <v>3</v>
      </c>
      <c r="X738">
        <f t="shared" si="186"/>
        <v>2</v>
      </c>
      <c r="Y738">
        <f t="shared" si="187"/>
        <v>4.5</v>
      </c>
      <c r="Z738">
        <f t="shared" si="188"/>
        <v>6</v>
      </c>
      <c r="AA738">
        <f t="shared" si="189"/>
        <v>4.5</v>
      </c>
      <c r="AB738">
        <f t="shared" si="190"/>
        <v>4</v>
      </c>
      <c r="AC738">
        <v>4.4400000000000004</v>
      </c>
      <c r="AD738">
        <v>5.23</v>
      </c>
      <c r="AE738">
        <v>5.4</v>
      </c>
      <c r="AF738">
        <v>4.83</v>
      </c>
      <c r="AG738">
        <v>5.38</v>
      </c>
      <c r="AH738" t="str">
        <f>LOOKUP(X738,{0,2.99,4.44,5.89},{"Low","Medium Low","Medium High","High"})</f>
        <v>Low</v>
      </c>
      <c r="AI738" t="str">
        <f>LOOKUP(Y738,{0,4.12,5.23,6.34},{"Low","Medium Low","Medium High","High"})</f>
        <v>Medium Low</v>
      </c>
      <c r="AJ738" t="str">
        <f>LOOKUP(Z738,{0,4.08,5.4,6.72},{"Low","Medium Low","Medium High","High"})</f>
        <v>Medium High</v>
      </c>
      <c r="AK738" t="str">
        <f>LOOKUP(AA738,{0,3.41,4.83,6.25},{"Low","Medium Low","Medium High","High"})</f>
        <v>Medium Low</v>
      </c>
      <c r="AL738" t="str">
        <f>LOOKUP(AB738,{0,4.31,5.38,6.45},{"Low","Medium Low","Medium High","High"})</f>
        <v>Low</v>
      </c>
      <c r="AM738">
        <f>VLOOKUP(C738,'CLEAN DATA'!$C$1:$BE$1213,25,FALSE)</f>
        <v>12</v>
      </c>
      <c r="AN738">
        <f>VLOOKUP($C738,'CLEAN DATA'!$C$1:$BE$1213,2,FALSE)</f>
        <v>33</v>
      </c>
      <c r="AO738" t="str">
        <f t="shared" si="191"/>
        <v>31-40</v>
      </c>
      <c r="AP738">
        <f>VLOOKUP(C738,'AT Copy'!C737:BP1949,66,FALSE)</f>
        <v>5</v>
      </c>
      <c r="AQ738">
        <f>VLOOKUP(C738,'AT Copy'!C737:BP1949,40,FALSE)</f>
        <v>1</v>
      </c>
    </row>
    <row r="739" spans="1:43" x14ac:dyDescent="0.2">
      <c r="A739">
        <v>738</v>
      </c>
      <c r="B739" s="2">
        <v>44098.606481481482</v>
      </c>
      <c r="C739" t="s">
        <v>951</v>
      </c>
      <c r="D739">
        <v>1</v>
      </c>
      <c r="E739">
        <v>5</v>
      </c>
      <c r="F739">
        <v>3</v>
      </c>
      <c r="G739">
        <v>6</v>
      </c>
      <c r="H739">
        <v>2</v>
      </c>
      <c r="I739">
        <v>7</v>
      </c>
      <c r="J739">
        <v>4</v>
      </c>
      <c r="K739">
        <v>4</v>
      </c>
      <c r="L739">
        <v>1</v>
      </c>
      <c r="M739">
        <v>5</v>
      </c>
      <c r="N739">
        <f t="shared" si="176"/>
        <v>1</v>
      </c>
      <c r="O739">
        <f t="shared" si="177"/>
        <v>3</v>
      </c>
      <c r="P739">
        <f t="shared" si="178"/>
        <v>3</v>
      </c>
      <c r="Q739">
        <f t="shared" si="179"/>
        <v>2</v>
      </c>
      <c r="R739">
        <f t="shared" si="180"/>
        <v>2</v>
      </c>
      <c r="S739">
        <f t="shared" si="181"/>
        <v>1</v>
      </c>
      <c r="T739">
        <f t="shared" si="182"/>
        <v>4</v>
      </c>
      <c r="U739">
        <f t="shared" si="183"/>
        <v>4</v>
      </c>
      <c r="V739">
        <f t="shared" si="184"/>
        <v>1</v>
      </c>
      <c r="W739">
        <f t="shared" si="185"/>
        <v>3</v>
      </c>
      <c r="X739">
        <f t="shared" si="186"/>
        <v>1</v>
      </c>
      <c r="Y739">
        <f t="shared" si="187"/>
        <v>3.5</v>
      </c>
      <c r="Z739">
        <f t="shared" si="188"/>
        <v>3.5</v>
      </c>
      <c r="AA739">
        <f t="shared" si="189"/>
        <v>1.5</v>
      </c>
      <c r="AB739">
        <f t="shared" si="190"/>
        <v>2.5</v>
      </c>
      <c r="AC739">
        <v>4.4400000000000004</v>
      </c>
      <c r="AD739">
        <v>5.23</v>
      </c>
      <c r="AE739">
        <v>5.4</v>
      </c>
      <c r="AF739">
        <v>4.83</v>
      </c>
      <c r="AG739">
        <v>5.38</v>
      </c>
      <c r="AH739" t="str">
        <f>LOOKUP(X739,{0,2.99,4.44,5.89},{"Low","Medium Low","Medium High","High"})</f>
        <v>Low</v>
      </c>
      <c r="AI739" t="str">
        <f>LOOKUP(Y739,{0,4.12,5.23,6.34},{"Low","Medium Low","Medium High","High"})</f>
        <v>Low</v>
      </c>
      <c r="AJ739" t="str">
        <f>LOOKUP(Z739,{0,4.08,5.4,6.72},{"Low","Medium Low","Medium High","High"})</f>
        <v>Low</v>
      </c>
      <c r="AK739" t="str">
        <f>LOOKUP(AA739,{0,3.41,4.83,6.25},{"Low","Medium Low","Medium High","High"})</f>
        <v>Low</v>
      </c>
      <c r="AL739" t="str">
        <f>LOOKUP(AB739,{0,4.31,5.38,6.45},{"Low","Medium Low","Medium High","High"})</f>
        <v>Low</v>
      </c>
      <c r="AM739">
        <f>VLOOKUP(C739,'CLEAN DATA'!$C$1:$BE$1213,25,FALSE)</f>
        <v>7</v>
      </c>
      <c r="AN739">
        <f>VLOOKUP($C739,'CLEAN DATA'!$C$1:$BE$1213,2,FALSE)</f>
        <v>69</v>
      </c>
      <c r="AO739" t="str">
        <f t="shared" si="191"/>
        <v>60+</v>
      </c>
      <c r="AP739">
        <f>VLOOKUP(C739,'AT Copy'!C738:BP1950,66,FALSE)</f>
        <v>5</v>
      </c>
      <c r="AQ739">
        <f>VLOOKUP(C739,'AT Copy'!C738:BP1950,40,FALSE)</f>
        <v>1</v>
      </c>
    </row>
    <row r="740" spans="1:43" x14ac:dyDescent="0.2">
      <c r="A740">
        <v>739</v>
      </c>
      <c r="B740" s="2">
        <v>44098.606620370374</v>
      </c>
      <c r="C740" t="s">
        <v>952</v>
      </c>
      <c r="D740">
        <v>4</v>
      </c>
      <c r="E740">
        <v>4</v>
      </c>
      <c r="F740">
        <v>4</v>
      </c>
      <c r="G740">
        <v>4</v>
      </c>
      <c r="H740">
        <v>4</v>
      </c>
      <c r="I740">
        <v>4</v>
      </c>
      <c r="J740">
        <v>4</v>
      </c>
      <c r="K740">
        <v>4</v>
      </c>
      <c r="L740">
        <v>6</v>
      </c>
      <c r="M740">
        <v>4</v>
      </c>
      <c r="N740">
        <f t="shared" si="176"/>
        <v>4</v>
      </c>
      <c r="O740">
        <f t="shared" si="177"/>
        <v>4</v>
      </c>
      <c r="P740">
        <f t="shared" si="178"/>
        <v>4</v>
      </c>
      <c r="Q740">
        <f t="shared" si="179"/>
        <v>4</v>
      </c>
      <c r="R740">
        <f t="shared" si="180"/>
        <v>4</v>
      </c>
      <c r="S740">
        <f t="shared" si="181"/>
        <v>4</v>
      </c>
      <c r="T740">
        <f t="shared" si="182"/>
        <v>4</v>
      </c>
      <c r="U740">
        <f t="shared" si="183"/>
        <v>4</v>
      </c>
      <c r="V740">
        <f t="shared" si="184"/>
        <v>6</v>
      </c>
      <c r="W740">
        <f t="shared" si="185"/>
        <v>4</v>
      </c>
      <c r="X740">
        <f t="shared" si="186"/>
        <v>4</v>
      </c>
      <c r="Y740">
        <f t="shared" si="187"/>
        <v>4</v>
      </c>
      <c r="Z740">
        <f t="shared" si="188"/>
        <v>4</v>
      </c>
      <c r="AA740">
        <f t="shared" si="189"/>
        <v>5</v>
      </c>
      <c r="AB740">
        <f t="shared" si="190"/>
        <v>4</v>
      </c>
      <c r="AC740">
        <v>4.4400000000000004</v>
      </c>
      <c r="AD740">
        <v>5.23</v>
      </c>
      <c r="AE740">
        <v>5.4</v>
      </c>
      <c r="AF740">
        <v>4.83</v>
      </c>
      <c r="AG740">
        <v>5.38</v>
      </c>
      <c r="AH740" t="str">
        <f>LOOKUP(X740,{0,2.99,4.44,5.89},{"Low","Medium Low","Medium High","High"})</f>
        <v>Medium Low</v>
      </c>
      <c r="AI740" t="str">
        <f>LOOKUP(Y740,{0,4.12,5.23,6.34},{"Low","Medium Low","Medium High","High"})</f>
        <v>Low</v>
      </c>
      <c r="AJ740" t="str">
        <f>LOOKUP(Z740,{0,4.08,5.4,6.72},{"Low","Medium Low","Medium High","High"})</f>
        <v>Low</v>
      </c>
      <c r="AK740" t="str">
        <f>LOOKUP(AA740,{0,3.41,4.83,6.25},{"Low","Medium Low","Medium High","High"})</f>
        <v>Medium High</v>
      </c>
      <c r="AL740" t="str">
        <f>LOOKUP(AB740,{0,4.31,5.38,6.45},{"Low","Medium Low","Medium High","High"})</f>
        <v>Low</v>
      </c>
      <c r="AM740">
        <f>VLOOKUP(C740,'CLEAN DATA'!$C$1:$BE$1213,25,FALSE)</f>
        <v>1</v>
      </c>
      <c r="AN740">
        <f>VLOOKUP($C740,'CLEAN DATA'!$C$1:$BE$1213,2,FALSE)</f>
        <v>40</v>
      </c>
      <c r="AO740" t="str">
        <f t="shared" si="191"/>
        <v>31-40</v>
      </c>
      <c r="AP740">
        <f>VLOOKUP(C740,'AT Copy'!C739:BP1951,66,FALSE)</f>
        <v>1</v>
      </c>
      <c r="AQ740">
        <f>VLOOKUP(C740,'AT Copy'!C739:BP1951,40,FALSE)</f>
        <v>1</v>
      </c>
    </row>
    <row r="741" spans="1:43" x14ac:dyDescent="0.2">
      <c r="A741">
        <v>740</v>
      </c>
      <c r="B741" s="2">
        <v>44098.608263888891</v>
      </c>
      <c r="C741" t="s">
        <v>953</v>
      </c>
      <c r="D741">
        <v>4</v>
      </c>
      <c r="E741">
        <v>1</v>
      </c>
      <c r="F741">
        <v>6</v>
      </c>
      <c r="G741">
        <v>2</v>
      </c>
      <c r="H741">
        <v>4</v>
      </c>
      <c r="I741">
        <v>5</v>
      </c>
      <c r="J741">
        <v>7</v>
      </c>
      <c r="K741">
        <v>2</v>
      </c>
      <c r="L741">
        <v>6</v>
      </c>
      <c r="M741">
        <v>6</v>
      </c>
      <c r="N741">
        <f t="shared" si="176"/>
        <v>4</v>
      </c>
      <c r="O741">
        <f t="shared" si="177"/>
        <v>7</v>
      </c>
      <c r="P741">
        <f t="shared" si="178"/>
        <v>6</v>
      </c>
      <c r="Q741">
        <f t="shared" si="179"/>
        <v>6</v>
      </c>
      <c r="R741">
        <f t="shared" si="180"/>
        <v>4</v>
      </c>
      <c r="S741">
        <f t="shared" si="181"/>
        <v>3</v>
      </c>
      <c r="T741">
        <f t="shared" si="182"/>
        <v>7</v>
      </c>
      <c r="U741">
        <f t="shared" si="183"/>
        <v>6</v>
      </c>
      <c r="V741">
        <f t="shared" si="184"/>
        <v>6</v>
      </c>
      <c r="W741">
        <f t="shared" si="185"/>
        <v>2</v>
      </c>
      <c r="X741">
        <f t="shared" si="186"/>
        <v>3.5</v>
      </c>
      <c r="Y741">
        <f t="shared" si="187"/>
        <v>7</v>
      </c>
      <c r="Z741">
        <f t="shared" si="188"/>
        <v>6</v>
      </c>
      <c r="AA741">
        <f t="shared" si="189"/>
        <v>6</v>
      </c>
      <c r="AB741">
        <f t="shared" si="190"/>
        <v>3</v>
      </c>
      <c r="AC741">
        <v>4.4400000000000004</v>
      </c>
      <c r="AD741">
        <v>5.23</v>
      </c>
      <c r="AE741">
        <v>5.4</v>
      </c>
      <c r="AF741">
        <v>4.83</v>
      </c>
      <c r="AG741">
        <v>5.38</v>
      </c>
      <c r="AH741" t="str">
        <f>LOOKUP(X741,{0,2.99,4.44,5.89},{"Low","Medium Low","Medium High","High"})</f>
        <v>Medium Low</v>
      </c>
      <c r="AI741" t="str">
        <f>LOOKUP(Y741,{0,4.12,5.23,6.34},{"Low","Medium Low","Medium High","High"})</f>
        <v>High</v>
      </c>
      <c r="AJ741" t="str">
        <f>LOOKUP(Z741,{0,4.08,5.4,6.72},{"Low","Medium Low","Medium High","High"})</f>
        <v>Medium High</v>
      </c>
      <c r="AK741" t="str">
        <f>LOOKUP(AA741,{0,3.41,4.83,6.25},{"Low","Medium Low","Medium High","High"})</f>
        <v>Medium High</v>
      </c>
      <c r="AL741" t="str">
        <f>LOOKUP(AB741,{0,4.31,5.38,6.45},{"Low","Medium Low","Medium High","High"})</f>
        <v>Low</v>
      </c>
      <c r="AM741">
        <f>VLOOKUP(C741,'CLEAN DATA'!$C$1:$BE$1213,25,FALSE)</f>
        <v>1</v>
      </c>
      <c r="AN741">
        <f>VLOOKUP($C741,'CLEAN DATA'!$C$1:$BE$1213,2,FALSE)</f>
        <v>63</v>
      </c>
      <c r="AO741" t="str">
        <f t="shared" si="191"/>
        <v>60+</v>
      </c>
      <c r="AP741">
        <f>VLOOKUP(C741,'AT Copy'!C740:BP1952,66,FALSE)</f>
        <v>2</v>
      </c>
      <c r="AQ741">
        <f>VLOOKUP(C741,'AT Copy'!C740:BP1952,40,FALSE)</f>
        <v>0</v>
      </c>
    </row>
    <row r="742" spans="1:43" x14ac:dyDescent="0.2">
      <c r="A742">
        <v>741</v>
      </c>
      <c r="B742" s="2">
        <v>44098.609432870369</v>
      </c>
      <c r="C742" t="s">
        <v>954</v>
      </c>
      <c r="D742">
        <v>5</v>
      </c>
      <c r="E742">
        <v>3</v>
      </c>
      <c r="F742">
        <v>7</v>
      </c>
      <c r="G742">
        <v>5</v>
      </c>
      <c r="H742">
        <v>7</v>
      </c>
      <c r="I742">
        <v>7</v>
      </c>
      <c r="J742">
        <v>6</v>
      </c>
      <c r="K742">
        <v>2</v>
      </c>
      <c r="L742">
        <v>7</v>
      </c>
      <c r="M742">
        <v>3</v>
      </c>
      <c r="N742">
        <f t="shared" si="176"/>
        <v>5</v>
      </c>
      <c r="O742">
        <f t="shared" si="177"/>
        <v>5</v>
      </c>
      <c r="P742">
        <f t="shared" si="178"/>
        <v>7</v>
      </c>
      <c r="Q742">
        <f t="shared" si="179"/>
        <v>3</v>
      </c>
      <c r="R742">
        <f t="shared" si="180"/>
        <v>7</v>
      </c>
      <c r="S742">
        <f t="shared" si="181"/>
        <v>1</v>
      </c>
      <c r="T742">
        <f t="shared" si="182"/>
        <v>6</v>
      </c>
      <c r="U742">
        <f t="shared" si="183"/>
        <v>6</v>
      </c>
      <c r="V742">
        <f t="shared" si="184"/>
        <v>7</v>
      </c>
      <c r="W742">
        <f t="shared" si="185"/>
        <v>5</v>
      </c>
      <c r="X742">
        <f t="shared" si="186"/>
        <v>3</v>
      </c>
      <c r="Y742">
        <f t="shared" si="187"/>
        <v>5.5</v>
      </c>
      <c r="Z742">
        <f t="shared" si="188"/>
        <v>6.5</v>
      </c>
      <c r="AA742">
        <f t="shared" si="189"/>
        <v>5</v>
      </c>
      <c r="AB742">
        <f t="shared" si="190"/>
        <v>6</v>
      </c>
      <c r="AC742">
        <v>4.4400000000000004</v>
      </c>
      <c r="AD742">
        <v>5.23</v>
      </c>
      <c r="AE742">
        <v>5.4</v>
      </c>
      <c r="AF742">
        <v>4.83</v>
      </c>
      <c r="AG742">
        <v>5.38</v>
      </c>
      <c r="AH742" t="str">
        <f>LOOKUP(X742,{0,2.99,4.44,5.89},{"Low","Medium Low","Medium High","High"})</f>
        <v>Medium Low</v>
      </c>
      <c r="AI742" t="str">
        <f>LOOKUP(Y742,{0,4.12,5.23,6.34},{"Low","Medium Low","Medium High","High"})</f>
        <v>Medium High</v>
      </c>
      <c r="AJ742" t="str">
        <f>LOOKUP(Z742,{0,4.08,5.4,6.72},{"Low","Medium Low","Medium High","High"})</f>
        <v>Medium High</v>
      </c>
      <c r="AK742" t="str">
        <f>LOOKUP(AA742,{0,3.41,4.83,6.25},{"Low","Medium Low","Medium High","High"})</f>
        <v>Medium High</v>
      </c>
      <c r="AL742" t="str">
        <f>LOOKUP(AB742,{0,4.31,5.38,6.45},{"Low","Medium Low","Medium High","High"})</f>
        <v>Medium High</v>
      </c>
      <c r="AM742">
        <f>VLOOKUP(C742,'CLEAN DATA'!$C$1:$BE$1213,25,FALSE)</f>
        <v>1</v>
      </c>
      <c r="AN742">
        <f>VLOOKUP($C742,'CLEAN DATA'!$C$1:$BE$1213,2,FALSE)</f>
        <v>47</v>
      </c>
      <c r="AO742" t="str">
        <f t="shared" si="191"/>
        <v>41-50</v>
      </c>
      <c r="AP742">
        <f>VLOOKUP(C742,'AT Copy'!C741:BP1953,66,FALSE)</f>
        <v>6</v>
      </c>
      <c r="AQ742">
        <f>VLOOKUP(C742,'AT Copy'!C741:BP1953,40,FALSE)</f>
        <v>0</v>
      </c>
    </row>
    <row r="743" spans="1:43" x14ac:dyDescent="0.2">
      <c r="A743">
        <v>742</v>
      </c>
      <c r="B743" s="2">
        <v>44098.610162037039</v>
      </c>
      <c r="C743" t="s">
        <v>955</v>
      </c>
      <c r="D743">
        <v>3</v>
      </c>
      <c r="E743">
        <v>1</v>
      </c>
      <c r="F743">
        <v>7</v>
      </c>
      <c r="G743">
        <v>3</v>
      </c>
      <c r="H743">
        <v>5</v>
      </c>
      <c r="I743">
        <v>6</v>
      </c>
      <c r="J743">
        <v>7</v>
      </c>
      <c r="K743">
        <v>1</v>
      </c>
      <c r="L743">
        <v>7</v>
      </c>
      <c r="M743">
        <v>2</v>
      </c>
      <c r="N743">
        <f t="shared" si="176"/>
        <v>3</v>
      </c>
      <c r="O743">
        <f t="shared" si="177"/>
        <v>7</v>
      </c>
      <c r="P743">
        <f t="shared" si="178"/>
        <v>7</v>
      </c>
      <c r="Q743">
        <f t="shared" si="179"/>
        <v>5</v>
      </c>
      <c r="R743">
        <f t="shared" si="180"/>
        <v>5</v>
      </c>
      <c r="S743">
        <f t="shared" si="181"/>
        <v>2</v>
      </c>
      <c r="T743">
        <f t="shared" si="182"/>
        <v>7</v>
      </c>
      <c r="U743">
        <f t="shared" si="183"/>
        <v>7</v>
      </c>
      <c r="V743">
        <f t="shared" si="184"/>
        <v>7</v>
      </c>
      <c r="W743">
        <f t="shared" si="185"/>
        <v>6</v>
      </c>
      <c r="X743">
        <f t="shared" si="186"/>
        <v>2.5</v>
      </c>
      <c r="Y743">
        <f t="shared" si="187"/>
        <v>7</v>
      </c>
      <c r="Z743">
        <f t="shared" si="188"/>
        <v>7</v>
      </c>
      <c r="AA743">
        <f t="shared" si="189"/>
        <v>6</v>
      </c>
      <c r="AB743">
        <f t="shared" si="190"/>
        <v>5.5</v>
      </c>
      <c r="AC743">
        <v>4.4400000000000004</v>
      </c>
      <c r="AD743">
        <v>5.23</v>
      </c>
      <c r="AE743">
        <v>5.4</v>
      </c>
      <c r="AF743">
        <v>4.83</v>
      </c>
      <c r="AG743">
        <v>5.38</v>
      </c>
      <c r="AH743" t="str">
        <f>LOOKUP(X743,{0,2.99,4.44,5.89},{"Low","Medium Low","Medium High","High"})</f>
        <v>Low</v>
      </c>
      <c r="AI743" t="str">
        <f>LOOKUP(Y743,{0,4.12,5.23,6.34},{"Low","Medium Low","Medium High","High"})</f>
        <v>High</v>
      </c>
      <c r="AJ743" t="str">
        <f>LOOKUP(Z743,{0,4.08,5.4,6.72},{"Low","Medium Low","Medium High","High"})</f>
        <v>High</v>
      </c>
      <c r="AK743" t="str">
        <f>LOOKUP(AA743,{0,3.41,4.83,6.25},{"Low","Medium Low","Medium High","High"})</f>
        <v>Medium High</v>
      </c>
      <c r="AL743" t="str">
        <f>LOOKUP(AB743,{0,4.31,5.38,6.45},{"Low","Medium Low","Medium High","High"})</f>
        <v>Medium High</v>
      </c>
      <c r="AM743">
        <f>VLOOKUP(C743,'CLEAN DATA'!$C$1:$BE$1213,25,FALSE)</f>
        <v>13</v>
      </c>
      <c r="AN743">
        <f>VLOOKUP($C743,'CLEAN DATA'!$C$1:$BE$1213,2,FALSE)</f>
        <v>61</v>
      </c>
      <c r="AO743" t="str">
        <f t="shared" si="191"/>
        <v>60+</v>
      </c>
      <c r="AP743">
        <f>VLOOKUP(C743,'AT Copy'!C742:BP1954,66,FALSE)</f>
        <v>8</v>
      </c>
      <c r="AQ743">
        <f>VLOOKUP(C743,'AT Copy'!C742:BP1954,40,FALSE)</f>
        <v>1</v>
      </c>
    </row>
    <row r="744" spans="1:43" x14ac:dyDescent="0.2">
      <c r="A744">
        <v>743</v>
      </c>
      <c r="B744" s="2">
        <v>44098.610219907408</v>
      </c>
      <c r="C744" t="s">
        <v>956</v>
      </c>
      <c r="D744">
        <v>7</v>
      </c>
      <c r="E744">
        <v>7</v>
      </c>
      <c r="F744">
        <v>7</v>
      </c>
      <c r="G744">
        <v>7</v>
      </c>
      <c r="H744">
        <v>7</v>
      </c>
      <c r="I744">
        <v>7</v>
      </c>
      <c r="J744">
        <v>7</v>
      </c>
      <c r="K744">
        <v>7</v>
      </c>
      <c r="L744">
        <v>7</v>
      </c>
      <c r="M744">
        <v>7</v>
      </c>
      <c r="N744">
        <f t="shared" si="176"/>
        <v>7</v>
      </c>
      <c r="O744">
        <f t="shared" si="177"/>
        <v>1</v>
      </c>
      <c r="P744">
        <f t="shared" si="178"/>
        <v>7</v>
      </c>
      <c r="Q744">
        <f t="shared" si="179"/>
        <v>1</v>
      </c>
      <c r="R744">
        <f t="shared" si="180"/>
        <v>7</v>
      </c>
      <c r="S744">
        <f t="shared" si="181"/>
        <v>1</v>
      </c>
      <c r="T744">
        <f t="shared" si="182"/>
        <v>7</v>
      </c>
      <c r="U744">
        <f t="shared" si="183"/>
        <v>1</v>
      </c>
      <c r="V744">
        <f t="shared" si="184"/>
        <v>7</v>
      </c>
      <c r="W744">
        <f t="shared" si="185"/>
        <v>1</v>
      </c>
      <c r="X744">
        <f t="shared" si="186"/>
        <v>4</v>
      </c>
      <c r="Y744">
        <f t="shared" si="187"/>
        <v>4</v>
      </c>
      <c r="Z744">
        <f t="shared" si="188"/>
        <v>4</v>
      </c>
      <c r="AA744">
        <f t="shared" si="189"/>
        <v>4</v>
      </c>
      <c r="AB744">
        <f t="shared" si="190"/>
        <v>4</v>
      </c>
      <c r="AC744">
        <v>4.4400000000000004</v>
      </c>
      <c r="AD744">
        <v>5.23</v>
      </c>
      <c r="AE744">
        <v>5.4</v>
      </c>
      <c r="AF744">
        <v>4.83</v>
      </c>
      <c r="AG744">
        <v>5.38</v>
      </c>
      <c r="AH744" t="str">
        <f>LOOKUP(X744,{0,2.99,4.44,5.89},{"Low","Medium Low","Medium High","High"})</f>
        <v>Medium Low</v>
      </c>
      <c r="AI744" t="str">
        <f>LOOKUP(Y744,{0,4.12,5.23,6.34},{"Low","Medium Low","Medium High","High"})</f>
        <v>Low</v>
      </c>
      <c r="AJ744" t="str">
        <f>LOOKUP(Z744,{0,4.08,5.4,6.72},{"Low","Medium Low","Medium High","High"})</f>
        <v>Low</v>
      </c>
      <c r="AK744" t="str">
        <f>LOOKUP(AA744,{0,3.41,4.83,6.25},{"Low","Medium Low","Medium High","High"})</f>
        <v>Medium Low</v>
      </c>
      <c r="AL744" t="str">
        <f>LOOKUP(AB744,{0,4.31,5.38,6.45},{"Low","Medium Low","Medium High","High"})</f>
        <v>Low</v>
      </c>
      <c r="AM744">
        <f>VLOOKUP(C744,'CLEAN DATA'!$C$1:$BE$1213,25,FALSE)</f>
        <v>14</v>
      </c>
      <c r="AN744">
        <f>VLOOKUP($C744,'CLEAN DATA'!$C$1:$BE$1213,2,FALSE)</f>
        <v>40</v>
      </c>
      <c r="AO744" t="str">
        <f t="shared" si="191"/>
        <v>31-40</v>
      </c>
      <c r="AP744">
        <f>VLOOKUP(C744,'AT Copy'!C743:BP1955,66,FALSE)</f>
        <v>1</v>
      </c>
      <c r="AQ744">
        <f>VLOOKUP(C744,'AT Copy'!C743:BP1955,40,FALSE)</f>
        <v>0</v>
      </c>
    </row>
    <row r="745" spans="1:43" x14ac:dyDescent="0.2">
      <c r="A745">
        <v>744</v>
      </c>
      <c r="B745" s="2">
        <v>44098.613344907404</v>
      </c>
      <c r="C745" t="s">
        <v>957</v>
      </c>
      <c r="D745">
        <v>3</v>
      </c>
      <c r="E745">
        <v>2</v>
      </c>
      <c r="F745">
        <v>6</v>
      </c>
      <c r="G745">
        <v>4</v>
      </c>
      <c r="H745">
        <v>5</v>
      </c>
      <c r="I745">
        <v>6</v>
      </c>
      <c r="J745">
        <v>5</v>
      </c>
      <c r="K745">
        <v>3</v>
      </c>
      <c r="L745">
        <v>5</v>
      </c>
      <c r="M745">
        <v>6</v>
      </c>
      <c r="N745">
        <f t="shared" si="176"/>
        <v>3</v>
      </c>
      <c r="O745">
        <f t="shared" si="177"/>
        <v>6</v>
      </c>
      <c r="P745">
        <f t="shared" si="178"/>
        <v>6</v>
      </c>
      <c r="Q745">
        <f t="shared" si="179"/>
        <v>4</v>
      </c>
      <c r="R745">
        <f t="shared" si="180"/>
        <v>5</v>
      </c>
      <c r="S745">
        <f t="shared" si="181"/>
        <v>2</v>
      </c>
      <c r="T745">
        <f t="shared" si="182"/>
        <v>5</v>
      </c>
      <c r="U745">
        <f t="shared" si="183"/>
        <v>5</v>
      </c>
      <c r="V745">
        <f t="shared" si="184"/>
        <v>5</v>
      </c>
      <c r="W745">
        <f t="shared" si="185"/>
        <v>2</v>
      </c>
      <c r="X745">
        <f t="shared" si="186"/>
        <v>2.5</v>
      </c>
      <c r="Y745">
        <f t="shared" si="187"/>
        <v>5.5</v>
      </c>
      <c r="Z745">
        <f t="shared" si="188"/>
        <v>5.5</v>
      </c>
      <c r="AA745">
        <f t="shared" si="189"/>
        <v>4.5</v>
      </c>
      <c r="AB745">
        <f t="shared" si="190"/>
        <v>3.5</v>
      </c>
      <c r="AC745">
        <v>4.4400000000000004</v>
      </c>
      <c r="AD745">
        <v>5.23</v>
      </c>
      <c r="AE745">
        <v>5.4</v>
      </c>
      <c r="AF745">
        <v>4.83</v>
      </c>
      <c r="AG745">
        <v>5.38</v>
      </c>
      <c r="AH745" t="str">
        <f>LOOKUP(X745,{0,2.99,4.44,5.89},{"Low","Medium Low","Medium High","High"})</f>
        <v>Low</v>
      </c>
      <c r="AI745" t="str">
        <f>LOOKUP(Y745,{0,4.12,5.23,6.34},{"Low","Medium Low","Medium High","High"})</f>
        <v>Medium High</v>
      </c>
      <c r="AJ745" t="str">
        <f>LOOKUP(Z745,{0,4.08,5.4,6.72},{"Low","Medium Low","Medium High","High"})</f>
        <v>Medium High</v>
      </c>
      <c r="AK745" t="str">
        <f>LOOKUP(AA745,{0,3.41,4.83,6.25},{"Low","Medium Low","Medium High","High"})</f>
        <v>Medium Low</v>
      </c>
      <c r="AL745" t="str">
        <f>LOOKUP(AB745,{0,4.31,5.38,6.45},{"Low","Medium Low","Medium High","High"})</f>
        <v>Low</v>
      </c>
      <c r="AM745">
        <f>VLOOKUP(C745,'CLEAN DATA'!$C$1:$BE$1213,25,FALSE)</f>
        <v>13</v>
      </c>
      <c r="AN745">
        <f>VLOOKUP($C745,'CLEAN DATA'!$C$1:$BE$1213,2,FALSE)</f>
        <v>60</v>
      </c>
      <c r="AO745" t="str">
        <f t="shared" si="191"/>
        <v>51-60</v>
      </c>
      <c r="AP745">
        <f>VLOOKUP(C745,'AT Copy'!C744:BP1956,66,FALSE)</f>
        <v>5</v>
      </c>
      <c r="AQ745">
        <f>VLOOKUP(C745,'AT Copy'!C744:BP1956,40,FALSE)</f>
        <v>0</v>
      </c>
    </row>
    <row r="746" spans="1:43" x14ac:dyDescent="0.2">
      <c r="A746">
        <v>745</v>
      </c>
      <c r="B746" s="2">
        <v>44098.614629629628</v>
      </c>
      <c r="C746" t="s">
        <v>959</v>
      </c>
      <c r="D746">
        <v>4</v>
      </c>
      <c r="E746">
        <v>2</v>
      </c>
      <c r="F746">
        <v>7</v>
      </c>
      <c r="G746">
        <v>2</v>
      </c>
      <c r="H746">
        <v>4</v>
      </c>
      <c r="I746">
        <v>4</v>
      </c>
      <c r="J746">
        <v>5</v>
      </c>
      <c r="K746">
        <v>1</v>
      </c>
      <c r="L746">
        <v>5</v>
      </c>
      <c r="M746">
        <v>4</v>
      </c>
      <c r="N746">
        <f t="shared" si="176"/>
        <v>4</v>
      </c>
      <c r="O746">
        <f t="shared" si="177"/>
        <v>6</v>
      </c>
      <c r="P746">
        <f t="shared" si="178"/>
        <v>7</v>
      </c>
      <c r="Q746">
        <f t="shared" si="179"/>
        <v>6</v>
      </c>
      <c r="R746">
        <f t="shared" si="180"/>
        <v>4</v>
      </c>
      <c r="S746">
        <f t="shared" si="181"/>
        <v>4</v>
      </c>
      <c r="T746">
        <f t="shared" si="182"/>
        <v>5</v>
      </c>
      <c r="U746">
        <f t="shared" si="183"/>
        <v>7</v>
      </c>
      <c r="V746">
        <f t="shared" si="184"/>
        <v>5</v>
      </c>
      <c r="W746">
        <f t="shared" si="185"/>
        <v>4</v>
      </c>
      <c r="X746">
        <f t="shared" si="186"/>
        <v>4</v>
      </c>
      <c r="Y746">
        <f t="shared" si="187"/>
        <v>5.5</v>
      </c>
      <c r="Z746">
        <f t="shared" si="188"/>
        <v>7</v>
      </c>
      <c r="AA746">
        <f t="shared" si="189"/>
        <v>5.5</v>
      </c>
      <c r="AB746">
        <f t="shared" si="190"/>
        <v>4</v>
      </c>
      <c r="AC746">
        <v>4.4400000000000004</v>
      </c>
      <c r="AD746">
        <v>5.23</v>
      </c>
      <c r="AE746">
        <v>5.4</v>
      </c>
      <c r="AF746">
        <v>4.83</v>
      </c>
      <c r="AG746">
        <v>5.38</v>
      </c>
      <c r="AH746" t="str">
        <f>LOOKUP(X746,{0,2.99,4.44,5.89},{"Low","Medium Low","Medium High","High"})</f>
        <v>Medium Low</v>
      </c>
      <c r="AI746" t="str">
        <f>LOOKUP(Y746,{0,4.12,5.23,6.34},{"Low","Medium Low","Medium High","High"})</f>
        <v>Medium High</v>
      </c>
      <c r="AJ746" t="str">
        <f>LOOKUP(Z746,{0,4.08,5.4,6.72},{"Low","Medium Low","Medium High","High"})</f>
        <v>High</v>
      </c>
      <c r="AK746" t="str">
        <f>LOOKUP(AA746,{0,3.41,4.83,6.25},{"Low","Medium Low","Medium High","High"})</f>
        <v>Medium High</v>
      </c>
      <c r="AL746" t="str">
        <f>LOOKUP(AB746,{0,4.31,5.38,6.45},{"Low","Medium Low","Medium High","High"})</f>
        <v>Low</v>
      </c>
      <c r="AM746">
        <f>VLOOKUP(C746,'CLEAN DATA'!$C$1:$BE$1213,25,FALSE)</f>
        <v>14</v>
      </c>
      <c r="AN746">
        <f>VLOOKUP($C746,'CLEAN DATA'!$C$1:$BE$1213,2,FALSE)</f>
        <v>44</v>
      </c>
      <c r="AO746" t="str">
        <f t="shared" si="191"/>
        <v>41-50</v>
      </c>
      <c r="AP746">
        <f>VLOOKUP(C746,'AT Copy'!C745:BP1957,66,FALSE)</f>
        <v>2</v>
      </c>
      <c r="AQ746">
        <f>VLOOKUP(C746,'AT Copy'!C745:BP1957,40,FALSE)</f>
        <v>1</v>
      </c>
    </row>
    <row r="747" spans="1:43" x14ac:dyDescent="0.2">
      <c r="A747">
        <v>746</v>
      </c>
      <c r="B747" s="2">
        <v>44098.620034722226</v>
      </c>
      <c r="C747" t="s">
        <v>960</v>
      </c>
      <c r="D747">
        <v>7</v>
      </c>
      <c r="E747">
        <v>7</v>
      </c>
      <c r="F747">
        <v>6</v>
      </c>
      <c r="G747">
        <v>7</v>
      </c>
      <c r="H747">
        <v>6</v>
      </c>
      <c r="I747">
        <v>6</v>
      </c>
      <c r="J747">
        <v>5</v>
      </c>
      <c r="K747">
        <v>7</v>
      </c>
      <c r="L747">
        <v>6</v>
      </c>
      <c r="M747">
        <v>6</v>
      </c>
      <c r="N747">
        <f t="shared" si="176"/>
        <v>7</v>
      </c>
      <c r="O747">
        <f t="shared" si="177"/>
        <v>1</v>
      </c>
      <c r="P747">
        <f t="shared" si="178"/>
        <v>6</v>
      </c>
      <c r="Q747">
        <f t="shared" si="179"/>
        <v>1</v>
      </c>
      <c r="R747">
        <f t="shared" si="180"/>
        <v>6</v>
      </c>
      <c r="S747">
        <f t="shared" si="181"/>
        <v>2</v>
      </c>
      <c r="T747">
        <f t="shared" si="182"/>
        <v>5</v>
      </c>
      <c r="U747">
        <f t="shared" si="183"/>
        <v>1</v>
      </c>
      <c r="V747">
        <f t="shared" si="184"/>
        <v>6</v>
      </c>
      <c r="W747">
        <f t="shared" si="185"/>
        <v>2</v>
      </c>
      <c r="X747">
        <f t="shared" si="186"/>
        <v>4.5</v>
      </c>
      <c r="Y747">
        <f t="shared" si="187"/>
        <v>3</v>
      </c>
      <c r="Z747">
        <f t="shared" si="188"/>
        <v>3.5</v>
      </c>
      <c r="AA747">
        <f t="shared" si="189"/>
        <v>3.5</v>
      </c>
      <c r="AB747">
        <f t="shared" si="190"/>
        <v>4</v>
      </c>
      <c r="AC747">
        <v>4.4400000000000004</v>
      </c>
      <c r="AD747">
        <v>5.23</v>
      </c>
      <c r="AE747">
        <v>5.4</v>
      </c>
      <c r="AF747">
        <v>4.83</v>
      </c>
      <c r="AG747">
        <v>5.38</v>
      </c>
      <c r="AH747" t="str">
        <f>LOOKUP(X747,{0,2.99,4.44,5.89},{"Low","Medium Low","Medium High","High"})</f>
        <v>Medium High</v>
      </c>
      <c r="AI747" t="str">
        <f>LOOKUP(Y747,{0,4.12,5.23,6.34},{"Low","Medium Low","Medium High","High"})</f>
        <v>Low</v>
      </c>
      <c r="AJ747" t="str">
        <f>LOOKUP(Z747,{0,4.08,5.4,6.72},{"Low","Medium Low","Medium High","High"})</f>
        <v>Low</v>
      </c>
      <c r="AK747" t="str">
        <f>LOOKUP(AA747,{0,3.41,4.83,6.25},{"Low","Medium Low","Medium High","High"})</f>
        <v>Medium Low</v>
      </c>
      <c r="AL747" t="str">
        <f>LOOKUP(AB747,{0,4.31,5.38,6.45},{"Low","Medium Low","Medium High","High"})</f>
        <v>Low</v>
      </c>
      <c r="AM747">
        <f>VLOOKUP(C747,'CLEAN DATA'!$C$1:$BE$1213,25,FALSE)</f>
        <v>1</v>
      </c>
      <c r="AN747">
        <f>VLOOKUP($C747,'CLEAN DATA'!$C$1:$BE$1213,2,FALSE)</f>
        <v>36</v>
      </c>
      <c r="AO747" t="str">
        <f t="shared" si="191"/>
        <v>31-40</v>
      </c>
      <c r="AP747">
        <f>VLOOKUP(C747,'AT Copy'!C746:BP1958,66,FALSE)</f>
        <v>1</v>
      </c>
      <c r="AQ747">
        <f>VLOOKUP(C747,'AT Copy'!C746:BP1958,40,FALSE)</f>
        <v>1</v>
      </c>
    </row>
    <row r="748" spans="1:43" x14ac:dyDescent="0.2">
      <c r="A748">
        <v>747</v>
      </c>
      <c r="B748" s="2">
        <v>44098.621921296297</v>
      </c>
      <c r="C748" t="s">
        <v>961</v>
      </c>
      <c r="D748">
        <v>1</v>
      </c>
      <c r="E748">
        <v>2</v>
      </c>
      <c r="F748">
        <v>7</v>
      </c>
      <c r="G748">
        <v>4</v>
      </c>
      <c r="H748">
        <v>5</v>
      </c>
      <c r="I748">
        <v>6</v>
      </c>
      <c r="J748">
        <v>7</v>
      </c>
      <c r="K748">
        <v>2</v>
      </c>
      <c r="L748">
        <v>4</v>
      </c>
      <c r="M748">
        <v>4</v>
      </c>
      <c r="N748">
        <f t="shared" si="176"/>
        <v>1</v>
      </c>
      <c r="O748">
        <f t="shared" si="177"/>
        <v>6</v>
      </c>
      <c r="P748">
        <f t="shared" si="178"/>
        <v>7</v>
      </c>
      <c r="Q748">
        <f t="shared" si="179"/>
        <v>4</v>
      </c>
      <c r="R748">
        <f t="shared" si="180"/>
        <v>5</v>
      </c>
      <c r="S748">
        <f t="shared" si="181"/>
        <v>2</v>
      </c>
      <c r="T748">
        <f t="shared" si="182"/>
        <v>7</v>
      </c>
      <c r="U748">
        <f t="shared" si="183"/>
        <v>6</v>
      </c>
      <c r="V748">
        <f t="shared" si="184"/>
        <v>4</v>
      </c>
      <c r="W748">
        <f t="shared" si="185"/>
        <v>4</v>
      </c>
      <c r="X748">
        <f t="shared" si="186"/>
        <v>1.5</v>
      </c>
      <c r="Y748">
        <f t="shared" si="187"/>
        <v>6.5</v>
      </c>
      <c r="Z748">
        <f t="shared" si="188"/>
        <v>6.5</v>
      </c>
      <c r="AA748">
        <f t="shared" si="189"/>
        <v>4</v>
      </c>
      <c r="AB748">
        <f t="shared" si="190"/>
        <v>4.5</v>
      </c>
      <c r="AC748">
        <v>4.4400000000000004</v>
      </c>
      <c r="AD748">
        <v>5.23</v>
      </c>
      <c r="AE748">
        <v>5.4</v>
      </c>
      <c r="AF748">
        <v>4.83</v>
      </c>
      <c r="AG748">
        <v>5.38</v>
      </c>
      <c r="AH748" t="str">
        <f>LOOKUP(X748,{0,2.99,4.44,5.89},{"Low","Medium Low","Medium High","High"})</f>
        <v>Low</v>
      </c>
      <c r="AI748" t="str">
        <f>LOOKUP(Y748,{0,4.12,5.23,6.34},{"Low","Medium Low","Medium High","High"})</f>
        <v>High</v>
      </c>
      <c r="AJ748" t="str">
        <f>LOOKUP(Z748,{0,4.08,5.4,6.72},{"Low","Medium Low","Medium High","High"})</f>
        <v>Medium High</v>
      </c>
      <c r="AK748" t="str">
        <f>LOOKUP(AA748,{0,3.41,4.83,6.25},{"Low","Medium Low","Medium High","High"})</f>
        <v>Medium Low</v>
      </c>
      <c r="AL748" t="str">
        <f>LOOKUP(AB748,{0,4.31,5.38,6.45},{"Low","Medium Low","Medium High","High"})</f>
        <v>Medium Low</v>
      </c>
      <c r="AM748">
        <f>VLOOKUP(C748,'CLEAN DATA'!$C$1:$BE$1213,25,FALSE)</f>
        <v>1</v>
      </c>
      <c r="AN748">
        <f>VLOOKUP($C748,'CLEAN DATA'!$C$1:$BE$1213,2,FALSE)</f>
        <v>41</v>
      </c>
      <c r="AO748" t="str">
        <f t="shared" si="191"/>
        <v>41-50</v>
      </c>
      <c r="AP748">
        <f>VLOOKUP(C748,'AT Copy'!C747:BP1959,66,FALSE)</f>
        <v>5</v>
      </c>
      <c r="AQ748">
        <f>VLOOKUP(C748,'AT Copy'!C747:BP1959,40,FALSE)</f>
        <v>1</v>
      </c>
    </row>
    <row r="749" spans="1:43" x14ac:dyDescent="0.2">
      <c r="A749">
        <v>748</v>
      </c>
      <c r="B749" s="2">
        <v>44098.62222222222</v>
      </c>
      <c r="C749" t="s">
        <v>962</v>
      </c>
      <c r="D749">
        <v>5</v>
      </c>
      <c r="E749">
        <v>1</v>
      </c>
      <c r="F749">
        <v>5</v>
      </c>
      <c r="G749">
        <v>3</v>
      </c>
      <c r="H749">
        <v>6</v>
      </c>
      <c r="I749">
        <v>4</v>
      </c>
      <c r="J749">
        <v>7</v>
      </c>
      <c r="K749">
        <v>1</v>
      </c>
      <c r="L749">
        <v>5</v>
      </c>
      <c r="M749">
        <v>3</v>
      </c>
      <c r="N749">
        <f t="shared" si="176"/>
        <v>5</v>
      </c>
      <c r="O749">
        <f t="shared" si="177"/>
        <v>7</v>
      </c>
      <c r="P749">
        <f t="shared" si="178"/>
        <v>5</v>
      </c>
      <c r="Q749">
        <f t="shared" si="179"/>
        <v>5</v>
      </c>
      <c r="R749">
        <f t="shared" si="180"/>
        <v>6</v>
      </c>
      <c r="S749">
        <f t="shared" si="181"/>
        <v>4</v>
      </c>
      <c r="T749">
        <f t="shared" si="182"/>
        <v>7</v>
      </c>
      <c r="U749">
        <f t="shared" si="183"/>
        <v>7</v>
      </c>
      <c r="V749">
        <f t="shared" si="184"/>
        <v>5</v>
      </c>
      <c r="W749">
        <f t="shared" si="185"/>
        <v>5</v>
      </c>
      <c r="X749">
        <f t="shared" si="186"/>
        <v>4.5</v>
      </c>
      <c r="Y749">
        <f t="shared" si="187"/>
        <v>7</v>
      </c>
      <c r="Z749">
        <f t="shared" si="188"/>
        <v>6</v>
      </c>
      <c r="AA749">
        <f t="shared" si="189"/>
        <v>5</v>
      </c>
      <c r="AB749">
        <f t="shared" si="190"/>
        <v>5.5</v>
      </c>
      <c r="AC749">
        <v>4.4400000000000004</v>
      </c>
      <c r="AD749">
        <v>5.23</v>
      </c>
      <c r="AE749">
        <v>5.4</v>
      </c>
      <c r="AF749">
        <v>4.83</v>
      </c>
      <c r="AG749">
        <v>5.38</v>
      </c>
      <c r="AH749" t="str">
        <f>LOOKUP(X749,{0,2.99,4.44,5.89},{"Low","Medium Low","Medium High","High"})</f>
        <v>Medium High</v>
      </c>
      <c r="AI749" t="str">
        <f>LOOKUP(Y749,{0,4.12,5.23,6.34},{"Low","Medium Low","Medium High","High"})</f>
        <v>High</v>
      </c>
      <c r="AJ749" t="str">
        <f>LOOKUP(Z749,{0,4.08,5.4,6.72},{"Low","Medium Low","Medium High","High"})</f>
        <v>Medium High</v>
      </c>
      <c r="AK749" t="str">
        <f>LOOKUP(AA749,{0,3.41,4.83,6.25},{"Low","Medium Low","Medium High","High"})</f>
        <v>Medium High</v>
      </c>
      <c r="AL749" t="str">
        <f>LOOKUP(AB749,{0,4.31,5.38,6.45},{"Low","Medium Low","Medium High","High"})</f>
        <v>Medium High</v>
      </c>
      <c r="AM749">
        <f>VLOOKUP(C749,'CLEAN DATA'!$C$1:$BE$1213,25,FALSE)</f>
        <v>10</v>
      </c>
      <c r="AN749">
        <f>VLOOKUP($C749,'CLEAN DATA'!$C$1:$BE$1213,2,FALSE)</f>
        <v>52</v>
      </c>
      <c r="AO749" t="str">
        <f t="shared" si="191"/>
        <v>51-60</v>
      </c>
      <c r="AP749">
        <f>VLOOKUP(C749,'AT Copy'!C748:BP1960,66,FALSE)</f>
        <v>6</v>
      </c>
      <c r="AQ749">
        <f>VLOOKUP(C749,'AT Copy'!C748:BP1960,40,FALSE)</f>
        <v>1</v>
      </c>
    </row>
    <row r="750" spans="1:43" x14ac:dyDescent="0.2">
      <c r="A750">
        <v>749</v>
      </c>
      <c r="B750" s="2">
        <v>44098.625439814816</v>
      </c>
      <c r="C750" t="s">
        <v>963</v>
      </c>
      <c r="D750">
        <v>6</v>
      </c>
      <c r="E750">
        <v>5</v>
      </c>
      <c r="F750">
        <v>6</v>
      </c>
      <c r="G750">
        <v>3</v>
      </c>
      <c r="H750">
        <v>7</v>
      </c>
      <c r="I750">
        <v>4</v>
      </c>
      <c r="J750">
        <v>7</v>
      </c>
      <c r="K750">
        <v>4</v>
      </c>
      <c r="L750">
        <v>5</v>
      </c>
      <c r="M750">
        <v>6</v>
      </c>
      <c r="N750">
        <f t="shared" si="176"/>
        <v>6</v>
      </c>
      <c r="O750">
        <f t="shared" si="177"/>
        <v>3</v>
      </c>
      <c r="P750">
        <f t="shared" si="178"/>
        <v>6</v>
      </c>
      <c r="Q750">
        <f t="shared" si="179"/>
        <v>5</v>
      </c>
      <c r="R750">
        <f t="shared" si="180"/>
        <v>7</v>
      </c>
      <c r="S750">
        <f t="shared" si="181"/>
        <v>4</v>
      </c>
      <c r="T750">
        <f t="shared" si="182"/>
        <v>7</v>
      </c>
      <c r="U750">
        <f t="shared" si="183"/>
        <v>4</v>
      </c>
      <c r="V750">
        <f t="shared" si="184"/>
        <v>5</v>
      </c>
      <c r="W750">
        <f t="shared" si="185"/>
        <v>2</v>
      </c>
      <c r="X750">
        <f t="shared" si="186"/>
        <v>5</v>
      </c>
      <c r="Y750">
        <f t="shared" si="187"/>
        <v>5</v>
      </c>
      <c r="Z750">
        <f t="shared" si="188"/>
        <v>5</v>
      </c>
      <c r="AA750">
        <f t="shared" si="189"/>
        <v>5</v>
      </c>
      <c r="AB750">
        <f t="shared" si="190"/>
        <v>4.5</v>
      </c>
      <c r="AC750">
        <v>4.4400000000000004</v>
      </c>
      <c r="AD750">
        <v>5.23</v>
      </c>
      <c r="AE750">
        <v>5.4</v>
      </c>
      <c r="AF750">
        <v>4.83</v>
      </c>
      <c r="AG750">
        <v>5.38</v>
      </c>
      <c r="AH750" t="str">
        <f>LOOKUP(X750,{0,2.99,4.44,5.89},{"Low","Medium Low","Medium High","High"})</f>
        <v>Medium High</v>
      </c>
      <c r="AI750" t="str">
        <f>LOOKUP(Y750,{0,4.12,5.23,6.34},{"Low","Medium Low","Medium High","High"})</f>
        <v>Medium Low</v>
      </c>
      <c r="AJ750" t="str">
        <f>LOOKUP(Z750,{0,4.08,5.4,6.72},{"Low","Medium Low","Medium High","High"})</f>
        <v>Medium Low</v>
      </c>
      <c r="AK750" t="str">
        <f>LOOKUP(AA750,{0,3.41,4.83,6.25},{"Low","Medium Low","Medium High","High"})</f>
        <v>Medium High</v>
      </c>
      <c r="AL750" t="str">
        <f>LOOKUP(AB750,{0,4.31,5.38,6.45},{"Low","Medium Low","Medium High","High"})</f>
        <v>Medium Low</v>
      </c>
      <c r="AM750">
        <f>VLOOKUP(C750,'CLEAN DATA'!$C$1:$BE$1213,25,FALSE)</f>
        <v>1</v>
      </c>
      <c r="AN750">
        <f>VLOOKUP($C750,'CLEAN DATA'!$C$1:$BE$1213,2,FALSE)</f>
        <v>31</v>
      </c>
      <c r="AO750" t="str">
        <f t="shared" si="191"/>
        <v>31-40</v>
      </c>
      <c r="AP750">
        <f>VLOOKUP(C750,'AT Copy'!C749:BP1961,66,FALSE)</f>
        <v>7</v>
      </c>
      <c r="AQ750">
        <f>VLOOKUP(C750,'AT Copy'!C749:BP1961,40,FALSE)</f>
        <v>1</v>
      </c>
    </row>
    <row r="751" spans="1:43" x14ac:dyDescent="0.2">
      <c r="A751">
        <v>750</v>
      </c>
      <c r="B751" s="2">
        <v>44098.626284722224</v>
      </c>
      <c r="C751" t="s">
        <v>964</v>
      </c>
      <c r="D751">
        <v>5</v>
      </c>
      <c r="E751">
        <v>6</v>
      </c>
      <c r="F751">
        <v>5</v>
      </c>
      <c r="G751">
        <v>6</v>
      </c>
      <c r="H751">
        <v>6</v>
      </c>
      <c r="I751">
        <v>6</v>
      </c>
      <c r="J751">
        <v>6</v>
      </c>
      <c r="K751">
        <v>7</v>
      </c>
      <c r="L751">
        <v>5</v>
      </c>
      <c r="M751">
        <v>5</v>
      </c>
      <c r="N751">
        <f t="shared" si="176"/>
        <v>5</v>
      </c>
      <c r="O751">
        <f t="shared" si="177"/>
        <v>2</v>
      </c>
      <c r="P751">
        <f t="shared" si="178"/>
        <v>5</v>
      </c>
      <c r="Q751">
        <f t="shared" si="179"/>
        <v>2</v>
      </c>
      <c r="R751">
        <f t="shared" si="180"/>
        <v>6</v>
      </c>
      <c r="S751">
        <f t="shared" si="181"/>
        <v>2</v>
      </c>
      <c r="T751">
        <f t="shared" si="182"/>
        <v>6</v>
      </c>
      <c r="U751">
        <f t="shared" si="183"/>
        <v>1</v>
      </c>
      <c r="V751">
        <f t="shared" si="184"/>
        <v>5</v>
      </c>
      <c r="W751">
        <f t="shared" si="185"/>
        <v>3</v>
      </c>
      <c r="X751">
        <f t="shared" si="186"/>
        <v>3.5</v>
      </c>
      <c r="Y751">
        <f t="shared" si="187"/>
        <v>4</v>
      </c>
      <c r="Z751">
        <f t="shared" si="188"/>
        <v>3</v>
      </c>
      <c r="AA751">
        <f t="shared" si="189"/>
        <v>3.5</v>
      </c>
      <c r="AB751">
        <f t="shared" si="190"/>
        <v>4.5</v>
      </c>
      <c r="AC751">
        <v>4.4400000000000004</v>
      </c>
      <c r="AD751">
        <v>5.23</v>
      </c>
      <c r="AE751">
        <v>5.4</v>
      </c>
      <c r="AF751">
        <v>4.83</v>
      </c>
      <c r="AG751">
        <v>5.38</v>
      </c>
      <c r="AH751" t="str">
        <f>LOOKUP(X751,{0,2.99,4.44,5.89},{"Low","Medium Low","Medium High","High"})</f>
        <v>Medium Low</v>
      </c>
      <c r="AI751" t="str">
        <f>LOOKUP(Y751,{0,4.12,5.23,6.34},{"Low","Medium Low","Medium High","High"})</f>
        <v>Low</v>
      </c>
      <c r="AJ751" t="str">
        <f>LOOKUP(Z751,{0,4.08,5.4,6.72},{"Low","Medium Low","Medium High","High"})</f>
        <v>Low</v>
      </c>
      <c r="AK751" t="str">
        <f>LOOKUP(AA751,{0,3.41,4.83,6.25},{"Low","Medium Low","Medium High","High"})</f>
        <v>Medium Low</v>
      </c>
      <c r="AL751" t="str">
        <f>LOOKUP(AB751,{0,4.31,5.38,6.45},{"Low","Medium Low","Medium High","High"})</f>
        <v>Medium Low</v>
      </c>
      <c r="AM751">
        <f>VLOOKUP(C751,'CLEAN DATA'!$C$1:$BE$1213,25,FALSE)</f>
        <v>1</v>
      </c>
      <c r="AN751">
        <f>VLOOKUP($C751,'CLEAN DATA'!$C$1:$BE$1213,2,FALSE)</f>
        <v>35</v>
      </c>
      <c r="AO751" t="str">
        <f t="shared" si="191"/>
        <v>31-40</v>
      </c>
      <c r="AP751">
        <f>VLOOKUP(C751,'AT Copy'!C750:BP1962,66,FALSE)</f>
        <v>1</v>
      </c>
      <c r="AQ751">
        <f>VLOOKUP(C751,'AT Copy'!C750:BP1962,40,FALSE)</f>
        <v>1</v>
      </c>
    </row>
    <row r="752" spans="1:43" x14ac:dyDescent="0.2">
      <c r="A752">
        <v>751</v>
      </c>
      <c r="B752" s="2">
        <v>44098.627418981479</v>
      </c>
      <c r="C752" t="s">
        <v>965</v>
      </c>
      <c r="D752">
        <v>7</v>
      </c>
      <c r="E752">
        <v>2</v>
      </c>
      <c r="F752">
        <v>6</v>
      </c>
      <c r="G752">
        <v>1</v>
      </c>
      <c r="H752">
        <v>6</v>
      </c>
      <c r="I752">
        <v>2</v>
      </c>
      <c r="J752">
        <v>6</v>
      </c>
      <c r="K752">
        <v>1</v>
      </c>
      <c r="L752">
        <v>7</v>
      </c>
      <c r="M752">
        <v>1</v>
      </c>
      <c r="N752">
        <f t="shared" si="176"/>
        <v>7</v>
      </c>
      <c r="O752">
        <f t="shared" si="177"/>
        <v>6</v>
      </c>
      <c r="P752">
        <f t="shared" si="178"/>
        <v>6</v>
      </c>
      <c r="Q752">
        <f t="shared" si="179"/>
        <v>7</v>
      </c>
      <c r="R752">
        <f t="shared" si="180"/>
        <v>6</v>
      </c>
      <c r="S752">
        <f t="shared" si="181"/>
        <v>6</v>
      </c>
      <c r="T752">
        <f t="shared" si="182"/>
        <v>6</v>
      </c>
      <c r="U752">
        <f t="shared" si="183"/>
        <v>7</v>
      </c>
      <c r="V752">
        <f t="shared" si="184"/>
        <v>7</v>
      </c>
      <c r="W752">
        <f t="shared" si="185"/>
        <v>7</v>
      </c>
      <c r="X752">
        <f t="shared" si="186"/>
        <v>6.5</v>
      </c>
      <c r="Y752">
        <f t="shared" si="187"/>
        <v>6</v>
      </c>
      <c r="Z752">
        <f t="shared" si="188"/>
        <v>6.5</v>
      </c>
      <c r="AA752">
        <f t="shared" si="189"/>
        <v>7</v>
      </c>
      <c r="AB752">
        <f t="shared" si="190"/>
        <v>6.5</v>
      </c>
      <c r="AC752">
        <v>4.4400000000000004</v>
      </c>
      <c r="AD752">
        <v>5.23</v>
      </c>
      <c r="AE752">
        <v>5.4</v>
      </c>
      <c r="AF752">
        <v>4.83</v>
      </c>
      <c r="AG752">
        <v>5.38</v>
      </c>
      <c r="AH752" t="str">
        <f>LOOKUP(X752,{0,2.99,4.44,5.89},{"Low","Medium Low","Medium High","High"})</f>
        <v>High</v>
      </c>
      <c r="AI752" t="str">
        <f>LOOKUP(Y752,{0,4.12,5.23,6.34},{"Low","Medium Low","Medium High","High"})</f>
        <v>Medium High</v>
      </c>
      <c r="AJ752" t="str">
        <f>LOOKUP(Z752,{0,4.08,5.4,6.72},{"Low","Medium Low","Medium High","High"})</f>
        <v>Medium High</v>
      </c>
      <c r="AK752" t="str">
        <f>LOOKUP(AA752,{0,3.41,4.83,6.25},{"Low","Medium Low","Medium High","High"})</f>
        <v>High</v>
      </c>
      <c r="AL752" t="str">
        <f>LOOKUP(AB752,{0,4.31,5.38,6.45},{"Low","Medium Low","Medium High","High"})</f>
        <v>High</v>
      </c>
      <c r="AM752">
        <f>VLOOKUP(C752,'CLEAN DATA'!$C$1:$BE$1213,25,FALSE)</f>
        <v>13</v>
      </c>
      <c r="AN752">
        <f>VLOOKUP($C752,'CLEAN DATA'!$C$1:$BE$1213,2,FALSE)</f>
        <v>65</v>
      </c>
      <c r="AO752" t="str">
        <f t="shared" si="191"/>
        <v>60+</v>
      </c>
      <c r="AP752">
        <f>VLOOKUP(C752,'AT Copy'!C751:BP1963,66,FALSE)</f>
        <v>4</v>
      </c>
      <c r="AQ752">
        <f>VLOOKUP(C752,'AT Copy'!C751:BP1963,40,FALSE)</f>
        <v>1</v>
      </c>
    </row>
    <row r="753" spans="1:43" x14ac:dyDescent="0.2">
      <c r="A753">
        <v>752</v>
      </c>
      <c r="B753" s="2">
        <v>44098.629733796297</v>
      </c>
      <c r="C753" t="s">
        <v>966</v>
      </c>
      <c r="D753">
        <v>6</v>
      </c>
      <c r="E753">
        <v>1</v>
      </c>
      <c r="F753">
        <v>6</v>
      </c>
      <c r="G753">
        <v>1</v>
      </c>
      <c r="H753">
        <v>7</v>
      </c>
      <c r="I753">
        <v>5</v>
      </c>
      <c r="J753">
        <v>7</v>
      </c>
      <c r="K753">
        <v>1</v>
      </c>
      <c r="L753">
        <v>6</v>
      </c>
      <c r="M753">
        <v>1</v>
      </c>
      <c r="N753">
        <f t="shared" si="176"/>
        <v>6</v>
      </c>
      <c r="O753">
        <f t="shared" si="177"/>
        <v>7</v>
      </c>
      <c r="P753">
        <f t="shared" si="178"/>
        <v>6</v>
      </c>
      <c r="Q753">
        <f t="shared" si="179"/>
        <v>7</v>
      </c>
      <c r="R753">
        <f t="shared" si="180"/>
        <v>7</v>
      </c>
      <c r="S753">
        <f t="shared" si="181"/>
        <v>3</v>
      </c>
      <c r="T753">
        <f t="shared" si="182"/>
        <v>7</v>
      </c>
      <c r="U753">
        <f t="shared" si="183"/>
        <v>7</v>
      </c>
      <c r="V753">
        <f t="shared" si="184"/>
        <v>6</v>
      </c>
      <c r="W753">
        <f t="shared" si="185"/>
        <v>7</v>
      </c>
      <c r="X753">
        <f t="shared" si="186"/>
        <v>4.5</v>
      </c>
      <c r="Y753">
        <f t="shared" si="187"/>
        <v>7</v>
      </c>
      <c r="Z753">
        <f t="shared" si="188"/>
        <v>6.5</v>
      </c>
      <c r="AA753">
        <f t="shared" si="189"/>
        <v>6.5</v>
      </c>
      <c r="AB753">
        <f t="shared" si="190"/>
        <v>7</v>
      </c>
      <c r="AC753">
        <v>4.4400000000000004</v>
      </c>
      <c r="AD753">
        <v>5.23</v>
      </c>
      <c r="AE753">
        <v>5.4</v>
      </c>
      <c r="AF753">
        <v>4.83</v>
      </c>
      <c r="AG753">
        <v>5.38</v>
      </c>
      <c r="AH753" t="str">
        <f>LOOKUP(X753,{0,2.99,4.44,5.89},{"Low","Medium Low","Medium High","High"})</f>
        <v>Medium High</v>
      </c>
      <c r="AI753" t="str">
        <f>LOOKUP(Y753,{0,4.12,5.23,6.34},{"Low","Medium Low","Medium High","High"})</f>
        <v>High</v>
      </c>
      <c r="AJ753" t="str">
        <f>LOOKUP(Z753,{0,4.08,5.4,6.72},{"Low","Medium Low","Medium High","High"})</f>
        <v>Medium High</v>
      </c>
      <c r="AK753" t="str">
        <f>LOOKUP(AA753,{0,3.41,4.83,6.25},{"Low","Medium Low","Medium High","High"})</f>
        <v>High</v>
      </c>
      <c r="AL753" t="str">
        <f>LOOKUP(AB753,{0,4.31,5.38,6.45},{"Low","Medium Low","Medium High","High"})</f>
        <v>High</v>
      </c>
      <c r="AM753">
        <f>VLOOKUP(C753,'CLEAN DATA'!$C$1:$BE$1213,25,FALSE)</f>
        <v>3</v>
      </c>
      <c r="AN753">
        <f>VLOOKUP($C753,'CLEAN DATA'!$C$1:$BE$1213,2,FALSE)</f>
        <v>65</v>
      </c>
      <c r="AO753" t="str">
        <f t="shared" si="191"/>
        <v>60+</v>
      </c>
      <c r="AP753">
        <f>VLOOKUP(C753,'AT Copy'!C752:BP1964,66,FALSE)</f>
        <v>8</v>
      </c>
      <c r="AQ753">
        <f>VLOOKUP(C753,'AT Copy'!C752:BP1964,40,FALSE)</f>
        <v>0</v>
      </c>
    </row>
    <row r="754" spans="1:43" x14ac:dyDescent="0.2">
      <c r="A754">
        <v>753</v>
      </c>
      <c r="B754" s="2">
        <v>44098.631481481483</v>
      </c>
      <c r="C754" t="s">
        <v>967</v>
      </c>
      <c r="D754">
        <v>7</v>
      </c>
      <c r="E754">
        <v>5</v>
      </c>
      <c r="F754">
        <v>7</v>
      </c>
      <c r="G754">
        <v>1</v>
      </c>
      <c r="H754">
        <v>6</v>
      </c>
      <c r="I754">
        <v>4</v>
      </c>
      <c r="J754">
        <v>7</v>
      </c>
      <c r="K754">
        <v>1</v>
      </c>
      <c r="L754">
        <v>7</v>
      </c>
      <c r="M754">
        <v>1</v>
      </c>
      <c r="N754">
        <f t="shared" si="176"/>
        <v>7</v>
      </c>
      <c r="O754">
        <f t="shared" si="177"/>
        <v>3</v>
      </c>
      <c r="P754">
        <f t="shared" si="178"/>
        <v>7</v>
      </c>
      <c r="Q754">
        <f t="shared" si="179"/>
        <v>7</v>
      </c>
      <c r="R754">
        <f t="shared" si="180"/>
        <v>6</v>
      </c>
      <c r="S754">
        <f t="shared" si="181"/>
        <v>4</v>
      </c>
      <c r="T754">
        <f t="shared" si="182"/>
        <v>7</v>
      </c>
      <c r="U754">
        <f t="shared" si="183"/>
        <v>7</v>
      </c>
      <c r="V754">
        <f t="shared" si="184"/>
        <v>7</v>
      </c>
      <c r="W754">
        <f t="shared" si="185"/>
        <v>7</v>
      </c>
      <c r="X754">
        <f t="shared" si="186"/>
        <v>5.5</v>
      </c>
      <c r="Y754">
        <f t="shared" si="187"/>
        <v>5</v>
      </c>
      <c r="Z754">
        <f t="shared" si="188"/>
        <v>7</v>
      </c>
      <c r="AA754">
        <f t="shared" si="189"/>
        <v>7</v>
      </c>
      <c r="AB754">
        <f t="shared" si="190"/>
        <v>6.5</v>
      </c>
      <c r="AC754">
        <v>4.4400000000000004</v>
      </c>
      <c r="AD754">
        <v>5.23</v>
      </c>
      <c r="AE754">
        <v>5.4</v>
      </c>
      <c r="AF754">
        <v>4.83</v>
      </c>
      <c r="AG754">
        <v>5.38</v>
      </c>
      <c r="AH754" t="str">
        <f>LOOKUP(X754,{0,2.99,4.44,5.89},{"Low","Medium Low","Medium High","High"})</f>
        <v>Medium High</v>
      </c>
      <c r="AI754" t="str">
        <f>LOOKUP(Y754,{0,4.12,5.23,6.34},{"Low","Medium Low","Medium High","High"})</f>
        <v>Medium Low</v>
      </c>
      <c r="AJ754" t="str">
        <f>LOOKUP(Z754,{0,4.08,5.4,6.72},{"Low","Medium Low","Medium High","High"})</f>
        <v>High</v>
      </c>
      <c r="AK754" t="str">
        <f>LOOKUP(AA754,{0,3.41,4.83,6.25},{"Low","Medium Low","Medium High","High"})</f>
        <v>High</v>
      </c>
      <c r="AL754" t="str">
        <f>LOOKUP(AB754,{0,4.31,5.38,6.45},{"Low","Medium Low","Medium High","High"})</f>
        <v>High</v>
      </c>
      <c r="AM754">
        <f>VLOOKUP(C754,'CLEAN DATA'!$C$1:$BE$1213,25,FALSE)</f>
        <v>1</v>
      </c>
      <c r="AN754">
        <f>VLOOKUP($C754,'CLEAN DATA'!$C$1:$BE$1213,2,FALSE)</f>
        <v>45</v>
      </c>
      <c r="AO754" t="str">
        <f t="shared" si="191"/>
        <v>41-50</v>
      </c>
      <c r="AP754">
        <f>VLOOKUP(C754,'AT Copy'!C753:BP1965,66,FALSE)</f>
        <v>4</v>
      </c>
      <c r="AQ754">
        <f>VLOOKUP(C754,'AT Copy'!C753:BP1965,40,FALSE)</f>
        <v>0</v>
      </c>
    </row>
    <row r="755" spans="1:43" x14ac:dyDescent="0.2">
      <c r="A755">
        <v>754</v>
      </c>
      <c r="B755" s="2">
        <v>44098.631608796299</v>
      </c>
      <c r="C755" t="s">
        <v>968</v>
      </c>
      <c r="D755">
        <v>7</v>
      </c>
      <c r="E755">
        <v>7</v>
      </c>
      <c r="F755">
        <v>7</v>
      </c>
      <c r="G755">
        <v>7</v>
      </c>
      <c r="H755">
        <v>7</v>
      </c>
      <c r="I755">
        <v>7</v>
      </c>
      <c r="J755">
        <v>7</v>
      </c>
      <c r="K755">
        <v>7</v>
      </c>
      <c r="L755">
        <v>7</v>
      </c>
      <c r="M755">
        <v>7</v>
      </c>
      <c r="N755">
        <f t="shared" si="176"/>
        <v>7</v>
      </c>
      <c r="O755">
        <f t="shared" si="177"/>
        <v>1</v>
      </c>
      <c r="P755">
        <f t="shared" si="178"/>
        <v>7</v>
      </c>
      <c r="Q755">
        <f t="shared" si="179"/>
        <v>1</v>
      </c>
      <c r="R755">
        <f t="shared" si="180"/>
        <v>7</v>
      </c>
      <c r="S755">
        <f t="shared" si="181"/>
        <v>1</v>
      </c>
      <c r="T755">
        <f t="shared" si="182"/>
        <v>7</v>
      </c>
      <c r="U755">
        <f t="shared" si="183"/>
        <v>1</v>
      </c>
      <c r="V755">
        <f t="shared" si="184"/>
        <v>7</v>
      </c>
      <c r="W755">
        <f t="shared" si="185"/>
        <v>1</v>
      </c>
      <c r="X755">
        <f t="shared" si="186"/>
        <v>4</v>
      </c>
      <c r="Y755">
        <f t="shared" si="187"/>
        <v>4</v>
      </c>
      <c r="Z755">
        <f t="shared" si="188"/>
        <v>4</v>
      </c>
      <c r="AA755">
        <f t="shared" si="189"/>
        <v>4</v>
      </c>
      <c r="AB755">
        <f t="shared" si="190"/>
        <v>4</v>
      </c>
      <c r="AC755">
        <v>4.4400000000000004</v>
      </c>
      <c r="AD755">
        <v>5.23</v>
      </c>
      <c r="AE755">
        <v>5.4</v>
      </c>
      <c r="AF755">
        <v>4.83</v>
      </c>
      <c r="AG755">
        <v>5.38</v>
      </c>
      <c r="AH755" t="str">
        <f>LOOKUP(X755,{0,2.99,4.44,5.89},{"Low","Medium Low","Medium High","High"})</f>
        <v>Medium Low</v>
      </c>
      <c r="AI755" t="str">
        <f>LOOKUP(Y755,{0,4.12,5.23,6.34},{"Low","Medium Low","Medium High","High"})</f>
        <v>Low</v>
      </c>
      <c r="AJ755" t="str">
        <f>LOOKUP(Z755,{0,4.08,5.4,6.72},{"Low","Medium Low","Medium High","High"})</f>
        <v>Low</v>
      </c>
      <c r="AK755" t="str">
        <f>LOOKUP(AA755,{0,3.41,4.83,6.25},{"Low","Medium Low","Medium High","High"})</f>
        <v>Medium Low</v>
      </c>
      <c r="AL755" t="str">
        <f>LOOKUP(AB755,{0,4.31,5.38,6.45},{"Low","Medium Low","Medium High","High"})</f>
        <v>Low</v>
      </c>
      <c r="AM755">
        <f>VLOOKUP(C755,'CLEAN DATA'!$C$1:$BE$1213,25,FALSE)</f>
        <v>10</v>
      </c>
      <c r="AN755">
        <f>VLOOKUP($C755,'CLEAN DATA'!$C$1:$BE$1213,2,FALSE)</f>
        <v>40</v>
      </c>
      <c r="AO755" t="str">
        <f t="shared" si="191"/>
        <v>31-40</v>
      </c>
      <c r="AP755">
        <f>VLOOKUP(C755,'AT Copy'!C754:BP1966,66,FALSE)</f>
        <v>1</v>
      </c>
      <c r="AQ755">
        <f>VLOOKUP(C755,'AT Copy'!C754:BP1966,40,FALSE)</f>
        <v>1</v>
      </c>
    </row>
    <row r="756" spans="1:43" x14ac:dyDescent="0.2">
      <c r="A756">
        <v>755</v>
      </c>
      <c r="B756" s="2">
        <v>44098.631747685184</v>
      </c>
      <c r="C756" t="s">
        <v>969</v>
      </c>
      <c r="D756">
        <v>6</v>
      </c>
      <c r="E756">
        <v>7</v>
      </c>
      <c r="F756">
        <v>6</v>
      </c>
      <c r="G756">
        <v>5</v>
      </c>
      <c r="H756">
        <v>7</v>
      </c>
      <c r="I756">
        <v>1</v>
      </c>
      <c r="J756">
        <v>7</v>
      </c>
      <c r="K756">
        <v>6</v>
      </c>
      <c r="L756">
        <v>5</v>
      </c>
      <c r="M756">
        <v>6</v>
      </c>
      <c r="N756">
        <f t="shared" si="176"/>
        <v>6</v>
      </c>
      <c r="O756">
        <f t="shared" si="177"/>
        <v>1</v>
      </c>
      <c r="P756">
        <f t="shared" si="178"/>
        <v>6</v>
      </c>
      <c r="Q756">
        <f t="shared" si="179"/>
        <v>3</v>
      </c>
      <c r="R756">
        <f t="shared" si="180"/>
        <v>7</v>
      </c>
      <c r="S756">
        <f t="shared" si="181"/>
        <v>7</v>
      </c>
      <c r="T756">
        <f t="shared" si="182"/>
        <v>7</v>
      </c>
      <c r="U756">
        <f t="shared" si="183"/>
        <v>2</v>
      </c>
      <c r="V756">
        <f t="shared" si="184"/>
        <v>5</v>
      </c>
      <c r="W756">
        <f t="shared" si="185"/>
        <v>2</v>
      </c>
      <c r="X756">
        <f t="shared" si="186"/>
        <v>6.5</v>
      </c>
      <c r="Y756">
        <f t="shared" si="187"/>
        <v>4</v>
      </c>
      <c r="Z756">
        <f t="shared" si="188"/>
        <v>4</v>
      </c>
      <c r="AA756">
        <f t="shared" si="189"/>
        <v>4</v>
      </c>
      <c r="AB756">
        <f t="shared" si="190"/>
        <v>4.5</v>
      </c>
      <c r="AC756">
        <v>4.4400000000000004</v>
      </c>
      <c r="AD756">
        <v>5.23</v>
      </c>
      <c r="AE756">
        <v>5.4</v>
      </c>
      <c r="AF756">
        <v>4.83</v>
      </c>
      <c r="AG756">
        <v>5.38</v>
      </c>
      <c r="AH756" t="str">
        <f>LOOKUP(X756,{0,2.99,4.44,5.89},{"Low","Medium Low","Medium High","High"})</f>
        <v>High</v>
      </c>
      <c r="AI756" t="str">
        <f>LOOKUP(Y756,{0,4.12,5.23,6.34},{"Low","Medium Low","Medium High","High"})</f>
        <v>Low</v>
      </c>
      <c r="AJ756" t="str">
        <f>LOOKUP(Z756,{0,4.08,5.4,6.72},{"Low","Medium Low","Medium High","High"})</f>
        <v>Low</v>
      </c>
      <c r="AK756" t="str">
        <f>LOOKUP(AA756,{0,3.41,4.83,6.25},{"Low","Medium Low","Medium High","High"})</f>
        <v>Medium Low</v>
      </c>
      <c r="AL756" t="str">
        <f>LOOKUP(AB756,{0,4.31,5.38,6.45},{"Low","Medium Low","Medium High","High"})</f>
        <v>Medium Low</v>
      </c>
      <c r="AM756">
        <f>VLOOKUP(C756,'CLEAN DATA'!$C$1:$BE$1213,25,FALSE)</f>
        <v>3</v>
      </c>
      <c r="AN756">
        <f>VLOOKUP($C756,'CLEAN DATA'!$C$1:$BE$1213,2,FALSE)</f>
        <v>35</v>
      </c>
      <c r="AO756" t="str">
        <f t="shared" si="191"/>
        <v>31-40</v>
      </c>
      <c r="AP756">
        <f>VLOOKUP(C756,'AT Copy'!C755:BP1967,66,FALSE)</f>
        <v>7</v>
      </c>
      <c r="AQ756">
        <f>VLOOKUP(C756,'AT Copy'!C755:BP1967,40,FALSE)</f>
        <v>1</v>
      </c>
    </row>
    <row r="757" spans="1:43" x14ac:dyDescent="0.2">
      <c r="A757">
        <v>756</v>
      </c>
      <c r="B757" s="2">
        <v>44098.634710648148</v>
      </c>
      <c r="C757" t="s">
        <v>970</v>
      </c>
      <c r="D757">
        <v>5</v>
      </c>
      <c r="E757">
        <v>5</v>
      </c>
      <c r="F757">
        <v>5</v>
      </c>
      <c r="G757">
        <v>2</v>
      </c>
      <c r="H757">
        <v>5</v>
      </c>
      <c r="I757">
        <v>5</v>
      </c>
      <c r="J757">
        <v>5</v>
      </c>
      <c r="K757">
        <v>1</v>
      </c>
      <c r="L757">
        <v>5</v>
      </c>
      <c r="M757">
        <v>1</v>
      </c>
      <c r="N757">
        <f t="shared" si="176"/>
        <v>5</v>
      </c>
      <c r="O757">
        <f t="shared" si="177"/>
        <v>3</v>
      </c>
      <c r="P757">
        <f t="shared" si="178"/>
        <v>5</v>
      </c>
      <c r="Q757">
        <f t="shared" si="179"/>
        <v>6</v>
      </c>
      <c r="R757">
        <f t="shared" si="180"/>
        <v>5</v>
      </c>
      <c r="S757">
        <f t="shared" si="181"/>
        <v>3</v>
      </c>
      <c r="T757">
        <f t="shared" si="182"/>
        <v>5</v>
      </c>
      <c r="U757">
        <f t="shared" si="183"/>
        <v>7</v>
      </c>
      <c r="V757">
        <f t="shared" si="184"/>
        <v>5</v>
      </c>
      <c r="W757">
        <f t="shared" si="185"/>
        <v>7</v>
      </c>
      <c r="X757">
        <f t="shared" si="186"/>
        <v>4</v>
      </c>
      <c r="Y757">
        <f t="shared" si="187"/>
        <v>4</v>
      </c>
      <c r="Z757">
        <f t="shared" si="188"/>
        <v>6</v>
      </c>
      <c r="AA757">
        <f t="shared" si="189"/>
        <v>5.5</v>
      </c>
      <c r="AB757">
        <f t="shared" si="190"/>
        <v>6</v>
      </c>
      <c r="AC757">
        <v>4.4400000000000004</v>
      </c>
      <c r="AD757">
        <v>5.23</v>
      </c>
      <c r="AE757">
        <v>5.4</v>
      </c>
      <c r="AF757">
        <v>4.83</v>
      </c>
      <c r="AG757">
        <v>5.38</v>
      </c>
      <c r="AH757" t="str">
        <f>LOOKUP(X757,{0,2.99,4.44,5.89},{"Low","Medium Low","Medium High","High"})</f>
        <v>Medium Low</v>
      </c>
      <c r="AI757" t="str">
        <f>LOOKUP(Y757,{0,4.12,5.23,6.34},{"Low","Medium Low","Medium High","High"})</f>
        <v>Low</v>
      </c>
      <c r="AJ757" t="str">
        <f>LOOKUP(Z757,{0,4.08,5.4,6.72},{"Low","Medium Low","Medium High","High"})</f>
        <v>Medium High</v>
      </c>
      <c r="AK757" t="str">
        <f>LOOKUP(AA757,{0,3.41,4.83,6.25},{"Low","Medium Low","Medium High","High"})</f>
        <v>Medium High</v>
      </c>
      <c r="AL757" t="str">
        <f>LOOKUP(AB757,{0,4.31,5.38,6.45},{"Low","Medium Low","Medium High","High"})</f>
        <v>Medium High</v>
      </c>
      <c r="AM757">
        <f>VLOOKUP(C757,'CLEAN DATA'!$C$1:$BE$1213,25,FALSE)</f>
        <v>11</v>
      </c>
      <c r="AN757">
        <f>VLOOKUP($C757,'CLEAN DATA'!$C$1:$BE$1213,2,FALSE)</f>
        <v>31</v>
      </c>
      <c r="AO757" t="str">
        <f t="shared" si="191"/>
        <v>31-40</v>
      </c>
      <c r="AP757">
        <f>VLOOKUP(C757,'AT Copy'!C756:BP1968,66,FALSE)</f>
        <v>3</v>
      </c>
      <c r="AQ757">
        <f>VLOOKUP(C757,'AT Copy'!C756:BP1968,40,FALSE)</f>
        <v>0</v>
      </c>
    </row>
    <row r="758" spans="1:43" x14ac:dyDescent="0.2">
      <c r="A758">
        <v>757</v>
      </c>
      <c r="B758" s="2">
        <v>44098.635625000003</v>
      </c>
      <c r="C758" t="s">
        <v>972</v>
      </c>
      <c r="D758">
        <v>5</v>
      </c>
      <c r="E758">
        <v>5</v>
      </c>
      <c r="F758">
        <v>6</v>
      </c>
      <c r="G758">
        <v>6</v>
      </c>
      <c r="H758">
        <v>3</v>
      </c>
      <c r="I758">
        <v>6</v>
      </c>
      <c r="J758">
        <v>5</v>
      </c>
      <c r="K758">
        <v>5</v>
      </c>
      <c r="L758">
        <v>6</v>
      </c>
      <c r="M758">
        <v>5</v>
      </c>
      <c r="N758">
        <f t="shared" si="176"/>
        <v>5</v>
      </c>
      <c r="O758">
        <f t="shared" si="177"/>
        <v>3</v>
      </c>
      <c r="P758">
        <f t="shared" si="178"/>
        <v>6</v>
      </c>
      <c r="Q758">
        <f t="shared" si="179"/>
        <v>2</v>
      </c>
      <c r="R758">
        <f t="shared" si="180"/>
        <v>3</v>
      </c>
      <c r="S758">
        <f t="shared" si="181"/>
        <v>2</v>
      </c>
      <c r="T758">
        <f t="shared" si="182"/>
        <v>5</v>
      </c>
      <c r="U758">
        <f t="shared" si="183"/>
        <v>3</v>
      </c>
      <c r="V758">
        <f t="shared" si="184"/>
        <v>6</v>
      </c>
      <c r="W758">
        <f t="shared" si="185"/>
        <v>3</v>
      </c>
      <c r="X758">
        <f t="shared" si="186"/>
        <v>3.5</v>
      </c>
      <c r="Y758">
        <f t="shared" si="187"/>
        <v>4</v>
      </c>
      <c r="Z758">
        <f t="shared" si="188"/>
        <v>4.5</v>
      </c>
      <c r="AA758">
        <f t="shared" si="189"/>
        <v>4</v>
      </c>
      <c r="AB758">
        <f t="shared" si="190"/>
        <v>3</v>
      </c>
      <c r="AC758">
        <v>4.4400000000000004</v>
      </c>
      <c r="AD758">
        <v>5.23</v>
      </c>
      <c r="AE758">
        <v>5.4</v>
      </c>
      <c r="AF758">
        <v>4.83</v>
      </c>
      <c r="AG758">
        <v>5.38</v>
      </c>
      <c r="AH758" t="str">
        <f>LOOKUP(X758,{0,2.99,4.44,5.89},{"Low","Medium Low","Medium High","High"})</f>
        <v>Medium Low</v>
      </c>
      <c r="AI758" t="str">
        <f>LOOKUP(Y758,{0,4.12,5.23,6.34},{"Low","Medium Low","Medium High","High"})</f>
        <v>Low</v>
      </c>
      <c r="AJ758" t="str">
        <f>LOOKUP(Z758,{0,4.08,5.4,6.72},{"Low","Medium Low","Medium High","High"})</f>
        <v>Medium Low</v>
      </c>
      <c r="AK758" t="str">
        <f>LOOKUP(AA758,{0,3.41,4.83,6.25},{"Low","Medium Low","Medium High","High"})</f>
        <v>Medium Low</v>
      </c>
      <c r="AL758" t="str">
        <f>LOOKUP(AB758,{0,4.31,5.38,6.45},{"Low","Medium Low","Medium High","High"})</f>
        <v>Low</v>
      </c>
      <c r="AM758">
        <f>VLOOKUP(C758,'CLEAN DATA'!$C$1:$BE$1213,25,FALSE)</f>
        <v>10</v>
      </c>
      <c r="AN758">
        <f>VLOOKUP($C758,'CLEAN DATA'!$C$1:$BE$1213,2,FALSE)</f>
        <v>26</v>
      </c>
      <c r="AO758" t="str">
        <f t="shared" si="191"/>
        <v>&lt;=30</v>
      </c>
      <c r="AP758">
        <f>VLOOKUP(C758,'AT Copy'!C757:BP1969,66,FALSE)</f>
        <v>1</v>
      </c>
      <c r="AQ758">
        <f>VLOOKUP(C758,'AT Copy'!C757:BP1969,40,FALSE)</f>
        <v>0</v>
      </c>
    </row>
    <row r="759" spans="1:43" x14ac:dyDescent="0.2">
      <c r="A759">
        <v>758</v>
      </c>
      <c r="B759" s="2">
        <v>44098.640636574077</v>
      </c>
      <c r="C759" t="s">
        <v>973</v>
      </c>
      <c r="D759">
        <v>3</v>
      </c>
      <c r="E759">
        <v>5</v>
      </c>
      <c r="F759">
        <v>7</v>
      </c>
      <c r="G759">
        <v>3</v>
      </c>
      <c r="H759">
        <v>5</v>
      </c>
      <c r="I759">
        <v>4</v>
      </c>
      <c r="J759">
        <v>6</v>
      </c>
      <c r="K759">
        <v>6</v>
      </c>
      <c r="L759">
        <v>5</v>
      </c>
      <c r="M759">
        <v>5</v>
      </c>
      <c r="N759">
        <f t="shared" si="176"/>
        <v>3</v>
      </c>
      <c r="O759">
        <f t="shared" si="177"/>
        <v>3</v>
      </c>
      <c r="P759">
        <f t="shared" si="178"/>
        <v>7</v>
      </c>
      <c r="Q759">
        <f t="shared" si="179"/>
        <v>5</v>
      </c>
      <c r="R759">
        <f t="shared" si="180"/>
        <v>5</v>
      </c>
      <c r="S759">
        <f t="shared" si="181"/>
        <v>4</v>
      </c>
      <c r="T759">
        <f t="shared" si="182"/>
        <v>6</v>
      </c>
      <c r="U759">
        <f t="shared" si="183"/>
        <v>2</v>
      </c>
      <c r="V759">
        <f t="shared" si="184"/>
        <v>5</v>
      </c>
      <c r="W759">
        <f t="shared" si="185"/>
        <v>3</v>
      </c>
      <c r="X759">
        <f t="shared" si="186"/>
        <v>3.5</v>
      </c>
      <c r="Y759">
        <f t="shared" si="187"/>
        <v>4.5</v>
      </c>
      <c r="Z759">
        <f t="shared" si="188"/>
        <v>4.5</v>
      </c>
      <c r="AA759">
        <f t="shared" si="189"/>
        <v>5</v>
      </c>
      <c r="AB759">
        <f t="shared" si="190"/>
        <v>4</v>
      </c>
      <c r="AC759">
        <v>4.4400000000000004</v>
      </c>
      <c r="AD759">
        <v>5.23</v>
      </c>
      <c r="AE759">
        <v>5.4</v>
      </c>
      <c r="AF759">
        <v>4.83</v>
      </c>
      <c r="AG759">
        <v>5.38</v>
      </c>
      <c r="AH759" t="str">
        <f>LOOKUP(X759,{0,2.99,4.44,5.89},{"Low","Medium Low","Medium High","High"})</f>
        <v>Medium Low</v>
      </c>
      <c r="AI759" t="str">
        <f>LOOKUP(Y759,{0,4.12,5.23,6.34},{"Low","Medium Low","Medium High","High"})</f>
        <v>Medium Low</v>
      </c>
      <c r="AJ759" t="str">
        <f>LOOKUP(Z759,{0,4.08,5.4,6.72},{"Low","Medium Low","Medium High","High"})</f>
        <v>Medium Low</v>
      </c>
      <c r="AK759" t="str">
        <f>LOOKUP(AA759,{0,3.41,4.83,6.25},{"Low","Medium Low","Medium High","High"})</f>
        <v>Medium High</v>
      </c>
      <c r="AL759" t="str">
        <f>LOOKUP(AB759,{0,4.31,5.38,6.45},{"Low","Medium Low","Medium High","High"})</f>
        <v>Low</v>
      </c>
      <c r="AM759">
        <f>VLOOKUP(C759,'CLEAN DATA'!$C$1:$BE$1213,25,FALSE)</f>
        <v>1</v>
      </c>
      <c r="AN759">
        <f>VLOOKUP($C759,'CLEAN DATA'!$C$1:$BE$1213,2,FALSE)</f>
        <v>40</v>
      </c>
      <c r="AO759" t="str">
        <f t="shared" si="191"/>
        <v>31-40</v>
      </c>
      <c r="AP759">
        <f>VLOOKUP(C759,'AT Copy'!C758:BP1970,66,FALSE)</f>
        <v>1</v>
      </c>
      <c r="AQ759">
        <f>VLOOKUP(C759,'AT Copy'!C758:BP1970,40,FALSE)</f>
        <v>0</v>
      </c>
    </row>
    <row r="760" spans="1:43" x14ac:dyDescent="0.2">
      <c r="A760">
        <v>759</v>
      </c>
      <c r="B760" s="2">
        <v>44098.647175925929</v>
      </c>
      <c r="C760" t="s">
        <v>974</v>
      </c>
      <c r="D760">
        <v>1</v>
      </c>
      <c r="E760">
        <v>5</v>
      </c>
      <c r="F760">
        <v>7</v>
      </c>
      <c r="G760">
        <v>6</v>
      </c>
      <c r="H760">
        <v>6</v>
      </c>
      <c r="I760">
        <v>3</v>
      </c>
      <c r="J760">
        <v>6</v>
      </c>
      <c r="K760">
        <v>3</v>
      </c>
      <c r="L760">
        <v>3</v>
      </c>
      <c r="M760">
        <v>5</v>
      </c>
      <c r="N760">
        <f t="shared" si="176"/>
        <v>1</v>
      </c>
      <c r="O760">
        <f t="shared" si="177"/>
        <v>3</v>
      </c>
      <c r="P760">
        <f t="shared" si="178"/>
        <v>7</v>
      </c>
      <c r="Q760">
        <f t="shared" si="179"/>
        <v>2</v>
      </c>
      <c r="R760">
        <f t="shared" si="180"/>
        <v>6</v>
      </c>
      <c r="S760">
        <f t="shared" si="181"/>
        <v>5</v>
      </c>
      <c r="T760">
        <f t="shared" si="182"/>
        <v>6</v>
      </c>
      <c r="U760">
        <f t="shared" si="183"/>
        <v>5</v>
      </c>
      <c r="V760">
        <f t="shared" si="184"/>
        <v>3</v>
      </c>
      <c r="W760">
        <f t="shared" si="185"/>
        <v>3</v>
      </c>
      <c r="X760">
        <f t="shared" si="186"/>
        <v>3</v>
      </c>
      <c r="Y760">
        <f t="shared" si="187"/>
        <v>4.5</v>
      </c>
      <c r="Z760">
        <f t="shared" si="188"/>
        <v>6</v>
      </c>
      <c r="AA760">
        <f t="shared" si="189"/>
        <v>2.5</v>
      </c>
      <c r="AB760">
        <f t="shared" si="190"/>
        <v>4.5</v>
      </c>
      <c r="AC760">
        <v>4.4400000000000004</v>
      </c>
      <c r="AD760">
        <v>5.23</v>
      </c>
      <c r="AE760">
        <v>5.4</v>
      </c>
      <c r="AF760">
        <v>4.83</v>
      </c>
      <c r="AG760">
        <v>5.38</v>
      </c>
      <c r="AH760" t="str">
        <f>LOOKUP(X760,{0,2.99,4.44,5.89},{"Low","Medium Low","Medium High","High"})</f>
        <v>Medium Low</v>
      </c>
      <c r="AI760" t="str">
        <f>LOOKUP(Y760,{0,4.12,5.23,6.34},{"Low","Medium Low","Medium High","High"})</f>
        <v>Medium Low</v>
      </c>
      <c r="AJ760" t="str">
        <f>LOOKUP(Z760,{0,4.08,5.4,6.72},{"Low","Medium Low","Medium High","High"})</f>
        <v>Medium High</v>
      </c>
      <c r="AK760" t="str">
        <f>LOOKUP(AA760,{0,3.41,4.83,6.25},{"Low","Medium Low","Medium High","High"})</f>
        <v>Low</v>
      </c>
      <c r="AL760" t="str">
        <f>LOOKUP(AB760,{0,4.31,5.38,6.45},{"Low","Medium Low","Medium High","High"})</f>
        <v>Medium Low</v>
      </c>
      <c r="AM760">
        <f>VLOOKUP(C760,'CLEAN DATA'!$C$1:$BE$1213,25,FALSE)</f>
        <v>3</v>
      </c>
      <c r="AN760">
        <f>VLOOKUP($C760,'CLEAN DATA'!$C$1:$BE$1213,2,FALSE)</f>
        <v>42</v>
      </c>
      <c r="AO760" t="str">
        <f t="shared" si="191"/>
        <v>41-50</v>
      </c>
      <c r="AP760">
        <f>VLOOKUP(C760,'AT Copy'!C759:BP1971,66,FALSE)</f>
        <v>5</v>
      </c>
      <c r="AQ760">
        <f>VLOOKUP(C760,'AT Copy'!C759:BP1971,40,FALSE)</f>
        <v>0</v>
      </c>
    </row>
    <row r="761" spans="1:43" x14ac:dyDescent="0.2">
      <c r="A761">
        <v>760</v>
      </c>
      <c r="B761" s="2">
        <v>44098.649699074071</v>
      </c>
      <c r="C761" t="s">
        <v>975</v>
      </c>
      <c r="D761">
        <v>6</v>
      </c>
      <c r="E761">
        <v>5</v>
      </c>
      <c r="F761">
        <v>5</v>
      </c>
      <c r="G761">
        <v>4</v>
      </c>
      <c r="H761">
        <v>6</v>
      </c>
      <c r="I761">
        <v>7</v>
      </c>
      <c r="J761">
        <v>1</v>
      </c>
      <c r="K761">
        <v>4</v>
      </c>
      <c r="L761">
        <v>7</v>
      </c>
      <c r="M761">
        <v>5</v>
      </c>
      <c r="N761">
        <f t="shared" si="176"/>
        <v>6</v>
      </c>
      <c r="O761">
        <f t="shared" si="177"/>
        <v>3</v>
      </c>
      <c r="P761">
        <f t="shared" si="178"/>
        <v>5</v>
      </c>
      <c r="Q761">
        <f t="shared" si="179"/>
        <v>4</v>
      </c>
      <c r="R761">
        <f t="shared" si="180"/>
        <v>6</v>
      </c>
      <c r="S761">
        <f t="shared" si="181"/>
        <v>1</v>
      </c>
      <c r="T761">
        <f t="shared" si="182"/>
        <v>1</v>
      </c>
      <c r="U761">
        <f t="shared" si="183"/>
        <v>4</v>
      </c>
      <c r="V761">
        <f t="shared" si="184"/>
        <v>7</v>
      </c>
      <c r="W761">
        <f t="shared" si="185"/>
        <v>3</v>
      </c>
      <c r="X761">
        <f t="shared" si="186"/>
        <v>3.5</v>
      </c>
      <c r="Y761">
        <f t="shared" si="187"/>
        <v>2</v>
      </c>
      <c r="Z761">
        <f t="shared" si="188"/>
        <v>4.5</v>
      </c>
      <c r="AA761">
        <f t="shared" si="189"/>
        <v>5.5</v>
      </c>
      <c r="AB761">
        <f t="shared" si="190"/>
        <v>4.5</v>
      </c>
      <c r="AC761">
        <v>4.4400000000000004</v>
      </c>
      <c r="AD761">
        <v>5.23</v>
      </c>
      <c r="AE761">
        <v>5.4</v>
      </c>
      <c r="AF761">
        <v>4.83</v>
      </c>
      <c r="AG761">
        <v>5.38</v>
      </c>
      <c r="AH761" t="str">
        <f>LOOKUP(X761,{0,2.99,4.44,5.89},{"Low","Medium Low","Medium High","High"})</f>
        <v>Medium Low</v>
      </c>
      <c r="AI761" t="str">
        <f>LOOKUP(Y761,{0,4.12,5.23,6.34},{"Low","Medium Low","Medium High","High"})</f>
        <v>Low</v>
      </c>
      <c r="AJ761" t="str">
        <f>LOOKUP(Z761,{0,4.08,5.4,6.72},{"Low","Medium Low","Medium High","High"})</f>
        <v>Medium Low</v>
      </c>
      <c r="AK761" t="str">
        <f>LOOKUP(AA761,{0,3.41,4.83,6.25},{"Low","Medium Low","Medium High","High"})</f>
        <v>Medium High</v>
      </c>
      <c r="AL761" t="str">
        <f>LOOKUP(AB761,{0,4.31,5.38,6.45},{"Low","Medium Low","Medium High","High"})</f>
        <v>Medium Low</v>
      </c>
      <c r="AM761">
        <f>VLOOKUP(C761,'CLEAN DATA'!$C$1:$BE$1213,25,FALSE)</f>
        <v>8</v>
      </c>
      <c r="AN761">
        <f>VLOOKUP($C761,'CLEAN DATA'!$C$1:$BE$1213,2,FALSE)</f>
        <v>22</v>
      </c>
      <c r="AO761" t="str">
        <f t="shared" si="191"/>
        <v>&lt;=30</v>
      </c>
      <c r="AP761">
        <f>VLOOKUP(C761,'AT Copy'!C760:BP1972,66,FALSE)</f>
        <v>1</v>
      </c>
      <c r="AQ761">
        <f>VLOOKUP(C761,'AT Copy'!C760:BP1972,40,FALSE)</f>
        <v>0</v>
      </c>
    </row>
    <row r="762" spans="1:43" x14ac:dyDescent="0.2">
      <c r="A762">
        <v>761</v>
      </c>
      <c r="B762" s="2">
        <v>44098.662314814814</v>
      </c>
      <c r="C762" t="s">
        <v>976</v>
      </c>
      <c r="D762">
        <v>6</v>
      </c>
      <c r="E762">
        <v>1</v>
      </c>
      <c r="F762">
        <v>7</v>
      </c>
      <c r="G762">
        <v>1</v>
      </c>
      <c r="H762">
        <v>7</v>
      </c>
      <c r="I762">
        <v>7</v>
      </c>
      <c r="J762">
        <v>7</v>
      </c>
      <c r="K762">
        <v>1</v>
      </c>
      <c r="L762">
        <v>7</v>
      </c>
      <c r="M762">
        <v>1</v>
      </c>
      <c r="N762">
        <f t="shared" si="176"/>
        <v>6</v>
      </c>
      <c r="O762">
        <f t="shared" si="177"/>
        <v>7</v>
      </c>
      <c r="P762">
        <f t="shared" si="178"/>
        <v>7</v>
      </c>
      <c r="Q762">
        <f t="shared" si="179"/>
        <v>7</v>
      </c>
      <c r="R762">
        <f t="shared" si="180"/>
        <v>7</v>
      </c>
      <c r="S762">
        <f t="shared" si="181"/>
        <v>1</v>
      </c>
      <c r="T762">
        <f t="shared" si="182"/>
        <v>7</v>
      </c>
      <c r="U762">
        <f t="shared" si="183"/>
        <v>7</v>
      </c>
      <c r="V762">
        <f t="shared" si="184"/>
        <v>7</v>
      </c>
      <c r="W762">
        <f t="shared" si="185"/>
        <v>7</v>
      </c>
      <c r="X762">
        <f t="shared" si="186"/>
        <v>3.5</v>
      </c>
      <c r="Y762">
        <f t="shared" si="187"/>
        <v>7</v>
      </c>
      <c r="Z762">
        <f t="shared" si="188"/>
        <v>7</v>
      </c>
      <c r="AA762">
        <f t="shared" si="189"/>
        <v>7</v>
      </c>
      <c r="AB762">
        <f t="shared" si="190"/>
        <v>7</v>
      </c>
      <c r="AC762">
        <v>4.4400000000000004</v>
      </c>
      <c r="AD762">
        <v>5.23</v>
      </c>
      <c r="AE762">
        <v>5.4</v>
      </c>
      <c r="AF762">
        <v>4.83</v>
      </c>
      <c r="AG762">
        <v>5.38</v>
      </c>
      <c r="AH762" t="str">
        <f>LOOKUP(X762,{0,2.99,4.44,5.89},{"Low","Medium Low","Medium High","High"})</f>
        <v>Medium Low</v>
      </c>
      <c r="AI762" t="str">
        <f>LOOKUP(Y762,{0,4.12,5.23,6.34},{"Low","Medium Low","Medium High","High"})</f>
        <v>High</v>
      </c>
      <c r="AJ762" t="str">
        <f>LOOKUP(Z762,{0,4.08,5.4,6.72},{"Low","Medium Low","Medium High","High"})</f>
        <v>High</v>
      </c>
      <c r="AK762" t="str">
        <f>LOOKUP(AA762,{0,3.41,4.83,6.25},{"Low","Medium Low","Medium High","High"})</f>
        <v>High</v>
      </c>
      <c r="AL762" t="str">
        <f>LOOKUP(AB762,{0,4.31,5.38,6.45},{"Low","Medium Low","Medium High","High"})</f>
        <v>High</v>
      </c>
      <c r="AM762">
        <f>VLOOKUP(C762,'CLEAN DATA'!$C$1:$BE$1213,25,FALSE)</f>
        <v>3</v>
      </c>
      <c r="AN762">
        <f>VLOOKUP($C762,'CLEAN DATA'!$C$1:$BE$1213,2,FALSE)</f>
        <v>56</v>
      </c>
      <c r="AO762" t="str">
        <f t="shared" si="191"/>
        <v>51-60</v>
      </c>
      <c r="AP762">
        <f>VLOOKUP(C762,'AT Copy'!C761:BP1973,66,FALSE)</f>
        <v>8</v>
      </c>
      <c r="AQ762">
        <f>VLOOKUP(C762,'AT Copy'!C761:BP1973,40,FALSE)</f>
        <v>0</v>
      </c>
    </row>
    <row r="763" spans="1:43" x14ac:dyDescent="0.2">
      <c r="A763">
        <v>762</v>
      </c>
      <c r="B763" s="2">
        <v>44098.667002314818</v>
      </c>
      <c r="C763" t="s">
        <v>977</v>
      </c>
      <c r="D763">
        <v>7</v>
      </c>
      <c r="E763">
        <v>6</v>
      </c>
      <c r="F763">
        <v>6</v>
      </c>
      <c r="G763">
        <v>7</v>
      </c>
      <c r="H763">
        <v>7</v>
      </c>
      <c r="I763">
        <v>7</v>
      </c>
      <c r="J763">
        <v>6</v>
      </c>
      <c r="K763">
        <v>6</v>
      </c>
      <c r="L763">
        <v>6</v>
      </c>
      <c r="M763">
        <v>7</v>
      </c>
      <c r="N763">
        <f t="shared" si="176"/>
        <v>7</v>
      </c>
      <c r="O763">
        <f t="shared" si="177"/>
        <v>2</v>
      </c>
      <c r="P763">
        <f t="shared" si="178"/>
        <v>6</v>
      </c>
      <c r="Q763">
        <f t="shared" si="179"/>
        <v>1</v>
      </c>
      <c r="R763">
        <f t="shared" si="180"/>
        <v>7</v>
      </c>
      <c r="S763">
        <f t="shared" si="181"/>
        <v>1</v>
      </c>
      <c r="T763">
        <f t="shared" si="182"/>
        <v>6</v>
      </c>
      <c r="U763">
        <f t="shared" si="183"/>
        <v>2</v>
      </c>
      <c r="V763">
        <f t="shared" si="184"/>
        <v>6</v>
      </c>
      <c r="W763">
        <f t="shared" si="185"/>
        <v>1</v>
      </c>
      <c r="X763">
        <f t="shared" si="186"/>
        <v>4</v>
      </c>
      <c r="Y763">
        <f t="shared" si="187"/>
        <v>4</v>
      </c>
      <c r="Z763">
        <f t="shared" si="188"/>
        <v>4</v>
      </c>
      <c r="AA763">
        <f t="shared" si="189"/>
        <v>3.5</v>
      </c>
      <c r="AB763">
        <f t="shared" si="190"/>
        <v>4</v>
      </c>
      <c r="AC763">
        <v>4.4400000000000004</v>
      </c>
      <c r="AD763">
        <v>5.23</v>
      </c>
      <c r="AE763">
        <v>5.4</v>
      </c>
      <c r="AF763">
        <v>4.83</v>
      </c>
      <c r="AG763">
        <v>5.38</v>
      </c>
      <c r="AH763" t="str">
        <f>LOOKUP(X763,{0,2.99,4.44,5.89},{"Low","Medium Low","Medium High","High"})</f>
        <v>Medium Low</v>
      </c>
      <c r="AI763" t="str">
        <f>LOOKUP(Y763,{0,4.12,5.23,6.34},{"Low","Medium Low","Medium High","High"})</f>
        <v>Low</v>
      </c>
      <c r="AJ763" t="str">
        <f>LOOKUP(Z763,{0,4.08,5.4,6.72},{"Low","Medium Low","Medium High","High"})</f>
        <v>Low</v>
      </c>
      <c r="AK763" t="str">
        <f>LOOKUP(AA763,{0,3.41,4.83,6.25},{"Low","Medium Low","Medium High","High"})</f>
        <v>Medium Low</v>
      </c>
      <c r="AL763" t="str">
        <f>LOOKUP(AB763,{0,4.31,5.38,6.45},{"Low","Medium Low","Medium High","High"})</f>
        <v>Low</v>
      </c>
      <c r="AM763">
        <f>VLOOKUP(C763,'CLEAN DATA'!$C$1:$BE$1213,25,FALSE)</f>
        <v>9</v>
      </c>
      <c r="AN763">
        <f>VLOOKUP($C763,'CLEAN DATA'!$C$1:$BE$1213,2,FALSE)</f>
        <v>34</v>
      </c>
      <c r="AO763" t="str">
        <f t="shared" si="191"/>
        <v>31-40</v>
      </c>
      <c r="AP763">
        <f>VLOOKUP(C763,'AT Copy'!C762:BP1974,66,FALSE)</f>
        <v>1</v>
      </c>
      <c r="AQ763">
        <f>VLOOKUP(C763,'AT Copy'!C762:BP1974,40,FALSE)</f>
        <v>0</v>
      </c>
    </row>
    <row r="764" spans="1:43" x14ac:dyDescent="0.2">
      <c r="A764">
        <v>763</v>
      </c>
      <c r="B764" s="2">
        <v>44098.66715277778</v>
      </c>
      <c r="C764" t="s">
        <v>978</v>
      </c>
      <c r="D764">
        <v>7</v>
      </c>
      <c r="E764">
        <v>7</v>
      </c>
      <c r="F764">
        <v>7</v>
      </c>
      <c r="G764">
        <v>7</v>
      </c>
      <c r="H764">
        <v>4</v>
      </c>
      <c r="I764">
        <v>6</v>
      </c>
      <c r="J764">
        <v>4</v>
      </c>
      <c r="K764">
        <v>7</v>
      </c>
      <c r="L764">
        <v>6</v>
      </c>
      <c r="M764">
        <v>6</v>
      </c>
      <c r="N764">
        <f t="shared" si="176"/>
        <v>7</v>
      </c>
      <c r="O764">
        <f t="shared" si="177"/>
        <v>1</v>
      </c>
      <c r="P764">
        <f t="shared" si="178"/>
        <v>7</v>
      </c>
      <c r="Q764">
        <f t="shared" si="179"/>
        <v>1</v>
      </c>
      <c r="R764">
        <f t="shared" si="180"/>
        <v>4</v>
      </c>
      <c r="S764">
        <f t="shared" si="181"/>
        <v>2</v>
      </c>
      <c r="T764">
        <f t="shared" si="182"/>
        <v>4</v>
      </c>
      <c r="U764">
        <f t="shared" si="183"/>
        <v>1</v>
      </c>
      <c r="V764">
        <f t="shared" si="184"/>
        <v>6</v>
      </c>
      <c r="W764">
        <f t="shared" si="185"/>
        <v>2</v>
      </c>
      <c r="X764">
        <f t="shared" si="186"/>
        <v>4.5</v>
      </c>
      <c r="Y764">
        <f t="shared" si="187"/>
        <v>2.5</v>
      </c>
      <c r="Z764">
        <f t="shared" si="188"/>
        <v>4</v>
      </c>
      <c r="AA764">
        <f t="shared" si="189"/>
        <v>3.5</v>
      </c>
      <c r="AB764">
        <f t="shared" si="190"/>
        <v>3</v>
      </c>
      <c r="AC764">
        <v>4.4400000000000004</v>
      </c>
      <c r="AD764">
        <v>5.23</v>
      </c>
      <c r="AE764">
        <v>5.4</v>
      </c>
      <c r="AF764">
        <v>4.83</v>
      </c>
      <c r="AG764">
        <v>5.38</v>
      </c>
      <c r="AH764" t="str">
        <f>LOOKUP(X764,{0,2.99,4.44,5.89},{"Low","Medium Low","Medium High","High"})</f>
        <v>Medium High</v>
      </c>
      <c r="AI764" t="str">
        <f>LOOKUP(Y764,{0,4.12,5.23,6.34},{"Low","Medium Low","Medium High","High"})</f>
        <v>Low</v>
      </c>
      <c r="AJ764" t="str">
        <f>LOOKUP(Z764,{0,4.08,5.4,6.72},{"Low","Medium Low","Medium High","High"})</f>
        <v>Low</v>
      </c>
      <c r="AK764" t="str">
        <f>LOOKUP(AA764,{0,3.41,4.83,6.25},{"Low","Medium Low","Medium High","High"})</f>
        <v>Medium Low</v>
      </c>
      <c r="AL764" t="str">
        <f>LOOKUP(AB764,{0,4.31,5.38,6.45},{"Low","Medium Low","Medium High","High"})</f>
        <v>Low</v>
      </c>
      <c r="AM764">
        <f>VLOOKUP(C764,'CLEAN DATA'!$C$1:$BE$1213,25,FALSE)</f>
        <v>1</v>
      </c>
      <c r="AN764">
        <f>VLOOKUP($C764,'CLEAN DATA'!$C$1:$BE$1213,2,FALSE)</f>
        <v>42</v>
      </c>
      <c r="AO764" t="str">
        <f t="shared" si="191"/>
        <v>41-50</v>
      </c>
      <c r="AP764">
        <f>VLOOKUP(C764,'AT Copy'!C763:BP1975,66,FALSE)</f>
        <v>1</v>
      </c>
      <c r="AQ764">
        <f>VLOOKUP(C764,'AT Copy'!C763:BP1975,40,FALSE)</f>
        <v>1</v>
      </c>
    </row>
    <row r="765" spans="1:43" x14ac:dyDescent="0.2">
      <c r="A765">
        <v>764</v>
      </c>
      <c r="B765" s="2">
        <v>44098.671226851853</v>
      </c>
      <c r="C765" t="s">
        <v>979</v>
      </c>
      <c r="D765">
        <v>7</v>
      </c>
      <c r="E765">
        <v>1</v>
      </c>
      <c r="F765">
        <v>7</v>
      </c>
      <c r="G765">
        <v>1</v>
      </c>
      <c r="H765">
        <v>7</v>
      </c>
      <c r="I765">
        <v>7</v>
      </c>
      <c r="J765">
        <v>7</v>
      </c>
      <c r="K765">
        <v>1</v>
      </c>
      <c r="L765">
        <v>7</v>
      </c>
      <c r="M765">
        <v>1</v>
      </c>
      <c r="N765">
        <f t="shared" si="176"/>
        <v>7</v>
      </c>
      <c r="O765">
        <f t="shared" si="177"/>
        <v>7</v>
      </c>
      <c r="P765">
        <f t="shared" si="178"/>
        <v>7</v>
      </c>
      <c r="Q765">
        <f t="shared" si="179"/>
        <v>7</v>
      </c>
      <c r="R765">
        <f t="shared" si="180"/>
        <v>7</v>
      </c>
      <c r="S765">
        <f t="shared" si="181"/>
        <v>1</v>
      </c>
      <c r="T765">
        <f t="shared" si="182"/>
        <v>7</v>
      </c>
      <c r="U765">
        <f t="shared" si="183"/>
        <v>7</v>
      </c>
      <c r="V765">
        <f t="shared" si="184"/>
        <v>7</v>
      </c>
      <c r="W765">
        <f t="shared" si="185"/>
        <v>7</v>
      </c>
      <c r="X765">
        <f t="shared" si="186"/>
        <v>4</v>
      </c>
      <c r="Y765">
        <f t="shared" si="187"/>
        <v>7</v>
      </c>
      <c r="Z765">
        <f t="shared" si="188"/>
        <v>7</v>
      </c>
      <c r="AA765">
        <f t="shared" si="189"/>
        <v>7</v>
      </c>
      <c r="AB765">
        <f t="shared" si="190"/>
        <v>7</v>
      </c>
      <c r="AC765">
        <v>4.4400000000000004</v>
      </c>
      <c r="AD765">
        <v>5.23</v>
      </c>
      <c r="AE765">
        <v>5.4</v>
      </c>
      <c r="AF765">
        <v>4.83</v>
      </c>
      <c r="AG765">
        <v>5.38</v>
      </c>
      <c r="AH765" t="str">
        <f>LOOKUP(X765,{0,2.99,4.44,5.89},{"Low","Medium Low","Medium High","High"})</f>
        <v>Medium Low</v>
      </c>
      <c r="AI765" t="str">
        <f>LOOKUP(Y765,{0,4.12,5.23,6.34},{"Low","Medium Low","Medium High","High"})</f>
        <v>High</v>
      </c>
      <c r="AJ765" t="str">
        <f>LOOKUP(Z765,{0,4.08,5.4,6.72},{"Low","Medium Low","Medium High","High"})</f>
        <v>High</v>
      </c>
      <c r="AK765" t="str">
        <f>LOOKUP(AA765,{0,3.41,4.83,6.25},{"Low","Medium Low","Medium High","High"})</f>
        <v>High</v>
      </c>
      <c r="AL765" t="str">
        <f>LOOKUP(AB765,{0,4.31,5.38,6.45},{"Low","Medium Low","Medium High","High"})</f>
        <v>High</v>
      </c>
      <c r="AM765">
        <f>VLOOKUP(C765,'CLEAN DATA'!$C$1:$BE$1213,25,FALSE)</f>
        <v>1</v>
      </c>
      <c r="AN765">
        <f>VLOOKUP($C765,'CLEAN DATA'!$C$1:$BE$1213,2,FALSE)</f>
        <v>39</v>
      </c>
      <c r="AO765" t="str">
        <f t="shared" si="191"/>
        <v>31-40</v>
      </c>
      <c r="AP765">
        <f>VLOOKUP(C765,'AT Copy'!C764:BP1976,66,FALSE)</f>
        <v>8</v>
      </c>
      <c r="AQ765">
        <f>VLOOKUP(C765,'AT Copy'!C764:BP1976,40,FALSE)</f>
        <v>1</v>
      </c>
    </row>
    <row r="766" spans="1:43" x14ac:dyDescent="0.2">
      <c r="A766">
        <v>765</v>
      </c>
      <c r="B766" s="2">
        <v>44098.672581018516</v>
      </c>
      <c r="C766" t="s">
        <v>980</v>
      </c>
      <c r="D766">
        <v>3</v>
      </c>
      <c r="E766">
        <v>4</v>
      </c>
      <c r="F766">
        <v>5</v>
      </c>
      <c r="G766">
        <v>3</v>
      </c>
      <c r="H766">
        <v>6</v>
      </c>
      <c r="I766">
        <v>4</v>
      </c>
      <c r="J766">
        <v>5</v>
      </c>
      <c r="K766">
        <v>4</v>
      </c>
      <c r="L766">
        <v>6</v>
      </c>
      <c r="M766">
        <v>2</v>
      </c>
      <c r="N766">
        <f t="shared" si="176"/>
        <v>3</v>
      </c>
      <c r="O766">
        <f t="shared" si="177"/>
        <v>4</v>
      </c>
      <c r="P766">
        <f t="shared" si="178"/>
        <v>5</v>
      </c>
      <c r="Q766">
        <f t="shared" si="179"/>
        <v>5</v>
      </c>
      <c r="R766">
        <f t="shared" si="180"/>
        <v>6</v>
      </c>
      <c r="S766">
        <f t="shared" si="181"/>
        <v>4</v>
      </c>
      <c r="T766">
        <f t="shared" si="182"/>
        <v>5</v>
      </c>
      <c r="U766">
        <f t="shared" si="183"/>
        <v>4</v>
      </c>
      <c r="V766">
        <f t="shared" si="184"/>
        <v>6</v>
      </c>
      <c r="W766">
        <f t="shared" si="185"/>
        <v>6</v>
      </c>
      <c r="X766">
        <f t="shared" si="186"/>
        <v>3.5</v>
      </c>
      <c r="Y766">
        <f t="shared" si="187"/>
        <v>4.5</v>
      </c>
      <c r="Z766">
        <f t="shared" si="188"/>
        <v>4.5</v>
      </c>
      <c r="AA766">
        <f t="shared" si="189"/>
        <v>5.5</v>
      </c>
      <c r="AB766">
        <f t="shared" si="190"/>
        <v>6</v>
      </c>
      <c r="AC766">
        <v>4.4400000000000004</v>
      </c>
      <c r="AD766">
        <v>5.23</v>
      </c>
      <c r="AE766">
        <v>5.4</v>
      </c>
      <c r="AF766">
        <v>4.83</v>
      </c>
      <c r="AG766">
        <v>5.38</v>
      </c>
      <c r="AH766" t="str">
        <f>LOOKUP(X766,{0,2.99,4.44,5.89},{"Low","Medium Low","Medium High","High"})</f>
        <v>Medium Low</v>
      </c>
      <c r="AI766" t="str">
        <f>LOOKUP(Y766,{0,4.12,5.23,6.34},{"Low","Medium Low","Medium High","High"})</f>
        <v>Medium Low</v>
      </c>
      <c r="AJ766" t="str">
        <f>LOOKUP(Z766,{0,4.08,5.4,6.72},{"Low","Medium Low","Medium High","High"})</f>
        <v>Medium Low</v>
      </c>
      <c r="AK766" t="str">
        <f>LOOKUP(AA766,{0,3.41,4.83,6.25},{"Low","Medium Low","Medium High","High"})</f>
        <v>Medium High</v>
      </c>
      <c r="AL766" t="str">
        <f>LOOKUP(AB766,{0,4.31,5.38,6.45},{"Low","Medium Low","Medium High","High"})</f>
        <v>Medium High</v>
      </c>
      <c r="AM766">
        <f>VLOOKUP(C766,'CLEAN DATA'!$C$1:$BE$1213,25,FALSE)</f>
        <v>1</v>
      </c>
      <c r="AN766">
        <f>VLOOKUP($C766,'CLEAN DATA'!$C$1:$BE$1213,2,FALSE)</f>
        <v>39</v>
      </c>
      <c r="AO766" t="str">
        <f t="shared" si="191"/>
        <v>31-40</v>
      </c>
      <c r="AP766">
        <f>VLOOKUP(C766,'AT Copy'!C765:BP1977,66,FALSE)</f>
        <v>3</v>
      </c>
      <c r="AQ766">
        <f>VLOOKUP(C766,'AT Copy'!C765:BP1977,40,FALSE)</f>
        <v>0</v>
      </c>
    </row>
    <row r="767" spans="1:43" x14ac:dyDescent="0.2">
      <c r="A767">
        <v>766</v>
      </c>
      <c r="B767" s="2">
        <v>44098.672824074078</v>
      </c>
      <c r="C767" t="s">
        <v>981</v>
      </c>
      <c r="D767">
        <v>7</v>
      </c>
      <c r="E767">
        <v>5</v>
      </c>
      <c r="F767">
        <v>5</v>
      </c>
      <c r="G767">
        <v>6</v>
      </c>
      <c r="H767">
        <v>6</v>
      </c>
      <c r="I767">
        <v>7</v>
      </c>
      <c r="J767">
        <v>6</v>
      </c>
      <c r="K767">
        <v>7</v>
      </c>
      <c r="L767">
        <v>6</v>
      </c>
      <c r="M767">
        <v>5</v>
      </c>
      <c r="N767">
        <f t="shared" si="176"/>
        <v>7</v>
      </c>
      <c r="O767">
        <f t="shared" si="177"/>
        <v>3</v>
      </c>
      <c r="P767">
        <f t="shared" si="178"/>
        <v>5</v>
      </c>
      <c r="Q767">
        <f t="shared" si="179"/>
        <v>2</v>
      </c>
      <c r="R767">
        <f t="shared" si="180"/>
        <v>6</v>
      </c>
      <c r="S767">
        <f t="shared" si="181"/>
        <v>1</v>
      </c>
      <c r="T767">
        <f t="shared" si="182"/>
        <v>6</v>
      </c>
      <c r="U767">
        <f t="shared" si="183"/>
        <v>1</v>
      </c>
      <c r="V767">
        <f t="shared" si="184"/>
        <v>6</v>
      </c>
      <c r="W767">
        <f t="shared" si="185"/>
        <v>3</v>
      </c>
      <c r="X767">
        <f t="shared" si="186"/>
        <v>4</v>
      </c>
      <c r="Y767">
        <f t="shared" si="187"/>
        <v>4.5</v>
      </c>
      <c r="Z767">
        <f t="shared" si="188"/>
        <v>3</v>
      </c>
      <c r="AA767">
        <f t="shared" si="189"/>
        <v>4</v>
      </c>
      <c r="AB767">
        <f t="shared" si="190"/>
        <v>4.5</v>
      </c>
      <c r="AC767">
        <v>4.4400000000000004</v>
      </c>
      <c r="AD767">
        <v>5.23</v>
      </c>
      <c r="AE767">
        <v>5.4</v>
      </c>
      <c r="AF767">
        <v>4.83</v>
      </c>
      <c r="AG767">
        <v>5.38</v>
      </c>
      <c r="AH767" t="str">
        <f>LOOKUP(X767,{0,2.99,4.44,5.89},{"Low","Medium Low","Medium High","High"})</f>
        <v>Medium Low</v>
      </c>
      <c r="AI767" t="str">
        <f>LOOKUP(Y767,{0,4.12,5.23,6.34},{"Low","Medium Low","Medium High","High"})</f>
        <v>Medium Low</v>
      </c>
      <c r="AJ767" t="str">
        <f>LOOKUP(Z767,{0,4.08,5.4,6.72},{"Low","Medium Low","Medium High","High"})</f>
        <v>Low</v>
      </c>
      <c r="AK767" t="str">
        <f>LOOKUP(AA767,{0,3.41,4.83,6.25},{"Low","Medium Low","Medium High","High"})</f>
        <v>Medium Low</v>
      </c>
      <c r="AL767" t="str">
        <f>LOOKUP(AB767,{0,4.31,5.38,6.45},{"Low","Medium Low","Medium High","High"})</f>
        <v>Medium Low</v>
      </c>
      <c r="AM767">
        <f>VLOOKUP(C767,'CLEAN DATA'!$C$1:$BE$1213,25,FALSE)</f>
        <v>1</v>
      </c>
      <c r="AN767">
        <f>VLOOKUP($C767,'CLEAN DATA'!$C$1:$BE$1213,2,FALSE)</f>
        <v>35</v>
      </c>
      <c r="AO767" t="str">
        <f t="shared" si="191"/>
        <v>31-40</v>
      </c>
      <c r="AP767">
        <f>VLOOKUP(C767,'AT Copy'!C766:BP1978,66,FALSE)</f>
        <v>1</v>
      </c>
      <c r="AQ767">
        <f>VLOOKUP(C767,'AT Copy'!C766:BP1978,40,FALSE)</f>
        <v>0</v>
      </c>
    </row>
    <row r="768" spans="1:43" x14ac:dyDescent="0.2">
      <c r="A768">
        <v>767</v>
      </c>
      <c r="B768" s="2">
        <v>44098.680474537039</v>
      </c>
      <c r="C768" t="s">
        <v>982</v>
      </c>
      <c r="D768">
        <v>2</v>
      </c>
      <c r="E768">
        <v>5</v>
      </c>
      <c r="F768">
        <v>5</v>
      </c>
      <c r="G768">
        <v>5</v>
      </c>
      <c r="H768">
        <v>4</v>
      </c>
      <c r="I768">
        <v>5</v>
      </c>
      <c r="J768">
        <v>4</v>
      </c>
      <c r="K768">
        <v>3</v>
      </c>
      <c r="L768">
        <v>3</v>
      </c>
      <c r="M768">
        <v>3</v>
      </c>
      <c r="N768">
        <f t="shared" si="176"/>
        <v>2</v>
      </c>
      <c r="O768">
        <f t="shared" si="177"/>
        <v>3</v>
      </c>
      <c r="P768">
        <f t="shared" si="178"/>
        <v>5</v>
      </c>
      <c r="Q768">
        <f t="shared" si="179"/>
        <v>3</v>
      </c>
      <c r="R768">
        <f t="shared" si="180"/>
        <v>4</v>
      </c>
      <c r="S768">
        <f t="shared" si="181"/>
        <v>3</v>
      </c>
      <c r="T768">
        <f t="shared" si="182"/>
        <v>4</v>
      </c>
      <c r="U768">
        <f t="shared" si="183"/>
        <v>5</v>
      </c>
      <c r="V768">
        <f t="shared" si="184"/>
        <v>3</v>
      </c>
      <c r="W768">
        <f t="shared" si="185"/>
        <v>5</v>
      </c>
      <c r="X768">
        <f t="shared" si="186"/>
        <v>2.5</v>
      </c>
      <c r="Y768">
        <f t="shared" si="187"/>
        <v>3.5</v>
      </c>
      <c r="Z768">
        <f t="shared" si="188"/>
        <v>5</v>
      </c>
      <c r="AA768">
        <f t="shared" si="189"/>
        <v>3</v>
      </c>
      <c r="AB768">
        <f t="shared" si="190"/>
        <v>4.5</v>
      </c>
      <c r="AC768">
        <v>4.4400000000000004</v>
      </c>
      <c r="AD768">
        <v>5.23</v>
      </c>
      <c r="AE768">
        <v>5.4</v>
      </c>
      <c r="AF768">
        <v>4.83</v>
      </c>
      <c r="AG768">
        <v>5.38</v>
      </c>
      <c r="AH768" t="str">
        <f>LOOKUP(X768,{0,2.99,4.44,5.89},{"Low","Medium Low","Medium High","High"})</f>
        <v>Low</v>
      </c>
      <c r="AI768" t="str">
        <f>LOOKUP(Y768,{0,4.12,5.23,6.34},{"Low","Medium Low","Medium High","High"})</f>
        <v>Low</v>
      </c>
      <c r="AJ768" t="str">
        <f>LOOKUP(Z768,{0,4.08,5.4,6.72},{"Low","Medium Low","Medium High","High"})</f>
        <v>Medium Low</v>
      </c>
      <c r="AK768" t="str">
        <f>LOOKUP(AA768,{0,3.41,4.83,6.25},{"Low","Medium Low","Medium High","High"})</f>
        <v>Low</v>
      </c>
      <c r="AL768" t="str">
        <f>LOOKUP(AB768,{0,4.31,5.38,6.45},{"Low","Medium Low","Medium High","High"})</f>
        <v>Medium Low</v>
      </c>
      <c r="AM768">
        <f>VLOOKUP(C768,'CLEAN DATA'!$C$1:$BE$1213,25,FALSE)</f>
        <v>3</v>
      </c>
      <c r="AN768">
        <f>VLOOKUP($C768,'CLEAN DATA'!$C$1:$BE$1213,2,FALSE)</f>
        <v>30</v>
      </c>
      <c r="AO768" t="str">
        <f t="shared" si="191"/>
        <v>&lt;=30</v>
      </c>
      <c r="AP768">
        <f>VLOOKUP(C768,'AT Copy'!C767:BP1979,66,FALSE)</f>
        <v>5</v>
      </c>
      <c r="AQ768">
        <f>VLOOKUP(C768,'AT Copy'!C767:BP1979,40,FALSE)</f>
        <v>1</v>
      </c>
    </row>
    <row r="769" spans="1:43" x14ac:dyDescent="0.2">
      <c r="A769">
        <v>768</v>
      </c>
      <c r="B769" s="2">
        <v>44098.682581018518</v>
      </c>
      <c r="C769" t="s">
        <v>983</v>
      </c>
      <c r="D769">
        <v>5</v>
      </c>
      <c r="E769">
        <v>5</v>
      </c>
      <c r="F769">
        <v>5</v>
      </c>
      <c r="G769">
        <v>5</v>
      </c>
      <c r="H769">
        <v>5</v>
      </c>
      <c r="I769">
        <v>5</v>
      </c>
      <c r="J769">
        <v>5</v>
      </c>
      <c r="K769">
        <v>5</v>
      </c>
      <c r="L769">
        <v>5</v>
      </c>
      <c r="M769">
        <v>5</v>
      </c>
      <c r="N769">
        <f t="shared" si="176"/>
        <v>5</v>
      </c>
      <c r="O769">
        <f t="shared" si="177"/>
        <v>3</v>
      </c>
      <c r="P769">
        <f t="shared" si="178"/>
        <v>5</v>
      </c>
      <c r="Q769">
        <f t="shared" si="179"/>
        <v>3</v>
      </c>
      <c r="R769">
        <f t="shared" si="180"/>
        <v>5</v>
      </c>
      <c r="S769">
        <f t="shared" si="181"/>
        <v>3</v>
      </c>
      <c r="T769">
        <f t="shared" si="182"/>
        <v>5</v>
      </c>
      <c r="U769">
        <f t="shared" si="183"/>
        <v>3</v>
      </c>
      <c r="V769">
        <f t="shared" si="184"/>
        <v>5</v>
      </c>
      <c r="W769">
        <f t="shared" si="185"/>
        <v>3</v>
      </c>
      <c r="X769">
        <f t="shared" si="186"/>
        <v>4</v>
      </c>
      <c r="Y769">
        <f t="shared" si="187"/>
        <v>4</v>
      </c>
      <c r="Z769">
        <f t="shared" si="188"/>
        <v>4</v>
      </c>
      <c r="AA769">
        <f t="shared" si="189"/>
        <v>4</v>
      </c>
      <c r="AB769">
        <f t="shared" si="190"/>
        <v>4</v>
      </c>
      <c r="AC769">
        <v>4.4400000000000004</v>
      </c>
      <c r="AD769">
        <v>5.23</v>
      </c>
      <c r="AE769">
        <v>5.4</v>
      </c>
      <c r="AF769">
        <v>4.83</v>
      </c>
      <c r="AG769">
        <v>5.38</v>
      </c>
      <c r="AH769" t="str">
        <f>LOOKUP(X769,{0,2.99,4.44,5.89},{"Low","Medium Low","Medium High","High"})</f>
        <v>Medium Low</v>
      </c>
      <c r="AI769" t="str">
        <f>LOOKUP(Y769,{0,4.12,5.23,6.34},{"Low","Medium Low","Medium High","High"})</f>
        <v>Low</v>
      </c>
      <c r="AJ769" t="str">
        <f>LOOKUP(Z769,{0,4.08,5.4,6.72},{"Low","Medium Low","Medium High","High"})</f>
        <v>Low</v>
      </c>
      <c r="AK769" t="str">
        <f>LOOKUP(AA769,{0,3.41,4.83,6.25},{"Low","Medium Low","Medium High","High"})</f>
        <v>Medium Low</v>
      </c>
      <c r="AL769" t="str">
        <f>LOOKUP(AB769,{0,4.31,5.38,6.45},{"Low","Medium Low","Medium High","High"})</f>
        <v>Low</v>
      </c>
      <c r="AM769">
        <f>VLOOKUP(C769,'CLEAN DATA'!$C$1:$BE$1213,25,FALSE)</f>
        <v>1</v>
      </c>
      <c r="AN769">
        <f>VLOOKUP($C769,'CLEAN DATA'!$C$1:$BE$1213,2,FALSE)</f>
        <v>41</v>
      </c>
      <c r="AO769" t="str">
        <f t="shared" si="191"/>
        <v>41-50</v>
      </c>
      <c r="AP769">
        <f>VLOOKUP(C769,'AT Copy'!C768:BP1980,66,FALSE)</f>
        <v>1</v>
      </c>
      <c r="AQ769">
        <f>VLOOKUP(C769,'AT Copy'!C768:BP1980,40,FALSE)</f>
        <v>1</v>
      </c>
    </row>
    <row r="770" spans="1:43" x14ac:dyDescent="0.2">
      <c r="A770">
        <v>769</v>
      </c>
      <c r="B770" s="2">
        <v>44098.69667824074</v>
      </c>
      <c r="C770" t="s">
        <v>984</v>
      </c>
      <c r="D770">
        <v>5</v>
      </c>
      <c r="E770">
        <v>2</v>
      </c>
      <c r="F770">
        <v>7</v>
      </c>
      <c r="G770">
        <v>1</v>
      </c>
      <c r="H770">
        <v>6</v>
      </c>
      <c r="I770">
        <v>7</v>
      </c>
      <c r="J770">
        <v>5</v>
      </c>
      <c r="K770">
        <v>1</v>
      </c>
      <c r="L770">
        <v>7</v>
      </c>
      <c r="M770">
        <v>2</v>
      </c>
      <c r="N770">
        <f t="shared" si="176"/>
        <v>5</v>
      </c>
      <c r="O770">
        <f t="shared" si="177"/>
        <v>6</v>
      </c>
      <c r="P770">
        <f t="shared" si="178"/>
        <v>7</v>
      </c>
      <c r="Q770">
        <f t="shared" si="179"/>
        <v>7</v>
      </c>
      <c r="R770">
        <f t="shared" si="180"/>
        <v>6</v>
      </c>
      <c r="S770">
        <f t="shared" si="181"/>
        <v>1</v>
      </c>
      <c r="T770">
        <f t="shared" si="182"/>
        <v>5</v>
      </c>
      <c r="U770">
        <f t="shared" si="183"/>
        <v>7</v>
      </c>
      <c r="V770">
        <f t="shared" si="184"/>
        <v>7</v>
      </c>
      <c r="W770">
        <f t="shared" si="185"/>
        <v>6</v>
      </c>
      <c r="X770">
        <f t="shared" si="186"/>
        <v>3</v>
      </c>
      <c r="Y770">
        <f t="shared" si="187"/>
        <v>5.5</v>
      </c>
      <c r="Z770">
        <f t="shared" si="188"/>
        <v>7</v>
      </c>
      <c r="AA770">
        <f t="shared" si="189"/>
        <v>7</v>
      </c>
      <c r="AB770">
        <f t="shared" si="190"/>
        <v>6</v>
      </c>
      <c r="AC770">
        <v>4.4400000000000004</v>
      </c>
      <c r="AD770">
        <v>5.23</v>
      </c>
      <c r="AE770">
        <v>5.4</v>
      </c>
      <c r="AF770">
        <v>4.83</v>
      </c>
      <c r="AG770">
        <v>5.38</v>
      </c>
      <c r="AH770" t="str">
        <f>LOOKUP(X770,{0,2.99,4.44,5.89},{"Low","Medium Low","Medium High","High"})</f>
        <v>Medium Low</v>
      </c>
      <c r="AI770" t="str">
        <f>LOOKUP(Y770,{0,4.12,5.23,6.34},{"Low","Medium Low","Medium High","High"})</f>
        <v>Medium High</v>
      </c>
      <c r="AJ770" t="str">
        <f>LOOKUP(Z770,{0,4.08,5.4,6.72},{"Low","Medium Low","Medium High","High"})</f>
        <v>High</v>
      </c>
      <c r="AK770" t="str">
        <f>LOOKUP(AA770,{0,3.41,4.83,6.25},{"Low","Medium Low","Medium High","High"})</f>
        <v>High</v>
      </c>
      <c r="AL770" t="str">
        <f>LOOKUP(AB770,{0,4.31,5.38,6.45},{"Low","Medium Low","Medium High","High"})</f>
        <v>Medium High</v>
      </c>
      <c r="AM770">
        <f>VLOOKUP(C770,'CLEAN DATA'!$C$1:$BE$1213,25,FALSE)</f>
        <v>11</v>
      </c>
      <c r="AN770">
        <f>VLOOKUP($C770,'CLEAN DATA'!$C$1:$BE$1213,2,FALSE)</f>
        <v>29</v>
      </c>
      <c r="AO770" t="str">
        <f t="shared" si="191"/>
        <v>&lt;=30</v>
      </c>
      <c r="AP770">
        <f>VLOOKUP(C770,'AT Copy'!C769:BP1981,66,FALSE)</f>
        <v>8</v>
      </c>
      <c r="AQ770">
        <f>VLOOKUP(C770,'AT Copy'!C769:BP1981,40,FALSE)</f>
        <v>0</v>
      </c>
    </row>
    <row r="771" spans="1:43" x14ac:dyDescent="0.2">
      <c r="A771">
        <v>770</v>
      </c>
      <c r="B771" s="2">
        <v>44098.699861111112</v>
      </c>
      <c r="C771" t="s">
        <v>986</v>
      </c>
      <c r="D771">
        <v>3</v>
      </c>
      <c r="E771">
        <v>2</v>
      </c>
      <c r="F771">
        <v>6</v>
      </c>
      <c r="G771">
        <v>5</v>
      </c>
      <c r="H771">
        <v>6</v>
      </c>
      <c r="I771">
        <v>6</v>
      </c>
      <c r="J771">
        <v>6</v>
      </c>
      <c r="K771">
        <v>4</v>
      </c>
      <c r="L771">
        <v>5</v>
      </c>
      <c r="M771">
        <v>5</v>
      </c>
      <c r="N771">
        <f t="shared" ref="N771:N834" si="192">D771</f>
        <v>3</v>
      </c>
      <c r="O771">
        <f t="shared" ref="O771:O834" si="193">IF(E771=1,7,IF(E771=2,6,IF(E771=3,5,IF(E771=4,4,IF(E771=5,3,IF(E771=6,2,IF(E771=7,1,"")))))))</f>
        <v>6</v>
      </c>
      <c r="P771">
        <f t="shared" ref="P771:P834" si="194">F771</f>
        <v>6</v>
      </c>
      <c r="Q771">
        <f t="shared" ref="Q771:Q834" si="195">IF(G771=1,7,IF(G771=2,6,IF(G771=3,5,IF(G771=4,4,IF(G771=5,3,IF(G771=6,2,IF(G771=7,1,"")))))))</f>
        <v>3</v>
      </c>
      <c r="R771">
        <f t="shared" ref="R771:R834" si="196">H771</f>
        <v>6</v>
      </c>
      <c r="S771">
        <f t="shared" ref="S771:S834" si="197">IF(I771=1,7,IF(I771=2,6,IF(I771=3,5,IF(I771=4,4,IF(I771=5,3,IF(I771=6,2,IF(I771=7,1,"")))))))</f>
        <v>2</v>
      </c>
      <c r="T771">
        <f t="shared" ref="T771:T834" si="198">J771</f>
        <v>6</v>
      </c>
      <c r="U771">
        <f t="shared" ref="U771:U834" si="199">IF(K771=1,7,IF(K771=2,6,IF(K771=3,5,IF(K771=4,4,IF(K771=5,3,IF(K771=6,2,IF(K771=7,1,"")))))))</f>
        <v>4</v>
      </c>
      <c r="V771">
        <f t="shared" ref="V771:V834" si="200">L771</f>
        <v>5</v>
      </c>
      <c r="W771">
        <f t="shared" ref="W771:W834" si="201">IF(M771=1,7,IF(M771=2,6,IF(M771=3,5,IF(M771=4,4,IF(M771=5,3,IF(M771=6,2,IF(M771=7,1,"")))))))</f>
        <v>3</v>
      </c>
      <c r="X771">
        <f t="shared" ref="X771:X834" si="202">(N771+S771)/2</f>
        <v>2.5</v>
      </c>
      <c r="Y771">
        <f t="shared" ref="Y771:Y834" si="203">(O771+T771)/2</f>
        <v>6</v>
      </c>
      <c r="Z771">
        <f t="shared" ref="Z771:Z834" si="204">(P771+U771)/2</f>
        <v>5</v>
      </c>
      <c r="AA771">
        <f t="shared" ref="AA771:AA834" si="205">(Q771+V771)/2</f>
        <v>4</v>
      </c>
      <c r="AB771">
        <f t="shared" ref="AB771:AB834" si="206">(R771+W771)/2</f>
        <v>4.5</v>
      </c>
      <c r="AC771">
        <v>4.4400000000000004</v>
      </c>
      <c r="AD771">
        <v>5.23</v>
      </c>
      <c r="AE771">
        <v>5.4</v>
      </c>
      <c r="AF771">
        <v>4.83</v>
      </c>
      <c r="AG771">
        <v>5.38</v>
      </c>
      <c r="AH771" t="str">
        <f>LOOKUP(X771,{0,2.99,4.44,5.89},{"Low","Medium Low","Medium High","High"})</f>
        <v>Low</v>
      </c>
      <c r="AI771" t="str">
        <f>LOOKUP(Y771,{0,4.12,5.23,6.34},{"Low","Medium Low","Medium High","High"})</f>
        <v>Medium High</v>
      </c>
      <c r="AJ771" t="str">
        <f>LOOKUP(Z771,{0,4.08,5.4,6.72},{"Low","Medium Low","Medium High","High"})</f>
        <v>Medium Low</v>
      </c>
      <c r="AK771" t="str">
        <f>LOOKUP(AA771,{0,3.41,4.83,6.25},{"Low","Medium Low","Medium High","High"})</f>
        <v>Medium Low</v>
      </c>
      <c r="AL771" t="str">
        <f>LOOKUP(AB771,{0,4.31,5.38,6.45},{"Low","Medium Low","Medium High","High"})</f>
        <v>Medium Low</v>
      </c>
      <c r="AM771">
        <f>VLOOKUP(C771,'CLEAN DATA'!$C$1:$BE$1213,25,FALSE)</f>
        <v>13</v>
      </c>
      <c r="AN771">
        <f>VLOOKUP($C771,'CLEAN DATA'!$C$1:$BE$1213,2,FALSE)</f>
        <v>40</v>
      </c>
      <c r="AO771" t="str">
        <f t="shared" ref="AO771:AO834" si="207">IF(AN771&lt;=20,"&lt;=30",IF(AN771&lt;=25,"&lt;=30",IF(AN771&lt;=30,"&lt;=30",IF(AN771&lt;=35,"31-40",IF(AN771&lt;=40,"31-40",IF(AN771&lt;=45,"41-50",IF(AN771&lt;=50,"41-50",IF(AN771&lt;=55,"51-60",IF(AN771&lt;=60,"51-60","60+")))))))))</f>
        <v>31-40</v>
      </c>
      <c r="AP771">
        <f>VLOOKUP(C771,'AT Copy'!C770:BP1982,66,FALSE)</f>
        <v>5</v>
      </c>
      <c r="AQ771">
        <f>VLOOKUP(C771,'AT Copy'!C770:BP1982,40,FALSE)</f>
        <v>0</v>
      </c>
    </row>
    <row r="772" spans="1:43" x14ac:dyDescent="0.2">
      <c r="A772">
        <v>771</v>
      </c>
      <c r="B772" s="2">
        <v>44098.702685185184</v>
      </c>
      <c r="C772" t="s">
        <v>987</v>
      </c>
      <c r="D772">
        <v>5</v>
      </c>
      <c r="E772">
        <v>2</v>
      </c>
      <c r="F772">
        <v>6</v>
      </c>
      <c r="G772">
        <v>3</v>
      </c>
      <c r="H772">
        <v>5</v>
      </c>
      <c r="I772">
        <v>5</v>
      </c>
      <c r="J772">
        <v>7</v>
      </c>
      <c r="K772">
        <v>1</v>
      </c>
      <c r="L772">
        <v>5</v>
      </c>
      <c r="M772">
        <v>1</v>
      </c>
      <c r="N772">
        <f t="shared" si="192"/>
        <v>5</v>
      </c>
      <c r="O772">
        <f t="shared" si="193"/>
        <v>6</v>
      </c>
      <c r="P772">
        <f t="shared" si="194"/>
        <v>6</v>
      </c>
      <c r="Q772">
        <f t="shared" si="195"/>
        <v>5</v>
      </c>
      <c r="R772">
        <f t="shared" si="196"/>
        <v>5</v>
      </c>
      <c r="S772">
        <f t="shared" si="197"/>
        <v>3</v>
      </c>
      <c r="T772">
        <f t="shared" si="198"/>
        <v>7</v>
      </c>
      <c r="U772">
        <f t="shared" si="199"/>
        <v>7</v>
      </c>
      <c r="V772">
        <f t="shared" si="200"/>
        <v>5</v>
      </c>
      <c r="W772">
        <f t="shared" si="201"/>
        <v>7</v>
      </c>
      <c r="X772">
        <f t="shared" si="202"/>
        <v>4</v>
      </c>
      <c r="Y772">
        <f t="shared" si="203"/>
        <v>6.5</v>
      </c>
      <c r="Z772">
        <f t="shared" si="204"/>
        <v>6.5</v>
      </c>
      <c r="AA772">
        <f t="shared" si="205"/>
        <v>5</v>
      </c>
      <c r="AB772">
        <f t="shared" si="206"/>
        <v>6</v>
      </c>
      <c r="AC772">
        <v>4.4400000000000004</v>
      </c>
      <c r="AD772">
        <v>5.23</v>
      </c>
      <c r="AE772">
        <v>5.4</v>
      </c>
      <c r="AF772">
        <v>4.83</v>
      </c>
      <c r="AG772">
        <v>5.38</v>
      </c>
      <c r="AH772" t="str">
        <f>LOOKUP(X772,{0,2.99,4.44,5.89},{"Low","Medium Low","Medium High","High"})</f>
        <v>Medium Low</v>
      </c>
      <c r="AI772" t="str">
        <f>LOOKUP(Y772,{0,4.12,5.23,6.34},{"Low","Medium Low","Medium High","High"})</f>
        <v>High</v>
      </c>
      <c r="AJ772" t="str">
        <f>LOOKUP(Z772,{0,4.08,5.4,6.72},{"Low","Medium Low","Medium High","High"})</f>
        <v>Medium High</v>
      </c>
      <c r="AK772" t="str">
        <f>LOOKUP(AA772,{0,3.41,4.83,6.25},{"Low","Medium Low","Medium High","High"})</f>
        <v>Medium High</v>
      </c>
      <c r="AL772" t="str">
        <f>LOOKUP(AB772,{0,4.31,5.38,6.45},{"Low","Medium Low","Medium High","High"})</f>
        <v>Medium High</v>
      </c>
      <c r="AM772">
        <f>VLOOKUP(C772,'CLEAN DATA'!$C$1:$BE$1213,25,FALSE)</f>
        <v>13</v>
      </c>
      <c r="AN772">
        <f>VLOOKUP($C772,'CLEAN DATA'!$C$1:$BE$1213,2,FALSE)</f>
        <v>44</v>
      </c>
      <c r="AO772" t="str">
        <f t="shared" si="207"/>
        <v>41-50</v>
      </c>
      <c r="AP772">
        <f>VLOOKUP(C772,'AT Copy'!C771:BP1983,66,FALSE)</f>
        <v>6</v>
      </c>
      <c r="AQ772">
        <f>VLOOKUP(C772,'AT Copy'!C771:BP1983,40,FALSE)</f>
        <v>1</v>
      </c>
    </row>
    <row r="773" spans="1:43" x14ac:dyDescent="0.2">
      <c r="A773">
        <v>772</v>
      </c>
      <c r="B773" s="2">
        <v>44098.7030787037</v>
      </c>
      <c r="C773" t="s">
        <v>989</v>
      </c>
      <c r="D773">
        <v>6</v>
      </c>
      <c r="E773">
        <v>2</v>
      </c>
      <c r="F773">
        <v>6</v>
      </c>
      <c r="G773">
        <v>2</v>
      </c>
      <c r="H773">
        <v>6</v>
      </c>
      <c r="I773">
        <v>2</v>
      </c>
      <c r="J773">
        <v>7</v>
      </c>
      <c r="K773">
        <v>2</v>
      </c>
      <c r="L773">
        <v>6</v>
      </c>
      <c r="M773">
        <v>1</v>
      </c>
      <c r="N773">
        <f t="shared" si="192"/>
        <v>6</v>
      </c>
      <c r="O773">
        <f t="shared" si="193"/>
        <v>6</v>
      </c>
      <c r="P773">
        <f t="shared" si="194"/>
        <v>6</v>
      </c>
      <c r="Q773">
        <f t="shared" si="195"/>
        <v>6</v>
      </c>
      <c r="R773">
        <f t="shared" si="196"/>
        <v>6</v>
      </c>
      <c r="S773">
        <f t="shared" si="197"/>
        <v>6</v>
      </c>
      <c r="T773">
        <f t="shared" si="198"/>
        <v>7</v>
      </c>
      <c r="U773">
        <f t="shared" si="199"/>
        <v>6</v>
      </c>
      <c r="V773">
        <f t="shared" si="200"/>
        <v>6</v>
      </c>
      <c r="W773">
        <f t="shared" si="201"/>
        <v>7</v>
      </c>
      <c r="X773">
        <f t="shared" si="202"/>
        <v>6</v>
      </c>
      <c r="Y773">
        <f t="shared" si="203"/>
        <v>6.5</v>
      </c>
      <c r="Z773">
        <f t="shared" si="204"/>
        <v>6</v>
      </c>
      <c r="AA773">
        <f t="shared" si="205"/>
        <v>6</v>
      </c>
      <c r="AB773">
        <f t="shared" si="206"/>
        <v>6.5</v>
      </c>
      <c r="AC773">
        <v>4.4400000000000004</v>
      </c>
      <c r="AD773">
        <v>5.23</v>
      </c>
      <c r="AE773">
        <v>5.4</v>
      </c>
      <c r="AF773">
        <v>4.83</v>
      </c>
      <c r="AG773">
        <v>5.38</v>
      </c>
      <c r="AH773" t="str">
        <f>LOOKUP(X773,{0,2.99,4.44,5.89},{"Low","Medium Low","Medium High","High"})</f>
        <v>High</v>
      </c>
      <c r="AI773" t="str">
        <f>LOOKUP(Y773,{0,4.12,5.23,6.34},{"Low","Medium Low","Medium High","High"})</f>
        <v>High</v>
      </c>
      <c r="AJ773" t="str">
        <f>LOOKUP(Z773,{0,4.08,5.4,6.72},{"Low","Medium Low","Medium High","High"})</f>
        <v>Medium High</v>
      </c>
      <c r="AK773" t="str">
        <f>LOOKUP(AA773,{0,3.41,4.83,6.25},{"Low","Medium Low","Medium High","High"})</f>
        <v>Medium High</v>
      </c>
      <c r="AL773" t="str">
        <f>LOOKUP(AB773,{0,4.31,5.38,6.45},{"Low","Medium Low","Medium High","High"})</f>
        <v>High</v>
      </c>
      <c r="AM773">
        <f>VLOOKUP(C773,'CLEAN DATA'!$C$1:$BE$1213,25,FALSE)</f>
        <v>6</v>
      </c>
      <c r="AN773">
        <f>VLOOKUP($C773,'CLEAN DATA'!$C$1:$BE$1213,2,FALSE)</f>
        <v>60</v>
      </c>
      <c r="AO773" t="str">
        <f t="shared" si="207"/>
        <v>51-60</v>
      </c>
      <c r="AP773">
        <f>VLOOKUP(C773,'AT Copy'!C772:BP1984,66,FALSE)</f>
        <v>4</v>
      </c>
      <c r="AQ773">
        <f>VLOOKUP(C773,'AT Copy'!C772:BP1984,40,FALSE)</f>
        <v>1</v>
      </c>
    </row>
    <row r="774" spans="1:43" x14ac:dyDescent="0.2">
      <c r="A774">
        <v>773</v>
      </c>
      <c r="B774" s="2">
        <v>44098.716192129628</v>
      </c>
      <c r="C774" t="s">
        <v>990</v>
      </c>
      <c r="D774">
        <v>7</v>
      </c>
      <c r="E774">
        <v>7</v>
      </c>
      <c r="F774">
        <v>7</v>
      </c>
      <c r="G774">
        <v>7</v>
      </c>
      <c r="H774">
        <v>7</v>
      </c>
      <c r="I774">
        <v>7</v>
      </c>
      <c r="J774">
        <v>6</v>
      </c>
      <c r="K774">
        <v>7</v>
      </c>
      <c r="L774">
        <v>7</v>
      </c>
      <c r="M774">
        <v>7</v>
      </c>
      <c r="N774">
        <f t="shared" si="192"/>
        <v>7</v>
      </c>
      <c r="O774">
        <f t="shared" si="193"/>
        <v>1</v>
      </c>
      <c r="P774">
        <f t="shared" si="194"/>
        <v>7</v>
      </c>
      <c r="Q774">
        <f t="shared" si="195"/>
        <v>1</v>
      </c>
      <c r="R774">
        <f t="shared" si="196"/>
        <v>7</v>
      </c>
      <c r="S774">
        <f t="shared" si="197"/>
        <v>1</v>
      </c>
      <c r="T774">
        <f t="shared" si="198"/>
        <v>6</v>
      </c>
      <c r="U774">
        <f t="shared" si="199"/>
        <v>1</v>
      </c>
      <c r="V774">
        <f t="shared" si="200"/>
        <v>7</v>
      </c>
      <c r="W774">
        <f t="shared" si="201"/>
        <v>1</v>
      </c>
      <c r="X774">
        <f t="shared" si="202"/>
        <v>4</v>
      </c>
      <c r="Y774">
        <f t="shared" si="203"/>
        <v>3.5</v>
      </c>
      <c r="Z774">
        <f t="shared" si="204"/>
        <v>4</v>
      </c>
      <c r="AA774">
        <f t="shared" si="205"/>
        <v>4</v>
      </c>
      <c r="AB774">
        <f t="shared" si="206"/>
        <v>4</v>
      </c>
      <c r="AC774">
        <v>4.4400000000000004</v>
      </c>
      <c r="AD774">
        <v>5.23</v>
      </c>
      <c r="AE774">
        <v>5.4</v>
      </c>
      <c r="AF774">
        <v>4.83</v>
      </c>
      <c r="AG774">
        <v>5.38</v>
      </c>
      <c r="AH774" t="str">
        <f>LOOKUP(X774,{0,2.99,4.44,5.89},{"Low","Medium Low","Medium High","High"})</f>
        <v>Medium Low</v>
      </c>
      <c r="AI774" t="str">
        <f>LOOKUP(Y774,{0,4.12,5.23,6.34},{"Low","Medium Low","Medium High","High"})</f>
        <v>Low</v>
      </c>
      <c r="AJ774" t="str">
        <f>LOOKUP(Z774,{0,4.08,5.4,6.72},{"Low","Medium Low","Medium High","High"})</f>
        <v>Low</v>
      </c>
      <c r="AK774" t="str">
        <f>LOOKUP(AA774,{0,3.41,4.83,6.25},{"Low","Medium Low","Medium High","High"})</f>
        <v>Medium Low</v>
      </c>
      <c r="AL774" t="str">
        <f>LOOKUP(AB774,{0,4.31,5.38,6.45},{"Low","Medium Low","Medium High","High"})</f>
        <v>Low</v>
      </c>
      <c r="AM774">
        <f>VLOOKUP(C774,'CLEAN DATA'!$C$1:$BE$1213,25,FALSE)</f>
        <v>1</v>
      </c>
      <c r="AN774">
        <f>VLOOKUP($C774,'CLEAN DATA'!$C$1:$BE$1213,2,FALSE)</f>
        <v>29</v>
      </c>
      <c r="AO774" t="str">
        <f t="shared" si="207"/>
        <v>&lt;=30</v>
      </c>
      <c r="AP774">
        <f>VLOOKUP(C774,'AT Copy'!C773:BP1985,66,FALSE)</f>
        <v>1</v>
      </c>
      <c r="AQ774">
        <f>VLOOKUP(C774,'AT Copy'!C773:BP1985,40,FALSE)</f>
        <v>1</v>
      </c>
    </row>
    <row r="775" spans="1:43" x14ac:dyDescent="0.2">
      <c r="A775">
        <v>774</v>
      </c>
      <c r="B775" s="2">
        <v>44098.717303240737</v>
      </c>
      <c r="C775" t="s">
        <v>991</v>
      </c>
      <c r="D775">
        <v>7</v>
      </c>
      <c r="E775">
        <v>6</v>
      </c>
      <c r="F775">
        <v>7</v>
      </c>
      <c r="G775">
        <v>6</v>
      </c>
      <c r="H775">
        <v>6</v>
      </c>
      <c r="I775">
        <v>7</v>
      </c>
      <c r="J775">
        <v>6</v>
      </c>
      <c r="K775">
        <v>7</v>
      </c>
      <c r="L775">
        <v>6</v>
      </c>
      <c r="M775">
        <v>7</v>
      </c>
      <c r="N775">
        <f t="shared" si="192"/>
        <v>7</v>
      </c>
      <c r="O775">
        <f t="shared" si="193"/>
        <v>2</v>
      </c>
      <c r="P775">
        <f t="shared" si="194"/>
        <v>7</v>
      </c>
      <c r="Q775">
        <f t="shared" si="195"/>
        <v>2</v>
      </c>
      <c r="R775">
        <f t="shared" si="196"/>
        <v>6</v>
      </c>
      <c r="S775">
        <f t="shared" si="197"/>
        <v>1</v>
      </c>
      <c r="T775">
        <f t="shared" si="198"/>
        <v>6</v>
      </c>
      <c r="U775">
        <f t="shared" si="199"/>
        <v>1</v>
      </c>
      <c r="V775">
        <f t="shared" si="200"/>
        <v>6</v>
      </c>
      <c r="W775">
        <f t="shared" si="201"/>
        <v>1</v>
      </c>
      <c r="X775">
        <f t="shared" si="202"/>
        <v>4</v>
      </c>
      <c r="Y775">
        <f t="shared" si="203"/>
        <v>4</v>
      </c>
      <c r="Z775">
        <f t="shared" si="204"/>
        <v>4</v>
      </c>
      <c r="AA775">
        <f t="shared" si="205"/>
        <v>4</v>
      </c>
      <c r="AB775">
        <f t="shared" si="206"/>
        <v>3.5</v>
      </c>
      <c r="AC775">
        <v>4.4400000000000004</v>
      </c>
      <c r="AD775">
        <v>5.23</v>
      </c>
      <c r="AE775">
        <v>5.4</v>
      </c>
      <c r="AF775">
        <v>4.83</v>
      </c>
      <c r="AG775">
        <v>5.38</v>
      </c>
      <c r="AH775" t="str">
        <f>LOOKUP(X775,{0,2.99,4.44,5.89},{"Low","Medium Low","Medium High","High"})</f>
        <v>Medium Low</v>
      </c>
      <c r="AI775" t="str">
        <f>LOOKUP(Y775,{0,4.12,5.23,6.34},{"Low","Medium Low","Medium High","High"})</f>
        <v>Low</v>
      </c>
      <c r="AJ775" t="str">
        <f>LOOKUP(Z775,{0,4.08,5.4,6.72},{"Low","Medium Low","Medium High","High"})</f>
        <v>Low</v>
      </c>
      <c r="AK775" t="str">
        <f>LOOKUP(AA775,{0,3.41,4.83,6.25},{"Low","Medium Low","Medium High","High"})</f>
        <v>Medium Low</v>
      </c>
      <c r="AL775" t="str">
        <f>LOOKUP(AB775,{0,4.31,5.38,6.45},{"Low","Medium Low","Medium High","High"})</f>
        <v>Low</v>
      </c>
      <c r="AM775">
        <f>VLOOKUP(C775,'CLEAN DATA'!$C$1:$BE$1213,25,FALSE)</f>
        <v>9</v>
      </c>
      <c r="AN775">
        <f>VLOOKUP($C775,'CLEAN DATA'!$C$1:$BE$1213,2,FALSE)</f>
        <v>44</v>
      </c>
      <c r="AO775" t="str">
        <f t="shared" si="207"/>
        <v>41-50</v>
      </c>
      <c r="AP775">
        <f>VLOOKUP(C775,'AT Copy'!C774:BP1986,66,FALSE)</f>
        <v>1</v>
      </c>
      <c r="AQ775">
        <f>VLOOKUP(C775,'AT Copy'!C774:BP1986,40,FALSE)</f>
        <v>0</v>
      </c>
    </row>
    <row r="776" spans="1:43" x14ac:dyDescent="0.2">
      <c r="A776">
        <v>775</v>
      </c>
      <c r="B776" s="2">
        <v>44098.719363425924</v>
      </c>
      <c r="C776" t="s">
        <v>992</v>
      </c>
      <c r="D776">
        <v>5</v>
      </c>
      <c r="E776">
        <v>4</v>
      </c>
      <c r="F776">
        <v>7</v>
      </c>
      <c r="G776">
        <v>3</v>
      </c>
      <c r="H776">
        <v>6</v>
      </c>
      <c r="I776">
        <v>3</v>
      </c>
      <c r="J776">
        <v>5</v>
      </c>
      <c r="K776">
        <v>2</v>
      </c>
      <c r="L776">
        <v>5</v>
      </c>
      <c r="M776">
        <v>4</v>
      </c>
      <c r="N776">
        <f t="shared" si="192"/>
        <v>5</v>
      </c>
      <c r="O776">
        <f t="shared" si="193"/>
        <v>4</v>
      </c>
      <c r="P776">
        <f t="shared" si="194"/>
        <v>7</v>
      </c>
      <c r="Q776">
        <f t="shared" si="195"/>
        <v>5</v>
      </c>
      <c r="R776">
        <f t="shared" si="196"/>
        <v>6</v>
      </c>
      <c r="S776">
        <f t="shared" si="197"/>
        <v>5</v>
      </c>
      <c r="T776">
        <f t="shared" si="198"/>
        <v>5</v>
      </c>
      <c r="U776">
        <f t="shared" si="199"/>
        <v>6</v>
      </c>
      <c r="V776">
        <f t="shared" si="200"/>
        <v>5</v>
      </c>
      <c r="W776">
        <f t="shared" si="201"/>
        <v>4</v>
      </c>
      <c r="X776">
        <f t="shared" si="202"/>
        <v>5</v>
      </c>
      <c r="Y776">
        <f t="shared" si="203"/>
        <v>4.5</v>
      </c>
      <c r="Z776">
        <f t="shared" si="204"/>
        <v>6.5</v>
      </c>
      <c r="AA776">
        <f t="shared" si="205"/>
        <v>5</v>
      </c>
      <c r="AB776">
        <f t="shared" si="206"/>
        <v>5</v>
      </c>
      <c r="AC776">
        <v>4.4400000000000004</v>
      </c>
      <c r="AD776">
        <v>5.23</v>
      </c>
      <c r="AE776">
        <v>5.4</v>
      </c>
      <c r="AF776">
        <v>4.83</v>
      </c>
      <c r="AG776">
        <v>5.38</v>
      </c>
      <c r="AH776" t="str">
        <f>LOOKUP(X776,{0,2.99,4.44,5.89},{"Low","Medium Low","Medium High","High"})</f>
        <v>Medium High</v>
      </c>
      <c r="AI776" t="str">
        <f>LOOKUP(Y776,{0,4.12,5.23,6.34},{"Low","Medium Low","Medium High","High"})</f>
        <v>Medium Low</v>
      </c>
      <c r="AJ776" t="str">
        <f>LOOKUP(Z776,{0,4.08,5.4,6.72},{"Low","Medium Low","Medium High","High"})</f>
        <v>Medium High</v>
      </c>
      <c r="AK776" t="str">
        <f>LOOKUP(AA776,{0,3.41,4.83,6.25},{"Low","Medium Low","Medium High","High"})</f>
        <v>Medium High</v>
      </c>
      <c r="AL776" t="str">
        <f>LOOKUP(AB776,{0,4.31,5.38,6.45},{"Low","Medium Low","Medium High","High"})</f>
        <v>Medium Low</v>
      </c>
      <c r="AM776">
        <f>VLOOKUP(C776,'CLEAN DATA'!$C$1:$BE$1213,25,FALSE)</f>
        <v>11</v>
      </c>
      <c r="AN776">
        <f>VLOOKUP($C776,'CLEAN DATA'!$C$1:$BE$1213,2,FALSE)</f>
        <v>37</v>
      </c>
      <c r="AO776" t="str">
        <f t="shared" si="207"/>
        <v>31-40</v>
      </c>
      <c r="AP776">
        <f>VLOOKUP(C776,'AT Copy'!C775:BP1987,66,FALSE)</f>
        <v>3</v>
      </c>
      <c r="AQ776">
        <f>VLOOKUP(C776,'AT Copy'!C775:BP1987,40,FALSE)</f>
        <v>1</v>
      </c>
    </row>
    <row r="777" spans="1:43" x14ac:dyDescent="0.2">
      <c r="A777">
        <v>776</v>
      </c>
      <c r="B777" s="2">
        <v>44098.720590277779</v>
      </c>
      <c r="C777" t="s">
        <v>993</v>
      </c>
      <c r="D777">
        <v>5</v>
      </c>
      <c r="E777">
        <v>5</v>
      </c>
      <c r="F777">
        <v>5</v>
      </c>
      <c r="G777">
        <v>5</v>
      </c>
      <c r="H777">
        <v>5</v>
      </c>
      <c r="I777">
        <v>5</v>
      </c>
      <c r="J777">
        <v>5</v>
      </c>
      <c r="K777">
        <v>5</v>
      </c>
      <c r="L777">
        <v>5</v>
      </c>
      <c r="M777">
        <v>5</v>
      </c>
      <c r="N777">
        <f t="shared" si="192"/>
        <v>5</v>
      </c>
      <c r="O777">
        <f t="shared" si="193"/>
        <v>3</v>
      </c>
      <c r="P777">
        <f t="shared" si="194"/>
        <v>5</v>
      </c>
      <c r="Q777">
        <f t="shared" si="195"/>
        <v>3</v>
      </c>
      <c r="R777">
        <f t="shared" si="196"/>
        <v>5</v>
      </c>
      <c r="S777">
        <f t="shared" si="197"/>
        <v>3</v>
      </c>
      <c r="T777">
        <f t="shared" si="198"/>
        <v>5</v>
      </c>
      <c r="U777">
        <f t="shared" si="199"/>
        <v>3</v>
      </c>
      <c r="V777">
        <f t="shared" si="200"/>
        <v>5</v>
      </c>
      <c r="W777">
        <f t="shared" si="201"/>
        <v>3</v>
      </c>
      <c r="X777">
        <f t="shared" si="202"/>
        <v>4</v>
      </c>
      <c r="Y777">
        <f t="shared" si="203"/>
        <v>4</v>
      </c>
      <c r="Z777">
        <f t="shared" si="204"/>
        <v>4</v>
      </c>
      <c r="AA777">
        <f t="shared" si="205"/>
        <v>4</v>
      </c>
      <c r="AB777">
        <f t="shared" si="206"/>
        <v>4</v>
      </c>
      <c r="AC777">
        <v>4.4400000000000004</v>
      </c>
      <c r="AD777">
        <v>5.23</v>
      </c>
      <c r="AE777">
        <v>5.4</v>
      </c>
      <c r="AF777">
        <v>4.83</v>
      </c>
      <c r="AG777">
        <v>5.38</v>
      </c>
      <c r="AH777" t="str">
        <f>LOOKUP(X777,{0,2.99,4.44,5.89},{"Low","Medium Low","Medium High","High"})</f>
        <v>Medium Low</v>
      </c>
      <c r="AI777" t="str">
        <f>LOOKUP(Y777,{0,4.12,5.23,6.34},{"Low","Medium Low","Medium High","High"})</f>
        <v>Low</v>
      </c>
      <c r="AJ777" t="str">
        <f>LOOKUP(Z777,{0,4.08,5.4,6.72},{"Low","Medium Low","Medium High","High"})</f>
        <v>Low</v>
      </c>
      <c r="AK777" t="str">
        <f>LOOKUP(AA777,{0,3.41,4.83,6.25},{"Low","Medium Low","Medium High","High"})</f>
        <v>Medium Low</v>
      </c>
      <c r="AL777" t="str">
        <f>LOOKUP(AB777,{0,4.31,5.38,6.45},{"Low","Medium Low","Medium High","High"})</f>
        <v>Low</v>
      </c>
      <c r="AM777">
        <f>VLOOKUP(C777,'CLEAN DATA'!$C$1:$BE$1213,25,FALSE)</f>
        <v>1</v>
      </c>
      <c r="AN777">
        <f>VLOOKUP($C777,'CLEAN DATA'!$C$1:$BE$1213,2,FALSE)</f>
        <v>29</v>
      </c>
      <c r="AO777" t="str">
        <f t="shared" si="207"/>
        <v>&lt;=30</v>
      </c>
      <c r="AP777">
        <f>VLOOKUP(C777,'AT Copy'!C776:BP1988,66,FALSE)</f>
        <v>1</v>
      </c>
      <c r="AQ777">
        <f>VLOOKUP(C777,'AT Copy'!C776:BP1988,40,FALSE)</f>
        <v>0</v>
      </c>
    </row>
    <row r="778" spans="1:43" x14ac:dyDescent="0.2">
      <c r="A778">
        <v>777</v>
      </c>
      <c r="B778" s="2">
        <v>44098.720833333333</v>
      </c>
      <c r="C778" t="s">
        <v>994</v>
      </c>
      <c r="D778">
        <v>4</v>
      </c>
      <c r="E778">
        <v>5</v>
      </c>
      <c r="F778">
        <v>6</v>
      </c>
      <c r="G778">
        <v>6</v>
      </c>
      <c r="H778">
        <v>6</v>
      </c>
      <c r="I778">
        <v>4</v>
      </c>
      <c r="J778">
        <v>6</v>
      </c>
      <c r="K778">
        <v>6</v>
      </c>
      <c r="L778">
        <v>6</v>
      </c>
      <c r="M778">
        <v>4</v>
      </c>
      <c r="N778">
        <f t="shared" si="192"/>
        <v>4</v>
      </c>
      <c r="O778">
        <f t="shared" si="193"/>
        <v>3</v>
      </c>
      <c r="P778">
        <f t="shared" si="194"/>
        <v>6</v>
      </c>
      <c r="Q778">
        <f t="shared" si="195"/>
        <v>2</v>
      </c>
      <c r="R778">
        <f t="shared" si="196"/>
        <v>6</v>
      </c>
      <c r="S778">
        <f t="shared" si="197"/>
        <v>4</v>
      </c>
      <c r="T778">
        <f t="shared" si="198"/>
        <v>6</v>
      </c>
      <c r="U778">
        <f t="shared" si="199"/>
        <v>2</v>
      </c>
      <c r="V778">
        <f t="shared" si="200"/>
        <v>6</v>
      </c>
      <c r="W778">
        <f t="shared" si="201"/>
        <v>4</v>
      </c>
      <c r="X778">
        <f t="shared" si="202"/>
        <v>4</v>
      </c>
      <c r="Y778">
        <f t="shared" si="203"/>
        <v>4.5</v>
      </c>
      <c r="Z778">
        <f t="shared" si="204"/>
        <v>4</v>
      </c>
      <c r="AA778">
        <f t="shared" si="205"/>
        <v>4</v>
      </c>
      <c r="AB778">
        <f t="shared" si="206"/>
        <v>5</v>
      </c>
      <c r="AC778">
        <v>4.4400000000000004</v>
      </c>
      <c r="AD778">
        <v>5.23</v>
      </c>
      <c r="AE778">
        <v>5.4</v>
      </c>
      <c r="AF778">
        <v>4.83</v>
      </c>
      <c r="AG778">
        <v>5.38</v>
      </c>
      <c r="AH778" t="str">
        <f>LOOKUP(X778,{0,2.99,4.44,5.89},{"Low","Medium Low","Medium High","High"})</f>
        <v>Medium Low</v>
      </c>
      <c r="AI778" t="str">
        <f>LOOKUP(Y778,{0,4.12,5.23,6.34},{"Low","Medium Low","Medium High","High"})</f>
        <v>Medium Low</v>
      </c>
      <c r="AJ778" t="str">
        <f>LOOKUP(Z778,{0,4.08,5.4,6.72},{"Low","Medium Low","Medium High","High"})</f>
        <v>Low</v>
      </c>
      <c r="AK778" t="str">
        <f>LOOKUP(AA778,{0,3.41,4.83,6.25},{"Low","Medium Low","Medium High","High"})</f>
        <v>Medium Low</v>
      </c>
      <c r="AL778" t="str">
        <f>LOOKUP(AB778,{0,4.31,5.38,6.45},{"Low","Medium Low","Medium High","High"})</f>
        <v>Medium Low</v>
      </c>
      <c r="AM778">
        <f>VLOOKUP(C778,'CLEAN DATA'!$C$1:$BE$1213,25,FALSE)</f>
        <v>3</v>
      </c>
      <c r="AN778">
        <f>VLOOKUP($C778,'CLEAN DATA'!$C$1:$BE$1213,2,FALSE)</f>
        <v>40</v>
      </c>
      <c r="AO778" t="str">
        <f t="shared" si="207"/>
        <v>31-40</v>
      </c>
      <c r="AP778">
        <f>VLOOKUP(C778,'AT Copy'!C777:BP1989,66,FALSE)</f>
        <v>1</v>
      </c>
      <c r="AQ778">
        <f>VLOOKUP(C778,'AT Copy'!C777:BP1989,40,FALSE)</f>
        <v>1</v>
      </c>
    </row>
    <row r="779" spans="1:43" x14ac:dyDescent="0.2">
      <c r="A779">
        <v>778</v>
      </c>
      <c r="B779" s="2">
        <v>44098.721504629626</v>
      </c>
      <c r="C779" t="s">
        <v>995</v>
      </c>
      <c r="D779">
        <v>5</v>
      </c>
      <c r="E779">
        <v>3</v>
      </c>
      <c r="F779">
        <v>6</v>
      </c>
      <c r="G779">
        <v>6</v>
      </c>
      <c r="H779">
        <v>3</v>
      </c>
      <c r="I779">
        <v>6</v>
      </c>
      <c r="J779">
        <v>5</v>
      </c>
      <c r="K779">
        <v>5</v>
      </c>
      <c r="L779">
        <v>6</v>
      </c>
      <c r="M779">
        <v>6</v>
      </c>
      <c r="N779">
        <f t="shared" si="192"/>
        <v>5</v>
      </c>
      <c r="O779">
        <f t="shared" si="193"/>
        <v>5</v>
      </c>
      <c r="P779">
        <f t="shared" si="194"/>
        <v>6</v>
      </c>
      <c r="Q779">
        <f t="shared" si="195"/>
        <v>2</v>
      </c>
      <c r="R779">
        <f t="shared" si="196"/>
        <v>3</v>
      </c>
      <c r="S779">
        <f t="shared" si="197"/>
        <v>2</v>
      </c>
      <c r="T779">
        <f t="shared" si="198"/>
        <v>5</v>
      </c>
      <c r="U779">
        <f t="shared" si="199"/>
        <v>3</v>
      </c>
      <c r="V779">
        <f t="shared" si="200"/>
        <v>6</v>
      </c>
      <c r="W779">
        <f t="shared" si="201"/>
        <v>2</v>
      </c>
      <c r="X779">
        <f t="shared" si="202"/>
        <v>3.5</v>
      </c>
      <c r="Y779">
        <f t="shared" si="203"/>
        <v>5</v>
      </c>
      <c r="Z779">
        <f t="shared" si="204"/>
        <v>4.5</v>
      </c>
      <c r="AA779">
        <f t="shared" si="205"/>
        <v>4</v>
      </c>
      <c r="AB779">
        <f t="shared" si="206"/>
        <v>2.5</v>
      </c>
      <c r="AC779">
        <v>4.4400000000000004</v>
      </c>
      <c r="AD779">
        <v>5.23</v>
      </c>
      <c r="AE779">
        <v>5.4</v>
      </c>
      <c r="AF779">
        <v>4.83</v>
      </c>
      <c r="AG779">
        <v>5.38</v>
      </c>
      <c r="AH779" t="str">
        <f>LOOKUP(X779,{0,2.99,4.44,5.89},{"Low","Medium Low","Medium High","High"})</f>
        <v>Medium Low</v>
      </c>
      <c r="AI779" t="str">
        <f>LOOKUP(Y779,{0,4.12,5.23,6.34},{"Low","Medium Low","Medium High","High"})</f>
        <v>Medium Low</v>
      </c>
      <c r="AJ779" t="str">
        <f>LOOKUP(Z779,{0,4.08,5.4,6.72},{"Low","Medium Low","Medium High","High"})</f>
        <v>Medium Low</v>
      </c>
      <c r="AK779" t="str">
        <f>LOOKUP(AA779,{0,3.41,4.83,6.25},{"Low","Medium Low","Medium High","High"})</f>
        <v>Medium Low</v>
      </c>
      <c r="AL779" t="str">
        <f>LOOKUP(AB779,{0,4.31,5.38,6.45},{"Low","Medium Low","Medium High","High"})</f>
        <v>Low</v>
      </c>
      <c r="AM779">
        <f>VLOOKUP(C779,'CLEAN DATA'!$C$1:$BE$1213,25,FALSE)</f>
        <v>1</v>
      </c>
      <c r="AN779">
        <f>VLOOKUP($C779,'CLEAN DATA'!$C$1:$BE$1213,2,FALSE)</f>
        <v>26</v>
      </c>
      <c r="AO779" t="str">
        <f t="shared" si="207"/>
        <v>&lt;=30</v>
      </c>
      <c r="AP779">
        <f>VLOOKUP(C779,'AT Copy'!C778:BP1990,66,FALSE)</f>
        <v>1</v>
      </c>
      <c r="AQ779">
        <f>VLOOKUP(C779,'AT Copy'!C778:BP1990,40,FALSE)</f>
        <v>0</v>
      </c>
    </row>
    <row r="780" spans="1:43" x14ac:dyDescent="0.2">
      <c r="A780">
        <v>779</v>
      </c>
      <c r="B780" s="2">
        <v>44098.722777777781</v>
      </c>
      <c r="C780" t="s">
        <v>996</v>
      </c>
      <c r="D780">
        <v>6</v>
      </c>
      <c r="E780">
        <v>7</v>
      </c>
      <c r="F780">
        <v>7</v>
      </c>
      <c r="G780">
        <v>6</v>
      </c>
      <c r="H780">
        <v>6</v>
      </c>
      <c r="I780">
        <v>7</v>
      </c>
      <c r="J780">
        <v>5</v>
      </c>
      <c r="K780">
        <v>6</v>
      </c>
      <c r="L780">
        <v>6</v>
      </c>
      <c r="M780">
        <v>6</v>
      </c>
      <c r="N780">
        <f t="shared" si="192"/>
        <v>6</v>
      </c>
      <c r="O780">
        <f t="shared" si="193"/>
        <v>1</v>
      </c>
      <c r="P780">
        <f t="shared" si="194"/>
        <v>7</v>
      </c>
      <c r="Q780">
        <f t="shared" si="195"/>
        <v>2</v>
      </c>
      <c r="R780">
        <f t="shared" si="196"/>
        <v>6</v>
      </c>
      <c r="S780">
        <f t="shared" si="197"/>
        <v>1</v>
      </c>
      <c r="T780">
        <f t="shared" si="198"/>
        <v>5</v>
      </c>
      <c r="U780">
        <f t="shared" si="199"/>
        <v>2</v>
      </c>
      <c r="V780">
        <f t="shared" si="200"/>
        <v>6</v>
      </c>
      <c r="W780">
        <f t="shared" si="201"/>
        <v>2</v>
      </c>
      <c r="X780">
        <f t="shared" si="202"/>
        <v>3.5</v>
      </c>
      <c r="Y780">
        <f t="shared" si="203"/>
        <v>3</v>
      </c>
      <c r="Z780">
        <f t="shared" si="204"/>
        <v>4.5</v>
      </c>
      <c r="AA780">
        <f t="shared" si="205"/>
        <v>4</v>
      </c>
      <c r="AB780">
        <f t="shared" si="206"/>
        <v>4</v>
      </c>
      <c r="AC780">
        <v>4.4400000000000004</v>
      </c>
      <c r="AD780">
        <v>5.23</v>
      </c>
      <c r="AE780">
        <v>5.4</v>
      </c>
      <c r="AF780">
        <v>4.83</v>
      </c>
      <c r="AG780">
        <v>5.38</v>
      </c>
      <c r="AH780" t="str">
        <f>LOOKUP(X780,{0,2.99,4.44,5.89},{"Low","Medium Low","Medium High","High"})</f>
        <v>Medium Low</v>
      </c>
      <c r="AI780" t="str">
        <f>LOOKUP(Y780,{0,4.12,5.23,6.34},{"Low","Medium Low","Medium High","High"})</f>
        <v>Low</v>
      </c>
      <c r="AJ780" t="str">
        <f>LOOKUP(Z780,{0,4.08,5.4,6.72},{"Low","Medium Low","Medium High","High"})</f>
        <v>Medium Low</v>
      </c>
      <c r="AK780" t="str">
        <f>LOOKUP(AA780,{0,3.41,4.83,6.25},{"Low","Medium Low","Medium High","High"})</f>
        <v>Medium Low</v>
      </c>
      <c r="AL780" t="str">
        <f>LOOKUP(AB780,{0,4.31,5.38,6.45},{"Low","Medium Low","Medium High","High"})</f>
        <v>Low</v>
      </c>
      <c r="AM780">
        <f>VLOOKUP(C780,'CLEAN DATA'!$C$1:$BE$1213,25,FALSE)</f>
        <v>1</v>
      </c>
      <c r="AN780">
        <f>VLOOKUP($C780,'CLEAN DATA'!$C$1:$BE$1213,2,FALSE)</f>
        <v>35</v>
      </c>
      <c r="AO780" t="str">
        <f t="shared" si="207"/>
        <v>31-40</v>
      </c>
      <c r="AP780">
        <f>VLOOKUP(C780,'AT Copy'!C779:BP1991,66,FALSE)</f>
        <v>1</v>
      </c>
      <c r="AQ780">
        <f>VLOOKUP(C780,'AT Copy'!C779:BP1991,40,FALSE)</f>
        <v>0</v>
      </c>
    </row>
    <row r="781" spans="1:43" x14ac:dyDescent="0.2">
      <c r="A781">
        <v>780</v>
      </c>
      <c r="B781" s="2">
        <v>44098.728310185186</v>
      </c>
      <c r="C781" t="s">
        <v>997</v>
      </c>
      <c r="D781">
        <v>3</v>
      </c>
      <c r="E781">
        <v>4</v>
      </c>
      <c r="F781">
        <v>5</v>
      </c>
      <c r="G781">
        <v>6</v>
      </c>
      <c r="H781">
        <v>5</v>
      </c>
      <c r="I781">
        <v>2</v>
      </c>
      <c r="J781">
        <v>4</v>
      </c>
      <c r="K781">
        <v>1</v>
      </c>
      <c r="L781">
        <v>4</v>
      </c>
      <c r="M781">
        <v>3</v>
      </c>
      <c r="N781">
        <f t="shared" si="192"/>
        <v>3</v>
      </c>
      <c r="O781">
        <f t="shared" si="193"/>
        <v>4</v>
      </c>
      <c r="P781">
        <f t="shared" si="194"/>
        <v>5</v>
      </c>
      <c r="Q781">
        <f t="shared" si="195"/>
        <v>2</v>
      </c>
      <c r="R781">
        <f t="shared" si="196"/>
        <v>5</v>
      </c>
      <c r="S781">
        <f t="shared" si="197"/>
        <v>6</v>
      </c>
      <c r="T781">
        <f t="shared" si="198"/>
        <v>4</v>
      </c>
      <c r="U781">
        <f t="shared" si="199"/>
        <v>7</v>
      </c>
      <c r="V781">
        <f t="shared" si="200"/>
        <v>4</v>
      </c>
      <c r="W781">
        <f t="shared" si="201"/>
        <v>5</v>
      </c>
      <c r="X781">
        <f t="shared" si="202"/>
        <v>4.5</v>
      </c>
      <c r="Y781">
        <f t="shared" si="203"/>
        <v>4</v>
      </c>
      <c r="Z781">
        <f t="shared" si="204"/>
        <v>6</v>
      </c>
      <c r="AA781">
        <f t="shared" si="205"/>
        <v>3</v>
      </c>
      <c r="AB781">
        <f t="shared" si="206"/>
        <v>5</v>
      </c>
      <c r="AC781">
        <v>4.4400000000000004</v>
      </c>
      <c r="AD781">
        <v>5.23</v>
      </c>
      <c r="AE781">
        <v>5.4</v>
      </c>
      <c r="AF781">
        <v>4.83</v>
      </c>
      <c r="AG781">
        <v>5.38</v>
      </c>
      <c r="AH781" t="str">
        <f>LOOKUP(X781,{0,2.99,4.44,5.89},{"Low","Medium Low","Medium High","High"})</f>
        <v>Medium High</v>
      </c>
      <c r="AI781" t="str">
        <f>LOOKUP(Y781,{0,4.12,5.23,6.34},{"Low","Medium Low","Medium High","High"})</f>
        <v>Low</v>
      </c>
      <c r="AJ781" t="str">
        <f>LOOKUP(Z781,{0,4.08,5.4,6.72},{"Low","Medium Low","Medium High","High"})</f>
        <v>Medium High</v>
      </c>
      <c r="AK781" t="str">
        <f>LOOKUP(AA781,{0,3.41,4.83,6.25},{"Low","Medium Low","Medium High","High"})</f>
        <v>Low</v>
      </c>
      <c r="AL781" t="str">
        <f>LOOKUP(AB781,{0,4.31,5.38,6.45},{"Low","Medium Low","Medium High","High"})</f>
        <v>Medium Low</v>
      </c>
      <c r="AM781">
        <f>VLOOKUP(C781,'CLEAN DATA'!$C$1:$BE$1213,25,FALSE)</f>
        <v>9</v>
      </c>
      <c r="AN781">
        <f>VLOOKUP($C781,'CLEAN DATA'!$C$1:$BE$1213,2,FALSE)</f>
        <v>39</v>
      </c>
      <c r="AO781" t="str">
        <f t="shared" si="207"/>
        <v>31-40</v>
      </c>
      <c r="AP781">
        <f>VLOOKUP(C781,'AT Copy'!C780:BP1992,66,FALSE)</f>
        <v>7</v>
      </c>
      <c r="AQ781">
        <f>VLOOKUP(C781,'AT Copy'!C780:BP1992,40,FALSE)</f>
        <v>1</v>
      </c>
    </row>
    <row r="782" spans="1:43" x14ac:dyDescent="0.2">
      <c r="A782">
        <v>781</v>
      </c>
      <c r="B782" s="2">
        <v>44098.734305555554</v>
      </c>
      <c r="C782" t="s">
        <v>998</v>
      </c>
      <c r="D782">
        <v>5</v>
      </c>
      <c r="E782">
        <v>4</v>
      </c>
      <c r="F782">
        <v>4</v>
      </c>
      <c r="G782">
        <v>5</v>
      </c>
      <c r="H782">
        <v>5</v>
      </c>
      <c r="I782">
        <v>4</v>
      </c>
      <c r="J782">
        <v>5</v>
      </c>
      <c r="K782">
        <v>4</v>
      </c>
      <c r="L782">
        <v>5</v>
      </c>
      <c r="M782">
        <v>4</v>
      </c>
      <c r="N782">
        <f t="shared" si="192"/>
        <v>5</v>
      </c>
      <c r="O782">
        <f t="shared" si="193"/>
        <v>4</v>
      </c>
      <c r="P782">
        <f t="shared" si="194"/>
        <v>4</v>
      </c>
      <c r="Q782">
        <f t="shared" si="195"/>
        <v>3</v>
      </c>
      <c r="R782">
        <f t="shared" si="196"/>
        <v>5</v>
      </c>
      <c r="S782">
        <f t="shared" si="197"/>
        <v>4</v>
      </c>
      <c r="T782">
        <f t="shared" si="198"/>
        <v>5</v>
      </c>
      <c r="U782">
        <f t="shared" si="199"/>
        <v>4</v>
      </c>
      <c r="V782">
        <f t="shared" si="200"/>
        <v>5</v>
      </c>
      <c r="W782">
        <f t="shared" si="201"/>
        <v>4</v>
      </c>
      <c r="X782">
        <f t="shared" si="202"/>
        <v>4.5</v>
      </c>
      <c r="Y782">
        <f t="shared" si="203"/>
        <v>4.5</v>
      </c>
      <c r="Z782">
        <f t="shared" si="204"/>
        <v>4</v>
      </c>
      <c r="AA782">
        <f t="shared" si="205"/>
        <v>4</v>
      </c>
      <c r="AB782">
        <f t="shared" si="206"/>
        <v>4.5</v>
      </c>
      <c r="AC782">
        <v>4.4400000000000004</v>
      </c>
      <c r="AD782">
        <v>5.23</v>
      </c>
      <c r="AE782">
        <v>5.4</v>
      </c>
      <c r="AF782">
        <v>4.83</v>
      </c>
      <c r="AG782">
        <v>5.38</v>
      </c>
      <c r="AH782" t="str">
        <f>LOOKUP(X782,{0,2.99,4.44,5.89},{"Low","Medium Low","Medium High","High"})</f>
        <v>Medium High</v>
      </c>
      <c r="AI782" t="str">
        <f>LOOKUP(Y782,{0,4.12,5.23,6.34},{"Low","Medium Low","Medium High","High"})</f>
        <v>Medium Low</v>
      </c>
      <c r="AJ782" t="str">
        <f>LOOKUP(Z782,{0,4.08,5.4,6.72},{"Low","Medium Low","Medium High","High"})</f>
        <v>Low</v>
      </c>
      <c r="AK782" t="str">
        <f>LOOKUP(AA782,{0,3.41,4.83,6.25},{"Low","Medium Low","Medium High","High"})</f>
        <v>Medium Low</v>
      </c>
      <c r="AL782" t="str">
        <f>LOOKUP(AB782,{0,4.31,5.38,6.45},{"Low","Medium Low","Medium High","High"})</f>
        <v>Medium Low</v>
      </c>
      <c r="AM782">
        <f>VLOOKUP(C782,'CLEAN DATA'!$C$1:$BE$1213,25,FALSE)</f>
        <v>11</v>
      </c>
      <c r="AN782">
        <f>VLOOKUP($C782,'CLEAN DATA'!$C$1:$BE$1213,2,FALSE)</f>
        <v>60</v>
      </c>
      <c r="AO782" t="str">
        <f t="shared" si="207"/>
        <v>51-60</v>
      </c>
      <c r="AP782">
        <f>VLOOKUP(C782,'AT Copy'!C781:BP1993,66,FALSE)</f>
        <v>1</v>
      </c>
      <c r="AQ782">
        <f>VLOOKUP(C782,'AT Copy'!C781:BP1993,40,FALSE)</f>
        <v>0</v>
      </c>
    </row>
    <row r="783" spans="1:43" x14ac:dyDescent="0.2">
      <c r="A783">
        <v>782</v>
      </c>
      <c r="B783" s="2">
        <v>44098.737013888887</v>
      </c>
      <c r="C783" t="s">
        <v>1000</v>
      </c>
      <c r="D783">
        <v>1</v>
      </c>
      <c r="E783">
        <v>6</v>
      </c>
      <c r="F783">
        <v>5</v>
      </c>
      <c r="G783">
        <v>5</v>
      </c>
      <c r="H783">
        <v>3</v>
      </c>
      <c r="I783">
        <v>7</v>
      </c>
      <c r="J783">
        <v>3</v>
      </c>
      <c r="K783">
        <v>3</v>
      </c>
      <c r="L783">
        <v>5</v>
      </c>
      <c r="M783">
        <v>6</v>
      </c>
      <c r="N783">
        <f t="shared" si="192"/>
        <v>1</v>
      </c>
      <c r="O783">
        <f t="shared" si="193"/>
        <v>2</v>
      </c>
      <c r="P783">
        <f t="shared" si="194"/>
        <v>5</v>
      </c>
      <c r="Q783">
        <f t="shared" si="195"/>
        <v>3</v>
      </c>
      <c r="R783">
        <f t="shared" si="196"/>
        <v>3</v>
      </c>
      <c r="S783">
        <f t="shared" si="197"/>
        <v>1</v>
      </c>
      <c r="T783">
        <f t="shared" si="198"/>
        <v>3</v>
      </c>
      <c r="U783">
        <f t="shared" si="199"/>
        <v>5</v>
      </c>
      <c r="V783">
        <f t="shared" si="200"/>
        <v>5</v>
      </c>
      <c r="W783">
        <f t="shared" si="201"/>
        <v>2</v>
      </c>
      <c r="X783">
        <f t="shared" si="202"/>
        <v>1</v>
      </c>
      <c r="Y783">
        <f t="shared" si="203"/>
        <v>2.5</v>
      </c>
      <c r="Z783">
        <f t="shared" si="204"/>
        <v>5</v>
      </c>
      <c r="AA783">
        <f t="shared" si="205"/>
        <v>4</v>
      </c>
      <c r="AB783">
        <f t="shared" si="206"/>
        <v>2.5</v>
      </c>
      <c r="AC783">
        <v>4.4400000000000004</v>
      </c>
      <c r="AD783">
        <v>5.23</v>
      </c>
      <c r="AE783">
        <v>5.4</v>
      </c>
      <c r="AF783">
        <v>4.83</v>
      </c>
      <c r="AG783">
        <v>5.38</v>
      </c>
      <c r="AH783" t="str">
        <f>LOOKUP(X783,{0,2.99,4.44,5.89},{"Low","Medium Low","Medium High","High"})</f>
        <v>Low</v>
      </c>
      <c r="AI783" t="str">
        <f>LOOKUP(Y783,{0,4.12,5.23,6.34},{"Low","Medium Low","Medium High","High"})</f>
        <v>Low</v>
      </c>
      <c r="AJ783" t="str">
        <f>LOOKUP(Z783,{0,4.08,5.4,6.72},{"Low","Medium Low","Medium High","High"})</f>
        <v>Medium Low</v>
      </c>
      <c r="AK783" t="str">
        <f>LOOKUP(AA783,{0,3.41,4.83,6.25},{"Low","Medium Low","Medium High","High"})</f>
        <v>Medium Low</v>
      </c>
      <c r="AL783" t="str">
        <f>LOOKUP(AB783,{0,4.31,5.38,6.45},{"Low","Medium Low","Medium High","High"})</f>
        <v>Low</v>
      </c>
      <c r="AM783">
        <f>VLOOKUP(C783,'CLEAN DATA'!$C$1:$BE$1213,25,FALSE)</f>
        <v>13</v>
      </c>
      <c r="AN783">
        <f>VLOOKUP($C783,'CLEAN DATA'!$C$1:$BE$1213,2,FALSE)</f>
        <v>57</v>
      </c>
      <c r="AO783" t="str">
        <f t="shared" si="207"/>
        <v>51-60</v>
      </c>
      <c r="AP783">
        <f>VLOOKUP(C783,'AT Copy'!C782:BP1994,66,FALSE)</f>
        <v>5</v>
      </c>
      <c r="AQ783">
        <f>VLOOKUP(C783,'AT Copy'!C782:BP1994,40,FALSE)</f>
        <v>1</v>
      </c>
    </row>
    <row r="784" spans="1:43" x14ac:dyDescent="0.2">
      <c r="A784">
        <v>783</v>
      </c>
      <c r="B784" s="2">
        <v>44098.767881944441</v>
      </c>
      <c r="C784" t="s">
        <v>1002</v>
      </c>
      <c r="D784">
        <v>5</v>
      </c>
      <c r="E784">
        <v>3</v>
      </c>
      <c r="F784">
        <v>5</v>
      </c>
      <c r="G784">
        <v>4</v>
      </c>
      <c r="H784">
        <v>4</v>
      </c>
      <c r="I784">
        <v>4</v>
      </c>
      <c r="J784">
        <v>6</v>
      </c>
      <c r="K784">
        <v>1</v>
      </c>
      <c r="L784">
        <v>5</v>
      </c>
      <c r="M784">
        <v>2</v>
      </c>
      <c r="N784">
        <f t="shared" si="192"/>
        <v>5</v>
      </c>
      <c r="O784">
        <f t="shared" si="193"/>
        <v>5</v>
      </c>
      <c r="P784">
        <f t="shared" si="194"/>
        <v>5</v>
      </c>
      <c r="Q784">
        <f t="shared" si="195"/>
        <v>4</v>
      </c>
      <c r="R784">
        <f t="shared" si="196"/>
        <v>4</v>
      </c>
      <c r="S784">
        <f t="shared" si="197"/>
        <v>4</v>
      </c>
      <c r="T784">
        <f t="shared" si="198"/>
        <v>6</v>
      </c>
      <c r="U784">
        <f t="shared" si="199"/>
        <v>7</v>
      </c>
      <c r="V784">
        <f t="shared" si="200"/>
        <v>5</v>
      </c>
      <c r="W784">
        <f t="shared" si="201"/>
        <v>6</v>
      </c>
      <c r="X784">
        <f t="shared" si="202"/>
        <v>4.5</v>
      </c>
      <c r="Y784">
        <f t="shared" si="203"/>
        <v>5.5</v>
      </c>
      <c r="Z784">
        <f t="shared" si="204"/>
        <v>6</v>
      </c>
      <c r="AA784">
        <f t="shared" si="205"/>
        <v>4.5</v>
      </c>
      <c r="AB784">
        <f t="shared" si="206"/>
        <v>5</v>
      </c>
      <c r="AC784">
        <v>4.4400000000000004</v>
      </c>
      <c r="AD784">
        <v>5.23</v>
      </c>
      <c r="AE784">
        <v>5.4</v>
      </c>
      <c r="AF784">
        <v>4.83</v>
      </c>
      <c r="AG784">
        <v>5.38</v>
      </c>
      <c r="AH784" t="str">
        <f>LOOKUP(X784,{0,2.99,4.44,5.89},{"Low","Medium Low","Medium High","High"})</f>
        <v>Medium High</v>
      </c>
      <c r="AI784" t="str">
        <f>LOOKUP(Y784,{0,4.12,5.23,6.34},{"Low","Medium Low","Medium High","High"})</f>
        <v>Medium High</v>
      </c>
      <c r="AJ784" t="str">
        <f>LOOKUP(Z784,{0,4.08,5.4,6.72},{"Low","Medium Low","Medium High","High"})</f>
        <v>Medium High</v>
      </c>
      <c r="AK784" t="str">
        <f>LOOKUP(AA784,{0,3.41,4.83,6.25},{"Low","Medium Low","Medium High","High"})</f>
        <v>Medium Low</v>
      </c>
      <c r="AL784" t="str">
        <f>LOOKUP(AB784,{0,4.31,5.38,6.45},{"Low","Medium Low","Medium High","High"})</f>
        <v>Medium Low</v>
      </c>
      <c r="AM784">
        <f>VLOOKUP(C784,'CLEAN DATA'!$C$1:$BE$1213,25,FALSE)</f>
        <v>1</v>
      </c>
      <c r="AN784">
        <f>VLOOKUP($C784,'CLEAN DATA'!$C$1:$BE$1213,2,FALSE)</f>
        <v>32</v>
      </c>
      <c r="AO784" t="str">
        <f t="shared" si="207"/>
        <v>31-40</v>
      </c>
      <c r="AP784">
        <f>VLOOKUP(C784,'AT Copy'!C783:BP1995,66,FALSE)</f>
        <v>6</v>
      </c>
      <c r="AQ784">
        <f>VLOOKUP(C784,'AT Copy'!C783:BP1995,40,FALSE)</f>
        <v>0</v>
      </c>
    </row>
    <row r="785" spans="1:43" x14ac:dyDescent="0.2">
      <c r="A785">
        <v>784</v>
      </c>
      <c r="B785" s="2">
        <v>44098.782638888886</v>
      </c>
      <c r="C785" t="s">
        <v>1003</v>
      </c>
      <c r="D785">
        <v>7</v>
      </c>
      <c r="E785">
        <v>1</v>
      </c>
      <c r="F785">
        <v>2</v>
      </c>
      <c r="G785">
        <v>2</v>
      </c>
      <c r="H785">
        <v>7</v>
      </c>
      <c r="I785">
        <v>7</v>
      </c>
      <c r="J785">
        <v>7</v>
      </c>
      <c r="K785">
        <v>1</v>
      </c>
      <c r="L785">
        <v>7</v>
      </c>
      <c r="M785">
        <v>1</v>
      </c>
      <c r="N785">
        <f t="shared" si="192"/>
        <v>7</v>
      </c>
      <c r="O785">
        <f t="shared" si="193"/>
        <v>7</v>
      </c>
      <c r="P785">
        <f t="shared" si="194"/>
        <v>2</v>
      </c>
      <c r="Q785">
        <f t="shared" si="195"/>
        <v>6</v>
      </c>
      <c r="R785">
        <f t="shared" si="196"/>
        <v>7</v>
      </c>
      <c r="S785">
        <f t="shared" si="197"/>
        <v>1</v>
      </c>
      <c r="T785">
        <f t="shared" si="198"/>
        <v>7</v>
      </c>
      <c r="U785">
        <f t="shared" si="199"/>
        <v>7</v>
      </c>
      <c r="V785">
        <f t="shared" si="200"/>
        <v>7</v>
      </c>
      <c r="W785">
        <f t="shared" si="201"/>
        <v>7</v>
      </c>
      <c r="X785">
        <f t="shared" si="202"/>
        <v>4</v>
      </c>
      <c r="Y785">
        <f t="shared" si="203"/>
        <v>7</v>
      </c>
      <c r="Z785">
        <f t="shared" si="204"/>
        <v>4.5</v>
      </c>
      <c r="AA785">
        <f t="shared" si="205"/>
        <v>6.5</v>
      </c>
      <c r="AB785">
        <f t="shared" si="206"/>
        <v>7</v>
      </c>
      <c r="AC785">
        <v>4.4400000000000004</v>
      </c>
      <c r="AD785">
        <v>5.23</v>
      </c>
      <c r="AE785">
        <v>5.4</v>
      </c>
      <c r="AF785">
        <v>4.83</v>
      </c>
      <c r="AG785">
        <v>5.38</v>
      </c>
      <c r="AH785" t="str">
        <f>LOOKUP(X785,{0,2.99,4.44,5.89},{"Low","Medium Low","Medium High","High"})</f>
        <v>Medium Low</v>
      </c>
      <c r="AI785" t="str">
        <f>LOOKUP(Y785,{0,4.12,5.23,6.34},{"Low","Medium Low","Medium High","High"})</f>
        <v>High</v>
      </c>
      <c r="AJ785" t="str">
        <f>LOOKUP(Z785,{0,4.08,5.4,6.72},{"Low","Medium Low","Medium High","High"})</f>
        <v>Medium Low</v>
      </c>
      <c r="AK785" t="str">
        <f>LOOKUP(AA785,{0,3.41,4.83,6.25},{"Low","Medium Low","Medium High","High"})</f>
        <v>High</v>
      </c>
      <c r="AL785" t="str">
        <f>LOOKUP(AB785,{0,4.31,5.38,6.45},{"Low","Medium Low","Medium High","High"})</f>
        <v>High</v>
      </c>
      <c r="AM785">
        <f>VLOOKUP(C785,'CLEAN DATA'!$C$1:$BE$1213,25,FALSE)</f>
        <v>1</v>
      </c>
      <c r="AN785">
        <f>VLOOKUP($C785,'CLEAN DATA'!$C$1:$BE$1213,2,FALSE)</f>
        <v>40</v>
      </c>
      <c r="AO785" t="str">
        <f t="shared" si="207"/>
        <v>31-40</v>
      </c>
      <c r="AP785">
        <f>VLOOKUP(C785,'AT Copy'!C784:BP1996,66,FALSE)</f>
        <v>8</v>
      </c>
      <c r="AQ785">
        <f>VLOOKUP(C785,'AT Copy'!C784:BP1996,40,FALSE)</f>
        <v>1</v>
      </c>
    </row>
    <row r="786" spans="1:43" x14ac:dyDescent="0.2">
      <c r="A786">
        <v>785</v>
      </c>
      <c r="B786" s="2">
        <v>44098.785046296296</v>
      </c>
      <c r="C786" t="s">
        <v>1004</v>
      </c>
      <c r="D786">
        <v>1</v>
      </c>
      <c r="E786">
        <v>7</v>
      </c>
      <c r="F786">
        <v>5</v>
      </c>
      <c r="G786">
        <v>5</v>
      </c>
      <c r="H786">
        <v>2</v>
      </c>
      <c r="I786">
        <v>6</v>
      </c>
      <c r="J786">
        <v>4</v>
      </c>
      <c r="K786">
        <v>5</v>
      </c>
      <c r="L786">
        <v>5</v>
      </c>
      <c r="M786">
        <v>3</v>
      </c>
      <c r="N786">
        <f t="shared" si="192"/>
        <v>1</v>
      </c>
      <c r="O786">
        <f t="shared" si="193"/>
        <v>1</v>
      </c>
      <c r="P786">
        <f t="shared" si="194"/>
        <v>5</v>
      </c>
      <c r="Q786">
        <f t="shared" si="195"/>
        <v>3</v>
      </c>
      <c r="R786">
        <f t="shared" si="196"/>
        <v>2</v>
      </c>
      <c r="S786">
        <f t="shared" si="197"/>
        <v>2</v>
      </c>
      <c r="T786">
        <f t="shared" si="198"/>
        <v>4</v>
      </c>
      <c r="U786">
        <f t="shared" si="199"/>
        <v>3</v>
      </c>
      <c r="V786">
        <f t="shared" si="200"/>
        <v>5</v>
      </c>
      <c r="W786">
        <f t="shared" si="201"/>
        <v>5</v>
      </c>
      <c r="X786">
        <f t="shared" si="202"/>
        <v>1.5</v>
      </c>
      <c r="Y786">
        <f t="shared" si="203"/>
        <v>2.5</v>
      </c>
      <c r="Z786">
        <f t="shared" si="204"/>
        <v>4</v>
      </c>
      <c r="AA786">
        <f t="shared" si="205"/>
        <v>4</v>
      </c>
      <c r="AB786">
        <f t="shared" si="206"/>
        <v>3.5</v>
      </c>
      <c r="AC786">
        <v>4.4400000000000004</v>
      </c>
      <c r="AD786">
        <v>5.23</v>
      </c>
      <c r="AE786">
        <v>5.4</v>
      </c>
      <c r="AF786">
        <v>4.83</v>
      </c>
      <c r="AG786">
        <v>5.38</v>
      </c>
      <c r="AH786" t="str">
        <f>LOOKUP(X786,{0,2.99,4.44,5.89},{"Low","Medium Low","Medium High","High"})</f>
        <v>Low</v>
      </c>
      <c r="AI786" t="str">
        <f>LOOKUP(Y786,{0,4.12,5.23,6.34},{"Low","Medium Low","Medium High","High"})</f>
        <v>Low</v>
      </c>
      <c r="AJ786" t="str">
        <f>LOOKUP(Z786,{0,4.08,5.4,6.72},{"Low","Medium Low","Medium High","High"})</f>
        <v>Low</v>
      </c>
      <c r="AK786" t="str">
        <f>LOOKUP(AA786,{0,3.41,4.83,6.25},{"Low","Medium Low","Medium High","High"})</f>
        <v>Medium Low</v>
      </c>
      <c r="AL786" t="str">
        <f>LOOKUP(AB786,{0,4.31,5.38,6.45},{"Low","Medium Low","Medium High","High"})</f>
        <v>Low</v>
      </c>
      <c r="AM786">
        <f>VLOOKUP(C786,'CLEAN DATA'!$C$1:$BE$1213,25,FALSE)</f>
        <v>13</v>
      </c>
      <c r="AN786">
        <f>VLOOKUP($C786,'CLEAN DATA'!$C$1:$BE$1213,2,FALSE)</f>
        <v>38</v>
      </c>
      <c r="AO786" t="str">
        <f t="shared" si="207"/>
        <v>31-40</v>
      </c>
      <c r="AP786">
        <f>VLOOKUP(C786,'AT Copy'!C785:BP1997,66,FALSE)</f>
        <v>1</v>
      </c>
      <c r="AQ786">
        <f>VLOOKUP(C786,'AT Copy'!C785:BP1997,40,FALSE)</f>
        <v>1</v>
      </c>
    </row>
    <row r="787" spans="1:43" x14ac:dyDescent="0.2">
      <c r="A787">
        <v>786</v>
      </c>
      <c r="B787" s="2">
        <v>44098.815208333333</v>
      </c>
      <c r="C787" t="s">
        <v>1005</v>
      </c>
      <c r="D787">
        <v>5</v>
      </c>
      <c r="E787">
        <v>6</v>
      </c>
      <c r="F787">
        <v>5</v>
      </c>
      <c r="G787">
        <v>7</v>
      </c>
      <c r="H787">
        <v>5</v>
      </c>
      <c r="I787">
        <v>7</v>
      </c>
      <c r="J787">
        <v>5</v>
      </c>
      <c r="K787">
        <v>6</v>
      </c>
      <c r="L787">
        <v>5</v>
      </c>
      <c r="M787">
        <v>6</v>
      </c>
      <c r="N787">
        <f t="shared" si="192"/>
        <v>5</v>
      </c>
      <c r="O787">
        <f t="shared" si="193"/>
        <v>2</v>
      </c>
      <c r="P787">
        <f t="shared" si="194"/>
        <v>5</v>
      </c>
      <c r="Q787">
        <f t="shared" si="195"/>
        <v>1</v>
      </c>
      <c r="R787">
        <f t="shared" si="196"/>
        <v>5</v>
      </c>
      <c r="S787">
        <f t="shared" si="197"/>
        <v>1</v>
      </c>
      <c r="T787">
        <f t="shared" si="198"/>
        <v>5</v>
      </c>
      <c r="U787">
        <f t="shared" si="199"/>
        <v>2</v>
      </c>
      <c r="V787">
        <f t="shared" si="200"/>
        <v>5</v>
      </c>
      <c r="W787">
        <f t="shared" si="201"/>
        <v>2</v>
      </c>
      <c r="X787">
        <f t="shared" si="202"/>
        <v>3</v>
      </c>
      <c r="Y787">
        <f t="shared" si="203"/>
        <v>3.5</v>
      </c>
      <c r="Z787">
        <f t="shared" si="204"/>
        <v>3.5</v>
      </c>
      <c r="AA787">
        <f t="shared" si="205"/>
        <v>3</v>
      </c>
      <c r="AB787">
        <f t="shared" si="206"/>
        <v>3.5</v>
      </c>
      <c r="AC787">
        <v>4.4400000000000004</v>
      </c>
      <c r="AD787">
        <v>5.23</v>
      </c>
      <c r="AE787">
        <v>5.4</v>
      </c>
      <c r="AF787">
        <v>4.83</v>
      </c>
      <c r="AG787">
        <v>5.38</v>
      </c>
      <c r="AH787" t="str">
        <f>LOOKUP(X787,{0,2.99,4.44,5.89},{"Low","Medium Low","Medium High","High"})</f>
        <v>Medium Low</v>
      </c>
      <c r="AI787" t="str">
        <f>LOOKUP(Y787,{0,4.12,5.23,6.34},{"Low","Medium Low","Medium High","High"})</f>
        <v>Low</v>
      </c>
      <c r="AJ787" t="str">
        <f>LOOKUP(Z787,{0,4.08,5.4,6.72},{"Low","Medium Low","Medium High","High"})</f>
        <v>Low</v>
      </c>
      <c r="AK787" t="str">
        <f>LOOKUP(AA787,{0,3.41,4.83,6.25},{"Low","Medium Low","Medium High","High"})</f>
        <v>Low</v>
      </c>
      <c r="AL787" t="str">
        <f>LOOKUP(AB787,{0,4.31,5.38,6.45},{"Low","Medium Low","Medium High","High"})</f>
        <v>Low</v>
      </c>
      <c r="AM787">
        <f>VLOOKUP(C787,'CLEAN DATA'!$C$1:$BE$1213,25,FALSE)</f>
        <v>10</v>
      </c>
      <c r="AN787">
        <f>VLOOKUP($C787,'CLEAN DATA'!$C$1:$BE$1213,2,FALSE)</f>
        <v>47</v>
      </c>
      <c r="AO787" t="str">
        <f t="shared" si="207"/>
        <v>41-50</v>
      </c>
      <c r="AP787">
        <f>VLOOKUP(C787,'AT Copy'!C786:BP1998,66,FALSE)</f>
        <v>1</v>
      </c>
      <c r="AQ787">
        <f>VLOOKUP(C787,'AT Copy'!C786:BP1998,40,FALSE)</f>
        <v>0</v>
      </c>
    </row>
    <row r="788" spans="1:43" x14ac:dyDescent="0.2">
      <c r="A788">
        <v>787</v>
      </c>
      <c r="B788" s="2">
        <v>44098.825300925928</v>
      </c>
      <c r="C788" t="s">
        <v>1006</v>
      </c>
      <c r="D788">
        <v>2</v>
      </c>
      <c r="E788">
        <v>3</v>
      </c>
      <c r="F788">
        <v>5</v>
      </c>
      <c r="G788">
        <v>3</v>
      </c>
      <c r="H788">
        <v>2</v>
      </c>
      <c r="I788">
        <v>6</v>
      </c>
      <c r="J788">
        <v>2</v>
      </c>
      <c r="K788">
        <v>2</v>
      </c>
      <c r="L788">
        <v>6</v>
      </c>
      <c r="M788">
        <v>3</v>
      </c>
      <c r="N788">
        <f t="shared" si="192"/>
        <v>2</v>
      </c>
      <c r="O788">
        <f t="shared" si="193"/>
        <v>5</v>
      </c>
      <c r="P788">
        <f t="shared" si="194"/>
        <v>5</v>
      </c>
      <c r="Q788">
        <f t="shared" si="195"/>
        <v>5</v>
      </c>
      <c r="R788">
        <f t="shared" si="196"/>
        <v>2</v>
      </c>
      <c r="S788">
        <f t="shared" si="197"/>
        <v>2</v>
      </c>
      <c r="T788">
        <f t="shared" si="198"/>
        <v>2</v>
      </c>
      <c r="U788">
        <f t="shared" si="199"/>
        <v>6</v>
      </c>
      <c r="V788">
        <f t="shared" si="200"/>
        <v>6</v>
      </c>
      <c r="W788">
        <f t="shared" si="201"/>
        <v>5</v>
      </c>
      <c r="X788">
        <f t="shared" si="202"/>
        <v>2</v>
      </c>
      <c r="Y788">
        <f t="shared" si="203"/>
        <v>3.5</v>
      </c>
      <c r="Z788">
        <f t="shared" si="204"/>
        <v>5.5</v>
      </c>
      <c r="AA788">
        <f t="shared" si="205"/>
        <v>5.5</v>
      </c>
      <c r="AB788">
        <f t="shared" si="206"/>
        <v>3.5</v>
      </c>
      <c r="AC788">
        <v>4.4400000000000004</v>
      </c>
      <c r="AD788">
        <v>5.23</v>
      </c>
      <c r="AE788">
        <v>5.4</v>
      </c>
      <c r="AF788">
        <v>4.83</v>
      </c>
      <c r="AG788">
        <v>5.38</v>
      </c>
      <c r="AH788" t="str">
        <f>LOOKUP(X788,{0,2.99,4.44,5.89},{"Low","Medium Low","Medium High","High"})</f>
        <v>Low</v>
      </c>
      <c r="AI788" t="str">
        <f>LOOKUP(Y788,{0,4.12,5.23,6.34},{"Low","Medium Low","Medium High","High"})</f>
        <v>Low</v>
      </c>
      <c r="AJ788" t="str">
        <f>LOOKUP(Z788,{0,4.08,5.4,6.72},{"Low","Medium Low","Medium High","High"})</f>
        <v>Medium High</v>
      </c>
      <c r="AK788" t="str">
        <f>LOOKUP(AA788,{0,3.41,4.83,6.25},{"Low","Medium Low","Medium High","High"})</f>
        <v>Medium High</v>
      </c>
      <c r="AL788" t="str">
        <f>LOOKUP(AB788,{0,4.31,5.38,6.45},{"Low","Medium Low","Medium High","High"})</f>
        <v>Low</v>
      </c>
      <c r="AM788">
        <f>VLOOKUP(C788,'CLEAN DATA'!$C$1:$BE$1213,25,FALSE)</f>
        <v>3</v>
      </c>
      <c r="AN788">
        <f>VLOOKUP($C788,'CLEAN DATA'!$C$1:$BE$1213,2,FALSE)</f>
        <v>29</v>
      </c>
      <c r="AO788" t="str">
        <f t="shared" si="207"/>
        <v>&lt;=30</v>
      </c>
      <c r="AP788">
        <f>VLOOKUP(C788,'AT Copy'!C787:BP1999,66,FALSE)</f>
        <v>3</v>
      </c>
      <c r="AQ788">
        <f>VLOOKUP(C788,'AT Copy'!C787:BP1999,40,FALSE)</f>
        <v>0</v>
      </c>
    </row>
    <row r="789" spans="1:43" x14ac:dyDescent="0.2">
      <c r="A789">
        <v>788</v>
      </c>
      <c r="B789" s="2">
        <v>44098.825972222221</v>
      </c>
      <c r="C789" t="s">
        <v>1007</v>
      </c>
      <c r="D789">
        <v>6</v>
      </c>
      <c r="E789">
        <v>3</v>
      </c>
      <c r="F789">
        <v>7</v>
      </c>
      <c r="G789">
        <v>5</v>
      </c>
      <c r="H789">
        <v>5</v>
      </c>
      <c r="I789">
        <v>5</v>
      </c>
      <c r="J789">
        <v>5</v>
      </c>
      <c r="K789">
        <v>3</v>
      </c>
      <c r="L789">
        <v>5</v>
      </c>
      <c r="M789">
        <v>3</v>
      </c>
      <c r="N789">
        <f t="shared" si="192"/>
        <v>6</v>
      </c>
      <c r="O789">
        <f t="shared" si="193"/>
        <v>5</v>
      </c>
      <c r="P789">
        <f t="shared" si="194"/>
        <v>7</v>
      </c>
      <c r="Q789">
        <f t="shared" si="195"/>
        <v>3</v>
      </c>
      <c r="R789">
        <f t="shared" si="196"/>
        <v>5</v>
      </c>
      <c r="S789">
        <f t="shared" si="197"/>
        <v>3</v>
      </c>
      <c r="T789">
        <f t="shared" si="198"/>
        <v>5</v>
      </c>
      <c r="U789">
        <f t="shared" si="199"/>
        <v>5</v>
      </c>
      <c r="V789">
        <f t="shared" si="200"/>
        <v>5</v>
      </c>
      <c r="W789">
        <f t="shared" si="201"/>
        <v>5</v>
      </c>
      <c r="X789">
        <f t="shared" si="202"/>
        <v>4.5</v>
      </c>
      <c r="Y789">
        <f t="shared" si="203"/>
        <v>5</v>
      </c>
      <c r="Z789">
        <f t="shared" si="204"/>
        <v>6</v>
      </c>
      <c r="AA789">
        <f t="shared" si="205"/>
        <v>4</v>
      </c>
      <c r="AB789">
        <f t="shared" si="206"/>
        <v>5</v>
      </c>
      <c r="AC789">
        <v>4.4400000000000004</v>
      </c>
      <c r="AD789">
        <v>5.23</v>
      </c>
      <c r="AE789">
        <v>5.4</v>
      </c>
      <c r="AF789">
        <v>4.83</v>
      </c>
      <c r="AG789">
        <v>5.38</v>
      </c>
      <c r="AH789" t="str">
        <f>LOOKUP(X789,{0,2.99,4.44,5.89},{"Low","Medium Low","Medium High","High"})</f>
        <v>Medium High</v>
      </c>
      <c r="AI789" t="str">
        <f>LOOKUP(Y789,{0,4.12,5.23,6.34},{"Low","Medium Low","Medium High","High"})</f>
        <v>Medium Low</v>
      </c>
      <c r="AJ789" t="str">
        <f>LOOKUP(Z789,{0,4.08,5.4,6.72},{"Low","Medium Low","Medium High","High"})</f>
        <v>Medium High</v>
      </c>
      <c r="AK789" t="str">
        <f>LOOKUP(AA789,{0,3.41,4.83,6.25},{"Low","Medium Low","Medium High","High"})</f>
        <v>Medium Low</v>
      </c>
      <c r="AL789" t="str">
        <f>LOOKUP(AB789,{0,4.31,5.38,6.45},{"Low","Medium Low","Medium High","High"})</f>
        <v>Medium Low</v>
      </c>
      <c r="AM789">
        <f>VLOOKUP(C789,'CLEAN DATA'!$C$1:$BE$1213,25,FALSE)</f>
        <v>6</v>
      </c>
      <c r="AN789">
        <f>VLOOKUP($C789,'CLEAN DATA'!$C$1:$BE$1213,2,FALSE)</f>
        <v>40</v>
      </c>
      <c r="AO789" t="str">
        <f t="shared" si="207"/>
        <v>31-40</v>
      </c>
      <c r="AP789">
        <f>VLOOKUP(C789,'AT Copy'!C788:BP2000,66,FALSE)</f>
        <v>6</v>
      </c>
      <c r="AQ789">
        <f>VLOOKUP(C789,'AT Copy'!C788:BP2000,40,FALSE)</f>
        <v>1</v>
      </c>
    </row>
    <row r="790" spans="1:43" x14ac:dyDescent="0.2">
      <c r="A790">
        <v>789</v>
      </c>
      <c r="B790" s="2">
        <v>44098.832777777781</v>
      </c>
      <c r="C790" t="s">
        <v>1008</v>
      </c>
      <c r="D790">
        <v>5</v>
      </c>
      <c r="E790">
        <v>1</v>
      </c>
      <c r="F790">
        <v>7</v>
      </c>
      <c r="G790">
        <v>1</v>
      </c>
      <c r="H790">
        <v>7</v>
      </c>
      <c r="I790">
        <v>7</v>
      </c>
      <c r="J790">
        <v>1</v>
      </c>
      <c r="K790">
        <v>2</v>
      </c>
      <c r="L790">
        <v>7</v>
      </c>
      <c r="M790">
        <v>2</v>
      </c>
      <c r="N790">
        <f t="shared" si="192"/>
        <v>5</v>
      </c>
      <c r="O790">
        <f t="shared" si="193"/>
        <v>7</v>
      </c>
      <c r="P790">
        <f t="shared" si="194"/>
        <v>7</v>
      </c>
      <c r="Q790">
        <f t="shared" si="195"/>
        <v>7</v>
      </c>
      <c r="R790">
        <f t="shared" si="196"/>
        <v>7</v>
      </c>
      <c r="S790">
        <f t="shared" si="197"/>
        <v>1</v>
      </c>
      <c r="T790">
        <f t="shared" si="198"/>
        <v>1</v>
      </c>
      <c r="U790">
        <f t="shared" si="199"/>
        <v>6</v>
      </c>
      <c r="V790">
        <f t="shared" si="200"/>
        <v>7</v>
      </c>
      <c r="W790">
        <f t="shared" si="201"/>
        <v>6</v>
      </c>
      <c r="X790">
        <f t="shared" si="202"/>
        <v>3</v>
      </c>
      <c r="Y790">
        <f t="shared" si="203"/>
        <v>4</v>
      </c>
      <c r="Z790">
        <f t="shared" si="204"/>
        <v>6.5</v>
      </c>
      <c r="AA790">
        <f t="shared" si="205"/>
        <v>7</v>
      </c>
      <c r="AB790">
        <f t="shared" si="206"/>
        <v>6.5</v>
      </c>
      <c r="AC790">
        <v>4.4400000000000004</v>
      </c>
      <c r="AD790">
        <v>5.23</v>
      </c>
      <c r="AE790">
        <v>5.4</v>
      </c>
      <c r="AF790">
        <v>4.83</v>
      </c>
      <c r="AG790">
        <v>5.38</v>
      </c>
      <c r="AH790" t="str">
        <f>LOOKUP(X790,{0,2.99,4.44,5.89},{"Low","Medium Low","Medium High","High"})</f>
        <v>Medium Low</v>
      </c>
      <c r="AI790" t="str">
        <f>LOOKUP(Y790,{0,4.12,5.23,6.34},{"Low","Medium Low","Medium High","High"})</f>
        <v>Low</v>
      </c>
      <c r="AJ790" t="str">
        <f>LOOKUP(Z790,{0,4.08,5.4,6.72},{"Low","Medium Low","Medium High","High"})</f>
        <v>Medium High</v>
      </c>
      <c r="AK790" t="str">
        <f>LOOKUP(AA790,{0,3.41,4.83,6.25},{"Low","Medium Low","Medium High","High"})</f>
        <v>High</v>
      </c>
      <c r="AL790" t="str">
        <f>LOOKUP(AB790,{0,4.31,5.38,6.45},{"Low","Medium Low","Medium High","High"})</f>
        <v>High</v>
      </c>
      <c r="AM790">
        <f>VLOOKUP(C790,'CLEAN DATA'!$C$1:$BE$1213,25,FALSE)</f>
        <v>9</v>
      </c>
      <c r="AN790">
        <f>VLOOKUP($C790,'CLEAN DATA'!$C$1:$BE$1213,2,FALSE)</f>
        <v>38</v>
      </c>
      <c r="AO790" t="str">
        <f t="shared" si="207"/>
        <v>31-40</v>
      </c>
      <c r="AP790">
        <f>VLOOKUP(C790,'AT Copy'!C789:BP2001,66,FALSE)</f>
        <v>3</v>
      </c>
      <c r="AQ790">
        <f>VLOOKUP(C790,'AT Copy'!C789:BP2001,40,FALSE)</f>
        <v>1</v>
      </c>
    </row>
    <row r="791" spans="1:43" x14ac:dyDescent="0.2">
      <c r="A791">
        <v>790</v>
      </c>
      <c r="B791" s="2">
        <v>44098.834652777776</v>
      </c>
      <c r="C791" t="s">
        <v>1009</v>
      </c>
      <c r="D791">
        <v>4</v>
      </c>
      <c r="E791">
        <v>6</v>
      </c>
      <c r="F791">
        <v>3</v>
      </c>
      <c r="G791">
        <v>6</v>
      </c>
      <c r="H791">
        <v>7</v>
      </c>
      <c r="I791">
        <v>6</v>
      </c>
      <c r="J791">
        <v>3</v>
      </c>
      <c r="K791">
        <v>5</v>
      </c>
      <c r="L791">
        <v>6</v>
      </c>
      <c r="M791">
        <v>3</v>
      </c>
      <c r="N791">
        <f t="shared" si="192"/>
        <v>4</v>
      </c>
      <c r="O791">
        <f t="shared" si="193"/>
        <v>2</v>
      </c>
      <c r="P791">
        <f t="shared" si="194"/>
        <v>3</v>
      </c>
      <c r="Q791">
        <f t="shared" si="195"/>
        <v>2</v>
      </c>
      <c r="R791">
        <f t="shared" si="196"/>
        <v>7</v>
      </c>
      <c r="S791">
        <f t="shared" si="197"/>
        <v>2</v>
      </c>
      <c r="T791">
        <f t="shared" si="198"/>
        <v>3</v>
      </c>
      <c r="U791">
        <f t="shared" si="199"/>
        <v>3</v>
      </c>
      <c r="V791">
        <f t="shared" si="200"/>
        <v>6</v>
      </c>
      <c r="W791">
        <f t="shared" si="201"/>
        <v>5</v>
      </c>
      <c r="X791">
        <f t="shared" si="202"/>
        <v>3</v>
      </c>
      <c r="Y791">
        <f t="shared" si="203"/>
        <v>2.5</v>
      </c>
      <c r="Z791">
        <f t="shared" si="204"/>
        <v>3</v>
      </c>
      <c r="AA791">
        <f t="shared" si="205"/>
        <v>4</v>
      </c>
      <c r="AB791">
        <f t="shared" si="206"/>
        <v>6</v>
      </c>
      <c r="AC791">
        <v>4.4400000000000004</v>
      </c>
      <c r="AD791">
        <v>5.23</v>
      </c>
      <c r="AE791">
        <v>5.4</v>
      </c>
      <c r="AF791">
        <v>4.83</v>
      </c>
      <c r="AG791">
        <v>5.38</v>
      </c>
      <c r="AH791" t="str">
        <f>LOOKUP(X791,{0,2.99,4.44,5.89},{"Low","Medium Low","Medium High","High"})</f>
        <v>Medium Low</v>
      </c>
      <c r="AI791" t="str">
        <f>LOOKUP(Y791,{0,4.12,5.23,6.34},{"Low","Medium Low","Medium High","High"})</f>
        <v>Low</v>
      </c>
      <c r="AJ791" t="str">
        <f>LOOKUP(Z791,{0,4.08,5.4,6.72},{"Low","Medium Low","Medium High","High"})</f>
        <v>Low</v>
      </c>
      <c r="AK791" t="str">
        <f>LOOKUP(AA791,{0,3.41,4.83,6.25},{"Low","Medium Low","Medium High","High"})</f>
        <v>Medium Low</v>
      </c>
      <c r="AL791" t="str">
        <f>LOOKUP(AB791,{0,4.31,5.38,6.45},{"Low","Medium Low","Medium High","High"})</f>
        <v>Medium High</v>
      </c>
      <c r="AM791">
        <f>VLOOKUP(C791,'CLEAN DATA'!$C$1:$BE$1213,25,FALSE)</f>
        <v>1</v>
      </c>
      <c r="AN791">
        <f>VLOOKUP($C791,'CLEAN DATA'!$C$1:$BE$1213,2,FALSE)</f>
        <v>40</v>
      </c>
      <c r="AO791" t="str">
        <f t="shared" si="207"/>
        <v>31-40</v>
      </c>
      <c r="AP791">
        <f>VLOOKUP(C791,'AT Copy'!C790:BP2002,66,FALSE)</f>
        <v>1</v>
      </c>
      <c r="AQ791">
        <f>VLOOKUP(C791,'AT Copy'!C790:BP2002,40,FALSE)</f>
        <v>1</v>
      </c>
    </row>
    <row r="792" spans="1:43" x14ac:dyDescent="0.2">
      <c r="A792">
        <v>791</v>
      </c>
      <c r="B792" s="2">
        <v>44098.843576388892</v>
      </c>
      <c r="C792" t="s">
        <v>1010</v>
      </c>
      <c r="D792">
        <v>5</v>
      </c>
      <c r="E792">
        <v>4</v>
      </c>
      <c r="F792">
        <v>4</v>
      </c>
      <c r="G792">
        <v>6</v>
      </c>
      <c r="H792">
        <v>4</v>
      </c>
      <c r="I792">
        <v>4</v>
      </c>
      <c r="J792">
        <v>6</v>
      </c>
      <c r="K792">
        <v>3</v>
      </c>
      <c r="L792">
        <v>5</v>
      </c>
      <c r="M792">
        <v>4</v>
      </c>
      <c r="N792">
        <f t="shared" si="192"/>
        <v>5</v>
      </c>
      <c r="O792">
        <f t="shared" si="193"/>
        <v>4</v>
      </c>
      <c r="P792">
        <f t="shared" si="194"/>
        <v>4</v>
      </c>
      <c r="Q792">
        <f t="shared" si="195"/>
        <v>2</v>
      </c>
      <c r="R792">
        <f t="shared" si="196"/>
        <v>4</v>
      </c>
      <c r="S792">
        <f t="shared" si="197"/>
        <v>4</v>
      </c>
      <c r="T792">
        <f t="shared" si="198"/>
        <v>6</v>
      </c>
      <c r="U792">
        <f t="shared" si="199"/>
        <v>5</v>
      </c>
      <c r="V792">
        <f t="shared" si="200"/>
        <v>5</v>
      </c>
      <c r="W792">
        <f t="shared" si="201"/>
        <v>4</v>
      </c>
      <c r="X792">
        <f t="shared" si="202"/>
        <v>4.5</v>
      </c>
      <c r="Y792">
        <f t="shared" si="203"/>
        <v>5</v>
      </c>
      <c r="Z792">
        <f t="shared" si="204"/>
        <v>4.5</v>
      </c>
      <c r="AA792">
        <f t="shared" si="205"/>
        <v>3.5</v>
      </c>
      <c r="AB792">
        <f t="shared" si="206"/>
        <v>4</v>
      </c>
      <c r="AC792">
        <v>4.4400000000000004</v>
      </c>
      <c r="AD792">
        <v>5.23</v>
      </c>
      <c r="AE792">
        <v>5.4</v>
      </c>
      <c r="AF792">
        <v>4.83</v>
      </c>
      <c r="AG792">
        <v>5.38</v>
      </c>
      <c r="AH792" t="str">
        <f>LOOKUP(X792,{0,2.99,4.44,5.89},{"Low","Medium Low","Medium High","High"})</f>
        <v>Medium High</v>
      </c>
      <c r="AI792" t="str">
        <f>LOOKUP(Y792,{0,4.12,5.23,6.34},{"Low","Medium Low","Medium High","High"})</f>
        <v>Medium Low</v>
      </c>
      <c r="AJ792" t="str">
        <f>LOOKUP(Z792,{0,4.08,5.4,6.72},{"Low","Medium Low","Medium High","High"})</f>
        <v>Medium Low</v>
      </c>
      <c r="AK792" t="str">
        <f>LOOKUP(AA792,{0,3.41,4.83,6.25},{"Low","Medium Low","Medium High","High"})</f>
        <v>Medium Low</v>
      </c>
      <c r="AL792" t="str">
        <f>LOOKUP(AB792,{0,4.31,5.38,6.45},{"Low","Medium Low","Medium High","High"})</f>
        <v>Low</v>
      </c>
      <c r="AM792">
        <f>VLOOKUP(C792,'CLEAN DATA'!$C$1:$BE$1213,25,FALSE)</f>
        <v>14</v>
      </c>
      <c r="AN792">
        <f>VLOOKUP($C792,'CLEAN DATA'!$C$1:$BE$1213,2,FALSE)</f>
        <v>25</v>
      </c>
      <c r="AO792" t="str">
        <f t="shared" si="207"/>
        <v>&lt;=30</v>
      </c>
      <c r="AP792">
        <f>VLOOKUP(C792,'AT Copy'!C791:BP2003,66,FALSE)</f>
        <v>7</v>
      </c>
      <c r="AQ792">
        <f>VLOOKUP(C792,'AT Copy'!C791:BP2003,40,FALSE)</f>
        <v>1</v>
      </c>
    </row>
    <row r="793" spans="1:43" x14ac:dyDescent="0.2">
      <c r="A793">
        <v>792</v>
      </c>
      <c r="B793" s="2">
        <v>44098.855231481481</v>
      </c>
      <c r="C793" t="s">
        <v>1011</v>
      </c>
      <c r="D793">
        <v>5</v>
      </c>
      <c r="E793">
        <v>4</v>
      </c>
      <c r="F793">
        <v>6</v>
      </c>
      <c r="G793">
        <v>1</v>
      </c>
      <c r="H793">
        <v>7</v>
      </c>
      <c r="I793">
        <v>5</v>
      </c>
      <c r="J793">
        <v>6</v>
      </c>
      <c r="K793">
        <v>1</v>
      </c>
      <c r="L793">
        <v>7</v>
      </c>
      <c r="M793">
        <v>2</v>
      </c>
      <c r="N793">
        <f t="shared" si="192"/>
        <v>5</v>
      </c>
      <c r="O793">
        <f t="shared" si="193"/>
        <v>4</v>
      </c>
      <c r="P793">
        <f t="shared" si="194"/>
        <v>6</v>
      </c>
      <c r="Q793">
        <f t="shared" si="195"/>
        <v>7</v>
      </c>
      <c r="R793">
        <f t="shared" si="196"/>
        <v>7</v>
      </c>
      <c r="S793">
        <f t="shared" si="197"/>
        <v>3</v>
      </c>
      <c r="T793">
        <f t="shared" si="198"/>
        <v>6</v>
      </c>
      <c r="U793">
        <f t="shared" si="199"/>
        <v>7</v>
      </c>
      <c r="V793">
        <f t="shared" si="200"/>
        <v>7</v>
      </c>
      <c r="W793">
        <f t="shared" si="201"/>
        <v>6</v>
      </c>
      <c r="X793">
        <f t="shared" si="202"/>
        <v>4</v>
      </c>
      <c r="Y793">
        <f t="shared" si="203"/>
        <v>5</v>
      </c>
      <c r="Z793">
        <f t="shared" si="204"/>
        <v>6.5</v>
      </c>
      <c r="AA793">
        <f t="shared" si="205"/>
        <v>7</v>
      </c>
      <c r="AB793">
        <f t="shared" si="206"/>
        <v>6.5</v>
      </c>
      <c r="AC793">
        <v>4.4400000000000004</v>
      </c>
      <c r="AD793">
        <v>5.23</v>
      </c>
      <c r="AE793">
        <v>5.4</v>
      </c>
      <c r="AF793">
        <v>4.83</v>
      </c>
      <c r="AG793">
        <v>5.38</v>
      </c>
      <c r="AH793" t="str">
        <f>LOOKUP(X793,{0,2.99,4.44,5.89},{"Low","Medium Low","Medium High","High"})</f>
        <v>Medium Low</v>
      </c>
      <c r="AI793" t="str">
        <f>LOOKUP(Y793,{0,4.12,5.23,6.34},{"Low","Medium Low","Medium High","High"})</f>
        <v>Medium Low</v>
      </c>
      <c r="AJ793" t="str">
        <f>LOOKUP(Z793,{0,4.08,5.4,6.72},{"Low","Medium Low","Medium High","High"})</f>
        <v>Medium High</v>
      </c>
      <c r="AK793" t="str">
        <f>LOOKUP(AA793,{0,3.41,4.83,6.25},{"Low","Medium Low","Medium High","High"})</f>
        <v>High</v>
      </c>
      <c r="AL793" t="str">
        <f>LOOKUP(AB793,{0,4.31,5.38,6.45},{"Low","Medium Low","Medium High","High"})</f>
        <v>High</v>
      </c>
      <c r="AM793">
        <f>VLOOKUP(C793,'CLEAN DATA'!$C$1:$BE$1213,25,FALSE)</f>
        <v>1</v>
      </c>
      <c r="AN793">
        <f>VLOOKUP($C793,'CLEAN DATA'!$C$1:$BE$1213,2,FALSE)</f>
        <v>55</v>
      </c>
      <c r="AO793" t="str">
        <f t="shared" si="207"/>
        <v>51-60</v>
      </c>
      <c r="AP793">
        <f>VLOOKUP(C793,'AT Copy'!C792:BP2004,66,FALSE)</f>
        <v>8</v>
      </c>
      <c r="AQ793">
        <f>VLOOKUP(C793,'AT Copy'!C792:BP2004,40,FALSE)</f>
        <v>0</v>
      </c>
    </row>
    <row r="794" spans="1:43" x14ac:dyDescent="0.2">
      <c r="A794">
        <v>793</v>
      </c>
      <c r="B794" s="2">
        <v>44098.866909722223</v>
      </c>
      <c r="C794" t="s">
        <v>1012</v>
      </c>
      <c r="D794">
        <v>4</v>
      </c>
      <c r="E794">
        <v>5</v>
      </c>
      <c r="F794">
        <v>6</v>
      </c>
      <c r="G794">
        <v>5</v>
      </c>
      <c r="H794">
        <v>5</v>
      </c>
      <c r="I794">
        <v>5</v>
      </c>
      <c r="J794">
        <v>5</v>
      </c>
      <c r="K794">
        <v>2</v>
      </c>
      <c r="L794">
        <v>5</v>
      </c>
      <c r="M794">
        <v>5</v>
      </c>
      <c r="N794">
        <f t="shared" si="192"/>
        <v>4</v>
      </c>
      <c r="O794">
        <f t="shared" si="193"/>
        <v>3</v>
      </c>
      <c r="P794">
        <f t="shared" si="194"/>
        <v>6</v>
      </c>
      <c r="Q794">
        <f t="shared" si="195"/>
        <v>3</v>
      </c>
      <c r="R794">
        <f t="shared" si="196"/>
        <v>5</v>
      </c>
      <c r="S794">
        <f t="shared" si="197"/>
        <v>3</v>
      </c>
      <c r="T794">
        <f t="shared" si="198"/>
        <v>5</v>
      </c>
      <c r="U794">
        <f t="shared" si="199"/>
        <v>6</v>
      </c>
      <c r="V794">
        <f t="shared" si="200"/>
        <v>5</v>
      </c>
      <c r="W794">
        <f t="shared" si="201"/>
        <v>3</v>
      </c>
      <c r="X794">
        <f t="shared" si="202"/>
        <v>3.5</v>
      </c>
      <c r="Y794">
        <f t="shared" si="203"/>
        <v>4</v>
      </c>
      <c r="Z794">
        <f t="shared" si="204"/>
        <v>6</v>
      </c>
      <c r="AA794">
        <f t="shared" si="205"/>
        <v>4</v>
      </c>
      <c r="AB794">
        <f t="shared" si="206"/>
        <v>4</v>
      </c>
      <c r="AC794">
        <v>4.4400000000000004</v>
      </c>
      <c r="AD794">
        <v>5.23</v>
      </c>
      <c r="AE794">
        <v>5.4</v>
      </c>
      <c r="AF794">
        <v>4.83</v>
      </c>
      <c r="AG794">
        <v>5.38</v>
      </c>
      <c r="AH794" t="str">
        <f>LOOKUP(X794,{0,2.99,4.44,5.89},{"Low","Medium Low","Medium High","High"})</f>
        <v>Medium Low</v>
      </c>
      <c r="AI794" t="str">
        <f>LOOKUP(Y794,{0,4.12,5.23,6.34},{"Low","Medium Low","Medium High","High"})</f>
        <v>Low</v>
      </c>
      <c r="AJ794" t="str">
        <f>LOOKUP(Z794,{0,4.08,5.4,6.72},{"Low","Medium Low","Medium High","High"})</f>
        <v>Medium High</v>
      </c>
      <c r="AK794" t="str">
        <f>LOOKUP(AA794,{0,3.41,4.83,6.25},{"Low","Medium Low","Medium High","High"})</f>
        <v>Medium Low</v>
      </c>
      <c r="AL794" t="str">
        <f>LOOKUP(AB794,{0,4.31,5.38,6.45},{"Low","Medium Low","Medium High","High"})</f>
        <v>Low</v>
      </c>
      <c r="AM794">
        <f>VLOOKUP(C794,'CLEAN DATA'!$C$1:$BE$1213,25,FALSE)</f>
        <v>13</v>
      </c>
      <c r="AN794">
        <f>VLOOKUP($C794,'CLEAN DATA'!$C$1:$BE$1213,2,FALSE)</f>
        <v>50</v>
      </c>
      <c r="AO794" t="str">
        <f t="shared" si="207"/>
        <v>41-50</v>
      </c>
      <c r="AP794">
        <f>VLOOKUP(C794,'AT Copy'!C793:BP2005,66,FALSE)</f>
        <v>5</v>
      </c>
      <c r="AQ794">
        <f>VLOOKUP(C794,'AT Copy'!C793:BP2005,40,FALSE)</f>
        <v>0</v>
      </c>
    </row>
    <row r="795" spans="1:43" x14ac:dyDescent="0.2">
      <c r="A795">
        <v>794</v>
      </c>
      <c r="B795" s="2">
        <v>44098.871203703704</v>
      </c>
      <c r="C795" t="s">
        <v>1013</v>
      </c>
      <c r="D795">
        <v>2</v>
      </c>
      <c r="E795">
        <v>2</v>
      </c>
      <c r="F795">
        <v>3</v>
      </c>
      <c r="G795">
        <v>4</v>
      </c>
      <c r="H795">
        <v>2</v>
      </c>
      <c r="I795">
        <v>1</v>
      </c>
      <c r="J795">
        <v>5</v>
      </c>
      <c r="K795">
        <v>2</v>
      </c>
      <c r="L795">
        <v>3</v>
      </c>
      <c r="M795">
        <v>4</v>
      </c>
      <c r="N795">
        <f t="shared" si="192"/>
        <v>2</v>
      </c>
      <c r="O795">
        <f t="shared" si="193"/>
        <v>6</v>
      </c>
      <c r="P795">
        <f t="shared" si="194"/>
        <v>3</v>
      </c>
      <c r="Q795">
        <f t="shared" si="195"/>
        <v>4</v>
      </c>
      <c r="R795">
        <f t="shared" si="196"/>
        <v>2</v>
      </c>
      <c r="S795">
        <f t="shared" si="197"/>
        <v>7</v>
      </c>
      <c r="T795">
        <f t="shared" si="198"/>
        <v>5</v>
      </c>
      <c r="U795">
        <f t="shared" si="199"/>
        <v>6</v>
      </c>
      <c r="V795">
        <f t="shared" si="200"/>
        <v>3</v>
      </c>
      <c r="W795">
        <f t="shared" si="201"/>
        <v>4</v>
      </c>
      <c r="X795">
        <f t="shared" si="202"/>
        <v>4.5</v>
      </c>
      <c r="Y795">
        <f t="shared" si="203"/>
        <v>5.5</v>
      </c>
      <c r="Z795">
        <f t="shared" si="204"/>
        <v>4.5</v>
      </c>
      <c r="AA795">
        <f t="shared" si="205"/>
        <v>3.5</v>
      </c>
      <c r="AB795">
        <f t="shared" si="206"/>
        <v>3</v>
      </c>
      <c r="AC795">
        <v>4.4400000000000004</v>
      </c>
      <c r="AD795">
        <v>5.23</v>
      </c>
      <c r="AE795">
        <v>5.4</v>
      </c>
      <c r="AF795">
        <v>4.83</v>
      </c>
      <c r="AG795">
        <v>5.38</v>
      </c>
      <c r="AH795" t="str">
        <f>LOOKUP(X795,{0,2.99,4.44,5.89},{"Low","Medium Low","Medium High","High"})</f>
        <v>Medium High</v>
      </c>
      <c r="AI795" t="str">
        <f>LOOKUP(Y795,{0,4.12,5.23,6.34},{"Low","Medium Low","Medium High","High"})</f>
        <v>Medium High</v>
      </c>
      <c r="AJ795" t="str">
        <f>LOOKUP(Z795,{0,4.08,5.4,6.72},{"Low","Medium Low","Medium High","High"})</f>
        <v>Medium Low</v>
      </c>
      <c r="AK795" t="str">
        <f>LOOKUP(AA795,{0,3.41,4.83,6.25},{"Low","Medium Low","Medium High","High"})</f>
        <v>Medium Low</v>
      </c>
      <c r="AL795" t="str">
        <f>LOOKUP(AB795,{0,4.31,5.38,6.45},{"Low","Medium Low","Medium High","High"})</f>
        <v>Low</v>
      </c>
      <c r="AM795">
        <f>VLOOKUP(C795,'CLEAN DATA'!$C$1:$BE$1213,25,FALSE)</f>
        <v>3</v>
      </c>
      <c r="AN795">
        <f>VLOOKUP($C795,'CLEAN DATA'!$C$1:$BE$1213,2,FALSE)</f>
        <v>33</v>
      </c>
      <c r="AO795" t="str">
        <f t="shared" si="207"/>
        <v>31-40</v>
      </c>
      <c r="AP795">
        <f>VLOOKUP(C795,'AT Copy'!C794:BP2006,66,FALSE)</f>
        <v>1</v>
      </c>
      <c r="AQ795">
        <f>VLOOKUP(C795,'AT Copy'!C794:BP2006,40,FALSE)</f>
        <v>0</v>
      </c>
    </row>
    <row r="796" spans="1:43" x14ac:dyDescent="0.2">
      <c r="A796">
        <v>795</v>
      </c>
      <c r="B796" s="2">
        <v>44098.874120370368</v>
      </c>
      <c r="C796" t="s">
        <v>1014</v>
      </c>
      <c r="D796">
        <v>6</v>
      </c>
      <c r="E796">
        <v>2</v>
      </c>
      <c r="F796">
        <v>7</v>
      </c>
      <c r="G796">
        <v>1</v>
      </c>
      <c r="H796">
        <v>6</v>
      </c>
      <c r="I796">
        <v>7</v>
      </c>
      <c r="J796">
        <v>7</v>
      </c>
      <c r="K796">
        <v>1</v>
      </c>
      <c r="L796">
        <v>7</v>
      </c>
      <c r="M796">
        <v>3</v>
      </c>
      <c r="N796">
        <f t="shared" si="192"/>
        <v>6</v>
      </c>
      <c r="O796">
        <f t="shared" si="193"/>
        <v>6</v>
      </c>
      <c r="P796">
        <f t="shared" si="194"/>
        <v>7</v>
      </c>
      <c r="Q796">
        <f t="shared" si="195"/>
        <v>7</v>
      </c>
      <c r="R796">
        <f t="shared" si="196"/>
        <v>6</v>
      </c>
      <c r="S796">
        <f t="shared" si="197"/>
        <v>1</v>
      </c>
      <c r="T796">
        <f t="shared" si="198"/>
        <v>7</v>
      </c>
      <c r="U796">
        <f t="shared" si="199"/>
        <v>7</v>
      </c>
      <c r="V796">
        <f t="shared" si="200"/>
        <v>7</v>
      </c>
      <c r="W796">
        <f t="shared" si="201"/>
        <v>5</v>
      </c>
      <c r="X796">
        <f t="shared" si="202"/>
        <v>3.5</v>
      </c>
      <c r="Y796">
        <f t="shared" si="203"/>
        <v>6.5</v>
      </c>
      <c r="Z796">
        <f t="shared" si="204"/>
        <v>7</v>
      </c>
      <c r="AA796">
        <f t="shared" si="205"/>
        <v>7</v>
      </c>
      <c r="AB796">
        <f t="shared" si="206"/>
        <v>5.5</v>
      </c>
      <c r="AC796">
        <v>4.4400000000000004</v>
      </c>
      <c r="AD796">
        <v>5.23</v>
      </c>
      <c r="AE796">
        <v>5.4</v>
      </c>
      <c r="AF796">
        <v>4.83</v>
      </c>
      <c r="AG796">
        <v>5.38</v>
      </c>
      <c r="AH796" t="str">
        <f>LOOKUP(X796,{0,2.99,4.44,5.89},{"Low","Medium Low","Medium High","High"})</f>
        <v>Medium Low</v>
      </c>
      <c r="AI796" t="str">
        <f>LOOKUP(Y796,{0,4.12,5.23,6.34},{"Low","Medium Low","Medium High","High"})</f>
        <v>High</v>
      </c>
      <c r="AJ796" t="str">
        <f>LOOKUP(Z796,{0,4.08,5.4,6.72},{"Low","Medium Low","Medium High","High"})</f>
        <v>High</v>
      </c>
      <c r="AK796" t="str">
        <f>LOOKUP(AA796,{0,3.41,4.83,6.25},{"Low","Medium Low","Medium High","High"})</f>
        <v>High</v>
      </c>
      <c r="AL796" t="str">
        <f>LOOKUP(AB796,{0,4.31,5.38,6.45},{"Low","Medium Low","Medium High","High"})</f>
        <v>Medium High</v>
      </c>
      <c r="AM796">
        <f>VLOOKUP(C796,'CLEAN DATA'!$C$1:$BE$1213,25,FALSE)</f>
        <v>1</v>
      </c>
      <c r="AN796">
        <f>VLOOKUP($C796,'CLEAN DATA'!$C$1:$BE$1213,2,FALSE)</f>
        <v>36</v>
      </c>
      <c r="AO796" t="str">
        <f t="shared" si="207"/>
        <v>31-40</v>
      </c>
      <c r="AP796">
        <f>VLOOKUP(C796,'AT Copy'!C795:BP2007,66,FALSE)</f>
        <v>8</v>
      </c>
      <c r="AQ796">
        <f>VLOOKUP(C796,'AT Copy'!C795:BP2007,40,FALSE)</f>
        <v>0</v>
      </c>
    </row>
    <row r="797" spans="1:43" x14ac:dyDescent="0.2">
      <c r="A797">
        <v>796</v>
      </c>
      <c r="B797" s="2">
        <v>44098.875902777778</v>
      </c>
      <c r="C797" t="s">
        <v>1015</v>
      </c>
      <c r="D797">
        <v>3</v>
      </c>
      <c r="E797">
        <v>2</v>
      </c>
      <c r="F797">
        <v>4</v>
      </c>
      <c r="G797">
        <v>4</v>
      </c>
      <c r="H797">
        <v>5</v>
      </c>
      <c r="I797">
        <v>4</v>
      </c>
      <c r="J797">
        <v>6</v>
      </c>
      <c r="K797">
        <v>4</v>
      </c>
      <c r="L797">
        <v>4</v>
      </c>
      <c r="M797">
        <v>2</v>
      </c>
      <c r="N797">
        <f t="shared" si="192"/>
        <v>3</v>
      </c>
      <c r="O797">
        <f t="shared" si="193"/>
        <v>6</v>
      </c>
      <c r="P797">
        <f t="shared" si="194"/>
        <v>4</v>
      </c>
      <c r="Q797">
        <f t="shared" si="195"/>
        <v>4</v>
      </c>
      <c r="R797">
        <f t="shared" si="196"/>
        <v>5</v>
      </c>
      <c r="S797">
        <f t="shared" si="197"/>
        <v>4</v>
      </c>
      <c r="T797">
        <f t="shared" si="198"/>
        <v>6</v>
      </c>
      <c r="U797">
        <f t="shared" si="199"/>
        <v>4</v>
      </c>
      <c r="V797">
        <f t="shared" si="200"/>
        <v>4</v>
      </c>
      <c r="W797">
        <f t="shared" si="201"/>
        <v>6</v>
      </c>
      <c r="X797">
        <f t="shared" si="202"/>
        <v>3.5</v>
      </c>
      <c r="Y797">
        <f t="shared" si="203"/>
        <v>6</v>
      </c>
      <c r="Z797">
        <f t="shared" si="204"/>
        <v>4</v>
      </c>
      <c r="AA797">
        <f t="shared" si="205"/>
        <v>4</v>
      </c>
      <c r="AB797">
        <f t="shared" si="206"/>
        <v>5.5</v>
      </c>
      <c r="AC797">
        <v>4.4400000000000004</v>
      </c>
      <c r="AD797">
        <v>5.23</v>
      </c>
      <c r="AE797">
        <v>5.4</v>
      </c>
      <c r="AF797">
        <v>4.83</v>
      </c>
      <c r="AG797">
        <v>5.38</v>
      </c>
      <c r="AH797" t="str">
        <f>LOOKUP(X797,{0,2.99,4.44,5.89},{"Low","Medium Low","Medium High","High"})</f>
        <v>Medium Low</v>
      </c>
      <c r="AI797" t="str">
        <f>LOOKUP(Y797,{0,4.12,5.23,6.34},{"Low","Medium Low","Medium High","High"})</f>
        <v>Medium High</v>
      </c>
      <c r="AJ797" t="str">
        <f>LOOKUP(Z797,{0,4.08,5.4,6.72},{"Low","Medium Low","Medium High","High"})</f>
        <v>Low</v>
      </c>
      <c r="AK797" t="str">
        <f>LOOKUP(AA797,{0,3.41,4.83,6.25},{"Low","Medium Low","Medium High","High"})</f>
        <v>Medium Low</v>
      </c>
      <c r="AL797" t="str">
        <f>LOOKUP(AB797,{0,4.31,5.38,6.45},{"Low","Medium Low","Medium High","High"})</f>
        <v>Medium High</v>
      </c>
      <c r="AM797">
        <f>VLOOKUP(C797,'CLEAN DATA'!$C$1:$BE$1213,25,FALSE)</f>
        <v>3</v>
      </c>
      <c r="AN797">
        <f>VLOOKUP($C797,'CLEAN DATA'!$C$1:$BE$1213,2,FALSE)</f>
        <v>34</v>
      </c>
      <c r="AO797" t="str">
        <f t="shared" si="207"/>
        <v>31-40</v>
      </c>
      <c r="AP797">
        <f>VLOOKUP(C797,'AT Copy'!C796:BP2008,66,FALSE)</f>
        <v>6</v>
      </c>
      <c r="AQ797">
        <f>VLOOKUP(C797,'AT Copy'!C796:BP2008,40,FALSE)</f>
        <v>1</v>
      </c>
    </row>
    <row r="798" spans="1:43" x14ac:dyDescent="0.2">
      <c r="A798">
        <v>797</v>
      </c>
      <c r="B798" s="2">
        <v>44098.880659722221</v>
      </c>
      <c r="C798" t="s">
        <v>1016</v>
      </c>
      <c r="D798">
        <v>4</v>
      </c>
      <c r="E798">
        <v>4</v>
      </c>
      <c r="F798">
        <v>5</v>
      </c>
      <c r="G798">
        <v>4</v>
      </c>
      <c r="H798">
        <v>4</v>
      </c>
      <c r="I798">
        <v>2</v>
      </c>
      <c r="J798">
        <v>5</v>
      </c>
      <c r="K798">
        <v>2</v>
      </c>
      <c r="L798">
        <v>7</v>
      </c>
      <c r="M798">
        <v>3</v>
      </c>
      <c r="N798">
        <f t="shared" si="192"/>
        <v>4</v>
      </c>
      <c r="O798">
        <f t="shared" si="193"/>
        <v>4</v>
      </c>
      <c r="P798">
        <f t="shared" si="194"/>
        <v>5</v>
      </c>
      <c r="Q798">
        <f t="shared" si="195"/>
        <v>4</v>
      </c>
      <c r="R798">
        <f t="shared" si="196"/>
        <v>4</v>
      </c>
      <c r="S798">
        <f t="shared" si="197"/>
        <v>6</v>
      </c>
      <c r="T798">
        <f t="shared" si="198"/>
        <v>5</v>
      </c>
      <c r="U798">
        <f t="shared" si="199"/>
        <v>6</v>
      </c>
      <c r="V798">
        <f t="shared" si="200"/>
        <v>7</v>
      </c>
      <c r="W798">
        <f t="shared" si="201"/>
        <v>5</v>
      </c>
      <c r="X798">
        <f t="shared" si="202"/>
        <v>5</v>
      </c>
      <c r="Y798">
        <f t="shared" si="203"/>
        <v>4.5</v>
      </c>
      <c r="Z798">
        <f t="shared" si="204"/>
        <v>5.5</v>
      </c>
      <c r="AA798">
        <f t="shared" si="205"/>
        <v>5.5</v>
      </c>
      <c r="AB798">
        <f t="shared" si="206"/>
        <v>4.5</v>
      </c>
      <c r="AC798">
        <v>4.4400000000000004</v>
      </c>
      <c r="AD798">
        <v>5.23</v>
      </c>
      <c r="AE798">
        <v>5.4</v>
      </c>
      <c r="AF798">
        <v>4.83</v>
      </c>
      <c r="AG798">
        <v>5.38</v>
      </c>
      <c r="AH798" t="str">
        <f>LOOKUP(X798,{0,2.99,4.44,5.89},{"Low","Medium Low","Medium High","High"})</f>
        <v>Medium High</v>
      </c>
      <c r="AI798" t="str">
        <f>LOOKUP(Y798,{0,4.12,5.23,6.34},{"Low","Medium Low","Medium High","High"})</f>
        <v>Medium Low</v>
      </c>
      <c r="AJ798" t="str">
        <f>LOOKUP(Z798,{0,4.08,5.4,6.72},{"Low","Medium Low","Medium High","High"})</f>
        <v>Medium High</v>
      </c>
      <c r="AK798" t="str">
        <f>LOOKUP(AA798,{0,3.41,4.83,6.25},{"Low","Medium Low","Medium High","High"})</f>
        <v>Medium High</v>
      </c>
      <c r="AL798" t="str">
        <f>LOOKUP(AB798,{0,4.31,5.38,6.45},{"Low","Medium Low","Medium High","High"})</f>
        <v>Medium Low</v>
      </c>
      <c r="AM798">
        <f>VLOOKUP(C798,'CLEAN DATA'!$C$1:$BE$1213,25,FALSE)</f>
        <v>13</v>
      </c>
      <c r="AN798">
        <f>VLOOKUP($C798,'CLEAN DATA'!$C$1:$BE$1213,2,FALSE)</f>
        <v>42</v>
      </c>
      <c r="AO798" t="str">
        <f t="shared" si="207"/>
        <v>41-50</v>
      </c>
      <c r="AP798">
        <f>VLOOKUP(C798,'AT Copy'!C797:BP2009,66,FALSE)</f>
        <v>3</v>
      </c>
      <c r="AQ798">
        <f>VLOOKUP(C798,'AT Copy'!C797:BP2009,40,FALSE)</f>
        <v>1</v>
      </c>
    </row>
    <row r="799" spans="1:43" x14ac:dyDescent="0.2">
      <c r="A799">
        <v>798</v>
      </c>
      <c r="B799" s="2">
        <v>44098.889143518521</v>
      </c>
      <c r="C799" t="s">
        <v>1017</v>
      </c>
      <c r="D799">
        <v>5</v>
      </c>
      <c r="E799">
        <v>4</v>
      </c>
      <c r="F799">
        <v>5</v>
      </c>
      <c r="G799">
        <v>5</v>
      </c>
      <c r="H799">
        <v>6</v>
      </c>
      <c r="I799">
        <v>3</v>
      </c>
      <c r="J799">
        <v>6</v>
      </c>
      <c r="K799">
        <v>5</v>
      </c>
      <c r="L799">
        <v>3</v>
      </c>
      <c r="M799">
        <v>4</v>
      </c>
      <c r="N799">
        <f t="shared" si="192"/>
        <v>5</v>
      </c>
      <c r="O799">
        <f t="shared" si="193"/>
        <v>4</v>
      </c>
      <c r="P799">
        <f t="shared" si="194"/>
        <v>5</v>
      </c>
      <c r="Q799">
        <f t="shared" si="195"/>
        <v>3</v>
      </c>
      <c r="R799">
        <f t="shared" si="196"/>
        <v>6</v>
      </c>
      <c r="S799">
        <f t="shared" si="197"/>
        <v>5</v>
      </c>
      <c r="T799">
        <f t="shared" si="198"/>
        <v>6</v>
      </c>
      <c r="U799">
        <f t="shared" si="199"/>
        <v>3</v>
      </c>
      <c r="V799">
        <f t="shared" si="200"/>
        <v>3</v>
      </c>
      <c r="W799">
        <f t="shared" si="201"/>
        <v>4</v>
      </c>
      <c r="X799">
        <f t="shared" si="202"/>
        <v>5</v>
      </c>
      <c r="Y799">
        <f t="shared" si="203"/>
        <v>5</v>
      </c>
      <c r="Z799">
        <f t="shared" si="204"/>
        <v>4</v>
      </c>
      <c r="AA799">
        <f t="shared" si="205"/>
        <v>3</v>
      </c>
      <c r="AB799">
        <f t="shared" si="206"/>
        <v>5</v>
      </c>
      <c r="AC799">
        <v>4.4400000000000004</v>
      </c>
      <c r="AD799">
        <v>5.23</v>
      </c>
      <c r="AE799">
        <v>5.4</v>
      </c>
      <c r="AF799">
        <v>4.83</v>
      </c>
      <c r="AG799">
        <v>5.38</v>
      </c>
      <c r="AH799" t="str">
        <f>LOOKUP(X799,{0,2.99,4.44,5.89},{"Low","Medium Low","Medium High","High"})</f>
        <v>Medium High</v>
      </c>
      <c r="AI799" t="str">
        <f>LOOKUP(Y799,{0,4.12,5.23,6.34},{"Low","Medium Low","Medium High","High"})</f>
        <v>Medium Low</v>
      </c>
      <c r="AJ799" t="str">
        <f>LOOKUP(Z799,{0,4.08,5.4,6.72},{"Low","Medium Low","Medium High","High"})</f>
        <v>Low</v>
      </c>
      <c r="AK799" t="str">
        <f>LOOKUP(AA799,{0,3.41,4.83,6.25},{"Low","Medium Low","Medium High","High"})</f>
        <v>Low</v>
      </c>
      <c r="AL799" t="str">
        <f>LOOKUP(AB799,{0,4.31,5.38,6.45},{"Low","Medium Low","Medium High","High"})</f>
        <v>Medium Low</v>
      </c>
      <c r="AM799">
        <f>VLOOKUP(C799,'CLEAN DATA'!$C$1:$BE$1213,25,FALSE)</f>
        <v>1</v>
      </c>
      <c r="AN799">
        <f>VLOOKUP($C799,'CLEAN DATA'!$C$1:$BE$1213,2,FALSE)</f>
        <v>33</v>
      </c>
      <c r="AO799" t="str">
        <f t="shared" si="207"/>
        <v>31-40</v>
      </c>
      <c r="AP799">
        <f>VLOOKUP(C799,'AT Copy'!C798:BP2010,66,FALSE)</f>
        <v>7</v>
      </c>
      <c r="AQ799">
        <f>VLOOKUP(C799,'AT Copy'!C798:BP2010,40,FALSE)</f>
        <v>0</v>
      </c>
    </row>
    <row r="800" spans="1:43" x14ac:dyDescent="0.2">
      <c r="A800">
        <v>799</v>
      </c>
      <c r="B800" s="2">
        <v>44098.895648148151</v>
      </c>
      <c r="C800" t="s">
        <v>1018</v>
      </c>
      <c r="D800">
        <v>3</v>
      </c>
      <c r="E800">
        <v>6</v>
      </c>
      <c r="F800">
        <v>5</v>
      </c>
      <c r="G800">
        <v>7</v>
      </c>
      <c r="H800">
        <v>5</v>
      </c>
      <c r="I800">
        <v>1</v>
      </c>
      <c r="J800">
        <v>5</v>
      </c>
      <c r="K800">
        <v>5</v>
      </c>
      <c r="L800">
        <v>3</v>
      </c>
      <c r="M800">
        <v>3</v>
      </c>
      <c r="N800">
        <f t="shared" si="192"/>
        <v>3</v>
      </c>
      <c r="O800">
        <f t="shared" si="193"/>
        <v>2</v>
      </c>
      <c r="P800">
        <f t="shared" si="194"/>
        <v>5</v>
      </c>
      <c r="Q800">
        <f t="shared" si="195"/>
        <v>1</v>
      </c>
      <c r="R800">
        <f t="shared" si="196"/>
        <v>5</v>
      </c>
      <c r="S800">
        <f t="shared" si="197"/>
        <v>7</v>
      </c>
      <c r="T800">
        <f t="shared" si="198"/>
        <v>5</v>
      </c>
      <c r="U800">
        <f t="shared" si="199"/>
        <v>3</v>
      </c>
      <c r="V800">
        <f t="shared" si="200"/>
        <v>3</v>
      </c>
      <c r="W800">
        <f t="shared" si="201"/>
        <v>5</v>
      </c>
      <c r="X800">
        <f t="shared" si="202"/>
        <v>5</v>
      </c>
      <c r="Y800">
        <f t="shared" si="203"/>
        <v>3.5</v>
      </c>
      <c r="Z800">
        <f t="shared" si="204"/>
        <v>4</v>
      </c>
      <c r="AA800">
        <f t="shared" si="205"/>
        <v>2</v>
      </c>
      <c r="AB800">
        <f t="shared" si="206"/>
        <v>5</v>
      </c>
      <c r="AC800">
        <v>4.4400000000000004</v>
      </c>
      <c r="AD800">
        <v>5.23</v>
      </c>
      <c r="AE800">
        <v>5.4</v>
      </c>
      <c r="AF800">
        <v>4.83</v>
      </c>
      <c r="AG800">
        <v>5.38</v>
      </c>
      <c r="AH800" t="str">
        <f>LOOKUP(X800,{0,2.99,4.44,5.89},{"Low","Medium Low","Medium High","High"})</f>
        <v>Medium High</v>
      </c>
      <c r="AI800" t="str">
        <f>LOOKUP(Y800,{0,4.12,5.23,6.34},{"Low","Medium Low","Medium High","High"})</f>
        <v>Low</v>
      </c>
      <c r="AJ800" t="str">
        <f>LOOKUP(Z800,{0,4.08,5.4,6.72},{"Low","Medium Low","Medium High","High"})</f>
        <v>Low</v>
      </c>
      <c r="AK800" t="str">
        <f>LOOKUP(AA800,{0,3.41,4.83,6.25},{"Low","Medium Low","Medium High","High"})</f>
        <v>Low</v>
      </c>
      <c r="AL800" t="str">
        <f>LOOKUP(AB800,{0,4.31,5.38,6.45},{"Low","Medium Low","Medium High","High"})</f>
        <v>Medium Low</v>
      </c>
      <c r="AM800">
        <f>VLOOKUP(C800,'CLEAN DATA'!$C$1:$BE$1213,25,FALSE)</f>
        <v>10</v>
      </c>
      <c r="AN800">
        <f>VLOOKUP($C800,'CLEAN DATA'!$C$1:$BE$1213,2,FALSE)</f>
        <v>25</v>
      </c>
      <c r="AO800" t="str">
        <f t="shared" si="207"/>
        <v>&lt;=30</v>
      </c>
      <c r="AP800">
        <f>VLOOKUP(C800,'AT Copy'!C799:BP2011,66,FALSE)</f>
        <v>7</v>
      </c>
      <c r="AQ800">
        <f>VLOOKUP(C800,'AT Copy'!C799:BP2011,40,FALSE)</f>
        <v>0</v>
      </c>
    </row>
    <row r="801" spans="1:43" x14ac:dyDescent="0.2">
      <c r="A801">
        <v>800</v>
      </c>
      <c r="B801" s="2">
        <v>44098.897881944446</v>
      </c>
      <c r="C801" t="s">
        <v>1019</v>
      </c>
      <c r="D801">
        <v>7</v>
      </c>
      <c r="E801">
        <v>1</v>
      </c>
      <c r="F801">
        <v>7</v>
      </c>
      <c r="G801">
        <v>7</v>
      </c>
      <c r="H801">
        <v>6</v>
      </c>
      <c r="I801">
        <v>3</v>
      </c>
      <c r="J801">
        <v>7</v>
      </c>
      <c r="K801">
        <v>2</v>
      </c>
      <c r="L801">
        <v>5</v>
      </c>
      <c r="M801">
        <v>2</v>
      </c>
      <c r="N801">
        <f t="shared" si="192"/>
        <v>7</v>
      </c>
      <c r="O801">
        <f t="shared" si="193"/>
        <v>7</v>
      </c>
      <c r="P801">
        <f t="shared" si="194"/>
        <v>7</v>
      </c>
      <c r="Q801">
        <f t="shared" si="195"/>
        <v>1</v>
      </c>
      <c r="R801">
        <f t="shared" si="196"/>
        <v>6</v>
      </c>
      <c r="S801">
        <f t="shared" si="197"/>
        <v>5</v>
      </c>
      <c r="T801">
        <f t="shared" si="198"/>
        <v>7</v>
      </c>
      <c r="U801">
        <f t="shared" si="199"/>
        <v>6</v>
      </c>
      <c r="V801">
        <f t="shared" si="200"/>
        <v>5</v>
      </c>
      <c r="W801">
        <f t="shared" si="201"/>
        <v>6</v>
      </c>
      <c r="X801">
        <f t="shared" si="202"/>
        <v>6</v>
      </c>
      <c r="Y801">
        <f t="shared" si="203"/>
        <v>7</v>
      </c>
      <c r="Z801">
        <f t="shared" si="204"/>
        <v>6.5</v>
      </c>
      <c r="AA801">
        <f t="shared" si="205"/>
        <v>3</v>
      </c>
      <c r="AB801">
        <f t="shared" si="206"/>
        <v>6</v>
      </c>
      <c r="AC801">
        <v>4.4400000000000004</v>
      </c>
      <c r="AD801">
        <v>5.23</v>
      </c>
      <c r="AE801">
        <v>5.4</v>
      </c>
      <c r="AF801">
        <v>4.83</v>
      </c>
      <c r="AG801">
        <v>5.38</v>
      </c>
      <c r="AH801" t="str">
        <f>LOOKUP(X801,{0,2.99,4.44,5.89},{"Low","Medium Low","Medium High","High"})</f>
        <v>High</v>
      </c>
      <c r="AI801" t="str">
        <f>LOOKUP(Y801,{0,4.12,5.23,6.34},{"Low","Medium Low","Medium High","High"})</f>
        <v>High</v>
      </c>
      <c r="AJ801" t="str">
        <f>LOOKUP(Z801,{0,4.08,5.4,6.72},{"Low","Medium Low","Medium High","High"})</f>
        <v>Medium High</v>
      </c>
      <c r="AK801" t="str">
        <f>LOOKUP(AA801,{0,3.41,4.83,6.25},{"Low","Medium Low","Medium High","High"})</f>
        <v>Low</v>
      </c>
      <c r="AL801" t="str">
        <f>LOOKUP(AB801,{0,4.31,5.38,6.45},{"Low","Medium Low","Medium High","High"})</f>
        <v>Medium High</v>
      </c>
      <c r="AM801">
        <f>VLOOKUP(C801,'CLEAN DATA'!$C$1:$BE$1213,25,FALSE)</f>
        <v>12</v>
      </c>
      <c r="AN801">
        <f>VLOOKUP($C801,'CLEAN DATA'!$C$1:$BE$1213,2,FALSE)</f>
        <v>40</v>
      </c>
      <c r="AO801" t="str">
        <f t="shared" si="207"/>
        <v>31-40</v>
      </c>
      <c r="AP801">
        <f>VLOOKUP(C801,'AT Copy'!C800:BP2012,66,FALSE)</f>
        <v>6</v>
      </c>
      <c r="AQ801">
        <f>VLOOKUP(C801,'AT Copy'!C800:BP2012,40,FALSE)</f>
        <v>1</v>
      </c>
    </row>
    <row r="802" spans="1:43" x14ac:dyDescent="0.2">
      <c r="A802">
        <v>801</v>
      </c>
      <c r="B802" s="2">
        <v>44098.897962962961</v>
      </c>
      <c r="C802" t="s">
        <v>1021</v>
      </c>
      <c r="D802">
        <v>4</v>
      </c>
      <c r="E802">
        <v>2</v>
      </c>
      <c r="F802">
        <v>6</v>
      </c>
      <c r="G802">
        <v>2</v>
      </c>
      <c r="H802">
        <v>6</v>
      </c>
      <c r="I802">
        <v>5</v>
      </c>
      <c r="J802">
        <v>7</v>
      </c>
      <c r="K802">
        <v>2</v>
      </c>
      <c r="L802">
        <v>5</v>
      </c>
      <c r="M802">
        <v>2</v>
      </c>
      <c r="N802">
        <f t="shared" si="192"/>
        <v>4</v>
      </c>
      <c r="O802">
        <f t="shared" si="193"/>
        <v>6</v>
      </c>
      <c r="P802">
        <f t="shared" si="194"/>
        <v>6</v>
      </c>
      <c r="Q802">
        <f t="shared" si="195"/>
        <v>6</v>
      </c>
      <c r="R802">
        <f t="shared" si="196"/>
        <v>6</v>
      </c>
      <c r="S802">
        <f t="shared" si="197"/>
        <v>3</v>
      </c>
      <c r="T802">
        <f t="shared" si="198"/>
        <v>7</v>
      </c>
      <c r="U802">
        <f t="shared" si="199"/>
        <v>6</v>
      </c>
      <c r="V802">
        <f t="shared" si="200"/>
        <v>5</v>
      </c>
      <c r="W802">
        <f t="shared" si="201"/>
        <v>6</v>
      </c>
      <c r="X802">
        <f t="shared" si="202"/>
        <v>3.5</v>
      </c>
      <c r="Y802">
        <f t="shared" si="203"/>
        <v>6.5</v>
      </c>
      <c r="Z802">
        <f t="shared" si="204"/>
        <v>6</v>
      </c>
      <c r="AA802">
        <f t="shared" si="205"/>
        <v>5.5</v>
      </c>
      <c r="AB802">
        <f t="shared" si="206"/>
        <v>6</v>
      </c>
      <c r="AC802">
        <v>4.4400000000000004</v>
      </c>
      <c r="AD802">
        <v>5.23</v>
      </c>
      <c r="AE802">
        <v>5.4</v>
      </c>
      <c r="AF802">
        <v>4.83</v>
      </c>
      <c r="AG802">
        <v>5.38</v>
      </c>
      <c r="AH802" t="str">
        <f>LOOKUP(X802,{0,2.99,4.44,5.89},{"Low","Medium Low","Medium High","High"})</f>
        <v>Medium Low</v>
      </c>
      <c r="AI802" t="str">
        <f>LOOKUP(Y802,{0,4.12,5.23,6.34},{"Low","Medium Low","Medium High","High"})</f>
        <v>High</v>
      </c>
      <c r="AJ802" t="str">
        <f>LOOKUP(Z802,{0,4.08,5.4,6.72},{"Low","Medium Low","Medium High","High"})</f>
        <v>Medium High</v>
      </c>
      <c r="AK802" t="str">
        <f>LOOKUP(AA802,{0,3.41,4.83,6.25},{"Low","Medium Low","Medium High","High"})</f>
        <v>Medium High</v>
      </c>
      <c r="AL802" t="str">
        <f>LOOKUP(AB802,{0,4.31,5.38,6.45},{"Low","Medium Low","Medium High","High"})</f>
        <v>Medium High</v>
      </c>
      <c r="AM802">
        <f>VLOOKUP(C802,'CLEAN DATA'!$C$1:$BE$1213,25,FALSE)</f>
        <v>11</v>
      </c>
      <c r="AN802">
        <f>VLOOKUP($C802,'CLEAN DATA'!$C$1:$BE$1213,2,FALSE)</f>
        <v>70</v>
      </c>
      <c r="AO802" t="str">
        <f t="shared" si="207"/>
        <v>60+</v>
      </c>
      <c r="AP802">
        <f>VLOOKUP(C802,'AT Copy'!C801:BP2013,66,FALSE)</f>
        <v>8</v>
      </c>
      <c r="AQ802">
        <f>VLOOKUP(C802,'AT Copy'!C801:BP2013,40,FALSE)</f>
        <v>1</v>
      </c>
    </row>
    <row r="803" spans="1:43" x14ac:dyDescent="0.2">
      <c r="A803">
        <v>802</v>
      </c>
      <c r="B803" s="2">
        <v>44098.899340277778</v>
      </c>
      <c r="C803" t="s">
        <v>1023</v>
      </c>
      <c r="D803">
        <v>6</v>
      </c>
      <c r="E803">
        <v>5</v>
      </c>
      <c r="F803">
        <v>7</v>
      </c>
      <c r="G803">
        <v>4</v>
      </c>
      <c r="H803">
        <v>5</v>
      </c>
      <c r="I803">
        <v>6</v>
      </c>
      <c r="J803">
        <v>7</v>
      </c>
      <c r="K803">
        <v>7</v>
      </c>
      <c r="L803">
        <v>6</v>
      </c>
      <c r="M803">
        <v>6</v>
      </c>
      <c r="N803">
        <f t="shared" si="192"/>
        <v>6</v>
      </c>
      <c r="O803">
        <f t="shared" si="193"/>
        <v>3</v>
      </c>
      <c r="P803">
        <f t="shared" si="194"/>
        <v>7</v>
      </c>
      <c r="Q803">
        <f t="shared" si="195"/>
        <v>4</v>
      </c>
      <c r="R803">
        <f t="shared" si="196"/>
        <v>5</v>
      </c>
      <c r="S803">
        <f t="shared" si="197"/>
        <v>2</v>
      </c>
      <c r="T803">
        <f t="shared" si="198"/>
        <v>7</v>
      </c>
      <c r="U803">
        <f t="shared" si="199"/>
        <v>1</v>
      </c>
      <c r="V803">
        <f t="shared" si="200"/>
        <v>6</v>
      </c>
      <c r="W803">
        <f t="shared" si="201"/>
        <v>2</v>
      </c>
      <c r="X803">
        <f t="shared" si="202"/>
        <v>4</v>
      </c>
      <c r="Y803">
        <f t="shared" si="203"/>
        <v>5</v>
      </c>
      <c r="Z803">
        <f t="shared" si="204"/>
        <v>4</v>
      </c>
      <c r="AA803">
        <f t="shared" si="205"/>
        <v>5</v>
      </c>
      <c r="AB803">
        <f t="shared" si="206"/>
        <v>3.5</v>
      </c>
      <c r="AC803">
        <v>4.4400000000000004</v>
      </c>
      <c r="AD803">
        <v>5.23</v>
      </c>
      <c r="AE803">
        <v>5.4</v>
      </c>
      <c r="AF803">
        <v>4.83</v>
      </c>
      <c r="AG803">
        <v>5.38</v>
      </c>
      <c r="AH803" t="str">
        <f>LOOKUP(X803,{0,2.99,4.44,5.89},{"Low","Medium Low","Medium High","High"})</f>
        <v>Medium Low</v>
      </c>
      <c r="AI803" t="str">
        <f>LOOKUP(Y803,{0,4.12,5.23,6.34},{"Low","Medium Low","Medium High","High"})</f>
        <v>Medium Low</v>
      </c>
      <c r="AJ803" t="str">
        <f>LOOKUP(Z803,{0,4.08,5.4,6.72},{"Low","Medium Low","Medium High","High"})</f>
        <v>Low</v>
      </c>
      <c r="AK803" t="str">
        <f>LOOKUP(AA803,{0,3.41,4.83,6.25},{"Low","Medium Low","Medium High","High"})</f>
        <v>Medium High</v>
      </c>
      <c r="AL803" t="str">
        <f>LOOKUP(AB803,{0,4.31,5.38,6.45},{"Low","Medium Low","Medium High","High"})</f>
        <v>Low</v>
      </c>
      <c r="AM803">
        <f>VLOOKUP(C803,'CLEAN DATA'!$C$1:$BE$1213,25,FALSE)</f>
        <v>1</v>
      </c>
      <c r="AN803">
        <f>VLOOKUP($C803,'CLEAN DATA'!$C$1:$BE$1213,2,FALSE)</f>
        <v>35</v>
      </c>
      <c r="AO803" t="str">
        <f t="shared" si="207"/>
        <v>31-40</v>
      </c>
      <c r="AP803">
        <f>VLOOKUP(C803,'AT Copy'!C802:BP2014,66,FALSE)</f>
        <v>1</v>
      </c>
      <c r="AQ803">
        <f>VLOOKUP(C803,'AT Copy'!C802:BP2014,40,FALSE)</f>
        <v>1</v>
      </c>
    </row>
    <row r="804" spans="1:43" x14ac:dyDescent="0.2">
      <c r="A804">
        <v>803</v>
      </c>
      <c r="B804" s="2">
        <v>44098.917094907411</v>
      </c>
      <c r="C804" t="s">
        <v>1024</v>
      </c>
      <c r="D804">
        <v>4</v>
      </c>
      <c r="E804">
        <v>4</v>
      </c>
      <c r="F804">
        <v>7</v>
      </c>
      <c r="G804">
        <v>7</v>
      </c>
      <c r="H804">
        <v>7</v>
      </c>
      <c r="I804">
        <v>3</v>
      </c>
      <c r="J804">
        <v>7</v>
      </c>
      <c r="K804">
        <v>1</v>
      </c>
      <c r="L804">
        <v>5</v>
      </c>
      <c r="M804">
        <v>1</v>
      </c>
      <c r="N804">
        <f t="shared" si="192"/>
        <v>4</v>
      </c>
      <c r="O804">
        <f t="shared" si="193"/>
        <v>4</v>
      </c>
      <c r="P804">
        <f t="shared" si="194"/>
        <v>7</v>
      </c>
      <c r="Q804">
        <f t="shared" si="195"/>
        <v>1</v>
      </c>
      <c r="R804">
        <f t="shared" si="196"/>
        <v>7</v>
      </c>
      <c r="S804">
        <f t="shared" si="197"/>
        <v>5</v>
      </c>
      <c r="T804">
        <f t="shared" si="198"/>
        <v>7</v>
      </c>
      <c r="U804">
        <f t="shared" si="199"/>
        <v>7</v>
      </c>
      <c r="V804">
        <f t="shared" si="200"/>
        <v>5</v>
      </c>
      <c r="W804">
        <f t="shared" si="201"/>
        <v>7</v>
      </c>
      <c r="X804">
        <f t="shared" si="202"/>
        <v>4.5</v>
      </c>
      <c r="Y804">
        <f t="shared" si="203"/>
        <v>5.5</v>
      </c>
      <c r="Z804">
        <f t="shared" si="204"/>
        <v>7</v>
      </c>
      <c r="AA804">
        <f t="shared" si="205"/>
        <v>3</v>
      </c>
      <c r="AB804">
        <f t="shared" si="206"/>
        <v>7</v>
      </c>
      <c r="AC804">
        <v>4.4400000000000004</v>
      </c>
      <c r="AD804">
        <v>5.23</v>
      </c>
      <c r="AE804">
        <v>5.4</v>
      </c>
      <c r="AF804">
        <v>4.83</v>
      </c>
      <c r="AG804">
        <v>5.38</v>
      </c>
      <c r="AH804" t="str">
        <f>LOOKUP(X804,{0,2.99,4.44,5.89},{"Low","Medium Low","Medium High","High"})</f>
        <v>Medium High</v>
      </c>
      <c r="AI804" t="str">
        <f>LOOKUP(Y804,{0,4.12,5.23,6.34},{"Low","Medium Low","Medium High","High"})</f>
        <v>Medium High</v>
      </c>
      <c r="AJ804" t="str">
        <f>LOOKUP(Z804,{0,4.08,5.4,6.72},{"Low","Medium Low","Medium High","High"})</f>
        <v>High</v>
      </c>
      <c r="AK804" t="str">
        <f>LOOKUP(AA804,{0,3.41,4.83,6.25},{"Low","Medium Low","Medium High","High"})</f>
        <v>Low</v>
      </c>
      <c r="AL804" t="str">
        <f>LOOKUP(AB804,{0,4.31,5.38,6.45},{"Low","Medium Low","Medium High","High"})</f>
        <v>High</v>
      </c>
      <c r="AM804">
        <f>VLOOKUP(C804,'CLEAN DATA'!$C$1:$BE$1213,25,FALSE)</f>
        <v>9</v>
      </c>
      <c r="AN804">
        <f>VLOOKUP($C804,'CLEAN DATA'!$C$1:$BE$1213,2,FALSE)</f>
        <v>25</v>
      </c>
      <c r="AO804" t="str">
        <f t="shared" si="207"/>
        <v>&lt;=30</v>
      </c>
      <c r="AP804">
        <f>VLOOKUP(C804,'AT Copy'!C803:BP2015,66,FALSE)</f>
        <v>6</v>
      </c>
      <c r="AQ804">
        <f>VLOOKUP(C804,'AT Copy'!C803:BP2015,40,FALSE)</f>
        <v>1</v>
      </c>
    </row>
    <row r="805" spans="1:43" x14ac:dyDescent="0.2">
      <c r="A805">
        <v>804</v>
      </c>
      <c r="B805" s="2">
        <v>44098.923981481479</v>
      </c>
      <c r="C805" t="s">
        <v>1025</v>
      </c>
      <c r="D805">
        <v>7</v>
      </c>
      <c r="E805">
        <v>7</v>
      </c>
      <c r="F805">
        <v>7</v>
      </c>
      <c r="G805">
        <v>7</v>
      </c>
      <c r="H805">
        <v>7</v>
      </c>
      <c r="I805">
        <v>7</v>
      </c>
      <c r="J805">
        <v>7</v>
      </c>
      <c r="K805">
        <v>7</v>
      </c>
      <c r="L805">
        <v>6</v>
      </c>
      <c r="M805">
        <v>7</v>
      </c>
      <c r="N805">
        <f t="shared" si="192"/>
        <v>7</v>
      </c>
      <c r="O805">
        <f t="shared" si="193"/>
        <v>1</v>
      </c>
      <c r="P805">
        <f t="shared" si="194"/>
        <v>7</v>
      </c>
      <c r="Q805">
        <f t="shared" si="195"/>
        <v>1</v>
      </c>
      <c r="R805">
        <f t="shared" si="196"/>
        <v>7</v>
      </c>
      <c r="S805">
        <f t="shared" si="197"/>
        <v>1</v>
      </c>
      <c r="T805">
        <f t="shared" si="198"/>
        <v>7</v>
      </c>
      <c r="U805">
        <f t="shared" si="199"/>
        <v>1</v>
      </c>
      <c r="V805">
        <f t="shared" si="200"/>
        <v>6</v>
      </c>
      <c r="W805">
        <f t="shared" si="201"/>
        <v>1</v>
      </c>
      <c r="X805">
        <f t="shared" si="202"/>
        <v>4</v>
      </c>
      <c r="Y805">
        <f t="shared" si="203"/>
        <v>4</v>
      </c>
      <c r="Z805">
        <f t="shared" si="204"/>
        <v>4</v>
      </c>
      <c r="AA805">
        <f t="shared" si="205"/>
        <v>3.5</v>
      </c>
      <c r="AB805">
        <f t="shared" si="206"/>
        <v>4</v>
      </c>
      <c r="AC805">
        <v>4.4400000000000004</v>
      </c>
      <c r="AD805">
        <v>5.23</v>
      </c>
      <c r="AE805">
        <v>5.4</v>
      </c>
      <c r="AF805">
        <v>4.83</v>
      </c>
      <c r="AG805">
        <v>5.38</v>
      </c>
      <c r="AH805" t="str">
        <f>LOOKUP(X805,{0,2.99,4.44,5.89},{"Low","Medium Low","Medium High","High"})</f>
        <v>Medium Low</v>
      </c>
      <c r="AI805" t="str">
        <f>LOOKUP(Y805,{0,4.12,5.23,6.34},{"Low","Medium Low","Medium High","High"})</f>
        <v>Low</v>
      </c>
      <c r="AJ805" t="str">
        <f>LOOKUP(Z805,{0,4.08,5.4,6.72},{"Low","Medium Low","Medium High","High"})</f>
        <v>Low</v>
      </c>
      <c r="AK805" t="str">
        <f>LOOKUP(AA805,{0,3.41,4.83,6.25},{"Low","Medium Low","Medium High","High"})</f>
        <v>Medium Low</v>
      </c>
      <c r="AL805" t="str">
        <f>LOOKUP(AB805,{0,4.31,5.38,6.45},{"Low","Medium Low","Medium High","High"})</f>
        <v>Low</v>
      </c>
      <c r="AM805">
        <f>VLOOKUP(C805,'CLEAN DATA'!$C$1:$BE$1213,25,FALSE)</f>
        <v>5</v>
      </c>
      <c r="AN805">
        <f>VLOOKUP($C805,'CLEAN DATA'!$C$1:$BE$1213,2,FALSE)</f>
        <v>30</v>
      </c>
      <c r="AO805" t="str">
        <f t="shared" si="207"/>
        <v>&lt;=30</v>
      </c>
      <c r="AP805">
        <f>VLOOKUP(C805,'AT Copy'!C804:BP2016,66,FALSE)</f>
        <v>1</v>
      </c>
      <c r="AQ805">
        <f>VLOOKUP(C805,'AT Copy'!C804:BP2016,40,FALSE)</f>
        <v>0</v>
      </c>
    </row>
    <row r="806" spans="1:43" x14ac:dyDescent="0.2">
      <c r="A806">
        <v>805</v>
      </c>
      <c r="B806" s="2">
        <v>44098.924386574072</v>
      </c>
      <c r="C806" t="s">
        <v>1026</v>
      </c>
      <c r="D806">
        <v>3</v>
      </c>
      <c r="E806">
        <v>1</v>
      </c>
      <c r="F806">
        <v>5</v>
      </c>
      <c r="G806">
        <v>2</v>
      </c>
      <c r="H806">
        <v>6</v>
      </c>
      <c r="I806">
        <v>5</v>
      </c>
      <c r="J806">
        <v>2</v>
      </c>
      <c r="K806">
        <v>1</v>
      </c>
      <c r="L806">
        <v>6</v>
      </c>
      <c r="M806">
        <v>1</v>
      </c>
      <c r="N806">
        <f t="shared" si="192"/>
        <v>3</v>
      </c>
      <c r="O806">
        <f t="shared" si="193"/>
        <v>7</v>
      </c>
      <c r="P806">
        <f t="shared" si="194"/>
        <v>5</v>
      </c>
      <c r="Q806">
        <f t="shared" si="195"/>
        <v>6</v>
      </c>
      <c r="R806">
        <f t="shared" si="196"/>
        <v>6</v>
      </c>
      <c r="S806">
        <f t="shared" si="197"/>
        <v>3</v>
      </c>
      <c r="T806">
        <f t="shared" si="198"/>
        <v>2</v>
      </c>
      <c r="U806">
        <f t="shared" si="199"/>
        <v>7</v>
      </c>
      <c r="V806">
        <f t="shared" si="200"/>
        <v>6</v>
      </c>
      <c r="W806">
        <f t="shared" si="201"/>
        <v>7</v>
      </c>
      <c r="X806">
        <f t="shared" si="202"/>
        <v>3</v>
      </c>
      <c r="Y806">
        <f t="shared" si="203"/>
        <v>4.5</v>
      </c>
      <c r="Z806">
        <f t="shared" si="204"/>
        <v>6</v>
      </c>
      <c r="AA806">
        <f t="shared" si="205"/>
        <v>6</v>
      </c>
      <c r="AB806">
        <f t="shared" si="206"/>
        <v>6.5</v>
      </c>
      <c r="AC806">
        <v>4.4400000000000004</v>
      </c>
      <c r="AD806">
        <v>5.23</v>
      </c>
      <c r="AE806">
        <v>5.4</v>
      </c>
      <c r="AF806">
        <v>4.83</v>
      </c>
      <c r="AG806">
        <v>5.38</v>
      </c>
      <c r="AH806" t="str">
        <f>LOOKUP(X806,{0,2.99,4.44,5.89},{"Low","Medium Low","Medium High","High"})</f>
        <v>Medium Low</v>
      </c>
      <c r="AI806" t="str">
        <f>LOOKUP(Y806,{0,4.12,5.23,6.34},{"Low","Medium Low","Medium High","High"})</f>
        <v>Medium Low</v>
      </c>
      <c r="AJ806" t="str">
        <f>LOOKUP(Z806,{0,4.08,5.4,6.72},{"Low","Medium Low","Medium High","High"})</f>
        <v>Medium High</v>
      </c>
      <c r="AK806" t="str">
        <f>LOOKUP(AA806,{0,3.41,4.83,6.25},{"Low","Medium Low","Medium High","High"})</f>
        <v>Medium High</v>
      </c>
      <c r="AL806" t="str">
        <f>LOOKUP(AB806,{0,4.31,5.38,6.45},{"Low","Medium Low","Medium High","High"})</f>
        <v>High</v>
      </c>
      <c r="AM806">
        <f>VLOOKUP(C806,'CLEAN DATA'!$C$1:$BE$1213,25,FALSE)</f>
        <v>3</v>
      </c>
      <c r="AN806">
        <f>VLOOKUP($C806,'CLEAN DATA'!$C$1:$BE$1213,2,FALSE)</f>
        <v>29</v>
      </c>
      <c r="AO806" t="str">
        <f t="shared" si="207"/>
        <v>&lt;=30</v>
      </c>
      <c r="AP806">
        <f>VLOOKUP(C806,'AT Copy'!C805:BP2017,66,FALSE)</f>
        <v>3</v>
      </c>
      <c r="AQ806">
        <f>VLOOKUP(C806,'AT Copy'!C805:BP2017,40,FALSE)</f>
        <v>0</v>
      </c>
    </row>
    <row r="807" spans="1:43" x14ac:dyDescent="0.2">
      <c r="A807">
        <v>806</v>
      </c>
      <c r="B807" s="2">
        <v>44098.934641203705</v>
      </c>
      <c r="C807" t="s">
        <v>1027</v>
      </c>
      <c r="D807">
        <v>5</v>
      </c>
      <c r="E807">
        <v>6</v>
      </c>
      <c r="F807">
        <v>5</v>
      </c>
      <c r="G807">
        <v>5</v>
      </c>
      <c r="H807">
        <v>7</v>
      </c>
      <c r="I807">
        <v>6</v>
      </c>
      <c r="J807">
        <v>5</v>
      </c>
      <c r="K807">
        <v>5</v>
      </c>
      <c r="L807">
        <v>6</v>
      </c>
      <c r="M807">
        <v>7</v>
      </c>
      <c r="N807">
        <f t="shared" si="192"/>
        <v>5</v>
      </c>
      <c r="O807">
        <f t="shared" si="193"/>
        <v>2</v>
      </c>
      <c r="P807">
        <f t="shared" si="194"/>
        <v>5</v>
      </c>
      <c r="Q807">
        <f t="shared" si="195"/>
        <v>3</v>
      </c>
      <c r="R807">
        <f t="shared" si="196"/>
        <v>7</v>
      </c>
      <c r="S807">
        <f t="shared" si="197"/>
        <v>2</v>
      </c>
      <c r="T807">
        <f t="shared" si="198"/>
        <v>5</v>
      </c>
      <c r="U807">
        <f t="shared" si="199"/>
        <v>3</v>
      </c>
      <c r="V807">
        <f t="shared" si="200"/>
        <v>6</v>
      </c>
      <c r="W807">
        <f t="shared" si="201"/>
        <v>1</v>
      </c>
      <c r="X807">
        <f t="shared" si="202"/>
        <v>3.5</v>
      </c>
      <c r="Y807">
        <f t="shared" si="203"/>
        <v>3.5</v>
      </c>
      <c r="Z807">
        <f t="shared" si="204"/>
        <v>4</v>
      </c>
      <c r="AA807">
        <f t="shared" si="205"/>
        <v>4.5</v>
      </c>
      <c r="AB807">
        <f t="shared" si="206"/>
        <v>4</v>
      </c>
      <c r="AC807">
        <v>4.4400000000000004</v>
      </c>
      <c r="AD807">
        <v>5.23</v>
      </c>
      <c r="AE807">
        <v>5.4</v>
      </c>
      <c r="AF807">
        <v>4.83</v>
      </c>
      <c r="AG807">
        <v>5.38</v>
      </c>
      <c r="AH807" t="str">
        <f>LOOKUP(X807,{0,2.99,4.44,5.89},{"Low","Medium Low","Medium High","High"})</f>
        <v>Medium Low</v>
      </c>
      <c r="AI807" t="str">
        <f>LOOKUP(Y807,{0,4.12,5.23,6.34},{"Low","Medium Low","Medium High","High"})</f>
        <v>Low</v>
      </c>
      <c r="AJ807" t="str">
        <f>LOOKUP(Z807,{0,4.08,5.4,6.72},{"Low","Medium Low","Medium High","High"})</f>
        <v>Low</v>
      </c>
      <c r="AK807" t="str">
        <f>LOOKUP(AA807,{0,3.41,4.83,6.25},{"Low","Medium Low","Medium High","High"})</f>
        <v>Medium Low</v>
      </c>
      <c r="AL807" t="str">
        <f>LOOKUP(AB807,{0,4.31,5.38,6.45},{"Low","Medium Low","Medium High","High"})</f>
        <v>Low</v>
      </c>
      <c r="AM807">
        <f>VLOOKUP(C807,'CLEAN DATA'!$C$1:$BE$1213,25,FALSE)</f>
        <v>5</v>
      </c>
      <c r="AN807">
        <f>VLOOKUP($C807,'CLEAN DATA'!$C$1:$BE$1213,2,FALSE)</f>
        <v>25</v>
      </c>
      <c r="AO807" t="str">
        <f t="shared" si="207"/>
        <v>&lt;=30</v>
      </c>
      <c r="AP807">
        <f>VLOOKUP(C807,'AT Copy'!C806:BP2018,66,FALSE)</f>
        <v>1</v>
      </c>
      <c r="AQ807">
        <f>VLOOKUP(C807,'AT Copy'!C806:BP2018,40,FALSE)</f>
        <v>0</v>
      </c>
    </row>
    <row r="808" spans="1:43" x14ac:dyDescent="0.2">
      <c r="A808">
        <v>807</v>
      </c>
      <c r="B808" s="2">
        <v>44098.938634259262</v>
      </c>
      <c r="C808" t="s">
        <v>1028</v>
      </c>
      <c r="D808">
        <v>1</v>
      </c>
      <c r="E808">
        <v>5</v>
      </c>
      <c r="F808">
        <v>7</v>
      </c>
      <c r="G808">
        <v>2</v>
      </c>
      <c r="H808">
        <v>5</v>
      </c>
      <c r="I808">
        <v>6</v>
      </c>
      <c r="J808">
        <v>7</v>
      </c>
      <c r="K808">
        <v>1</v>
      </c>
      <c r="L808">
        <v>7</v>
      </c>
      <c r="M808">
        <v>5</v>
      </c>
      <c r="N808">
        <f t="shared" si="192"/>
        <v>1</v>
      </c>
      <c r="O808">
        <f t="shared" si="193"/>
        <v>3</v>
      </c>
      <c r="P808">
        <f t="shared" si="194"/>
        <v>7</v>
      </c>
      <c r="Q808">
        <f t="shared" si="195"/>
        <v>6</v>
      </c>
      <c r="R808">
        <f t="shared" si="196"/>
        <v>5</v>
      </c>
      <c r="S808">
        <f t="shared" si="197"/>
        <v>2</v>
      </c>
      <c r="T808">
        <f t="shared" si="198"/>
        <v>7</v>
      </c>
      <c r="U808">
        <f t="shared" si="199"/>
        <v>7</v>
      </c>
      <c r="V808">
        <f t="shared" si="200"/>
        <v>7</v>
      </c>
      <c r="W808">
        <f t="shared" si="201"/>
        <v>3</v>
      </c>
      <c r="X808">
        <f t="shared" si="202"/>
        <v>1.5</v>
      </c>
      <c r="Y808">
        <f t="shared" si="203"/>
        <v>5</v>
      </c>
      <c r="Z808">
        <f t="shared" si="204"/>
        <v>7</v>
      </c>
      <c r="AA808">
        <f t="shared" si="205"/>
        <v>6.5</v>
      </c>
      <c r="AB808">
        <f t="shared" si="206"/>
        <v>4</v>
      </c>
      <c r="AC808">
        <v>4.4400000000000004</v>
      </c>
      <c r="AD808">
        <v>5.23</v>
      </c>
      <c r="AE808">
        <v>5.4</v>
      </c>
      <c r="AF808">
        <v>4.83</v>
      </c>
      <c r="AG808">
        <v>5.38</v>
      </c>
      <c r="AH808" t="str">
        <f>LOOKUP(X808,{0,2.99,4.44,5.89},{"Low","Medium Low","Medium High","High"})</f>
        <v>Low</v>
      </c>
      <c r="AI808" t="str">
        <f>LOOKUP(Y808,{0,4.12,5.23,6.34},{"Low","Medium Low","Medium High","High"})</f>
        <v>Medium Low</v>
      </c>
      <c r="AJ808" t="str">
        <f>LOOKUP(Z808,{0,4.08,5.4,6.72},{"Low","Medium Low","Medium High","High"})</f>
        <v>High</v>
      </c>
      <c r="AK808" t="str">
        <f>LOOKUP(AA808,{0,3.41,4.83,6.25},{"Low","Medium Low","Medium High","High"})</f>
        <v>High</v>
      </c>
      <c r="AL808" t="str">
        <f>LOOKUP(AB808,{0,4.31,5.38,6.45},{"Low","Medium Low","Medium High","High"})</f>
        <v>Low</v>
      </c>
      <c r="AM808">
        <f>VLOOKUP(C808,'CLEAN DATA'!$C$1:$BE$1213,25,FALSE)</f>
        <v>3</v>
      </c>
      <c r="AN808">
        <f>VLOOKUP($C808,'CLEAN DATA'!$C$1:$BE$1213,2,FALSE)</f>
        <v>18</v>
      </c>
      <c r="AO808" t="str">
        <f t="shared" si="207"/>
        <v>&lt;=30</v>
      </c>
      <c r="AP808">
        <f>VLOOKUP(C808,'AT Copy'!C807:BP2019,66,FALSE)</f>
        <v>2</v>
      </c>
      <c r="AQ808">
        <f>VLOOKUP(C808,'AT Copy'!C807:BP2019,40,FALSE)</f>
        <v>1</v>
      </c>
    </row>
    <row r="809" spans="1:43" x14ac:dyDescent="0.2">
      <c r="A809">
        <v>808</v>
      </c>
      <c r="B809" s="2">
        <v>44098.958738425928</v>
      </c>
      <c r="C809" t="s">
        <v>1029</v>
      </c>
      <c r="D809">
        <v>6</v>
      </c>
      <c r="E809">
        <v>6</v>
      </c>
      <c r="F809">
        <v>5</v>
      </c>
      <c r="G809">
        <v>3</v>
      </c>
      <c r="H809">
        <v>5</v>
      </c>
      <c r="I809">
        <v>5</v>
      </c>
      <c r="J809">
        <v>4</v>
      </c>
      <c r="K809">
        <v>3</v>
      </c>
      <c r="L809">
        <v>6</v>
      </c>
      <c r="M809">
        <v>5</v>
      </c>
      <c r="N809">
        <f t="shared" si="192"/>
        <v>6</v>
      </c>
      <c r="O809">
        <f t="shared" si="193"/>
        <v>2</v>
      </c>
      <c r="P809">
        <f t="shared" si="194"/>
        <v>5</v>
      </c>
      <c r="Q809">
        <f t="shared" si="195"/>
        <v>5</v>
      </c>
      <c r="R809">
        <f t="shared" si="196"/>
        <v>5</v>
      </c>
      <c r="S809">
        <f t="shared" si="197"/>
        <v>3</v>
      </c>
      <c r="T809">
        <f t="shared" si="198"/>
        <v>4</v>
      </c>
      <c r="U809">
        <f t="shared" si="199"/>
        <v>5</v>
      </c>
      <c r="V809">
        <f t="shared" si="200"/>
        <v>6</v>
      </c>
      <c r="W809">
        <f t="shared" si="201"/>
        <v>3</v>
      </c>
      <c r="X809">
        <f t="shared" si="202"/>
        <v>4.5</v>
      </c>
      <c r="Y809">
        <f t="shared" si="203"/>
        <v>3</v>
      </c>
      <c r="Z809">
        <f t="shared" si="204"/>
        <v>5</v>
      </c>
      <c r="AA809">
        <f t="shared" si="205"/>
        <v>5.5</v>
      </c>
      <c r="AB809">
        <f t="shared" si="206"/>
        <v>4</v>
      </c>
      <c r="AC809">
        <v>4.4400000000000004</v>
      </c>
      <c r="AD809">
        <v>5.23</v>
      </c>
      <c r="AE809">
        <v>5.4</v>
      </c>
      <c r="AF809">
        <v>4.83</v>
      </c>
      <c r="AG809">
        <v>5.38</v>
      </c>
      <c r="AH809" t="str">
        <f>LOOKUP(X809,{0,2.99,4.44,5.89},{"Low","Medium Low","Medium High","High"})</f>
        <v>Medium High</v>
      </c>
      <c r="AI809" t="str">
        <f>LOOKUP(Y809,{0,4.12,5.23,6.34},{"Low","Medium Low","Medium High","High"})</f>
        <v>Low</v>
      </c>
      <c r="AJ809" t="str">
        <f>LOOKUP(Z809,{0,4.08,5.4,6.72},{"Low","Medium Low","Medium High","High"})</f>
        <v>Medium Low</v>
      </c>
      <c r="AK809" t="str">
        <f>LOOKUP(AA809,{0,3.41,4.83,6.25},{"Low","Medium Low","Medium High","High"})</f>
        <v>Medium High</v>
      </c>
      <c r="AL809" t="str">
        <f>LOOKUP(AB809,{0,4.31,5.38,6.45},{"Low","Medium Low","Medium High","High"})</f>
        <v>Low</v>
      </c>
      <c r="AM809">
        <f>VLOOKUP(C809,'CLEAN DATA'!$C$1:$BE$1213,25,FALSE)</f>
        <v>1</v>
      </c>
      <c r="AN809">
        <f>VLOOKUP($C809,'CLEAN DATA'!$C$1:$BE$1213,2,FALSE)</f>
        <v>23</v>
      </c>
      <c r="AO809" t="str">
        <f t="shared" si="207"/>
        <v>&lt;=30</v>
      </c>
      <c r="AP809">
        <f>VLOOKUP(C809,'AT Copy'!C808:BP2020,66,FALSE)</f>
        <v>1</v>
      </c>
      <c r="AQ809">
        <f>VLOOKUP(C809,'AT Copy'!C808:BP2020,40,FALSE)</f>
        <v>0</v>
      </c>
    </row>
    <row r="810" spans="1:43" x14ac:dyDescent="0.2">
      <c r="A810">
        <v>809</v>
      </c>
      <c r="B810" s="2">
        <v>44098.958993055552</v>
      </c>
      <c r="C810" t="s">
        <v>1030</v>
      </c>
      <c r="D810">
        <v>7</v>
      </c>
      <c r="E810">
        <v>1</v>
      </c>
      <c r="F810">
        <v>7</v>
      </c>
      <c r="G810">
        <v>1</v>
      </c>
      <c r="H810">
        <v>7</v>
      </c>
      <c r="I810">
        <v>1</v>
      </c>
      <c r="J810">
        <v>7</v>
      </c>
      <c r="K810">
        <v>1</v>
      </c>
      <c r="L810">
        <v>7</v>
      </c>
      <c r="M810">
        <v>1</v>
      </c>
      <c r="N810">
        <f t="shared" si="192"/>
        <v>7</v>
      </c>
      <c r="O810">
        <f t="shared" si="193"/>
        <v>7</v>
      </c>
      <c r="P810">
        <f t="shared" si="194"/>
        <v>7</v>
      </c>
      <c r="Q810">
        <f t="shared" si="195"/>
        <v>7</v>
      </c>
      <c r="R810">
        <f t="shared" si="196"/>
        <v>7</v>
      </c>
      <c r="S810">
        <f t="shared" si="197"/>
        <v>7</v>
      </c>
      <c r="T810">
        <f t="shared" si="198"/>
        <v>7</v>
      </c>
      <c r="U810">
        <f t="shared" si="199"/>
        <v>7</v>
      </c>
      <c r="V810">
        <f t="shared" si="200"/>
        <v>7</v>
      </c>
      <c r="W810">
        <f t="shared" si="201"/>
        <v>7</v>
      </c>
      <c r="X810">
        <f t="shared" si="202"/>
        <v>7</v>
      </c>
      <c r="Y810">
        <f t="shared" si="203"/>
        <v>7</v>
      </c>
      <c r="Z810">
        <f t="shared" si="204"/>
        <v>7</v>
      </c>
      <c r="AA810">
        <f t="shared" si="205"/>
        <v>7</v>
      </c>
      <c r="AB810">
        <f t="shared" si="206"/>
        <v>7</v>
      </c>
      <c r="AC810">
        <v>4.4400000000000004</v>
      </c>
      <c r="AD810">
        <v>5.23</v>
      </c>
      <c r="AE810">
        <v>5.4</v>
      </c>
      <c r="AF810">
        <v>4.83</v>
      </c>
      <c r="AG810">
        <v>5.38</v>
      </c>
      <c r="AH810" t="str">
        <f>LOOKUP(X810,{0,2.99,4.44,5.89},{"Low","Medium Low","Medium High","High"})</f>
        <v>High</v>
      </c>
      <c r="AI810" t="str">
        <f>LOOKUP(Y810,{0,4.12,5.23,6.34},{"Low","Medium Low","Medium High","High"})</f>
        <v>High</v>
      </c>
      <c r="AJ810" t="str">
        <f>LOOKUP(Z810,{0,4.08,5.4,6.72},{"Low","Medium Low","Medium High","High"})</f>
        <v>High</v>
      </c>
      <c r="AK810" t="str">
        <f>LOOKUP(AA810,{0,3.41,4.83,6.25},{"Low","Medium Low","Medium High","High"})</f>
        <v>High</v>
      </c>
      <c r="AL810" t="str">
        <f>LOOKUP(AB810,{0,4.31,5.38,6.45},{"Low","Medium Low","Medium High","High"})</f>
        <v>High</v>
      </c>
      <c r="AM810">
        <f>VLOOKUP(C810,'CLEAN DATA'!$C$1:$BE$1213,25,FALSE)</f>
        <v>13</v>
      </c>
      <c r="AN810">
        <f>VLOOKUP($C810,'CLEAN DATA'!$C$1:$BE$1213,2,FALSE)</f>
        <v>61</v>
      </c>
      <c r="AO810" t="str">
        <f t="shared" si="207"/>
        <v>60+</v>
      </c>
      <c r="AP810">
        <f>VLOOKUP(C810,'AT Copy'!C809:BP2021,66,FALSE)</f>
        <v>4</v>
      </c>
      <c r="AQ810">
        <f>VLOOKUP(C810,'AT Copy'!C809:BP2021,40,FALSE)</f>
        <v>0</v>
      </c>
    </row>
    <row r="811" spans="1:43" x14ac:dyDescent="0.2">
      <c r="A811">
        <v>810</v>
      </c>
      <c r="B811" s="2">
        <v>44098.960694444446</v>
      </c>
      <c r="C811" t="s">
        <v>1032</v>
      </c>
      <c r="D811">
        <v>7</v>
      </c>
      <c r="E811">
        <v>3</v>
      </c>
      <c r="F811">
        <v>6</v>
      </c>
      <c r="G811">
        <v>3</v>
      </c>
      <c r="H811">
        <v>6</v>
      </c>
      <c r="I811">
        <v>6</v>
      </c>
      <c r="J811">
        <v>7</v>
      </c>
      <c r="K811">
        <v>2</v>
      </c>
      <c r="L811">
        <v>5</v>
      </c>
      <c r="M811">
        <v>3</v>
      </c>
      <c r="N811">
        <f t="shared" si="192"/>
        <v>7</v>
      </c>
      <c r="O811">
        <f t="shared" si="193"/>
        <v>5</v>
      </c>
      <c r="P811">
        <f t="shared" si="194"/>
        <v>6</v>
      </c>
      <c r="Q811">
        <f t="shared" si="195"/>
        <v>5</v>
      </c>
      <c r="R811">
        <f t="shared" si="196"/>
        <v>6</v>
      </c>
      <c r="S811">
        <f t="shared" si="197"/>
        <v>2</v>
      </c>
      <c r="T811">
        <f t="shared" si="198"/>
        <v>7</v>
      </c>
      <c r="U811">
        <f t="shared" si="199"/>
        <v>6</v>
      </c>
      <c r="V811">
        <f t="shared" si="200"/>
        <v>5</v>
      </c>
      <c r="W811">
        <f t="shared" si="201"/>
        <v>5</v>
      </c>
      <c r="X811">
        <f t="shared" si="202"/>
        <v>4.5</v>
      </c>
      <c r="Y811">
        <f t="shared" si="203"/>
        <v>6</v>
      </c>
      <c r="Z811">
        <f t="shared" si="204"/>
        <v>6</v>
      </c>
      <c r="AA811">
        <f t="shared" si="205"/>
        <v>5</v>
      </c>
      <c r="AB811">
        <f t="shared" si="206"/>
        <v>5.5</v>
      </c>
      <c r="AC811">
        <v>4.4400000000000004</v>
      </c>
      <c r="AD811">
        <v>5.23</v>
      </c>
      <c r="AE811">
        <v>5.4</v>
      </c>
      <c r="AF811">
        <v>4.83</v>
      </c>
      <c r="AG811">
        <v>5.38</v>
      </c>
      <c r="AH811" t="str">
        <f>LOOKUP(X811,{0,2.99,4.44,5.89},{"Low","Medium Low","Medium High","High"})</f>
        <v>Medium High</v>
      </c>
      <c r="AI811" t="str">
        <f>LOOKUP(Y811,{0,4.12,5.23,6.34},{"Low","Medium Low","Medium High","High"})</f>
        <v>Medium High</v>
      </c>
      <c r="AJ811" t="str">
        <f>LOOKUP(Z811,{0,4.08,5.4,6.72},{"Low","Medium Low","Medium High","High"})</f>
        <v>Medium High</v>
      </c>
      <c r="AK811" t="str">
        <f>LOOKUP(AA811,{0,3.41,4.83,6.25},{"Low","Medium Low","Medium High","High"})</f>
        <v>Medium High</v>
      </c>
      <c r="AL811" t="str">
        <f>LOOKUP(AB811,{0,4.31,5.38,6.45},{"Low","Medium Low","Medium High","High"})</f>
        <v>Medium High</v>
      </c>
      <c r="AM811">
        <f>VLOOKUP(C811,'CLEAN DATA'!$C$1:$BE$1213,25,FALSE)</f>
        <v>7</v>
      </c>
      <c r="AN811">
        <f>VLOOKUP($C811,'CLEAN DATA'!$C$1:$BE$1213,2,FALSE)</f>
        <v>39</v>
      </c>
      <c r="AO811" t="str">
        <f t="shared" si="207"/>
        <v>31-40</v>
      </c>
      <c r="AP811">
        <f>VLOOKUP(C811,'AT Copy'!C810:BP2022,66,FALSE)</f>
        <v>6</v>
      </c>
      <c r="AQ811">
        <f>VLOOKUP(C811,'AT Copy'!C810:BP2022,40,FALSE)</f>
        <v>0</v>
      </c>
    </row>
    <row r="812" spans="1:43" x14ac:dyDescent="0.2">
      <c r="A812">
        <v>811</v>
      </c>
      <c r="B812" s="2">
        <v>44098.965196759258</v>
      </c>
      <c r="C812" t="s">
        <v>1033</v>
      </c>
      <c r="D812">
        <v>5</v>
      </c>
      <c r="E812">
        <v>5</v>
      </c>
      <c r="F812">
        <v>7</v>
      </c>
      <c r="G812">
        <v>1</v>
      </c>
      <c r="H812">
        <v>7</v>
      </c>
      <c r="I812">
        <v>5</v>
      </c>
      <c r="J812">
        <v>7</v>
      </c>
      <c r="K812">
        <v>1</v>
      </c>
      <c r="L812">
        <v>6</v>
      </c>
      <c r="M812">
        <v>5</v>
      </c>
      <c r="N812">
        <f t="shared" si="192"/>
        <v>5</v>
      </c>
      <c r="O812">
        <f t="shared" si="193"/>
        <v>3</v>
      </c>
      <c r="P812">
        <f t="shared" si="194"/>
        <v>7</v>
      </c>
      <c r="Q812">
        <f t="shared" si="195"/>
        <v>7</v>
      </c>
      <c r="R812">
        <f t="shared" si="196"/>
        <v>7</v>
      </c>
      <c r="S812">
        <f t="shared" si="197"/>
        <v>3</v>
      </c>
      <c r="T812">
        <f t="shared" si="198"/>
        <v>7</v>
      </c>
      <c r="U812">
        <f t="shared" si="199"/>
        <v>7</v>
      </c>
      <c r="V812">
        <f t="shared" si="200"/>
        <v>6</v>
      </c>
      <c r="W812">
        <f t="shared" si="201"/>
        <v>3</v>
      </c>
      <c r="X812">
        <f t="shared" si="202"/>
        <v>4</v>
      </c>
      <c r="Y812">
        <f t="shared" si="203"/>
        <v>5</v>
      </c>
      <c r="Z812">
        <f t="shared" si="204"/>
        <v>7</v>
      </c>
      <c r="AA812">
        <f t="shared" si="205"/>
        <v>6.5</v>
      </c>
      <c r="AB812">
        <f t="shared" si="206"/>
        <v>5</v>
      </c>
      <c r="AC812">
        <v>4.4400000000000004</v>
      </c>
      <c r="AD812">
        <v>5.23</v>
      </c>
      <c r="AE812">
        <v>5.4</v>
      </c>
      <c r="AF812">
        <v>4.83</v>
      </c>
      <c r="AG812">
        <v>5.38</v>
      </c>
      <c r="AH812" t="str">
        <f>LOOKUP(X812,{0,2.99,4.44,5.89},{"Low","Medium Low","Medium High","High"})</f>
        <v>Medium Low</v>
      </c>
      <c r="AI812" t="str">
        <f>LOOKUP(Y812,{0,4.12,5.23,6.34},{"Low","Medium Low","Medium High","High"})</f>
        <v>Medium Low</v>
      </c>
      <c r="AJ812" t="str">
        <f>LOOKUP(Z812,{0,4.08,5.4,6.72},{"Low","Medium Low","Medium High","High"})</f>
        <v>High</v>
      </c>
      <c r="AK812" t="str">
        <f>LOOKUP(AA812,{0,3.41,4.83,6.25},{"Low","Medium Low","Medium High","High"})</f>
        <v>High</v>
      </c>
      <c r="AL812" t="str">
        <f>LOOKUP(AB812,{0,4.31,5.38,6.45},{"Low","Medium Low","Medium High","High"})</f>
        <v>Medium Low</v>
      </c>
      <c r="AM812">
        <f>VLOOKUP(C812,'CLEAN DATA'!$C$1:$BE$1213,25,FALSE)</f>
        <v>1</v>
      </c>
      <c r="AN812">
        <f>VLOOKUP($C812,'CLEAN DATA'!$C$1:$BE$1213,2,FALSE)</f>
        <v>45</v>
      </c>
      <c r="AO812" t="str">
        <f t="shared" si="207"/>
        <v>41-50</v>
      </c>
      <c r="AP812">
        <f>VLOOKUP(C812,'AT Copy'!C811:BP2023,66,FALSE)</f>
        <v>2</v>
      </c>
      <c r="AQ812">
        <f>VLOOKUP(C812,'AT Copy'!C811:BP2023,40,FALSE)</f>
        <v>0</v>
      </c>
    </row>
    <row r="813" spans="1:43" x14ac:dyDescent="0.2">
      <c r="A813">
        <v>812</v>
      </c>
      <c r="B813" s="2">
        <v>44099.007175925923</v>
      </c>
      <c r="C813" t="s">
        <v>1034</v>
      </c>
      <c r="D813">
        <v>3</v>
      </c>
      <c r="E813">
        <v>3</v>
      </c>
      <c r="F813">
        <v>6</v>
      </c>
      <c r="G813">
        <v>5</v>
      </c>
      <c r="H813">
        <v>5</v>
      </c>
      <c r="I813">
        <v>7</v>
      </c>
      <c r="J813">
        <v>5</v>
      </c>
      <c r="K813">
        <v>3</v>
      </c>
      <c r="L813">
        <v>5</v>
      </c>
      <c r="M813">
        <v>3</v>
      </c>
      <c r="N813">
        <f t="shared" si="192"/>
        <v>3</v>
      </c>
      <c r="O813">
        <f t="shared" si="193"/>
        <v>5</v>
      </c>
      <c r="P813">
        <f t="shared" si="194"/>
        <v>6</v>
      </c>
      <c r="Q813">
        <f t="shared" si="195"/>
        <v>3</v>
      </c>
      <c r="R813">
        <f t="shared" si="196"/>
        <v>5</v>
      </c>
      <c r="S813">
        <f t="shared" si="197"/>
        <v>1</v>
      </c>
      <c r="T813">
        <f t="shared" si="198"/>
        <v>5</v>
      </c>
      <c r="U813">
        <f t="shared" si="199"/>
        <v>5</v>
      </c>
      <c r="V813">
        <f t="shared" si="200"/>
        <v>5</v>
      </c>
      <c r="W813">
        <f t="shared" si="201"/>
        <v>5</v>
      </c>
      <c r="X813">
        <f t="shared" si="202"/>
        <v>2</v>
      </c>
      <c r="Y813">
        <f t="shared" si="203"/>
        <v>5</v>
      </c>
      <c r="Z813">
        <f t="shared" si="204"/>
        <v>5.5</v>
      </c>
      <c r="AA813">
        <f t="shared" si="205"/>
        <v>4</v>
      </c>
      <c r="AB813">
        <f t="shared" si="206"/>
        <v>5</v>
      </c>
      <c r="AC813">
        <v>4.4400000000000004</v>
      </c>
      <c r="AD813">
        <v>5.23</v>
      </c>
      <c r="AE813">
        <v>5.4</v>
      </c>
      <c r="AF813">
        <v>4.83</v>
      </c>
      <c r="AG813">
        <v>5.38</v>
      </c>
      <c r="AH813" t="str">
        <f>LOOKUP(X813,{0,2.99,4.44,5.89},{"Low","Medium Low","Medium High","High"})</f>
        <v>Low</v>
      </c>
      <c r="AI813" t="str">
        <f>LOOKUP(Y813,{0,4.12,5.23,6.34},{"Low","Medium Low","Medium High","High"})</f>
        <v>Medium Low</v>
      </c>
      <c r="AJ813" t="str">
        <f>LOOKUP(Z813,{0,4.08,5.4,6.72},{"Low","Medium Low","Medium High","High"})</f>
        <v>Medium High</v>
      </c>
      <c r="AK813" t="str">
        <f>LOOKUP(AA813,{0,3.41,4.83,6.25},{"Low","Medium Low","Medium High","High"})</f>
        <v>Medium Low</v>
      </c>
      <c r="AL813" t="str">
        <f>LOOKUP(AB813,{0,4.31,5.38,6.45},{"Low","Medium Low","Medium High","High"})</f>
        <v>Medium Low</v>
      </c>
      <c r="AM813">
        <f>VLOOKUP(C813,'CLEAN DATA'!$C$1:$BE$1213,25,FALSE)</f>
        <v>12</v>
      </c>
      <c r="AN813">
        <f>VLOOKUP($C813,'CLEAN DATA'!$C$1:$BE$1213,2,FALSE)</f>
        <v>25</v>
      </c>
      <c r="AO813" t="str">
        <f t="shared" si="207"/>
        <v>&lt;=30</v>
      </c>
      <c r="AP813">
        <f>VLOOKUP(C813,'AT Copy'!C812:BP2024,66,FALSE)</f>
        <v>5</v>
      </c>
      <c r="AQ813">
        <f>VLOOKUP(C813,'AT Copy'!C812:BP2024,40,FALSE)</f>
        <v>1</v>
      </c>
    </row>
    <row r="814" spans="1:43" x14ac:dyDescent="0.2">
      <c r="A814">
        <v>813</v>
      </c>
      <c r="B814" s="2">
        <v>44099.022905092592</v>
      </c>
      <c r="C814" t="s">
        <v>1036</v>
      </c>
      <c r="D814">
        <v>3</v>
      </c>
      <c r="E814">
        <v>4</v>
      </c>
      <c r="F814">
        <v>6</v>
      </c>
      <c r="G814">
        <v>5</v>
      </c>
      <c r="H814">
        <v>3</v>
      </c>
      <c r="I814">
        <v>4</v>
      </c>
      <c r="J814">
        <v>5</v>
      </c>
      <c r="K814">
        <v>4</v>
      </c>
      <c r="L814">
        <v>3</v>
      </c>
      <c r="M814">
        <v>5</v>
      </c>
      <c r="N814">
        <f t="shared" si="192"/>
        <v>3</v>
      </c>
      <c r="O814">
        <f t="shared" si="193"/>
        <v>4</v>
      </c>
      <c r="P814">
        <f t="shared" si="194"/>
        <v>6</v>
      </c>
      <c r="Q814">
        <f t="shared" si="195"/>
        <v>3</v>
      </c>
      <c r="R814">
        <f t="shared" si="196"/>
        <v>3</v>
      </c>
      <c r="S814">
        <f t="shared" si="197"/>
        <v>4</v>
      </c>
      <c r="T814">
        <f t="shared" si="198"/>
        <v>5</v>
      </c>
      <c r="U814">
        <f t="shared" si="199"/>
        <v>4</v>
      </c>
      <c r="V814">
        <f t="shared" si="200"/>
        <v>3</v>
      </c>
      <c r="W814">
        <f t="shared" si="201"/>
        <v>3</v>
      </c>
      <c r="X814">
        <f t="shared" si="202"/>
        <v>3.5</v>
      </c>
      <c r="Y814">
        <f t="shared" si="203"/>
        <v>4.5</v>
      </c>
      <c r="Z814">
        <f t="shared" si="204"/>
        <v>5</v>
      </c>
      <c r="AA814">
        <f t="shared" si="205"/>
        <v>3</v>
      </c>
      <c r="AB814">
        <f t="shared" si="206"/>
        <v>3</v>
      </c>
      <c r="AC814">
        <v>4.4400000000000004</v>
      </c>
      <c r="AD814">
        <v>5.23</v>
      </c>
      <c r="AE814">
        <v>5.4</v>
      </c>
      <c r="AF814">
        <v>4.83</v>
      </c>
      <c r="AG814">
        <v>5.38</v>
      </c>
      <c r="AH814" t="str">
        <f>LOOKUP(X814,{0,2.99,4.44,5.89},{"Low","Medium Low","Medium High","High"})</f>
        <v>Medium Low</v>
      </c>
      <c r="AI814" t="str">
        <f>LOOKUP(Y814,{0,4.12,5.23,6.34},{"Low","Medium Low","Medium High","High"})</f>
        <v>Medium Low</v>
      </c>
      <c r="AJ814" t="str">
        <f>LOOKUP(Z814,{0,4.08,5.4,6.72},{"Low","Medium Low","Medium High","High"})</f>
        <v>Medium Low</v>
      </c>
      <c r="AK814" t="str">
        <f>LOOKUP(AA814,{0,3.41,4.83,6.25},{"Low","Medium Low","Medium High","High"})</f>
        <v>Low</v>
      </c>
      <c r="AL814" t="str">
        <f>LOOKUP(AB814,{0,4.31,5.38,6.45},{"Low","Medium Low","Medium High","High"})</f>
        <v>Low</v>
      </c>
      <c r="AM814">
        <f>VLOOKUP(C814,'CLEAN DATA'!$C$1:$BE$1213,25,FALSE)</f>
        <v>5</v>
      </c>
      <c r="AN814">
        <f>VLOOKUP($C814,'CLEAN DATA'!$C$1:$BE$1213,2,FALSE)</f>
        <v>36</v>
      </c>
      <c r="AO814" t="str">
        <f t="shared" si="207"/>
        <v>31-40</v>
      </c>
      <c r="AP814">
        <f>VLOOKUP(C814,'AT Copy'!C813:BP2025,66,FALSE)</f>
        <v>1</v>
      </c>
      <c r="AQ814">
        <f>VLOOKUP(C814,'AT Copy'!C813:BP2025,40,FALSE)</f>
        <v>1</v>
      </c>
    </row>
    <row r="815" spans="1:43" x14ac:dyDescent="0.2">
      <c r="A815">
        <v>814</v>
      </c>
      <c r="B815" s="2">
        <v>44099.032708333332</v>
      </c>
      <c r="C815" t="s">
        <v>1037</v>
      </c>
      <c r="D815">
        <v>5</v>
      </c>
      <c r="E815">
        <v>2</v>
      </c>
      <c r="F815">
        <v>6</v>
      </c>
      <c r="G815">
        <v>1</v>
      </c>
      <c r="H815">
        <v>6</v>
      </c>
      <c r="I815">
        <v>4</v>
      </c>
      <c r="J815">
        <v>6</v>
      </c>
      <c r="K815">
        <v>3</v>
      </c>
      <c r="L815">
        <v>5</v>
      </c>
      <c r="M815">
        <v>3</v>
      </c>
      <c r="N815">
        <f t="shared" si="192"/>
        <v>5</v>
      </c>
      <c r="O815">
        <f t="shared" si="193"/>
        <v>6</v>
      </c>
      <c r="P815">
        <f t="shared" si="194"/>
        <v>6</v>
      </c>
      <c r="Q815">
        <f t="shared" si="195"/>
        <v>7</v>
      </c>
      <c r="R815">
        <f t="shared" si="196"/>
        <v>6</v>
      </c>
      <c r="S815">
        <f t="shared" si="197"/>
        <v>4</v>
      </c>
      <c r="T815">
        <f t="shared" si="198"/>
        <v>6</v>
      </c>
      <c r="U815">
        <f t="shared" si="199"/>
        <v>5</v>
      </c>
      <c r="V815">
        <f t="shared" si="200"/>
        <v>5</v>
      </c>
      <c r="W815">
        <f t="shared" si="201"/>
        <v>5</v>
      </c>
      <c r="X815">
        <f t="shared" si="202"/>
        <v>4.5</v>
      </c>
      <c r="Y815">
        <f t="shared" si="203"/>
        <v>6</v>
      </c>
      <c r="Z815">
        <f t="shared" si="204"/>
        <v>5.5</v>
      </c>
      <c r="AA815">
        <f t="shared" si="205"/>
        <v>6</v>
      </c>
      <c r="AB815">
        <f t="shared" si="206"/>
        <v>5.5</v>
      </c>
      <c r="AC815">
        <v>4.4400000000000004</v>
      </c>
      <c r="AD815">
        <v>5.23</v>
      </c>
      <c r="AE815">
        <v>5.4</v>
      </c>
      <c r="AF815">
        <v>4.83</v>
      </c>
      <c r="AG815">
        <v>5.38</v>
      </c>
      <c r="AH815" t="str">
        <f>LOOKUP(X815,{0,2.99,4.44,5.89},{"Low","Medium Low","Medium High","High"})</f>
        <v>Medium High</v>
      </c>
      <c r="AI815" t="str">
        <f>LOOKUP(Y815,{0,4.12,5.23,6.34},{"Low","Medium Low","Medium High","High"})</f>
        <v>Medium High</v>
      </c>
      <c r="AJ815" t="str">
        <f>LOOKUP(Z815,{0,4.08,5.4,6.72},{"Low","Medium Low","Medium High","High"})</f>
        <v>Medium High</v>
      </c>
      <c r="AK815" t="str">
        <f>LOOKUP(AA815,{0,3.41,4.83,6.25},{"Low","Medium Low","Medium High","High"})</f>
        <v>Medium High</v>
      </c>
      <c r="AL815" t="str">
        <f>LOOKUP(AB815,{0,4.31,5.38,6.45},{"Low","Medium Low","Medium High","High"})</f>
        <v>Medium High</v>
      </c>
      <c r="AM815">
        <f>VLOOKUP(C815,'CLEAN DATA'!$C$1:$BE$1213,25,FALSE)</f>
        <v>3</v>
      </c>
      <c r="AN815">
        <f>VLOOKUP($C815,'CLEAN DATA'!$C$1:$BE$1213,2,FALSE)</f>
        <v>43</v>
      </c>
      <c r="AO815" t="str">
        <f t="shared" si="207"/>
        <v>41-50</v>
      </c>
      <c r="AP815">
        <f>VLOOKUP(C815,'AT Copy'!C814:BP2026,66,FALSE)</f>
        <v>8</v>
      </c>
      <c r="AQ815">
        <f>VLOOKUP(C815,'AT Copy'!C814:BP2026,40,FALSE)</f>
        <v>1</v>
      </c>
    </row>
    <row r="816" spans="1:43" x14ac:dyDescent="0.2">
      <c r="A816">
        <v>815</v>
      </c>
      <c r="B816" s="2">
        <v>44099.05195601852</v>
      </c>
      <c r="C816" t="s">
        <v>1038</v>
      </c>
      <c r="D816">
        <v>5</v>
      </c>
      <c r="E816">
        <v>5</v>
      </c>
      <c r="F816">
        <v>6</v>
      </c>
      <c r="G816">
        <v>4</v>
      </c>
      <c r="H816">
        <v>5</v>
      </c>
      <c r="I816">
        <v>6</v>
      </c>
      <c r="J816">
        <v>6</v>
      </c>
      <c r="K816">
        <v>3</v>
      </c>
      <c r="L816">
        <v>6</v>
      </c>
      <c r="M816">
        <v>3</v>
      </c>
      <c r="N816">
        <f t="shared" si="192"/>
        <v>5</v>
      </c>
      <c r="O816">
        <f t="shared" si="193"/>
        <v>3</v>
      </c>
      <c r="P816">
        <f t="shared" si="194"/>
        <v>6</v>
      </c>
      <c r="Q816">
        <f t="shared" si="195"/>
        <v>4</v>
      </c>
      <c r="R816">
        <f t="shared" si="196"/>
        <v>5</v>
      </c>
      <c r="S816">
        <f t="shared" si="197"/>
        <v>2</v>
      </c>
      <c r="T816">
        <f t="shared" si="198"/>
        <v>6</v>
      </c>
      <c r="U816">
        <f t="shared" si="199"/>
        <v>5</v>
      </c>
      <c r="V816">
        <f t="shared" si="200"/>
        <v>6</v>
      </c>
      <c r="W816">
        <f t="shared" si="201"/>
        <v>5</v>
      </c>
      <c r="X816">
        <f t="shared" si="202"/>
        <v>3.5</v>
      </c>
      <c r="Y816">
        <f t="shared" si="203"/>
        <v>4.5</v>
      </c>
      <c r="Z816">
        <f t="shared" si="204"/>
        <v>5.5</v>
      </c>
      <c r="AA816">
        <f t="shared" si="205"/>
        <v>5</v>
      </c>
      <c r="AB816">
        <f t="shared" si="206"/>
        <v>5</v>
      </c>
      <c r="AC816">
        <v>4.4400000000000004</v>
      </c>
      <c r="AD816">
        <v>5.23</v>
      </c>
      <c r="AE816">
        <v>5.4</v>
      </c>
      <c r="AF816">
        <v>4.83</v>
      </c>
      <c r="AG816">
        <v>5.38</v>
      </c>
      <c r="AH816" t="str">
        <f>LOOKUP(X816,{0,2.99,4.44,5.89},{"Low","Medium Low","Medium High","High"})</f>
        <v>Medium Low</v>
      </c>
      <c r="AI816" t="str">
        <f>LOOKUP(Y816,{0,4.12,5.23,6.34},{"Low","Medium Low","Medium High","High"})</f>
        <v>Medium Low</v>
      </c>
      <c r="AJ816" t="str">
        <f>LOOKUP(Z816,{0,4.08,5.4,6.72},{"Low","Medium Low","Medium High","High"})</f>
        <v>Medium High</v>
      </c>
      <c r="AK816" t="str">
        <f>LOOKUP(AA816,{0,3.41,4.83,6.25},{"Low","Medium Low","Medium High","High"})</f>
        <v>Medium High</v>
      </c>
      <c r="AL816" t="str">
        <f>LOOKUP(AB816,{0,4.31,5.38,6.45},{"Low","Medium Low","Medium High","High"})</f>
        <v>Medium Low</v>
      </c>
      <c r="AM816">
        <f>VLOOKUP(C816,'CLEAN DATA'!$C$1:$BE$1213,25,FALSE)</f>
        <v>1</v>
      </c>
      <c r="AN816">
        <f>VLOOKUP($C816,'CLEAN DATA'!$C$1:$BE$1213,2,FALSE)</f>
        <v>29</v>
      </c>
      <c r="AO816" t="str">
        <f t="shared" si="207"/>
        <v>&lt;=30</v>
      </c>
      <c r="AP816">
        <f>VLOOKUP(C816,'AT Copy'!C815:BP2027,66,FALSE)</f>
        <v>3</v>
      </c>
      <c r="AQ816">
        <f>VLOOKUP(C816,'AT Copy'!C815:BP2027,40,FALSE)</f>
        <v>1</v>
      </c>
    </row>
    <row r="817" spans="1:43" x14ac:dyDescent="0.2">
      <c r="A817">
        <v>816</v>
      </c>
      <c r="B817" s="2">
        <v>44099.064409722225</v>
      </c>
      <c r="C817" t="s">
        <v>1039</v>
      </c>
      <c r="D817">
        <v>2</v>
      </c>
      <c r="E817">
        <v>5</v>
      </c>
      <c r="F817">
        <v>6</v>
      </c>
      <c r="G817">
        <v>5</v>
      </c>
      <c r="H817">
        <v>5</v>
      </c>
      <c r="I817">
        <v>5</v>
      </c>
      <c r="J817">
        <v>4</v>
      </c>
      <c r="K817">
        <v>4</v>
      </c>
      <c r="L817">
        <v>4</v>
      </c>
      <c r="M817">
        <v>3</v>
      </c>
      <c r="N817">
        <f t="shared" si="192"/>
        <v>2</v>
      </c>
      <c r="O817">
        <f t="shared" si="193"/>
        <v>3</v>
      </c>
      <c r="P817">
        <f t="shared" si="194"/>
        <v>6</v>
      </c>
      <c r="Q817">
        <f t="shared" si="195"/>
        <v>3</v>
      </c>
      <c r="R817">
        <f t="shared" si="196"/>
        <v>5</v>
      </c>
      <c r="S817">
        <f t="shared" si="197"/>
        <v>3</v>
      </c>
      <c r="T817">
        <f t="shared" si="198"/>
        <v>4</v>
      </c>
      <c r="U817">
        <f t="shared" si="199"/>
        <v>4</v>
      </c>
      <c r="V817">
        <f t="shared" si="200"/>
        <v>4</v>
      </c>
      <c r="W817">
        <f t="shared" si="201"/>
        <v>5</v>
      </c>
      <c r="X817">
        <f t="shared" si="202"/>
        <v>2.5</v>
      </c>
      <c r="Y817">
        <f t="shared" si="203"/>
        <v>3.5</v>
      </c>
      <c r="Z817">
        <f t="shared" si="204"/>
        <v>5</v>
      </c>
      <c r="AA817">
        <f t="shared" si="205"/>
        <v>3.5</v>
      </c>
      <c r="AB817">
        <f t="shared" si="206"/>
        <v>5</v>
      </c>
      <c r="AC817">
        <v>4.4400000000000004</v>
      </c>
      <c r="AD817">
        <v>5.23</v>
      </c>
      <c r="AE817">
        <v>5.4</v>
      </c>
      <c r="AF817">
        <v>4.83</v>
      </c>
      <c r="AG817">
        <v>5.38</v>
      </c>
      <c r="AH817" t="str">
        <f>LOOKUP(X817,{0,2.99,4.44,5.89},{"Low","Medium Low","Medium High","High"})</f>
        <v>Low</v>
      </c>
      <c r="AI817" t="str">
        <f>LOOKUP(Y817,{0,4.12,5.23,6.34},{"Low","Medium Low","Medium High","High"})</f>
        <v>Low</v>
      </c>
      <c r="AJ817" t="str">
        <f>LOOKUP(Z817,{0,4.08,5.4,6.72},{"Low","Medium Low","Medium High","High"})</f>
        <v>Medium Low</v>
      </c>
      <c r="AK817" t="str">
        <f>LOOKUP(AA817,{0,3.41,4.83,6.25},{"Low","Medium Low","Medium High","High"})</f>
        <v>Medium Low</v>
      </c>
      <c r="AL817" t="str">
        <f>LOOKUP(AB817,{0,4.31,5.38,6.45},{"Low","Medium Low","Medium High","High"})</f>
        <v>Medium Low</v>
      </c>
      <c r="AM817">
        <f>VLOOKUP(C817,'CLEAN DATA'!$C$1:$BE$1213,25,FALSE)</f>
        <v>11</v>
      </c>
      <c r="AN817">
        <f>VLOOKUP($C817,'CLEAN DATA'!$C$1:$BE$1213,2,FALSE)</f>
        <v>64</v>
      </c>
      <c r="AO817" t="str">
        <f t="shared" si="207"/>
        <v>60+</v>
      </c>
      <c r="AP817">
        <f>VLOOKUP(C817,'AT Copy'!C816:BP2028,66,FALSE)</f>
        <v>5</v>
      </c>
      <c r="AQ817">
        <f>VLOOKUP(C817,'AT Copy'!C816:BP2028,40,FALSE)</f>
        <v>1</v>
      </c>
    </row>
    <row r="818" spans="1:43" x14ac:dyDescent="0.2">
      <c r="A818">
        <v>817</v>
      </c>
      <c r="B818" s="2">
        <v>44099.069618055553</v>
      </c>
      <c r="C818" t="s">
        <v>1041</v>
      </c>
      <c r="D818">
        <v>7</v>
      </c>
      <c r="E818">
        <v>6</v>
      </c>
      <c r="F818">
        <v>7</v>
      </c>
      <c r="G818">
        <v>3</v>
      </c>
      <c r="H818">
        <v>5</v>
      </c>
      <c r="I818">
        <v>7</v>
      </c>
      <c r="J818">
        <v>6</v>
      </c>
      <c r="K818">
        <v>6</v>
      </c>
      <c r="L818">
        <v>7</v>
      </c>
      <c r="M818">
        <v>7</v>
      </c>
      <c r="N818">
        <f t="shared" si="192"/>
        <v>7</v>
      </c>
      <c r="O818">
        <f t="shared" si="193"/>
        <v>2</v>
      </c>
      <c r="P818">
        <f t="shared" si="194"/>
        <v>7</v>
      </c>
      <c r="Q818">
        <f t="shared" si="195"/>
        <v>5</v>
      </c>
      <c r="R818">
        <f t="shared" si="196"/>
        <v>5</v>
      </c>
      <c r="S818">
        <f t="shared" si="197"/>
        <v>1</v>
      </c>
      <c r="T818">
        <f t="shared" si="198"/>
        <v>6</v>
      </c>
      <c r="U818">
        <f t="shared" si="199"/>
        <v>2</v>
      </c>
      <c r="V818">
        <f t="shared" si="200"/>
        <v>7</v>
      </c>
      <c r="W818">
        <f t="shared" si="201"/>
        <v>1</v>
      </c>
      <c r="X818">
        <f t="shared" si="202"/>
        <v>4</v>
      </c>
      <c r="Y818">
        <f t="shared" si="203"/>
        <v>4</v>
      </c>
      <c r="Z818">
        <f t="shared" si="204"/>
        <v>4.5</v>
      </c>
      <c r="AA818">
        <f t="shared" si="205"/>
        <v>6</v>
      </c>
      <c r="AB818">
        <f t="shared" si="206"/>
        <v>3</v>
      </c>
      <c r="AC818">
        <v>4.4400000000000004</v>
      </c>
      <c r="AD818">
        <v>5.23</v>
      </c>
      <c r="AE818">
        <v>5.4</v>
      </c>
      <c r="AF818">
        <v>4.83</v>
      </c>
      <c r="AG818">
        <v>5.38</v>
      </c>
      <c r="AH818" t="str">
        <f>LOOKUP(X818,{0,2.99,4.44,5.89},{"Low","Medium Low","Medium High","High"})</f>
        <v>Medium Low</v>
      </c>
      <c r="AI818" t="str">
        <f>LOOKUP(Y818,{0,4.12,5.23,6.34},{"Low","Medium Low","Medium High","High"})</f>
        <v>Low</v>
      </c>
      <c r="AJ818" t="str">
        <f>LOOKUP(Z818,{0,4.08,5.4,6.72},{"Low","Medium Low","Medium High","High"})</f>
        <v>Medium Low</v>
      </c>
      <c r="AK818" t="str">
        <f>LOOKUP(AA818,{0,3.41,4.83,6.25},{"Low","Medium Low","Medium High","High"})</f>
        <v>Medium High</v>
      </c>
      <c r="AL818" t="str">
        <f>LOOKUP(AB818,{0,4.31,5.38,6.45},{"Low","Medium Low","Medium High","High"})</f>
        <v>Low</v>
      </c>
      <c r="AM818">
        <f>VLOOKUP(C818,'CLEAN DATA'!$C$1:$BE$1213,25,FALSE)</f>
        <v>1</v>
      </c>
      <c r="AN818">
        <f>VLOOKUP($C818,'CLEAN DATA'!$C$1:$BE$1213,2,FALSE)</f>
        <v>38</v>
      </c>
      <c r="AO818" t="str">
        <f t="shared" si="207"/>
        <v>31-40</v>
      </c>
      <c r="AP818">
        <f>VLOOKUP(C818,'AT Copy'!C817:BP2029,66,FALSE)</f>
        <v>1</v>
      </c>
      <c r="AQ818">
        <f>VLOOKUP(C818,'AT Copy'!C817:BP2029,40,FALSE)</f>
        <v>1</v>
      </c>
    </row>
    <row r="819" spans="1:43" x14ac:dyDescent="0.2">
      <c r="A819">
        <v>818</v>
      </c>
      <c r="B819" s="2">
        <v>44099.075046296297</v>
      </c>
      <c r="C819" t="s">
        <v>1042</v>
      </c>
      <c r="D819">
        <v>7</v>
      </c>
      <c r="E819">
        <v>6</v>
      </c>
      <c r="F819">
        <v>7</v>
      </c>
      <c r="G819">
        <v>7</v>
      </c>
      <c r="H819">
        <v>6</v>
      </c>
      <c r="I819">
        <v>6</v>
      </c>
      <c r="J819">
        <v>6</v>
      </c>
      <c r="K819">
        <v>6</v>
      </c>
      <c r="L819">
        <v>7</v>
      </c>
      <c r="M819">
        <v>5</v>
      </c>
      <c r="N819">
        <f t="shared" si="192"/>
        <v>7</v>
      </c>
      <c r="O819">
        <f t="shared" si="193"/>
        <v>2</v>
      </c>
      <c r="P819">
        <f t="shared" si="194"/>
        <v>7</v>
      </c>
      <c r="Q819">
        <f t="shared" si="195"/>
        <v>1</v>
      </c>
      <c r="R819">
        <f t="shared" si="196"/>
        <v>6</v>
      </c>
      <c r="S819">
        <f t="shared" si="197"/>
        <v>2</v>
      </c>
      <c r="T819">
        <f t="shared" si="198"/>
        <v>6</v>
      </c>
      <c r="U819">
        <f t="shared" si="199"/>
        <v>2</v>
      </c>
      <c r="V819">
        <f t="shared" si="200"/>
        <v>7</v>
      </c>
      <c r="W819">
        <f t="shared" si="201"/>
        <v>3</v>
      </c>
      <c r="X819">
        <f t="shared" si="202"/>
        <v>4.5</v>
      </c>
      <c r="Y819">
        <f t="shared" si="203"/>
        <v>4</v>
      </c>
      <c r="Z819">
        <f t="shared" si="204"/>
        <v>4.5</v>
      </c>
      <c r="AA819">
        <f t="shared" si="205"/>
        <v>4</v>
      </c>
      <c r="AB819">
        <f t="shared" si="206"/>
        <v>4.5</v>
      </c>
      <c r="AC819">
        <v>4.4400000000000004</v>
      </c>
      <c r="AD819">
        <v>5.23</v>
      </c>
      <c r="AE819">
        <v>5.4</v>
      </c>
      <c r="AF819">
        <v>4.83</v>
      </c>
      <c r="AG819">
        <v>5.38</v>
      </c>
      <c r="AH819" t="str">
        <f>LOOKUP(X819,{0,2.99,4.44,5.89},{"Low","Medium Low","Medium High","High"})</f>
        <v>Medium High</v>
      </c>
      <c r="AI819" t="str">
        <f>LOOKUP(Y819,{0,4.12,5.23,6.34},{"Low","Medium Low","Medium High","High"})</f>
        <v>Low</v>
      </c>
      <c r="AJ819" t="str">
        <f>LOOKUP(Z819,{0,4.08,5.4,6.72},{"Low","Medium Low","Medium High","High"})</f>
        <v>Medium Low</v>
      </c>
      <c r="AK819" t="str">
        <f>LOOKUP(AA819,{0,3.41,4.83,6.25},{"Low","Medium Low","Medium High","High"})</f>
        <v>Medium Low</v>
      </c>
      <c r="AL819" t="str">
        <f>LOOKUP(AB819,{0,4.31,5.38,6.45},{"Low","Medium Low","Medium High","High"})</f>
        <v>Medium Low</v>
      </c>
      <c r="AM819">
        <f>VLOOKUP(C819,'CLEAN DATA'!$C$1:$BE$1213,25,FALSE)</f>
        <v>1</v>
      </c>
      <c r="AN819">
        <f>VLOOKUP($C819,'CLEAN DATA'!$C$1:$BE$1213,2,FALSE)</f>
        <v>30</v>
      </c>
      <c r="AO819" t="str">
        <f t="shared" si="207"/>
        <v>&lt;=30</v>
      </c>
      <c r="AP819">
        <f>VLOOKUP(C819,'AT Copy'!C818:BP2030,66,FALSE)</f>
        <v>7</v>
      </c>
      <c r="AQ819">
        <f>VLOOKUP(C819,'AT Copy'!C818:BP2030,40,FALSE)</f>
        <v>0</v>
      </c>
    </row>
    <row r="820" spans="1:43" x14ac:dyDescent="0.2">
      <c r="A820">
        <v>819</v>
      </c>
      <c r="B820" s="2">
        <v>44099.087384259263</v>
      </c>
      <c r="C820" t="s">
        <v>1043</v>
      </c>
      <c r="D820">
        <v>5</v>
      </c>
      <c r="E820">
        <v>6</v>
      </c>
      <c r="F820">
        <v>4</v>
      </c>
      <c r="G820">
        <v>6</v>
      </c>
      <c r="H820">
        <v>4</v>
      </c>
      <c r="I820">
        <v>6</v>
      </c>
      <c r="J820">
        <v>6</v>
      </c>
      <c r="K820">
        <v>5</v>
      </c>
      <c r="L820">
        <v>5</v>
      </c>
      <c r="M820">
        <v>6</v>
      </c>
      <c r="N820">
        <f t="shared" si="192"/>
        <v>5</v>
      </c>
      <c r="O820">
        <f t="shared" si="193"/>
        <v>2</v>
      </c>
      <c r="P820">
        <f t="shared" si="194"/>
        <v>4</v>
      </c>
      <c r="Q820">
        <f t="shared" si="195"/>
        <v>2</v>
      </c>
      <c r="R820">
        <f t="shared" si="196"/>
        <v>4</v>
      </c>
      <c r="S820">
        <f t="shared" si="197"/>
        <v>2</v>
      </c>
      <c r="T820">
        <f t="shared" si="198"/>
        <v>6</v>
      </c>
      <c r="U820">
        <f t="shared" si="199"/>
        <v>3</v>
      </c>
      <c r="V820">
        <f t="shared" si="200"/>
        <v>5</v>
      </c>
      <c r="W820">
        <f t="shared" si="201"/>
        <v>2</v>
      </c>
      <c r="X820">
        <f t="shared" si="202"/>
        <v>3.5</v>
      </c>
      <c r="Y820">
        <f t="shared" si="203"/>
        <v>4</v>
      </c>
      <c r="Z820">
        <f t="shared" si="204"/>
        <v>3.5</v>
      </c>
      <c r="AA820">
        <f t="shared" si="205"/>
        <v>3.5</v>
      </c>
      <c r="AB820">
        <f t="shared" si="206"/>
        <v>3</v>
      </c>
      <c r="AC820">
        <v>4.4400000000000004</v>
      </c>
      <c r="AD820">
        <v>5.23</v>
      </c>
      <c r="AE820">
        <v>5.4</v>
      </c>
      <c r="AF820">
        <v>4.83</v>
      </c>
      <c r="AG820">
        <v>5.38</v>
      </c>
      <c r="AH820" t="str">
        <f>LOOKUP(X820,{0,2.99,4.44,5.89},{"Low","Medium Low","Medium High","High"})</f>
        <v>Medium Low</v>
      </c>
      <c r="AI820" t="str">
        <f>LOOKUP(Y820,{0,4.12,5.23,6.34},{"Low","Medium Low","Medium High","High"})</f>
        <v>Low</v>
      </c>
      <c r="AJ820" t="str">
        <f>LOOKUP(Z820,{0,4.08,5.4,6.72},{"Low","Medium Low","Medium High","High"})</f>
        <v>Low</v>
      </c>
      <c r="AK820" t="str">
        <f>LOOKUP(AA820,{0,3.41,4.83,6.25},{"Low","Medium Low","Medium High","High"})</f>
        <v>Medium Low</v>
      </c>
      <c r="AL820" t="str">
        <f>LOOKUP(AB820,{0,4.31,5.38,6.45},{"Low","Medium Low","Medium High","High"})</f>
        <v>Low</v>
      </c>
      <c r="AM820">
        <f>VLOOKUP(C820,'CLEAN DATA'!$C$1:$BE$1213,25,FALSE)</f>
        <v>6</v>
      </c>
      <c r="AN820">
        <f>VLOOKUP($C820,'CLEAN DATA'!$C$1:$BE$1213,2,FALSE)</f>
        <v>28</v>
      </c>
      <c r="AO820" t="str">
        <f t="shared" si="207"/>
        <v>&lt;=30</v>
      </c>
      <c r="AP820">
        <f>VLOOKUP(C820,'AT Copy'!C819:BP2031,66,FALSE)</f>
        <v>1</v>
      </c>
      <c r="AQ820">
        <f>VLOOKUP(C820,'AT Copy'!C819:BP2031,40,FALSE)</f>
        <v>0</v>
      </c>
    </row>
    <row r="821" spans="1:43" x14ac:dyDescent="0.2">
      <c r="A821">
        <v>820</v>
      </c>
      <c r="B821" s="2">
        <v>44099.123333333337</v>
      </c>
      <c r="C821" t="s">
        <v>1044</v>
      </c>
      <c r="D821">
        <v>5</v>
      </c>
      <c r="E821">
        <v>5</v>
      </c>
      <c r="F821">
        <v>6</v>
      </c>
      <c r="G821">
        <v>5</v>
      </c>
      <c r="H821">
        <v>5</v>
      </c>
      <c r="I821">
        <v>5</v>
      </c>
      <c r="J821">
        <v>6</v>
      </c>
      <c r="K821">
        <v>5</v>
      </c>
      <c r="L821">
        <v>5</v>
      </c>
      <c r="M821">
        <v>5</v>
      </c>
      <c r="N821">
        <f t="shared" si="192"/>
        <v>5</v>
      </c>
      <c r="O821">
        <f t="shared" si="193"/>
        <v>3</v>
      </c>
      <c r="P821">
        <f t="shared" si="194"/>
        <v>6</v>
      </c>
      <c r="Q821">
        <f t="shared" si="195"/>
        <v>3</v>
      </c>
      <c r="R821">
        <f t="shared" si="196"/>
        <v>5</v>
      </c>
      <c r="S821">
        <f t="shared" si="197"/>
        <v>3</v>
      </c>
      <c r="T821">
        <f t="shared" si="198"/>
        <v>6</v>
      </c>
      <c r="U821">
        <f t="shared" si="199"/>
        <v>3</v>
      </c>
      <c r="V821">
        <f t="shared" si="200"/>
        <v>5</v>
      </c>
      <c r="W821">
        <f t="shared" si="201"/>
        <v>3</v>
      </c>
      <c r="X821">
        <f t="shared" si="202"/>
        <v>4</v>
      </c>
      <c r="Y821">
        <f t="shared" si="203"/>
        <v>4.5</v>
      </c>
      <c r="Z821">
        <f t="shared" si="204"/>
        <v>4.5</v>
      </c>
      <c r="AA821">
        <f t="shared" si="205"/>
        <v>4</v>
      </c>
      <c r="AB821">
        <f t="shared" si="206"/>
        <v>4</v>
      </c>
      <c r="AC821">
        <v>4.4400000000000004</v>
      </c>
      <c r="AD821">
        <v>5.23</v>
      </c>
      <c r="AE821">
        <v>5.4</v>
      </c>
      <c r="AF821">
        <v>4.83</v>
      </c>
      <c r="AG821">
        <v>5.38</v>
      </c>
      <c r="AH821" t="str">
        <f>LOOKUP(X821,{0,2.99,4.44,5.89},{"Low","Medium Low","Medium High","High"})</f>
        <v>Medium Low</v>
      </c>
      <c r="AI821" t="str">
        <f>LOOKUP(Y821,{0,4.12,5.23,6.34},{"Low","Medium Low","Medium High","High"})</f>
        <v>Medium Low</v>
      </c>
      <c r="AJ821" t="str">
        <f>LOOKUP(Z821,{0,4.08,5.4,6.72},{"Low","Medium Low","Medium High","High"})</f>
        <v>Medium Low</v>
      </c>
      <c r="AK821" t="str">
        <f>LOOKUP(AA821,{0,3.41,4.83,6.25},{"Low","Medium Low","Medium High","High"})</f>
        <v>Medium Low</v>
      </c>
      <c r="AL821" t="str">
        <f>LOOKUP(AB821,{0,4.31,5.38,6.45},{"Low","Medium Low","Medium High","High"})</f>
        <v>Low</v>
      </c>
      <c r="AM821">
        <f>VLOOKUP(C821,'CLEAN DATA'!$C$1:$BE$1213,25,FALSE)</f>
        <v>1</v>
      </c>
      <c r="AN821">
        <f>VLOOKUP($C821,'CLEAN DATA'!$C$1:$BE$1213,2,FALSE)</f>
        <v>42</v>
      </c>
      <c r="AO821" t="str">
        <f t="shared" si="207"/>
        <v>41-50</v>
      </c>
      <c r="AP821">
        <f>VLOOKUP(C821,'AT Copy'!C820:BP2032,66,FALSE)</f>
        <v>1</v>
      </c>
      <c r="AQ821">
        <f>VLOOKUP(C821,'AT Copy'!C820:BP2032,40,FALSE)</f>
        <v>0</v>
      </c>
    </row>
    <row r="822" spans="1:43" x14ac:dyDescent="0.2">
      <c r="A822">
        <v>821</v>
      </c>
      <c r="B822" s="2">
        <v>44099.160983796297</v>
      </c>
      <c r="C822" t="s">
        <v>1045</v>
      </c>
      <c r="D822">
        <v>6</v>
      </c>
      <c r="E822">
        <v>6</v>
      </c>
      <c r="F822">
        <v>6</v>
      </c>
      <c r="G822">
        <v>4</v>
      </c>
      <c r="H822">
        <v>7</v>
      </c>
      <c r="I822">
        <v>4</v>
      </c>
      <c r="J822">
        <v>5</v>
      </c>
      <c r="K822">
        <v>1</v>
      </c>
      <c r="L822">
        <v>7</v>
      </c>
      <c r="M822">
        <v>1</v>
      </c>
      <c r="N822">
        <f t="shared" si="192"/>
        <v>6</v>
      </c>
      <c r="O822">
        <f t="shared" si="193"/>
        <v>2</v>
      </c>
      <c r="P822">
        <f t="shared" si="194"/>
        <v>6</v>
      </c>
      <c r="Q822">
        <f t="shared" si="195"/>
        <v>4</v>
      </c>
      <c r="R822">
        <f t="shared" si="196"/>
        <v>7</v>
      </c>
      <c r="S822">
        <f t="shared" si="197"/>
        <v>4</v>
      </c>
      <c r="T822">
        <f t="shared" si="198"/>
        <v>5</v>
      </c>
      <c r="U822">
        <f t="shared" si="199"/>
        <v>7</v>
      </c>
      <c r="V822">
        <f t="shared" si="200"/>
        <v>7</v>
      </c>
      <c r="W822">
        <f t="shared" si="201"/>
        <v>7</v>
      </c>
      <c r="X822">
        <f t="shared" si="202"/>
        <v>5</v>
      </c>
      <c r="Y822">
        <f t="shared" si="203"/>
        <v>3.5</v>
      </c>
      <c r="Z822">
        <f t="shared" si="204"/>
        <v>6.5</v>
      </c>
      <c r="AA822">
        <f t="shared" si="205"/>
        <v>5.5</v>
      </c>
      <c r="AB822">
        <f t="shared" si="206"/>
        <v>7</v>
      </c>
      <c r="AC822">
        <v>4.4400000000000004</v>
      </c>
      <c r="AD822">
        <v>5.23</v>
      </c>
      <c r="AE822">
        <v>5.4</v>
      </c>
      <c r="AF822">
        <v>4.83</v>
      </c>
      <c r="AG822">
        <v>5.38</v>
      </c>
      <c r="AH822" t="str">
        <f>LOOKUP(X822,{0,2.99,4.44,5.89},{"Low","Medium Low","Medium High","High"})</f>
        <v>Medium High</v>
      </c>
      <c r="AI822" t="str">
        <f>LOOKUP(Y822,{0,4.12,5.23,6.34},{"Low","Medium Low","Medium High","High"})</f>
        <v>Low</v>
      </c>
      <c r="AJ822" t="str">
        <f>LOOKUP(Z822,{0,4.08,5.4,6.72},{"Low","Medium Low","Medium High","High"})</f>
        <v>Medium High</v>
      </c>
      <c r="AK822" t="str">
        <f>LOOKUP(AA822,{0,3.41,4.83,6.25},{"Low","Medium Low","Medium High","High"})</f>
        <v>Medium High</v>
      </c>
      <c r="AL822" t="str">
        <f>LOOKUP(AB822,{0,4.31,5.38,6.45},{"Low","Medium Low","Medium High","High"})</f>
        <v>High</v>
      </c>
      <c r="AM822">
        <f>VLOOKUP(C822,'CLEAN DATA'!$C$1:$BE$1213,25,FALSE)</f>
        <v>1</v>
      </c>
      <c r="AN822">
        <f>VLOOKUP($C822,'CLEAN DATA'!$C$1:$BE$1213,2,FALSE)</f>
        <v>36</v>
      </c>
      <c r="AO822" t="str">
        <f t="shared" si="207"/>
        <v>31-40</v>
      </c>
      <c r="AP822">
        <f>VLOOKUP(C822,'AT Copy'!C821:BP2033,66,FALSE)</f>
        <v>3</v>
      </c>
      <c r="AQ822">
        <f>VLOOKUP(C822,'AT Copy'!C821:BP2033,40,FALSE)</f>
        <v>0</v>
      </c>
    </row>
    <row r="823" spans="1:43" x14ac:dyDescent="0.2">
      <c r="A823">
        <v>822</v>
      </c>
      <c r="B823" s="2">
        <v>44099.171851851854</v>
      </c>
      <c r="C823" t="s">
        <v>1046</v>
      </c>
      <c r="D823">
        <v>7</v>
      </c>
      <c r="E823">
        <v>6</v>
      </c>
      <c r="F823">
        <v>6</v>
      </c>
      <c r="G823">
        <v>7</v>
      </c>
      <c r="H823">
        <v>7</v>
      </c>
      <c r="I823">
        <v>6</v>
      </c>
      <c r="J823">
        <v>5</v>
      </c>
      <c r="K823">
        <v>7</v>
      </c>
      <c r="L823">
        <v>7</v>
      </c>
      <c r="M823">
        <v>4</v>
      </c>
      <c r="N823">
        <f t="shared" si="192"/>
        <v>7</v>
      </c>
      <c r="O823">
        <f t="shared" si="193"/>
        <v>2</v>
      </c>
      <c r="P823">
        <f t="shared" si="194"/>
        <v>6</v>
      </c>
      <c r="Q823">
        <f t="shared" si="195"/>
        <v>1</v>
      </c>
      <c r="R823">
        <f t="shared" si="196"/>
        <v>7</v>
      </c>
      <c r="S823">
        <f t="shared" si="197"/>
        <v>2</v>
      </c>
      <c r="T823">
        <f t="shared" si="198"/>
        <v>5</v>
      </c>
      <c r="U823">
        <f t="shared" si="199"/>
        <v>1</v>
      </c>
      <c r="V823">
        <f t="shared" si="200"/>
        <v>7</v>
      </c>
      <c r="W823">
        <f t="shared" si="201"/>
        <v>4</v>
      </c>
      <c r="X823">
        <f t="shared" si="202"/>
        <v>4.5</v>
      </c>
      <c r="Y823">
        <f t="shared" si="203"/>
        <v>3.5</v>
      </c>
      <c r="Z823">
        <f t="shared" si="204"/>
        <v>3.5</v>
      </c>
      <c r="AA823">
        <f t="shared" si="205"/>
        <v>4</v>
      </c>
      <c r="AB823">
        <f t="shared" si="206"/>
        <v>5.5</v>
      </c>
      <c r="AC823">
        <v>4.4400000000000004</v>
      </c>
      <c r="AD823">
        <v>5.23</v>
      </c>
      <c r="AE823">
        <v>5.4</v>
      </c>
      <c r="AF823">
        <v>4.83</v>
      </c>
      <c r="AG823">
        <v>5.38</v>
      </c>
      <c r="AH823" t="str">
        <f>LOOKUP(X823,{0,2.99,4.44,5.89},{"Low","Medium Low","Medium High","High"})</f>
        <v>Medium High</v>
      </c>
      <c r="AI823" t="str">
        <f>LOOKUP(Y823,{0,4.12,5.23,6.34},{"Low","Medium Low","Medium High","High"})</f>
        <v>Low</v>
      </c>
      <c r="AJ823" t="str">
        <f>LOOKUP(Z823,{0,4.08,5.4,6.72},{"Low","Medium Low","Medium High","High"})</f>
        <v>Low</v>
      </c>
      <c r="AK823" t="str">
        <f>LOOKUP(AA823,{0,3.41,4.83,6.25},{"Low","Medium Low","Medium High","High"})</f>
        <v>Medium Low</v>
      </c>
      <c r="AL823" t="str">
        <f>LOOKUP(AB823,{0,4.31,5.38,6.45},{"Low","Medium Low","Medium High","High"})</f>
        <v>Medium High</v>
      </c>
      <c r="AM823">
        <f>VLOOKUP(C823,'CLEAN DATA'!$C$1:$BE$1213,25,FALSE)</f>
        <v>9</v>
      </c>
      <c r="AN823">
        <f>VLOOKUP($C823,'CLEAN DATA'!$C$1:$BE$1213,2,FALSE)</f>
        <v>49</v>
      </c>
      <c r="AO823" t="str">
        <f t="shared" si="207"/>
        <v>41-50</v>
      </c>
      <c r="AP823">
        <f>VLOOKUP(C823,'AT Copy'!C822:BP2034,66,FALSE)</f>
        <v>1</v>
      </c>
      <c r="AQ823">
        <f>VLOOKUP(C823,'AT Copy'!C822:BP2034,40,FALSE)</f>
        <v>1</v>
      </c>
    </row>
    <row r="824" spans="1:43" x14ac:dyDescent="0.2">
      <c r="A824">
        <v>823</v>
      </c>
      <c r="B824" s="2">
        <v>44099.176388888889</v>
      </c>
      <c r="C824" t="s">
        <v>1047</v>
      </c>
      <c r="D824">
        <v>7</v>
      </c>
      <c r="E824">
        <v>6</v>
      </c>
      <c r="F824">
        <v>5</v>
      </c>
      <c r="G824">
        <v>7</v>
      </c>
      <c r="H824">
        <v>6</v>
      </c>
      <c r="I824">
        <v>7</v>
      </c>
      <c r="J824">
        <v>6</v>
      </c>
      <c r="K824">
        <v>6</v>
      </c>
      <c r="L824">
        <v>6</v>
      </c>
      <c r="M824">
        <v>6</v>
      </c>
      <c r="N824">
        <f t="shared" si="192"/>
        <v>7</v>
      </c>
      <c r="O824">
        <f t="shared" si="193"/>
        <v>2</v>
      </c>
      <c r="P824">
        <f t="shared" si="194"/>
        <v>5</v>
      </c>
      <c r="Q824">
        <f t="shared" si="195"/>
        <v>1</v>
      </c>
      <c r="R824">
        <f t="shared" si="196"/>
        <v>6</v>
      </c>
      <c r="S824">
        <f t="shared" si="197"/>
        <v>1</v>
      </c>
      <c r="T824">
        <f t="shared" si="198"/>
        <v>6</v>
      </c>
      <c r="U824">
        <f t="shared" si="199"/>
        <v>2</v>
      </c>
      <c r="V824">
        <f t="shared" si="200"/>
        <v>6</v>
      </c>
      <c r="W824">
        <f t="shared" si="201"/>
        <v>2</v>
      </c>
      <c r="X824">
        <f t="shared" si="202"/>
        <v>4</v>
      </c>
      <c r="Y824">
        <f t="shared" si="203"/>
        <v>4</v>
      </c>
      <c r="Z824">
        <f t="shared" si="204"/>
        <v>3.5</v>
      </c>
      <c r="AA824">
        <f t="shared" si="205"/>
        <v>3.5</v>
      </c>
      <c r="AB824">
        <f t="shared" si="206"/>
        <v>4</v>
      </c>
      <c r="AC824">
        <v>4.4400000000000004</v>
      </c>
      <c r="AD824">
        <v>5.23</v>
      </c>
      <c r="AE824">
        <v>5.4</v>
      </c>
      <c r="AF824">
        <v>4.83</v>
      </c>
      <c r="AG824">
        <v>5.38</v>
      </c>
      <c r="AH824" t="str">
        <f>LOOKUP(X824,{0,2.99,4.44,5.89},{"Low","Medium Low","Medium High","High"})</f>
        <v>Medium Low</v>
      </c>
      <c r="AI824" t="str">
        <f>LOOKUP(Y824,{0,4.12,5.23,6.34},{"Low","Medium Low","Medium High","High"})</f>
        <v>Low</v>
      </c>
      <c r="AJ824" t="str">
        <f>LOOKUP(Z824,{0,4.08,5.4,6.72},{"Low","Medium Low","Medium High","High"})</f>
        <v>Low</v>
      </c>
      <c r="AK824" t="str">
        <f>LOOKUP(AA824,{0,3.41,4.83,6.25},{"Low","Medium Low","Medium High","High"})</f>
        <v>Medium Low</v>
      </c>
      <c r="AL824" t="str">
        <f>LOOKUP(AB824,{0,4.31,5.38,6.45},{"Low","Medium Low","Medium High","High"})</f>
        <v>Low</v>
      </c>
      <c r="AM824">
        <f>VLOOKUP(C824,'CLEAN DATA'!$C$1:$BE$1213,25,FALSE)</f>
        <v>1</v>
      </c>
      <c r="AN824">
        <f>VLOOKUP($C824,'CLEAN DATA'!$C$1:$BE$1213,2,FALSE)</f>
        <v>50</v>
      </c>
      <c r="AO824" t="str">
        <f t="shared" si="207"/>
        <v>41-50</v>
      </c>
      <c r="AP824">
        <f>VLOOKUP(C824,'AT Copy'!C823:BP2035,66,FALSE)</f>
        <v>1</v>
      </c>
      <c r="AQ824">
        <f>VLOOKUP(C824,'AT Copy'!C823:BP2035,40,FALSE)</f>
        <v>0</v>
      </c>
    </row>
    <row r="825" spans="1:43" x14ac:dyDescent="0.2">
      <c r="A825">
        <v>824</v>
      </c>
      <c r="B825" s="2">
        <v>44099.199641203704</v>
      </c>
      <c r="C825" t="s">
        <v>1048</v>
      </c>
      <c r="D825">
        <v>6</v>
      </c>
      <c r="E825">
        <v>3</v>
      </c>
      <c r="F825">
        <v>6</v>
      </c>
      <c r="G825">
        <v>2</v>
      </c>
      <c r="H825">
        <v>5</v>
      </c>
      <c r="I825">
        <v>5</v>
      </c>
      <c r="J825">
        <v>5</v>
      </c>
      <c r="K825">
        <v>1</v>
      </c>
      <c r="L825">
        <v>6</v>
      </c>
      <c r="M825">
        <v>5</v>
      </c>
      <c r="N825">
        <f t="shared" si="192"/>
        <v>6</v>
      </c>
      <c r="O825">
        <f t="shared" si="193"/>
        <v>5</v>
      </c>
      <c r="P825">
        <f t="shared" si="194"/>
        <v>6</v>
      </c>
      <c r="Q825">
        <f t="shared" si="195"/>
        <v>6</v>
      </c>
      <c r="R825">
        <f t="shared" si="196"/>
        <v>5</v>
      </c>
      <c r="S825">
        <f t="shared" si="197"/>
        <v>3</v>
      </c>
      <c r="T825">
        <f t="shared" si="198"/>
        <v>5</v>
      </c>
      <c r="U825">
        <f t="shared" si="199"/>
        <v>7</v>
      </c>
      <c r="V825">
        <f t="shared" si="200"/>
        <v>6</v>
      </c>
      <c r="W825">
        <f t="shared" si="201"/>
        <v>3</v>
      </c>
      <c r="X825">
        <f t="shared" si="202"/>
        <v>4.5</v>
      </c>
      <c r="Y825">
        <f t="shared" si="203"/>
        <v>5</v>
      </c>
      <c r="Z825">
        <f t="shared" si="204"/>
        <v>6.5</v>
      </c>
      <c r="AA825">
        <f t="shared" si="205"/>
        <v>6</v>
      </c>
      <c r="AB825">
        <f t="shared" si="206"/>
        <v>4</v>
      </c>
      <c r="AC825">
        <v>4.4400000000000004</v>
      </c>
      <c r="AD825">
        <v>5.23</v>
      </c>
      <c r="AE825">
        <v>5.4</v>
      </c>
      <c r="AF825">
        <v>4.83</v>
      </c>
      <c r="AG825">
        <v>5.38</v>
      </c>
      <c r="AH825" t="str">
        <f>LOOKUP(X825,{0,2.99,4.44,5.89},{"Low","Medium Low","Medium High","High"})</f>
        <v>Medium High</v>
      </c>
      <c r="AI825" t="str">
        <f>LOOKUP(Y825,{0,4.12,5.23,6.34},{"Low","Medium Low","Medium High","High"})</f>
        <v>Medium Low</v>
      </c>
      <c r="AJ825" t="str">
        <f>LOOKUP(Z825,{0,4.08,5.4,6.72},{"Low","Medium Low","Medium High","High"})</f>
        <v>Medium High</v>
      </c>
      <c r="AK825" t="str">
        <f>LOOKUP(AA825,{0,3.41,4.83,6.25},{"Low","Medium Low","Medium High","High"})</f>
        <v>Medium High</v>
      </c>
      <c r="AL825" t="str">
        <f>LOOKUP(AB825,{0,4.31,5.38,6.45},{"Low","Medium Low","Medium High","High"})</f>
        <v>Low</v>
      </c>
      <c r="AM825">
        <f>VLOOKUP(C825,'CLEAN DATA'!$C$1:$BE$1213,25,FALSE)</f>
        <v>1</v>
      </c>
      <c r="AN825">
        <f>VLOOKUP($C825,'CLEAN DATA'!$C$1:$BE$1213,2,FALSE)</f>
        <v>35</v>
      </c>
      <c r="AO825" t="str">
        <f t="shared" si="207"/>
        <v>31-40</v>
      </c>
      <c r="AP825">
        <f>VLOOKUP(C825,'AT Copy'!C824:BP2036,66,FALSE)</f>
        <v>2</v>
      </c>
      <c r="AQ825">
        <f>VLOOKUP(C825,'AT Copy'!C824:BP2036,40,FALSE)</f>
        <v>0</v>
      </c>
    </row>
    <row r="826" spans="1:43" x14ac:dyDescent="0.2">
      <c r="A826">
        <v>825</v>
      </c>
      <c r="B826" s="2">
        <v>44099.202025462961</v>
      </c>
      <c r="C826" t="s">
        <v>1049</v>
      </c>
      <c r="D826">
        <v>5</v>
      </c>
      <c r="E826">
        <v>7</v>
      </c>
      <c r="F826">
        <v>6</v>
      </c>
      <c r="G826">
        <v>7</v>
      </c>
      <c r="H826">
        <v>7</v>
      </c>
      <c r="I826">
        <v>6</v>
      </c>
      <c r="J826">
        <v>5</v>
      </c>
      <c r="K826">
        <v>6</v>
      </c>
      <c r="L826">
        <v>7</v>
      </c>
      <c r="M826">
        <v>6</v>
      </c>
      <c r="N826">
        <f t="shared" si="192"/>
        <v>5</v>
      </c>
      <c r="O826">
        <f t="shared" si="193"/>
        <v>1</v>
      </c>
      <c r="P826">
        <f t="shared" si="194"/>
        <v>6</v>
      </c>
      <c r="Q826">
        <f t="shared" si="195"/>
        <v>1</v>
      </c>
      <c r="R826">
        <f t="shared" si="196"/>
        <v>7</v>
      </c>
      <c r="S826">
        <f t="shared" si="197"/>
        <v>2</v>
      </c>
      <c r="T826">
        <f t="shared" si="198"/>
        <v>5</v>
      </c>
      <c r="U826">
        <f t="shared" si="199"/>
        <v>2</v>
      </c>
      <c r="V826">
        <f t="shared" si="200"/>
        <v>7</v>
      </c>
      <c r="W826">
        <f t="shared" si="201"/>
        <v>2</v>
      </c>
      <c r="X826">
        <f t="shared" si="202"/>
        <v>3.5</v>
      </c>
      <c r="Y826">
        <f t="shared" si="203"/>
        <v>3</v>
      </c>
      <c r="Z826">
        <f t="shared" si="204"/>
        <v>4</v>
      </c>
      <c r="AA826">
        <f t="shared" si="205"/>
        <v>4</v>
      </c>
      <c r="AB826">
        <f t="shared" si="206"/>
        <v>4.5</v>
      </c>
      <c r="AC826">
        <v>4.4400000000000004</v>
      </c>
      <c r="AD826">
        <v>5.23</v>
      </c>
      <c r="AE826">
        <v>5.4</v>
      </c>
      <c r="AF826">
        <v>4.83</v>
      </c>
      <c r="AG826">
        <v>5.38</v>
      </c>
      <c r="AH826" t="str">
        <f>LOOKUP(X826,{0,2.99,4.44,5.89},{"Low","Medium Low","Medium High","High"})</f>
        <v>Medium Low</v>
      </c>
      <c r="AI826" t="str">
        <f>LOOKUP(Y826,{0,4.12,5.23,6.34},{"Low","Medium Low","Medium High","High"})</f>
        <v>Low</v>
      </c>
      <c r="AJ826" t="str">
        <f>LOOKUP(Z826,{0,4.08,5.4,6.72},{"Low","Medium Low","Medium High","High"})</f>
        <v>Low</v>
      </c>
      <c r="AK826" t="str">
        <f>LOOKUP(AA826,{0,3.41,4.83,6.25},{"Low","Medium Low","Medium High","High"})</f>
        <v>Medium Low</v>
      </c>
      <c r="AL826" t="str">
        <f>LOOKUP(AB826,{0,4.31,5.38,6.45},{"Low","Medium Low","Medium High","High"})</f>
        <v>Medium Low</v>
      </c>
      <c r="AM826">
        <f>VLOOKUP(C826,'CLEAN DATA'!$C$1:$BE$1213,25,FALSE)</f>
        <v>1</v>
      </c>
      <c r="AN826">
        <f>VLOOKUP($C826,'CLEAN DATA'!$C$1:$BE$1213,2,FALSE)</f>
        <v>47</v>
      </c>
      <c r="AO826" t="str">
        <f t="shared" si="207"/>
        <v>41-50</v>
      </c>
      <c r="AP826">
        <f>VLOOKUP(C826,'AT Copy'!C825:BP2037,66,FALSE)</f>
        <v>1</v>
      </c>
      <c r="AQ826">
        <f>VLOOKUP(C826,'AT Copy'!C825:BP2037,40,FALSE)</f>
        <v>1</v>
      </c>
    </row>
    <row r="827" spans="1:43" x14ac:dyDescent="0.2">
      <c r="A827">
        <v>826</v>
      </c>
      <c r="B827" s="2">
        <v>44099.222858796296</v>
      </c>
      <c r="C827" t="s">
        <v>1050</v>
      </c>
      <c r="D827">
        <v>6</v>
      </c>
      <c r="E827">
        <v>6</v>
      </c>
      <c r="F827">
        <v>6</v>
      </c>
      <c r="G827">
        <v>5</v>
      </c>
      <c r="H827">
        <v>5</v>
      </c>
      <c r="I827">
        <v>5</v>
      </c>
      <c r="J827">
        <v>5</v>
      </c>
      <c r="K827">
        <v>6</v>
      </c>
      <c r="L827">
        <v>4</v>
      </c>
      <c r="M827">
        <v>5</v>
      </c>
      <c r="N827">
        <f t="shared" si="192"/>
        <v>6</v>
      </c>
      <c r="O827">
        <f t="shared" si="193"/>
        <v>2</v>
      </c>
      <c r="P827">
        <f t="shared" si="194"/>
        <v>6</v>
      </c>
      <c r="Q827">
        <f t="shared" si="195"/>
        <v>3</v>
      </c>
      <c r="R827">
        <f t="shared" si="196"/>
        <v>5</v>
      </c>
      <c r="S827">
        <f t="shared" si="197"/>
        <v>3</v>
      </c>
      <c r="T827">
        <f t="shared" si="198"/>
        <v>5</v>
      </c>
      <c r="U827">
        <f t="shared" si="199"/>
        <v>2</v>
      </c>
      <c r="V827">
        <f t="shared" si="200"/>
        <v>4</v>
      </c>
      <c r="W827">
        <f t="shared" si="201"/>
        <v>3</v>
      </c>
      <c r="X827">
        <f t="shared" si="202"/>
        <v>4.5</v>
      </c>
      <c r="Y827">
        <f t="shared" si="203"/>
        <v>3.5</v>
      </c>
      <c r="Z827">
        <f t="shared" si="204"/>
        <v>4</v>
      </c>
      <c r="AA827">
        <f t="shared" si="205"/>
        <v>3.5</v>
      </c>
      <c r="AB827">
        <f t="shared" si="206"/>
        <v>4</v>
      </c>
      <c r="AC827">
        <v>4.4400000000000004</v>
      </c>
      <c r="AD827">
        <v>5.23</v>
      </c>
      <c r="AE827">
        <v>5.4</v>
      </c>
      <c r="AF827">
        <v>4.83</v>
      </c>
      <c r="AG827">
        <v>5.38</v>
      </c>
      <c r="AH827" t="str">
        <f>LOOKUP(X827,{0,2.99,4.44,5.89},{"Low","Medium Low","Medium High","High"})</f>
        <v>Medium High</v>
      </c>
      <c r="AI827" t="str">
        <f>LOOKUP(Y827,{0,4.12,5.23,6.34},{"Low","Medium Low","Medium High","High"})</f>
        <v>Low</v>
      </c>
      <c r="AJ827" t="str">
        <f>LOOKUP(Z827,{0,4.08,5.4,6.72},{"Low","Medium Low","Medium High","High"})</f>
        <v>Low</v>
      </c>
      <c r="AK827" t="str">
        <f>LOOKUP(AA827,{0,3.41,4.83,6.25},{"Low","Medium Low","Medium High","High"})</f>
        <v>Medium Low</v>
      </c>
      <c r="AL827" t="str">
        <f>LOOKUP(AB827,{0,4.31,5.38,6.45},{"Low","Medium Low","Medium High","High"})</f>
        <v>Low</v>
      </c>
      <c r="AM827">
        <f>VLOOKUP(C827,'CLEAN DATA'!$C$1:$BE$1213,25,FALSE)</f>
        <v>5</v>
      </c>
      <c r="AN827">
        <f>VLOOKUP($C827,'CLEAN DATA'!$C$1:$BE$1213,2,FALSE)</f>
        <v>25</v>
      </c>
      <c r="AO827" t="str">
        <f t="shared" si="207"/>
        <v>&lt;=30</v>
      </c>
      <c r="AP827">
        <f>VLOOKUP(C827,'AT Copy'!C826:BP2038,66,FALSE)</f>
        <v>1</v>
      </c>
      <c r="AQ827">
        <f>VLOOKUP(C827,'AT Copy'!C826:BP2038,40,FALSE)</f>
        <v>0</v>
      </c>
    </row>
    <row r="828" spans="1:43" x14ac:dyDescent="0.2">
      <c r="A828">
        <v>827</v>
      </c>
      <c r="B828" s="2">
        <v>44099.234548611108</v>
      </c>
      <c r="C828" t="s">
        <v>1051</v>
      </c>
      <c r="D828">
        <v>6</v>
      </c>
      <c r="E828">
        <v>6</v>
      </c>
      <c r="F828">
        <v>6</v>
      </c>
      <c r="G828">
        <v>7</v>
      </c>
      <c r="H828">
        <v>6</v>
      </c>
      <c r="I828">
        <v>5</v>
      </c>
      <c r="J828">
        <v>7</v>
      </c>
      <c r="K828">
        <v>6</v>
      </c>
      <c r="L828">
        <v>6</v>
      </c>
      <c r="M828">
        <v>6</v>
      </c>
      <c r="N828">
        <f t="shared" si="192"/>
        <v>6</v>
      </c>
      <c r="O828">
        <f t="shared" si="193"/>
        <v>2</v>
      </c>
      <c r="P828">
        <f t="shared" si="194"/>
        <v>6</v>
      </c>
      <c r="Q828">
        <f t="shared" si="195"/>
        <v>1</v>
      </c>
      <c r="R828">
        <f t="shared" si="196"/>
        <v>6</v>
      </c>
      <c r="S828">
        <f t="shared" si="197"/>
        <v>3</v>
      </c>
      <c r="T828">
        <f t="shared" si="198"/>
        <v>7</v>
      </c>
      <c r="U828">
        <f t="shared" si="199"/>
        <v>2</v>
      </c>
      <c r="V828">
        <f t="shared" si="200"/>
        <v>6</v>
      </c>
      <c r="W828">
        <f t="shared" si="201"/>
        <v>2</v>
      </c>
      <c r="X828">
        <f t="shared" si="202"/>
        <v>4.5</v>
      </c>
      <c r="Y828">
        <f t="shared" si="203"/>
        <v>4.5</v>
      </c>
      <c r="Z828">
        <f t="shared" si="204"/>
        <v>4</v>
      </c>
      <c r="AA828">
        <f t="shared" si="205"/>
        <v>3.5</v>
      </c>
      <c r="AB828">
        <f t="shared" si="206"/>
        <v>4</v>
      </c>
      <c r="AC828">
        <v>4.4400000000000004</v>
      </c>
      <c r="AD828">
        <v>5.23</v>
      </c>
      <c r="AE828">
        <v>5.4</v>
      </c>
      <c r="AF828">
        <v>4.83</v>
      </c>
      <c r="AG828">
        <v>5.38</v>
      </c>
      <c r="AH828" t="str">
        <f>LOOKUP(X828,{0,2.99,4.44,5.89},{"Low","Medium Low","Medium High","High"})</f>
        <v>Medium High</v>
      </c>
      <c r="AI828" t="str">
        <f>LOOKUP(Y828,{0,4.12,5.23,6.34},{"Low","Medium Low","Medium High","High"})</f>
        <v>Medium Low</v>
      </c>
      <c r="AJ828" t="str">
        <f>LOOKUP(Z828,{0,4.08,5.4,6.72},{"Low","Medium Low","Medium High","High"})</f>
        <v>Low</v>
      </c>
      <c r="AK828" t="str">
        <f>LOOKUP(AA828,{0,3.41,4.83,6.25},{"Low","Medium Low","Medium High","High"})</f>
        <v>Medium Low</v>
      </c>
      <c r="AL828" t="str">
        <f>LOOKUP(AB828,{0,4.31,5.38,6.45},{"Low","Medium Low","Medium High","High"})</f>
        <v>Low</v>
      </c>
      <c r="AM828">
        <f>VLOOKUP(C828,'CLEAN DATA'!$C$1:$BE$1213,25,FALSE)</f>
        <v>1</v>
      </c>
      <c r="AN828">
        <f>VLOOKUP($C828,'CLEAN DATA'!$C$1:$BE$1213,2,FALSE)</f>
        <v>35</v>
      </c>
      <c r="AO828" t="str">
        <f t="shared" si="207"/>
        <v>31-40</v>
      </c>
      <c r="AP828">
        <f>VLOOKUP(C828,'AT Copy'!C827:BP2039,66,FALSE)</f>
        <v>1</v>
      </c>
      <c r="AQ828">
        <f>VLOOKUP(C828,'AT Copy'!C827:BP2039,40,FALSE)</f>
        <v>0</v>
      </c>
    </row>
    <row r="829" spans="1:43" x14ac:dyDescent="0.2">
      <c r="A829">
        <v>828</v>
      </c>
      <c r="B829" s="2">
        <v>44099.266608796293</v>
      </c>
      <c r="C829" t="s">
        <v>1052</v>
      </c>
      <c r="D829">
        <v>5</v>
      </c>
      <c r="E829">
        <v>4</v>
      </c>
      <c r="F829">
        <v>6</v>
      </c>
      <c r="G829">
        <v>1</v>
      </c>
      <c r="H829">
        <v>5</v>
      </c>
      <c r="I829">
        <v>6</v>
      </c>
      <c r="J829">
        <v>6</v>
      </c>
      <c r="K829">
        <v>6</v>
      </c>
      <c r="L829">
        <v>6</v>
      </c>
      <c r="M829">
        <v>5</v>
      </c>
      <c r="N829">
        <f t="shared" si="192"/>
        <v>5</v>
      </c>
      <c r="O829">
        <f t="shared" si="193"/>
        <v>4</v>
      </c>
      <c r="P829">
        <f t="shared" si="194"/>
        <v>6</v>
      </c>
      <c r="Q829">
        <f t="shared" si="195"/>
        <v>7</v>
      </c>
      <c r="R829">
        <f t="shared" si="196"/>
        <v>5</v>
      </c>
      <c r="S829">
        <f t="shared" si="197"/>
        <v>2</v>
      </c>
      <c r="T829">
        <f t="shared" si="198"/>
        <v>6</v>
      </c>
      <c r="U829">
        <f t="shared" si="199"/>
        <v>2</v>
      </c>
      <c r="V829">
        <f t="shared" si="200"/>
        <v>6</v>
      </c>
      <c r="W829">
        <f t="shared" si="201"/>
        <v>3</v>
      </c>
      <c r="X829">
        <f t="shared" si="202"/>
        <v>3.5</v>
      </c>
      <c r="Y829">
        <f t="shared" si="203"/>
        <v>5</v>
      </c>
      <c r="Z829">
        <f t="shared" si="204"/>
        <v>4</v>
      </c>
      <c r="AA829">
        <f t="shared" si="205"/>
        <v>6.5</v>
      </c>
      <c r="AB829">
        <f t="shared" si="206"/>
        <v>4</v>
      </c>
      <c r="AC829">
        <v>4.4400000000000004</v>
      </c>
      <c r="AD829">
        <v>5.23</v>
      </c>
      <c r="AE829">
        <v>5.4</v>
      </c>
      <c r="AF829">
        <v>4.83</v>
      </c>
      <c r="AG829">
        <v>5.38</v>
      </c>
      <c r="AH829" t="str">
        <f>LOOKUP(X829,{0,2.99,4.44,5.89},{"Low","Medium Low","Medium High","High"})</f>
        <v>Medium Low</v>
      </c>
      <c r="AI829" t="str">
        <f>LOOKUP(Y829,{0,4.12,5.23,6.34},{"Low","Medium Low","Medium High","High"})</f>
        <v>Medium Low</v>
      </c>
      <c r="AJ829" t="str">
        <f>LOOKUP(Z829,{0,4.08,5.4,6.72},{"Low","Medium Low","Medium High","High"})</f>
        <v>Low</v>
      </c>
      <c r="AK829" t="str">
        <f>LOOKUP(AA829,{0,3.41,4.83,6.25},{"Low","Medium Low","Medium High","High"})</f>
        <v>High</v>
      </c>
      <c r="AL829" t="str">
        <f>LOOKUP(AB829,{0,4.31,5.38,6.45},{"Low","Medium Low","Medium High","High"})</f>
        <v>Low</v>
      </c>
      <c r="AM829">
        <f>VLOOKUP(C829,'CLEAN DATA'!$C$1:$BE$1213,25,FALSE)</f>
        <v>1</v>
      </c>
      <c r="AN829">
        <f>VLOOKUP($C829,'CLEAN DATA'!$C$1:$BE$1213,2,FALSE)</f>
        <v>40</v>
      </c>
      <c r="AO829" t="str">
        <f t="shared" si="207"/>
        <v>31-40</v>
      </c>
      <c r="AP829">
        <f>VLOOKUP(C829,'AT Copy'!C828:BP2040,66,FALSE)</f>
        <v>3</v>
      </c>
      <c r="AQ829">
        <f>VLOOKUP(C829,'AT Copy'!C828:BP2040,40,FALSE)</f>
        <v>1</v>
      </c>
    </row>
    <row r="830" spans="1:43" x14ac:dyDescent="0.2">
      <c r="A830">
        <v>829</v>
      </c>
      <c r="B830" s="2">
        <v>44099.279317129629</v>
      </c>
      <c r="C830" t="s">
        <v>1053</v>
      </c>
      <c r="D830">
        <v>3</v>
      </c>
      <c r="E830">
        <v>6</v>
      </c>
      <c r="F830">
        <v>3</v>
      </c>
      <c r="G830">
        <v>4</v>
      </c>
      <c r="H830">
        <v>5</v>
      </c>
      <c r="I830">
        <v>5</v>
      </c>
      <c r="J830">
        <v>5</v>
      </c>
      <c r="K830">
        <v>5</v>
      </c>
      <c r="L830">
        <v>5</v>
      </c>
      <c r="M830">
        <v>3</v>
      </c>
      <c r="N830">
        <f t="shared" si="192"/>
        <v>3</v>
      </c>
      <c r="O830">
        <f t="shared" si="193"/>
        <v>2</v>
      </c>
      <c r="P830">
        <f t="shared" si="194"/>
        <v>3</v>
      </c>
      <c r="Q830">
        <f t="shared" si="195"/>
        <v>4</v>
      </c>
      <c r="R830">
        <f t="shared" si="196"/>
        <v>5</v>
      </c>
      <c r="S830">
        <f t="shared" si="197"/>
        <v>3</v>
      </c>
      <c r="T830">
        <f t="shared" si="198"/>
        <v>5</v>
      </c>
      <c r="U830">
        <f t="shared" si="199"/>
        <v>3</v>
      </c>
      <c r="V830">
        <f t="shared" si="200"/>
        <v>5</v>
      </c>
      <c r="W830">
        <f t="shared" si="201"/>
        <v>5</v>
      </c>
      <c r="X830">
        <f t="shared" si="202"/>
        <v>3</v>
      </c>
      <c r="Y830">
        <f t="shared" si="203"/>
        <v>3.5</v>
      </c>
      <c r="Z830">
        <f t="shared" si="204"/>
        <v>3</v>
      </c>
      <c r="AA830">
        <f t="shared" si="205"/>
        <v>4.5</v>
      </c>
      <c r="AB830">
        <f t="shared" si="206"/>
        <v>5</v>
      </c>
      <c r="AC830">
        <v>4.4400000000000004</v>
      </c>
      <c r="AD830">
        <v>5.23</v>
      </c>
      <c r="AE830">
        <v>5.4</v>
      </c>
      <c r="AF830">
        <v>4.83</v>
      </c>
      <c r="AG830">
        <v>5.38</v>
      </c>
      <c r="AH830" t="str">
        <f>LOOKUP(X830,{0,2.99,4.44,5.89},{"Low","Medium Low","Medium High","High"})</f>
        <v>Medium Low</v>
      </c>
      <c r="AI830" t="str">
        <f>LOOKUP(Y830,{0,4.12,5.23,6.34},{"Low","Medium Low","Medium High","High"})</f>
        <v>Low</v>
      </c>
      <c r="AJ830" t="str">
        <f>LOOKUP(Z830,{0,4.08,5.4,6.72},{"Low","Medium Low","Medium High","High"})</f>
        <v>Low</v>
      </c>
      <c r="AK830" t="str">
        <f>LOOKUP(AA830,{0,3.41,4.83,6.25},{"Low","Medium Low","Medium High","High"})</f>
        <v>Medium Low</v>
      </c>
      <c r="AL830" t="str">
        <f>LOOKUP(AB830,{0,4.31,5.38,6.45},{"Low","Medium Low","Medium High","High"})</f>
        <v>Medium Low</v>
      </c>
      <c r="AM830">
        <f>VLOOKUP(C830,'CLEAN DATA'!$C$1:$BE$1213,25,FALSE)</f>
        <v>3</v>
      </c>
      <c r="AN830">
        <f>VLOOKUP($C830,'CLEAN DATA'!$C$1:$BE$1213,2,FALSE)</f>
        <v>30</v>
      </c>
      <c r="AO830" t="str">
        <f t="shared" si="207"/>
        <v>&lt;=30</v>
      </c>
      <c r="AP830">
        <f>VLOOKUP(C830,'AT Copy'!C829:BP2041,66,FALSE)</f>
        <v>1</v>
      </c>
      <c r="AQ830">
        <f>VLOOKUP(C830,'AT Copy'!C829:BP2041,40,FALSE)</f>
        <v>1</v>
      </c>
    </row>
    <row r="831" spans="1:43" x14ac:dyDescent="0.2">
      <c r="A831">
        <v>830</v>
      </c>
      <c r="B831" s="2">
        <v>44099.280011574076</v>
      </c>
      <c r="C831" t="s">
        <v>1054</v>
      </c>
      <c r="D831">
        <v>6</v>
      </c>
      <c r="E831">
        <v>7</v>
      </c>
      <c r="F831">
        <v>7</v>
      </c>
      <c r="G831">
        <v>6</v>
      </c>
      <c r="H831">
        <v>6</v>
      </c>
      <c r="I831">
        <v>5</v>
      </c>
      <c r="J831">
        <v>6</v>
      </c>
      <c r="K831">
        <v>7</v>
      </c>
      <c r="L831">
        <v>7</v>
      </c>
      <c r="M831">
        <v>6</v>
      </c>
      <c r="N831">
        <f t="shared" si="192"/>
        <v>6</v>
      </c>
      <c r="O831">
        <f t="shared" si="193"/>
        <v>1</v>
      </c>
      <c r="P831">
        <f t="shared" si="194"/>
        <v>7</v>
      </c>
      <c r="Q831">
        <f t="shared" si="195"/>
        <v>2</v>
      </c>
      <c r="R831">
        <f t="shared" si="196"/>
        <v>6</v>
      </c>
      <c r="S831">
        <f t="shared" si="197"/>
        <v>3</v>
      </c>
      <c r="T831">
        <f t="shared" si="198"/>
        <v>6</v>
      </c>
      <c r="U831">
        <f t="shared" si="199"/>
        <v>1</v>
      </c>
      <c r="V831">
        <f t="shared" si="200"/>
        <v>7</v>
      </c>
      <c r="W831">
        <f t="shared" si="201"/>
        <v>2</v>
      </c>
      <c r="X831">
        <f t="shared" si="202"/>
        <v>4.5</v>
      </c>
      <c r="Y831">
        <f t="shared" si="203"/>
        <v>3.5</v>
      </c>
      <c r="Z831">
        <f t="shared" si="204"/>
        <v>4</v>
      </c>
      <c r="AA831">
        <f t="shared" si="205"/>
        <v>4.5</v>
      </c>
      <c r="AB831">
        <f t="shared" si="206"/>
        <v>4</v>
      </c>
      <c r="AC831">
        <v>4.4400000000000004</v>
      </c>
      <c r="AD831">
        <v>5.23</v>
      </c>
      <c r="AE831">
        <v>5.4</v>
      </c>
      <c r="AF831">
        <v>4.83</v>
      </c>
      <c r="AG831">
        <v>5.38</v>
      </c>
      <c r="AH831" t="str">
        <f>LOOKUP(X831,{0,2.99,4.44,5.89},{"Low","Medium Low","Medium High","High"})</f>
        <v>Medium High</v>
      </c>
      <c r="AI831" t="str">
        <f>LOOKUP(Y831,{0,4.12,5.23,6.34},{"Low","Medium Low","Medium High","High"})</f>
        <v>Low</v>
      </c>
      <c r="AJ831" t="str">
        <f>LOOKUP(Z831,{0,4.08,5.4,6.72},{"Low","Medium Low","Medium High","High"})</f>
        <v>Low</v>
      </c>
      <c r="AK831" t="str">
        <f>LOOKUP(AA831,{0,3.41,4.83,6.25},{"Low","Medium Low","Medium High","High"})</f>
        <v>Medium Low</v>
      </c>
      <c r="AL831" t="str">
        <f>LOOKUP(AB831,{0,4.31,5.38,6.45},{"Low","Medium Low","Medium High","High"})</f>
        <v>Low</v>
      </c>
      <c r="AM831">
        <f>VLOOKUP(C831,'CLEAN DATA'!$C$1:$BE$1213,25,FALSE)</f>
        <v>1</v>
      </c>
      <c r="AN831">
        <f>VLOOKUP($C831,'CLEAN DATA'!$C$1:$BE$1213,2,FALSE)</f>
        <v>41</v>
      </c>
      <c r="AO831" t="str">
        <f t="shared" si="207"/>
        <v>41-50</v>
      </c>
      <c r="AP831">
        <f>VLOOKUP(C831,'AT Copy'!C830:BP2042,66,FALSE)</f>
        <v>1</v>
      </c>
      <c r="AQ831">
        <f>VLOOKUP(C831,'AT Copy'!C830:BP2042,40,FALSE)</f>
        <v>1</v>
      </c>
    </row>
    <row r="832" spans="1:43" x14ac:dyDescent="0.2">
      <c r="A832">
        <v>831</v>
      </c>
      <c r="B832" s="2">
        <v>44099.292233796295</v>
      </c>
      <c r="C832" t="s">
        <v>1055</v>
      </c>
      <c r="D832">
        <v>3</v>
      </c>
      <c r="E832">
        <v>3</v>
      </c>
      <c r="F832">
        <v>5</v>
      </c>
      <c r="G832">
        <v>2</v>
      </c>
      <c r="H832">
        <v>5</v>
      </c>
      <c r="I832">
        <v>2</v>
      </c>
      <c r="J832">
        <v>3</v>
      </c>
      <c r="K832">
        <v>3</v>
      </c>
      <c r="L832">
        <v>3</v>
      </c>
      <c r="M832">
        <v>5</v>
      </c>
      <c r="N832">
        <f t="shared" si="192"/>
        <v>3</v>
      </c>
      <c r="O832">
        <f t="shared" si="193"/>
        <v>5</v>
      </c>
      <c r="P832">
        <f t="shared" si="194"/>
        <v>5</v>
      </c>
      <c r="Q832">
        <f t="shared" si="195"/>
        <v>6</v>
      </c>
      <c r="R832">
        <f t="shared" si="196"/>
        <v>5</v>
      </c>
      <c r="S832">
        <f t="shared" si="197"/>
        <v>6</v>
      </c>
      <c r="T832">
        <f t="shared" si="198"/>
        <v>3</v>
      </c>
      <c r="U832">
        <f t="shared" si="199"/>
        <v>5</v>
      </c>
      <c r="V832">
        <f t="shared" si="200"/>
        <v>3</v>
      </c>
      <c r="W832">
        <f t="shared" si="201"/>
        <v>3</v>
      </c>
      <c r="X832">
        <f t="shared" si="202"/>
        <v>4.5</v>
      </c>
      <c r="Y832">
        <f t="shared" si="203"/>
        <v>4</v>
      </c>
      <c r="Z832">
        <f t="shared" si="204"/>
        <v>5</v>
      </c>
      <c r="AA832">
        <f t="shared" si="205"/>
        <v>4.5</v>
      </c>
      <c r="AB832">
        <f t="shared" si="206"/>
        <v>4</v>
      </c>
      <c r="AC832">
        <v>4.4400000000000004</v>
      </c>
      <c r="AD832">
        <v>5.23</v>
      </c>
      <c r="AE832">
        <v>5.4</v>
      </c>
      <c r="AF832">
        <v>4.83</v>
      </c>
      <c r="AG832">
        <v>5.38</v>
      </c>
      <c r="AH832" t="str">
        <f>LOOKUP(X832,{0,2.99,4.44,5.89},{"Low","Medium Low","Medium High","High"})</f>
        <v>Medium High</v>
      </c>
      <c r="AI832" t="str">
        <f>LOOKUP(Y832,{0,4.12,5.23,6.34},{"Low","Medium Low","Medium High","High"})</f>
        <v>Low</v>
      </c>
      <c r="AJ832" t="str">
        <f>LOOKUP(Z832,{0,4.08,5.4,6.72},{"Low","Medium Low","Medium High","High"})</f>
        <v>Medium Low</v>
      </c>
      <c r="AK832" t="str">
        <f>LOOKUP(AA832,{0,3.41,4.83,6.25},{"Low","Medium Low","Medium High","High"})</f>
        <v>Medium Low</v>
      </c>
      <c r="AL832" t="str">
        <f>LOOKUP(AB832,{0,4.31,5.38,6.45},{"Low","Medium Low","Medium High","High"})</f>
        <v>Low</v>
      </c>
      <c r="AM832">
        <f>VLOOKUP(C832,'CLEAN DATA'!$C$1:$BE$1213,25,FALSE)</f>
        <v>12</v>
      </c>
      <c r="AN832">
        <f>VLOOKUP($C832,'CLEAN DATA'!$C$1:$BE$1213,2,FALSE)</f>
        <v>49</v>
      </c>
      <c r="AO832" t="str">
        <f t="shared" si="207"/>
        <v>41-50</v>
      </c>
      <c r="AP832">
        <f>VLOOKUP(C832,'AT Copy'!C831:BP2043,66,FALSE)</f>
        <v>1</v>
      </c>
      <c r="AQ832">
        <f>VLOOKUP(C832,'AT Copy'!C831:BP2043,40,FALSE)</f>
        <v>1</v>
      </c>
    </row>
    <row r="833" spans="1:43" x14ac:dyDescent="0.2">
      <c r="A833">
        <v>832</v>
      </c>
      <c r="B833" s="2">
        <v>44099.306967592594</v>
      </c>
      <c r="C833" t="s">
        <v>1056</v>
      </c>
      <c r="D833">
        <v>5</v>
      </c>
      <c r="E833">
        <v>2</v>
      </c>
      <c r="F833">
        <v>7</v>
      </c>
      <c r="G833">
        <v>2</v>
      </c>
      <c r="H833">
        <v>6</v>
      </c>
      <c r="I833">
        <v>4</v>
      </c>
      <c r="J833">
        <v>6</v>
      </c>
      <c r="K833">
        <v>2</v>
      </c>
      <c r="L833">
        <v>6</v>
      </c>
      <c r="M833">
        <v>2</v>
      </c>
      <c r="N833">
        <f t="shared" si="192"/>
        <v>5</v>
      </c>
      <c r="O833">
        <f t="shared" si="193"/>
        <v>6</v>
      </c>
      <c r="P833">
        <f t="shared" si="194"/>
        <v>7</v>
      </c>
      <c r="Q833">
        <f t="shared" si="195"/>
        <v>6</v>
      </c>
      <c r="R833">
        <f t="shared" si="196"/>
        <v>6</v>
      </c>
      <c r="S833">
        <f t="shared" si="197"/>
        <v>4</v>
      </c>
      <c r="T833">
        <f t="shared" si="198"/>
        <v>6</v>
      </c>
      <c r="U833">
        <f t="shared" si="199"/>
        <v>6</v>
      </c>
      <c r="V833">
        <f t="shared" si="200"/>
        <v>6</v>
      </c>
      <c r="W833">
        <f t="shared" si="201"/>
        <v>6</v>
      </c>
      <c r="X833">
        <f t="shared" si="202"/>
        <v>4.5</v>
      </c>
      <c r="Y833">
        <f t="shared" si="203"/>
        <v>6</v>
      </c>
      <c r="Z833">
        <f t="shared" si="204"/>
        <v>6.5</v>
      </c>
      <c r="AA833">
        <f t="shared" si="205"/>
        <v>6</v>
      </c>
      <c r="AB833">
        <f t="shared" si="206"/>
        <v>6</v>
      </c>
      <c r="AC833">
        <v>4.4400000000000004</v>
      </c>
      <c r="AD833">
        <v>5.23</v>
      </c>
      <c r="AE833">
        <v>5.4</v>
      </c>
      <c r="AF833">
        <v>4.83</v>
      </c>
      <c r="AG833">
        <v>5.38</v>
      </c>
      <c r="AH833" t="str">
        <f>LOOKUP(X833,{0,2.99,4.44,5.89},{"Low","Medium Low","Medium High","High"})</f>
        <v>Medium High</v>
      </c>
      <c r="AI833" t="str">
        <f>LOOKUP(Y833,{0,4.12,5.23,6.34},{"Low","Medium Low","Medium High","High"})</f>
        <v>Medium High</v>
      </c>
      <c r="AJ833" t="str">
        <f>LOOKUP(Z833,{0,4.08,5.4,6.72},{"Low","Medium Low","Medium High","High"})</f>
        <v>Medium High</v>
      </c>
      <c r="AK833" t="str">
        <f>LOOKUP(AA833,{0,3.41,4.83,6.25},{"Low","Medium Low","Medium High","High"})</f>
        <v>Medium High</v>
      </c>
      <c r="AL833" t="str">
        <f>LOOKUP(AB833,{0,4.31,5.38,6.45},{"Low","Medium Low","Medium High","High"})</f>
        <v>Medium High</v>
      </c>
      <c r="AM833">
        <f>VLOOKUP(C833,'CLEAN DATA'!$C$1:$BE$1213,25,FALSE)</f>
        <v>14</v>
      </c>
      <c r="AN833">
        <f>VLOOKUP($C833,'CLEAN DATA'!$C$1:$BE$1213,2,FALSE)</f>
        <v>63</v>
      </c>
      <c r="AO833" t="str">
        <f t="shared" si="207"/>
        <v>60+</v>
      </c>
      <c r="AP833">
        <f>VLOOKUP(C833,'AT Copy'!C832:BP2044,66,FALSE)</f>
        <v>8</v>
      </c>
      <c r="AQ833">
        <f>VLOOKUP(C833,'AT Copy'!C832:BP2044,40,FALSE)</f>
        <v>1</v>
      </c>
    </row>
    <row r="834" spans="1:43" x14ac:dyDescent="0.2">
      <c r="A834">
        <v>833</v>
      </c>
      <c r="B834" s="2">
        <v>44099.30704861111</v>
      </c>
      <c r="C834" t="s">
        <v>1057</v>
      </c>
      <c r="D834">
        <v>6</v>
      </c>
      <c r="E834">
        <v>6</v>
      </c>
      <c r="F834">
        <v>7</v>
      </c>
      <c r="G834">
        <v>7</v>
      </c>
      <c r="H834">
        <v>6</v>
      </c>
      <c r="I834">
        <v>5</v>
      </c>
      <c r="J834">
        <v>5</v>
      </c>
      <c r="K834">
        <v>6</v>
      </c>
      <c r="L834">
        <v>5</v>
      </c>
      <c r="M834">
        <v>6</v>
      </c>
      <c r="N834">
        <f t="shared" si="192"/>
        <v>6</v>
      </c>
      <c r="O834">
        <f t="shared" si="193"/>
        <v>2</v>
      </c>
      <c r="P834">
        <f t="shared" si="194"/>
        <v>7</v>
      </c>
      <c r="Q834">
        <f t="shared" si="195"/>
        <v>1</v>
      </c>
      <c r="R834">
        <f t="shared" si="196"/>
        <v>6</v>
      </c>
      <c r="S834">
        <f t="shared" si="197"/>
        <v>3</v>
      </c>
      <c r="T834">
        <f t="shared" si="198"/>
        <v>5</v>
      </c>
      <c r="U834">
        <f t="shared" si="199"/>
        <v>2</v>
      </c>
      <c r="V834">
        <f t="shared" si="200"/>
        <v>5</v>
      </c>
      <c r="W834">
        <f t="shared" si="201"/>
        <v>2</v>
      </c>
      <c r="X834">
        <f t="shared" si="202"/>
        <v>4.5</v>
      </c>
      <c r="Y834">
        <f t="shared" si="203"/>
        <v>3.5</v>
      </c>
      <c r="Z834">
        <f t="shared" si="204"/>
        <v>4.5</v>
      </c>
      <c r="AA834">
        <f t="shared" si="205"/>
        <v>3</v>
      </c>
      <c r="AB834">
        <f t="shared" si="206"/>
        <v>4</v>
      </c>
      <c r="AC834">
        <v>4.4400000000000004</v>
      </c>
      <c r="AD834">
        <v>5.23</v>
      </c>
      <c r="AE834">
        <v>5.4</v>
      </c>
      <c r="AF834">
        <v>4.83</v>
      </c>
      <c r="AG834">
        <v>5.38</v>
      </c>
      <c r="AH834" t="str">
        <f>LOOKUP(X834,{0,2.99,4.44,5.89},{"Low","Medium Low","Medium High","High"})</f>
        <v>Medium High</v>
      </c>
      <c r="AI834" t="str">
        <f>LOOKUP(Y834,{0,4.12,5.23,6.34},{"Low","Medium Low","Medium High","High"})</f>
        <v>Low</v>
      </c>
      <c r="AJ834" t="str">
        <f>LOOKUP(Z834,{0,4.08,5.4,6.72},{"Low","Medium Low","Medium High","High"})</f>
        <v>Medium Low</v>
      </c>
      <c r="AK834" t="str">
        <f>LOOKUP(AA834,{0,3.41,4.83,6.25},{"Low","Medium Low","Medium High","High"})</f>
        <v>Low</v>
      </c>
      <c r="AL834" t="str">
        <f>LOOKUP(AB834,{0,4.31,5.38,6.45},{"Low","Medium Low","Medium High","High"})</f>
        <v>Low</v>
      </c>
      <c r="AM834">
        <f>VLOOKUP(C834,'CLEAN DATA'!$C$1:$BE$1213,25,FALSE)</f>
        <v>5</v>
      </c>
      <c r="AN834">
        <f>VLOOKUP($C834,'CLEAN DATA'!$C$1:$BE$1213,2,FALSE)</f>
        <v>25</v>
      </c>
      <c r="AO834" t="str">
        <f t="shared" si="207"/>
        <v>&lt;=30</v>
      </c>
      <c r="AP834">
        <f>VLOOKUP(C834,'AT Copy'!C833:BP2045,66,FALSE)</f>
        <v>7</v>
      </c>
      <c r="AQ834">
        <f>VLOOKUP(C834,'AT Copy'!C833:BP2045,40,FALSE)</f>
        <v>1</v>
      </c>
    </row>
    <row r="835" spans="1:43" x14ac:dyDescent="0.2">
      <c r="A835">
        <v>834</v>
      </c>
      <c r="B835" s="2">
        <v>44099.307129629633</v>
      </c>
      <c r="C835" t="s">
        <v>1058</v>
      </c>
      <c r="D835">
        <v>4</v>
      </c>
      <c r="E835">
        <v>5</v>
      </c>
      <c r="F835">
        <v>6</v>
      </c>
      <c r="G835">
        <v>4</v>
      </c>
      <c r="H835">
        <v>4</v>
      </c>
      <c r="I835">
        <v>6</v>
      </c>
      <c r="J835">
        <v>6</v>
      </c>
      <c r="K835">
        <v>3</v>
      </c>
      <c r="L835">
        <v>6</v>
      </c>
      <c r="M835">
        <v>4</v>
      </c>
      <c r="N835">
        <f t="shared" ref="N835:N898" si="208">D835</f>
        <v>4</v>
      </c>
      <c r="O835">
        <f t="shared" ref="O835:O898" si="209">IF(E835=1,7,IF(E835=2,6,IF(E835=3,5,IF(E835=4,4,IF(E835=5,3,IF(E835=6,2,IF(E835=7,1,"")))))))</f>
        <v>3</v>
      </c>
      <c r="P835">
        <f t="shared" ref="P835:P898" si="210">F835</f>
        <v>6</v>
      </c>
      <c r="Q835">
        <f t="shared" ref="Q835:Q898" si="211">IF(G835=1,7,IF(G835=2,6,IF(G835=3,5,IF(G835=4,4,IF(G835=5,3,IF(G835=6,2,IF(G835=7,1,"")))))))</f>
        <v>4</v>
      </c>
      <c r="R835">
        <f t="shared" ref="R835:R898" si="212">H835</f>
        <v>4</v>
      </c>
      <c r="S835">
        <f t="shared" ref="S835:S898" si="213">IF(I835=1,7,IF(I835=2,6,IF(I835=3,5,IF(I835=4,4,IF(I835=5,3,IF(I835=6,2,IF(I835=7,1,"")))))))</f>
        <v>2</v>
      </c>
      <c r="T835">
        <f t="shared" ref="T835:T898" si="214">J835</f>
        <v>6</v>
      </c>
      <c r="U835">
        <f t="shared" ref="U835:U898" si="215">IF(K835=1,7,IF(K835=2,6,IF(K835=3,5,IF(K835=4,4,IF(K835=5,3,IF(K835=6,2,IF(K835=7,1,"")))))))</f>
        <v>5</v>
      </c>
      <c r="V835">
        <f t="shared" ref="V835:V898" si="216">L835</f>
        <v>6</v>
      </c>
      <c r="W835">
        <f t="shared" ref="W835:W898" si="217">IF(M835=1,7,IF(M835=2,6,IF(M835=3,5,IF(M835=4,4,IF(M835=5,3,IF(M835=6,2,IF(M835=7,1,"")))))))</f>
        <v>4</v>
      </c>
      <c r="X835">
        <f t="shared" ref="X835:X898" si="218">(N835+S835)/2</f>
        <v>3</v>
      </c>
      <c r="Y835">
        <f t="shared" ref="Y835:Y898" si="219">(O835+T835)/2</f>
        <v>4.5</v>
      </c>
      <c r="Z835">
        <f t="shared" ref="Z835:Z898" si="220">(P835+U835)/2</f>
        <v>5.5</v>
      </c>
      <c r="AA835">
        <f t="shared" ref="AA835:AA898" si="221">(Q835+V835)/2</f>
        <v>5</v>
      </c>
      <c r="AB835">
        <f t="shared" ref="AB835:AB898" si="222">(R835+W835)/2</f>
        <v>4</v>
      </c>
      <c r="AC835">
        <v>4.4400000000000004</v>
      </c>
      <c r="AD835">
        <v>5.23</v>
      </c>
      <c r="AE835">
        <v>5.4</v>
      </c>
      <c r="AF835">
        <v>4.83</v>
      </c>
      <c r="AG835">
        <v>5.38</v>
      </c>
      <c r="AH835" t="str">
        <f>LOOKUP(X835,{0,2.99,4.44,5.89},{"Low","Medium Low","Medium High","High"})</f>
        <v>Medium Low</v>
      </c>
      <c r="AI835" t="str">
        <f>LOOKUP(Y835,{0,4.12,5.23,6.34},{"Low","Medium Low","Medium High","High"})</f>
        <v>Medium Low</v>
      </c>
      <c r="AJ835" t="str">
        <f>LOOKUP(Z835,{0,4.08,5.4,6.72},{"Low","Medium Low","Medium High","High"})</f>
        <v>Medium High</v>
      </c>
      <c r="AK835" t="str">
        <f>LOOKUP(AA835,{0,3.41,4.83,6.25},{"Low","Medium Low","Medium High","High"})</f>
        <v>Medium High</v>
      </c>
      <c r="AL835" t="str">
        <f>LOOKUP(AB835,{0,4.31,5.38,6.45},{"Low","Medium Low","Medium High","High"})</f>
        <v>Low</v>
      </c>
      <c r="AM835">
        <f>VLOOKUP(C835,'CLEAN DATA'!$C$1:$BE$1213,25,FALSE)</f>
        <v>3</v>
      </c>
      <c r="AN835">
        <f>VLOOKUP($C835,'CLEAN DATA'!$C$1:$BE$1213,2,FALSE)</f>
        <v>69</v>
      </c>
      <c r="AO835" t="str">
        <f t="shared" ref="AO835:AO898" si="223">IF(AN835&lt;=20,"&lt;=30",IF(AN835&lt;=25,"&lt;=30",IF(AN835&lt;=30,"&lt;=30",IF(AN835&lt;=35,"31-40",IF(AN835&lt;=40,"31-40",IF(AN835&lt;=45,"41-50",IF(AN835&lt;=50,"41-50",IF(AN835&lt;=55,"51-60",IF(AN835&lt;=60,"51-60","60+")))))))))</f>
        <v>60+</v>
      </c>
      <c r="AP835">
        <f>VLOOKUP(C835,'AT Copy'!C834:BP2046,66,FALSE)</f>
        <v>3</v>
      </c>
      <c r="AQ835">
        <f>VLOOKUP(C835,'AT Copy'!C834:BP2046,40,FALSE)</f>
        <v>1</v>
      </c>
    </row>
    <row r="836" spans="1:43" x14ac:dyDescent="0.2">
      <c r="A836">
        <v>835</v>
      </c>
      <c r="B836" s="2">
        <v>44099.314085648148</v>
      </c>
      <c r="C836" t="s">
        <v>1059</v>
      </c>
      <c r="D836">
        <v>6</v>
      </c>
      <c r="E836">
        <v>5</v>
      </c>
      <c r="F836">
        <v>5</v>
      </c>
      <c r="G836">
        <v>6</v>
      </c>
      <c r="H836">
        <v>7</v>
      </c>
      <c r="I836">
        <v>6</v>
      </c>
      <c r="J836">
        <v>5</v>
      </c>
      <c r="K836">
        <v>7</v>
      </c>
      <c r="L836">
        <v>7</v>
      </c>
      <c r="M836">
        <v>6</v>
      </c>
      <c r="N836">
        <f t="shared" si="208"/>
        <v>6</v>
      </c>
      <c r="O836">
        <f t="shared" si="209"/>
        <v>3</v>
      </c>
      <c r="P836">
        <f t="shared" si="210"/>
        <v>5</v>
      </c>
      <c r="Q836">
        <f t="shared" si="211"/>
        <v>2</v>
      </c>
      <c r="R836">
        <f t="shared" si="212"/>
        <v>7</v>
      </c>
      <c r="S836">
        <f t="shared" si="213"/>
        <v>2</v>
      </c>
      <c r="T836">
        <f t="shared" si="214"/>
        <v>5</v>
      </c>
      <c r="U836">
        <f t="shared" si="215"/>
        <v>1</v>
      </c>
      <c r="V836">
        <f t="shared" si="216"/>
        <v>7</v>
      </c>
      <c r="W836">
        <f t="shared" si="217"/>
        <v>2</v>
      </c>
      <c r="X836">
        <f t="shared" si="218"/>
        <v>4</v>
      </c>
      <c r="Y836">
        <f t="shared" si="219"/>
        <v>4</v>
      </c>
      <c r="Z836">
        <f t="shared" si="220"/>
        <v>3</v>
      </c>
      <c r="AA836">
        <f t="shared" si="221"/>
        <v>4.5</v>
      </c>
      <c r="AB836">
        <f t="shared" si="222"/>
        <v>4.5</v>
      </c>
      <c r="AC836">
        <v>4.4400000000000004</v>
      </c>
      <c r="AD836">
        <v>5.23</v>
      </c>
      <c r="AE836">
        <v>5.4</v>
      </c>
      <c r="AF836">
        <v>4.83</v>
      </c>
      <c r="AG836">
        <v>5.38</v>
      </c>
      <c r="AH836" t="str">
        <f>LOOKUP(X836,{0,2.99,4.44,5.89},{"Low","Medium Low","Medium High","High"})</f>
        <v>Medium Low</v>
      </c>
      <c r="AI836" t="str">
        <f>LOOKUP(Y836,{0,4.12,5.23,6.34},{"Low","Medium Low","Medium High","High"})</f>
        <v>Low</v>
      </c>
      <c r="AJ836" t="str">
        <f>LOOKUP(Z836,{0,4.08,5.4,6.72},{"Low","Medium Low","Medium High","High"})</f>
        <v>Low</v>
      </c>
      <c r="AK836" t="str">
        <f>LOOKUP(AA836,{0,3.41,4.83,6.25},{"Low","Medium Low","Medium High","High"})</f>
        <v>Medium Low</v>
      </c>
      <c r="AL836" t="str">
        <f>LOOKUP(AB836,{0,4.31,5.38,6.45},{"Low","Medium Low","Medium High","High"})</f>
        <v>Medium Low</v>
      </c>
      <c r="AM836">
        <f>VLOOKUP(C836,'CLEAN DATA'!$C$1:$BE$1213,25,FALSE)</f>
        <v>4</v>
      </c>
      <c r="AN836">
        <f>VLOOKUP($C836,'CLEAN DATA'!$C$1:$BE$1213,2,FALSE)</f>
        <v>25</v>
      </c>
      <c r="AO836" t="str">
        <f t="shared" si="223"/>
        <v>&lt;=30</v>
      </c>
      <c r="AP836">
        <f>VLOOKUP(C836,'AT Copy'!C835:BP2047,66,FALSE)</f>
        <v>1</v>
      </c>
      <c r="AQ836">
        <f>VLOOKUP(C836,'AT Copy'!C835:BP2047,40,FALSE)</f>
        <v>0</v>
      </c>
    </row>
    <row r="837" spans="1:43" x14ac:dyDescent="0.2">
      <c r="A837">
        <v>836</v>
      </c>
      <c r="B837" s="2">
        <v>44099.326967592591</v>
      </c>
      <c r="C837" t="s">
        <v>1060</v>
      </c>
      <c r="D837">
        <v>6</v>
      </c>
      <c r="E837">
        <v>6</v>
      </c>
      <c r="F837">
        <v>4</v>
      </c>
      <c r="G837">
        <v>7</v>
      </c>
      <c r="H837">
        <v>7</v>
      </c>
      <c r="I837">
        <v>6</v>
      </c>
      <c r="J837">
        <v>7</v>
      </c>
      <c r="K837">
        <v>6</v>
      </c>
      <c r="L837">
        <v>7</v>
      </c>
      <c r="M837">
        <v>6</v>
      </c>
      <c r="N837">
        <f t="shared" si="208"/>
        <v>6</v>
      </c>
      <c r="O837">
        <f t="shared" si="209"/>
        <v>2</v>
      </c>
      <c r="P837">
        <f t="shared" si="210"/>
        <v>4</v>
      </c>
      <c r="Q837">
        <f t="shared" si="211"/>
        <v>1</v>
      </c>
      <c r="R837">
        <f t="shared" si="212"/>
        <v>7</v>
      </c>
      <c r="S837">
        <f t="shared" si="213"/>
        <v>2</v>
      </c>
      <c r="T837">
        <f t="shared" si="214"/>
        <v>7</v>
      </c>
      <c r="U837">
        <f t="shared" si="215"/>
        <v>2</v>
      </c>
      <c r="V837">
        <f t="shared" si="216"/>
        <v>7</v>
      </c>
      <c r="W837">
        <f t="shared" si="217"/>
        <v>2</v>
      </c>
      <c r="X837">
        <f t="shared" si="218"/>
        <v>4</v>
      </c>
      <c r="Y837">
        <f t="shared" si="219"/>
        <v>4.5</v>
      </c>
      <c r="Z837">
        <f t="shared" si="220"/>
        <v>3</v>
      </c>
      <c r="AA837">
        <f t="shared" si="221"/>
        <v>4</v>
      </c>
      <c r="AB837">
        <f t="shared" si="222"/>
        <v>4.5</v>
      </c>
      <c r="AC837">
        <v>4.4400000000000004</v>
      </c>
      <c r="AD837">
        <v>5.23</v>
      </c>
      <c r="AE837">
        <v>5.4</v>
      </c>
      <c r="AF837">
        <v>4.83</v>
      </c>
      <c r="AG837">
        <v>5.38</v>
      </c>
      <c r="AH837" t="str">
        <f>LOOKUP(X837,{0,2.99,4.44,5.89},{"Low","Medium Low","Medium High","High"})</f>
        <v>Medium Low</v>
      </c>
      <c r="AI837" t="str">
        <f>LOOKUP(Y837,{0,4.12,5.23,6.34},{"Low","Medium Low","Medium High","High"})</f>
        <v>Medium Low</v>
      </c>
      <c r="AJ837" t="str">
        <f>LOOKUP(Z837,{0,4.08,5.4,6.72},{"Low","Medium Low","Medium High","High"})</f>
        <v>Low</v>
      </c>
      <c r="AK837" t="str">
        <f>LOOKUP(AA837,{0,3.41,4.83,6.25},{"Low","Medium Low","Medium High","High"})</f>
        <v>Medium Low</v>
      </c>
      <c r="AL837" t="str">
        <f>LOOKUP(AB837,{0,4.31,5.38,6.45},{"Low","Medium Low","Medium High","High"})</f>
        <v>Medium Low</v>
      </c>
      <c r="AM837">
        <f>VLOOKUP(C837,'CLEAN DATA'!$C$1:$BE$1213,25,FALSE)</f>
        <v>1</v>
      </c>
      <c r="AN837">
        <f>VLOOKUP($C837,'CLEAN DATA'!$C$1:$BE$1213,2,FALSE)</f>
        <v>66</v>
      </c>
      <c r="AO837" t="str">
        <f t="shared" si="223"/>
        <v>60+</v>
      </c>
      <c r="AP837">
        <f>VLOOKUP(C837,'AT Copy'!C836:BP2048,66,FALSE)</f>
        <v>1</v>
      </c>
      <c r="AQ837">
        <f>VLOOKUP(C837,'AT Copy'!C836:BP2048,40,FALSE)</f>
        <v>0</v>
      </c>
    </row>
    <row r="838" spans="1:43" x14ac:dyDescent="0.2">
      <c r="A838">
        <v>837</v>
      </c>
      <c r="B838" s="2">
        <v>44099.327222222222</v>
      </c>
      <c r="C838" t="s">
        <v>1061</v>
      </c>
      <c r="D838">
        <v>5</v>
      </c>
      <c r="E838">
        <v>4</v>
      </c>
      <c r="F838">
        <v>5</v>
      </c>
      <c r="G838">
        <v>5</v>
      </c>
      <c r="H838">
        <v>5</v>
      </c>
      <c r="I838">
        <v>5</v>
      </c>
      <c r="J838">
        <v>5</v>
      </c>
      <c r="K838">
        <v>6</v>
      </c>
      <c r="L838">
        <v>3</v>
      </c>
      <c r="M838">
        <v>2</v>
      </c>
      <c r="N838">
        <f t="shared" si="208"/>
        <v>5</v>
      </c>
      <c r="O838">
        <f t="shared" si="209"/>
        <v>4</v>
      </c>
      <c r="P838">
        <f t="shared" si="210"/>
        <v>5</v>
      </c>
      <c r="Q838">
        <f t="shared" si="211"/>
        <v>3</v>
      </c>
      <c r="R838">
        <f t="shared" si="212"/>
        <v>5</v>
      </c>
      <c r="S838">
        <f t="shared" si="213"/>
        <v>3</v>
      </c>
      <c r="T838">
        <f t="shared" si="214"/>
        <v>5</v>
      </c>
      <c r="U838">
        <f t="shared" si="215"/>
        <v>2</v>
      </c>
      <c r="V838">
        <f t="shared" si="216"/>
        <v>3</v>
      </c>
      <c r="W838">
        <f t="shared" si="217"/>
        <v>6</v>
      </c>
      <c r="X838">
        <f t="shared" si="218"/>
        <v>4</v>
      </c>
      <c r="Y838">
        <f t="shared" si="219"/>
        <v>4.5</v>
      </c>
      <c r="Z838">
        <f t="shared" si="220"/>
        <v>3.5</v>
      </c>
      <c r="AA838">
        <f t="shared" si="221"/>
        <v>3</v>
      </c>
      <c r="AB838">
        <f t="shared" si="222"/>
        <v>5.5</v>
      </c>
      <c r="AC838">
        <v>4.4400000000000004</v>
      </c>
      <c r="AD838">
        <v>5.23</v>
      </c>
      <c r="AE838">
        <v>5.4</v>
      </c>
      <c r="AF838">
        <v>4.83</v>
      </c>
      <c r="AG838">
        <v>5.38</v>
      </c>
      <c r="AH838" t="str">
        <f>LOOKUP(X838,{0,2.99,4.44,5.89},{"Low","Medium Low","Medium High","High"})</f>
        <v>Medium Low</v>
      </c>
      <c r="AI838" t="str">
        <f>LOOKUP(Y838,{0,4.12,5.23,6.34},{"Low","Medium Low","Medium High","High"})</f>
        <v>Medium Low</v>
      </c>
      <c r="AJ838" t="str">
        <f>LOOKUP(Z838,{0,4.08,5.4,6.72},{"Low","Medium Low","Medium High","High"})</f>
        <v>Low</v>
      </c>
      <c r="AK838" t="str">
        <f>LOOKUP(AA838,{0,3.41,4.83,6.25},{"Low","Medium Low","Medium High","High"})</f>
        <v>Low</v>
      </c>
      <c r="AL838" t="str">
        <f>LOOKUP(AB838,{0,4.31,5.38,6.45},{"Low","Medium Low","Medium High","High"})</f>
        <v>Medium High</v>
      </c>
      <c r="AM838">
        <f>VLOOKUP(C838,'CLEAN DATA'!$C$1:$BE$1213,25,FALSE)</f>
        <v>12</v>
      </c>
      <c r="AN838">
        <f>VLOOKUP($C838,'CLEAN DATA'!$C$1:$BE$1213,2,FALSE)</f>
        <v>30</v>
      </c>
      <c r="AO838" t="str">
        <f t="shared" si="223"/>
        <v>&lt;=30</v>
      </c>
      <c r="AP838">
        <f>VLOOKUP(C838,'AT Copy'!C837:BP2049,66,FALSE)</f>
        <v>1</v>
      </c>
      <c r="AQ838">
        <f>VLOOKUP(C838,'AT Copy'!C837:BP2049,40,FALSE)</f>
        <v>0</v>
      </c>
    </row>
    <row r="839" spans="1:43" x14ac:dyDescent="0.2">
      <c r="A839">
        <v>838</v>
      </c>
      <c r="B839" s="2">
        <v>44099.329224537039</v>
      </c>
      <c r="C839" t="s">
        <v>1063</v>
      </c>
      <c r="D839">
        <v>1</v>
      </c>
      <c r="E839">
        <v>6</v>
      </c>
      <c r="F839">
        <v>2</v>
      </c>
      <c r="G839">
        <v>4</v>
      </c>
      <c r="H839">
        <v>3</v>
      </c>
      <c r="I839">
        <v>1</v>
      </c>
      <c r="J839">
        <v>3</v>
      </c>
      <c r="K839">
        <v>6</v>
      </c>
      <c r="L839">
        <v>1</v>
      </c>
      <c r="M839">
        <v>7</v>
      </c>
      <c r="N839">
        <f t="shared" si="208"/>
        <v>1</v>
      </c>
      <c r="O839">
        <f t="shared" si="209"/>
        <v>2</v>
      </c>
      <c r="P839">
        <f t="shared" si="210"/>
        <v>2</v>
      </c>
      <c r="Q839">
        <f t="shared" si="211"/>
        <v>4</v>
      </c>
      <c r="R839">
        <f t="shared" si="212"/>
        <v>3</v>
      </c>
      <c r="S839">
        <f t="shared" si="213"/>
        <v>7</v>
      </c>
      <c r="T839">
        <f t="shared" si="214"/>
        <v>3</v>
      </c>
      <c r="U839">
        <f t="shared" si="215"/>
        <v>2</v>
      </c>
      <c r="V839">
        <f t="shared" si="216"/>
        <v>1</v>
      </c>
      <c r="W839">
        <f t="shared" si="217"/>
        <v>1</v>
      </c>
      <c r="X839">
        <f t="shared" si="218"/>
        <v>4</v>
      </c>
      <c r="Y839">
        <f t="shared" si="219"/>
        <v>2.5</v>
      </c>
      <c r="Z839">
        <f t="shared" si="220"/>
        <v>2</v>
      </c>
      <c r="AA839">
        <f t="shared" si="221"/>
        <v>2.5</v>
      </c>
      <c r="AB839">
        <f t="shared" si="222"/>
        <v>2</v>
      </c>
      <c r="AC839">
        <v>4.4400000000000004</v>
      </c>
      <c r="AD839">
        <v>5.23</v>
      </c>
      <c r="AE839">
        <v>5.4</v>
      </c>
      <c r="AF839">
        <v>4.83</v>
      </c>
      <c r="AG839">
        <v>5.38</v>
      </c>
      <c r="AH839" t="str">
        <f>LOOKUP(X839,{0,2.99,4.44,5.89},{"Low","Medium Low","Medium High","High"})</f>
        <v>Medium Low</v>
      </c>
      <c r="AI839" t="str">
        <f>LOOKUP(Y839,{0,4.12,5.23,6.34},{"Low","Medium Low","Medium High","High"})</f>
        <v>Low</v>
      </c>
      <c r="AJ839" t="str">
        <f>LOOKUP(Z839,{0,4.08,5.4,6.72},{"Low","Medium Low","Medium High","High"})</f>
        <v>Low</v>
      </c>
      <c r="AK839" t="str">
        <f>LOOKUP(AA839,{0,3.41,4.83,6.25},{"Low","Medium Low","Medium High","High"})</f>
        <v>Low</v>
      </c>
      <c r="AL839" t="str">
        <f>LOOKUP(AB839,{0,4.31,5.38,6.45},{"Low","Medium Low","Medium High","High"})</f>
        <v>Low</v>
      </c>
      <c r="AM839">
        <f>VLOOKUP(C839,'CLEAN DATA'!$C$1:$BE$1213,25,FALSE)</f>
        <v>6</v>
      </c>
      <c r="AN839">
        <f>VLOOKUP($C839,'CLEAN DATA'!$C$1:$BE$1213,2,FALSE)</f>
        <v>39</v>
      </c>
      <c r="AO839" t="str">
        <f t="shared" si="223"/>
        <v>31-40</v>
      </c>
      <c r="AP839">
        <f>VLOOKUP(C839,'AT Copy'!C838:BP2050,66,FALSE)</f>
        <v>1</v>
      </c>
      <c r="AQ839">
        <f>VLOOKUP(C839,'AT Copy'!C838:BP2050,40,FALSE)</f>
        <v>0</v>
      </c>
    </row>
    <row r="840" spans="1:43" x14ac:dyDescent="0.2">
      <c r="A840">
        <v>839</v>
      </c>
      <c r="B840" s="2">
        <v>44099.332627314812</v>
      </c>
      <c r="C840" t="s">
        <v>1064</v>
      </c>
      <c r="D840">
        <v>5</v>
      </c>
      <c r="E840">
        <v>3</v>
      </c>
      <c r="F840">
        <v>5</v>
      </c>
      <c r="G840">
        <v>6</v>
      </c>
      <c r="H840">
        <v>4</v>
      </c>
      <c r="I840">
        <v>3</v>
      </c>
      <c r="J840">
        <v>5</v>
      </c>
      <c r="K840">
        <v>3</v>
      </c>
      <c r="L840">
        <v>3</v>
      </c>
      <c r="M840">
        <v>4</v>
      </c>
      <c r="N840">
        <f t="shared" si="208"/>
        <v>5</v>
      </c>
      <c r="O840">
        <f t="shared" si="209"/>
        <v>5</v>
      </c>
      <c r="P840">
        <f t="shared" si="210"/>
        <v>5</v>
      </c>
      <c r="Q840">
        <f t="shared" si="211"/>
        <v>2</v>
      </c>
      <c r="R840">
        <f t="shared" si="212"/>
        <v>4</v>
      </c>
      <c r="S840">
        <f t="shared" si="213"/>
        <v>5</v>
      </c>
      <c r="T840">
        <f t="shared" si="214"/>
        <v>5</v>
      </c>
      <c r="U840">
        <f t="shared" si="215"/>
        <v>5</v>
      </c>
      <c r="V840">
        <f t="shared" si="216"/>
        <v>3</v>
      </c>
      <c r="W840">
        <f t="shared" si="217"/>
        <v>4</v>
      </c>
      <c r="X840">
        <f t="shared" si="218"/>
        <v>5</v>
      </c>
      <c r="Y840">
        <f t="shared" si="219"/>
        <v>5</v>
      </c>
      <c r="Z840">
        <f t="shared" si="220"/>
        <v>5</v>
      </c>
      <c r="AA840">
        <f t="shared" si="221"/>
        <v>2.5</v>
      </c>
      <c r="AB840">
        <f t="shared" si="222"/>
        <v>4</v>
      </c>
      <c r="AC840">
        <v>4.4400000000000004</v>
      </c>
      <c r="AD840">
        <v>5.23</v>
      </c>
      <c r="AE840">
        <v>5.4</v>
      </c>
      <c r="AF840">
        <v>4.83</v>
      </c>
      <c r="AG840">
        <v>5.38</v>
      </c>
      <c r="AH840" t="str">
        <f>LOOKUP(X840,{0,2.99,4.44,5.89},{"Low","Medium Low","Medium High","High"})</f>
        <v>Medium High</v>
      </c>
      <c r="AI840" t="str">
        <f>LOOKUP(Y840,{0,4.12,5.23,6.34},{"Low","Medium Low","Medium High","High"})</f>
        <v>Medium Low</v>
      </c>
      <c r="AJ840" t="str">
        <f>LOOKUP(Z840,{0,4.08,5.4,6.72},{"Low","Medium Low","Medium High","High"})</f>
        <v>Medium Low</v>
      </c>
      <c r="AK840" t="str">
        <f>LOOKUP(AA840,{0,3.41,4.83,6.25},{"Low","Medium Low","Medium High","High"})</f>
        <v>Low</v>
      </c>
      <c r="AL840" t="str">
        <f>LOOKUP(AB840,{0,4.31,5.38,6.45},{"Low","Medium Low","Medium High","High"})</f>
        <v>Low</v>
      </c>
      <c r="AM840">
        <f>VLOOKUP(C840,'CLEAN DATA'!$C$1:$BE$1213,25,FALSE)</f>
        <v>1</v>
      </c>
      <c r="AN840">
        <f>VLOOKUP($C840,'CLEAN DATA'!$C$1:$BE$1213,2,FALSE)</f>
        <v>38</v>
      </c>
      <c r="AO840" t="str">
        <f t="shared" si="223"/>
        <v>31-40</v>
      </c>
      <c r="AP840">
        <f>VLOOKUP(C840,'AT Copy'!C839:BP2051,66,FALSE)</f>
        <v>7</v>
      </c>
      <c r="AQ840">
        <f>VLOOKUP(C840,'AT Copy'!C839:BP2051,40,FALSE)</f>
        <v>0</v>
      </c>
    </row>
    <row r="841" spans="1:43" x14ac:dyDescent="0.2">
      <c r="A841">
        <v>840</v>
      </c>
      <c r="B841" s="2">
        <v>44099.340648148151</v>
      </c>
      <c r="C841" t="s">
        <v>1065</v>
      </c>
      <c r="D841">
        <v>6</v>
      </c>
      <c r="E841">
        <v>6</v>
      </c>
      <c r="F841">
        <v>7</v>
      </c>
      <c r="G841">
        <v>6</v>
      </c>
      <c r="H841">
        <v>7</v>
      </c>
      <c r="I841">
        <v>6</v>
      </c>
      <c r="J841">
        <v>6</v>
      </c>
      <c r="K841">
        <v>6</v>
      </c>
      <c r="L841">
        <v>7</v>
      </c>
      <c r="M841">
        <v>6</v>
      </c>
      <c r="N841">
        <f t="shared" si="208"/>
        <v>6</v>
      </c>
      <c r="O841">
        <f t="shared" si="209"/>
        <v>2</v>
      </c>
      <c r="P841">
        <f t="shared" si="210"/>
        <v>7</v>
      </c>
      <c r="Q841">
        <f t="shared" si="211"/>
        <v>2</v>
      </c>
      <c r="R841">
        <f t="shared" si="212"/>
        <v>7</v>
      </c>
      <c r="S841">
        <f t="shared" si="213"/>
        <v>2</v>
      </c>
      <c r="T841">
        <f t="shared" si="214"/>
        <v>6</v>
      </c>
      <c r="U841">
        <f t="shared" si="215"/>
        <v>2</v>
      </c>
      <c r="V841">
        <f t="shared" si="216"/>
        <v>7</v>
      </c>
      <c r="W841">
        <f t="shared" si="217"/>
        <v>2</v>
      </c>
      <c r="X841">
        <f t="shared" si="218"/>
        <v>4</v>
      </c>
      <c r="Y841">
        <f t="shared" si="219"/>
        <v>4</v>
      </c>
      <c r="Z841">
        <f t="shared" si="220"/>
        <v>4.5</v>
      </c>
      <c r="AA841">
        <f t="shared" si="221"/>
        <v>4.5</v>
      </c>
      <c r="AB841">
        <f t="shared" si="222"/>
        <v>4.5</v>
      </c>
      <c r="AC841">
        <v>4.4400000000000004</v>
      </c>
      <c r="AD841">
        <v>5.23</v>
      </c>
      <c r="AE841">
        <v>5.4</v>
      </c>
      <c r="AF841">
        <v>4.83</v>
      </c>
      <c r="AG841">
        <v>5.38</v>
      </c>
      <c r="AH841" t="str">
        <f>LOOKUP(X841,{0,2.99,4.44,5.89},{"Low","Medium Low","Medium High","High"})</f>
        <v>Medium Low</v>
      </c>
      <c r="AI841" t="str">
        <f>LOOKUP(Y841,{0,4.12,5.23,6.34},{"Low","Medium Low","Medium High","High"})</f>
        <v>Low</v>
      </c>
      <c r="AJ841" t="str">
        <f>LOOKUP(Z841,{0,4.08,5.4,6.72},{"Low","Medium Low","Medium High","High"})</f>
        <v>Medium Low</v>
      </c>
      <c r="AK841" t="str">
        <f>LOOKUP(AA841,{0,3.41,4.83,6.25},{"Low","Medium Low","Medium High","High"})</f>
        <v>Medium Low</v>
      </c>
      <c r="AL841" t="str">
        <f>LOOKUP(AB841,{0,4.31,5.38,6.45},{"Low","Medium Low","Medium High","High"})</f>
        <v>Medium Low</v>
      </c>
      <c r="AM841">
        <f>VLOOKUP(C841,'CLEAN DATA'!$C$1:$BE$1213,25,FALSE)</f>
        <v>9</v>
      </c>
      <c r="AN841">
        <f>VLOOKUP($C841,'CLEAN DATA'!$C$1:$BE$1213,2,FALSE)</f>
        <v>32</v>
      </c>
      <c r="AO841" t="str">
        <f t="shared" si="223"/>
        <v>31-40</v>
      </c>
      <c r="AP841">
        <f>VLOOKUP(C841,'AT Copy'!C840:BP2052,66,FALSE)</f>
        <v>1</v>
      </c>
      <c r="AQ841">
        <f>VLOOKUP(C841,'AT Copy'!C840:BP2052,40,FALSE)</f>
        <v>1</v>
      </c>
    </row>
    <row r="842" spans="1:43" x14ac:dyDescent="0.2">
      <c r="A842">
        <v>841</v>
      </c>
      <c r="B842" s="2">
        <v>44099.358576388891</v>
      </c>
      <c r="C842" t="s">
        <v>1066</v>
      </c>
      <c r="D842">
        <v>5</v>
      </c>
      <c r="E842">
        <v>3</v>
      </c>
      <c r="F842">
        <v>2</v>
      </c>
      <c r="G842">
        <v>3</v>
      </c>
      <c r="H842">
        <v>6</v>
      </c>
      <c r="I842">
        <v>6</v>
      </c>
      <c r="J842">
        <v>4</v>
      </c>
      <c r="K842">
        <v>2</v>
      </c>
      <c r="L842">
        <v>5</v>
      </c>
      <c r="M842">
        <v>2</v>
      </c>
      <c r="N842">
        <f t="shared" si="208"/>
        <v>5</v>
      </c>
      <c r="O842">
        <f t="shared" si="209"/>
        <v>5</v>
      </c>
      <c r="P842">
        <f t="shared" si="210"/>
        <v>2</v>
      </c>
      <c r="Q842">
        <f t="shared" si="211"/>
        <v>5</v>
      </c>
      <c r="R842">
        <f t="shared" si="212"/>
        <v>6</v>
      </c>
      <c r="S842">
        <f t="shared" si="213"/>
        <v>2</v>
      </c>
      <c r="T842">
        <f t="shared" si="214"/>
        <v>4</v>
      </c>
      <c r="U842">
        <f t="shared" si="215"/>
        <v>6</v>
      </c>
      <c r="V842">
        <f t="shared" si="216"/>
        <v>5</v>
      </c>
      <c r="W842">
        <f t="shared" si="217"/>
        <v>6</v>
      </c>
      <c r="X842">
        <f t="shared" si="218"/>
        <v>3.5</v>
      </c>
      <c r="Y842">
        <f t="shared" si="219"/>
        <v>4.5</v>
      </c>
      <c r="Z842">
        <f t="shared" si="220"/>
        <v>4</v>
      </c>
      <c r="AA842">
        <f t="shared" si="221"/>
        <v>5</v>
      </c>
      <c r="AB842">
        <f t="shared" si="222"/>
        <v>6</v>
      </c>
      <c r="AC842">
        <v>4.4400000000000004</v>
      </c>
      <c r="AD842">
        <v>5.23</v>
      </c>
      <c r="AE842">
        <v>5.4</v>
      </c>
      <c r="AF842">
        <v>4.83</v>
      </c>
      <c r="AG842">
        <v>5.38</v>
      </c>
      <c r="AH842" t="str">
        <f>LOOKUP(X842,{0,2.99,4.44,5.89},{"Low","Medium Low","Medium High","High"})</f>
        <v>Medium Low</v>
      </c>
      <c r="AI842" t="str">
        <f>LOOKUP(Y842,{0,4.12,5.23,6.34},{"Low","Medium Low","Medium High","High"})</f>
        <v>Medium Low</v>
      </c>
      <c r="AJ842" t="str">
        <f>LOOKUP(Z842,{0,4.08,5.4,6.72},{"Low","Medium Low","Medium High","High"})</f>
        <v>Low</v>
      </c>
      <c r="AK842" t="str">
        <f>LOOKUP(AA842,{0,3.41,4.83,6.25},{"Low","Medium Low","Medium High","High"})</f>
        <v>Medium High</v>
      </c>
      <c r="AL842" t="str">
        <f>LOOKUP(AB842,{0,4.31,5.38,6.45},{"Low","Medium Low","Medium High","High"})</f>
        <v>Medium High</v>
      </c>
      <c r="AM842">
        <f>VLOOKUP(C842,'CLEAN DATA'!$C$1:$BE$1213,25,FALSE)</f>
        <v>1</v>
      </c>
      <c r="AN842">
        <f>VLOOKUP($C842,'CLEAN DATA'!$C$1:$BE$1213,2,FALSE)</f>
        <v>31</v>
      </c>
      <c r="AO842" t="str">
        <f t="shared" si="223"/>
        <v>31-40</v>
      </c>
      <c r="AP842">
        <f>VLOOKUP(C842,'AT Copy'!C841:BP2053,66,FALSE)</f>
        <v>3</v>
      </c>
      <c r="AQ842">
        <f>VLOOKUP(C842,'AT Copy'!C841:BP2053,40,FALSE)</f>
        <v>0</v>
      </c>
    </row>
    <row r="843" spans="1:43" x14ac:dyDescent="0.2">
      <c r="A843">
        <v>842</v>
      </c>
      <c r="B843" s="2">
        <v>44099.363587962966</v>
      </c>
      <c r="C843" t="s">
        <v>1067</v>
      </c>
      <c r="D843">
        <v>7</v>
      </c>
      <c r="E843">
        <v>6</v>
      </c>
      <c r="F843">
        <v>7</v>
      </c>
      <c r="G843">
        <v>7</v>
      </c>
      <c r="H843">
        <v>7</v>
      </c>
      <c r="I843">
        <v>6</v>
      </c>
      <c r="J843">
        <v>7</v>
      </c>
      <c r="K843">
        <v>7</v>
      </c>
      <c r="L843">
        <v>6</v>
      </c>
      <c r="M843">
        <v>7</v>
      </c>
      <c r="N843">
        <f t="shared" si="208"/>
        <v>7</v>
      </c>
      <c r="O843">
        <f t="shared" si="209"/>
        <v>2</v>
      </c>
      <c r="P843">
        <f t="shared" si="210"/>
        <v>7</v>
      </c>
      <c r="Q843">
        <f t="shared" si="211"/>
        <v>1</v>
      </c>
      <c r="R843">
        <f t="shared" si="212"/>
        <v>7</v>
      </c>
      <c r="S843">
        <f t="shared" si="213"/>
        <v>2</v>
      </c>
      <c r="T843">
        <f t="shared" si="214"/>
        <v>7</v>
      </c>
      <c r="U843">
        <f t="shared" si="215"/>
        <v>1</v>
      </c>
      <c r="V843">
        <f t="shared" si="216"/>
        <v>6</v>
      </c>
      <c r="W843">
        <f t="shared" si="217"/>
        <v>1</v>
      </c>
      <c r="X843">
        <f t="shared" si="218"/>
        <v>4.5</v>
      </c>
      <c r="Y843">
        <f t="shared" si="219"/>
        <v>4.5</v>
      </c>
      <c r="Z843">
        <f t="shared" si="220"/>
        <v>4</v>
      </c>
      <c r="AA843">
        <f t="shared" si="221"/>
        <v>3.5</v>
      </c>
      <c r="AB843">
        <f t="shared" si="222"/>
        <v>4</v>
      </c>
      <c r="AC843">
        <v>4.4400000000000004</v>
      </c>
      <c r="AD843">
        <v>5.23</v>
      </c>
      <c r="AE843">
        <v>5.4</v>
      </c>
      <c r="AF843">
        <v>4.83</v>
      </c>
      <c r="AG843">
        <v>5.38</v>
      </c>
      <c r="AH843" t="str">
        <f>LOOKUP(X843,{0,2.99,4.44,5.89},{"Low","Medium Low","Medium High","High"})</f>
        <v>Medium High</v>
      </c>
      <c r="AI843" t="str">
        <f>LOOKUP(Y843,{0,4.12,5.23,6.34},{"Low","Medium Low","Medium High","High"})</f>
        <v>Medium Low</v>
      </c>
      <c r="AJ843" t="str">
        <f>LOOKUP(Z843,{0,4.08,5.4,6.72},{"Low","Medium Low","Medium High","High"})</f>
        <v>Low</v>
      </c>
      <c r="AK843" t="str">
        <f>LOOKUP(AA843,{0,3.41,4.83,6.25},{"Low","Medium Low","Medium High","High"})</f>
        <v>Medium Low</v>
      </c>
      <c r="AL843" t="str">
        <f>LOOKUP(AB843,{0,4.31,5.38,6.45},{"Low","Medium Low","Medium High","High"})</f>
        <v>Low</v>
      </c>
      <c r="AM843">
        <f>VLOOKUP(C843,'CLEAN DATA'!$C$1:$BE$1213,25,FALSE)</f>
        <v>1</v>
      </c>
      <c r="AN843">
        <f>VLOOKUP($C843,'CLEAN DATA'!$C$1:$BE$1213,2,FALSE)</f>
        <v>41</v>
      </c>
      <c r="AO843" t="str">
        <f t="shared" si="223"/>
        <v>41-50</v>
      </c>
      <c r="AP843">
        <f>VLOOKUP(C843,'AT Copy'!C842:BP2054,66,FALSE)</f>
        <v>1</v>
      </c>
      <c r="AQ843">
        <f>VLOOKUP(C843,'AT Copy'!C842:BP2054,40,FALSE)</f>
        <v>1</v>
      </c>
    </row>
    <row r="844" spans="1:43" x14ac:dyDescent="0.2">
      <c r="A844">
        <v>843</v>
      </c>
      <c r="B844" s="2">
        <v>44099.364756944444</v>
      </c>
      <c r="C844" t="s">
        <v>1068</v>
      </c>
      <c r="D844">
        <v>1</v>
      </c>
      <c r="E844">
        <v>7</v>
      </c>
      <c r="F844">
        <v>1</v>
      </c>
      <c r="G844">
        <v>7</v>
      </c>
      <c r="H844">
        <v>4</v>
      </c>
      <c r="I844">
        <v>5</v>
      </c>
      <c r="J844">
        <v>4</v>
      </c>
      <c r="K844">
        <v>6</v>
      </c>
      <c r="L844">
        <v>4</v>
      </c>
      <c r="M844">
        <v>3</v>
      </c>
      <c r="N844">
        <f t="shared" si="208"/>
        <v>1</v>
      </c>
      <c r="O844">
        <f t="shared" si="209"/>
        <v>1</v>
      </c>
      <c r="P844">
        <f t="shared" si="210"/>
        <v>1</v>
      </c>
      <c r="Q844">
        <f t="shared" si="211"/>
        <v>1</v>
      </c>
      <c r="R844">
        <f t="shared" si="212"/>
        <v>4</v>
      </c>
      <c r="S844">
        <f t="shared" si="213"/>
        <v>3</v>
      </c>
      <c r="T844">
        <f t="shared" si="214"/>
        <v>4</v>
      </c>
      <c r="U844">
        <f t="shared" si="215"/>
        <v>2</v>
      </c>
      <c r="V844">
        <f t="shared" si="216"/>
        <v>4</v>
      </c>
      <c r="W844">
        <f t="shared" si="217"/>
        <v>5</v>
      </c>
      <c r="X844">
        <f t="shared" si="218"/>
        <v>2</v>
      </c>
      <c r="Y844">
        <f t="shared" si="219"/>
        <v>2.5</v>
      </c>
      <c r="Z844">
        <f t="shared" si="220"/>
        <v>1.5</v>
      </c>
      <c r="AA844">
        <f t="shared" si="221"/>
        <v>2.5</v>
      </c>
      <c r="AB844">
        <f t="shared" si="222"/>
        <v>4.5</v>
      </c>
      <c r="AC844">
        <v>4.4400000000000004</v>
      </c>
      <c r="AD844">
        <v>5.23</v>
      </c>
      <c r="AE844">
        <v>5.4</v>
      </c>
      <c r="AF844">
        <v>4.83</v>
      </c>
      <c r="AG844">
        <v>5.38</v>
      </c>
      <c r="AH844" t="str">
        <f>LOOKUP(X844,{0,2.99,4.44,5.89},{"Low","Medium Low","Medium High","High"})</f>
        <v>Low</v>
      </c>
      <c r="AI844" t="str">
        <f>LOOKUP(Y844,{0,4.12,5.23,6.34},{"Low","Medium Low","Medium High","High"})</f>
        <v>Low</v>
      </c>
      <c r="AJ844" t="str">
        <f>LOOKUP(Z844,{0,4.08,5.4,6.72},{"Low","Medium Low","Medium High","High"})</f>
        <v>Low</v>
      </c>
      <c r="AK844" t="str">
        <f>LOOKUP(AA844,{0,3.41,4.83,6.25},{"Low","Medium Low","Medium High","High"})</f>
        <v>Low</v>
      </c>
      <c r="AL844" t="str">
        <f>LOOKUP(AB844,{0,4.31,5.38,6.45},{"Low","Medium Low","Medium High","High"})</f>
        <v>Medium Low</v>
      </c>
      <c r="AM844">
        <f>VLOOKUP(C844,'CLEAN DATA'!$C$1:$BE$1213,25,FALSE)</f>
        <v>3</v>
      </c>
      <c r="AN844">
        <f>VLOOKUP($C844,'CLEAN DATA'!$C$1:$BE$1213,2,FALSE)</f>
        <v>71</v>
      </c>
      <c r="AO844" t="str">
        <f t="shared" si="223"/>
        <v>60+</v>
      </c>
      <c r="AP844">
        <f>VLOOKUP(C844,'AT Copy'!C843:BP2055,66,FALSE)</f>
        <v>1</v>
      </c>
      <c r="AQ844">
        <f>VLOOKUP(C844,'AT Copy'!C843:BP2055,40,FALSE)</f>
        <v>0</v>
      </c>
    </row>
    <row r="845" spans="1:43" x14ac:dyDescent="0.2">
      <c r="A845">
        <v>844</v>
      </c>
      <c r="B845" s="2">
        <v>44099.365416666667</v>
      </c>
      <c r="C845" t="s">
        <v>1069</v>
      </c>
      <c r="D845">
        <v>7</v>
      </c>
      <c r="E845">
        <v>4</v>
      </c>
      <c r="F845">
        <v>7</v>
      </c>
      <c r="G845">
        <v>1</v>
      </c>
      <c r="H845">
        <v>7</v>
      </c>
      <c r="I845">
        <v>7</v>
      </c>
      <c r="J845">
        <v>6</v>
      </c>
      <c r="K845">
        <v>1</v>
      </c>
      <c r="L845">
        <v>7</v>
      </c>
      <c r="M845">
        <v>3</v>
      </c>
      <c r="N845">
        <f t="shared" si="208"/>
        <v>7</v>
      </c>
      <c r="O845">
        <f t="shared" si="209"/>
        <v>4</v>
      </c>
      <c r="P845">
        <f t="shared" si="210"/>
        <v>7</v>
      </c>
      <c r="Q845">
        <f t="shared" si="211"/>
        <v>7</v>
      </c>
      <c r="R845">
        <f t="shared" si="212"/>
        <v>7</v>
      </c>
      <c r="S845">
        <f t="shared" si="213"/>
        <v>1</v>
      </c>
      <c r="T845">
        <f t="shared" si="214"/>
        <v>6</v>
      </c>
      <c r="U845">
        <f t="shared" si="215"/>
        <v>7</v>
      </c>
      <c r="V845">
        <f t="shared" si="216"/>
        <v>7</v>
      </c>
      <c r="W845">
        <f t="shared" si="217"/>
        <v>5</v>
      </c>
      <c r="X845">
        <f t="shared" si="218"/>
        <v>4</v>
      </c>
      <c r="Y845">
        <f t="shared" si="219"/>
        <v>5</v>
      </c>
      <c r="Z845">
        <f t="shared" si="220"/>
        <v>7</v>
      </c>
      <c r="AA845">
        <f t="shared" si="221"/>
        <v>7</v>
      </c>
      <c r="AB845">
        <f t="shared" si="222"/>
        <v>6</v>
      </c>
      <c r="AC845">
        <v>4.4400000000000004</v>
      </c>
      <c r="AD845">
        <v>5.23</v>
      </c>
      <c r="AE845">
        <v>5.4</v>
      </c>
      <c r="AF845">
        <v>4.83</v>
      </c>
      <c r="AG845">
        <v>5.38</v>
      </c>
      <c r="AH845" t="str">
        <f>LOOKUP(X845,{0,2.99,4.44,5.89},{"Low","Medium Low","Medium High","High"})</f>
        <v>Medium Low</v>
      </c>
      <c r="AI845" t="str">
        <f>LOOKUP(Y845,{0,4.12,5.23,6.34},{"Low","Medium Low","Medium High","High"})</f>
        <v>Medium Low</v>
      </c>
      <c r="AJ845" t="str">
        <f>LOOKUP(Z845,{0,4.08,5.4,6.72},{"Low","Medium Low","Medium High","High"})</f>
        <v>High</v>
      </c>
      <c r="AK845" t="str">
        <f>LOOKUP(AA845,{0,3.41,4.83,6.25},{"Low","Medium Low","Medium High","High"})</f>
        <v>High</v>
      </c>
      <c r="AL845" t="str">
        <f>LOOKUP(AB845,{0,4.31,5.38,6.45},{"Low","Medium Low","Medium High","High"})</f>
        <v>Medium High</v>
      </c>
      <c r="AM845">
        <f>VLOOKUP(C845,'CLEAN DATA'!$C$1:$BE$1213,25,FALSE)</f>
        <v>1</v>
      </c>
      <c r="AN845">
        <f>VLOOKUP($C845,'CLEAN DATA'!$C$1:$BE$1213,2,FALSE)</f>
        <v>40</v>
      </c>
      <c r="AO845" t="str">
        <f t="shared" si="223"/>
        <v>31-40</v>
      </c>
      <c r="AP845">
        <f>VLOOKUP(C845,'AT Copy'!C844:BP2056,66,FALSE)</f>
        <v>8</v>
      </c>
      <c r="AQ845">
        <f>VLOOKUP(C845,'AT Copy'!C844:BP2056,40,FALSE)</f>
        <v>0</v>
      </c>
    </row>
    <row r="846" spans="1:43" x14ac:dyDescent="0.2">
      <c r="A846">
        <v>845</v>
      </c>
      <c r="B846" s="2">
        <v>44099.367766203701</v>
      </c>
      <c r="C846" t="s">
        <v>1070</v>
      </c>
      <c r="D846">
        <v>6</v>
      </c>
      <c r="E846">
        <v>5</v>
      </c>
      <c r="F846">
        <v>6</v>
      </c>
      <c r="G846">
        <v>6</v>
      </c>
      <c r="H846">
        <v>7</v>
      </c>
      <c r="I846">
        <v>5</v>
      </c>
      <c r="J846">
        <v>6</v>
      </c>
      <c r="K846">
        <v>5</v>
      </c>
      <c r="L846">
        <v>5</v>
      </c>
      <c r="M846">
        <v>5</v>
      </c>
      <c r="N846">
        <f t="shared" si="208"/>
        <v>6</v>
      </c>
      <c r="O846">
        <f t="shared" si="209"/>
        <v>3</v>
      </c>
      <c r="P846">
        <f t="shared" si="210"/>
        <v>6</v>
      </c>
      <c r="Q846">
        <f t="shared" si="211"/>
        <v>2</v>
      </c>
      <c r="R846">
        <f t="shared" si="212"/>
        <v>7</v>
      </c>
      <c r="S846">
        <f t="shared" si="213"/>
        <v>3</v>
      </c>
      <c r="T846">
        <f t="shared" si="214"/>
        <v>6</v>
      </c>
      <c r="U846">
        <f t="shared" si="215"/>
        <v>3</v>
      </c>
      <c r="V846">
        <f t="shared" si="216"/>
        <v>5</v>
      </c>
      <c r="W846">
        <f t="shared" si="217"/>
        <v>3</v>
      </c>
      <c r="X846">
        <f t="shared" si="218"/>
        <v>4.5</v>
      </c>
      <c r="Y846">
        <f t="shared" si="219"/>
        <v>4.5</v>
      </c>
      <c r="Z846">
        <f t="shared" si="220"/>
        <v>4.5</v>
      </c>
      <c r="AA846">
        <f t="shared" si="221"/>
        <v>3.5</v>
      </c>
      <c r="AB846">
        <f t="shared" si="222"/>
        <v>5</v>
      </c>
      <c r="AC846">
        <v>4.4400000000000004</v>
      </c>
      <c r="AD846">
        <v>5.23</v>
      </c>
      <c r="AE846">
        <v>5.4</v>
      </c>
      <c r="AF846">
        <v>4.83</v>
      </c>
      <c r="AG846">
        <v>5.38</v>
      </c>
      <c r="AH846" t="str">
        <f>LOOKUP(X846,{0,2.99,4.44,5.89},{"Low","Medium Low","Medium High","High"})</f>
        <v>Medium High</v>
      </c>
      <c r="AI846" t="str">
        <f>LOOKUP(Y846,{0,4.12,5.23,6.34},{"Low","Medium Low","Medium High","High"})</f>
        <v>Medium Low</v>
      </c>
      <c r="AJ846" t="str">
        <f>LOOKUP(Z846,{0,4.08,5.4,6.72},{"Low","Medium Low","Medium High","High"})</f>
        <v>Medium Low</v>
      </c>
      <c r="AK846" t="str">
        <f>LOOKUP(AA846,{0,3.41,4.83,6.25},{"Low","Medium Low","Medium High","High"})</f>
        <v>Medium Low</v>
      </c>
      <c r="AL846" t="str">
        <f>LOOKUP(AB846,{0,4.31,5.38,6.45},{"Low","Medium Low","Medium High","High"})</f>
        <v>Medium Low</v>
      </c>
      <c r="AM846">
        <f>VLOOKUP(C846,'CLEAN DATA'!$C$1:$BE$1213,25,FALSE)</f>
        <v>10</v>
      </c>
      <c r="AN846">
        <f>VLOOKUP($C846,'CLEAN DATA'!$C$1:$BE$1213,2,FALSE)</f>
        <v>30</v>
      </c>
      <c r="AO846" t="str">
        <f t="shared" si="223"/>
        <v>&lt;=30</v>
      </c>
      <c r="AP846">
        <f>VLOOKUP(C846,'AT Copy'!C845:BP2057,66,FALSE)</f>
        <v>7</v>
      </c>
      <c r="AQ846">
        <f>VLOOKUP(C846,'AT Copy'!C845:BP2057,40,FALSE)</f>
        <v>1</v>
      </c>
    </row>
    <row r="847" spans="1:43" x14ac:dyDescent="0.2">
      <c r="A847">
        <v>846</v>
      </c>
      <c r="B847" s="2">
        <v>44099.367777777778</v>
      </c>
      <c r="C847" t="s">
        <v>1071</v>
      </c>
      <c r="D847">
        <v>3</v>
      </c>
      <c r="E847">
        <v>1</v>
      </c>
      <c r="F847">
        <v>7</v>
      </c>
      <c r="G847">
        <v>5</v>
      </c>
      <c r="H847">
        <v>6</v>
      </c>
      <c r="I847">
        <v>6</v>
      </c>
      <c r="J847">
        <v>7</v>
      </c>
      <c r="K847">
        <v>2</v>
      </c>
      <c r="L847">
        <v>3</v>
      </c>
      <c r="M847">
        <v>4</v>
      </c>
      <c r="N847">
        <f t="shared" si="208"/>
        <v>3</v>
      </c>
      <c r="O847">
        <f t="shared" si="209"/>
        <v>7</v>
      </c>
      <c r="P847">
        <f t="shared" si="210"/>
        <v>7</v>
      </c>
      <c r="Q847">
        <f t="shared" si="211"/>
        <v>3</v>
      </c>
      <c r="R847">
        <f t="shared" si="212"/>
        <v>6</v>
      </c>
      <c r="S847">
        <f t="shared" si="213"/>
        <v>2</v>
      </c>
      <c r="T847">
        <f t="shared" si="214"/>
        <v>7</v>
      </c>
      <c r="U847">
        <f t="shared" si="215"/>
        <v>6</v>
      </c>
      <c r="V847">
        <f t="shared" si="216"/>
        <v>3</v>
      </c>
      <c r="W847">
        <f t="shared" si="217"/>
        <v>4</v>
      </c>
      <c r="X847">
        <f t="shared" si="218"/>
        <v>2.5</v>
      </c>
      <c r="Y847">
        <f t="shared" si="219"/>
        <v>7</v>
      </c>
      <c r="Z847">
        <f t="shared" si="220"/>
        <v>6.5</v>
      </c>
      <c r="AA847">
        <f t="shared" si="221"/>
        <v>3</v>
      </c>
      <c r="AB847">
        <f t="shared" si="222"/>
        <v>5</v>
      </c>
      <c r="AC847">
        <v>4.4400000000000004</v>
      </c>
      <c r="AD847">
        <v>5.23</v>
      </c>
      <c r="AE847">
        <v>5.4</v>
      </c>
      <c r="AF847">
        <v>4.83</v>
      </c>
      <c r="AG847">
        <v>5.38</v>
      </c>
      <c r="AH847" t="str">
        <f>LOOKUP(X847,{0,2.99,4.44,5.89},{"Low","Medium Low","Medium High","High"})</f>
        <v>Low</v>
      </c>
      <c r="AI847" t="str">
        <f>LOOKUP(Y847,{0,4.12,5.23,6.34},{"Low","Medium Low","Medium High","High"})</f>
        <v>High</v>
      </c>
      <c r="AJ847" t="str">
        <f>LOOKUP(Z847,{0,4.08,5.4,6.72},{"Low","Medium Low","Medium High","High"})</f>
        <v>Medium High</v>
      </c>
      <c r="AK847" t="str">
        <f>LOOKUP(AA847,{0,3.41,4.83,6.25},{"Low","Medium Low","Medium High","High"})</f>
        <v>Low</v>
      </c>
      <c r="AL847" t="str">
        <f>LOOKUP(AB847,{0,4.31,5.38,6.45},{"Low","Medium Low","Medium High","High"})</f>
        <v>Medium Low</v>
      </c>
      <c r="AM847">
        <f>VLOOKUP(C847,'CLEAN DATA'!$C$1:$BE$1213,25,FALSE)</f>
        <v>12</v>
      </c>
      <c r="AN847">
        <f>VLOOKUP($C847,'CLEAN DATA'!$C$1:$BE$1213,2,FALSE)</f>
        <v>62</v>
      </c>
      <c r="AO847" t="str">
        <f t="shared" si="223"/>
        <v>60+</v>
      </c>
      <c r="AP847">
        <f>VLOOKUP(C847,'AT Copy'!C846:BP2058,66,FALSE)</f>
        <v>6</v>
      </c>
      <c r="AQ847">
        <f>VLOOKUP(C847,'AT Copy'!C846:BP2058,40,FALSE)</f>
        <v>1</v>
      </c>
    </row>
    <row r="848" spans="1:43" x14ac:dyDescent="0.2">
      <c r="A848">
        <v>847</v>
      </c>
      <c r="B848" s="2">
        <v>44099.370162037034</v>
      </c>
      <c r="C848" t="s">
        <v>1073</v>
      </c>
      <c r="D848">
        <v>7</v>
      </c>
      <c r="E848">
        <v>4</v>
      </c>
      <c r="F848">
        <v>5</v>
      </c>
      <c r="G848">
        <v>3</v>
      </c>
      <c r="H848">
        <v>2</v>
      </c>
      <c r="I848">
        <v>6</v>
      </c>
      <c r="J848">
        <v>6</v>
      </c>
      <c r="K848">
        <v>3</v>
      </c>
      <c r="L848">
        <v>2</v>
      </c>
      <c r="M848">
        <v>5</v>
      </c>
      <c r="N848">
        <f t="shared" si="208"/>
        <v>7</v>
      </c>
      <c r="O848">
        <f t="shared" si="209"/>
        <v>4</v>
      </c>
      <c r="P848">
        <f t="shared" si="210"/>
        <v>5</v>
      </c>
      <c r="Q848">
        <f t="shared" si="211"/>
        <v>5</v>
      </c>
      <c r="R848">
        <f t="shared" si="212"/>
        <v>2</v>
      </c>
      <c r="S848">
        <f t="shared" si="213"/>
        <v>2</v>
      </c>
      <c r="T848">
        <f t="shared" si="214"/>
        <v>6</v>
      </c>
      <c r="U848">
        <f t="shared" si="215"/>
        <v>5</v>
      </c>
      <c r="V848">
        <f t="shared" si="216"/>
        <v>2</v>
      </c>
      <c r="W848">
        <f t="shared" si="217"/>
        <v>3</v>
      </c>
      <c r="X848">
        <f t="shared" si="218"/>
        <v>4.5</v>
      </c>
      <c r="Y848">
        <f t="shared" si="219"/>
        <v>5</v>
      </c>
      <c r="Z848">
        <f t="shared" si="220"/>
        <v>5</v>
      </c>
      <c r="AA848">
        <f t="shared" si="221"/>
        <v>3.5</v>
      </c>
      <c r="AB848">
        <f t="shared" si="222"/>
        <v>2.5</v>
      </c>
      <c r="AC848">
        <v>4.4400000000000004</v>
      </c>
      <c r="AD848">
        <v>5.23</v>
      </c>
      <c r="AE848">
        <v>5.4</v>
      </c>
      <c r="AF848">
        <v>4.83</v>
      </c>
      <c r="AG848">
        <v>5.38</v>
      </c>
      <c r="AH848" t="str">
        <f>LOOKUP(X848,{0,2.99,4.44,5.89},{"Low","Medium Low","Medium High","High"})</f>
        <v>Medium High</v>
      </c>
      <c r="AI848" t="str">
        <f>LOOKUP(Y848,{0,4.12,5.23,6.34},{"Low","Medium Low","Medium High","High"})</f>
        <v>Medium Low</v>
      </c>
      <c r="AJ848" t="str">
        <f>LOOKUP(Z848,{0,4.08,5.4,6.72},{"Low","Medium Low","Medium High","High"})</f>
        <v>Medium Low</v>
      </c>
      <c r="AK848" t="str">
        <f>LOOKUP(AA848,{0,3.41,4.83,6.25},{"Low","Medium Low","Medium High","High"})</f>
        <v>Medium Low</v>
      </c>
      <c r="AL848" t="str">
        <f>LOOKUP(AB848,{0,4.31,5.38,6.45},{"Low","Medium Low","Medium High","High"})</f>
        <v>Low</v>
      </c>
      <c r="AM848">
        <f>VLOOKUP(C848,'CLEAN DATA'!$C$1:$BE$1213,25,FALSE)</f>
        <v>9</v>
      </c>
      <c r="AN848">
        <f>VLOOKUP($C848,'CLEAN DATA'!$C$1:$BE$1213,2,FALSE)</f>
        <v>25</v>
      </c>
      <c r="AO848" t="str">
        <f t="shared" si="223"/>
        <v>&lt;=30</v>
      </c>
      <c r="AP848">
        <f>VLOOKUP(C848,'AT Copy'!C847:BP2059,66,FALSE)</f>
        <v>1</v>
      </c>
      <c r="AQ848">
        <f>VLOOKUP(C848,'AT Copy'!C847:BP2059,40,FALSE)</f>
        <v>0</v>
      </c>
    </row>
    <row r="849" spans="1:43" x14ac:dyDescent="0.2">
      <c r="A849">
        <v>848</v>
      </c>
      <c r="B849" s="2">
        <v>44099.371666666666</v>
      </c>
      <c r="C849" t="s">
        <v>1074</v>
      </c>
      <c r="D849">
        <v>6</v>
      </c>
      <c r="E849">
        <v>5</v>
      </c>
      <c r="F849">
        <v>6</v>
      </c>
      <c r="G849">
        <v>7</v>
      </c>
      <c r="H849">
        <v>7</v>
      </c>
      <c r="I849">
        <v>5</v>
      </c>
      <c r="J849">
        <v>7</v>
      </c>
      <c r="K849">
        <v>7</v>
      </c>
      <c r="L849">
        <v>7</v>
      </c>
      <c r="M849">
        <v>6</v>
      </c>
      <c r="N849">
        <f t="shared" si="208"/>
        <v>6</v>
      </c>
      <c r="O849">
        <f t="shared" si="209"/>
        <v>3</v>
      </c>
      <c r="P849">
        <f t="shared" si="210"/>
        <v>6</v>
      </c>
      <c r="Q849">
        <f t="shared" si="211"/>
        <v>1</v>
      </c>
      <c r="R849">
        <f t="shared" si="212"/>
        <v>7</v>
      </c>
      <c r="S849">
        <f t="shared" si="213"/>
        <v>3</v>
      </c>
      <c r="T849">
        <f t="shared" si="214"/>
        <v>7</v>
      </c>
      <c r="U849">
        <f t="shared" si="215"/>
        <v>1</v>
      </c>
      <c r="V849">
        <f t="shared" si="216"/>
        <v>7</v>
      </c>
      <c r="W849">
        <f t="shared" si="217"/>
        <v>2</v>
      </c>
      <c r="X849">
        <f t="shared" si="218"/>
        <v>4.5</v>
      </c>
      <c r="Y849">
        <f t="shared" si="219"/>
        <v>5</v>
      </c>
      <c r="Z849">
        <f t="shared" si="220"/>
        <v>3.5</v>
      </c>
      <c r="AA849">
        <f t="shared" si="221"/>
        <v>4</v>
      </c>
      <c r="AB849">
        <f t="shared" si="222"/>
        <v>4.5</v>
      </c>
      <c r="AC849">
        <v>4.4400000000000004</v>
      </c>
      <c r="AD849">
        <v>5.23</v>
      </c>
      <c r="AE849">
        <v>5.4</v>
      </c>
      <c r="AF849">
        <v>4.83</v>
      </c>
      <c r="AG849">
        <v>5.38</v>
      </c>
      <c r="AH849" t="str">
        <f>LOOKUP(X849,{0,2.99,4.44,5.89},{"Low","Medium Low","Medium High","High"})</f>
        <v>Medium High</v>
      </c>
      <c r="AI849" t="str">
        <f>LOOKUP(Y849,{0,4.12,5.23,6.34},{"Low","Medium Low","Medium High","High"})</f>
        <v>Medium Low</v>
      </c>
      <c r="AJ849" t="str">
        <f>LOOKUP(Z849,{0,4.08,5.4,6.72},{"Low","Medium Low","Medium High","High"})</f>
        <v>Low</v>
      </c>
      <c r="AK849" t="str">
        <f>LOOKUP(AA849,{0,3.41,4.83,6.25},{"Low","Medium Low","Medium High","High"})</f>
        <v>Medium Low</v>
      </c>
      <c r="AL849" t="str">
        <f>LOOKUP(AB849,{0,4.31,5.38,6.45},{"Low","Medium Low","Medium High","High"})</f>
        <v>Medium Low</v>
      </c>
      <c r="AM849">
        <f>VLOOKUP(C849,'CLEAN DATA'!$C$1:$BE$1213,25,FALSE)</f>
        <v>1</v>
      </c>
      <c r="AN849">
        <f>VLOOKUP($C849,'CLEAN DATA'!$C$1:$BE$1213,2,FALSE)</f>
        <v>52</v>
      </c>
      <c r="AO849" t="str">
        <f t="shared" si="223"/>
        <v>51-60</v>
      </c>
      <c r="AP849">
        <f>VLOOKUP(C849,'AT Copy'!C848:BP2060,66,FALSE)</f>
        <v>1</v>
      </c>
      <c r="AQ849">
        <f>VLOOKUP(C849,'AT Copy'!C848:BP2060,40,FALSE)</f>
        <v>0</v>
      </c>
    </row>
    <row r="850" spans="1:43" x14ac:dyDescent="0.2">
      <c r="A850">
        <v>849</v>
      </c>
      <c r="B850" s="2">
        <v>44099.377164351848</v>
      </c>
      <c r="C850" t="s">
        <v>1075</v>
      </c>
      <c r="D850">
        <v>7</v>
      </c>
      <c r="E850">
        <v>7</v>
      </c>
      <c r="F850">
        <v>7</v>
      </c>
      <c r="G850">
        <v>7</v>
      </c>
      <c r="H850">
        <v>7</v>
      </c>
      <c r="I850">
        <v>7</v>
      </c>
      <c r="J850">
        <v>7</v>
      </c>
      <c r="K850">
        <v>7</v>
      </c>
      <c r="L850">
        <v>7</v>
      </c>
      <c r="M850">
        <v>7</v>
      </c>
      <c r="N850">
        <f t="shared" si="208"/>
        <v>7</v>
      </c>
      <c r="O850">
        <f t="shared" si="209"/>
        <v>1</v>
      </c>
      <c r="P850">
        <f t="shared" si="210"/>
        <v>7</v>
      </c>
      <c r="Q850">
        <f t="shared" si="211"/>
        <v>1</v>
      </c>
      <c r="R850">
        <f t="shared" si="212"/>
        <v>7</v>
      </c>
      <c r="S850">
        <f t="shared" si="213"/>
        <v>1</v>
      </c>
      <c r="T850">
        <f t="shared" si="214"/>
        <v>7</v>
      </c>
      <c r="U850">
        <f t="shared" si="215"/>
        <v>1</v>
      </c>
      <c r="V850">
        <f t="shared" si="216"/>
        <v>7</v>
      </c>
      <c r="W850">
        <f t="shared" si="217"/>
        <v>1</v>
      </c>
      <c r="X850">
        <f t="shared" si="218"/>
        <v>4</v>
      </c>
      <c r="Y850">
        <f t="shared" si="219"/>
        <v>4</v>
      </c>
      <c r="Z850">
        <f t="shared" si="220"/>
        <v>4</v>
      </c>
      <c r="AA850">
        <f t="shared" si="221"/>
        <v>4</v>
      </c>
      <c r="AB850">
        <f t="shared" si="222"/>
        <v>4</v>
      </c>
      <c r="AC850">
        <v>4.4400000000000004</v>
      </c>
      <c r="AD850">
        <v>5.23</v>
      </c>
      <c r="AE850">
        <v>5.4</v>
      </c>
      <c r="AF850">
        <v>4.83</v>
      </c>
      <c r="AG850">
        <v>5.38</v>
      </c>
      <c r="AH850" t="str">
        <f>LOOKUP(X850,{0,2.99,4.44,5.89},{"Low","Medium Low","Medium High","High"})</f>
        <v>Medium Low</v>
      </c>
      <c r="AI850" t="str">
        <f>LOOKUP(Y850,{0,4.12,5.23,6.34},{"Low","Medium Low","Medium High","High"})</f>
        <v>Low</v>
      </c>
      <c r="AJ850" t="str">
        <f>LOOKUP(Z850,{0,4.08,5.4,6.72},{"Low","Medium Low","Medium High","High"})</f>
        <v>Low</v>
      </c>
      <c r="AK850" t="str">
        <f>LOOKUP(AA850,{0,3.41,4.83,6.25},{"Low","Medium Low","Medium High","High"})</f>
        <v>Medium Low</v>
      </c>
      <c r="AL850" t="str">
        <f>LOOKUP(AB850,{0,4.31,5.38,6.45},{"Low","Medium Low","Medium High","High"})</f>
        <v>Low</v>
      </c>
      <c r="AM850">
        <f>VLOOKUP(C850,'CLEAN DATA'!$C$1:$BE$1213,25,FALSE)</f>
        <v>1</v>
      </c>
      <c r="AN850">
        <f>VLOOKUP($C850,'CLEAN DATA'!$C$1:$BE$1213,2,FALSE)</f>
        <v>30</v>
      </c>
      <c r="AO850" t="str">
        <f t="shared" si="223"/>
        <v>&lt;=30</v>
      </c>
      <c r="AP850">
        <f>VLOOKUP(C850,'AT Copy'!C849:BP2061,66,FALSE)</f>
        <v>1</v>
      </c>
      <c r="AQ850">
        <f>VLOOKUP(C850,'AT Copy'!C849:BP2061,40,FALSE)</f>
        <v>1</v>
      </c>
    </row>
    <row r="851" spans="1:43" x14ac:dyDescent="0.2">
      <c r="A851">
        <v>850</v>
      </c>
      <c r="B851" s="2">
        <v>44099.377615740741</v>
      </c>
      <c r="C851" t="s">
        <v>1076</v>
      </c>
      <c r="D851">
        <v>6</v>
      </c>
      <c r="E851">
        <v>6</v>
      </c>
      <c r="F851">
        <v>3</v>
      </c>
      <c r="G851">
        <v>4</v>
      </c>
      <c r="H851">
        <v>6</v>
      </c>
      <c r="I851">
        <v>5</v>
      </c>
      <c r="J851">
        <v>5</v>
      </c>
      <c r="K851">
        <v>3</v>
      </c>
      <c r="L851">
        <v>5</v>
      </c>
      <c r="M851">
        <v>1</v>
      </c>
      <c r="N851">
        <f t="shared" si="208"/>
        <v>6</v>
      </c>
      <c r="O851">
        <f t="shared" si="209"/>
        <v>2</v>
      </c>
      <c r="P851">
        <f t="shared" si="210"/>
        <v>3</v>
      </c>
      <c r="Q851">
        <f t="shared" si="211"/>
        <v>4</v>
      </c>
      <c r="R851">
        <f t="shared" si="212"/>
        <v>6</v>
      </c>
      <c r="S851">
        <f t="shared" si="213"/>
        <v>3</v>
      </c>
      <c r="T851">
        <f t="shared" si="214"/>
        <v>5</v>
      </c>
      <c r="U851">
        <f t="shared" si="215"/>
        <v>5</v>
      </c>
      <c r="V851">
        <f t="shared" si="216"/>
        <v>5</v>
      </c>
      <c r="W851">
        <f t="shared" si="217"/>
        <v>7</v>
      </c>
      <c r="X851">
        <f t="shared" si="218"/>
        <v>4.5</v>
      </c>
      <c r="Y851">
        <f t="shared" si="219"/>
        <v>3.5</v>
      </c>
      <c r="Z851">
        <f t="shared" si="220"/>
        <v>4</v>
      </c>
      <c r="AA851">
        <f t="shared" si="221"/>
        <v>4.5</v>
      </c>
      <c r="AB851">
        <f t="shared" si="222"/>
        <v>6.5</v>
      </c>
      <c r="AC851">
        <v>4.4400000000000004</v>
      </c>
      <c r="AD851">
        <v>5.23</v>
      </c>
      <c r="AE851">
        <v>5.4</v>
      </c>
      <c r="AF851">
        <v>4.83</v>
      </c>
      <c r="AG851">
        <v>5.38</v>
      </c>
      <c r="AH851" t="str">
        <f>LOOKUP(X851,{0,2.99,4.44,5.89},{"Low","Medium Low","Medium High","High"})</f>
        <v>Medium High</v>
      </c>
      <c r="AI851" t="str">
        <f>LOOKUP(Y851,{0,4.12,5.23,6.34},{"Low","Medium Low","Medium High","High"})</f>
        <v>Low</v>
      </c>
      <c r="AJ851" t="str">
        <f>LOOKUP(Z851,{0,4.08,5.4,6.72},{"Low","Medium Low","Medium High","High"})</f>
        <v>Low</v>
      </c>
      <c r="AK851" t="str">
        <f>LOOKUP(AA851,{0,3.41,4.83,6.25},{"Low","Medium Low","Medium High","High"})</f>
        <v>Medium Low</v>
      </c>
      <c r="AL851" t="str">
        <f>LOOKUP(AB851,{0,4.31,5.38,6.45},{"Low","Medium Low","Medium High","High"})</f>
        <v>High</v>
      </c>
      <c r="AM851">
        <f>VLOOKUP(C851,'CLEAN DATA'!$C$1:$BE$1213,25,FALSE)</f>
        <v>5</v>
      </c>
      <c r="AN851">
        <f>VLOOKUP($C851,'CLEAN DATA'!$C$1:$BE$1213,2,FALSE)</f>
        <v>35</v>
      </c>
      <c r="AO851" t="str">
        <f t="shared" si="223"/>
        <v>31-40</v>
      </c>
      <c r="AP851">
        <f>VLOOKUP(C851,'AT Copy'!C850:BP2062,66,FALSE)</f>
        <v>7</v>
      </c>
      <c r="AQ851">
        <f>VLOOKUP(C851,'AT Copy'!C850:BP2062,40,FALSE)</f>
        <v>0</v>
      </c>
    </row>
    <row r="852" spans="1:43" x14ac:dyDescent="0.2">
      <c r="A852">
        <v>851</v>
      </c>
      <c r="B852" s="2">
        <v>44099.389490740738</v>
      </c>
      <c r="C852" t="s">
        <v>1077</v>
      </c>
      <c r="D852">
        <v>4</v>
      </c>
      <c r="E852">
        <v>3</v>
      </c>
      <c r="F852">
        <v>4</v>
      </c>
      <c r="G852">
        <v>3</v>
      </c>
      <c r="H852">
        <v>2</v>
      </c>
      <c r="I852">
        <v>3</v>
      </c>
      <c r="J852">
        <v>4</v>
      </c>
      <c r="K852">
        <v>3</v>
      </c>
      <c r="L852">
        <v>3</v>
      </c>
      <c r="M852">
        <v>3</v>
      </c>
      <c r="N852">
        <f t="shared" si="208"/>
        <v>4</v>
      </c>
      <c r="O852">
        <f t="shared" si="209"/>
        <v>5</v>
      </c>
      <c r="P852">
        <f t="shared" si="210"/>
        <v>4</v>
      </c>
      <c r="Q852">
        <f t="shared" si="211"/>
        <v>5</v>
      </c>
      <c r="R852">
        <f t="shared" si="212"/>
        <v>2</v>
      </c>
      <c r="S852">
        <f t="shared" si="213"/>
        <v>5</v>
      </c>
      <c r="T852">
        <f t="shared" si="214"/>
        <v>4</v>
      </c>
      <c r="U852">
        <f t="shared" si="215"/>
        <v>5</v>
      </c>
      <c r="V852">
        <f t="shared" si="216"/>
        <v>3</v>
      </c>
      <c r="W852">
        <f t="shared" si="217"/>
        <v>5</v>
      </c>
      <c r="X852">
        <f t="shared" si="218"/>
        <v>4.5</v>
      </c>
      <c r="Y852">
        <f t="shared" si="219"/>
        <v>4.5</v>
      </c>
      <c r="Z852">
        <f t="shared" si="220"/>
        <v>4.5</v>
      </c>
      <c r="AA852">
        <f t="shared" si="221"/>
        <v>4</v>
      </c>
      <c r="AB852">
        <f t="shared" si="222"/>
        <v>3.5</v>
      </c>
      <c r="AC852">
        <v>4.4400000000000004</v>
      </c>
      <c r="AD852">
        <v>5.23</v>
      </c>
      <c r="AE852">
        <v>5.4</v>
      </c>
      <c r="AF852">
        <v>4.83</v>
      </c>
      <c r="AG852">
        <v>5.38</v>
      </c>
      <c r="AH852" t="str">
        <f>LOOKUP(X852,{0,2.99,4.44,5.89},{"Low","Medium Low","Medium High","High"})</f>
        <v>Medium High</v>
      </c>
      <c r="AI852" t="str">
        <f>LOOKUP(Y852,{0,4.12,5.23,6.34},{"Low","Medium Low","Medium High","High"})</f>
        <v>Medium Low</v>
      </c>
      <c r="AJ852" t="str">
        <f>LOOKUP(Z852,{0,4.08,5.4,6.72},{"Low","Medium Low","Medium High","High"})</f>
        <v>Medium Low</v>
      </c>
      <c r="AK852" t="str">
        <f>LOOKUP(AA852,{0,3.41,4.83,6.25},{"Low","Medium Low","Medium High","High"})</f>
        <v>Medium Low</v>
      </c>
      <c r="AL852" t="str">
        <f>LOOKUP(AB852,{0,4.31,5.38,6.45},{"Low","Medium Low","Medium High","High"})</f>
        <v>Low</v>
      </c>
      <c r="AM852">
        <f>VLOOKUP(C852,'CLEAN DATA'!$C$1:$BE$1213,25,FALSE)</f>
        <v>2</v>
      </c>
      <c r="AN852">
        <f>VLOOKUP($C852,'CLEAN DATA'!$C$1:$BE$1213,2,FALSE)</f>
        <v>34</v>
      </c>
      <c r="AO852" t="str">
        <f t="shared" si="223"/>
        <v>31-40</v>
      </c>
      <c r="AP852">
        <f>VLOOKUP(C852,'AT Copy'!C851:BP2063,66,FALSE)</f>
        <v>1</v>
      </c>
      <c r="AQ852">
        <f>VLOOKUP(C852,'AT Copy'!C851:BP2063,40,FALSE)</f>
        <v>0</v>
      </c>
    </row>
    <row r="853" spans="1:43" x14ac:dyDescent="0.2">
      <c r="A853">
        <v>852</v>
      </c>
      <c r="B853" s="2">
        <v>44099.390983796293</v>
      </c>
      <c r="C853" t="s">
        <v>1078</v>
      </c>
      <c r="D853">
        <v>4</v>
      </c>
      <c r="E853">
        <v>6</v>
      </c>
      <c r="F853">
        <v>6</v>
      </c>
      <c r="G853">
        <v>4</v>
      </c>
      <c r="H853">
        <v>4</v>
      </c>
      <c r="I853">
        <v>4</v>
      </c>
      <c r="J853">
        <v>6</v>
      </c>
      <c r="K853">
        <v>4</v>
      </c>
      <c r="L853">
        <v>4</v>
      </c>
      <c r="M853">
        <v>4</v>
      </c>
      <c r="N853">
        <f t="shared" si="208"/>
        <v>4</v>
      </c>
      <c r="O853">
        <f t="shared" si="209"/>
        <v>2</v>
      </c>
      <c r="P853">
        <f t="shared" si="210"/>
        <v>6</v>
      </c>
      <c r="Q853">
        <f t="shared" si="211"/>
        <v>4</v>
      </c>
      <c r="R853">
        <f t="shared" si="212"/>
        <v>4</v>
      </c>
      <c r="S853">
        <f t="shared" si="213"/>
        <v>4</v>
      </c>
      <c r="T853">
        <f t="shared" si="214"/>
        <v>6</v>
      </c>
      <c r="U853">
        <f t="shared" si="215"/>
        <v>4</v>
      </c>
      <c r="V853">
        <f t="shared" si="216"/>
        <v>4</v>
      </c>
      <c r="W853">
        <f t="shared" si="217"/>
        <v>4</v>
      </c>
      <c r="X853">
        <f t="shared" si="218"/>
        <v>4</v>
      </c>
      <c r="Y853">
        <f t="shared" si="219"/>
        <v>4</v>
      </c>
      <c r="Z853">
        <f t="shared" si="220"/>
        <v>5</v>
      </c>
      <c r="AA853">
        <f t="shared" si="221"/>
        <v>4</v>
      </c>
      <c r="AB853">
        <f t="shared" si="222"/>
        <v>4</v>
      </c>
      <c r="AC853">
        <v>4.4400000000000004</v>
      </c>
      <c r="AD853">
        <v>5.23</v>
      </c>
      <c r="AE853">
        <v>5.4</v>
      </c>
      <c r="AF853">
        <v>4.83</v>
      </c>
      <c r="AG853">
        <v>5.38</v>
      </c>
      <c r="AH853" t="str">
        <f>LOOKUP(X853,{0,2.99,4.44,5.89},{"Low","Medium Low","Medium High","High"})</f>
        <v>Medium Low</v>
      </c>
      <c r="AI853" t="str">
        <f>LOOKUP(Y853,{0,4.12,5.23,6.34},{"Low","Medium Low","Medium High","High"})</f>
        <v>Low</v>
      </c>
      <c r="AJ853" t="str">
        <f>LOOKUP(Z853,{0,4.08,5.4,6.72},{"Low","Medium Low","Medium High","High"})</f>
        <v>Medium Low</v>
      </c>
      <c r="AK853" t="str">
        <f>LOOKUP(AA853,{0,3.41,4.83,6.25},{"Low","Medium Low","Medium High","High"})</f>
        <v>Medium Low</v>
      </c>
      <c r="AL853" t="str">
        <f>LOOKUP(AB853,{0,4.31,5.38,6.45},{"Low","Medium Low","Medium High","High"})</f>
        <v>Low</v>
      </c>
      <c r="AM853">
        <f>VLOOKUP(C853,'CLEAN DATA'!$C$1:$BE$1213,25,FALSE)</f>
        <v>1</v>
      </c>
      <c r="AN853">
        <f>VLOOKUP($C853,'CLEAN DATA'!$C$1:$BE$1213,2,FALSE)</f>
        <v>25</v>
      </c>
      <c r="AO853" t="str">
        <f t="shared" si="223"/>
        <v>&lt;=30</v>
      </c>
      <c r="AP853">
        <f>VLOOKUP(C853,'AT Copy'!C852:BP2064,66,FALSE)</f>
        <v>1</v>
      </c>
      <c r="AQ853">
        <f>VLOOKUP(C853,'AT Copy'!C852:BP2064,40,FALSE)</f>
        <v>1</v>
      </c>
    </row>
    <row r="854" spans="1:43" x14ac:dyDescent="0.2">
      <c r="A854">
        <v>853</v>
      </c>
      <c r="B854" s="2">
        <v>44099.392581018517</v>
      </c>
      <c r="C854" t="s">
        <v>1079</v>
      </c>
      <c r="D854">
        <v>7</v>
      </c>
      <c r="E854">
        <v>6</v>
      </c>
      <c r="F854">
        <v>5</v>
      </c>
      <c r="G854">
        <v>6</v>
      </c>
      <c r="H854">
        <v>7</v>
      </c>
      <c r="I854">
        <v>7</v>
      </c>
      <c r="J854">
        <v>5</v>
      </c>
      <c r="K854">
        <v>5</v>
      </c>
      <c r="L854">
        <v>6</v>
      </c>
      <c r="M854">
        <v>6</v>
      </c>
      <c r="N854">
        <f t="shared" si="208"/>
        <v>7</v>
      </c>
      <c r="O854">
        <f t="shared" si="209"/>
        <v>2</v>
      </c>
      <c r="P854">
        <f t="shared" si="210"/>
        <v>5</v>
      </c>
      <c r="Q854">
        <f t="shared" si="211"/>
        <v>2</v>
      </c>
      <c r="R854">
        <f t="shared" si="212"/>
        <v>7</v>
      </c>
      <c r="S854">
        <f t="shared" si="213"/>
        <v>1</v>
      </c>
      <c r="T854">
        <f t="shared" si="214"/>
        <v>5</v>
      </c>
      <c r="U854">
        <f t="shared" si="215"/>
        <v>3</v>
      </c>
      <c r="V854">
        <f t="shared" si="216"/>
        <v>6</v>
      </c>
      <c r="W854">
        <f t="shared" si="217"/>
        <v>2</v>
      </c>
      <c r="X854">
        <f t="shared" si="218"/>
        <v>4</v>
      </c>
      <c r="Y854">
        <f t="shared" si="219"/>
        <v>3.5</v>
      </c>
      <c r="Z854">
        <f t="shared" si="220"/>
        <v>4</v>
      </c>
      <c r="AA854">
        <f t="shared" si="221"/>
        <v>4</v>
      </c>
      <c r="AB854">
        <f t="shared" si="222"/>
        <v>4.5</v>
      </c>
      <c r="AC854">
        <v>4.4400000000000004</v>
      </c>
      <c r="AD854">
        <v>5.23</v>
      </c>
      <c r="AE854">
        <v>5.4</v>
      </c>
      <c r="AF854">
        <v>4.83</v>
      </c>
      <c r="AG854">
        <v>5.38</v>
      </c>
      <c r="AH854" t="str">
        <f>LOOKUP(X854,{0,2.99,4.44,5.89},{"Low","Medium Low","Medium High","High"})</f>
        <v>Medium Low</v>
      </c>
      <c r="AI854" t="str">
        <f>LOOKUP(Y854,{0,4.12,5.23,6.34},{"Low","Medium Low","Medium High","High"})</f>
        <v>Low</v>
      </c>
      <c r="AJ854" t="str">
        <f>LOOKUP(Z854,{0,4.08,5.4,6.72},{"Low","Medium Low","Medium High","High"})</f>
        <v>Low</v>
      </c>
      <c r="AK854" t="str">
        <f>LOOKUP(AA854,{0,3.41,4.83,6.25},{"Low","Medium Low","Medium High","High"})</f>
        <v>Medium Low</v>
      </c>
      <c r="AL854" t="str">
        <f>LOOKUP(AB854,{0,4.31,5.38,6.45},{"Low","Medium Low","Medium High","High"})</f>
        <v>Medium Low</v>
      </c>
      <c r="AM854">
        <f>VLOOKUP(C854,'CLEAN DATA'!$C$1:$BE$1213,25,FALSE)</f>
        <v>4</v>
      </c>
      <c r="AN854">
        <f>VLOOKUP($C854,'CLEAN DATA'!$C$1:$BE$1213,2,FALSE)</f>
        <v>27</v>
      </c>
      <c r="AO854" t="str">
        <f t="shared" si="223"/>
        <v>&lt;=30</v>
      </c>
      <c r="AP854">
        <f>VLOOKUP(C854,'AT Copy'!C853:BP2065,66,FALSE)</f>
        <v>1</v>
      </c>
      <c r="AQ854">
        <f>VLOOKUP(C854,'AT Copy'!C853:BP2065,40,FALSE)</f>
        <v>0</v>
      </c>
    </row>
    <row r="855" spans="1:43" x14ac:dyDescent="0.2">
      <c r="A855">
        <v>854</v>
      </c>
      <c r="B855" s="2">
        <v>44099.397372685184</v>
      </c>
      <c r="C855" t="s">
        <v>1080</v>
      </c>
      <c r="D855">
        <v>7</v>
      </c>
      <c r="E855">
        <v>4</v>
      </c>
      <c r="F855">
        <v>6</v>
      </c>
      <c r="G855">
        <v>5</v>
      </c>
      <c r="H855">
        <v>6</v>
      </c>
      <c r="I855">
        <v>5</v>
      </c>
      <c r="J855">
        <v>6</v>
      </c>
      <c r="K855">
        <v>1</v>
      </c>
      <c r="L855">
        <v>1</v>
      </c>
      <c r="M855">
        <v>1</v>
      </c>
      <c r="N855">
        <f t="shared" si="208"/>
        <v>7</v>
      </c>
      <c r="O855">
        <f t="shared" si="209"/>
        <v>4</v>
      </c>
      <c r="P855">
        <f t="shared" si="210"/>
        <v>6</v>
      </c>
      <c r="Q855">
        <f t="shared" si="211"/>
        <v>3</v>
      </c>
      <c r="R855">
        <f t="shared" si="212"/>
        <v>6</v>
      </c>
      <c r="S855">
        <f t="shared" si="213"/>
        <v>3</v>
      </c>
      <c r="T855">
        <f t="shared" si="214"/>
        <v>6</v>
      </c>
      <c r="U855">
        <f t="shared" si="215"/>
        <v>7</v>
      </c>
      <c r="V855">
        <f t="shared" si="216"/>
        <v>1</v>
      </c>
      <c r="W855">
        <f t="shared" si="217"/>
        <v>7</v>
      </c>
      <c r="X855">
        <f t="shared" si="218"/>
        <v>5</v>
      </c>
      <c r="Y855">
        <f t="shared" si="219"/>
        <v>5</v>
      </c>
      <c r="Z855">
        <f t="shared" si="220"/>
        <v>6.5</v>
      </c>
      <c r="AA855">
        <f t="shared" si="221"/>
        <v>2</v>
      </c>
      <c r="AB855">
        <f t="shared" si="222"/>
        <v>6.5</v>
      </c>
      <c r="AC855">
        <v>4.4400000000000004</v>
      </c>
      <c r="AD855">
        <v>5.23</v>
      </c>
      <c r="AE855">
        <v>5.4</v>
      </c>
      <c r="AF855">
        <v>4.83</v>
      </c>
      <c r="AG855">
        <v>5.38</v>
      </c>
      <c r="AH855" t="str">
        <f>LOOKUP(X855,{0,2.99,4.44,5.89},{"Low","Medium Low","Medium High","High"})</f>
        <v>Medium High</v>
      </c>
      <c r="AI855" t="str">
        <f>LOOKUP(Y855,{0,4.12,5.23,6.34},{"Low","Medium Low","Medium High","High"})</f>
        <v>Medium Low</v>
      </c>
      <c r="AJ855" t="str">
        <f>LOOKUP(Z855,{0,4.08,5.4,6.72},{"Low","Medium Low","Medium High","High"})</f>
        <v>Medium High</v>
      </c>
      <c r="AK855" t="str">
        <f>LOOKUP(AA855,{0,3.41,4.83,6.25},{"Low","Medium Low","Medium High","High"})</f>
        <v>Low</v>
      </c>
      <c r="AL855" t="str">
        <f>LOOKUP(AB855,{0,4.31,5.38,6.45},{"Low","Medium Low","Medium High","High"})</f>
        <v>High</v>
      </c>
      <c r="AM855">
        <f>VLOOKUP(C855,'CLEAN DATA'!$C$1:$BE$1213,25,FALSE)</f>
        <v>9</v>
      </c>
      <c r="AN855">
        <f>VLOOKUP($C855,'CLEAN DATA'!$C$1:$BE$1213,2,FALSE)</f>
        <v>20</v>
      </c>
      <c r="AO855" t="str">
        <f t="shared" si="223"/>
        <v>&lt;=30</v>
      </c>
      <c r="AP855">
        <f>VLOOKUP(C855,'AT Copy'!C854:BP2066,66,FALSE)</f>
        <v>6</v>
      </c>
      <c r="AQ855">
        <f>VLOOKUP(C855,'AT Copy'!C854:BP2066,40,FALSE)</f>
        <v>0</v>
      </c>
    </row>
    <row r="856" spans="1:43" x14ac:dyDescent="0.2">
      <c r="A856">
        <v>855</v>
      </c>
      <c r="B856" s="2">
        <v>44099.398414351854</v>
      </c>
      <c r="C856" t="s">
        <v>1081</v>
      </c>
      <c r="D856">
        <v>6</v>
      </c>
      <c r="E856">
        <v>1</v>
      </c>
      <c r="F856">
        <v>7</v>
      </c>
      <c r="G856">
        <v>1</v>
      </c>
      <c r="H856">
        <v>7</v>
      </c>
      <c r="I856">
        <v>7</v>
      </c>
      <c r="J856">
        <v>6</v>
      </c>
      <c r="K856">
        <v>1</v>
      </c>
      <c r="L856">
        <v>7</v>
      </c>
      <c r="M856">
        <v>4</v>
      </c>
      <c r="N856">
        <f t="shared" si="208"/>
        <v>6</v>
      </c>
      <c r="O856">
        <f t="shared" si="209"/>
        <v>7</v>
      </c>
      <c r="P856">
        <f t="shared" si="210"/>
        <v>7</v>
      </c>
      <c r="Q856">
        <f t="shared" si="211"/>
        <v>7</v>
      </c>
      <c r="R856">
        <f t="shared" si="212"/>
        <v>7</v>
      </c>
      <c r="S856">
        <f t="shared" si="213"/>
        <v>1</v>
      </c>
      <c r="T856">
        <f t="shared" si="214"/>
        <v>6</v>
      </c>
      <c r="U856">
        <f t="shared" si="215"/>
        <v>7</v>
      </c>
      <c r="V856">
        <f t="shared" si="216"/>
        <v>7</v>
      </c>
      <c r="W856">
        <f t="shared" si="217"/>
        <v>4</v>
      </c>
      <c r="X856">
        <f t="shared" si="218"/>
        <v>3.5</v>
      </c>
      <c r="Y856">
        <f t="shared" si="219"/>
        <v>6.5</v>
      </c>
      <c r="Z856">
        <f t="shared" si="220"/>
        <v>7</v>
      </c>
      <c r="AA856">
        <f t="shared" si="221"/>
        <v>7</v>
      </c>
      <c r="AB856">
        <f t="shared" si="222"/>
        <v>5.5</v>
      </c>
      <c r="AC856">
        <v>4.4400000000000004</v>
      </c>
      <c r="AD856">
        <v>5.23</v>
      </c>
      <c r="AE856">
        <v>5.4</v>
      </c>
      <c r="AF856">
        <v>4.83</v>
      </c>
      <c r="AG856">
        <v>5.38</v>
      </c>
      <c r="AH856" t="str">
        <f>LOOKUP(X856,{0,2.99,4.44,5.89},{"Low","Medium Low","Medium High","High"})</f>
        <v>Medium Low</v>
      </c>
      <c r="AI856" t="str">
        <f>LOOKUP(Y856,{0,4.12,5.23,6.34},{"Low","Medium Low","Medium High","High"})</f>
        <v>High</v>
      </c>
      <c r="AJ856" t="str">
        <f>LOOKUP(Z856,{0,4.08,5.4,6.72},{"Low","Medium Low","Medium High","High"})</f>
        <v>High</v>
      </c>
      <c r="AK856" t="str">
        <f>LOOKUP(AA856,{0,3.41,4.83,6.25},{"Low","Medium Low","Medium High","High"})</f>
        <v>High</v>
      </c>
      <c r="AL856" t="str">
        <f>LOOKUP(AB856,{0,4.31,5.38,6.45},{"Low","Medium Low","Medium High","High"})</f>
        <v>Medium High</v>
      </c>
      <c r="AM856">
        <f>VLOOKUP(C856,'CLEAN DATA'!$C$1:$BE$1213,25,FALSE)</f>
        <v>10</v>
      </c>
      <c r="AN856">
        <f>VLOOKUP($C856,'CLEAN DATA'!$C$1:$BE$1213,2,FALSE)</f>
        <v>30</v>
      </c>
      <c r="AO856" t="str">
        <f t="shared" si="223"/>
        <v>&lt;=30</v>
      </c>
      <c r="AP856">
        <f>VLOOKUP(C856,'AT Copy'!C855:BP2067,66,FALSE)</f>
        <v>8</v>
      </c>
      <c r="AQ856">
        <f>VLOOKUP(C856,'AT Copy'!C855:BP2067,40,FALSE)</f>
        <v>1</v>
      </c>
    </row>
    <row r="857" spans="1:43" x14ac:dyDescent="0.2">
      <c r="A857">
        <v>856</v>
      </c>
      <c r="B857" s="2">
        <v>44099.410486111112</v>
      </c>
      <c r="C857" t="s">
        <v>1082</v>
      </c>
      <c r="D857">
        <v>6</v>
      </c>
      <c r="E857">
        <v>5</v>
      </c>
      <c r="F857">
        <v>7</v>
      </c>
      <c r="G857">
        <v>6</v>
      </c>
      <c r="H857">
        <v>6</v>
      </c>
      <c r="I857">
        <v>6</v>
      </c>
      <c r="J857">
        <v>3</v>
      </c>
      <c r="K857">
        <v>4</v>
      </c>
      <c r="L857">
        <v>6</v>
      </c>
      <c r="M857">
        <v>5</v>
      </c>
      <c r="N857">
        <f t="shared" si="208"/>
        <v>6</v>
      </c>
      <c r="O857">
        <f t="shared" si="209"/>
        <v>3</v>
      </c>
      <c r="P857">
        <f t="shared" si="210"/>
        <v>7</v>
      </c>
      <c r="Q857">
        <f t="shared" si="211"/>
        <v>2</v>
      </c>
      <c r="R857">
        <f t="shared" si="212"/>
        <v>6</v>
      </c>
      <c r="S857">
        <f t="shared" si="213"/>
        <v>2</v>
      </c>
      <c r="T857">
        <f t="shared" si="214"/>
        <v>3</v>
      </c>
      <c r="U857">
        <f t="shared" si="215"/>
        <v>4</v>
      </c>
      <c r="V857">
        <f t="shared" si="216"/>
        <v>6</v>
      </c>
      <c r="W857">
        <f t="shared" si="217"/>
        <v>3</v>
      </c>
      <c r="X857">
        <f t="shared" si="218"/>
        <v>4</v>
      </c>
      <c r="Y857">
        <f t="shared" si="219"/>
        <v>3</v>
      </c>
      <c r="Z857">
        <f t="shared" si="220"/>
        <v>5.5</v>
      </c>
      <c r="AA857">
        <f t="shared" si="221"/>
        <v>4</v>
      </c>
      <c r="AB857">
        <f t="shared" si="222"/>
        <v>4.5</v>
      </c>
      <c r="AC857">
        <v>4.4400000000000004</v>
      </c>
      <c r="AD857">
        <v>5.23</v>
      </c>
      <c r="AE857">
        <v>5.4</v>
      </c>
      <c r="AF857">
        <v>4.83</v>
      </c>
      <c r="AG857">
        <v>5.38</v>
      </c>
      <c r="AH857" t="str">
        <f>LOOKUP(X857,{0,2.99,4.44,5.89},{"Low","Medium Low","Medium High","High"})</f>
        <v>Medium Low</v>
      </c>
      <c r="AI857" t="str">
        <f>LOOKUP(Y857,{0,4.12,5.23,6.34},{"Low","Medium Low","Medium High","High"})</f>
        <v>Low</v>
      </c>
      <c r="AJ857" t="str">
        <f>LOOKUP(Z857,{0,4.08,5.4,6.72},{"Low","Medium Low","Medium High","High"})</f>
        <v>Medium High</v>
      </c>
      <c r="AK857" t="str">
        <f>LOOKUP(AA857,{0,3.41,4.83,6.25},{"Low","Medium Low","Medium High","High"})</f>
        <v>Medium Low</v>
      </c>
      <c r="AL857" t="str">
        <f>LOOKUP(AB857,{0,4.31,5.38,6.45},{"Low","Medium Low","Medium High","High"})</f>
        <v>Medium Low</v>
      </c>
      <c r="AM857">
        <f>VLOOKUP(C857,'CLEAN DATA'!$C$1:$BE$1213,25,FALSE)</f>
        <v>3</v>
      </c>
      <c r="AN857">
        <f>VLOOKUP($C857,'CLEAN DATA'!$C$1:$BE$1213,2,FALSE)</f>
        <v>25</v>
      </c>
      <c r="AO857" t="str">
        <f t="shared" si="223"/>
        <v>&lt;=30</v>
      </c>
      <c r="AP857">
        <f>VLOOKUP(C857,'AT Copy'!C856:BP2068,66,FALSE)</f>
        <v>7</v>
      </c>
      <c r="AQ857">
        <f>VLOOKUP(C857,'AT Copy'!C856:BP2068,40,FALSE)</f>
        <v>0</v>
      </c>
    </row>
    <row r="858" spans="1:43" x14ac:dyDescent="0.2">
      <c r="A858">
        <v>857</v>
      </c>
      <c r="B858" s="2">
        <v>44099.4137962963</v>
      </c>
      <c r="C858" t="s">
        <v>1083</v>
      </c>
      <c r="D858">
        <v>6</v>
      </c>
      <c r="E858">
        <v>5</v>
      </c>
      <c r="F858">
        <v>7</v>
      </c>
      <c r="G858">
        <v>6</v>
      </c>
      <c r="H858">
        <v>5</v>
      </c>
      <c r="I858">
        <v>5</v>
      </c>
      <c r="J858">
        <v>6</v>
      </c>
      <c r="K858">
        <v>2</v>
      </c>
      <c r="L858">
        <v>3</v>
      </c>
      <c r="M858">
        <v>3</v>
      </c>
      <c r="N858">
        <f t="shared" si="208"/>
        <v>6</v>
      </c>
      <c r="O858">
        <f t="shared" si="209"/>
        <v>3</v>
      </c>
      <c r="P858">
        <f t="shared" si="210"/>
        <v>7</v>
      </c>
      <c r="Q858">
        <f t="shared" si="211"/>
        <v>2</v>
      </c>
      <c r="R858">
        <f t="shared" si="212"/>
        <v>5</v>
      </c>
      <c r="S858">
        <f t="shared" si="213"/>
        <v>3</v>
      </c>
      <c r="T858">
        <f t="shared" si="214"/>
        <v>6</v>
      </c>
      <c r="U858">
        <f t="shared" si="215"/>
        <v>6</v>
      </c>
      <c r="V858">
        <f t="shared" si="216"/>
        <v>3</v>
      </c>
      <c r="W858">
        <f t="shared" si="217"/>
        <v>5</v>
      </c>
      <c r="X858">
        <f t="shared" si="218"/>
        <v>4.5</v>
      </c>
      <c r="Y858">
        <f t="shared" si="219"/>
        <v>4.5</v>
      </c>
      <c r="Z858">
        <f t="shared" si="220"/>
        <v>6.5</v>
      </c>
      <c r="AA858">
        <f t="shared" si="221"/>
        <v>2.5</v>
      </c>
      <c r="AB858">
        <f t="shared" si="222"/>
        <v>5</v>
      </c>
      <c r="AC858">
        <v>4.4400000000000004</v>
      </c>
      <c r="AD858">
        <v>5.23</v>
      </c>
      <c r="AE858">
        <v>5.4</v>
      </c>
      <c r="AF858">
        <v>4.83</v>
      </c>
      <c r="AG858">
        <v>5.38</v>
      </c>
      <c r="AH858" t="str">
        <f>LOOKUP(X858,{0,2.99,4.44,5.89},{"Low","Medium Low","Medium High","High"})</f>
        <v>Medium High</v>
      </c>
      <c r="AI858" t="str">
        <f>LOOKUP(Y858,{0,4.12,5.23,6.34},{"Low","Medium Low","Medium High","High"})</f>
        <v>Medium Low</v>
      </c>
      <c r="AJ858" t="str">
        <f>LOOKUP(Z858,{0,4.08,5.4,6.72},{"Low","Medium Low","Medium High","High"})</f>
        <v>Medium High</v>
      </c>
      <c r="AK858" t="str">
        <f>LOOKUP(AA858,{0,3.41,4.83,6.25},{"Low","Medium Low","Medium High","High"})</f>
        <v>Low</v>
      </c>
      <c r="AL858" t="str">
        <f>LOOKUP(AB858,{0,4.31,5.38,6.45},{"Low","Medium Low","Medium High","High"})</f>
        <v>Medium Low</v>
      </c>
      <c r="AM858">
        <f>VLOOKUP(C858,'CLEAN DATA'!$C$1:$BE$1213,25,FALSE)</f>
        <v>10</v>
      </c>
      <c r="AN858">
        <f>VLOOKUP($C858,'CLEAN DATA'!$C$1:$BE$1213,2,FALSE)</f>
        <v>34</v>
      </c>
      <c r="AO858" t="str">
        <f t="shared" si="223"/>
        <v>31-40</v>
      </c>
      <c r="AP858">
        <f>VLOOKUP(C858,'AT Copy'!C857:BP2069,66,FALSE)</f>
        <v>7</v>
      </c>
      <c r="AQ858">
        <f>VLOOKUP(C858,'AT Copy'!C857:BP2069,40,FALSE)</f>
        <v>0</v>
      </c>
    </row>
    <row r="859" spans="1:43" x14ac:dyDescent="0.2">
      <c r="A859">
        <v>858</v>
      </c>
      <c r="B859" s="2">
        <v>44099.426111111112</v>
      </c>
      <c r="C859" t="s">
        <v>1084</v>
      </c>
      <c r="D859">
        <v>6</v>
      </c>
      <c r="E859">
        <v>5</v>
      </c>
      <c r="F859">
        <v>5</v>
      </c>
      <c r="G859">
        <v>6</v>
      </c>
      <c r="H859">
        <v>6</v>
      </c>
      <c r="I859">
        <v>5</v>
      </c>
      <c r="J859">
        <v>5</v>
      </c>
      <c r="K859">
        <v>2</v>
      </c>
      <c r="L859">
        <v>6</v>
      </c>
      <c r="M859">
        <v>5</v>
      </c>
      <c r="N859">
        <f t="shared" si="208"/>
        <v>6</v>
      </c>
      <c r="O859">
        <f t="shared" si="209"/>
        <v>3</v>
      </c>
      <c r="P859">
        <f t="shared" si="210"/>
        <v>5</v>
      </c>
      <c r="Q859">
        <f t="shared" si="211"/>
        <v>2</v>
      </c>
      <c r="R859">
        <f t="shared" si="212"/>
        <v>6</v>
      </c>
      <c r="S859">
        <f t="shared" si="213"/>
        <v>3</v>
      </c>
      <c r="T859">
        <f t="shared" si="214"/>
        <v>5</v>
      </c>
      <c r="U859">
        <f t="shared" si="215"/>
        <v>6</v>
      </c>
      <c r="V859">
        <f t="shared" si="216"/>
        <v>6</v>
      </c>
      <c r="W859">
        <f t="shared" si="217"/>
        <v>3</v>
      </c>
      <c r="X859">
        <f t="shared" si="218"/>
        <v>4.5</v>
      </c>
      <c r="Y859">
        <f t="shared" si="219"/>
        <v>4</v>
      </c>
      <c r="Z859">
        <f t="shared" si="220"/>
        <v>5.5</v>
      </c>
      <c r="AA859">
        <f t="shared" si="221"/>
        <v>4</v>
      </c>
      <c r="AB859">
        <f t="shared" si="222"/>
        <v>4.5</v>
      </c>
      <c r="AC859">
        <v>4.4400000000000004</v>
      </c>
      <c r="AD859">
        <v>5.23</v>
      </c>
      <c r="AE859">
        <v>5.4</v>
      </c>
      <c r="AF859">
        <v>4.83</v>
      </c>
      <c r="AG859">
        <v>5.38</v>
      </c>
      <c r="AH859" t="str">
        <f>LOOKUP(X859,{0,2.99,4.44,5.89},{"Low","Medium Low","Medium High","High"})</f>
        <v>Medium High</v>
      </c>
      <c r="AI859" t="str">
        <f>LOOKUP(Y859,{0,4.12,5.23,6.34},{"Low","Medium Low","Medium High","High"})</f>
        <v>Low</v>
      </c>
      <c r="AJ859" t="str">
        <f>LOOKUP(Z859,{0,4.08,5.4,6.72},{"Low","Medium Low","Medium High","High"})</f>
        <v>Medium High</v>
      </c>
      <c r="AK859" t="str">
        <f>LOOKUP(AA859,{0,3.41,4.83,6.25},{"Low","Medium Low","Medium High","High"})</f>
        <v>Medium Low</v>
      </c>
      <c r="AL859" t="str">
        <f>LOOKUP(AB859,{0,4.31,5.38,6.45},{"Low","Medium Low","Medium High","High"})</f>
        <v>Medium Low</v>
      </c>
      <c r="AM859">
        <f>VLOOKUP(C859,'CLEAN DATA'!$C$1:$BE$1213,25,FALSE)</f>
        <v>1</v>
      </c>
      <c r="AN859">
        <f>VLOOKUP($C859,'CLEAN DATA'!$C$1:$BE$1213,2,FALSE)</f>
        <v>25</v>
      </c>
      <c r="AO859" t="str">
        <f t="shared" si="223"/>
        <v>&lt;=30</v>
      </c>
      <c r="AP859">
        <f>VLOOKUP(C859,'AT Copy'!C858:BP2070,66,FALSE)</f>
        <v>7</v>
      </c>
      <c r="AQ859">
        <f>VLOOKUP(C859,'AT Copy'!C858:BP2070,40,FALSE)</f>
        <v>0</v>
      </c>
    </row>
    <row r="860" spans="1:43" x14ac:dyDescent="0.2">
      <c r="A860">
        <v>859</v>
      </c>
      <c r="B860" s="2">
        <v>44099.428043981483</v>
      </c>
      <c r="C860" t="s">
        <v>1085</v>
      </c>
      <c r="D860">
        <v>6</v>
      </c>
      <c r="E860">
        <v>2</v>
      </c>
      <c r="F860">
        <v>6</v>
      </c>
      <c r="G860">
        <v>6</v>
      </c>
      <c r="H860">
        <v>5</v>
      </c>
      <c r="I860">
        <v>4</v>
      </c>
      <c r="J860">
        <v>5</v>
      </c>
      <c r="K860">
        <v>2</v>
      </c>
      <c r="L860">
        <v>5</v>
      </c>
      <c r="M860">
        <v>4</v>
      </c>
      <c r="N860">
        <f t="shared" si="208"/>
        <v>6</v>
      </c>
      <c r="O860">
        <f t="shared" si="209"/>
        <v>6</v>
      </c>
      <c r="P860">
        <f t="shared" si="210"/>
        <v>6</v>
      </c>
      <c r="Q860">
        <f t="shared" si="211"/>
        <v>2</v>
      </c>
      <c r="R860">
        <f t="shared" si="212"/>
        <v>5</v>
      </c>
      <c r="S860">
        <f t="shared" si="213"/>
        <v>4</v>
      </c>
      <c r="T860">
        <f t="shared" si="214"/>
        <v>5</v>
      </c>
      <c r="U860">
        <f t="shared" si="215"/>
        <v>6</v>
      </c>
      <c r="V860">
        <f t="shared" si="216"/>
        <v>5</v>
      </c>
      <c r="W860">
        <f t="shared" si="217"/>
        <v>4</v>
      </c>
      <c r="X860">
        <f t="shared" si="218"/>
        <v>5</v>
      </c>
      <c r="Y860">
        <f t="shared" si="219"/>
        <v>5.5</v>
      </c>
      <c r="Z860">
        <f t="shared" si="220"/>
        <v>6</v>
      </c>
      <c r="AA860">
        <f t="shared" si="221"/>
        <v>3.5</v>
      </c>
      <c r="AB860">
        <f t="shared" si="222"/>
        <v>4.5</v>
      </c>
      <c r="AC860">
        <v>4.4400000000000004</v>
      </c>
      <c r="AD860">
        <v>5.23</v>
      </c>
      <c r="AE860">
        <v>5.4</v>
      </c>
      <c r="AF860">
        <v>4.83</v>
      </c>
      <c r="AG860">
        <v>5.38</v>
      </c>
      <c r="AH860" t="str">
        <f>LOOKUP(X860,{0,2.99,4.44,5.89},{"Low","Medium Low","Medium High","High"})</f>
        <v>Medium High</v>
      </c>
      <c r="AI860" t="str">
        <f>LOOKUP(Y860,{0,4.12,5.23,6.34},{"Low","Medium Low","Medium High","High"})</f>
        <v>Medium High</v>
      </c>
      <c r="AJ860" t="str">
        <f>LOOKUP(Z860,{0,4.08,5.4,6.72},{"Low","Medium Low","Medium High","High"})</f>
        <v>Medium High</v>
      </c>
      <c r="AK860" t="str">
        <f>LOOKUP(AA860,{0,3.41,4.83,6.25},{"Low","Medium Low","Medium High","High"})</f>
        <v>Medium Low</v>
      </c>
      <c r="AL860" t="str">
        <f>LOOKUP(AB860,{0,4.31,5.38,6.45},{"Low","Medium Low","Medium High","High"})</f>
        <v>Medium Low</v>
      </c>
      <c r="AM860">
        <f>VLOOKUP(C860,'CLEAN DATA'!$C$1:$BE$1213,25,FALSE)</f>
        <v>13</v>
      </c>
      <c r="AN860">
        <f>VLOOKUP($C860,'CLEAN DATA'!$C$1:$BE$1213,2,FALSE)</f>
        <v>36</v>
      </c>
      <c r="AO860" t="str">
        <f t="shared" si="223"/>
        <v>31-40</v>
      </c>
      <c r="AP860">
        <f>VLOOKUP(C860,'AT Copy'!C859:BP2071,66,FALSE)</f>
        <v>6</v>
      </c>
      <c r="AQ860">
        <f>VLOOKUP(C860,'AT Copy'!C859:BP2071,40,FALSE)</f>
        <v>0</v>
      </c>
    </row>
    <row r="861" spans="1:43" x14ac:dyDescent="0.2">
      <c r="A861">
        <v>860</v>
      </c>
      <c r="B861" s="2">
        <v>44099.4296412037</v>
      </c>
      <c r="C861" t="s">
        <v>1086</v>
      </c>
      <c r="D861">
        <v>3</v>
      </c>
      <c r="E861">
        <v>3</v>
      </c>
      <c r="F861">
        <v>6</v>
      </c>
      <c r="G861">
        <v>4</v>
      </c>
      <c r="H861">
        <v>4</v>
      </c>
      <c r="I861">
        <v>5</v>
      </c>
      <c r="J861">
        <v>5</v>
      </c>
      <c r="K861">
        <v>2</v>
      </c>
      <c r="L861">
        <v>5</v>
      </c>
      <c r="M861">
        <v>2</v>
      </c>
      <c r="N861">
        <f t="shared" si="208"/>
        <v>3</v>
      </c>
      <c r="O861">
        <f t="shared" si="209"/>
        <v>5</v>
      </c>
      <c r="P861">
        <f t="shared" si="210"/>
        <v>6</v>
      </c>
      <c r="Q861">
        <f t="shared" si="211"/>
        <v>4</v>
      </c>
      <c r="R861">
        <f t="shared" si="212"/>
        <v>4</v>
      </c>
      <c r="S861">
        <f t="shared" si="213"/>
        <v>3</v>
      </c>
      <c r="T861">
        <f t="shared" si="214"/>
        <v>5</v>
      </c>
      <c r="U861">
        <f t="shared" si="215"/>
        <v>6</v>
      </c>
      <c r="V861">
        <f t="shared" si="216"/>
        <v>5</v>
      </c>
      <c r="W861">
        <f t="shared" si="217"/>
        <v>6</v>
      </c>
      <c r="X861">
        <f t="shared" si="218"/>
        <v>3</v>
      </c>
      <c r="Y861">
        <f t="shared" si="219"/>
        <v>5</v>
      </c>
      <c r="Z861">
        <f t="shared" si="220"/>
        <v>6</v>
      </c>
      <c r="AA861">
        <f t="shared" si="221"/>
        <v>4.5</v>
      </c>
      <c r="AB861">
        <f t="shared" si="222"/>
        <v>5</v>
      </c>
      <c r="AC861">
        <v>4.4400000000000004</v>
      </c>
      <c r="AD861">
        <v>5.23</v>
      </c>
      <c r="AE861">
        <v>5.4</v>
      </c>
      <c r="AF861">
        <v>4.83</v>
      </c>
      <c r="AG861">
        <v>5.38</v>
      </c>
      <c r="AH861" t="str">
        <f>LOOKUP(X861,{0,2.99,4.44,5.89},{"Low","Medium Low","Medium High","High"})</f>
        <v>Medium Low</v>
      </c>
      <c r="AI861" t="str">
        <f>LOOKUP(Y861,{0,4.12,5.23,6.34},{"Low","Medium Low","Medium High","High"})</f>
        <v>Medium Low</v>
      </c>
      <c r="AJ861" t="str">
        <f>LOOKUP(Z861,{0,4.08,5.4,6.72},{"Low","Medium Low","Medium High","High"})</f>
        <v>Medium High</v>
      </c>
      <c r="AK861" t="str">
        <f>LOOKUP(AA861,{0,3.41,4.83,6.25},{"Low","Medium Low","Medium High","High"})</f>
        <v>Medium Low</v>
      </c>
      <c r="AL861" t="str">
        <f>LOOKUP(AB861,{0,4.31,5.38,6.45},{"Low","Medium Low","Medium High","High"})</f>
        <v>Medium Low</v>
      </c>
      <c r="AM861">
        <f>VLOOKUP(C861,'CLEAN DATA'!$C$1:$BE$1213,25,FALSE)</f>
        <v>9</v>
      </c>
      <c r="AN861">
        <f>VLOOKUP($C861,'CLEAN DATA'!$C$1:$BE$1213,2,FALSE)</f>
        <v>63</v>
      </c>
      <c r="AO861" t="str">
        <f t="shared" si="223"/>
        <v>60+</v>
      </c>
      <c r="AP861">
        <f>VLOOKUP(C861,'AT Copy'!C860:BP2072,66,FALSE)</f>
        <v>3</v>
      </c>
      <c r="AQ861">
        <f>VLOOKUP(C861,'AT Copy'!C860:BP2072,40,FALSE)</f>
        <v>1</v>
      </c>
    </row>
    <row r="862" spans="1:43" x14ac:dyDescent="0.2">
      <c r="A862">
        <v>861</v>
      </c>
      <c r="B862" s="2">
        <v>44099.437800925924</v>
      </c>
      <c r="C862" t="s">
        <v>1087</v>
      </c>
      <c r="D862">
        <v>5</v>
      </c>
      <c r="E862">
        <v>2</v>
      </c>
      <c r="F862">
        <v>6</v>
      </c>
      <c r="G862">
        <v>3</v>
      </c>
      <c r="H862">
        <v>5</v>
      </c>
      <c r="I862">
        <v>5</v>
      </c>
      <c r="J862">
        <v>6</v>
      </c>
      <c r="K862">
        <v>2</v>
      </c>
      <c r="L862">
        <v>6</v>
      </c>
      <c r="M862">
        <v>2</v>
      </c>
      <c r="N862">
        <f t="shared" si="208"/>
        <v>5</v>
      </c>
      <c r="O862">
        <f t="shared" si="209"/>
        <v>6</v>
      </c>
      <c r="P862">
        <f t="shared" si="210"/>
        <v>6</v>
      </c>
      <c r="Q862">
        <f t="shared" si="211"/>
        <v>5</v>
      </c>
      <c r="R862">
        <f t="shared" si="212"/>
        <v>5</v>
      </c>
      <c r="S862">
        <f t="shared" si="213"/>
        <v>3</v>
      </c>
      <c r="T862">
        <f t="shared" si="214"/>
        <v>6</v>
      </c>
      <c r="U862">
        <f t="shared" si="215"/>
        <v>6</v>
      </c>
      <c r="V862">
        <f t="shared" si="216"/>
        <v>6</v>
      </c>
      <c r="W862">
        <f t="shared" si="217"/>
        <v>6</v>
      </c>
      <c r="X862">
        <f t="shared" si="218"/>
        <v>4</v>
      </c>
      <c r="Y862">
        <f t="shared" si="219"/>
        <v>6</v>
      </c>
      <c r="Z862">
        <f t="shared" si="220"/>
        <v>6</v>
      </c>
      <c r="AA862">
        <f t="shared" si="221"/>
        <v>5.5</v>
      </c>
      <c r="AB862">
        <f t="shared" si="222"/>
        <v>5.5</v>
      </c>
      <c r="AC862">
        <v>4.4400000000000004</v>
      </c>
      <c r="AD862">
        <v>5.23</v>
      </c>
      <c r="AE862">
        <v>5.4</v>
      </c>
      <c r="AF862">
        <v>4.83</v>
      </c>
      <c r="AG862">
        <v>5.38</v>
      </c>
      <c r="AH862" t="str">
        <f>LOOKUP(X862,{0,2.99,4.44,5.89},{"Low","Medium Low","Medium High","High"})</f>
        <v>Medium Low</v>
      </c>
      <c r="AI862" t="str">
        <f>LOOKUP(Y862,{0,4.12,5.23,6.34},{"Low","Medium Low","Medium High","High"})</f>
        <v>Medium High</v>
      </c>
      <c r="AJ862" t="str">
        <f>LOOKUP(Z862,{0,4.08,5.4,6.72},{"Low","Medium Low","Medium High","High"})</f>
        <v>Medium High</v>
      </c>
      <c r="AK862" t="str">
        <f>LOOKUP(AA862,{0,3.41,4.83,6.25},{"Low","Medium Low","Medium High","High"})</f>
        <v>Medium High</v>
      </c>
      <c r="AL862" t="str">
        <f>LOOKUP(AB862,{0,4.31,5.38,6.45},{"Low","Medium Low","Medium High","High"})</f>
        <v>Medium High</v>
      </c>
      <c r="AM862">
        <f>VLOOKUP(C862,'CLEAN DATA'!$C$1:$BE$1213,25,FALSE)</f>
        <v>9</v>
      </c>
      <c r="AN862">
        <f>VLOOKUP($C862,'CLEAN DATA'!$C$1:$BE$1213,2,FALSE)</f>
        <v>32</v>
      </c>
      <c r="AO862" t="str">
        <f t="shared" si="223"/>
        <v>31-40</v>
      </c>
      <c r="AP862">
        <f>VLOOKUP(C862,'AT Copy'!C861:BP2073,66,FALSE)</f>
        <v>6</v>
      </c>
      <c r="AQ862">
        <f>VLOOKUP(C862,'AT Copy'!C861:BP2073,40,FALSE)</f>
        <v>1</v>
      </c>
    </row>
    <row r="863" spans="1:43" x14ac:dyDescent="0.2">
      <c r="A863">
        <v>862</v>
      </c>
      <c r="B863" s="2">
        <v>44099.44085648148</v>
      </c>
      <c r="C863" t="s">
        <v>1088</v>
      </c>
      <c r="D863">
        <v>6</v>
      </c>
      <c r="E863">
        <v>5</v>
      </c>
      <c r="F863">
        <v>6</v>
      </c>
      <c r="G863">
        <v>7</v>
      </c>
      <c r="H863">
        <v>5</v>
      </c>
      <c r="I863">
        <v>6</v>
      </c>
      <c r="J863">
        <v>7</v>
      </c>
      <c r="K863">
        <v>6</v>
      </c>
      <c r="L863">
        <v>7</v>
      </c>
      <c r="M863">
        <v>7</v>
      </c>
      <c r="N863">
        <f t="shared" si="208"/>
        <v>6</v>
      </c>
      <c r="O863">
        <f t="shared" si="209"/>
        <v>3</v>
      </c>
      <c r="P863">
        <f t="shared" si="210"/>
        <v>6</v>
      </c>
      <c r="Q863">
        <f t="shared" si="211"/>
        <v>1</v>
      </c>
      <c r="R863">
        <f t="shared" si="212"/>
        <v>5</v>
      </c>
      <c r="S863">
        <f t="shared" si="213"/>
        <v>2</v>
      </c>
      <c r="T863">
        <f t="shared" si="214"/>
        <v>7</v>
      </c>
      <c r="U863">
        <f t="shared" si="215"/>
        <v>2</v>
      </c>
      <c r="V863">
        <f t="shared" si="216"/>
        <v>7</v>
      </c>
      <c r="W863">
        <f t="shared" si="217"/>
        <v>1</v>
      </c>
      <c r="X863">
        <f t="shared" si="218"/>
        <v>4</v>
      </c>
      <c r="Y863">
        <f t="shared" si="219"/>
        <v>5</v>
      </c>
      <c r="Z863">
        <f t="shared" si="220"/>
        <v>4</v>
      </c>
      <c r="AA863">
        <f t="shared" si="221"/>
        <v>4</v>
      </c>
      <c r="AB863">
        <f t="shared" si="222"/>
        <v>3</v>
      </c>
      <c r="AC863">
        <v>4.4400000000000004</v>
      </c>
      <c r="AD863">
        <v>5.23</v>
      </c>
      <c r="AE863">
        <v>5.4</v>
      </c>
      <c r="AF863">
        <v>4.83</v>
      </c>
      <c r="AG863">
        <v>5.38</v>
      </c>
      <c r="AH863" t="str">
        <f>LOOKUP(X863,{0,2.99,4.44,5.89},{"Low","Medium Low","Medium High","High"})</f>
        <v>Medium Low</v>
      </c>
      <c r="AI863" t="str">
        <f>LOOKUP(Y863,{0,4.12,5.23,6.34},{"Low","Medium Low","Medium High","High"})</f>
        <v>Medium Low</v>
      </c>
      <c r="AJ863" t="str">
        <f>LOOKUP(Z863,{0,4.08,5.4,6.72},{"Low","Medium Low","Medium High","High"})</f>
        <v>Low</v>
      </c>
      <c r="AK863" t="str">
        <f>LOOKUP(AA863,{0,3.41,4.83,6.25},{"Low","Medium Low","Medium High","High"})</f>
        <v>Medium Low</v>
      </c>
      <c r="AL863" t="str">
        <f>LOOKUP(AB863,{0,4.31,5.38,6.45},{"Low","Medium Low","Medium High","High"})</f>
        <v>Low</v>
      </c>
      <c r="AM863">
        <f>VLOOKUP(C863,'CLEAN DATA'!$C$1:$BE$1213,25,FALSE)</f>
        <v>1</v>
      </c>
      <c r="AN863">
        <f>VLOOKUP($C863,'CLEAN DATA'!$C$1:$BE$1213,2,FALSE)</f>
        <v>39</v>
      </c>
      <c r="AO863" t="str">
        <f t="shared" si="223"/>
        <v>31-40</v>
      </c>
      <c r="AP863">
        <f>VLOOKUP(C863,'AT Copy'!C862:BP2074,66,FALSE)</f>
        <v>1</v>
      </c>
      <c r="AQ863">
        <f>VLOOKUP(C863,'AT Copy'!C862:BP2074,40,FALSE)</f>
        <v>1</v>
      </c>
    </row>
    <row r="864" spans="1:43" x14ac:dyDescent="0.2">
      <c r="A864">
        <v>863</v>
      </c>
      <c r="B864" s="2">
        <v>44099.508472222224</v>
      </c>
      <c r="C864" t="s">
        <v>1089</v>
      </c>
      <c r="D864">
        <v>5</v>
      </c>
      <c r="E864">
        <v>3</v>
      </c>
      <c r="F864">
        <v>7</v>
      </c>
      <c r="G864">
        <v>2</v>
      </c>
      <c r="H864">
        <v>6</v>
      </c>
      <c r="I864">
        <v>3</v>
      </c>
      <c r="J864">
        <v>6</v>
      </c>
      <c r="K864">
        <v>2</v>
      </c>
      <c r="L864">
        <v>7</v>
      </c>
      <c r="M864">
        <v>3</v>
      </c>
      <c r="N864">
        <f t="shared" si="208"/>
        <v>5</v>
      </c>
      <c r="O864">
        <f t="shared" si="209"/>
        <v>5</v>
      </c>
      <c r="P864">
        <f t="shared" si="210"/>
        <v>7</v>
      </c>
      <c r="Q864">
        <f t="shared" si="211"/>
        <v>6</v>
      </c>
      <c r="R864">
        <f t="shared" si="212"/>
        <v>6</v>
      </c>
      <c r="S864">
        <f t="shared" si="213"/>
        <v>5</v>
      </c>
      <c r="T864">
        <f t="shared" si="214"/>
        <v>6</v>
      </c>
      <c r="U864">
        <f t="shared" si="215"/>
        <v>6</v>
      </c>
      <c r="V864">
        <f t="shared" si="216"/>
        <v>7</v>
      </c>
      <c r="W864">
        <f t="shared" si="217"/>
        <v>5</v>
      </c>
      <c r="X864">
        <f t="shared" si="218"/>
        <v>5</v>
      </c>
      <c r="Y864">
        <f t="shared" si="219"/>
        <v>5.5</v>
      </c>
      <c r="Z864">
        <f t="shared" si="220"/>
        <v>6.5</v>
      </c>
      <c r="AA864">
        <f t="shared" si="221"/>
        <v>6.5</v>
      </c>
      <c r="AB864">
        <f t="shared" si="222"/>
        <v>5.5</v>
      </c>
      <c r="AC864">
        <v>4.4400000000000004</v>
      </c>
      <c r="AD864">
        <v>5.23</v>
      </c>
      <c r="AE864">
        <v>5.4</v>
      </c>
      <c r="AF864">
        <v>4.83</v>
      </c>
      <c r="AG864">
        <v>5.38</v>
      </c>
      <c r="AH864" t="str">
        <f>LOOKUP(X864,{0,2.99,4.44,5.89},{"Low","Medium Low","Medium High","High"})</f>
        <v>Medium High</v>
      </c>
      <c r="AI864" t="str">
        <f>LOOKUP(Y864,{0,4.12,5.23,6.34},{"Low","Medium Low","Medium High","High"})</f>
        <v>Medium High</v>
      </c>
      <c r="AJ864" t="str">
        <f>LOOKUP(Z864,{0,4.08,5.4,6.72},{"Low","Medium Low","Medium High","High"})</f>
        <v>Medium High</v>
      </c>
      <c r="AK864" t="str">
        <f>LOOKUP(AA864,{0,3.41,4.83,6.25},{"Low","Medium Low","Medium High","High"})</f>
        <v>High</v>
      </c>
      <c r="AL864" t="str">
        <f>LOOKUP(AB864,{0,4.31,5.38,6.45},{"Low","Medium Low","Medium High","High"})</f>
        <v>Medium High</v>
      </c>
      <c r="AM864">
        <f>VLOOKUP(C864,'CLEAN DATA'!$C$1:$BE$1213,25,FALSE)</f>
        <v>9</v>
      </c>
      <c r="AN864">
        <f>VLOOKUP($C864,'CLEAN DATA'!$C$1:$BE$1213,2,FALSE)</f>
        <v>55</v>
      </c>
      <c r="AO864" t="str">
        <f t="shared" si="223"/>
        <v>51-60</v>
      </c>
      <c r="AP864">
        <f>VLOOKUP(C864,'AT Copy'!C863:BP2075,66,FALSE)</f>
        <v>4</v>
      </c>
      <c r="AQ864">
        <f>VLOOKUP(C864,'AT Copy'!C863:BP2075,40,FALSE)</f>
        <v>1</v>
      </c>
    </row>
    <row r="865" spans="1:43" x14ac:dyDescent="0.2">
      <c r="A865">
        <v>864</v>
      </c>
      <c r="B865" s="2">
        <v>44099.512557870374</v>
      </c>
      <c r="C865" t="s">
        <v>1090</v>
      </c>
      <c r="D865">
        <v>5</v>
      </c>
      <c r="E865">
        <v>3</v>
      </c>
      <c r="F865">
        <v>7</v>
      </c>
      <c r="G865">
        <v>2</v>
      </c>
      <c r="H865">
        <v>2</v>
      </c>
      <c r="I865">
        <v>6</v>
      </c>
      <c r="J865">
        <v>6</v>
      </c>
      <c r="K865">
        <v>3</v>
      </c>
      <c r="L865">
        <v>7</v>
      </c>
      <c r="M865">
        <v>3</v>
      </c>
      <c r="N865">
        <f t="shared" si="208"/>
        <v>5</v>
      </c>
      <c r="O865">
        <f t="shared" si="209"/>
        <v>5</v>
      </c>
      <c r="P865">
        <f t="shared" si="210"/>
        <v>7</v>
      </c>
      <c r="Q865">
        <f t="shared" si="211"/>
        <v>6</v>
      </c>
      <c r="R865">
        <f t="shared" si="212"/>
        <v>2</v>
      </c>
      <c r="S865">
        <f t="shared" si="213"/>
        <v>2</v>
      </c>
      <c r="T865">
        <f t="shared" si="214"/>
        <v>6</v>
      </c>
      <c r="U865">
        <f t="shared" si="215"/>
        <v>5</v>
      </c>
      <c r="V865">
        <f t="shared" si="216"/>
        <v>7</v>
      </c>
      <c r="W865">
        <f t="shared" si="217"/>
        <v>5</v>
      </c>
      <c r="X865">
        <f t="shared" si="218"/>
        <v>3.5</v>
      </c>
      <c r="Y865">
        <f t="shared" si="219"/>
        <v>5.5</v>
      </c>
      <c r="Z865">
        <f t="shared" si="220"/>
        <v>6</v>
      </c>
      <c r="AA865">
        <f t="shared" si="221"/>
        <v>6.5</v>
      </c>
      <c r="AB865">
        <f t="shared" si="222"/>
        <v>3.5</v>
      </c>
      <c r="AC865">
        <v>4.4400000000000004</v>
      </c>
      <c r="AD865">
        <v>5.23</v>
      </c>
      <c r="AE865">
        <v>5.4</v>
      </c>
      <c r="AF865">
        <v>4.83</v>
      </c>
      <c r="AG865">
        <v>5.38</v>
      </c>
      <c r="AH865" t="str">
        <f>LOOKUP(X865,{0,2.99,4.44,5.89},{"Low","Medium Low","Medium High","High"})</f>
        <v>Medium Low</v>
      </c>
      <c r="AI865" t="str">
        <f>LOOKUP(Y865,{0,4.12,5.23,6.34},{"Low","Medium Low","Medium High","High"})</f>
        <v>Medium High</v>
      </c>
      <c r="AJ865" t="str">
        <f>LOOKUP(Z865,{0,4.08,5.4,6.72},{"Low","Medium Low","Medium High","High"})</f>
        <v>Medium High</v>
      </c>
      <c r="AK865" t="str">
        <f>LOOKUP(AA865,{0,3.41,4.83,6.25},{"Low","Medium Low","Medium High","High"})</f>
        <v>High</v>
      </c>
      <c r="AL865" t="str">
        <f>LOOKUP(AB865,{0,4.31,5.38,6.45},{"Low","Medium Low","Medium High","High"})</f>
        <v>Low</v>
      </c>
      <c r="AM865">
        <f>VLOOKUP(C865,'CLEAN DATA'!$C$1:$BE$1213,25,FALSE)</f>
        <v>7</v>
      </c>
      <c r="AN865">
        <f>VLOOKUP($C865,'CLEAN DATA'!$C$1:$BE$1213,2,FALSE)</f>
        <v>66</v>
      </c>
      <c r="AO865" t="str">
        <f t="shared" si="223"/>
        <v>60+</v>
      </c>
      <c r="AP865">
        <f>VLOOKUP(C865,'AT Copy'!C864:BP2076,66,FALSE)</f>
        <v>2</v>
      </c>
      <c r="AQ865">
        <f>VLOOKUP(C865,'AT Copy'!C864:BP2076,40,FALSE)</f>
        <v>1</v>
      </c>
    </row>
    <row r="866" spans="1:43" x14ac:dyDescent="0.2">
      <c r="A866">
        <v>865</v>
      </c>
      <c r="B866" s="2">
        <v>44099.520416666666</v>
      </c>
      <c r="C866" t="s">
        <v>1091</v>
      </c>
      <c r="D866">
        <v>6</v>
      </c>
      <c r="E866">
        <v>5</v>
      </c>
      <c r="F866">
        <v>4</v>
      </c>
      <c r="G866">
        <v>4</v>
      </c>
      <c r="H866">
        <v>3</v>
      </c>
      <c r="I866">
        <v>6</v>
      </c>
      <c r="J866">
        <v>6</v>
      </c>
      <c r="K866">
        <v>3</v>
      </c>
      <c r="L866">
        <v>5</v>
      </c>
      <c r="M866">
        <v>3</v>
      </c>
      <c r="N866">
        <f t="shared" si="208"/>
        <v>6</v>
      </c>
      <c r="O866">
        <f t="shared" si="209"/>
        <v>3</v>
      </c>
      <c r="P866">
        <f t="shared" si="210"/>
        <v>4</v>
      </c>
      <c r="Q866">
        <f t="shared" si="211"/>
        <v>4</v>
      </c>
      <c r="R866">
        <f t="shared" si="212"/>
        <v>3</v>
      </c>
      <c r="S866">
        <f t="shared" si="213"/>
        <v>2</v>
      </c>
      <c r="T866">
        <f t="shared" si="214"/>
        <v>6</v>
      </c>
      <c r="U866">
        <f t="shared" si="215"/>
        <v>5</v>
      </c>
      <c r="V866">
        <f t="shared" si="216"/>
        <v>5</v>
      </c>
      <c r="W866">
        <f t="shared" si="217"/>
        <v>5</v>
      </c>
      <c r="X866">
        <f t="shared" si="218"/>
        <v>4</v>
      </c>
      <c r="Y866">
        <f t="shared" si="219"/>
        <v>4.5</v>
      </c>
      <c r="Z866">
        <f t="shared" si="220"/>
        <v>4.5</v>
      </c>
      <c r="AA866">
        <f t="shared" si="221"/>
        <v>4.5</v>
      </c>
      <c r="AB866">
        <f t="shared" si="222"/>
        <v>4</v>
      </c>
      <c r="AC866">
        <v>4.4400000000000004</v>
      </c>
      <c r="AD866">
        <v>5.23</v>
      </c>
      <c r="AE866">
        <v>5.4</v>
      </c>
      <c r="AF866">
        <v>4.83</v>
      </c>
      <c r="AG866">
        <v>5.38</v>
      </c>
      <c r="AH866" t="str">
        <f>LOOKUP(X866,{0,2.99,4.44,5.89},{"Low","Medium Low","Medium High","High"})</f>
        <v>Medium Low</v>
      </c>
      <c r="AI866" t="str">
        <f>LOOKUP(Y866,{0,4.12,5.23,6.34},{"Low","Medium Low","Medium High","High"})</f>
        <v>Medium Low</v>
      </c>
      <c r="AJ866" t="str">
        <f>LOOKUP(Z866,{0,4.08,5.4,6.72},{"Low","Medium Low","Medium High","High"})</f>
        <v>Medium Low</v>
      </c>
      <c r="AK866" t="str">
        <f>LOOKUP(AA866,{0,3.41,4.83,6.25},{"Low","Medium Low","Medium High","High"})</f>
        <v>Medium Low</v>
      </c>
      <c r="AL866" t="str">
        <f>LOOKUP(AB866,{0,4.31,5.38,6.45},{"Low","Medium Low","Medium High","High"})</f>
        <v>Low</v>
      </c>
      <c r="AM866">
        <f>VLOOKUP(C866,'CLEAN DATA'!$C$1:$BE$1213,25,FALSE)</f>
        <v>3</v>
      </c>
      <c r="AN866">
        <f>VLOOKUP($C866,'CLEAN DATA'!$C$1:$BE$1213,2,FALSE)</f>
        <v>23</v>
      </c>
      <c r="AO866" t="str">
        <f t="shared" si="223"/>
        <v>&lt;=30</v>
      </c>
      <c r="AP866">
        <f>VLOOKUP(C866,'AT Copy'!C865:BP2077,66,FALSE)</f>
        <v>1</v>
      </c>
      <c r="AQ866">
        <f>VLOOKUP(C866,'AT Copy'!C865:BP2077,40,FALSE)</f>
        <v>1</v>
      </c>
    </row>
    <row r="867" spans="1:43" x14ac:dyDescent="0.2">
      <c r="A867">
        <v>866</v>
      </c>
      <c r="B867" s="2">
        <v>44099.524710648147</v>
      </c>
      <c r="C867" t="s">
        <v>1092</v>
      </c>
      <c r="D867">
        <v>3</v>
      </c>
      <c r="E867">
        <v>3</v>
      </c>
      <c r="F867">
        <v>6</v>
      </c>
      <c r="G867">
        <v>4</v>
      </c>
      <c r="H867">
        <v>5</v>
      </c>
      <c r="I867">
        <v>5</v>
      </c>
      <c r="J867">
        <v>5</v>
      </c>
      <c r="K867">
        <v>3</v>
      </c>
      <c r="L867">
        <v>5</v>
      </c>
      <c r="M867">
        <v>3</v>
      </c>
      <c r="N867">
        <f t="shared" si="208"/>
        <v>3</v>
      </c>
      <c r="O867">
        <f t="shared" si="209"/>
        <v>5</v>
      </c>
      <c r="P867">
        <f t="shared" si="210"/>
        <v>6</v>
      </c>
      <c r="Q867">
        <f t="shared" si="211"/>
        <v>4</v>
      </c>
      <c r="R867">
        <f t="shared" si="212"/>
        <v>5</v>
      </c>
      <c r="S867">
        <f t="shared" si="213"/>
        <v>3</v>
      </c>
      <c r="T867">
        <f t="shared" si="214"/>
        <v>5</v>
      </c>
      <c r="U867">
        <f t="shared" si="215"/>
        <v>5</v>
      </c>
      <c r="V867">
        <f t="shared" si="216"/>
        <v>5</v>
      </c>
      <c r="W867">
        <f t="shared" si="217"/>
        <v>5</v>
      </c>
      <c r="X867">
        <f t="shared" si="218"/>
        <v>3</v>
      </c>
      <c r="Y867">
        <f t="shared" si="219"/>
        <v>5</v>
      </c>
      <c r="Z867">
        <f t="shared" si="220"/>
        <v>5.5</v>
      </c>
      <c r="AA867">
        <f t="shared" si="221"/>
        <v>4.5</v>
      </c>
      <c r="AB867">
        <f t="shared" si="222"/>
        <v>5</v>
      </c>
      <c r="AC867">
        <v>4.4400000000000004</v>
      </c>
      <c r="AD867">
        <v>5.23</v>
      </c>
      <c r="AE867">
        <v>5.4</v>
      </c>
      <c r="AF867">
        <v>4.83</v>
      </c>
      <c r="AG867">
        <v>5.38</v>
      </c>
      <c r="AH867" t="str">
        <f>LOOKUP(X867,{0,2.99,4.44,5.89},{"Low","Medium Low","Medium High","High"})</f>
        <v>Medium Low</v>
      </c>
      <c r="AI867" t="str">
        <f>LOOKUP(Y867,{0,4.12,5.23,6.34},{"Low","Medium Low","Medium High","High"})</f>
        <v>Medium Low</v>
      </c>
      <c r="AJ867" t="str">
        <f>LOOKUP(Z867,{0,4.08,5.4,6.72},{"Low","Medium Low","Medium High","High"})</f>
        <v>Medium High</v>
      </c>
      <c r="AK867" t="str">
        <f>LOOKUP(AA867,{0,3.41,4.83,6.25},{"Low","Medium Low","Medium High","High"})</f>
        <v>Medium Low</v>
      </c>
      <c r="AL867" t="str">
        <f>LOOKUP(AB867,{0,4.31,5.38,6.45},{"Low","Medium Low","Medium High","High"})</f>
        <v>Medium Low</v>
      </c>
      <c r="AM867">
        <f>VLOOKUP(C867,'CLEAN DATA'!$C$1:$BE$1213,25,FALSE)</f>
        <v>14</v>
      </c>
      <c r="AN867">
        <f>VLOOKUP($C867,'CLEAN DATA'!$C$1:$BE$1213,2,FALSE)</f>
        <v>27</v>
      </c>
      <c r="AO867" t="str">
        <f t="shared" si="223"/>
        <v>&lt;=30</v>
      </c>
      <c r="AP867">
        <f>VLOOKUP(C867,'AT Copy'!C866:BP2078,66,FALSE)</f>
        <v>3</v>
      </c>
      <c r="AQ867">
        <f>VLOOKUP(C867,'AT Copy'!C866:BP2078,40,FALSE)</f>
        <v>1</v>
      </c>
    </row>
    <row r="868" spans="1:43" x14ac:dyDescent="0.2">
      <c r="A868">
        <v>867</v>
      </c>
      <c r="B868" s="2">
        <v>44099.533101851855</v>
      </c>
      <c r="C868" t="s">
        <v>1093</v>
      </c>
      <c r="D868">
        <v>6</v>
      </c>
      <c r="E868">
        <v>5</v>
      </c>
      <c r="F868">
        <v>5</v>
      </c>
      <c r="G868">
        <v>5</v>
      </c>
      <c r="H868">
        <v>7</v>
      </c>
      <c r="I868">
        <v>3</v>
      </c>
      <c r="J868">
        <v>7</v>
      </c>
      <c r="K868">
        <v>2</v>
      </c>
      <c r="L868">
        <v>5</v>
      </c>
      <c r="M868">
        <v>5</v>
      </c>
      <c r="N868">
        <f t="shared" si="208"/>
        <v>6</v>
      </c>
      <c r="O868">
        <f t="shared" si="209"/>
        <v>3</v>
      </c>
      <c r="P868">
        <f t="shared" si="210"/>
        <v>5</v>
      </c>
      <c r="Q868">
        <f t="shared" si="211"/>
        <v>3</v>
      </c>
      <c r="R868">
        <f t="shared" si="212"/>
        <v>7</v>
      </c>
      <c r="S868">
        <f t="shared" si="213"/>
        <v>5</v>
      </c>
      <c r="T868">
        <f t="shared" si="214"/>
        <v>7</v>
      </c>
      <c r="U868">
        <f t="shared" si="215"/>
        <v>6</v>
      </c>
      <c r="V868">
        <f t="shared" si="216"/>
        <v>5</v>
      </c>
      <c r="W868">
        <f t="shared" si="217"/>
        <v>3</v>
      </c>
      <c r="X868">
        <f t="shared" si="218"/>
        <v>5.5</v>
      </c>
      <c r="Y868">
        <f t="shared" si="219"/>
        <v>5</v>
      </c>
      <c r="Z868">
        <f t="shared" si="220"/>
        <v>5.5</v>
      </c>
      <c r="AA868">
        <f t="shared" si="221"/>
        <v>4</v>
      </c>
      <c r="AB868">
        <f t="shared" si="222"/>
        <v>5</v>
      </c>
      <c r="AC868">
        <v>4.4400000000000004</v>
      </c>
      <c r="AD868">
        <v>5.23</v>
      </c>
      <c r="AE868">
        <v>5.4</v>
      </c>
      <c r="AF868">
        <v>4.83</v>
      </c>
      <c r="AG868">
        <v>5.38</v>
      </c>
      <c r="AH868" t="str">
        <f>LOOKUP(X868,{0,2.99,4.44,5.89},{"Low","Medium Low","Medium High","High"})</f>
        <v>Medium High</v>
      </c>
      <c r="AI868" t="str">
        <f>LOOKUP(Y868,{0,4.12,5.23,6.34},{"Low","Medium Low","Medium High","High"})</f>
        <v>Medium Low</v>
      </c>
      <c r="AJ868" t="str">
        <f>LOOKUP(Z868,{0,4.08,5.4,6.72},{"Low","Medium Low","Medium High","High"})</f>
        <v>Medium High</v>
      </c>
      <c r="AK868" t="str">
        <f>LOOKUP(AA868,{0,3.41,4.83,6.25},{"Low","Medium Low","Medium High","High"})</f>
        <v>Medium Low</v>
      </c>
      <c r="AL868" t="str">
        <f>LOOKUP(AB868,{0,4.31,5.38,6.45},{"Low","Medium Low","Medium High","High"})</f>
        <v>Medium Low</v>
      </c>
      <c r="AM868">
        <f>VLOOKUP(C868,'CLEAN DATA'!$C$1:$BE$1213,25,FALSE)</f>
        <v>10</v>
      </c>
      <c r="AN868">
        <f>VLOOKUP($C868,'CLEAN DATA'!$C$1:$BE$1213,2,FALSE)</f>
        <v>30</v>
      </c>
      <c r="AO868" t="str">
        <f t="shared" si="223"/>
        <v>&lt;=30</v>
      </c>
      <c r="AP868">
        <f>VLOOKUP(C868,'AT Copy'!C867:BP2079,66,FALSE)</f>
        <v>7</v>
      </c>
      <c r="AQ868">
        <f>VLOOKUP(C868,'AT Copy'!C867:BP2079,40,FALSE)</f>
        <v>1</v>
      </c>
    </row>
    <row r="869" spans="1:43" x14ac:dyDescent="0.2">
      <c r="A869">
        <v>868</v>
      </c>
      <c r="B869" s="2">
        <v>44099.536921296298</v>
      </c>
      <c r="C869" t="s">
        <v>1094</v>
      </c>
      <c r="D869">
        <v>6</v>
      </c>
      <c r="E869">
        <v>5</v>
      </c>
      <c r="F869">
        <v>6</v>
      </c>
      <c r="G869">
        <v>6</v>
      </c>
      <c r="H869">
        <v>6</v>
      </c>
      <c r="I869">
        <v>5</v>
      </c>
      <c r="J869">
        <v>5</v>
      </c>
      <c r="K869">
        <v>5</v>
      </c>
      <c r="L869">
        <v>7</v>
      </c>
      <c r="M869">
        <v>5</v>
      </c>
      <c r="N869">
        <f t="shared" si="208"/>
        <v>6</v>
      </c>
      <c r="O869">
        <f t="shared" si="209"/>
        <v>3</v>
      </c>
      <c r="P869">
        <f t="shared" si="210"/>
        <v>6</v>
      </c>
      <c r="Q869">
        <f t="shared" si="211"/>
        <v>2</v>
      </c>
      <c r="R869">
        <f t="shared" si="212"/>
        <v>6</v>
      </c>
      <c r="S869">
        <f t="shared" si="213"/>
        <v>3</v>
      </c>
      <c r="T869">
        <f t="shared" si="214"/>
        <v>5</v>
      </c>
      <c r="U869">
        <f t="shared" si="215"/>
        <v>3</v>
      </c>
      <c r="V869">
        <f t="shared" si="216"/>
        <v>7</v>
      </c>
      <c r="W869">
        <f t="shared" si="217"/>
        <v>3</v>
      </c>
      <c r="X869">
        <f t="shared" si="218"/>
        <v>4.5</v>
      </c>
      <c r="Y869">
        <f t="shared" si="219"/>
        <v>4</v>
      </c>
      <c r="Z869">
        <f t="shared" si="220"/>
        <v>4.5</v>
      </c>
      <c r="AA869">
        <f t="shared" si="221"/>
        <v>4.5</v>
      </c>
      <c r="AB869">
        <f t="shared" si="222"/>
        <v>4.5</v>
      </c>
      <c r="AC869">
        <v>4.4400000000000004</v>
      </c>
      <c r="AD869">
        <v>5.23</v>
      </c>
      <c r="AE869">
        <v>5.4</v>
      </c>
      <c r="AF869">
        <v>4.83</v>
      </c>
      <c r="AG869">
        <v>5.38</v>
      </c>
      <c r="AH869" t="str">
        <f>LOOKUP(X869,{0,2.99,4.44,5.89},{"Low","Medium Low","Medium High","High"})</f>
        <v>Medium High</v>
      </c>
      <c r="AI869" t="str">
        <f>LOOKUP(Y869,{0,4.12,5.23,6.34},{"Low","Medium Low","Medium High","High"})</f>
        <v>Low</v>
      </c>
      <c r="AJ869" t="str">
        <f>LOOKUP(Z869,{0,4.08,5.4,6.72},{"Low","Medium Low","Medium High","High"})</f>
        <v>Medium Low</v>
      </c>
      <c r="AK869" t="str">
        <f>LOOKUP(AA869,{0,3.41,4.83,6.25},{"Low","Medium Low","Medium High","High"})</f>
        <v>Medium Low</v>
      </c>
      <c r="AL869" t="str">
        <f>LOOKUP(AB869,{0,4.31,5.38,6.45},{"Low","Medium Low","Medium High","High"})</f>
        <v>Medium Low</v>
      </c>
      <c r="AM869">
        <f>VLOOKUP(C869,'CLEAN DATA'!$C$1:$BE$1213,25,FALSE)</f>
        <v>1</v>
      </c>
      <c r="AN869">
        <f>VLOOKUP($C869,'CLEAN DATA'!$C$1:$BE$1213,2,FALSE)</f>
        <v>34</v>
      </c>
      <c r="AO869" t="str">
        <f t="shared" si="223"/>
        <v>31-40</v>
      </c>
      <c r="AP869">
        <f>VLOOKUP(C869,'AT Copy'!C868:BP2080,66,FALSE)</f>
        <v>1</v>
      </c>
      <c r="AQ869">
        <f>VLOOKUP(C869,'AT Copy'!C868:BP2080,40,FALSE)</f>
        <v>0</v>
      </c>
    </row>
    <row r="870" spans="1:43" x14ac:dyDescent="0.2">
      <c r="A870">
        <v>869</v>
      </c>
      <c r="B870" s="2">
        <v>44099.53833333333</v>
      </c>
      <c r="C870" t="s">
        <v>1095</v>
      </c>
      <c r="D870">
        <v>5</v>
      </c>
      <c r="E870">
        <v>2</v>
      </c>
      <c r="F870">
        <v>6</v>
      </c>
      <c r="G870">
        <v>4</v>
      </c>
      <c r="H870">
        <v>4</v>
      </c>
      <c r="I870">
        <v>4</v>
      </c>
      <c r="J870">
        <v>5</v>
      </c>
      <c r="K870">
        <v>1</v>
      </c>
      <c r="L870">
        <v>4</v>
      </c>
      <c r="M870">
        <v>2</v>
      </c>
      <c r="N870">
        <f t="shared" si="208"/>
        <v>5</v>
      </c>
      <c r="O870">
        <f t="shared" si="209"/>
        <v>6</v>
      </c>
      <c r="P870">
        <f t="shared" si="210"/>
        <v>6</v>
      </c>
      <c r="Q870">
        <f t="shared" si="211"/>
        <v>4</v>
      </c>
      <c r="R870">
        <f t="shared" si="212"/>
        <v>4</v>
      </c>
      <c r="S870">
        <f t="shared" si="213"/>
        <v>4</v>
      </c>
      <c r="T870">
        <f t="shared" si="214"/>
        <v>5</v>
      </c>
      <c r="U870">
        <f t="shared" si="215"/>
        <v>7</v>
      </c>
      <c r="V870">
        <f t="shared" si="216"/>
        <v>4</v>
      </c>
      <c r="W870">
        <f t="shared" si="217"/>
        <v>6</v>
      </c>
      <c r="X870">
        <f t="shared" si="218"/>
        <v>4.5</v>
      </c>
      <c r="Y870">
        <f t="shared" si="219"/>
        <v>5.5</v>
      </c>
      <c r="Z870">
        <f t="shared" si="220"/>
        <v>6.5</v>
      </c>
      <c r="AA870">
        <f t="shared" si="221"/>
        <v>4</v>
      </c>
      <c r="AB870">
        <f t="shared" si="222"/>
        <v>5</v>
      </c>
      <c r="AC870">
        <v>4.4400000000000004</v>
      </c>
      <c r="AD870">
        <v>5.23</v>
      </c>
      <c r="AE870">
        <v>5.4</v>
      </c>
      <c r="AF870">
        <v>4.83</v>
      </c>
      <c r="AG870">
        <v>5.38</v>
      </c>
      <c r="AH870" t="str">
        <f>LOOKUP(X870,{0,2.99,4.44,5.89},{"Low","Medium Low","Medium High","High"})</f>
        <v>Medium High</v>
      </c>
      <c r="AI870" t="str">
        <f>LOOKUP(Y870,{0,4.12,5.23,6.34},{"Low","Medium Low","Medium High","High"})</f>
        <v>Medium High</v>
      </c>
      <c r="AJ870" t="str">
        <f>LOOKUP(Z870,{0,4.08,5.4,6.72},{"Low","Medium Low","Medium High","High"})</f>
        <v>Medium High</v>
      </c>
      <c r="AK870" t="str">
        <f>LOOKUP(AA870,{0,3.41,4.83,6.25},{"Low","Medium Low","Medium High","High"})</f>
        <v>Medium Low</v>
      </c>
      <c r="AL870" t="str">
        <f>LOOKUP(AB870,{0,4.31,5.38,6.45},{"Low","Medium Low","Medium High","High"})</f>
        <v>Medium Low</v>
      </c>
      <c r="AM870">
        <f>VLOOKUP(C870,'CLEAN DATA'!$C$1:$BE$1213,25,FALSE)</f>
        <v>3</v>
      </c>
      <c r="AN870">
        <f>VLOOKUP($C870,'CLEAN DATA'!$C$1:$BE$1213,2,FALSE)</f>
        <v>55</v>
      </c>
      <c r="AO870" t="str">
        <f t="shared" si="223"/>
        <v>51-60</v>
      </c>
      <c r="AP870">
        <f>VLOOKUP(C870,'AT Copy'!C869:BP2081,66,FALSE)</f>
        <v>6</v>
      </c>
      <c r="AQ870">
        <f>VLOOKUP(C870,'AT Copy'!C869:BP2081,40,FALSE)</f>
        <v>1</v>
      </c>
    </row>
    <row r="871" spans="1:43" x14ac:dyDescent="0.2">
      <c r="A871">
        <v>870</v>
      </c>
      <c r="B871" s="2">
        <v>44099.540046296293</v>
      </c>
      <c r="C871" t="s">
        <v>1096</v>
      </c>
      <c r="D871">
        <v>6</v>
      </c>
      <c r="E871">
        <v>7</v>
      </c>
      <c r="F871">
        <v>7</v>
      </c>
      <c r="G871">
        <v>7</v>
      </c>
      <c r="H871">
        <v>7</v>
      </c>
      <c r="I871">
        <v>7</v>
      </c>
      <c r="J871">
        <v>6</v>
      </c>
      <c r="K871">
        <v>7</v>
      </c>
      <c r="L871">
        <v>5</v>
      </c>
      <c r="M871">
        <v>6</v>
      </c>
      <c r="N871">
        <f t="shared" si="208"/>
        <v>6</v>
      </c>
      <c r="O871">
        <f t="shared" si="209"/>
        <v>1</v>
      </c>
      <c r="P871">
        <f t="shared" si="210"/>
        <v>7</v>
      </c>
      <c r="Q871">
        <f t="shared" si="211"/>
        <v>1</v>
      </c>
      <c r="R871">
        <f t="shared" si="212"/>
        <v>7</v>
      </c>
      <c r="S871">
        <f t="shared" si="213"/>
        <v>1</v>
      </c>
      <c r="T871">
        <f t="shared" si="214"/>
        <v>6</v>
      </c>
      <c r="U871">
        <f t="shared" si="215"/>
        <v>1</v>
      </c>
      <c r="V871">
        <f t="shared" si="216"/>
        <v>5</v>
      </c>
      <c r="W871">
        <f t="shared" si="217"/>
        <v>2</v>
      </c>
      <c r="X871">
        <f t="shared" si="218"/>
        <v>3.5</v>
      </c>
      <c r="Y871">
        <f t="shared" si="219"/>
        <v>3.5</v>
      </c>
      <c r="Z871">
        <f t="shared" si="220"/>
        <v>4</v>
      </c>
      <c r="AA871">
        <f t="shared" si="221"/>
        <v>3</v>
      </c>
      <c r="AB871">
        <f t="shared" si="222"/>
        <v>4.5</v>
      </c>
      <c r="AC871">
        <v>4.4400000000000004</v>
      </c>
      <c r="AD871">
        <v>5.23</v>
      </c>
      <c r="AE871">
        <v>5.4</v>
      </c>
      <c r="AF871">
        <v>4.83</v>
      </c>
      <c r="AG871">
        <v>5.38</v>
      </c>
      <c r="AH871" t="str">
        <f>LOOKUP(X871,{0,2.99,4.44,5.89},{"Low","Medium Low","Medium High","High"})</f>
        <v>Medium Low</v>
      </c>
      <c r="AI871" t="str">
        <f>LOOKUP(Y871,{0,4.12,5.23,6.34},{"Low","Medium Low","Medium High","High"})</f>
        <v>Low</v>
      </c>
      <c r="AJ871" t="str">
        <f>LOOKUP(Z871,{0,4.08,5.4,6.72},{"Low","Medium Low","Medium High","High"})</f>
        <v>Low</v>
      </c>
      <c r="AK871" t="str">
        <f>LOOKUP(AA871,{0,3.41,4.83,6.25},{"Low","Medium Low","Medium High","High"})</f>
        <v>Low</v>
      </c>
      <c r="AL871" t="str">
        <f>LOOKUP(AB871,{0,4.31,5.38,6.45},{"Low","Medium Low","Medium High","High"})</f>
        <v>Medium Low</v>
      </c>
      <c r="AM871">
        <f>VLOOKUP(C871,'CLEAN DATA'!$C$1:$BE$1213,25,FALSE)</f>
        <v>1</v>
      </c>
      <c r="AN871">
        <f>VLOOKUP($C871,'CLEAN DATA'!$C$1:$BE$1213,2,FALSE)</f>
        <v>36</v>
      </c>
      <c r="AO871" t="str">
        <f t="shared" si="223"/>
        <v>31-40</v>
      </c>
      <c r="AP871">
        <f>VLOOKUP(C871,'AT Copy'!C870:BP2082,66,FALSE)</f>
        <v>1</v>
      </c>
      <c r="AQ871">
        <f>VLOOKUP(C871,'AT Copy'!C870:BP2082,40,FALSE)</f>
        <v>1</v>
      </c>
    </row>
    <row r="872" spans="1:43" x14ac:dyDescent="0.2">
      <c r="A872">
        <v>871</v>
      </c>
      <c r="B872" s="2">
        <v>44099.545578703706</v>
      </c>
      <c r="C872" t="s">
        <v>1097</v>
      </c>
      <c r="D872">
        <v>6</v>
      </c>
      <c r="E872">
        <v>7</v>
      </c>
      <c r="F872">
        <v>6</v>
      </c>
      <c r="G872">
        <v>2</v>
      </c>
      <c r="H872">
        <v>7</v>
      </c>
      <c r="I872">
        <v>5</v>
      </c>
      <c r="J872">
        <v>5</v>
      </c>
      <c r="K872">
        <v>1</v>
      </c>
      <c r="L872">
        <v>5</v>
      </c>
      <c r="M872">
        <v>6</v>
      </c>
      <c r="N872">
        <f t="shared" si="208"/>
        <v>6</v>
      </c>
      <c r="O872">
        <f t="shared" si="209"/>
        <v>1</v>
      </c>
      <c r="P872">
        <f t="shared" si="210"/>
        <v>6</v>
      </c>
      <c r="Q872">
        <f t="shared" si="211"/>
        <v>6</v>
      </c>
      <c r="R872">
        <f t="shared" si="212"/>
        <v>7</v>
      </c>
      <c r="S872">
        <f t="shared" si="213"/>
        <v>3</v>
      </c>
      <c r="T872">
        <f t="shared" si="214"/>
        <v>5</v>
      </c>
      <c r="U872">
        <f t="shared" si="215"/>
        <v>7</v>
      </c>
      <c r="V872">
        <f t="shared" si="216"/>
        <v>5</v>
      </c>
      <c r="W872">
        <f t="shared" si="217"/>
        <v>2</v>
      </c>
      <c r="X872">
        <f t="shared" si="218"/>
        <v>4.5</v>
      </c>
      <c r="Y872">
        <f t="shared" si="219"/>
        <v>3</v>
      </c>
      <c r="Z872">
        <f t="shared" si="220"/>
        <v>6.5</v>
      </c>
      <c r="AA872">
        <f t="shared" si="221"/>
        <v>5.5</v>
      </c>
      <c r="AB872">
        <f t="shared" si="222"/>
        <v>4.5</v>
      </c>
      <c r="AC872">
        <v>4.4400000000000004</v>
      </c>
      <c r="AD872">
        <v>5.23</v>
      </c>
      <c r="AE872">
        <v>5.4</v>
      </c>
      <c r="AF872">
        <v>4.83</v>
      </c>
      <c r="AG872">
        <v>5.38</v>
      </c>
      <c r="AH872" t="str">
        <f>LOOKUP(X872,{0,2.99,4.44,5.89},{"Low","Medium Low","Medium High","High"})</f>
        <v>Medium High</v>
      </c>
      <c r="AI872" t="str">
        <f>LOOKUP(Y872,{0,4.12,5.23,6.34},{"Low","Medium Low","Medium High","High"})</f>
        <v>Low</v>
      </c>
      <c r="AJ872" t="str">
        <f>LOOKUP(Z872,{0,4.08,5.4,6.72},{"Low","Medium Low","Medium High","High"})</f>
        <v>Medium High</v>
      </c>
      <c r="AK872" t="str">
        <f>LOOKUP(AA872,{0,3.41,4.83,6.25},{"Low","Medium Low","Medium High","High"})</f>
        <v>Medium High</v>
      </c>
      <c r="AL872" t="str">
        <f>LOOKUP(AB872,{0,4.31,5.38,6.45},{"Low","Medium Low","Medium High","High"})</f>
        <v>Medium Low</v>
      </c>
      <c r="AM872">
        <f>VLOOKUP(C872,'CLEAN DATA'!$C$1:$BE$1213,25,FALSE)</f>
        <v>13</v>
      </c>
      <c r="AN872">
        <f>VLOOKUP($C872,'CLEAN DATA'!$C$1:$BE$1213,2,FALSE)</f>
        <v>44</v>
      </c>
      <c r="AO872" t="str">
        <f t="shared" si="223"/>
        <v>41-50</v>
      </c>
      <c r="AP872">
        <f>VLOOKUP(C872,'AT Copy'!C871:BP2083,66,FALSE)</f>
        <v>3</v>
      </c>
      <c r="AQ872">
        <f>VLOOKUP(C872,'AT Copy'!C871:BP2083,40,FALSE)</f>
        <v>1</v>
      </c>
    </row>
    <row r="873" spans="1:43" x14ac:dyDescent="0.2">
      <c r="A873">
        <v>872</v>
      </c>
      <c r="B873" s="2">
        <v>44099.546527777777</v>
      </c>
      <c r="C873" t="s">
        <v>1098</v>
      </c>
      <c r="D873">
        <v>5</v>
      </c>
      <c r="E873">
        <v>5</v>
      </c>
      <c r="F873">
        <v>5</v>
      </c>
      <c r="G873">
        <v>5</v>
      </c>
      <c r="H873">
        <v>5</v>
      </c>
      <c r="I873">
        <v>5</v>
      </c>
      <c r="J873">
        <v>5</v>
      </c>
      <c r="K873">
        <v>5</v>
      </c>
      <c r="L873">
        <v>5</v>
      </c>
      <c r="M873">
        <v>5</v>
      </c>
      <c r="N873">
        <f t="shared" si="208"/>
        <v>5</v>
      </c>
      <c r="O873">
        <f t="shared" si="209"/>
        <v>3</v>
      </c>
      <c r="P873">
        <f t="shared" si="210"/>
        <v>5</v>
      </c>
      <c r="Q873">
        <f t="shared" si="211"/>
        <v>3</v>
      </c>
      <c r="R873">
        <f t="shared" si="212"/>
        <v>5</v>
      </c>
      <c r="S873">
        <f t="shared" si="213"/>
        <v>3</v>
      </c>
      <c r="T873">
        <f t="shared" si="214"/>
        <v>5</v>
      </c>
      <c r="U873">
        <f t="shared" si="215"/>
        <v>3</v>
      </c>
      <c r="V873">
        <f t="shared" si="216"/>
        <v>5</v>
      </c>
      <c r="W873">
        <f t="shared" si="217"/>
        <v>3</v>
      </c>
      <c r="X873">
        <f t="shared" si="218"/>
        <v>4</v>
      </c>
      <c r="Y873">
        <f t="shared" si="219"/>
        <v>4</v>
      </c>
      <c r="Z873">
        <f t="shared" si="220"/>
        <v>4</v>
      </c>
      <c r="AA873">
        <f t="shared" si="221"/>
        <v>4</v>
      </c>
      <c r="AB873">
        <f t="shared" si="222"/>
        <v>4</v>
      </c>
      <c r="AC873">
        <v>4.4400000000000004</v>
      </c>
      <c r="AD873">
        <v>5.23</v>
      </c>
      <c r="AE873">
        <v>5.4</v>
      </c>
      <c r="AF873">
        <v>4.83</v>
      </c>
      <c r="AG873">
        <v>5.38</v>
      </c>
      <c r="AH873" t="str">
        <f>LOOKUP(X873,{0,2.99,4.44,5.89},{"Low","Medium Low","Medium High","High"})</f>
        <v>Medium Low</v>
      </c>
      <c r="AI873" t="str">
        <f>LOOKUP(Y873,{0,4.12,5.23,6.34},{"Low","Medium Low","Medium High","High"})</f>
        <v>Low</v>
      </c>
      <c r="AJ873" t="str">
        <f>LOOKUP(Z873,{0,4.08,5.4,6.72},{"Low","Medium Low","Medium High","High"})</f>
        <v>Low</v>
      </c>
      <c r="AK873" t="str">
        <f>LOOKUP(AA873,{0,3.41,4.83,6.25},{"Low","Medium Low","Medium High","High"})</f>
        <v>Medium Low</v>
      </c>
      <c r="AL873" t="str">
        <f>LOOKUP(AB873,{0,4.31,5.38,6.45},{"Low","Medium Low","Medium High","High"})</f>
        <v>Low</v>
      </c>
      <c r="AM873">
        <f>VLOOKUP(C873,'CLEAN DATA'!$C$1:$BE$1213,25,FALSE)</f>
        <v>9</v>
      </c>
      <c r="AN873">
        <f>VLOOKUP($C873,'CLEAN DATA'!$C$1:$BE$1213,2,FALSE)</f>
        <v>43</v>
      </c>
      <c r="AO873" t="str">
        <f t="shared" si="223"/>
        <v>41-50</v>
      </c>
      <c r="AP873">
        <f>VLOOKUP(C873,'AT Copy'!C872:BP2084,66,FALSE)</f>
        <v>1</v>
      </c>
      <c r="AQ873">
        <f>VLOOKUP(C873,'AT Copy'!C872:BP2084,40,FALSE)</f>
        <v>0</v>
      </c>
    </row>
    <row r="874" spans="1:43" x14ac:dyDescent="0.2">
      <c r="A874">
        <v>873</v>
      </c>
      <c r="B874" s="2">
        <v>44099.546967592592</v>
      </c>
      <c r="C874" t="s">
        <v>1099</v>
      </c>
      <c r="D874">
        <v>5</v>
      </c>
      <c r="E874">
        <v>1</v>
      </c>
      <c r="F874">
        <v>6</v>
      </c>
      <c r="G874">
        <v>4</v>
      </c>
      <c r="H874">
        <v>5</v>
      </c>
      <c r="I874">
        <v>2</v>
      </c>
      <c r="J874">
        <v>7</v>
      </c>
      <c r="K874">
        <v>2</v>
      </c>
      <c r="L874">
        <v>5</v>
      </c>
      <c r="M874">
        <v>1</v>
      </c>
      <c r="N874">
        <f t="shared" si="208"/>
        <v>5</v>
      </c>
      <c r="O874">
        <f t="shared" si="209"/>
        <v>7</v>
      </c>
      <c r="P874">
        <f t="shared" si="210"/>
        <v>6</v>
      </c>
      <c r="Q874">
        <f t="shared" si="211"/>
        <v>4</v>
      </c>
      <c r="R874">
        <f t="shared" si="212"/>
        <v>5</v>
      </c>
      <c r="S874">
        <f t="shared" si="213"/>
        <v>6</v>
      </c>
      <c r="T874">
        <f t="shared" si="214"/>
        <v>7</v>
      </c>
      <c r="U874">
        <f t="shared" si="215"/>
        <v>6</v>
      </c>
      <c r="V874">
        <f t="shared" si="216"/>
        <v>5</v>
      </c>
      <c r="W874">
        <f t="shared" si="217"/>
        <v>7</v>
      </c>
      <c r="X874">
        <f t="shared" si="218"/>
        <v>5.5</v>
      </c>
      <c r="Y874">
        <f t="shared" si="219"/>
        <v>7</v>
      </c>
      <c r="Z874">
        <f t="shared" si="220"/>
        <v>6</v>
      </c>
      <c r="AA874">
        <f t="shared" si="221"/>
        <v>4.5</v>
      </c>
      <c r="AB874">
        <f t="shared" si="222"/>
        <v>6</v>
      </c>
      <c r="AC874">
        <v>4.4400000000000004</v>
      </c>
      <c r="AD874">
        <v>5.23</v>
      </c>
      <c r="AE874">
        <v>5.4</v>
      </c>
      <c r="AF874">
        <v>4.83</v>
      </c>
      <c r="AG874">
        <v>5.38</v>
      </c>
      <c r="AH874" t="str">
        <f>LOOKUP(X874,{0,2.99,4.44,5.89},{"Low","Medium Low","Medium High","High"})</f>
        <v>Medium High</v>
      </c>
      <c r="AI874" t="str">
        <f>LOOKUP(Y874,{0,4.12,5.23,6.34},{"Low","Medium Low","Medium High","High"})</f>
        <v>High</v>
      </c>
      <c r="AJ874" t="str">
        <f>LOOKUP(Z874,{0,4.08,5.4,6.72},{"Low","Medium Low","Medium High","High"})</f>
        <v>Medium High</v>
      </c>
      <c r="AK874" t="str">
        <f>LOOKUP(AA874,{0,3.41,4.83,6.25},{"Low","Medium Low","Medium High","High"})</f>
        <v>Medium Low</v>
      </c>
      <c r="AL874" t="str">
        <f>LOOKUP(AB874,{0,4.31,5.38,6.45},{"Low","Medium Low","Medium High","High"})</f>
        <v>Medium High</v>
      </c>
      <c r="AM874">
        <f>VLOOKUP(C874,'CLEAN DATA'!$C$1:$BE$1213,25,FALSE)</f>
        <v>13</v>
      </c>
      <c r="AN874">
        <f>VLOOKUP($C874,'CLEAN DATA'!$C$1:$BE$1213,2,FALSE)</f>
        <v>72</v>
      </c>
      <c r="AO874" t="str">
        <f t="shared" si="223"/>
        <v>60+</v>
      </c>
      <c r="AP874">
        <f>VLOOKUP(C874,'AT Copy'!C873:BP2085,66,FALSE)</f>
        <v>6</v>
      </c>
      <c r="AQ874">
        <f>VLOOKUP(C874,'AT Copy'!C873:BP2085,40,FALSE)</f>
        <v>1</v>
      </c>
    </row>
    <row r="875" spans="1:43" x14ac:dyDescent="0.2">
      <c r="A875">
        <v>874</v>
      </c>
      <c r="B875" s="2">
        <v>44099.547361111108</v>
      </c>
      <c r="C875" t="s">
        <v>1101</v>
      </c>
      <c r="D875">
        <v>5</v>
      </c>
      <c r="E875">
        <v>4</v>
      </c>
      <c r="F875">
        <v>6</v>
      </c>
      <c r="G875">
        <v>4</v>
      </c>
      <c r="H875">
        <v>5</v>
      </c>
      <c r="I875">
        <v>3</v>
      </c>
      <c r="J875">
        <v>6</v>
      </c>
      <c r="K875">
        <v>2</v>
      </c>
      <c r="L875">
        <v>6</v>
      </c>
      <c r="M875">
        <v>3</v>
      </c>
      <c r="N875">
        <f t="shared" si="208"/>
        <v>5</v>
      </c>
      <c r="O875">
        <f t="shared" si="209"/>
        <v>4</v>
      </c>
      <c r="P875">
        <f t="shared" si="210"/>
        <v>6</v>
      </c>
      <c r="Q875">
        <f t="shared" si="211"/>
        <v>4</v>
      </c>
      <c r="R875">
        <f t="shared" si="212"/>
        <v>5</v>
      </c>
      <c r="S875">
        <f t="shared" si="213"/>
        <v>5</v>
      </c>
      <c r="T875">
        <f t="shared" si="214"/>
        <v>6</v>
      </c>
      <c r="U875">
        <f t="shared" si="215"/>
        <v>6</v>
      </c>
      <c r="V875">
        <f t="shared" si="216"/>
        <v>6</v>
      </c>
      <c r="W875">
        <f t="shared" si="217"/>
        <v>5</v>
      </c>
      <c r="X875">
        <f t="shared" si="218"/>
        <v>5</v>
      </c>
      <c r="Y875">
        <f t="shared" si="219"/>
        <v>5</v>
      </c>
      <c r="Z875">
        <f t="shared" si="220"/>
        <v>6</v>
      </c>
      <c r="AA875">
        <f t="shared" si="221"/>
        <v>5</v>
      </c>
      <c r="AB875">
        <f t="shared" si="222"/>
        <v>5</v>
      </c>
      <c r="AC875">
        <v>4.4400000000000004</v>
      </c>
      <c r="AD875">
        <v>5.23</v>
      </c>
      <c r="AE875">
        <v>5.4</v>
      </c>
      <c r="AF875">
        <v>4.83</v>
      </c>
      <c r="AG875">
        <v>5.38</v>
      </c>
      <c r="AH875" t="str">
        <f>LOOKUP(X875,{0,2.99,4.44,5.89},{"Low","Medium Low","Medium High","High"})</f>
        <v>Medium High</v>
      </c>
      <c r="AI875" t="str">
        <f>LOOKUP(Y875,{0,4.12,5.23,6.34},{"Low","Medium Low","Medium High","High"})</f>
        <v>Medium Low</v>
      </c>
      <c r="AJ875" t="str">
        <f>LOOKUP(Z875,{0,4.08,5.4,6.72},{"Low","Medium Low","Medium High","High"})</f>
        <v>Medium High</v>
      </c>
      <c r="AK875" t="str">
        <f>LOOKUP(AA875,{0,3.41,4.83,6.25},{"Low","Medium Low","Medium High","High"})</f>
        <v>Medium High</v>
      </c>
      <c r="AL875" t="str">
        <f>LOOKUP(AB875,{0,4.31,5.38,6.45},{"Low","Medium Low","Medium High","High"})</f>
        <v>Medium Low</v>
      </c>
      <c r="AM875">
        <f>VLOOKUP(C875,'CLEAN DATA'!$C$1:$BE$1213,25,FALSE)</f>
        <v>13</v>
      </c>
      <c r="AN875">
        <f>VLOOKUP($C875,'CLEAN DATA'!$C$1:$BE$1213,2,FALSE)</f>
        <v>70</v>
      </c>
      <c r="AO875" t="str">
        <f t="shared" si="223"/>
        <v>60+</v>
      </c>
      <c r="AP875">
        <f>VLOOKUP(C875,'AT Copy'!C874:BP2086,66,FALSE)</f>
        <v>6</v>
      </c>
      <c r="AQ875">
        <f>VLOOKUP(C875,'AT Copy'!C874:BP2086,40,FALSE)</f>
        <v>1</v>
      </c>
    </row>
    <row r="876" spans="1:43" x14ac:dyDescent="0.2">
      <c r="A876">
        <v>875</v>
      </c>
      <c r="B876" s="2">
        <v>44099.547546296293</v>
      </c>
      <c r="C876" t="s">
        <v>1103</v>
      </c>
      <c r="D876">
        <v>3</v>
      </c>
      <c r="E876">
        <v>1</v>
      </c>
      <c r="F876">
        <v>7</v>
      </c>
      <c r="G876">
        <v>3</v>
      </c>
      <c r="H876">
        <v>6</v>
      </c>
      <c r="I876">
        <v>4</v>
      </c>
      <c r="J876">
        <v>5</v>
      </c>
      <c r="K876">
        <v>1</v>
      </c>
      <c r="L876">
        <v>4</v>
      </c>
      <c r="M876">
        <v>2</v>
      </c>
      <c r="N876">
        <f t="shared" si="208"/>
        <v>3</v>
      </c>
      <c r="O876">
        <f t="shared" si="209"/>
        <v>7</v>
      </c>
      <c r="P876">
        <f t="shared" si="210"/>
        <v>7</v>
      </c>
      <c r="Q876">
        <f t="shared" si="211"/>
        <v>5</v>
      </c>
      <c r="R876">
        <f t="shared" si="212"/>
        <v>6</v>
      </c>
      <c r="S876">
        <f t="shared" si="213"/>
        <v>4</v>
      </c>
      <c r="T876">
        <f t="shared" si="214"/>
        <v>5</v>
      </c>
      <c r="U876">
        <f t="shared" si="215"/>
        <v>7</v>
      </c>
      <c r="V876">
        <f t="shared" si="216"/>
        <v>4</v>
      </c>
      <c r="W876">
        <f t="shared" si="217"/>
        <v>6</v>
      </c>
      <c r="X876">
        <f t="shared" si="218"/>
        <v>3.5</v>
      </c>
      <c r="Y876">
        <f t="shared" si="219"/>
        <v>6</v>
      </c>
      <c r="Z876">
        <f t="shared" si="220"/>
        <v>7</v>
      </c>
      <c r="AA876">
        <f t="shared" si="221"/>
        <v>4.5</v>
      </c>
      <c r="AB876">
        <f t="shared" si="222"/>
        <v>6</v>
      </c>
      <c r="AC876">
        <v>4.4400000000000004</v>
      </c>
      <c r="AD876">
        <v>5.23</v>
      </c>
      <c r="AE876">
        <v>5.4</v>
      </c>
      <c r="AF876">
        <v>4.83</v>
      </c>
      <c r="AG876">
        <v>5.38</v>
      </c>
      <c r="AH876" t="str">
        <f>LOOKUP(X876,{0,2.99,4.44,5.89},{"Low","Medium Low","Medium High","High"})</f>
        <v>Medium Low</v>
      </c>
      <c r="AI876" t="str">
        <f>LOOKUP(Y876,{0,4.12,5.23,6.34},{"Low","Medium Low","Medium High","High"})</f>
        <v>Medium High</v>
      </c>
      <c r="AJ876" t="str">
        <f>LOOKUP(Z876,{0,4.08,5.4,6.72},{"Low","Medium Low","Medium High","High"})</f>
        <v>High</v>
      </c>
      <c r="AK876" t="str">
        <f>LOOKUP(AA876,{0,3.41,4.83,6.25},{"Low","Medium Low","Medium High","High"})</f>
        <v>Medium Low</v>
      </c>
      <c r="AL876" t="str">
        <f>LOOKUP(AB876,{0,4.31,5.38,6.45},{"Low","Medium Low","Medium High","High"})</f>
        <v>Medium High</v>
      </c>
      <c r="AM876">
        <f>VLOOKUP(C876,'CLEAN DATA'!$C$1:$BE$1213,25,FALSE)</f>
        <v>1</v>
      </c>
      <c r="AN876">
        <f>VLOOKUP($C876,'CLEAN DATA'!$C$1:$BE$1213,2,FALSE)</f>
        <v>38</v>
      </c>
      <c r="AO876" t="str">
        <f t="shared" si="223"/>
        <v>31-40</v>
      </c>
      <c r="AP876">
        <f>VLOOKUP(C876,'AT Copy'!C875:BP2087,66,FALSE)</f>
        <v>6</v>
      </c>
      <c r="AQ876">
        <f>VLOOKUP(C876,'AT Copy'!C875:BP2087,40,FALSE)</f>
        <v>0</v>
      </c>
    </row>
    <row r="877" spans="1:43" x14ac:dyDescent="0.2">
      <c r="A877">
        <v>876</v>
      </c>
      <c r="B877" s="2">
        <v>44099.549155092594</v>
      </c>
      <c r="C877" t="s">
        <v>1104</v>
      </c>
      <c r="D877">
        <v>4</v>
      </c>
      <c r="E877">
        <v>2</v>
      </c>
      <c r="F877">
        <v>7</v>
      </c>
      <c r="G877">
        <v>3</v>
      </c>
      <c r="H877">
        <v>5</v>
      </c>
      <c r="I877">
        <v>6</v>
      </c>
      <c r="J877">
        <v>5</v>
      </c>
      <c r="K877">
        <v>5</v>
      </c>
      <c r="L877">
        <v>6</v>
      </c>
      <c r="M877">
        <v>4</v>
      </c>
      <c r="N877">
        <f t="shared" si="208"/>
        <v>4</v>
      </c>
      <c r="O877">
        <f t="shared" si="209"/>
        <v>6</v>
      </c>
      <c r="P877">
        <f t="shared" si="210"/>
        <v>7</v>
      </c>
      <c r="Q877">
        <f t="shared" si="211"/>
        <v>5</v>
      </c>
      <c r="R877">
        <f t="shared" si="212"/>
        <v>5</v>
      </c>
      <c r="S877">
        <f t="shared" si="213"/>
        <v>2</v>
      </c>
      <c r="T877">
        <f t="shared" si="214"/>
        <v>5</v>
      </c>
      <c r="U877">
        <f t="shared" si="215"/>
        <v>3</v>
      </c>
      <c r="V877">
        <f t="shared" si="216"/>
        <v>6</v>
      </c>
      <c r="W877">
        <f t="shared" si="217"/>
        <v>4</v>
      </c>
      <c r="X877">
        <f t="shared" si="218"/>
        <v>3</v>
      </c>
      <c r="Y877">
        <f t="shared" si="219"/>
        <v>5.5</v>
      </c>
      <c r="Z877">
        <f t="shared" si="220"/>
        <v>5</v>
      </c>
      <c r="AA877">
        <f t="shared" si="221"/>
        <v>5.5</v>
      </c>
      <c r="AB877">
        <f t="shared" si="222"/>
        <v>4.5</v>
      </c>
      <c r="AC877">
        <v>4.4400000000000004</v>
      </c>
      <c r="AD877">
        <v>5.23</v>
      </c>
      <c r="AE877">
        <v>5.4</v>
      </c>
      <c r="AF877">
        <v>4.83</v>
      </c>
      <c r="AG877">
        <v>5.38</v>
      </c>
      <c r="AH877" t="str">
        <f>LOOKUP(X877,{0,2.99,4.44,5.89},{"Low","Medium Low","Medium High","High"})</f>
        <v>Medium Low</v>
      </c>
      <c r="AI877" t="str">
        <f>LOOKUP(Y877,{0,4.12,5.23,6.34},{"Low","Medium Low","Medium High","High"})</f>
        <v>Medium High</v>
      </c>
      <c r="AJ877" t="str">
        <f>LOOKUP(Z877,{0,4.08,5.4,6.72},{"Low","Medium Low","Medium High","High"})</f>
        <v>Medium Low</v>
      </c>
      <c r="AK877" t="str">
        <f>LOOKUP(AA877,{0,3.41,4.83,6.25},{"Low","Medium Low","Medium High","High"})</f>
        <v>Medium High</v>
      </c>
      <c r="AL877" t="str">
        <f>LOOKUP(AB877,{0,4.31,5.38,6.45},{"Low","Medium Low","Medium High","High"})</f>
        <v>Medium Low</v>
      </c>
      <c r="AM877">
        <f>VLOOKUP(C877,'CLEAN DATA'!$C$1:$BE$1213,25,FALSE)</f>
        <v>1</v>
      </c>
      <c r="AN877">
        <f>VLOOKUP($C877,'CLEAN DATA'!$C$1:$BE$1213,2,FALSE)</f>
        <v>45</v>
      </c>
      <c r="AO877" t="str">
        <f t="shared" si="223"/>
        <v>41-50</v>
      </c>
      <c r="AP877">
        <f>VLOOKUP(C877,'AT Copy'!C876:BP2088,66,FALSE)</f>
        <v>2</v>
      </c>
      <c r="AQ877">
        <f>VLOOKUP(C877,'AT Copy'!C876:BP2088,40,FALSE)</f>
        <v>0</v>
      </c>
    </row>
    <row r="878" spans="1:43" x14ac:dyDescent="0.2">
      <c r="A878">
        <v>877</v>
      </c>
      <c r="B878" s="2">
        <v>44099.549178240741</v>
      </c>
      <c r="C878" t="s">
        <v>1105</v>
      </c>
      <c r="D878">
        <v>6</v>
      </c>
      <c r="E878">
        <v>6</v>
      </c>
      <c r="F878">
        <v>6</v>
      </c>
      <c r="G878">
        <v>6</v>
      </c>
      <c r="H878">
        <v>6</v>
      </c>
      <c r="I878">
        <v>7</v>
      </c>
      <c r="J878">
        <v>6</v>
      </c>
      <c r="K878">
        <v>6</v>
      </c>
      <c r="L878">
        <v>6</v>
      </c>
      <c r="M878">
        <v>6</v>
      </c>
      <c r="N878">
        <f t="shared" si="208"/>
        <v>6</v>
      </c>
      <c r="O878">
        <f t="shared" si="209"/>
        <v>2</v>
      </c>
      <c r="P878">
        <f t="shared" si="210"/>
        <v>6</v>
      </c>
      <c r="Q878">
        <f t="shared" si="211"/>
        <v>2</v>
      </c>
      <c r="R878">
        <f t="shared" si="212"/>
        <v>6</v>
      </c>
      <c r="S878">
        <f t="shared" si="213"/>
        <v>1</v>
      </c>
      <c r="T878">
        <f t="shared" si="214"/>
        <v>6</v>
      </c>
      <c r="U878">
        <f t="shared" si="215"/>
        <v>2</v>
      </c>
      <c r="V878">
        <f t="shared" si="216"/>
        <v>6</v>
      </c>
      <c r="W878">
        <f t="shared" si="217"/>
        <v>2</v>
      </c>
      <c r="X878">
        <f t="shared" si="218"/>
        <v>3.5</v>
      </c>
      <c r="Y878">
        <f t="shared" si="219"/>
        <v>4</v>
      </c>
      <c r="Z878">
        <f t="shared" si="220"/>
        <v>4</v>
      </c>
      <c r="AA878">
        <f t="shared" si="221"/>
        <v>4</v>
      </c>
      <c r="AB878">
        <f t="shared" si="222"/>
        <v>4</v>
      </c>
      <c r="AC878">
        <v>4.4400000000000004</v>
      </c>
      <c r="AD878">
        <v>5.23</v>
      </c>
      <c r="AE878">
        <v>5.4</v>
      </c>
      <c r="AF878">
        <v>4.83</v>
      </c>
      <c r="AG878">
        <v>5.38</v>
      </c>
      <c r="AH878" t="str">
        <f>LOOKUP(X878,{0,2.99,4.44,5.89},{"Low","Medium Low","Medium High","High"})</f>
        <v>Medium Low</v>
      </c>
      <c r="AI878" t="str">
        <f>LOOKUP(Y878,{0,4.12,5.23,6.34},{"Low","Medium Low","Medium High","High"})</f>
        <v>Low</v>
      </c>
      <c r="AJ878" t="str">
        <f>LOOKUP(Z878,{0,4.08,5.4,6.72},{"Low","Medium Low","Medium High","High"})</f>
        <v>Low</v>
      </c>
      <c r="AK878" t="str">
        <f>LOOKUP(AA878,{0,3.41,4.83,6.25},{"Low","Medium Low","Medium High","High"})</f>
        <v>Medium Low</v>
      </c>
      <c r="AL878" t="str">
        <f>LOOKUP(AB878,{0,4.31,5.38,6.45},{"Low","Medium Low","Medium High","High"})</f>
        <v>Low</v>
      </c>
      <c r="AM878">
        <f>VLOOKUP(C878,'CLEAN DATA'!$C$1:$BE$1213,25,FALSE)</f>
        <v>1</v>
      </c>
      <c r="AN878">
        <f>VLOOKUP($C878,'CLEAN DATA'!$C$1:$BE$1213,2,FALSE)</f>
        <v>32</v>
      </c>
      <c r="AO878" t="str">
        <f t="shared" si="223"/>
        <v>31-40</v>
      </c>
      <c r="AP878">
        <f>VLOOKUP(C878,'AT Copy'!C877:BP2089,66,FALSE)</f>
        <v>1</v>
      </c>
      <c r="AQ878">
        <f>VLOOKUP(C878,'AT Copy'!C877:BP2089,40,FALSE)</f>
        <v>1</v>
      </c>
    </row>
    <row r="879" spans="1:43" x14ac:dyDescent="0.2">
      <c r="A879">
        <v>878</v>
      </c>
      <c r="B879" s="2">
        <v>44099.550185185188</v>
      </c>
      <c r="C879" t="s">
        <v>1106</v>
      </c>
      <c r="D879">
        <v>4</v>
      </c>
      <c r="E879">
        <v>5</v>
      </c>
      <c r="F879">
        <v>5</v>
      </c>
      <c r="G879">
        <v>6</v>
      </c>
      <c r="H879">
        <v>5</v>
      </c>
      <c r="I879">
        <v>6</v>
      </c>
      <c r="J879">
        <v>3</v>
      </c>
      <c r="K879">
        <v>6</v>
      </c>
      <c r="L879">
        <v>3</v>
      </c>
      <c r="M879">
        <v>2</v>
      </c>
      <c r="N879">
        <f t="shared" si="208"/>
        <v>4</v>
      </c>
      <c r="O879">
        <f t="shared" si="209"/>
        <v>3</v>
      </c>
      <c r="P879">
        <f t="shared" si="210"/>
        <v>5</v>
      </c>
      <c r="Q879">
        <f t="shared" si="211"/>
        <v>2</v>
      </c>
      <c r="R879">
        <f t="shared" si="212"/>
        <v>5</v>
      </c>
      <c r="S879">
        <f t="shared" si="213"/>
        <v>2</v>
      </c>
      <c r="T879">
        <f t="shared" si="214"/>
        <v>3</v>
      </c>
      <c r="U879">
        <f t="shared" si="215"/>
        <v>2</v>
      </c>
      <c r="V879">
        <f t="shared" si="216"/>
        <v>3</v>
      </c>
      <c r="W879">
        <f t="shared" si="217"/>
        <v>6</v>
      </c>
      <c r="X879">
        <f t="shared" si="218"/>
        <v>3</v>
      </c>
      <c r="Y879">
        <f t="shared" si="219"/>
        <v>3</v>
      </c>
      <c r="Z879">
        <f t="shared" si="220"/>
        <v>3.5</v>
      </c>
      <c r="AA879">
        <f t="shared" si="221"/>
        <v>2.5</v>
      </c>
      <c r="AB879">
        <f t="shared" si="222"/>
        <v>5.5</v>
      </c>
      <c r="AC879">
        <v>4.4400000000000004</v>
      </c>
      <c r="AD879">
        <v>5.23</v>
      </c>
      <c r="AE879">
        <v>5.4</v>
      </c>
      <c r="AF879">
        <v>4.83</v>
      </c>
      <c r="AG879">
        <v>5.38</v>
      </c>
      <c r="AH879" t="str">
        <f>LOOKUP(X879,{0,2.99,4.44,5.89},{"Low","Medium Low","Medium High","High"})</f>
        <v>Medium Low</v>
      </c>
      <c r="AI879" t="str">
        <f>LOOKUP(Y879,{0,4.12,5.23,6.34},{"Low","Medium Low","Medium High","High"})</f>
        <v>Low</v>
      </c>
      <c r="AJ879" t="str">
        <f>LOOKUP(Z879,{0,4.08,5.4,6.72},{"Low","Medium Low","Medium High","High"})</f>
        <v>Low</v>
      </c>
      <c r="AK879" t="str">
        <f>LOOKUP(AA879,{0,3.41,4.83,6.25},{"Low","Medium Low","Medium High","High"})</f>
        <v>Low</v>
      </c>
      <c r="AL879" t="str">
        <f>LOOKUP(AB879,{0,4.31,5.38,6.45},{"Low","Medium Low","Medium High","High"})</f>
        <v>Medium High</v>
      </c>
      <c r="AM879">
        <f>VLOOKUP(C879,'CLEAN DATA'!$C$1:$BE$1213,25,FALSE)</f>
        <v>3</v>
      </c>
      <c r="AN879">
        <f>VLOOKUP($C879,'CLEAN DATA'!$C$1:$BE$1213,2,FALSE)</f>
        <v>31</v>
      </c>
      <c r="AO879" t="str">
        <f t="shared" si="223"/>
        <v>31-40</v>
      </c>
      <c r="AP879">
        <f>VLOOKUP(C879,'AT Copy'!C878:BP2090,66,FALSE)</f>
        <v>1</v>
      </c>
      <c r="AQ879">
        <f>VLOOKUP(C879,'AT Copy'!C878:BP2090,40,FALSE)</f>
        <v>1</v>
      </c>
    </row>
    <row r="880" spans="1:43" x14ac:dyDescent="0.2">
      <c r="A880">
        <v>879</v>
      </c>
      <c r="B880" s="2">
        <v>44099.55028935185</v>
      </c>
      <c r="C880" t="s">
        <v>1107</v>
      </c>
      <c r="D880">
        <v>7</v>
      </c>
      <c r="E880">
        <v>4</v>
      </c>
      <c r="F880">
        <v>7</v>
      </c>
      <c r="G880">
        <v>7</v>
      </c>
      <c r="H880">
        <v>4</v>
      </c>
      <c r="I880">
        <v>6</v>
      </c>
      <c r="J880">
        <v>7</v>
      </c>
      <c r="K880">
        <v>1</v>
      </c>
      <c r="L880">
        <v>7</v>
      </c>
      <c r="M880">
        <v>1</v>
      </c>
      <c r="N880">
        <f t="shared" si="208"/>
        <v>7</v>
      </c>
      <c r="O880">
        <f t="shared" si="209"/>
        <v>4</v>
      </c>
      <c r="P880">
        <f t="shared" si="210"/>
        <v>7</v>
      </c>
      <c r="Q880">
        <f t="shared" si="211"/>
        <v>1</v>
      </c>
      <c r="R880">
        <f t="shared" si="212"/>
        <v>4</v>
      </c>
      <c r="S880">
        <f t="shared" si="213"/>
        <v>2</v>
      </c>
      <c r="T880">
        <f t="shared" si="214"/>
        <v>7</v>
      </c>
      <c r="U880">
        <f t="shared" si="215"/>
        <v>7</v>
      </c>
      <c r="V880">
        <f t="shared" si="216"/>
        <v>7</v>
      </c>
      <c r="W880">
        <f t="shared" si="217"/>
        <v>7</v>
      </c>
      <c r="X880">
        <f t="shared" si="218"/>
        <v>4.5</v>
      </c>
      <c r="Y880">
        <f t="shared" si="219"/>
        <v>5.5</v>
      </c>
      <c r="Z880">
        <f t="shared" si="220"/>
        <v>7</v>
      </c>
      <c r="AA880">
        <f t="shared" si="221"/>
        <v>4</v>
      </c>
      <c r="AB880">
        <f t="shared" si="222"/>
        <v>5.5</v>
      </c>
      <c r="AC880">
        <v>4.4400000000000004</v>
      </c>
      <c r="AD880">
        <v>5.23</v>
      </c>
      <c r="AE880">
        <v>5.4</v>
      </c>
      <c r="AF880">
        <v>4.83</v>
      </c>
      <c r="AG880">
        <v>5.38</v>
      </c>
      <c r="AH880" t="str">
        <f>LOOKUP(X880,{0,2.99,4.44,5.89},{"Low","Medium Low","Medium High","High"})</f>
        <v>Medium High</v>
      </c>
      <c r="AI880" t="str">
        <f>LOOKUP(Y880,{0,4.12,5.23,6.34},{"Low","Medium Low","Medium High","High"})</f>
        <v>Medium High</v>
      </c>
      <c r="AJ880" t="str">
        <f>LOOKUP(Z880,{0,4.08,5.4,6.72},{"Low","Medium Low","Medium High","High"})</f>
        <v>High</v>
      </c>
      <c r="AK880" t="str">
        <f>LOOKUP(AA880,{0,3.41,4.83,6.25},{"Low","Medium Low","Medium High","High"})</f>
        <v>Medium Low</v>
      </c>
      <c r="AL880" t="str">
        <f>LOOKUP(AB880,{0,4.31,5.38,6.45},{"Low","Medium Low","Medium High","High"})</f>
        <v>Medium High</v>
      </c>
      <c r="AM880">
        <f>VLOOKUP(C880,'CLEAN DATA'!$C$1:$BE$1213,25,FALSE)</f>
        <v>14</v>
      </c>
      <c r="AN880">
        <f>VLOOKUP($C880,'CLEAN DATA'!$C$1:$BE$1213,2,FALSE)</f>
        <v>26</v>
      </c>
      <c r="AO880" t="str">
        <f t="shared" si="223"/>
        <v>&lt;=30</v>
      </c>
      <c r="AP880">
        <f>VLOOKUP(C880,'AT Copy'!C879:BP2091,66,FALSE)</f>
        <v>6</v>
      </c>
      <c r="AQ880">
        <f>VLOOKUP(C880,'AT Copy'!C879:BP2091,40,FALSE)</f>
        <v>0</v>
      </c>
    </row>
    <row r="881" spans="1:43" x14ac:dyDescent="0.2">
      <c r="A881">
        <v>880</v>
      </c>
      <c r="B881" s="2">
        <v>44099.550486111111</v>
      </c>
      <c r="C881" t="s">
        <v>1109</v>
      </c>
      <c r="D881">
        <v>1</v>
      </c>
      <c r="E881">
        <v>6</v>
      </c>
      <c r="F881">
        <v>6</v>
      </c>
      <c r="G881">
        <v>5</v>
      </c>
      <c r="H881">
        <v>4</v>
      </c>
      <c r="I881">
        <v>6</v>
      </c>
      <c r="J881">
        <v>7</v>
      </c>
      <c r="K881">
        <v>1</v>
      </c>
      <c r="L881">
        <v>4</v>
      </c>
      <c r="M881">
        <v>4</v>
      </c>
      <c r="N881">
        <f t="shared" si="208"/>
        <v>1</v>
      </c>
      <c r="O881">
        <f t="shared" si="209"/>
        <v>2</v>
      </c>
      <c r="P881">
        <f t="shared" si="210"/>
        <v>6</v>
      </c>
      <c r="Q881">
        <f t="shared" si="211"/>
        <v>3</v>
      </c>
      <c r="R881">
        <f t="shared" si="212"/>
        <v>4</v>
      </c>
      <c r="S881">
        <f t="shared" si="213"/>
        <v>2</v>
      </c>
      <c r="T881">
        <f t="shared" si="214"/>
        <v>7</v>
      </c>
      <c r="U881">
        <f t="shared" si="215"/>
        <v>7</v>
      </c>
      <c r="V881">
        <f t="shared" si="216"/>
        <v>4</v>
      </c>
      <c r="W881">
        <f t="shared" si="217"/>
        <v>4</v>
      </c>
      <c r="X881">
        <f t="shared" si="218"/>
        <v>1.5</v>
      </c>
      <c r="Y881">
        <f t="shared" si="219"/>
        <v>4.5</v>
      </c>
      <c r="Z881">
        <f t="shared" si="220"/>
        <v>6.5</v>
      </c>
      <c r="AA881">
        <f t="shared" si="221"/>
        <v>3.5</v>
      </c>
      <c r="AB881">
        <f t="shared" si="222"/>
        <v>4</v>
      </c>
      <c r="AC881">
        <v>4.4400000000000004</v>
      </c>
      <c r="AD881">
        <v>5.23</v>
      </c>
      <c r="AE881">
        <v>5.4</v>
      </c>
      <c r="AF881">
        <v>4.83</v>
      </c>
      <c r="AG881">
        <v>5.38</v>
      </c>
      <c r="AH881" t="str">
        <f>LOOKUP(X881,{0,2.99,4.44,5.89},{"Low","Medium Low","Medium High","High"})</f>
        <v>Low</v>
      </c>
      <c r="AI881" t="str">
        <f>LOOKUP(Y881,{0,4.12,5.23,6.34},{"Low","Medium Low","Medium High","High"})</f>
        <v>Medium Low</v>
      </c>
      <c r="AJ881" t="str">
        <f>LOOKUP(Z881,{0,4.08,5.4,6.72},{"Low","Medium Low","Medium High","High"})</f>
        <v>Medium High</v>
      </c>
      <c r="AK881" t="str">
        <f>LOOKUP(AA881,{0,3.41,4.83,6.25},{"Low","Medium Low","Medium High","High"})</f>
        <v>Medium Low</v>
      </c>
      <c r="AL881" t="str">
        <f>LOOKUP(AB881,{0,4.31,5.38,6.45},{"Low","Medium Low","Medium High","High"})</f>
        <v>Low</v>
      </c>
      <c r="AM881">
        <f>VLOOKUP(C881,'CLEAN DATA'!$C$1:$BE$1213,25,FALSE)</f>
        <v>1</v>
      </c>
      <c r="AN881">
        <f>VLOOKUP($C881,'CLEAN DATA'!$C$1:$BE$1213,2,FALSE)</f>
        <v>29</v>
      </c>
      <c r="AO881" t="str">
        <f t="shared" si="223"/>
        <v>&lt;=30</v>
      </c>
      <c r="AP881">
        <f>VLOOKUP(C881,'AT Copy'!C880:BP2092,66,FALSE)</f>
        <v>5</v>
      </c>
      <c r="AQ881">
        <f>VLOOKUP(C881,'AT Copy'!C880:BP2092,40,FALSE)</f>
        <v>1</v>
      </c>
    </row>
    <row r="882" spans="1:43" x14ac:dyDescent="0.2">
      <c r="A882">
        <v>881</v>
      </c>
      <c r="B882" s="2">
        <v>44099.550775462965</v>
      </c>
      <c r="C882" t="s">
        <v>1110</v>
      </c>
      <c r="D882">
        <v>4</v>
      </c>
      <c r="E882">
        <v>4</v>
      </c>
      <c r="F882">
        <v>3</v>
      </c>
      <c r="G882">
        <v>2</v>
      </c>
      <c r="H882">
        <v>5</v>
      </c>
      <c r="I882">
        <v>5</v>
      </c>
      <c r="J882">
        <v>4</v>
      </c>
      <c r="K882">
        <v>4</v>
      </c>
      <c r="L882">
        <v>6</v>
      </c>
      <c r="M882">
        <v>6</v>
      </c>
      <c r="N882">
        <f t="shared" si="208"/>
        <v>4</v>
      </c>
      <c r="O882">
        <f t="shared" si="209"/>
        <v>4</v>
      </c>
      <c r="P882">
        <f t="shared" si="210"/>
        <v>3</v>
      </c>
      <c r="Q882">
        <f t="shared" si="211"/>
        <v>6</v>
      </c>
      <c r="R882">
        <f t="shared" si="212"/>
        <v>5</v>
      </c>
      <c r="S882">
        <f t="shared" si="213"/>
        <v>3</v>
      </c>
      <c r="T882">
        <f t="shared" si="214"/>
        <v>4</v>
      </c>
      <c r="U882">
        <f t="shared" si="215"/>
        <v>4</v>
      </c>
      <c r="V882">
        <f t="shared" si="216"/>
        <v>6</v>
      </c>
      <c r="W882">
        <f t="shared" si="217"/>
        <v>2</v>
      </c>
      <c r="X882">
        <f t="shared" si="218"/>
        <v>3.5</v>
      </c>
      <c r="Y882">
        <f t="shared" si="219"/>
        <v>4</v>
      </c>
      <c r="Z882">
        <f t="shared" si="220"/>
        <v>3.5</v>
      </c>
      <c r="AA882">
        <f t="shared" si="221"/>
        <v>6</v>
      </c>
      <c r="AB882">
        <f t="shared" si="222"/>
        <v>3.5</v>
      </c>
      <c r="AC882">
        <v>4.4400000000000004</v>
      </c>
      <c r="AD882">
        <v>5.23</v>
      </c>
      <c r="AE882">
        <v>5.4</v>
      </c>
      <c r="AF882">
        <v>4.83</v>
      </c>
      <c r="AG882">
        <v>5.38</v>
      </c>
      <c r="AH882" t="str">
        <f>LOOKUP(X882,{0,2.99,4.44,5.89},{"Low","Medium Low","Medium High","High"})</f>
        <v>Medium Low</v>
      </c>
      <c r="AI882" t="str">
        <f>LOOKUP(Y882,{0,4.12,5.23,6.34},{"Low","Medium Low","Medium High","High"})</f>
        <v>Low</v>
      </c>
      <c r="AJ882" t="str">
        <f>LOOKUP(Z882,{0,4.08,5.4,6.72},{"Low","Medium Low","Medium High","High"})</f>
        <v>Low</v>
      </c>
      <c r="AK882" t="str">
        <f>LOOKUP(AA882,{0,3.41,4.83,6.25},{"Low","Medium Low","Medium High","High"})</f>
        <v>Medium High</v>
      </c>
      <c r="AL882" t="str">
        <f>LOOKUP(AB882,{0,4.31,5.38,6.45},{"Low","Medium Low","Medium High","High"})</f>
        <v>Low</v>
      </c>
      <c r="AM882">
        <f>VLOOKUP(C882,'CLEAN DATA'!$C$1:$BE$1213,25,FALSE)</f>
        <v>1</v>
      </c>
      <c r="AN882">
        <f>VLOOKUP($C882,'CLEAN DATA'!$C$1:$BE$1213,2,FALSE)</f>
        <v>20</v>
      </c>
      <c r="AO882" t="str">
        <f t="shared" si="223"/>
        <v>&lt;=30</v>
      </c>
      <c r="AP882">
        <f>VLOOKUP(C882,'AT Copy'!C881:BP2093,66,FALSE)</f>
        <v>1</v>
      </c>
      <c r="AQ882">
        <f>VLOOKUP(C882,'AT Copy'!C881:BP2093,40,FALSE)</f>
        <v>0</v>
      </c>
    </row>
    <row r="883" spans="1:43" x14ac:dyDescent="0.2">
      <c r="A883">
        <v>882</v>
      </c>
      <c r="B883" s="2">
        <v>44099.551550925928</v>
      </c>
      <c r="C883" t="s">
        <v>1111</v>
      </c>
      <c r="D883">
        <v>5</v>
      </c>
      <c r="E883">
        <v>4</v>
      </c>
      <c r="F883">
        <v>7</v>
      </c>
      <c r="G883">
        <v>4</v>
      </c>
      <c r="H883">
        <v>5</v>
      </c>
      <c r="I883">
        <v>5</v>
      </c>
      <c r="J883">
        <v>7</v>
      </c>
      <c r="K883">
        <v>1</v>
      </c>
      <c r="L883">
        <v>4</v>
      </c>
      <c r="M883">
        <v>3</v>
      </c>
      <c r="N883">
        <f t="shared" si="208"/>
        <v>5</v>
      </c>
      <c r="O883">
        <f t="shared" si="209"/>
        <v>4</v>
      </c>
      <c r="P883">
        <f t="shared" si="210"/>
        <v>7</v>
      </c>
      <c r="Q883">
        <f t="shared" si="211"/>
        <v>4</v>
      </c>
      <c r="R883">
        <f t="shared" si="212"/>
        <v>5</v>
      </c>
      <c r="S883">
        <f t="shared" si="213"/>
        <v>3</v>
      </c>
      <c r="T883">
        <f t="shared" si="214"/>
        <v>7</v>
      </c>
      <c r="U883">
        <f t="shared" si="215"/>
        <v>7</v>
      </c>
      <c r="V883">
        <f t="shared" si="216"/>
        <v>4</v>
      </c>
      <c r="W883">
        <f t="shared" si="217"/>
        <v>5</v>
      </c>
      <c r="X883">
        <f t="shared" si="218"/>
        <v>4</v>
      </c>
      <c r="Y883">
        <f t="shared" si="219"/>
        <v>5.5</v>
      </c>
      <c r="Z883">
        <f t="shared" si="220"/>
        <v>7</v>
      </c>
      <c r="AA883">
        <f t="shared" si="221"/>
        <v>4</v>
      </c>
      <c r="AB883">
        <f t="shared" si="222"/>
        <v>5</v>
      </c>
      <c r="AC883">
        <v>4.4400000000000004</v>
      </c>
      <c r="AD883">
        <v>5.23</v>
      </c>
      <c r="AE883">
        <v>5.4</v>
      </c>
      <c r="AF883">
        <v>4.83</v>
      </c>
      <c r="AG883">
        <v>5.38</v>
      </c>
      <c r="AH883" t="str">
        <f>LOOKUP(X883,{0,2.99,4.44,5.89},{"Low","Medium Low","Medium High","High"})</f>
        <v>Medium Low</v>
      </c>
      <c r="AI883" t="str">
        <f>LOOKUP(Y883,{0,4.12,5.23,6.34},{"Low","Medium Low","Medium High","High"})</f>
        <v>Medium High</v>
      </c>
      <c r="AJ883" t="str">
        <f>LOOKUP(Z883,{0,4.08,5.4,6.72},{"Low","Medium Low","Medium High","High"})</f>
        <v>High</v>
      </c>
      <c r="AK883" t="str">
        <f>LOOKUP(AA883,{0,3.41,4.83,6.25},{"Low","Medium Low","Medium High","High"})</f>
        <v>Medium Low</v>
      </c>
      <c r="AL883" t="str">
        <f>LOOKUP(AB883,{0,4.31,5.38,6.45},{"Low","Medium Low","Medium High","High"})</f>
        <v>Medium Low</v>
      </c>
      <c r="AM883">
        <f>VLOOKUP(C883,'CLEAN DATA'!$C$1:$BE$1213,25,FALSE)</f>
        <v>12</v>
      </c>
      <c r="AN883">
        <f>VLOOKUP($C883,'CLEAN DATA'!$C$1:$BE$1213,2,FALSE)</f>
        <v>44</v>
      </c>
      <c r="AO883" t="str">
        <f t="shared" si="223"/>
        <v>41-50</v>
      </c>
      <c r="AP883">
        <f>VLOOKUP(C883,'AT Copy'!C882:BP2094,66,FALSE)</f>
        <v>6</v>
      </c>
      <c r="AQ883">
        <f>VLOOKUP(C883,'AT Copy'!C882:BP2094,40,FALSE)</f>
        <v>0</v>
      </c>
    </row>
    <row r="884" spans="1:43" x14ac:dyDescent="0.2">
      <c r="A884">
        <v>883</v>
      </c>
      <c r="B884" s="2">
        <v>44099.552071759259</v>
      </c>
      <c r="C884" t="s">
        <v>1113</v>
      </c>
      <c r="D884">
        <v>5</v>
      </c>
      <c r="E884">
        <v>3</v>
      </c>
      <c r="F884">
        <v>7</v>
      </c>
      <c r="G884">
        <v>4</v>
      </c>
      <c r="H884">
        <v>6</v>
      </c>
      <c r="I884">
        <v>4</v>
      </c>
      <c r="J884">
        <v>7</v>
      </c>
      <c r="K884">
        <v>1</v>
      </c>
      <c r="L884">
        <v>4</v>
      </c>
      <c r="M884">
        <v>2</v>
      </c>
      <c r="N884">
        <f t="shared" si="208"/>
        <v>5</v>
      </c>
      <c r="O884">
        <f t="shared" si="209"/>
        <v>5</v>
      </c>
      <c r="P884">
        <f t="shared" si="210"/>
        <v>7</v>
      </c>
      <c r="Q884">
        <f t="shared" si="211"/>
        <v>4</v>
      </c>
      <c r="R884">
        <f t="shared" si="212"/>
        <v>6</v>
      </c>
      <c r="S884">
        <f t="shared" si="213"/>
        <v>4</v>
      </c>
      <c r="T884">
        <f t="shared" si="214"/>
        <v>7</v>
      </c>
      <c r="U884">
        <f t="shared" si="215"/>
        <v>7</v>
      </c>
      <c r="V884">
        <f t="shared" si="216"/>
        <v>4</v>
      </c>
      <c r="W884">
        <f t="shared" si="217"/>
        <v>6</v>
      </c>
      <c r="X884">
        <f t="shared" si="218"/>
        <v>4.5</v>
      </c>
      <c r="Y884">
        <f t="shared" si="219"/>
        <v>6</v>
      </c>
      <c r="Z884">
        <f t="shared" si="220"/>
        <v>7</v>
      </c>
      <c r="AA884">
        <f t="shared" si="221"/>
        <v>4</v>
      </c>
      <c r="AB884">
        <f t="shared" si="222"/>
        <v>6</v>
      </c>
      <c r="AC884">
        <v>4.4400000000000004</v>
      </c>
      <c r="AD884">
        <v>5.23</v>
      </c>
      <c r="AE884">
        <v>5.4</v>
      </c>
      <c r="AF884">
        <v>4.83</v>
      </c>
      <c r="AG884">
        <v>5.38</v>
      </c>
      <c r="AH884" t="str">
        <f>LOOKUP(X884,{0,2.99,4.44,5.89},{"Low","Medium Low","Medium High","High"})</f>
        <v>Medium High</v>
      </c>
      <c r="AI884" t="str">
        <f>LOOKUP(Y884,{0,4.12,5.23,6.34},{"Low","Medium Low","Medium High","High"})</f>
        <v>Medium High</v>
      </c>
      <c r="AJ884" t="str">
        <f>LOOKUP(Z884,{0,4.08,5.4,6.72},{"Low","Medium Low","Medium High","High"})</f>
        <v>High</v>
      </c>
      <c r="AK884" t="str">
        <f>LOOKUP(AA884,{0,3.41,4.83,6.25},{"Low","Medium Low","Medium High","High"})</f>
        <v>Medium Low</v>
      </c>
      <c r="AL884" t="str">
        <f>LOOKUP(AB884,{0,4.31,5.38,6.45},{"Low","Medium Low","Medium High","High"})</f>
        <v>Medium High</v>
      </c>
      <c r="AM884">
        <f>VLOOKUP(C884,'CLEAN DATA'!$C$1:$BE$1213,25,FALSE)</f>
        <v>13</v>
      </c>
      <c r="AN884">
        <f>VLOOKUP($C884,'CLEAN DATA'!$C$1:$BE$1213,2,FALSE)</f>
        <v>41</v>
      </c>
      <c r="AO884" t="str">
        <f t="shared" si="223"/>
        <v>41-50</v>
      </c>
      <c r="AP884">
        <f>VLOOKUP(C884,'AT Copy'!C883:BP2095,66,FALSE)</f>
        <v>6</v>
      </c>
      <c r="AQ884">
        <f>VLOOKUP(C884,'AT Copy'!C883:BP2095,40,FALSE)</f>
        <v>1</v>
      </c>
    </row>
    <row r="885" spans="1:43" x14ac:dyDescent="0.2">
      <c r="A885">
        <v>884</v>
      </c>
      <c r="B885" s="2">
        <v>44099.553078703706</v>
      </c>
      <c r="C885" t="s">
        <v>1114</v>
      </c>
      <c r="D885">
        <v>4</v>
      </c>
      <c r="E885">
        <v>5</v>
      </c>
      <c r="F885">
        <v>5</v>
      </c>
      <c r="G885">
        <v>4</v>
      </c>
      <c r="H885">
        <v>5</v>
      </c>
      <c r="I885">
        <v>4</v>
      </c>
      <c r="J885">
        <v>5</v>
      </c>
      <c r="K885">
        <v>4</v>
      </c>
      <c r="L885">
        <v>4</v>
      </c>
      <c r="M885">
        <v>4</v>
      </c>
      <c r="N885">
        <f t="shared" si="208"/>
        <v>4</v>
      </c>
      <c r="O885">
        <f t="shared" si="209"/>
        <v>3</v>
      </c>
      <c r="P885">
        <f t="shared" si="210"/>
        <v>5</v>
      </c>
      <c r="Q885">
        <f t="shared" si="211"/>
        <v>4</v>
      </c>
      <c r="R885">
        <f t="shared" si="212"/>
        <v>5</v>
      </c>
      <c r="S885">
        <f t="shared" si="213"/>
        <v>4</v>
      </c>
      <c r="T885">
        <f t="shared" si="214"/>
        <v>5</v>
      </c>
      <c r="U885">
        <f t="shared" si="215"/>
        <v>4</v>
      </c>
      <c r="V885">
        <f t="shared" si="216"/>
        <v>4</v>
      </c>
      <c r="W885">
        <f t="shared" si="217"/>
        <v>4</v>
      </c>
      <c r="X885">
        <f t="shared" si="218"/>
        <v>4</v>
      </c>
      <c r="Y885">
        <f t="shared" si="219"/>
        <v>4</v>
      </c>
      <c r="Z885">
        <f t="shared" si="220"/>
        <v>4.5</v>
      </c>
      <c r="AA885">
        <f t="shared" si="221"/>
        <v>4</v>
      </c>
      <c r="AB885">
        <f t="shared" si="222"/>
        <v>4.5</v>
      </c>
      <c r="AC885">
        <v>4.4400000000000004</v>
      </c>
      <c r="AD885">
        <v>5.23</v>
      </c>
      <c r="AE885">
        <v>5.4</v>
      </c>
      <c r="AF885">
        <v>4.83</v>
      </c>
      <c r="AG885">
        <v>5.38</v>
      </c>
      <c r="AH885" t="str">
        <f>LOOKUP(X885,{0,2.99,4.44,5.89},{"Low","Medium Low","Medium High","High"})</f>
        <v>Medium Low</v>
      </c>
      <c r="AI885" t="str">
        <f>LOOKUP(Y885,{0,4.12,5.23,6.34},{"Low","Medium Low","Medium High","High"})</f>
        <v>Low</v>
      </c>
      <c r="AJ885" t="str">
        <f>LOOKUP(Z885,{0,4.08,5.4,6.72},{"Low","Medium Low","Medium High","High"})</f>
        <v>Medium Low</v>
      </c>
      <c r="AK885" t="str">
        <f>LOOKUP(AA885,{0,3.41,4.83,6.25},{"Low","Medium Low","Medium High","High"})</f>
        <v>Medium Low</v>
      </c>
      <c r="AL885" t="str">
        <f>LOOKUP(AB885,{0,4.31,5.38,6.45},{"Low","Medium Low","Medium High","High"})</f>
        <v>Medium Low</v>
      </c>
      <c r="AM885">
        <f>VLOOKUP(C885,'CLEAN DATA'!$C$1:$BE$1213,25,FALSE)</f>
        <v>14</v>
      </c>
      <c r="AN885">
        <f>VLOOKUP($C885,'CLEAN DATA'!$C$1:$BE$1213,2,FALSE)</f>
        <v>40</v>
      </c>
      <c r="AO885" t="str">
        <f t="shared" si="223"/>
        <v>31-40</v>
      </c>
      <c r="AP885">
        <f>VLOOKUP(C885,'AT Copy'!C884:BP2096,66,FALSE)</f>
        <v>1</v>
      </c>
      <c r="AQ885">
        <f>VLOOKUP(C885,'AT Copy'!C884:BP2096,40,FALSE)</f>
        <v>0</v>
      </c>
    </row>
    <row r="886" spans="1:43" x14ac:dyDescent="0.2">
      <c r="A886">
        <v>885</v>
      </c>
      <c r="B886" s="2">
        <v>44099.55364583333</v>
      </c>
      <c r="C886" t="s">
        <v>1115</v>
      </c>
      <c r="D886">
        <v>4</v>
      </c>
      <c r="E886">
        <v>6</v>
      </c>
      <c r="F886">
        <v>6</v>
      </c>
      <c r="G886">
        <v>4</v>
      </c>
      <c r="H886">
        <v>5</v>
      </c>
      <c r="I886">
        <v>5</v>
      </c>
      <c r="J886">
        <v>5</v>
      </c>
      <c r="K886">
        <v>7</v>
      </c>
      <c r="L886">
        <v>4</v>
      </c>
      <c r="M886">
        <v>7</v>
      </c>
      <c r="N886">
        <f t="shared" si="208"/>
        <v>4</v>
      </c>
      <c r="O886">
        <f t="shared" si="209"/>
        <v>2</v>
      </c>
      <c r="P886">
        <f t="shared" si="210"/>
        <v>6</v>
      </c>
      <c r="Q886">
        <f t="shared" si="211"/>
        <v>4</v>
      </c>
      <c r="R886">
        <f t="shared" si="212"/>
        <v>5</v>
      </c>
      <c r="S886">
        <f t="shared" si="213"/>
        <v>3</v>
      </c>
      <c r="T886">
        <f t="shared" si="214"/>
        <v>5</v>
      </c>
      <c r="U886">
        <f t="shared" si="215"/>
        <v>1</v>
      </c>
      <c r="V886">
        <f t="shared" si="216"/>
        <v>4</v>
      </c>
      <c r="W886">
        <f t="shared" si="217"/>
        <v>1</v>
      </c>
      <c r="X886">
        <f t="shared" si="218"/>
        <v>3.5</v>
      </c>
      <c r="Y886">
        <f t="shared" si="219"/>
        <v>3.5</v>
      </c>
      <c r="Z886">
        <f t="shared" si="220"/>
        <v>3.5</v>
      </c>
      <c r="AA886">
        <f t="shared" si="221"/>
        <v>4</v>
      </c>
      <c r="AB886">
        <f t="shared" si="222"/>
        <v>3</v>
      </c>
      <c r="AC886">
        <v>4.4400000000000004</v>
      </c>
      <c r="AD886">
        <v>5.23</v>
      </c>
      <c r="AE886">
        <v>5.4</v>
      </c>
      <c r="AF886">
        <v>4.83</v>
      </c>
      <c r="AG886">
        <v>5.38</v>
      </c>
      <c r="AH886" t="str">
        <f>LOOKUP(X886,{0,2.99,4.44,5.89},{"Low","Medium Low","Medium High","High"})</f>
        <v>Medium Low</v>
      </c>
      <c r="AI886" t="str">
        <f>LOOKUP(Y886,{0,4.12,5.23,6.34},{"Low","Medium Low","Medium High","High"})</f>
        <v>Low</v>
      </c>
      <c r="AJ886" t="str">
        <f>LOOKUP(Z886,{0,4.08,5.4,6.72},{"Low","Medium Low","Medium High","High"})</f>
        <v>Low</v>
      </c>
      <c r="AK886" t="str">
        <f>LOOKUP(AA886,{0,3.41,4.83,6.25},{"Low","Medium Low","Medium High","High"})</f>
        <v>Medium Low</v>
      </c>
      <c r="AL886" t="str">
        <f>LOOKUP(AB886,{0,4.31,5.38,6.45},{"Low","Medium Low","Medium High","High"})</f>
        <v>Low</v>
      </c>
      <c r="AM886">
        <f>VLOOKUP(C886,'CLEAN DATA'!$C$1:$BE$1213,25,FALSE)</f>
        <v>1</v>
      </c>
      <c r="AN886">
        <f>VLOOKUP($C886,'CLEAN DATA'!$C$1:$BE$1213,2,FALSE)</f>
        <v>25</v>
      </c>
      <c r="AO886" t="str">
        <f t="shared" si="223"/>
        <v>&lt;=30</v>
      </c>
      <c r="AP886">
        <f>VLOOKUP(C886,'AT Copy'!C885:BP2097,66,FALSE)</f>
        <v>1</v>
      </c>
      <c r="AQ886">
        <f>VLOOKUP(C886,'AT Copy'!C885:BP2097,40,FALSE)</f>
        <v>0</v>
      </c>
    </row>
    <row r="887" spans="1:43" x14ac:dyDescent="0.2">
      <c r="A887">
        <v>886</v>
      </c>
      <c r="B887" s="2">
        <v>44099.553981481484</v>
      </c>
      <c r="C887" t="s">
        <v>1116</v>
      </c>
      <c r="D887">
        <v>2</v>
      </c>
      <c r="E887">
        <v>6</v>
      </c>
      <c r="F887">
        <v>6</v>
      </c>
      <c r="G887">
        <v>5</v>
      </c>
      <c r="H887">
        <v>6</v>
      </c>
      <c r="I887">
        <v>3</v>
      </c>
      <c r="J887">
        <v>6</v>
      </c>
      <c r="K887">
        <v>5</v>
      </c>
      <c r="L887">
        <v>6</v>
      </c>
      <c r="M887">
        <v>2</v>
      </c>
      <c r="N887">
        <f t="shared" si="208"/>
        <v>2</v>
      </c>
      <c r="O887">
        <f t="shared" si="209"/>
        <v>2</v>
      </c>
      <c r="P887">
        <f t="shared" si="210"/>
        <v>6</v>
      </c>
      <c r="Q887">
        <f t="shared" si="211"/>
        <v>3</v>
      </c>
      <c r="R887">
        <f t="shared" si="212"/>
        <v>6</v>
      </c>
      <c r="S887">
        <f t="shared" si="213"/>
        <v>5</v>
      </c>
      <c r="T887">
        <f t="shared" si="214"/>
        <v>6</v>
      </c>
      <c r="U887">
        <f t="shared" si="215"/>
        <v>3</v>
      </c>
      <c r="V887">
        <f t="shared" si="216"/>
        <v>6</v>
      </c>
      <c r="W887">
        <f t="shared" si="217"/>
        <v>6</v>
      </c>
      <c r="X887">
        <f t="shared" si="218"/>
        <v>3.5</v>
      </c>
      <c r="Y887">
        <f t="shared" si="219"/>
        <v>4</v>
      </c>
      <c r="Z887">
        <f t="shared" si="220"/>
        <v>4.5</v>
      </c>
      <c r="AA887">
        <f t="shared" si="221"/>
        <v>4.5</v>
      </c>
      <c r="AB887">
        <f t="shared" si="222"/>
        <v>6</v>
      </c>
      <c r="AC887">
        <v>4.4400000000000004</v>
      </c>
      <c r="AD887">
        <v>5.23</v>
      </c>
      <c r="AE887">
        <v>5.4</v>
      </c>
      <c r="AF887">
        <v>4.83</v>
      </c>
      <c r="AG887">
        <v>5.38</v>
      </c>
      <c r="AH887" t="str">
        <f>LOOKUP(X887,{0,2.99,4.44,5.89},{"Low","Medium Low","Medium High","High"})</f>
        <v>Medium Low</v>
      </c>
      <c r="AI887" t="str">
        <f>LOOKUP(Y887,{0,4.12,5.23,6.34},{"Low","Medium Low","Medium High","High"})</f>
        <v>Low</v>
      </c>
      <c r="AJ887" t="str">
        <f>LOOKUP(Z887,{0,4.08,5.4,6.72},{"Low","Medium Low","Medium High","High"})</f>
        <v>Medium Low</v>
      </c>
      <c r="AK887" t="str">
        <f>LOOKUP(AA887,{0,3.41,4.83,6.25},{"Low","Medium Low","Medium High","High"})</f>
        <v>Medium Low</v>
      </c>
      <c r="AL887" t="str">
        <f>LOOKUP(AB887,{0,4.31,5.38,6.45},{"Low","Medium Low","Medium High","High"})</f>
        <v>Medium High</v>
      </c>
      <c r="AM887">
        <f>VLOOKUP(C887,'CLEAN DATA'!$C$1:$BE$1213,25,FALSE)</f>
        <v>1</v>
      </c>
      <c r="AN887">
        <f>VLOOKUP($C887,'CLEAN DATA'!$C$1:$BE$1213,2,FALSE)</f>
        <v>29</v>
      </c>
      <c r="AO887" t="str">
        <f t="shared" si="223"/>
        <v>&lt;=30</v>
      </c>
      <c r="AP887">
        <f>VLOOKUP(C887,'AT Copy'!C886:BP2098,66,FALSE)</f>
        <v>3</v>
      </c>
      <c r="AQ887">
        <f>VLOOKUP(C887,'AT Copy'!C886:BP2098,40,FALSE)</f>
        <v>0</v>
      </c>
    </row>
    <row r="888" spans="1:43" x14ac:dyDescent="0.2">
      <c r="A888">
        <v>887</v>
      </c>
      <c r="B888" s="2">
        <v>44099.554560185185</v>
      </c>
      <c r="C888" t="s">
        <v>1117</v>
      </c>
      <c r="D888">
        <v>2</v>
      </c>
      <c r="E888">
        <v>4</v>
      </c>
      <c r="F888">
        <v>6</v>
      </c>
      <c r="G888">
        <v>3</v>
      </c>
      <c r="H888">
        <v>5</v>
      </c>
      <c r="I888">
        <v>6</v>
      </c>
      <c r="J888">
        <v>6</v>
      </c>
      <c r="K888">
        <v>2</v>
      </c>
      <c r="L888">
        <v>6</v>
      </c>
      <c r="M888">
        <v>3</v>
      </c>
      <c r="N888">
        <f t="shared" si="208"/>
        <v>2</v>
      </c>
      <c r="O888">
        <f t="shared" si="209"/>
        <v>4</v>
      </c>
      <c r="P888">
        <f t="shared" si="210"/>
        <v>6</v>
      </c>
      <c r="Q888">
        <f t="shared" si="211"/>
        <v>5</v>
      </c>
      <c r="R888">
        <f t="shared" si="212"/>
        <v>5</v>
      </c>
      <c r="S888">
        <f t="shared" si="213"/>
        <v>2</v>
      </c>
      <c r="T888">
        <f t="shared" si="214"/>
        <v>6</v>
      </c>
      <c r="U888">
        <f t="shared" si="215"/>
        <v>6</v>
      </c>
      <c r="V888">
        <f t="shared" si="216"/>
        <v>6</v>
      </c>
      <c r="W888">
        <f t="shared" si="217"/>
        <v>5</v>
      </c>
      <c r="X888">
        <f t="shared" si="218"/>
        <v>2</v>
      </c>
      <c r="Y888">
        <f t="shared" si="219"/>
        <v>5</v>
      </c>
      <c r="Z888">
        <f t="shared" si="220"/>
        <v>6</v>
      </c>
      <c r="AA888">
        <f t="shared" si="221"/>
        <v>5.5</v>
      </c>
      <c r="AB888">
        <f t="shared" si="222"/>
        <v>5</v>
      </c>
      <c r="AC888">
        <v>4.4400000000000004</v>
      </c>
      <c r="AD888">
        <v>5.23</v>
      </c>
      <c r="AE888">
        <v>5.4</v>
      </c>
      <c r="AF888">
        <v>4.83</v>
      </c>
      <c r="AG888">
        <v>5.38</v>
      </c>
      <c r="AH888" t="str">
        <f>LOOKUP(X888,{0,2.99,4.44,5.89},{"Low","Medium Low","Medium High","High"})</f>
        <v>Low</v>
      </c>
      <c r="AI888" t="str">
        <f>LOOKUP(Y888,{0,4.12,5.23,6.34},{"Low","Medium Low","Medium High","High"})</f>
        <v>Medium Low</v>
      </c>
      <c r="AJ888" t="str">
        <f>LOOKUP(Z888,{0,4.08,5.4,6.72},{"Low","Medium Low","Medium High","High"})</f>
        <v>Medium High</v>
      </c>
      <c r="AK888" t="str">
        <f>LOOKUP(AA888,{0,3.41,4.83,6.25},{"Low","Medium Low","Medium High","High"})</f>
        <v>Medium High</v>
      </c>
      <c r="AL888" t="str">
        <f>LOOKUP(AB888,{0,4.31,5.38,6.45},{"Low","Medium Low","Medium High","High"})</f>
        <v>Medium Low</v>
      </c>
      <c r="AM888">
        <f>VLOOKUP(C888,'CLEAN DATA'!$C$1:$BE$1213,25,FALSE)</f>
        <v>10</v>
      </c>
      <c r="AN888">
        <f>VLOOKUP($C888,'CLEAN DATA'!$C$1:$BE$1213,2,FALSE)</f>
        <v>54</v>
      </c>
      <c r="AO888" t="str">
        <f t="shared" si="223"/>
        <v>51-60</v>
      </c>
      <c r="AP888">
        <f>VLOOKUP(C888,'AT Copy'!C887:BP2099,66,FALSE)</f>
        <v>3</v>
      </c>
      <c r="AQ888">
        <f>VLOOKUP(C888,'AT Copy'!C887:BP2099,40,FALSE)</f>
        <v>1</v>
      </c>
    </row>
    <row r="889" spans="1:43" x14ac:dyDescent="0.2">
      <c r="A889">
        <v>888</v>
      </c>
      <c r="B889" s="2">
        <v>44099.555208333331</v>
      </c>
      <c r="C889" t="s">
        <v>1118</v>
      </c>
      <c r="D889">
        <v>2</v>
      </c>
      <c r="E889">
        <v>4</v>
      </c>
      <c r="F889">
        <v>7</v>
      </c>
      <c r="G889">
        <v>2</v>
      </c>
      <c r="H889">
        <v>3</v>
      </c>
      <c r="I889">
        <v>7</v>
      </c>
      <c r="J889">
        <v>3</v>
      </c>
      <c r="K889">
        <v>2</v>
      </c>
      <c r="L889">
        <v>6</v>
      </c>
      <c r="M889">
        <v>6</v>
      </c>
      <c r="N889">
        <f t="shared" si="208"/>
        <v>2</v>
      </c>
      <c r="O889">
        <f t="shared" si="209"/>
        <v>4</v>
      </c>
      <c r="P889">
        <f t="shared" si="210"/>
        <v>7</v>
      </c>
      <c r="Q889">
        <f t="shared" si="211"/>
        <v>6</v>
      </c>
      <c r="R889">
        <f t="shared" si="212"/>
        <v>3</v>
      </c>
      <c r="S889">
        <f t="shared" si="213"/>
        <v>1</v>
      </c>
      <c r="T889">
        <f t="shared" si="214"/>
        <v>3</v>
      </c>
      <c r="U889">
        <f t="shared" si="215"/>
        <v>6</v>
      </c>
      <c r="V889">
        <f t="shared" si="216"/>
        <v>6</v>
      </c>
      <c r="W889">
        <f t="shared" si="217"/>
        <v>2</v>
      </c>
      <c r="X889">
        <f t="shared" si="218"/>
        <v>1.5</v>
      </c>
      <c r="Y889">
        <f t="shared" si="219"/>
        <v>3.5</v>
      </c>
      <c r="Z889">
        <f t="shared" si="220"/>
        <v>6.5</v>
      </c>
      <c r="AA889">
        <f t="shared" si="221"/>
        <v>6</v>
      </c>
      <c r="AB889">
        <f t="shared" si="222"/>
        <v>2.5</v>
      </c>
      <c r="AC889">
        <v>4.4400000000000004</v>
      </c>
      <c r="AD889">
        <v>5.23</v>
      </c>
      <c r="AE889">
        <v>5.4</v>
      </c>
      <c r="AF889">
        <v>4.83</v>
      </c>
      <c r="AG889">
        <v>5.38</v>
      </c>
      <c r="AH889" t="str">
        <f>LOOKUP(X889,{0,2.99,4.44,5.89},{"Low","Medium Low","Medium High","High"})</f>
        <v>Low</v>
      </c>
      <c r="AI889" t="str">
        <f>LOOKUP(Y889,{0,4.12,5.23,6.34},{"Low","Medium Low","Medium High","High"})</f>
        <v>Low</v>
      </c>
      <c r="AJ889" t="str">
        <f>LOOKUP(Z889,{0,4.08,5.4,6.72},{"Low","Medium Low","Medium High","High"})</f>
        <v>Medium High</v>
      </c>
      <c r="AK889" t="str">
        <f>LOOKUP(AA889,{0,3.41,4.83,6.25},{"Low","Medium Low","Medium High","High"})</f>
        <v>Medium High</v>
      </c>
      <c r="AL889" t="str">
        <f>LOOKUP(AB889,{0,4.31,5.38,6.45},{"Low","Medium Low","Medium High","High"})</f>
        <v>Low</v>
      </c>
      <c r="AM889">
        <f>VLOOKUP(C889,'CLEAN DATA'!$C$1:$BE$1213,25,FALSE)</f>
        <v>5</v>
      </c>
      <c r="AN889">
        <f>VLOOKUP($C889,'CLEAN DATA'!$C$1:$BE$1213,2,FALSE)</f>
        <v>63</v>
      </c>
      <c r="AO889" t="str">
        <f t="shared" si="223"/>
        <v>60+</v>
      </c>
      <c r="AP889">
        <f>VLOOKUP(C889,'AT Copy'!C888:BP2100,66,FALSE)</f>
        <v>2</v>
      </c>
      <c r="AQ889">
        <f>VLOOKUP(C889,'AT Copy'!C888:BP2100,40,FALSE)</f>
        <v>0</v>
      </c>
    </row>
    <row r="890" spans="1:43" x14ac:dyDescent="0.2">
      <c r="A890">
        <v>889</v>
      </c>
      <c r="B890" s="2">
        <v>44099.555798611109</v>
      </c>
      <c r="C890" t="s">
        <v>1119</v>
      </c>
      <c r="D890">
        <v>6</v>
      </c>
      <c r="E890">
        <v>3</v>
      </c>
      <c r="F890">
        <v>6</v>
      </c>
      <c r="G890">
        <v>1</v>
      </c>
      <c r="H890">
        <v>5</v>
      </c>
      <c r="I890">
        <v>5</v>
      </c>
      <c r="J890">
        <v>6</v>
      </c>
      <c r="K890">
        <v>1</v>
      </c>
      <c r="L890">
        <v>6</v>
      </c>
      <c r="M890">
        <v>5</v>
      </c>
      <c r="N890">
        <f t="shared" si="208"/>
        <v>6</v>
      </c>
      <c r="O890">
        <f t="shared" si="209"/>
        <v>5</v>
      </c>
      <c r="P890">
        <f t="shared" si="210"/>
        <v>6</v>
      </c>
      <c r="Q890">
        <f t="shared" si="211"/>
        <v>7</v>
      </c>
      <c r="R890">
        <f t="shared" si="212"/>
        <v>5</v>
      </c>
      <c r="S890">
        <f t="shared" si="213"/>
        <v>3</v>
      </c>
      <c r="T890">
        <f t="shared" si="214"/>
        <v>6</v>
      </c>
      <c r="U890">
        <f t="shared" si="215"/>
        <v>7</v>
      </c>
      <c r="V890">
        <f t="shared" si="216"/>
        <v>6</v>
      </c>
      <c r="W890">
        <f t="shared" si="217"/>
        <v>3</v>
      </c>
      <c r="X890">
        <f t="shared" si="218"/>
        <v>4.5</v>
      </c>
      <c r="Y890">
        <f t="shared" si="219"/>
        <v>5.5</v>
      </c>
      <c r="Z890">
        <f t="shared" si="220"/>
        <v>6.5</v>
      </c>
      <c r="AA890">
        <f t="shared" si="221"/>
        <v>6.5</v>
      </c>
      <c r="AB890">
        <f t="shared" si="222"/>
        <v>4</v>
      </c>
      <c r="AC890">
        <v>4.4400000000000004</v>
      </c>
      <c r="AD890">
        <v>5.23</v>
      </c>
      <c r="AE890">
        <v>5.4</v>
      </c>
      <c r="AF890">
        <v>4.83</v>
      </c>
      <c r="AG890">
        <v>5.38</v>
      </c>
      <c r="AH890" t="str">
        <f>LOOKUP(X890,{0,2.99,4.44,5.89},{"Low","Medium Low","Medium High","High"})</f>
        <v>Medium High</v>
      </c>
      <c r="AI890" t="str">
        <f>LOOKUP(Y890,{0,4.12,5.23,6.34},{"Low","Medium Low","Medium High","High"})</f>
        <v>Medium High</v>
      </c>
      <c r="AJ890" t="str">
        <f>LOOKUP(Z890,{0,4.08,5.4,6.72},{"Low","Medium Low","Medium High","High"})</f>
        <v>Medium High</v>
      </c>
      <c r="AK890" t="str">
        <f>LOOKUP(AA890,{0,3.41,4.83,6.25},{"Low","Medium Low","Medium High","High"})</f>
        <v>High</v>
      </c>
      <c r="AL890" t="str">
        <f>LOOKUP(AB890,{0,4.31,5.38,6.45},{"Low","Medium Low","Medium High","High"})</f>
        <v>Low</v>
      </c>
      <c r="AM890">
        <f>VLOOKUP(C890,'CLEAN DATA'!$C$1:$BE$1213,25,FALSE)</f>
        <v>13</v>
      </c>
      <c r="AN890">
        <f>VLOOKUP($C890,'CLEAN DATA'!$C$1:$BE$1213,2,FALSE)</f>
        <v>66</v>
      </c>
      <c r="AO890" t="str">
        <f t="shared" si="223"/>
        <v>60+</v>
      </c>
      <c r="AP890">
        <f>VLOOKUP(C890,'AT Copy'!C889:BP2101,66,FALSE)</f>
        <v>2</v>
      </c>
      <c r="AQ890">
        <f>VLOOKUP(C890,'AT Copy'!C889:BP2101,40,FALSE)</f>
        <v>1</v>
      </c>
    </row>
    <row r="891" spans="1:43" x14ac:dyDescent="0.2">
      <c r="A891">
        <v>890</v>
      </c>
      <c r="B891" s="2">
        <v>44099.555810185186</v>
      </c>
      <c r="C891" t="s">
        <v>1121</v>
      </c>
      <c r="D891">
        <v>7</v>
      </c>
      <c r="E891">
        <v>7</v>
      </c>
      <c r="F891">
        <v>7</v>
      </c>
      <c r="G891">
        <v>7</v>
      </c>
      <c r="H891">
        <v>7</v>
      </c>
      <c r="I891">
        <v>7</v>
      </c>
      <c r="J891">
        <v>7</v>
      </c>
      <c r="K891">
        <v>7</v>
      </c>
      <c r="L891">
        <v>7</v>
      </c>
      <c r="M891">
        <v>7</v>
      </c>
      <c r="N891">
        <f t="shared" si="208"/>
        <v>7</v>
      </c>
      <c r="O891">
        <f t="shared" si="209"/>
        <v>1</v>
      </c>
      <c r="P891">
        <f t="shared" si="210"/>
        <v>7</v>
      </c>
      <c r="Q891">
        <f t="shared" si="211"/>
        <v>1</v>
      </c>
      <c r="R891">
        <f t="shared" si="212"/>
        <v>7</v>
      </c>
      <c r="S891">
        <f t="shared" si="213"/>
        <v>1</v>
      </c>
      <c r="T891">
        <f t="shared" si="214"/>
        <v>7</v>
      </c>
      <c r="U891">
        <f t="shared" si="215"/>
        <v>1</v>
      </c>
      <c r="V891">
        <f t="shared" si="216"/>
        <v>7</v>
      </c>
      <c r="W891">
        <f t="shared" si="217"/>
        <v>1</v>
      </c>
      <c r="X891">
        <f t="shared" si="218"/>
        <v>4</v>
      </c>
      <c r="Y891">
        <f t="shared" si="219"/>
        <v>4</v>
      </c>
      <c r="Z891">
        <f t="shared" si="220"/>
        <v>4</v>
      </c>
      <c r="AA891">
        <f t="shared" si="221"/>
        <v>4</v>
      </c>
      <c r="AB891">
        <f t="shared" si="222"/>
        <v>4</v>
      </c>
      <c r="AC891">
        <v>4.4400000000000004</v>
      </c>
      <c r="AD891">
        <v>5.23</v>
      </c>
      <c r="AE891">
        <v>5.4</v>
      </c>
      <c r="AF891">
        <v>4.83</v>
      </c>
      <c r="AG891">
        <v>5.38</v>
      </c>
      <c r="AH891" t="str">
        <f>LOOKUP(X891,{0,2.99,4.44,5.89},{"Low","Medium Low","Medium High","High"})</f>
        <v>Medium Low</v>
      </c>
      <c r="AI891" t="str">
        <f>LOOKUP(Y891,{0,4.12,5.23,6.34},{"Low","Medium Low","Medium High","High"})</f>
        <v>Low</v>
      </c>
      <c r="AJ891" t="str">
        <f>LOOKUP(Z891,{0,4.08,5.4,6.72},{"Low","Medium Low","Medium High","High"})</f>
        <v>Low</v>
      </c>
      <c r="AK891" t="str">
        <f>LOOKUP(AA891,{0,3.41,4.83,6.25},{"Low","Medium Low","Medium High","High"})</f>
        <v>Medium Low</v>
      </c>
      <c r="AL891" t="str">
        <f>LOOKUP(AB891,{0,4.31,5.38,6.45},{"Low","Medium Low","Medium High","High"})</f>
        <v>Low</v>
      </c>
      <c r="AM891">
        <f>VLOOKUP(C891,'CLEAN DATA'!$C$1:$BE$1213,25,FALSE)</f>
        <v>1</v>
      </c>
      <c r="AN891">
        <f>VLOOKUP($C891,'CLEAN DATA'!$C$1:$BE$1213,2,FALSE)</f>
        <v>30</v>
      </c>
      <c r="AO891" t="str">
        <f t="shared" si="223"/>
        <v>&lt;=30</v>
      </c>
      <c r="AP891">
        <f>VLOOKUP(C891,'AT Copy'!C890:BP2102,66,FALSE)</f>
        <v>1</v>
      </c>
      <c r="AQ891">
        <f>VLOOKUP(C891,'AT Copy'!C890:BP2102,40,FALSE)</f>
        <v>0</v>
      </c>
    </row>
    <row r="892" spans="1:43" x14ac:dyDescent="0.2">
      <c r="A892">
        <v>891</v>
      </c>
      <c r="B892" s="2">
        <v>44099.555972222224</v>
      </c>
      <c r="C892" t="s">
        <v>1122</v>
      </c>
      <c r="D892">
        <v>5</v>
      </c>
      <c r="E892">
        <v>4</v>
      </c>
      <c r="F892">
        <v>5</v>
      </c>
      <c r="G892">
        <v>5</v>
      </c>
      <c r="H892">
        <v>6</v>
      </c>
      <c r="I892">
        <v>4</v>
      </c>
      <c r="J892">
        <v>7</v>
      </c>
      <c r="K892">
        <v>1</v>
      </c>
      <c r="L892">
        <v>5</v>
      </c>
      <c r="M892">
        <v>2</v>
      </c>
      <c r="N892">
        <f t="shared" si="208"/>
        <v>5</v>
      </c>
      <c r="O892">
        <f t="shared" si="209"/>
        <v>4</v>
      </c>
      <c r="P892">
        <f t="shared" si="210"/>
        <v>5</v>
      </c>
      <c r="Q892">
        <f t="shared" si="211"/>
        <v>3</v>
      </c>
      <c r="R892">
        <f t="shared" si="212"/>
        <v>6</v>
      </c>
      <c r="S892">
        <f t="shared" si="213"/>
        <v>4</v>
      </c>
      <c r="T892">
        <f t="shared" si="214"/>
        <v>7</v>
      </c>
      <c r="U892">
        <f t="shared" si="215"/>
        <v>7</v>
      </c>
      <c r="V892">
        <f t="shared" si="216"/>
        <v>5</v>
      </c>
      <c r="W892">
        <f t="shared" si="217"/>
        <v>6</v>
      </c>
      <c r="X892">
        <f t="shared" si="218"/>
        <v>4.5</v>
      </c>
      <c r="Y892">
        <f t="shared" si="219"/>
        <v>5.5</v>
      </c>
      <c r="Z892">
        <f t="shared" si="220"/>
        <v>6</v>
      </c>
      <c r="AA892">
        <f t="shared" si="221"/>
        <v>4</v>
      </c>
      <c r="AB892">
        <f t="shared" si="222"/>
        <v>6</v>
      </c>
      <c r="AC892">
        <v>4.4400000000000004</v>
      </c>
      <c r="AD892">
        <v>5.23</v>
      </c>
      <c r="AE892">
        <v>5.4</v>
      </c>
      <c r="AF892">
        <v>4.83</v>
      </c>
      <c r="AG892">
        <v>5.38</v>
      </c>
      <c r="AH892" t="str">
        <f>LOOKUP(X892,{0,2.99,4.44,5.89},{"Low","Medium Low","Medium High","High"})</f>
        <v>Medium High</v>
      </c>
      <c r="AI892" t="str">
        <f>LOOKUP(Y892,{0,4.12,5.23,6.34},{"Low","Medium Low","Medium High","High"})</f>
        <v>Medium High</v>
      </c>
      <c r="AJ892" t="str">
        <f>LOOKUP(Z892,{0,4.08,5.4,6.72},{"Low","Medium Low","Medium High","High"})</f>
        <v>Medium High</v>
      </c>
      <c r="AK892" t="str">
        <f>LOOKUP(AA892,{0,3.41,4.83,6.25},{"Low","Medium Low","Medium High","High"})</f>
        <v>Medium Low</v>
      </c>
      <c r="AL892" t="str">
        <f>LOOKUP(AB892,{0,4.31,5.38,6.45},{"Low","Medium Low","Medium High","High"})</f>
        <v>Medium High</v>
      </c>
      <c r="AM892">
        <f>VLOOKUP(C892,'CLEAN DATA'!$C$1:$BE$1213,25,FALSE)</f>
        <v>14</v>
      </c>
      <c r="AN892">
        <f>VLOOKUP($C892,'CLEAN DATA'!$C$1:$BE$1213,2,FALSE)</f>
        <v>19</v>
      </c>
      <c r="AO892" t="str">
        <f t="shared" si="223"/>
        <v>&lt;=30</v>
      </c>
      <c r="AP892">
        <f>VLOOKUP(C892,'AT Copy'!C891:BP2103,66,FALSE)</f>
        <v>6</v>
      </c>
      <c r="AQ892">
        <f>VLOOKUP(C892,'AT Copy'!C891:BP2103,40,FALSE)</f>
        <v>0</v>
      </c>
    </row>
    <row r="893" spans="1:43" x14ac:dyDescent="0.2">
      <c r="A893">
        <v>892</v>
      </c>
      <c r="B893" s="2">
        <v>44099.556979166664</v>
      </c>
      <c r="C893" t="s">
        <v>1123</v>
      </c>
      <c r="D893">
        <v>2</v>
      </c>
      <c r="E893">
        <v>6</v>
      </c>
      <c r="F893">
        <v>3</v>
      </c>
      <c r="G893">
        <v>6</v>
      </c>
      <c r="H893">
        <v>3</v>
      </c>
      <c r="I893">
        <v>5</v>
      </c>
      <c r="J893">
        <v>5</v>
      </c>
      <c r="K893">
        <v>3</v>
      </c>
      <c r="L893">
        <v>1</v>
      </c>
      <c r="M893">
        <v>2</v>
      </c>
      <c r="N893">
        <f t="shared" si="208"/>
        <v>2</v>
      </c>
      <c r="O893">
        <f t="shared" si="209"/>
        <v>2</v>
      </c>
      <c r="P893">
        <f t="shared" si="210"/>
        <v>3</v>
      </c>
      <c r="Q893">
        <f t="shared" si="211"/>
        <v>2</v>
      </c>
      <c r="R893">
        <f t="shared" si="212"/>
        <v>3</v>
      </c>
      <c r="S893">
        <f t="shared" si="213"/>
        <v>3</v>
      </c>
      <c r="T893">
        <f t="shared" si="214"/>
        <v>5</v>
      </c>
      <c r="U893">
        <f t="shared" si="215"/>
        <v>5</v>
      </c>
      <c r="V893">
        <f t="shared" si="216"/>
        <v>1</v>
      </c>
      <c r="W893">
        <f t="shared" si="217"/>
        <v>6</v>
      </c>
      <c r="X893">
        <f t="shared" si="218"/>
        <v>2.5</v>
      </c>
      <c r="Y893">
        <f t="shared" si="219"/>
        <v>3.5</v>
      </c>
      <c r="Z893">
        <f t="shared" si="220"/>
        <v>4</v>
      </c>
      <c r="AA893">
        <f t="shared" si="221"/>
        <v>1.5</v>
      </c>
      <c r="AB893">
        <f t="shared" si="222"/>
        <v>4.5</v>
      </c>
      <c r="AC893">
        <v>4.4400000000000004</v>
      </c>
      <c r="AD893">
        <v>5.23</v>
      </c>
      <c r="AE893">
        <v>5.4</v>
      </c>
      <c r="AF893">
        <v>4.83</v>
      </c>
      <c r="AG893">
        <v>5.38</v>
      </c>
      <c r="AH893" t="str">
        <f>LOOKUP(X893,{0,2.99,4.44,5.89},{"Low","Medium Low","Medium High","High"})</f>
        <v>Low</v>
      </c>
      <c r="AI893" t="str">
        <f>LOOKUP(Y893,{0,4.12,5.23,6.34},{"Low","Medium Low","Medium High","High"})</f>
        <v>Low</v>
      </c>
      <c r="AJ893" t="str">
        <f>LOOKUP(Z893,{0,4.08,5.4,6.72},{"Low","Medium Low","Medium High","High"})</f>
        <v>Low</v>
      </c>
      <c r="AK893" t="str">
        <f>LOOKUP(AA893,{0,3.41,4.83,6.25},{"Low","Medium Low","Medium High","High"})</f>
        <v>Low</v>
      </c>
      <c r="AL893" t="str">
        <f>LOOKUP(AB893,{0,4.31,5.38,6.45},{"Low","Medium Low","Medium High","High"})</f>
        <v>Medium Low</v>
      </c>
      <c r="AM893">
        <f>VLOOKUP(C893,'CLEAN DATA'!$C$1:$BE$1213,25,FALSE)</f>
        <v>14</v>
      </c>
      <c r="AN893">
        <f>VLOOKUP($C893,'CLEAN DATA'!$C$1:$BE$1213,2,FALSE)</f>
        <v>45</v>
      </c>
      <c r="AO893" t="str">
        <f t="shared" si="223"/>
        <v>41-50</v>
      </c>
      <c r="AP893">
        <f>VLOOKUP(C893,'AT Copy'!C892:BP2104,66,FALSE)</f>
        <v>5</v>
      </c>
      <c r="AQ893">
        <f>VLOOKUP(C893,'AT Copy'!C892:BP2104,40,FALSE)</f>
        <v>0</v>
      </c>
    </row>
    <row r="894" spans="1:43" x14ac:dyDescent="0.2">
      <c r="A894">
        <v>893</v>
      </c>
      <c r="B894" s="2">
        <v>44099.55804398148</v>
      </c>
      <c r="C894" t="s">
        <v>1124</v>
      </c>
      <c r="D894">
        <v>4</v>
      </c>
      <c r="E894">
        <v>4</v>
      </c>
      <c r="F894">
        <v>7</v>
      </c>
      <c r="G894">
        <v>4</v>
      </c>
      <c r="H894">
        <v>6</v>
      </c>
      <c r="I894">
        <v>4</v>
      </c>
      <c r="J894">
        <v>3</v>
      </c>
      <c r="K894">
        <v>4</v>
      </c>
      <c r="L894">
        <v>4</v>
      </c>
      <c r="M894">
        <v>4</v>
      </c>
      <c r="N894">
        <f t="shared" si="208"/>
        <v>4</v>
      </c>
      <c r="O894">
        <f t="shared" si="209"/>
        <v>4</v>
      </c>
      <c r="P894">
        <f t="shared" si="210"/>
        <v>7</v>
      </c>
      <c r="Q894">
        <f t="shared" si="211"/>
        <v>4</v>
      </c>
      <c r="R894">
        <f t="shared" si="212"/>
        <v>6</v>
      </c>
      <c r="S894">
        <f t="shared" si="213"/>
        <v>4</v>
      </c>
      <c r="T894">
        <f t="shared" si="214"/>
        <v>3</v>
      </c>
      <c r="U894">
        <f t="shared" si="215"/>
        <v>4</v>
      </c>
      <c r="V894">
        <f t="shared" si="216"/>
        <v>4</v>
      </c>
      <c r="W894">
        <f t="shared" si="217"/>
        <v>4</v>
      </c>
      <c r="X894">
        <f t="shared" si="218"/>
        <v>4</v>
      </c>
      <c r="Y894">
        <f t="shared" si="219"/>
        <v>3.5</v>
      </c>
      <c r="Z894">
        <f t="shared" si="220"/>
        <v>5.5</v>
      </c>
      <c r="AA894">
        <f t="shared" si="221"/>
        <v>4</v>
      </c>
      <c r="AB894">
        <f t="shared" si="222"/>
        <v>5</v>
      </c>
      <c r="AC894">
        <v>4.4400000000000004</v>
      </c>
      <c r="AD894">
        <v>5.23</v>
      </c>
      <c r="AE894">
        <v>5.4</v>
      </c>
      <c r="AF894">
        <v>4.83</v>
      </c>
      <c r="AG894">
        <v>5.38</v>
      </c>
      <c r="AH894" t="str">
        <f>LOOKUP(X894,{0,2.99,4.44,5.89},{"Low","Medium Low","Medium High","High"})</f>
        <v>Medium Low</v>
      </c>
      <c r="AI894" t="str">
        <f>LOOKUP(Y894,{0,4.12,5.23,6.34},{"Low","Medium Low","Medium High","High"})</f>
        <v>Low</v>
      </c>
      <c r="AJ894" t="str">
        <f>LOOKUP(Z894,{0,4.08,5.4,6.72},{"Low","Medium Low","Medium High","High"})</f>
        <v>Medium High</v>
      </c>
      <c r="AK894" t="str">
        <f>LOOKUP(AA894,{0,3.41,4.83,6.25},{"Low","Medium Low","Medium High","High"})</f>
        <v>Medium Low</v>
      </c>
      <c r="AL894" t="str">
        <f>LOOKUP(AB894,{0,4.31,5.38,6.45},{"Low","Medium Low","Medium High","High"})</f>
        <v>Medium Low</v>
      </c>
      <c r="AM894">
        <f>VLOOKUP(C894,'CLEAN DATA'!$C$1:$BE$1213,25,FALSE)</f>
        <v>14</v>
      </c>
      <c r="AN894">
        <f>VLOOKUP($C894,'CLEAN DATA'!$C$1:$BE$1213,2,FALSE)</f>
        <v>42</v>
      </c>
      <c r="AO894" t="str">
        <f t="shared" si="223"/>
        <v>41-50</v>
      </c>
      <c r="AP894">
        <f>VLOOKUP(C894,'AT Copy'!C893:BP2105,66,FALSE)</f>
        <v>7</v>
      </c>
      <c r="AQ894">
        <f>VLOOKUP(C894,'AT Copy'!C893:BP2105,40,FALSE)</f>
        <v>0</v>
      </c>
    </row>
    <row r="895" spans="1:43" x14ac:dyDescent="0.2">
      <c r="A895">
        <v>894</v>
      </c>
      <c r="B895" s="2">
        <v>44099.558321759258</v>
      </c>
      <c r="C895" t="s">
        <v>1125</v>
      </c>
      <c r="D895">
        <v>2</v>
      </c>
      <c r="E895">
        <v>2</v>
      </c>
      <c r="F895">
        <v>7</v>
      </c>
      <c r="G895">
        <v>2</v>
      </c>
      <c r="H895">
        <v>7</v>
      </c>
      <c r="I895">
        <v>6</v>
      </c>
      <c r="J895">
        <v>7</v>
      </c>
      <c r="K895">
        <v>1</v>
      </c>
      <c r="L895">
        <v>5</v>
      </c>
      <c r="M895">
        <v>1</v>
      </c>
      <c r="N895">
        <f t="shared" si="208"/>
        <v>2</v>
      </c>
      <c r="O895">
        <f t="shared" si="209"/>
        <v>6</v>
      </c>
      <c r="P895">
        <f t="shared" si="210"/>
        <v>7</v>
      </c>
      <c r="Q895">
        <f t="shared" si="211"/>
        <v>6</v>
      </c>
      <c r="R895">
        <f t="shared" si="212"/>
        <v>7</v>
      </c>
      <c r="S895">
        <f t="shared" si="213"/>
        <v>2</v>
      </c>
      <c r="T895">
        <f t="shared" si="214"/>
        <v>7</v>
      </c>
      <c r="U895">
        <f t="shared" si="215"/>
        <v>7</v>
      </c>
      <c r="V895">
        <f t="shared" si="216"/>
        <v>5</v>
      </c>
      <c r="W895">
        <f t="shared" si="217"/>
        <v>7</v>
      </c>
      <c r="X895">
        <f t="shared" si="218"/>
        <v>2</v>
      </c>
      <c r="Y895">
        <f t="shared" si="219"/>
        <v>6.5</v>
      </c>
      <c r="Z895">
        <f t="shared" si="220"/>
        <v>7</v>
      </c>
      <c r="AA895">
        <f t="shared" si="221"/>
        <v>5.5</v>
      </c>
      <c r="AB895">
        <f t="shared" si="222"/>
        <v>7</v>
      </c>
      <c r="AC895">
        <v>4.4400000000000004</v>
      </c>
      <c r="AD895">
        <v>5.23</v>
      </c>
      <c r="AE895">
        <v>5.4</v>
      </c>
      <c r="AF895">
        <v>4.83</v>
      </c>
      <c r="AG895">
        <v>5.38</v>
      </c>
      <c r="AH895" t="str">
        <f>LOOKUP(X895,{0,2.99,4.44,5.89},{"Low","Medium Low","Medium High","High"})</f>
        <v>Low</v>
      </c>
      <c r="AI895" t="str">
        <f>LOOKUP(Y895,{0,4.12,5.23,6.34},{"Low","Medium Low","Medium High","High"})</f>
        <v>High</v>
      </c>
      <c r="AJ895" t="str">
        <f>LOOKUP(Z895,{0,4.08,5.4,6.72},{"Low","Medium Low","Medium High","High"})</f>
        <v>High</v>
      </c>
      <c r="AK895" t="str">
        <f>LOOKUP(AA895,{0,3.41,4.83,6.25},{"Low","Medium Low","Medium High","High"})</f>
        <v>Medium High</v>
      </c>
      <c r="AL895" t="str">
        <f>LOOKUP(AB895,{0,4.31,5.38,6.45},{"Low","Medium Low","Medium High","High"})</f>
        <v>High</v>
      </c>
      <c r="AM895">
        <f>VLOOKUP(C895,'CLEAN DATA'!$C$1:$BE$1213,25,FALSE)</f>
        <v>1</v>
      </c>
      <c r="AN895">
        <f>VLOOKUP($C895,'CLEAN DATA'!$C$1:$BE$1213,2,FALSE)</f>
        <v>38</v>
      </c>
      <c r="AO895" t="str">
        <f t="shared" si="223"/>
        <v>31-40</v>
      </c>
      <c r="AP895">
        <f>VLOOKUP(C895,'AT Copy'!C894:BP2106,66,FALSE)</f>
        <v>8</v>
      </c>
      <c r="AQ895">
        <f>VLOOKUP(C895,'AT Copy'!C894:BP2106,40,FALSE)</f>
        <v>1</v>
      </c>
    </row>
    <row r="896" spans="1:43" x14ac:dyDescent="0.2">
      <c r="A896">
        <v>895</v>
      </c>
      <c r="B896" s="2">
        <v>44099.558449074073</v>
      </c>
      <c r="C896" t="s">
        <v>1126</v>
      </c>
      <c r="D896">
        <v>7</v>
      </c>
      <c r="E896">
        <v>6</v>
      </c>
      <c r="F896">
        <v>7</v>
      </c>
      <c r="G896">
        <v>6</v>
      </c>
      <c r="H896">
        <v>6</v>
      </c>
      <c r="I896">
        <v>6</v>
      </c>
      <c r="J896">
        <v>7</v>
      </c>
      <c r="K896">
        <v>6</v>
      </c>
      <c r="L896">
        <v>7</v>
      </c>
      <c r="M896">
        <v>6</v>
      </c>
      <c r="N896">
        <f t="shared" si="208"/>
        <v>7</v>
      </c>
      <c r="O896">
        <f t="shared" si="209"/>
        <v>2</v>
      </c>
      <c r="P896">
        <f t="shared" si="210"/>
        <v>7</v>
      </c>
      <c r="Q896">
        <f t="shared" si="211"/>
        <v>2</v>
      </c>
      <c r="R896">
        <f t="shared" si="212"/>
        <v>6</v>
      </c>
      <c r="S896">
        <f t="shared" si="213"/>
        <v>2</v>
      </c>
      <c r="T896">
        <f t="shared" si="214"/>
        <v>7</v>
      </c>
      <c r="U896">
        <f t="shared" si="215"/>
        <v>2</v>
      </c>
      <c r="V896">
        <f t="shared" si="216"/>
        <v>7</v>
      </c>
      <c r="W896">
        <f t="shared" si="217"/>
        <v>2</v>
      </c>
      <c r="X896">
        <f t="shared" si="218"/>
        <v>4.5</v>
      </c>
      <c r="Y896">
        <f t="shared" si="219"/>
        <v>4.5</v>
      </c>
      <c r="Z896">
        <f t="shared" si="220"/>
        <v>4.5</v>
      </c>
      <c r="AA896">
        <f t="shared" si="221"/>
        <v>4.5</v>
      </c>
      <c r="AB896">
        <f t="shared" si="222"/>
        <v>4</v>
      </c>
      <c r="AC896">
        <v>4.4400000000000004</v>
      </c>
      <c r="AD896">
        <v>5.23</v>
      </c>
      <c r="AE896">
        <v>5.4</v>
      </c>
      <c r="AF896">
        <v>4.83</v>
      </c>
      <c r="AG896">
        <v>5.38</v>
      </c>
      <c r="AH896" t="str">
        <f>LOOKUP(X896,{0,2.99,4.44,5.89},{"Low","Medium Low","Medium High","High"})</f>
        <v>Medium High</v>
      </c>
      <c r="AI896" t="str">
        <f>LOOKUP(Y896,{0,4.12,5.23,6.34},{"Low","Medium Low","Medium High","High"})</f>
        <v>Medium Low</v>
      </c>
      <c r="AJ896" t="str">
        <f>LOOKUP(Z896,{0,4.08,5.4,6.72},{"Low","Medium Low","Medium High","High"})</f>
        <v>Medium Low</v>
      </c>
      <c r="AK896" t="str">
        <f>LOOKUP(AA896,{0,3.41,4.83,6.25},{"Low","Medium Low","Medium High","High"})</f>
        <v>Medium Low</v>
      </c>
      <c r="AL896" t="str">
        <f>LOOKUP(AB896,{0,4.31,5.38,6.45},{"Low","Medium Low","Medium High","High"})</f>
        <v>Low</v>
      </c>
      <c r="AM896">
        <f>VLOOKUP(C896,'CLEAN DATA'!$C$1:$BE$1213,25,FALSE)</f>
        <v>1</v>
      </c>
      <c r="AN896">
        <f>VLOOKUP($C896,'CLEAN DATA'!$C$1:$BE$1213,2,FALSE)</f>
        <v>40</v>
      </c>
      <c r="AO896" t="str">
        <f t="shared" si="223"/>
        <v>31-40</v>
      </c>
      <c r="AP896">
        <f>VLOOKUP(C896,'AT Copy'!C895:BP2107,66,FALSE)</f>
        <v>1</v>
      </c>
      <c r="AQ896">
        <f>VLOOKUP(C896,'AT Copy'!C895:BP2107,40,FALSE)</f>
        <v>0</v>
      </c>
    </row>
    <row r="897" spans="1:43" x14ac:dyDescent="0.2">
      <c r="A897">
        <v>896</v>
      </c>
      <c r="B897" s="2">
        <v>44099.559062499997</v>
      </c>
      <c r="C897" t="s">
        <v>1127</v>
      </c>
      <c r="D897">
        <v>5</v>
      </c>
      <c r="E897">
        <v>4</v>
      </c>
      <c r="F897">
        <v>6</v>
      </c>
      <c r="G897">
        <v>6</v>
      </c>
      <c r="H897">
        <v>5</v>
      </c>
      <c r="I897">
        <v>2</v>
      </c>
      <c r="J897">
        <v>2</v>
      </c>
      <c r="K897">
        <v>2</v>
      </c>
      <c r="L897">
        <v>4</v>
      </c>
      <c r="M897">
        <v>1</v>
      </c>
      <c r="N897">
        <f t="shared" si="208"/>
        <v>5</v>
      </c>
      <c r="O897">
        <f t="shared" si="209"/>
        <v>4</v>
      </c>
      <c r="P897">
        <f t="shared" si="210"/>
        <v>6</v>
      </c>
      <c r="Q897">
        <f t="shared" si="211"/>
        <v>2</v>
      </c>
      <c r="R897">
        <f t="shared" si="212"/>
        <v>5</v>
      </c>
      <c r="S897">
        <f t="shared" si="213"/>
        <v>6</v>
      </c>
      <c r="T897">
        <f t="shared" si="214"/>
        <v>2</v>
      </c>
      <c r="U897">
        <f t="shared" si="215"/>
        <v>6</v>
      </c>
      <c r="V897">
        <f t="shared" si="216"/>
        <v>4</v>
      </c>
      <c r="W897">
        <f t="shared" si="217"/>
        <v>7</v>
      </c>
      <c r="X897">
        <f t="shared" si="218"/>
        <v>5.5</v>
      </c>
      <c r="Y897">
        <f t="shared" si="219"/>
        <v>3</v>
      </c>
      <c r="Z897">
        <f t="shared" si="220"/>
        <v>6</v>
      </c>
      <c r="AA897">
        <f t="shared" si="221"/>
        <v>3</v>
      </c>
      <c r="AB897">
        <f t="shared" si="222"/>
        <v>6</v>
      </c>
      <c r="AC897">
        <v>4.4400000000000004</v>
      </c>
      <c r="AD897">
        <v>5.23</v>
      </c>
      <c r="AE897">
        <v>5.4</v>
      </c>
      <c r="AF897">
        <v>4.83</v>
      </c>
      <c r="AG897">
        <v>5.38</v>
      </c>
      <c r="AH897" t="str">
        <f>LOOKUP(X897,{0,2.99,4.44,5.89},{"Low","Medium Low","Medium High","High"})</f>
        <v>Medium High</v>
      </c>
      <c r="AI897" t="str">
        <f>LOOKUP(Y897,{0,4.12,5.23,6.34},{"Low","Medium Low","Medium High","High"})</f>
        <v>Low</v>
      </c>
      <c r="AJ897" t="str">
        <f>LOOKUP(Z897,{0,4.08,5.4,6.72},{"Low","Medium Low","Medium High","High"})</f>
        <v>Medium High</v>
      </c>
      <c r="AK897" t="str">
        <f>LOOKUP(AA897,{0,3.41,4.83,6.25},{"Low","Medium Low","Medium High","High"})</f>
        <v>Low</v>
      </c>
      <c r="AL897" t="str">
        <f>LOOKUP(AB897,{0,4.31,5.38,6.45},{"Low","Medium Low","Medium High","High"})</f>
        <v>Medium High</v>
      </c>
      <c r="AM897">
        <f>VLOOKUP(C897,'CLEAN DATA'!$C$1:$BE$1213,25,FALSE)</f>
        <v>14</v>
      </c>
      <c r="AN897">
        <f>VLOOKUP($C897,'CLEAN DATA'!$C$1:$BE$1213,2,FALSE)</f>
        <v>41</v>
      </c>
      <c r="AO897" t="str">
        <f t="shared" si="223"/>
        <v>41-50</v>
      </c>
      <c r="AP897">
        <f>VLOOKUP(C897,'AT Copy'!C896:BP2108,66,FALSE)</f>
        <v>7</v>
      </c>
      <c r="AQ897">
        <f>VLOOKUP(C897,'AT Copy'!C896:BP2108,40,FALSE)</f>
        <v>1</v>
      </c>
    </row>
    <row r="898" spans="1:43" x14ac:dyDescent="0.2">
      <c r="A898">
        <v>897</v>
      </c>
      <c r="B898" s="2">
        <v>44099.559930555559</v>
      </c>
      <c r="C898" t="s">
        <v>1128</v>
      </c>
      <c r="D898">
        <v>5</v>
      </c>
      <c r="E898">
        <v>5</v>
      </c>
      <c r="F898">
        <v>6</v>
      </c>
      <c r="G898">
        <v>5</v>
      </c>
      <c r="H898">
        <v>5</v>
      </c>
      <c r="I898">
        <v>7</v>
      </c>
      <c r="J898">
        <v>5</v>
      </c>
      <c r="K898">
        <v>3</v>
      </c>
      <c r="L898">
        <v>5</v>
      </c>
      <c r="M898">
        <v>3</v>
      </c>
      <c r="N898">
        <f t="shared" si="208"/>
        <v>5</v>
      </c>
      <c r="O898">
        <f t="shared" si="209"/>
        <v>3</v>
      </c>
      <c r="P898">
        <f t="shared" si="210"/>
        <v>6</v>
      </c>
      <c r="Q898">
        <f t="shared" si="211"/>
        <v>3</v>
      </c>
      <c r="R898">
        <f t="shared" si="212"/>
        <v>5</v>
      </c>
      <c r="S898">
        <f t="shared" si="213"/>
        <v>1</v>
      </c>
      <c r="T898">
        <f t="shared" si="214"/>
        <v>5</v>
      </c>
      <c r="U898">
        <f t="shared" si="215"/>
        <v>5</v>
      </c>
      <c r="V898">
        <f t="shared" si="216"/>
        <v>5</v>
      </c>
      <c r="W898">
        <f t="shared" si="217"/>
        <v>5</v>
      </c>
      <c r="X898">
        <f t="shared" si="218"/>
        <v>3</v>
      </c>
      <c r="Y898">
        <f t="shared" si="219"/>
        <v>4</v>
      </c>
      <c r="Z898">
        <f t="shared" si="220"/>
        <v>5.5</v>
      </c>
      <c r="AA898">
        <f t="shared" si="221"/>
        <v>4</v>
      </c>
      <c r="AB898">
        <f t="shared" si="222"/>
        <v>5</v>
      </c>
      <c r="AC898">
        <v>4.4400000000000004</v>
      </c>
      <c r="AD898">
        <v>5.23</v>
      </c>
      <c r="AE898">
        <v>5.4</v>
      </c>
      <c r="AF898">
        <v>4.83</v>
      </c>
      <c r="AG898">
        <v>5.38</v>
      </c>
      <c r="AH898" t="str">
        <f>LOOKUP(X898,{0,2.99,4.44,5.89},{"Low","Medium Low","Medium High","High"})</f>
        <v>Medium Low</v>
      </c>
      <c r="AI898" t="str">
        <f>LOOKUP(Y898,{0,4.12,5.23,6.34},{"Low","Medium Low","Medium High","High"})</f>
        <v>Low</v>
      </c>
      <c r="AJ898" t="str">
        <f>LOOKUP(Z898,{0,4.08,5.4,6.72},{"Low","Medium Low","Medium High","High"})</f>
        <v>Medium High</v>
      </c>
      <c r="AK898" t="str">
        <f>LOOKUP(AA898,{0,3.41,4.83,6.25},{"Low","Medium Low","Medium High","High"})</f>
        <v>Medium Low</v>
      </c>
      <c r="AL898" t="str">
        <f>LOOKUP(AB898,{0,4.31,5.38,6.45},{"Low","Medium Low","Medium High","High"})</f>
        <v>Medium Low</v>
      </c>
      <c r="AM898">
        <f>VLOOKUP(C898,'CLEAN DATA'!$C$1:$BE$1213,25,FALSE)</f>
        <v>13</v>
      </c>
      <c r="AN898">
        <f>VLOOKUP($C898,'CLEAN DATA'!$C$1:$BE$1213,2,FALSE)</f>
        <v>22</v>
      </c>
      <c r="AO898" t="str">
        <f t="shared" si="223"/>
        <v>&lt;=30</v>
      </c>
      <c r="AP898">
        <f>VLOOKUP(C898,'AT Copy'!C897:BP2109,66,FALSE)</f>
        <v>3</v>
      </c>
      <c r="AQ898">
        <f>VLOOKUP(C898,'AT Copy'!C897:BP2109,40,FALSE)</f>
        <v>0</v>
      </c>
    </row>
    <row r="899" spans="1:43" x14ac:dyDescent="0.2">
      <c r="A899">
        <v>898</v>
      </c>
      <c r="B899" s="2">
        <v>44099.560324074075</v>
      </c>
      <c r="C899" t="s">
        <v>1130</v>
      </c>
      <c r="D899">
        <v>3</v>
      </c>
      <c r="E899">
        <v>3</v>
      </c>
      <c r="F899">
        <v>7</v>
      </c>
      <c r="G899">
        <v>5</v>
      </c>
      <c r="H899">
        <v>5</v>
      </c>
      <c r="I899">
        <v>6</v>
      </c>
      <c r="J899">
        <v>4</v>
      </c>
      <c r="K899">
        <v>2</v>
      </c>
      <c r="L899">
        <v>6</v>
      </c>
      <c r="M899">
        <v>4</v>
      </c>
      <c r="N899">
        <f t="shared" ref="N899:N962" si="224">D899</f>
        <v>3</v>
      </c>
      <c r="O899">
        <f t="shared" ref="O899:O962" si="225">IF(E899=1,7,IF(E899=2,6,IF(E899=3,5,IF(E899=4,4,IF(E899=5,3,IF(E899=6,2,IF(E899=7,1,"")))))))</f>
        <v>5</v>
      </c>
      <c r="P899">
        <f t="shared" ref="P899:P962" si="226">F899</f>
        <v>7</v>
      </c>
      <c r="Q899">
        <f t="shared" ref="Q899:Q962" si="227">IF(G899=1,7,IF(G899=2,6,IF(G899=3,5,IF(G899=4,4,IF(G899=5,3,IF(G899=6,2,IF(G899=7,1,"")))))))</f>
        <v>3</v>
      </c>
      <c r="R899">
        <f t="shared" ref="R899:R962" si="228">H899</f>
        <v>5</v>
      </c>
      <c r="S899">
        <f t="shared" ref="S899:S962" si="229">IF(I899=1,7,IF(I899=2,6,IF(I899=3,5,IF(I899=4,4,IF(I899=5,3,IF(I899=6,2,IF(I899=7,1,"")))))))</f>
        <v>2</v>
      </c>
      <c r="T899">
        <f t="shared" ref="T899:T962" si="230">J899</f>
        <v>4</v>
      </c>
      <c r="U899">
        <f t="shared" ref="U899:U962" si="231">IF(K899=1,7,IF(K899=2,6,IF(K899=3,5,IF(K899=4,4,IF(K899=5,3,IF(K899=6,2,IF(K899=7,1,"")))))))</f>
        <v>6</v>
      </c>
      <c r="V899">
        <f t="shared" ref="V899:V962" si="232">L899</f>
        <v>6</v>
      </c>
      <c r="W899">
        <f t="shared" ref="W899:W962" si="233">IF(M899=1,7,IF(M899=2,6,IF(M899=3,5,IF(M899=4,4,IF(M899=5,3,IF(M899=6,2,IF(M899=7,1,"")))))))</f>
        <v>4</v>
      </c>
      <c r="X899">
        <f t="shared" ref="X899:X962" si="234">(N899+S899)/2</f>
        <v>2.5</v>
      </c>
      <c r="Y899">
        <f t="shared" ref="Y899:Y962" si="235">(O899+T899)/2</f>
        <v>4.5</v>
      </c>
      <c r="Z899">
        <f t="shared" ref="Z899:Z962" si="236">(P899+U899)/2</f>
        <v>6.5</v>
      </c>
      <c r="AA899">
        <f t="shared" ref="AA899:AA962" si="237">(Q899+V899)/2</f>
        <v>4.5</v>
      </c>
      <c r="AB899">
        <f t="shared" ref="AB899:AB962" si="238">(R899+W899)/2</f>
        <v>4.5</v>
      </c>
      <c r="AC899">
        <v>4.4400000000000004</v>
      </c>
      <c r="AD899">
        <v>5.23</v>
      </c>
      <c r="AE899">
        <v>5.4</v>
      </c>
      <c r="AF899">
        <v>4.83</v>
      </c>
      <c r="AG899">
        <v>5.38</v>
      </c>
      <c r="AH899" t="str">
        <f>LOOKUP(X899,{0,2.99,4.44,5.89},{"Low","Medium Low","Medium High","High"})</f>
        <v>Low</v>
      </c>
      <c r="AI899" t="str">
        <f>LOOKUP(Y899,{0,4.12,5.23,6.34},{"Low","Medium Low","Medium High","High"})</f>
        <v>Medium Low</v>
      </c>
      <c r="AJ899" t="str">
        <f>LOOKUP(Z899,{0,4.08,5.4,6.72},{"Low","Medium Low","Medium High","High"})</f>
        <v>Medium High</v>
      </c>
      <c r="AK899" t="str">
        <f>LOOKUP(AA899,{0,3.41,4.83,6.25},{"Low","Medium Low","Medium High","High"})</f>
        <v>Medium Low</v>
      </c>
      <c r="AL899" t="str">
        <f>LOOKUP(AB899,{0,4.31,5.38,6.45},{"Low","Medium Low","Medium High","High"})</f>
        <v>Medium Low</v>
      </c>
      <c r="AM899">
        <f>VLOOKUP(C899,'CLEAN DATA'!$C$1:$BE$1213,25,FALSE)</f>
        <v>14</v>
      </c>
      <c r="AN899">
        <f>VLOOKUP($C899,'CLEAN DATA'!$C$1:$BE$1213,2,FALSE)</f>
        <v>30</v>
      </c>
      <c r="AO899" t="str">
        <f t="shared" ref="AO899:AO962" si="239">IF(AN899&lt;=20,"&lt;=30",IF(AN899&lt;=25,"&lt;=30",IF(AN899&lt;=30,"&lt;=30",IF(AN899&lt;=35,"31-40",IF(AN899&lt;=40,"31-40",IF(AN899&lt;=45,"41-50",IF(AN899&lt;=50,"41-50",IF(AN899&lt;=55,"51-60",IF(AN899&lt;=60,"51-60","60+")))))))))</f>
        <v>&lt;=30</v>
      </c>
      <c r="AP899">
        <f>VLOOKUP(C899,'AT Copy'!C898:BP2110,66,FALSE)</f>
        <v>5</v>
      </c>
      <c r="AQ899">
        <f>VLOOKUP(C899,'AT Copy'!C898:BP2110,40,FALSE)</f>
        <v>1</v>
      </c>
    </row>
    <row r="900" spans="1:43" x14ac:dyDescent="0.2">
      <c r="A900">
        <v>899</v>
      </c>
      <c r="B900" s="2">
        <v>44099.56045138889</v>
      </c>
      <c r="C900" t="s">
        <v>1131</v>
      </c>
      <c r="D900">
        <v>7</v>
      </c>
      <c r="E900">
        <v>6</v>
      </c>
      <c r="F900">
        <v>7</v>
      </c>
      <c r="G900">
        <v>3</v>
      </c>
      <c r="H900">
        <v>7</v>
      </c>
      <c r="I900">
        <v>7</v>
      </c>
      <c r="J900">
        <v>7</v>
      </c>
      <c r="K900">
        <v>1</v>
      </c>
      <c r="L900">
        <v>7</v>
      </c>
      <c r="M900">
        <v>3</v>
      </c>
      <c r="N900">
        <f t="shared" si="224"/>
        <v>7</v>
      </c>
      <c r="O900">
        <f t="shared" si="225"/>
        <v>2</v>
      </c>
      <c r="P900">
        <f t="shared" si="226"/>
        <v>7</v>
      </c>
      <c r="Q900">
        <f t="shared" si="227"/>
        <v>5</v>
      </c>
      <c r="R900">
        <f t="shared" si="228"/>
        <v>7</v>
      </c>
      <c r="S900">
        <f t="shared" si="229"/>
        <v>1</v>
      </c>
      <c r="T900">
        <f t="shared" si="230"/>
        <v>7</v>
      </c>
      <c r="U900">
        <f t="shared" si="231"/>
        <v>7</v>
      </c>
      <c r="V900">
        <f t="shared" si="232"/>
        <v>7</v>
      </c>
      <c r="W900">
        <f t="shared" si="233"/>
        <v>5</v>
      </c>
      <c r="X900">
        <f t="shared" si="234"/>
        <v>4</v>
      </c>
      <c r="Y900">
        <f t="shared" si="235"/>
        <v>4.5</v>
      </c>
      <c r="Z900">
        <f t="shared" si="236"/>
        <v>7</v>
      </c>
      <c r="AA900">
        <f t="shared" si="237"/>
        <v>6</v>
      </c>
      <c r="AB900">
        <f t="shared" si="238"/>
        <v>6</v>
      </c>
      <c r="AC900">
        <v>4.4400000000000004</v>
      </c>
      <c r="AD900">
        <v>5.23</v>
      </c>
      <c r="AE900">
        <v>5.4</v>
      </c>
      <c r="AF900">
        <v>4.83</v>
      </c>
      <c r="AG900">
        <v>5.38</v>
      </c>
      <c r="AH900" t="str">
        <f>LOOKUP(X900,{0,2.99,4.44,5.89},{"Low","Medium Low","Medium High","High"})</f>
        <v>Medium Low</v>
      </c>
      <c r="AI900" t="str">
        <f>LOOKUP(Y900,{0,4.12,5.23,6.34},{"Low","Medium Low","Medium High","High"})</f>
        <v>Medium Low</v>
      </c>
      <c r="AJ900" t="str">
        <f>LOOKUP(Z900,{0,4.08,5.4,6.72},{"Low","Medium Low","Medium High","High"})</f>
        <v>High</v>
      </c>
      <c r="AK900" t="str">
        <f>LOOKUP(AA900,{0,3.41,4.83,6.25},{"Low","Medium Low","Medium High","High"})</f>
        <v>Medium High</v>
      </c>
      <c r="AL900" t="str">
        <f>LOOKUP(AB900,{0,4.31,5.38,6.45},{"Low","Medium Low","Medium High","High"})</f>
        <v>Medium High</v>
      </c>
      <c r="AM900">
        <f>VLOOKUP(C900,'CLEAN DATA'!$C$1:$BE$1213,25,FALSE)</f>
        <v>9</v>
      </c>
      <c r="AN900">
        <f>VLOOKUP($C900,'CLEAN DATA'!$C$1:$BE$1213,2,FALSE)</f>
        <v>40</v>
      </c>
      <c r="AO900" t="str">
        <f t="shared" si="239"/>
        <v>31-40</v>
      </c>
      <c r="AP900">
        <f>VLOOKUP(C900,'AT Copy'!C899:BP2111,66,FALSE)</f>
        <v>3</v>
      </c>
      <c r="AQ900">
        <f>VLOOKUP(C900,'AT Copy'!C899:BP2111,40,FALSE)</f>
        <v>1</v>
      </c>
    </row>
    <row r="901" spans="1:43" x14ac:dyDescent="0.2">
      <c r="A901">
        <v>900</v>
      </c>
      <c r="B901" s="2">
        <v>44099.56082175926</v>
      </c>
      <c r="C901" t="s">
        <v>1132</v>
      </c>
      <c r="D901">
        <v>6</v>
      </c>
      <c r="E901">
        <v>6</v>
      </c>
      <c r="F901">
        <v>6</v>
      </c>
      <c r="G901">
        <v>6</v>
      </c>
      <c r="H901">
        <v>7</v>
      </c>
      <c r="I901">
        <v>6</v>
      </c>
      <c r="J901">
        <v>6</v>
      </c>
      <c r="K901">
        <v>6</v>
      </c>
      <c r="L901">
        <v>7</v>
      </c>
      <c r="M901">
        <v>6</v>
      </c>
      <c r="N901">
        <f t="shared" si="224"/>
        <v>6</v>
      </c>
      <c r="O901">
        <f t="shared" si="225"/>
        <v>2</v>
      </c>
      <c r="P901">
        <f t="shared" si="226"/>
        <v>6</v>
      </c>
      <c r="Q901">
        <f t="shared" si="227"/>
        <v>2</v>
      </c>
      <c r="R901">
        <f t="shared" si="228"/>
        <v>7</v>
      </c>
      <c r="S901">
        <f t="shared" si="229"/>
        <v>2</v>
      </c>
      <c r="T901">
        <f t="shared" si="230"/>
        <v>6</v>
      </c>
      <c r="U901">
        <f t="shared" si="231"/>
        <v>2</v>
      </c>
      <c r="V901">
        <f t="shared" si="232"/>
        <v>7</v>
      </c>
      <c r="W901">
        <f t="shared" si="233"/>
        <v>2</v>
      </c>
      <c r="X901">
        <f t="shared" si="234"/>
        <v>4</v>
      </c>
      <c r="Y901">
        <f t="shared" si="235"/>
        <v>4</v>
      </c>
      <c r="Z901">
        <f t="shared" si="236"/>
        <v>4</v>
      </c>
      <c r="AA901">
        <f t="shared" si="237"/>
        <v>4.5</v>
      </c>
      <c r="AB901">
        <f t="shared" si="238"/>
        <v>4.5</v>
      </c>
      <c r="AC901">
        <v>4.4400000000000004</v>
      </c>
      <c r="AD901">
        <v>5.23</v>
      </c>
      <c r="AE901">
        <v>5.4</v>
      </c>
      <c r="AF901">
        <v>4.83</v>
      </c>
      <c r="AG901">
        <v>5.38</v>
      </c>
      <c r="AH901" t="str">
        <f>LOOKUP(X901,{0,2.99,4.44,5.89},{"Low","Medium Low","Medium High","High"})</f>
        <v>Medium Low</v>
      </c>
      <c r="AI901" t="str">
        <f>LOOKUP(Y901,{0,4.12,5.23,6.34},{"Low","Medium Low","Medium High","High"})</f>
        <v>Low</v>
      </c>
      <c r="AJ901" t="str">
        <f>LOOKUP(Z901,{0,4.08,5.4,6.72},{"Low","Medium Low","Medium High","High"})</f>
        <v>Low</v>
      </c>
      <c r="AK901" t="str">
        <f>LOOKUP(AA901,{0,3.41,4.83,6.25},{"Low","Medium Low","Medium High","High"})</f>
        <v>Medium Low</v>
      </c>
      <c r="AL901" t="str">
        <f>LOOKUP(AB901,{0,4.31,5.38,6.45},{"Low","Medium Low","Medium High","High"})</f>
        <v>Medium Low</v>
      </c>
      <c r="AM901">
        <f>VLOOKUP(C901,'CLEAN DATA'!$C$1:$BE$1213,25,FALSE)</f>
        <v>1</v>
      </c>
      <c r="AN901">
        <f>VLOOKUP($C901,'CLEAN DATA'!$C$1:$BE$1213,2,FALSE)</f>
        <v>40</v>
      </c>
      <c r="AO901" t="str">
        <f t="shared" si="239"/>
        <v>31-40</v>
      </c>
      <c r="AP901">
        <f>VLOOKUP(C901,'AT Copy'!C900:BP2112,66,FALSE)</f>
        <v>1</v>
      </c>
      <c r="AQ901">
        <f>VLOOKUP(C901,'AT Copy'!C900:BP2112,40,FALSE)</f>
        <v>1</v>
      </c>
    </row>
    <row r="902" spans="1:43" x14ac:dyDescent="0.2">
      <c r="A902">
        <v>901</v>
      </c>
      <c r="B902" s="2">
        <v>44099.560925925929</v>
      </c>
      <c r="C902" t="s">
        <v>1133</v>
      </c>
      <c r="D902">
        <v>4</v>
      </c>
      <c r="E902">
        <v>1</v>
      </c>
      <c r="F902">
        <v>7</v>
      </c>
      <c r="G902">
        <v>1</v>
      </c>
      <c r="H902">
        <v>6</v>
      </c>
      <c r="I902">
        <v>5</v>
      </c>
      <c r="J902">
        <v>7</v>
      </c>
      <c r="K902">
        <v>1</v>
      </c>
      <c r="L902">
        <v>7</v>
      </c>
      <c r="M902">
        <v>3</v>
      </c>
      <c r="N902">
        <f t="shared" si="224"/>
        <v>4</v>
      </c>
      <c r="O902">
        <f t="shared" si="225"/>
        <v>7</v>
      </c>
      <c r="P902">
        <f t="shared" si="226"/>
        <v>7</v>
      </c>
      <c r="Q902">
        <f t="shared" si="227"/>
        <v>7</v>
      </c>
      <c r="R902">
        <f t="shared" si="228"/>
        <v>6</v>
      </c>
      <c r="S902">
        <f t="shared" si="229"/>
        <v>3</v>
      </c>
      <c r="T902">
        <f t="shared" si="230"/>
        <v>7</v>
      </c>
      <c r="U902">
        <f t="shared" si="231"/>
        <v>7</v>
      </c>
      <c r="V902">
        <f t="shared" si="232"/>
        <v>7</v>
      </c>
      <c r="W902">
        <f t="shared" si="233"/>
        <v>5</v>
      </c>
      <c r="X902">
        <f t="shared" si="234"/>
        <v>3.5</v>
      </c>
      <c r="Y902">
        <f t="shared" si="235"/>
        <v>7</v>
      </c>
      <c r="Z902">
        <f t="shared" si="236"/>
        <v>7</v>
      </c>
      <c r="AA902">
        <f t="shared" si="237"/>
        <v>7</v>
      </c>
      <c r="AB902">
        <f t="shared" si="238"/>
        <v>5.5</v>
      </c>
      <c r="AC902">
        <v>4.4400000000000004</v>
      </c>
      <c r="AD902">
        <v>5.23</v>
      </c>
      <c r="AE902">
        <v>5.4</v>
      </c>
      <c r="AF902">
        <v>4.83</v>
      </c>
      <c r="AG902">
        <v>5.38</v>
      </c>
      <c r="AH902" t="str">
        <f>LOOKUP(X902,{0,2.99,4.44,5.89},{"Low","Medium Low","Medium High","High"})</f>
        <v>Medium Low</v>
      </c>
      <c r="AI902" t="str">
        <f>LOOKUP(Y902,{0,4.12,5.23,6.34},{"Low","Medium Low","Medium High","High"})</f>
        <v>High</v>
      </c>
      <c r="AJ902" t="str">
        <f>LOOKUP(Z902,{0,4.08,5.4,6.72},{"Low","Medium Low","Medium High","High"})</f>
        <v>High</v>
      </c>
      <c r="AK902" t="str">
        <f>LOOKUP(AA902,{0,3.41,4.83,6.25},{"Low","Medium Low","Medium High","High"})</f>
        <v>High</v>
      </c>
      <c r="AL902" t="str">
        <f>LOOKUP(AB902,{0,4.31,5.38,6.45},{"Low","Medium Low","Medium High","High"})</f>
        <v>Medium High</v>
      </c>
      <c r="AM902">
        <f>VLOOKUP(C902,'CLEAN DATA'!$C$1:$BE$1213,25,FALSE)</f>
        <v>10</v>
      </c>
      <c r="AN902">
        <f>VLOOKUP($C902,'CLEAN DATA'!$C$1:$BE$1213,2,FALSE)</f>
        <v>24</v>
      </c>
      <c r="AO902" t="str">
        <f t="shared" si="239"/>
        <v>&lt;=30</v>
      </c>
      <c r="AP902">
        <f>VLOOKUP(C902,'AT Copy'!C901:BP2113,66,FALSE)</f>
        <v>8</v>
      </c>
      <c r="AQ902">
        <f>VLOOKUP(C902,'AT Copy'!C901:BP2113,40,FALSE)</f>
        <v>1</v>
      </c>
    </row>
    <row r="903" spans="1:43" x14ac:dyDescent="0.2">
      <c r="A903">
        <v>902</v>
      </c>
      <c r="B903" s="2">
        <v>44099.560949074075</v>
      </c>
      <c r="C903" t="s">
        <v>1134</v>
      </c>
      <c r="D903">
        <v>6</v>
      </c>
      <c r="E903">
        <v>4</v>
      </c>
      <c r="F903">
        <v>6</v>
      </c>
      <c r="G903">
        <v>4</v>
      </c>
      <c r="H903">
        <v>4</v>
      </c>
      <c r="I903">
        <v>7</v>
      </c>
      <c r="J903">
        <v>7</v>
      </c>
      <c r="K903">
        <v>5</v>
      </c>
      <c r="L903">
        <v>4</v>
      </c>
      <c r="M903">
        <v>5</v>
      </c>
      <c r="N903">
        <f t="shared" si="224"/>
        <v>6</v>
      </c>
      <c r="O903">
        <f t="shared" si="225"/>
        <v>4</v>
      </c>
      <c r="P903">
        <f t="shared" si="226"/>
        <v>6</v>
      </c>
      <c r="Q903">
        <f t="shared" si="227"/>
        <v>4</v>
      </c>
      <c r="R903">
        <f t="shared" si="228"/>
        <v>4</v>
      </c>
      <c r="S903">
        <f t="shared" si="229"/>
        <v>1</v>
      </c>
      <c r="T903">
        <f t="shared" si="230"/>
        <v>7</v>
      </c>
      <c r="U903">
        <f t="shared" si="231"/>
        <v>3</v>
      </c>
      <c r="V903">
        <f t="shared" si="232"/>
        <v>4</v>
      </c>
      <c r="W903">
        <f t="shared" si="233"/>
        <v>3</v>
      </c>
      <c r="X903">
        <f t="shared" si="234"/>
        <v>3.5</v>
      </c>
      <c r="Y903">
        <f t="shared" si="235"/>
        <v>5.5</v>
      </c>
      <c r="Z903">
        <f t="shared" si="236"/>
        <v>4.5</v>
      </c>
      <c r="AA903">
        <f t="shared" si="237"/>
        <v>4</v>
      </c>
      <c r="AB903">
        <f t="shared" si="238"/>
        <v>3.5</v>
      </c>
      <c r="AC903">
        <v>4.4400000000000004</v>
      </c>
      <c r="AD903">
        <v>5.23</v>
      </c>
      <c r="AE903">
        <v>5.4</v>
      </c>
      <c r="AF903">
        <v>4.83</v>
      </c>
      <c r="AG903">
        <v>5.38</v>
      </c>
      <c r="AH903" t="str">
        <f>LOOKUP(X903,{0,2.99,4.44,5.89},{"Low","Medium Low","Medium High","High"})</f>
        <v>Medium Low</v>
      </c>
      <c r="AI903" t="str">
        <f>LOOKUP(Y903,{0,4.12,5.23,6.34},{"Low","Medium Low","Medium High","High"})</f>
        <v>Medium High</v>
      </c>
      <c r="AJ903" t="str">
        <f>LOOKUP(Z903,{0,4.08,5.4,6.72},{"Low","Medium Low","Medium High","High"})</f>
        <v>Medium Low</v>
      </c>
      <c r="AK903" t="str">
        <f>LOOKUP(AA903,{0,3.41,4.83,6.25},{"Low","Medium Low","Medium High","High"})</f>
        <v>Medium Low</v>
      </c>
      <c r="AL903" t="str">
        <f>LOOKUP(AB903,{0,4.31,5.38,6.45},{"Low","Medium Low","Medium High","High"})</f>
        <v>Low</v>
      </c>
      <c r="AM903">
        <f>VLOOKUP(C903,'CLEAN DATA'!$C$1:$BE$1213,25,FALSE)</f>
        <v>1</v>
      </c>
      <c r="AN903">
        <f>VLOOKUP($C903,'CLEAN DATA'!$C$1:$BE$1213,2,FALSE)</f>
        <v>34</v>
      </c>
      <c r="AO903" t="str">
        <f t="shared" si="239"/>
        <v>31-40</v>
      </c>
      <c r="AP903">
        <f>VLOOKUP(C903,'AT Copy'!C902:BP2114,66,FALSE)</f>
        <v>1</v>
      </c>
      <c r="AQ903">
        <f>VLOOKUP(C903,'AT Copy'!C902:BP2114,40,FALSE)</f>
        <v>0</v>
      </c>
    </row>
    <row r="904" spans="1:43" x14ac:dyDescent="0.2">
      <c r="A904">
        <v>903</v>
      </c>
      <c r="B904" s="2">
        <v>44099.561631944445</v>
      </c>
      <c r="C904" t="s">
        <v>1135</v>
      </c>
      <c r="D904">
        <v>2</v>
      </c>
      <c r="E904">
        <v>5</v>
      </c>
      <c r="F904">
        <v>5</v>
      </c>
      <c r="G904">
        <v>1</v>
      </c>
      <c r="H904">
        <v>5</v>
      </c>
      <c r="I904">
        <v>3</v>
      </c>
      <c r="J904">
        <v>3</v>
      </c>
      <c r="K904">
        <v>3</v>
      </c>
      <c r="L904">
        <v>7</v>
      </c>
      <c r="M904">
        <v>4</v>
      </c>
      <c r="N904">
        <f t="shared" si="224"/>
        <v>2</v>
      </c>
      <c r="O904">
        <f t="shared" si="225"/>
        <v>3</v>
      </c>
      <c r="P904">
        <f t="shared" si="226"/>
        <v>5</v>
      </c>
      <c r="Q904">
        <f t="shared" si="227"/>
        <v>7</v>
      </c>
      <c r="R904">
        <f t="shared" si="228"/>
        <v>5</v>
      </c>
      <c r="S904">
        <f t="shared" si="229"/>
        <v>5</v>
      </c>
      <c r="T904">
        <f t="shared" si="230"/>
        <v>3</v>
      </c>
      <c r="U904">
        <f t="shared" si="231"/>
        <v>5</v>
      </c>
      <c r="V904">
        <f t="shared" si="232"/>
        <v>7</v>
      </c>
      <c r="W904">
        <f t="shared" si="233"/>
        <v>4</v>
      </c>
      <c r="X904">
        <f t="shared" si="234"/>
        <v>3.5</v>
      </c>
      <c r="Y904">
        <f t="shared" si="235"/>
        <v>3</v>
      </c>
      <c r="Z904">
        <f t="shared" si="236"/>
        <v>5</v>
      </c>
      <c r="AA904">
        <f t="shared" si="237"/>
        <v>7</v>
      </c>
      <c r="AB904">
        <f t="shared" si="238"/>
        <v>4.5</v>
      </c>
      <c r="AC904">
        <v>4.4400000000000004</v>
      </c>
      <c r="AD904">
        <v>5.23</v>
      </c>
      <c r="AE904">
        <v>5.4</v>
      </c>
      <c r="AF904">
        <v>4.83</v>
      </c>
      <c r="AG904">
        <v>5.38</v>
      </c>
      <c r="AH904" t="str">
        <f>LOOKUP(X904,{0,2.99,4.44,5.89},{"Low","Medium Low","Medium High","High"})</f>
        <v>Medium Low</v>
      </c>
      <c r="AI904" t="str">
        <f>LOOKUP(Y904,{0,4.12,5.23,6.34},{"Low","Medium Low","Medium High","High"})</f>
        <v>Low</v>
      </c>
      <c r="AJ904" t="str">
        <f>LOOKUP(Z904,{0,4.08,5.4,6.72},{"Low","Medium Low","Medium High","High"})</f>
        <v>Medium Low</v>
      </c>
      <c r="AK904" t="str">
        <f>LOOKUP(AA904,{0,3.41,4.83,6.25},{"Low","Medium Low","Medium High","High"})</f>
        <v>High</v>
      </c>
      <c r="AL904" t="str">
        <f>LOOKUP(AB904,{0,4.31,5.38,6.45},{"Low","Medium Low","Medium High","High"})</f>
        <v>Medium Low</v>
      </c>
      <c r="AM904">
        <f>VLOOKUP(C904,'CLEAN DATA'!$C$1:$BE$1213,25,FALSE)</f>
        <v>10</v>
      </c>
      <c r="AN904">
        <f>VLOOKUP($C904,'CLEAN DATA'!$C$1:$BE$1213,2,FALSE)</f>
        <v>40</v>
      </c>
      <c r="AO904" t="str">
        <f t="shared" si="239"/>
        <v>31-40</v>
      </c>
      <c r="AP904">
        <f>VLOOKUP(C904,'AT Copy'!C903:BP2115,66,FALSE)</f>
        <v>3</v>
      </c>
      <c r="AQ904">
        <f>VLOOKUP(C904,'AT Copy'!C903:BP2115,40,FALSE)</f>
        <v>1</v>
      </c>
    </row>
    <row r="905" spans="1:43" x14ac:dyDescent="0.2">
      <c r="A905">
        <v>904</v>
      </c>
      <c r="B905" s="2">
        <v>44099.562395833331</v>
      </c>
      <c r="C905" t="s">
        <v>1136</v>
      </c>
      <c r="D905">
        <v>4</v>
      </c>
      <c r="E905">
        <v>4</v>
      </c>
      <c r="F905">
        <v>7</v>
      </c>
      <c r="G905">
        <v>7</v>
      </c>
      <c r="H905">
        <v>4</v>
      </c>
      <c r="I905">
        <v>7</v>
      </c>
      <c r="J905">
        <v>4</v>
      </c>
      <c r="K905">
        <v>1</v>
      </c>
      <c r="L905">
        <v>3</v>
      </c>
      <c r="M905">
        <v>6</v>
      </c>
      <c r="N905">
        <f t="shared" si="224"/>
        <v>4</v>
      </c>
      <c r="O905">
        <f t="shared" si="225"/>
        <v>4</v>
      </c>
      <c r="P905">
        <f t="shared" si="226"/>
        <v>7</v>
      </c>
      <c r="Q905">
        <f t="shared" si="227"/>
        <v>1</v>
      </c>
      <c r="R905">
        <f t="shared" si="228"/>
        <v>4</v>
      </c>
      <c r="S905">
        <f t="shared" si="229"/>
        <v>1</v>
      </c>
      <c r="T905">
        <f t="shared" si="230"/>
        <v>4</v>
      </c>
      <c r="U905">
        <f t="shared" si="231"/>
        <v>7</v>
      </c>
      <c r="V905">
        <f t="shared" si="232"/>
        <v>3</v>
      </c>
      <c r="W905">
        <f t="shared" si="233"/>
        <v>2</v>
      </c>
      <c r="X905">
        <f t="shared" si="234"/>
        <v>2.5</v>
      </c>
      <c r="Y905">
        <f t="shared" si="235"/>
        <v>4</v>
      </c>
      <c r="Z905">
        <f t="shared" si="236"/>
        <v>7</v>
      </c>
      <c r="AA905">
        <f t="shared" si="237"/>
        <v>2</v>
      </c>
      <c r="AB905">
        <f t="shared" si="238"/>
        <v>3</v>
      </c>
      <c r="AC905">
        <v>4.4400000000000004</v>
      </c>
      <c r="AD905">
        <v>5.23</v>
      </c>
      <c r="AE905">
        <v>5.4</v>
      </c>
      <c r="AF905">
        <v>4.83</v>
      </c>
      <c r="AG905">
        <v>5.38</v>
      </c>
      <c r="AH905" t="str">
        <f>LOOKUP(X905,{0,2.99,4.44,5.89},{"Low","Medium Low","Medium High","High"})</f>
        <v>Low</v>
      </c>
      <c r="AI905" t="str">
        <f>LOOKUP(Y905,{0,4.12,5.23,6.34},{"Low","Medium Low","Medium High","High"})</f>
        <v>Low</v>
      </c>
      <c r="AJ905" t="str">
        <f>LOOKUP(Z905,{0,4.08,5.4,6.72},{"Low","Medium Low","Medium High","High"})</f>
        <v>High</v>
      </c>
      <c r="AK905" t="str">
        <f>LOOKUP(AA905,{0,3.41,4.83,6.25},{"Low","Medium Low","Medium High","High"})</f>
        <v>Low</v>
      </c>
      <c r="AL905" t="str">
        <f>LOOKUP(AB905,{0,4.31,5.38,6.45},{"Low","Medium Low","Medium High","High"})</f>
        <v>Low</v>
      </c>
      <c r="AM905">
        <f>VLOOKUP(C905,'CLEAN DATA'!$C$1:$BE$1213,25,FALSE)</f>
        <v>10</v>
      </c>
      <c r="AN905">
        <f>VLOOKUP($C905,'CLEAN DATA'!$C$1:$BE$1213,2,FALSE)</f>
        <v>40</v>
      </c>
      <c r="AO905" t="str">
        <f t="shared" si="239"/>
        <v>31-40</v>
      </c>
      <c r="AP905">
        <f>VLOOKUP(C905,'AT Copy'!C904:BP2116,66,FALSE)</f>
        <v>5</v>
      </c>
      <c r="AQ905">
        <f>VLOOKUP(C905,'AT Copy'!C904:BP2116,40,FALSE)</f>
        <v>1</v>
      </c>
    </row>
    <row r="906" spans="1:43" x14ac:dyDescent="0.2">
      <c r="A906">
        <v>905</v>
      </c>
      <c r="B906" s="2">
        <v>44099.563530092593</v>
      </c>
      <c r="C906" t="s">
        <v>1137</v>
      </c>
      <c r="D906">
        <v>5</v>
      </c>
      <c r="E906">
        <v>3</v>
      </c>
      <c r="F906">
        <v>6</v>
      </c>
      <c r="G906">
        <v>5</v>
      </c>
      <c r="H906">
        <v>5</v>
      </c>
      <c r="I906">
        <v>3</v>
      </c>
      <c r="J906">
        <v>7</v>
      </c>
      <c r="K906">
        <v>4</v>
      </c>
      <c r="L906">
        <v>5</v>
      </c>
      <c r="M906">
        <v>4</v>
      </c>
      <c r="N906">
        <f t="shared" si="224"/>
        <v>5</v>
      </c>
      <c r="O906">
        <f t="shared" si="225"/>
        <v>5</v>
      </c>
      <c r="P906">
        <f t="shared" si="226"/>
        <v>6</v>
      </c>
      <c r="Q906">
        <f t="shared" si="227"/>
        <v>3</v>
      </c>
      <c r="R906">
        <f t="shared" si="228"/>
        <v>5</v>
      </c>
      <c r="S906">
        <f t="shared" si="229"/>
        <v>5</v>
      </c>
      <c r="T906">
        <f t="shared" si="230"/>
        <v>7</v>
      </c>
      <c r="U906">
        <f t="shared" si="231"/>
        <v>4</v>
      </c>
      <c r="V906">
        <f t="shared" si="232"/>
        <v>5</v>
      </c>
      <c r="W906">
        <f t="shared" si="233"/>
        <v>4</v>
      </c>
      <c r="X906">
        <f t="shared" si="234"/>
        <v>5</v>
      </c>
      <c r="Y906">
        <f t="shared" si="235"/>
        <v>6</v>
      </c>
      <c r="Z906">
        <f t="shared" si="236"/>
        <v>5</v>
      </c>
      <c r="AA906">
        <f t="shared" si="237"/>
        <v>4</v>
      </c>
      <c r="AB906">
        <f t="shared" si="238"/>
        <v>4.5</v>
      </c>
      <c r="AC906">
        <v>4.4400000000000004</v>
      </c>
      <c r="AD906">
        <v>5.23</v>
      </c>
      <c r="AE906">
        <v>5.4</v>
      </c>
      <c r="AF906">
        <v>4.83</v>
      </c>
      <c r="AG906">
        <v>5.38</v>
      </c>
      <c r="AH906" t="str">
        <f>LOOKUP(X906,{0,2.99,4.44,5.89},{"Low","Medium Low","Medium High","High"})</f>
        <v>Medium High</v>
      </c>
      <c r="AI906" t="str">
        <f>LOOKUP(Y906,{0,4.12,5.23,6.34},{"Low","Medium Low","Medium High","High"})</f>
        <v>Medium High</v>
      </c>
      <c r="AJ906" t="str">
        <f>LOOKUP(Z906,{0,4.08,5.4,6.72},{"Low","Medium Low","Medium High","High"})</f>
        <v>Medium Low</v>
      </c>
      <c r="AK906" t="str">
        <f>LOOKUP(AA906,{0,3.41,4.83,6.25},{"Low","Medium Low","Medium High","High"})</f>
        <v>Medium Low</v>
      </c>
      <c r="AL906" t="str">
        <f>LOOKUP(AB906,{0,4.31,5.38,6.45},{"Low","Medium Low","Medium High","High"})</f>
        <v>Medium Low</v>
      </c>
      <c r="AM906">
        <f>VLOOKUP(C906,'CLEAN DATA'!$C$1:$BE$1213,25,FALSE)</f>
        <v>14</v>
      </c>
      <c r="AN906">
        <f>VLOOKUP($C906,'CLEAN DATA'!$C$1:$BE$1213,2,FALSE)</f>
        <v>35</v>
      </c>
      <c r="AO906" t="str">
        <f t="shared" si="239"/>
        <v>31-40</v>
      </c>
      <c r="AP906">
        <f>VLOOKUP(C906,'AT Copy'!C905:BP2117,66,FALSE)</f>
        <v>6</v>
      </c>
      <c r="AQ906">
        <f>VLOOKUP(C906,'AT Copy'!C905:BP2117,40,FALSE)</f>
        <v>1</v>
      </c>
    </row>
    <row r="907" spans="1:43" x14ac:dyDescent="0.2">
      <c r="A907">
        <v>906</v>
      </c>
      <c r="B907" s="2">
        <v>44099.564108796294</v>
      </c>
      <c r="C907" t="s">
        <v>1138</v>
      </c>
      <c r="D907">
        <v>7</v>
      </c>
      <c r="E907">
        <v>7</v>
      </c>
      <c r="F907">
        <v>7</v>
      </c>
      <c r="G907">
        <v>6</v>
      </c>
      <c r="H907">
        <v>7</v>
      </c>
      <c r="I907">
        <v>7</v>
      </c>
      <c r="J907">
        <v>7</v>
      </c>
      <c r="K907">
        <v>7</v>
      </c>
      <c r="L907">
        <v>7</v>
      </c>
      <c r="M907">
        <v>7</v>
      </c>
      <c r="N907">
        <f t="shared" si="224"/>
        <v>7</v>
      </c>
      <c r="O907">
        <f t="shared" si="225"/>
        <v>1</v>
      </c>
      <c r="P907">
        <f t="shared" si="226"/>
        <v>7</v>
      </c>
      <c r="Q907">
        <f t="shared" si="227"/>
        <v>2</v>
      </c>
      <c r="R907">
        <f t="shared" si="228"/>
        <v>7</v>
      </c>
      <c r="S907">
        <f t="shared" si="229"/>
        <v>1</v>
      </c>
      <c r="T907">
        <f t="shared" si="230"/>
        <v>7</v>
      </c>
      <c r="U907">
        <f t="shared" si="231"/>
        <v>1</v>
      </c>
      <c r="V907">
        <f t="shared" si="232"/>
        <v>7</v>
      </c>
      <c r="W907">
        <f t="shared" si="233"/>
        <v>1</v>
      </c>
      <c r="X907">
        <f t="shared" si="234"/>
        <v>4</v>
      </c>
      <c r="Y907">
        <f t="shared" si="235"/>
        <v>4</v>
      </c>
      <c r="Z907">
        <f t="shared" si="236"/>
        <v>4</v>
      </c>
      <c r="AA907">
        <f t="shared" si="237"/>
        <v>4.5</v>
      </c>
      <c r="AB907">
        <f t="shared" si="238"/>
        <v>4</v>
      </c>
      <c r="AC907">
        <v>4.4400000000000004</v>
      </c>
      <c r="AD907">
        <v>5.23</v>
      </c>
      <c r="AE907">
        <v>5.4</v>
      </c>
      <c r="AF907">
        <v>4.83</v>
      </c>
      <c r="AG907">
        <v>5.38</v>
      </c>
      <c r="AH907" t="str">
        <f>LOOKUP(X907,{0,2.99,4.44,5.89},{"Low","Medium Low","Medium High","High"})</f>
        <v>Medium Low</v>
      </c>
      <c r="AI907" t="str">
        <f>LOOKUP(Y907,{0,4.12,5.23,6.34},{"Low","Medium Low","Medium High","High"})</f>
        <v>Low</v>
      </c>
      <c r="AJ907" t="str">
        <f>LOOKUP(Z907,{0,4.08,5.4,6.72},{"Low","Medium Low","Medium High","High"})</f>
        <v>Low</v>
      </c>
      <c r="AK907" t="str">
        <f>LOOKUP(AA907,{0,3.41,4.83,6.25},{"Low","Medium Low","Medium High","High"})</f>
        <v>Medium Low</v>
      </c>
      <c r="AL907" t="str">
        <f>LOOKUP(AB907,{0,4.31,5.38,6.45},{"Low","Medium Low","Medium High","High"})</f>
        <v>Low</v>
      </c>
      <c r="AM907">
        <f>VLOOKUP(C907,'CLEAN DATA'!$C$1:$BE$1213,25,FALSE)</f>
        <v>1</v>
      </c>
      <c r="AN907">
        <f>VLOOKUP($C907,'CLEAN DATA'!$C$1:$BE$1213,2,FALSE)</f>
        <v>35</v>
      </c>
      <c r="AO907" t="str">
        <f t="shared" si="239"/>
        <v>31-40</v>
      </c>
      <c r="AP907">
        <f>VLOOKUP(C907,'AT Copy'!C906:BP2118,66,FALSE)</f>
        <v>1</v>
      </c>
      <c r="AQ907">
        <f>VLOOKUP(C907,'AT Copy'!C906:BP2118,40,FALSE)</f>
        <v>1</v>
      </c>
    </row>
    <row r="908" spans="1:43" x14ac:dyDescent="0.2">
      <c r="A908">
        <v>907</v>
      </c>
      <c r="B908" s="2">
        <v>44099.564409722225</v>
      </c>
      <c r="C908" t="s">
        <v>1139</v>
      </c>
      <c r="D908">
        <v>5</v>
      </c>
      <c r="E908">
        <v>4</v>
      </c>
      <c r="F908">
        <v>4</v>
      </c>
      <c r="G908">
        <v>4</v>
      </c>
      <c r="H908">
        <v>5</v>
      </c>
      <c r="I908">
        <v>4</v>
      </c>
      <c r="J908">
        <v>7</v>
      </c>
      <c r="K908">
        <v>7</v>
      </c>
      <c r="L908">
        <v>6</v>
      </c>
      <c r="M908">
        <v>6</v>
      </c>
      <c r="N908">
        <f t="shared" si="224"/>
        <v>5</v>
      </c>
      <c r="O908">
        <f t="shared" si="225"/>
        <v>4</v>
      </c>
      <c r="P908">
        <f t="shared" si="226"/>
        <v>4</v>
      </c>
      <c r="Q908">
        <f t="shared" si="227"/>
        <v>4</v>
      </c>
      <c r="R908">
        <f t="shared" si="228"/>
        <v>5</v>
      </c>
      <c r="S908">
        <f t="shared" si="229"/>
        <v>4</v>
      </c>
      <c r="T908">
        <f t="shared" si="230"/>
        <v>7</v>
      </c>
      <c r="U908">
        <f t="shared" si="231"/>
        <v>1</v>
      </c>
      <c r="V908">
        <f t="shared" si="232"/>
        <v>6</v>
      </c>
      <c r="W908">
        <f t="shared" si="233"/>
        <v>2</v>
      </c>
      <c r="X908">
        <f t="shared" si="234"/>
        <v>4.5</v>
      </c>
      <c r="Y908">
        <f t="shared" si="235"/>
        <v>5.5</v>
      </c>
      <c r="Z908">
        <f t="shared" si="236"/>
        <v>2.5</v>
      </c>
      <c r="AA908">
        <f t="shared" si="237"/>
        <v>5</v>
      </c>
      <c r="AB908">
        <f t="shared" si="238"/>
        <v>3.5</v>
      </c>
      <c r="AC908">
        <v>4.4400000000000004</v>
      </c>
      <c r="AD908">
        <v>5.23</v>
      </c>
      <c r="AE908">
        <v>5.4</v>
      </c>
      <c r="AF908">
        <v>4.83</v>
      </c>
      <c r="AG908">
        <v>5.38</v>
      </c>
      <c r="AH908" t="str">
        <f>LOOKUP(X908,{0,2.99,4.44,5.89},{"Low","Medium Low","Medium High","High"})</f>
        <v>Medium High</v>
      </c>
      <c r="AI908" t="str">
        <f>LOOKUP(Y908,{0,4.12,5.23,6.34},{"Low","Medium Low","Medium High","High"})</f>
        <v>Medium High</v>
      </c>
      <c r="AJ908" t="str">
        <f>LOOKUP(Z908,{0,4.08,5.4,6.72},{"Low","Medium Low","Medium High","High"})</f>
        <v>Low</v>
      </c>
      <c r="AK908" t="str">
        <f>LOOKUP(AA908,{0,3.41,4.83,6.25},{"Low","Medium Low","Medium High","High"})</f>
        <v>Medium High</v>
      </c>
      <c r="AL908" t="str">
        <f>LOOKUP(AB908,{0,4.31,5.38,6.45},{"Low","Medium Low","Medium High","High"})</f>
        <v>Low</v>
      </c>
      <c r="AM908">
        <f>VLOOKUP(C908,'CLEAN DATA'!$C$1:$BE$1213,25,FALSE)</f>
        <v>1</v>
      </c>
      <c r="AN908">
        <f>VLOOKUP($C908,'CLEAN DATA'!$C$1:$BE$1213,2,FALSE)</f>
        <v>35</v>
      </c>
      <c r="AO908" t="str">
        <f t="shared" si="239"/>
        <v>31-40</v>
      </c>
      <c r="AP908">
        <f>VLOOKUP(C908,'AT Copy'!C907:BP2119,66,FALSE)</f>
        <v>1</v>
      </c>
      <c r="AQ908">
        <f>VLOOKUP(C908,'AT Copy'!C907:BP2119,40,FALSE)</f>
        <v>1</v>
      </c>
    </row>
    <row r="909" spans="1:43" x14ac:dyDescent="0.2">
      <c r="A909">
        <v>908</v>
      </c>
      <c r="B909" s="2">
        <v>44099.566574074073</v>
      </c>
      <c r="C909" t="s">
        <v>1140</v>
      </c>
      <c r="D909">
        <v>5</v>
      </c>
      <c r="E909">
        <v>2</v>
      </c>
      <c r="F909">
        <v>6</v>
      </c>
      <c r="G909">
        <v>4</v>
      </c>
      <c r="H909">
        <v>5</v>
      </c>
      <c r="I909">
        <v>5</v>
      </c>
      <c r="J909">
        <v>6</v>
      </c>
      <c r="K909">
        <v>3</v>
      </c>
      <c r="L909">
        <v>6</v>
      </c>
      <c r="M909">
        <v>5</v>
      </c>
      <c r="N909">
        <f t="shared" si="224"/>
        <v>5</v>
      </c>
      <c r="O909">
        <f t="shared" si="225"/>
        <v>6</v>
      </c>
      <c r="P909">
        <f t="shared" si="226"/>
        <v>6</v>
      </c>
      <c r="Q909">
        <f t="shared" si="227"/>
        <v>4</v>
      </c>
      <c r="R909">
        <f t="shared" si="228"/>
        <v>5</v>
      </c>
      <c r="S909">
        <f t="shared" si="229"/>
        <v>3</v>
      </c>
      <c r="T909">
        <f t="shared" si="230"/>
        <v>6</v>
      </c>
      <c r="U909">
        <f t="shared" si="231"/>
        <v>5</v>
      </c>
      <c r="V909">
        <f t="shared" si="232"/>
        <v>6</v>
      </c>
      <c r="W909">
        <f t="shared" si="233"/>
        <v>3</v>
      </c>
      <c r="X909">
        <f t="shared" si="234"/>
        <v>4</v>
      </c>
      <c r="Y909">
        <f t="shared" si="235"/>
        <v>6</v>
      </c>
      <c r="Z909">
        <f t="shared" si="236"/>
        <v>5.5</v>
      </c>
      <c r="AA909">
        <f t="shared" si="237"/>
        <v>5</v>
      </c>
      <c r="AB909">
        <f t="shared" si="238"/>
        <v>4</v>
      </c>
      <c r="AC909">
        <v>4.4400000000000004</v>
      </c>
      <c r="AD909">
        <v>5.23</v>
      </c>
      <c r="AE909">
        <v>5.4</v>
      </c>
      <c r="AF909">
        <v>4.83</v>
      </c>
      <c r="AG909">
        <v>5.38</v>
      </c>
      <c r="AH909" t="str">
        <f>LOOKUP(X909,{0,2.99,4.44,5.89},{"Low","Medium Low","Medium High","High"})</f>
        <v>Medium Low</v>
      </c>
      <c r="AI909" t="str">
        <f>LOOKUP(Y909,{0,4.12,5.23,6.34},{"Low","Medium Low","Medium High","High"})</f>
        <v>Medium High</v>
      </c>
      <c r="AJ909" t="str">
        <f>LOOKUP(Z909,{0,4.08,5.4,6.72},{"Low","Medium Low","Medium High","High"})</f>
        <v>Medium High</v>
      </c>
      <c r="AK909" t="str">
        <f>LOOKUP(AA909,{0,3.41,4.83,6.25},{"Low","Medium Low","Medium High","High"})</f>
        <v>Medium High</v>
      </c>
      <c r="AL909" t="str">
        <f>LOOKUP(AB909,{0,4.31,5.38,6.45},{"Low","Medium Low","Medium High","High"})</f>
        <v>Low</v>
      </c>
      <c r="AM909">
        <f>VLOOKUP(C909,'CLEAN DATA'!$C$1:$BE$1213,25,FALSE)</f>
        <v>3</v>
      </c>
      <c r="AN909">
        <f>VLOOKUP($C909,'CLEAN DATA'!$C$1:$BE$1213,2,FALSE)</f>
        <v>33</v>
      </c>
      <c r="AO909" t="str">
        <f t="shared" si="239"/>
        <v>31-40</v>
      </c>
      <c r="AP909">
        <f>VLOOKUP(C909,'AT Copy'!C908:BP2120,66,FALSE)</f>
        <v>2</v>
      </c>
      <c r="AQ909">
        <f>VLOOKUP(C909,'AT Copy'!C908:BP2120,40,FALSE)</f>
        <v>1</v>
      </c>
    </row>
    <row r="910" spans="1:43" x14ac:dyDescent="0.2">
      <c r="A910">
        <v>909</v>
      </c>
      <c r="B910" s="2">
        <v>44099.567453703705</v>
      </c>
      <c r="C910" t="s">
        <v>1141</v>
      </c>
      <c r="D910">
        <v>4</v>
      </c>
      <c r="E910">
        <v>3</v>
      </c>
      <c r="F910">
        <v>4</v>
      </c>
      <c r="G910">
        <v>5</v>
      </c>
      <c r="H910">
        <v>4</v>
      </c>
      <c r="I910">
        <v>4</v>
      </c>
      <c r="J910">
        <v>2</v>
      </c>
      <c r="K910">
        <v>3</v>
      </c>
      <c r="L910">
        <v>2</v>
      </c>
      <c r="M910">
        <v>4</v>
      </c>
      <c r="N910">
        <f t="shared" si="224"/>
        <v>4</v>
      </c>
      <c r="O910">
        <f t="shared" si="225"/>
        <v>5</v>
      </c>
      <c r="P910">
        <f t="shared" si="226"/>
        <v>4</v>
      </c>
      <c r="Q910">
        <f t="shared" si="227"/>
        <v>3</v>
      </c>
      <c r="R910">
        <f t="shared" si="228"/>
        <v>4</v>
      </c>
      <c r="S910">
        <f t="shared" si="229"/>
        <v>4</v>
      </c>
      <c r="T910">
        <f t="shared" si="230"/>
        <v>2</v>
      </c>
      <c r="U910">
        <f t="shared" si="231"/>
        <v>5</v>
      </c>
      <c r="V910">
        <f t="shared" si="232"/>
        <v>2</v>
      </c>
      <c r="W910">
        <f t="shared" si="233"/>
        <v>4</v>
      </c>
      <c r="X910">
        <f t="shared" si="234"/>
        <v>4</v>
      </c>
      <c r="Y910">
        <f t="shared" si="235"/>
        <v>3.5</v>
      </c>
      <c r="Z910">
        <f t="shared" si="236"/>
        <v>4.5</v>
      </c>
      <c r="AA910">
        <f t="shared" si="237"/>
        <v>2.5</v>
      </c>
      <c r="AB910">
        <f t="shared" si="238"/>
        <v>4</v>
      </c>
      <c r="AC910">
        <v>4.4400000000000004</v>
      </c>
      <c r="AD910">
        <v>5.23</v>
      </c>
      <c r="AE910">
        <v>5.4</v>
      </c>
      <c r="AF910">
        <v>4.83</v>
      </c>
      <c r="AG910">
        <v>5.38</v>
      </c>
      <c r="AH910" t="str">
        <f>LOOKUP(X910,{0,2.99,4.44,5.89},{"Low","Medium Low","Medium High","High"})</f>
        <v>Medium Low</v>
      </c>
      <c r="AI910" t="str">
        <f>LOOKUP(Y910,{0,4.12,5.23,6.34},{"Low","Medium Low","Medium High","High"})</f>
        <v>Low</v>
      </c>
      <c r="AJ910" t="str">
        <f>LOOKUP(Z910,{0,4.08,5.4,6.72},{"Low","Medium Low","Medium High","High"})</f>
        <v>Medium Low</v>
      </c>
      <c r="AK910" t="str">
        <f>LOOKUP(AA910,{0,3.41,4.83,6.25},{"Low","Medium Low","Medium High","High"})</f>
        <v>Low</v>
      </c>
      <c r="AL910" t="str">
        <f>LOOKUP(AB910,{0,4.31,5.38,6.45},{"Low","Medium Low","Medium High","High"})</f>
        <v>Low</v>
      </c>
      <c r="AM910">
        <f>VLOOKUP(C910,'CLEAN DATA'!$C$1:$BE$1213,25,FALSE)</f>
        <v>13</v>
      </c>
      <c r="AN910">
        <f>VLOOKUP($C910,'CLEAN DATA'!$C$1:$BE$1213,2,FALSE)</f>
        <v>43</v>
      </c>
      <c r="AO910" t="str">
        <f t="shared" si="239"/>
        <v>41-50</v>
      </c>
      <c r="AP910">
        <f>VLOOKUP(C910,'AT Copy'!C909:BP2121,66,FALSE)</f>
        <v>1</v>
      </c>
      <c r="AQ910">
        <f>VLOOKUP(C910,'AT Copy'!C909:BP2121,40,FALSE)</f>
        <v>1</v>
      </c>
    </row>
    <row r="911" spans="1:43" x14ac:dyDescent="0.2">
      <c r="A911">
        <v>910</v>
      </c>
      <c r="B911" s="2">
        <v>44099.571921296294</v>
      </c>
      <c r="C911" t="s">
        <v>1142</v>
      </c>
      <c r="D911">
        <v>2</v>
      </c>
      <c r="E911">
        <v>2</v>
      </c>
      <c r="F911">
        <v>3</v>
      </c>
      <c r="G911">
        <v>5</v>
      </c>
      <c r="H911">
        <v>3</v>
      </c>
      <c r="I911">
        <v>4</v>
      </c>
      <c r="J911">
        <v>4</v>
      </c>
      <c r="K911">
        <v>3</v>
      </c>
      <c r="L911">
        <v>4</v>
      </c>
      <c r="M911">
        <v>1</v>
      </c>
      <c r="N911">
        <f t="shared" si="224"/>
        <v>2</v>
      </c>
      <c r="O911">
        <f t="shared" si="225"/>
        <v>6</v>
      </c>
      <c r="P911">
        <f t="shared" si="226"/>
        <v>3</v>
      </c>
      <c r="Q911">
        <f t="shared" si="227"/>
        <v>3</v>
      </c>
      <c r="R911">
        <f t="shared" si="228"/>
        <v>3</v>
      </c>
      <c r="S911">
        <f t="shared" si="229"/>
        <v>4</v>
      </c>
      <c r="T911">
        <f t="shared" si="230"/>
        <v>4</v>
      </c>
      <c r="U911">
        <f t="shared" si="231"/>
        <v>5</v>
      </c>
      <c r="V911">
        <f t="shared" si="232"/>
        <v>4</v>
      </c>
      <c r="W911">
        <f t="shared" si="233"/>
        <v>7</v>
      </c>
      <c r="X911">
        <f t="shared" si="234"/>
        <v>3</v>
      </c>
      <c r="Y911">
        <f t="shared" si="235"/>
        <v>5</v>
      </c>
      <c r="Z911">
        <f t="shared" si="236"/>
        <v>4</v>
      </c>
      <c r="AA911">
        <f t="shared" si="237"/>
        <v>3.5</v>
      </c>
      <c r="AB911">
        <f t="shared" si="238"/>
        <v>5</v>
      </c>
      <c r="AC911">
        <v>4.4400000000000004</v>
      </c>
      <c r="AD911">
        <v>5.23</v>
      </c>
      <c r="AE911">
        <v>5.4</v>
      </c>
      <c r="AF911">
        <v>4.83</v>
      </c>
      <c r="AG911">
        <v>5.38</v>
      </c>
      <c r="AH911" t="str">
        <f>LOOKUP(X911,{0,2.99,4.44,5.89},{"Low","Medium Low","Medium High","High"})</f>
        <v>Medium Low</v>
      </c>
      <c r="AI911" t="str">
        <f>LOOKUP(Y911,{0,4.12,5.23,6.34},{"Low","Medium Low","Medium High","High"})</f>
        <v>Medium Low</v>
      </c>
      <c r="AJ911" t="str">
        <f>LOOKUP(Z911,{0,4.08,5.4,6.72},{"Low","Medium Low","Medium High","High"})</f>
        <v>Low</v>
      </c>
      <c r="AK911" t="str">
        <f>LOOKUP(AA911,{0,3.41,4.83,6.25},{"Low","Medium Low","Medium High","High"})</f>
        <v>Medium Low</v>
      </c>
      <c r="AL911" t="str">
        <f>LOOKUP(AB911,{0,4.31,5.38,6.45},{"Low","Medium Low","Medium High","High"})</f>
        <v>Medium Low</v>
      </c>
      <c r="AM911">
        <f>VLOOKUP(C911,'CLEAN DATA'!$C$1:$BE$1213,25,FALSE)</f>
        <v>10</v>
      </c>
      <c r="AN911">
        <f>VLOOKUP($C911,'CLEAN DATA'!$C$1:$BE$1213,2,FALSE)</f>
        <v>29</v>
      </c>
      <c r="AO911" t="str">
        <f t="shared" si="239"/>
        <v>&lt;=30</v>
      </c>
      <c r="AP911">
        <f>VLOOKUP(C911,'AT Copy'!C910:BP2122,66,FALSE)</f>
        <v>1</v>
      </c>
      <c r="AQ911">
        <f>VLOOKUP(C911,'AT Copy'!C910:BP2122,40,FALSE)</f>
        <v>0</v>
      </c>
    </row>
    <row r="912" spans="1:43" x14ac:dyDescent="0.2">
      <c r="A912">
        <v>911</v>
      </c>
      <c r="B912" s="2">
        <v>44099.571956018517</v>
      </c>
      <c r="C912" t="s">
        <v>1143</v>
      </c>
      <c r="D912">
        <v>5</v>
      </c>
      <c r="E912">
        <v>3</v>
      </c>
      <c r="F912">
        <v>5</v>
      </c>
      <c r="G912">
        <v>3</v>
      </c>
      <c r="H912">
        <v>6</v>
      </c>
      <c r="I912">
        <v>5</v>
      </c>
      <c r="J912">
        <v>5</v>
      </c>
      <c r="K912">
        <v>2</v>
      </c>
      <c r="L912">
        <v>4</v>
      </c>
      <c r="M912">
        <v>2</v>
      </c>
      <c r="N912">
        <f t="shared" si="224"/>
        <v>5</v>
      </c>
      <c r="O912">
        <f t="shared" si="225"/>
        <v>5</v>
      </c>
      <c r="P912">
        <f t="shared" si="226"/>
        <v>5</v>
      </c>
      <c r="Q912">
        <f t="shared" si="227"/>
        <v>5</v>
      </c>
      <c r="R912">
        <f t="shared" si="228"/>
        <v>6</v>
      </c>
      <c r="S912">
        <f t="shared" si="229"/>
        <v>3</v>
      </c>
      <c r="T912">
        <f t="shared" si="230"/>
        <v>5</v>
      </c>
      <c r="U912">
        <f t="shared" si="231"/>
        <v>6</v>
      </c>
      <c r="V912">
        <f t="shared" si="232"/>
        <v>4</v>
      </c>
      <c r="W912">
        <f t="shared" si="233"/>
        <v>6</v>
      </c>
      <c r="X912">
        <f t="shared" si="234"/>
        <v>4</v>
      </c>
      <c r="Y912">
        <f t="shared" si="235"/>
        <v>5</v>
      </c>
      <c r="Z912">
        <f t="shared" si="236"/>
        <v>5.5</v>
      </c>
      <c r="AA912">
        <f t="shared" si="237"/>
        <v>4.5</v>
      </c>
      <c r="AB912">
        <f t="shared" si="238"/>
        <v>6</v>
      </c>
      <c r="AC912">
        <v>4.4400000000000004</v>
      </c>
      <c r="AD912">
        <v>5.23</v>
      </c>
      <c r="AE912">
        <v>5.4</v>
      </c>
      <c r="AF912">
        <v>4.83</v>
      </c>
      <c r="AG912">
        <v>5.38</v>
      </c>
      <c r="AH912" t="str">
        <f>LOOKUP(X912,{0,2.99,4.44,5.89},{"Low","Medium Low","Medium High","High"})</f>
        <v>Medium Low</v>
      </c>
      <c r="AI912" t="str">
        <f>LOOKUP(Y912,{0,4.12,5.23,6.34},{"Low","Medium Low","Medium High","High"})</f>
        <v>Medium Low</v>
      </c>
      <c r="AJ912" t="str">
        <f>LOOKUP(Z912,{0,4.08,5.4,6.72},{"Low","Medium Low","Medium High","High"})</f>
        <v>Medium High</v>
      </c>
      <c r="AK912" t="str">
        <f>LOOKUP(AA912,{0,3.41,4.83,6.25},{"Low","Medium Low","Medium High","High"})</f>
        <v>Medium Low</v>
      </c>
      <c r="AL912" t="str">
        <f>LOOKUP(AB912,{0,4.31,5.38,6.45},{"Low","Medium Low","Medium High","High"})</f>
        <v>Medium High</v>
      </c>
      <c r="AM912">
        <f>VLOOKUP(C912,'CLEAN DATA'!$C$1:$BE$1213,25,FALSE)</f>
        <v>3</v>
      </c>
      <c r="AN912">
        <f>VLOOKUP($C912,'CLEAN DATA'!$C$1:$BE$1213,2,FALSE)</f>
        <v>28</v>
      </c>
      <c r="AO912" t="str">
        <f t="shared" si="239"/>
        <v>&lt;=30</v>
      </c>
      <c r="AP912">
        <f>VLOOKUP(C912,'AT Copy'!C911:BP2123,66,FALSE)</f>
        <v>6</v>
      </c>
      <c r="AQ912">
        <f>VLOOKUP(C912,'AT Copy'!C911:BP2123,40,FALSE)</f>
        <v>1</v>
      </c>
    </row>
    <row r="913" spans="1:43" x14ac:dyDescent="0.2">
      <c r="A913">
        <v>912</v>
      </c>
      <c r="B913" s="2">
        <v>44099.572604166664</v>
      </c>
      <c r="C913" t="s">
        <v>1144</v>
      </c>
      <c r="D913">
        <v>4</v>
      </c>
      <c r="E913">
        <v>1</v>
      </c>
      <c r="F913">
        <v>7</v>
      </c>
      <c r="G913">
        <v>6</v>
      </c>
      <c r="H913">
        <v>7</v>
      </c>
      <c r="I913">
        <v>2</v>
      </c>
      <c r="J913">
        <v>7</v>
      </c>
      <c r="K913">
        <v>1</v>
      </c>
      <c r="L913">
        <v>5</v>
      </c>
      <c r="M913">
        <v>1</v>
      </c>
      <c r="N913">
        <f t="shared" si="224"/>
        <v>4</v>
      </c>
      <c r="O913">
        <f t="shared" si="225"/>
        <v>7</v>
      </c>
      <c r="P913">
        <f t="shared" si="226"/>
        <v>7</v>
      </c>
      <c r="Q913">
        <f t="shared" si="227"/>
        <v>2</v>
      </c>
      <c r="R913">
        <f t="shared" si="228"/>
        <v>7</v>
      </c>
      <c r="S913">
        <f t="shared" si="229"/>
        <v>6</v>
      </c>
      <c r="T913">
        <f t="shared" si="230"/>
        <v>7</v>
      </c>
      <c r="U913">
        <f t="shared" si="231"/>
        <v>7</v>
      </c>
      <c r="V913">
        <f t="shared" si="232"/>
        <v>5</v>
      </c>
      <c r="W913">
        <f t="shared" si="233"/>
        <v>7</v>
      </c>
      <c r="X913">
        <f t="shared" si="234"/>
        <v>5</v>
      </c>
      <c r="Y913">
        <f t="shared" si="235"/>
        <v>7</v>
      </c>
      <c r="Z913">
        <f t="shared" si="236"/>
        <v>7</v>
      </c>
      <c r="AA913">
        <f t="shared" si="237"/>
        <v>3.5</v>
      </c>
      <c r="AB913">
        <f t="shared" si="238"/>
        <v>7</v>
      </c>
      <c r="AC913">
        <v>4.4400000000000004</v>
      </c>
      <c r="AD913">
        <v>5.23</v>
      </c>
      <c r="AE913">
        <v>5.4</v>
      </c>
      <c r="AF913">
        <v>4.83</v>
      </c>
      <c r="AG913">
        <v>5.38</v>
      </c>
      <c r="AH913" t="str">
        <f>LOOKUP(X913,{0,2.99,4.44,5.89},{"Low","Medium Low","Medium High","High"})</f>
        <v>Medium High</v>
      </c>
      <c r="AI913" t="str">
        <f>LOOKUP(Y913,{0,4.12,5.23,6.34},{"Low","Medium Low","Medium High","High"})</f>
        <v>High</v>
      </c>
      <c r="AJ913" t="str">
        <f>LOOKUP(Z913,{0,4.08,5.4,6.72},{"Low","Medium Low","Medium High","High"})</f>
        <v>High</v>
      </c>
      <c r="AK913" t="str">
        <f>LOOKUP(AA913,{0,3.41,4.83,6.25},{"Low","Medium Low","Medium High","High"})</f>
        <v>Medium Low</v>
      </c>
      <c r="AL913" t="str">
        <f>LOOKUP(AB913,{0,4.31,5.38,6.45},{"Low","Medium Low","Medium High","High"})</f>
        <v>High</v>
      </c>
      <c r="AM913">
        <f>VLOOKUP(C913,'CLEAN DATA'!$C$1:$BE$1213,25,FALSE)</f>
        <v>12</v>
      </c>
      <c r="AN913">
        <f>VLOOKUP($C913,'CLEAN DATA'!$C$1:$BE$1213,2,FALSE)</f>
        <v>39</v>
      </c>
      <c r="AO913" t="str">
        <f t="shared" si="239"/>
        <v>31-40</v>
      </c>
      <c r="AP913">
        <f>VLOOKUP(C913,'AT Copy'!C912:BP2124,66,FALSE)</f>
        <v>6</v>
      </c>
      <c r="AQ913">
        <f>VLOOKUP(C913,'AT Copy'!C912:BP2124,40,FALSE)</f>
        <v>1</v>
      </c>
    </row>
    <row r="914" spans="1:43" x14ac:dyDescent="0.2">
      <c r="A914">
        <v>913</v>
      </c>
      <c r="B914" s="2">
        <v>44099.572627314818</v>
      </c>
      <c r="C914" t="s">
        <v>1146</v>
      </c>
      <c r="D914">
        <v>5</v>
      </c>
      <c r="E914">
        <v>5</v>
      </c>
      <c r="F914">
        <v>7</v>
      </c>
      <c r="G914">
        <v>5</v>
      </c>
      <c r="H914">
        <v>6</v>
      </c>
      <c r="I914">
        <v>3</v>
      </c>
      <c r="J914">
        <v>6</v>
      </c>
      <c r="K914">
        <v>1</v>
      </c>
      <c r="L914">
        <v>6</v>
      </c>
      <c r="M914">
        <v>3</v>
      </c>
      <c r="N914">
        <f t="shared" si="224"/>
        <v>5</v>
      </c>
      <c r="O914">
        <f t="shared" si="225"/>
        <v>3</v>
      </c>
      <c r="P914">
        <f t="shared" si="226"/>
        <v>7</v>
      </c>
      <c r="Q914">
        <f t="shared" si="227"/>
        <v>3</v>
      </c>
      <c r="R914">
        <f t="shared" si="228"/>
        <v>6</v>
      </c>
      <c r="S914">
        <f t="shared" si="229"/>
        <v>5</v>
      </c>
      <c r="T914">
        <f t="shared" si="230"/>
        <v>6</v>
      </c>
      <c r="U914">
        <f t="shared" si="231"/>
        <v>7</v>
      </c>
      <c r="V914">
        <f t="shared" si="232"/>
        <v>6</v>
      </c>
      <c r="W914">
        <f t="shared" si="233"/>
        <v>5</v>
      </c>
      <c r="X914">
        <f t="shared" si="234"/>
        <v>5</v>
      </c>
      <c r="Y914">
        <f t="shared" si="235"/>
        <v>4.5</v>
      </c>
      <c r="Z914">
        <f t="shared" si="236"/>
        <v>7</v>
      </c>
      <c r="AA914">
        <f t="shared" si="237"/>
        <v>4.5</v>
      </c>
      <c r="AB914">
        <f t="shared" si="238"/>
        <v>5.5</v>
      </c>
      <c r="AC914">
        <v>4.4400000000000004</v>
      </c>
      <c r="AD914">
        <v>5.23</v>
      </c>
      <c r="AE914">
        <v>5.4</v>
      </c>
      <c r="AF914">
        <v>4.83</v>
      </c>
      <c r="AG914">
        <v>5.38</v>
      </c>
      <c r="AH914" t="str">
        <f>LOOKUP(X914,{0,2.99,4.44,5.89},{"Low","Medium Low","Medium High","High"})</f>
        <v>Medium High</v>
      </c>
      <c r="AI914" t="str">
        <f>LOOKUP(Y914,{0,4.12,5.23,6.34},{"Low","Medium Low","Medium High","High"})</f>
        <v>Medium Low</v>
      </c>
      <c r="AJ914" t="str">
        <f>LOOKUP(Z914,{0,4.08,5.4,6.72},{"Low","Medium Low","Medium High","High"})</f>
        <v>High</v>
      </c>
      <c r="AK914" t="str">
        <f>LOOKUP(AA914,{0,3.41,4.83,6.25},{"Low","Medium Low","Medium High","High"})</f>
        <v>Medium Low</v>
      </c>
      <c r="AL914" t="str">
        <f>LOOKUP(AB914,{0,4.31,5.38,6.45},{"Low","Medium Low","Medium High","High"})</f>
        <v>Medium High</v>
      </c>
      <c r="AM914">
        <f>VLOOKUP(C914,'CLEAN DATA'!$C$1:$BE$1213,25,FALSE)</f>
        <v>1</v>
      </c>
      <c r="AN914">
        <f>VLOOKUP($C914,'CLEAN DATA'!$C$1:$BE$1213,2,FALSE)</f>
        <v>66</v>
      </c>
      <c r="AO914" t="str">
        <f t="shared" si="239"/>
        <v>60+</v>
      </c>
      <c r="AP914">
        <f>VLOOKUP(C914,'AT Copy'!C913:BP2125,66,FALSE)</f>
        <v>6</v>
      </c>
      <c r="AQ914">
        <f>VLOOKUP(C914,'AT Copy'!C913:BP2125,40,FALSE)</f>
        <v>1</v>
      </c>
    </row>
    <row r="915" spans="1:43" x14ac:dyDescent="0.2">
      <c r="A915">
        <v>914</v>
      </c>
      <c r="B915" s="2">
        <v>44099.573541666665</v>
      </c>
      <c r="C915" t="s">
        <v>1147</v>
      </c>
      <c r="D915">
        <v>7</v>
      </c>
      <c r="E915">
        <v>7</v>
      </c>
      <c r="F915">
        <v>6</v>
      </c>
      <c r="G915">
        <v>7</v>
      </c>
      <c r="H915">
        <v>7</v>
      </c>
      <c r="I915">
        <v>7</v>
      </c>
      <c r="J915">
        <v>7</v>
      </c>
      <c r="K915">
        <v>7</v>
      </c>
      <c r="L915">
        <v>6</v>
      </c>
      <c r="M915">
        <v>7</v>
      </c>
      <c r="N915">
        <f t="shared" si="224"/>
        <v>7</v>
      </c>
      <c r="O915">
        <f t="shared" si="225"/>
        <v>1</v>
      </c>
      <c r="P915">
        <f t="shared" si="226"/>
        <v>6</v>
      </c>
      <c r="Q915">
        <f t="shared" si="227"/>
        <v>1</v>
      </c>
      <c r="R915">
        <f t="shared" si="228"/>
        <v>7</v>
      </c>
      <c r="S915">
        <f t="shared" si="229"/>
        <v>1</v>
      </c>
      <c r="T915">
        <f t="shared" si="230"/>
        <v>7</v>
      </c>
      <c r="U915">
        <f t="shared" si="231"/>
        <v>1</v>
      </c>
      <c r="V915">
        <f t="shared" si="232"/>
        <v>6</v>
      </c>
      <c r="W915">
        <f t="shared" si="233"/>
        <v>1</v>
      </c>
      <c r="X915">
        <f t="shared" si="234"/>
        <v>4</v>
      </c>
      <c r="Y915">
        <f t="shared" si="235"/>
        <v>4</v>
      </c>
      <c r="Z915">
        <f t="shared" si="236"/>
        <v>3.5</v>
      </c>
      <c r="AA915">
        <f t="shared" si="237"/>
        <v>3.5</v>
      </c>
      <c r="AB915">
        <f t="shared" si="238"/>
        <v>4</v>
      </c>
      <c r="AC915">
        <v>4.4400000000000004</v>
      </c>
      <c r="AD915">
        <v>5.23</v>
      </c>
      <c r="AE915">
        <v>5.4</v>
      </c>
      <c r="AF915">
        <v>4.83</v>
      </c>
      <c r="AG915">
        <v>5.38</v>
      </c>
      <c r="AH915" t="str">
        <f>LOOKUP(X915,{0,2.99,4.44,5.89},{"Low","Medium Low","Medium High","High"})</f>
        <v>Medium Low</v>
      </c>
      <c r="AI915" t="str">
        <f>LOOKUP(Y915,{0,4.12,5.23,6.34},{"Low","Medium Low","Medium High","High"})</f>
        <v>Low</v>
      </c>
      <c r="AJ915" t="str">
        <f>LOOKUP(Z915,{0,4.08,5.4,6.72},{"Low","Medium Low","Medium High","High"})</f>
        <v>Low</v>
      </c>
      <c r="AK915" t="str">
        <f>LOOKUP(AA915,{0,3.41,4.83,6.25},{"Low","Medium Low","Medium High","High"})</f>
        <v>Medium Low</v>
      </c>
      <c r="AL915" t="str">
        <f>LOOKUP(AB915,{0,4.31,5.38,6.45},{"Low","Medium Low","Medium High","High"})</f>
        <v>Low</v>
      </c>
      <c r="AM915">
        <f>VLOOKUP(C915,'CLEAN DATA'!$C$1:$BE$1213,25,FALSE)</f>
        <v>1</v>
      </c>
      <c r="AN915">
        <f>VLOOKUP($C915,'CLEAN DATA'!$C$1:$BE$1213,2,FALSE)</f>
        <v>36</v>
      </c>
      <c r="AO915" t="str">
        <f t="shared" si="239"/>
        <v>31-40</v>
      </c>
      <c r="AP915">
        <f>VLOOKUP(C915,'AT Copy'!C914:BP2126,66,FALSE)</f>
        <v>1</v>
      </c>
      <c r="AQ915">
        <f>VLOOKUP(C915,'AT Copy'!C914:BP2126,40,FALSE)</f>
        <v>1</v>
      </c>
    </row>
    <row r="916" spans="1:43" x14ac:dyDescent="0.2">
      <c r="A916">
        <v>915</v>
      </c>
      <c r="B916" s="2">
        <v>44099.574074074073</v>
      </c>
      <c r="C916" t="s">
        <v>1148</v>
      </c>
      <c r="D916">
        <v>6</v>
      </c>
      <c r="E916">
        <v>1</v>
      </c>
      <c r="F916">
        <v>7</v>
      </c>
      <c r="G916">
        <v>1</v>
      </c>
      <c r="H916">
        <v>6</v>
      </c>
      <c r="I916">
        <v>1</v>
      </c>
      <c r="J916">
        <v>7</v>
      </c>
      <c r="K916">
        <v>1</v>
      </c>
      <c r="L916">
        <v>6</v>
      </c>
      <c r="M916">
        <v>1</v>
      </c>
      <c r="N916">
        <f t="shared" si="224"/>
        <v>6</v>
      </c>
      <c r="O916">
        <f t="shared" si="225"/>
        <v>7</v>
      </c>
      <c r="P916">
        <f t="shared" si="226"/>
        <v>7</v>
      </c>
      <c r="Q916">
        <f t="shared" si="227"/>
        <v>7</v>
      </c>
      <c r="R916">
        <f t="shared" si="228"/>
        <v>6</v>
      </c>
      <c r="S916">
        <f t="shared" si="229"/>
        <v>7</v>
      </c>
      <c r="T916">
        <f t="shared" si="230"/>
        <v>7</v>
      </c>
      <c r="U916">
        <f t="shared" si="231"/>
        <v>7</v>
      </c>
      <c r="V916">
        <f t="shared" si="232"/>
        <v>6</v>
      </c>
      <c r="W916">
        <f t="shared" si="233"/>
        <v>7</v>
      </c>
      <c r="X916">
        <f t="shared" si="234"/>
        <v>6.5</v>
      </c>
      <c r="Y916">
        <f t="shared" si="235"/>
        <v>7</v>
      </c>
      <c r="Z916">
        <f t="shared" si="236"/>
        <v>7</v>
      </c>
      <c r="AA916">
        <f t="shared" si="237"/>
        <v>6.5</v>
      </c>
      <c r="AB916">
        <f t="shared" si="238"/>
        <v>6.5</v>
      </c>
      <c r="AC916">
        <v>4.4400000000000004</v>
      </c>
      <c r="AD916">
        <v>5.23</v>
      </c>
      <c r="AE916">
        <v>5.4</v>
      </c>
      <c r="AF916">
        <v>4.83</v>
      </c>
      <c r="AG916">
        <v>5.38</v>
      </c>
      <c r="AH916" t="str">
        <f>LOOKUP(X916,{0,2.99,4.44,5.89},{"Low","Medium Low","Medium High","High"})</f>
        <v>High</v>
      </c>
      <c r="AI916" t="str">
        <f>LOOKUP(Y916,{0,4.12,5.23,6.34},{"Low","Medium Low","Medium High","High"})</f>
        <v>High</v>
      </c>
      <c r="AJ916" t="str">
        <f>LOOKUP(Z916,{0,4.08,5.4,6.72},{"Low","Medium Low","Medium High","High"})</f>
        <v>High</v>
      </c>
      <c r="AK916" t="str">
        <f>LOOKUP(AA916,{0,3.41,4.83,6.25},{"Low","Medium Low","Medium High","High"})</f>
        <v>High</v>
      </c>
      <c r="AL916" t="str">
        <f>LOOKUP(AB916,{0,4.31,5.38,6.45},{"Low","Medium Low","Medium High","High"})</f>
        <v>High</v>
      </c>
      <c r="AM916">
        <f>VLOOKUP(C916,'CLEAN DATA'!$C$1:$BE$1213,25,FALSE)</f>
        <v>10</v>
      </c>
      <c r="AN916">
        <f>VLOOKUP($C916,'CLEAN DATA'!$C$1:$BE$1213,2,FALSE)</f>
        <v>58</v>
      </c>
      <c r="AO916" t="str">
        <f t="shared" si="239"/>
        <v>51-60</v>
      </c>
      <c r="AP916">
        <f>VLOOKUP(C916,'AT Copy'!C915:BP2127,66,FALSE)</f>
        <v>4</v>
      </c>
      <c r="AQ916">
        <f>VLOOKUP(C916,'AT Copy'!C915:BP2127,40,FALSE)</f>
        <v>1</v>
      </c>
    </row>
    <row r="917" spans="1:43" x14ac:dyDescent="0.2">
      <c r="A917">
        <v>916</v>
      </c>
      <c r="B917" s="2">
        <v>44099.577106481483</v>
      </c>
      <c r="C917" t="s">
        <v>1149</v>
      </c>
      <c r="D917">
        <v>5</v>
      </c>
      <c r="E917">
        <v>5</v>
      </c>
      <c r="F917">
        <v>3</v>
      </c>
      <c r="G917">
        <v>5</v>
      </c>
      <c r="H917">
        <v>3</v>
      </c>
      <c r="I917">
        <v>4</v>
      </c>
      <c r="J917">
        <v>5</v>
      </c>
      <c r="K917">
        <v>5</v>
      </c>
      <c r="L917">
        <v>3</v>
      </c>
      <c r="M917">
        <v>5</v>
      </c>
      <c r="N917">
        <f t="shared" si="224"/>
        <v>5</v>
      </c>
      <c r="O917">
        <f t="shared" si="225"/>
        <v>3</v>
      </c>
      <c r="P917">
        <f t="shared" si="226"/>
        <v>3</v>
      </c>
      <c r="Q917">
        <f t="shared" si="227"/>
        <v>3</v>
      </c>
      <c r="R917">
        <f t="shared" si="228"/>
        <v>3</v>
      </c>
      <c r="S917">
        <f t="shared" si="229"/>
        <v>4</v>
      </c>
      <c r="T917">
        <f t="shared" si="230"/>
        <v>5</v>
      </c>
      <c r="U917">
        <f t="shared" si="231"/>
        <v>3</v>
      </c>
      <c r="V917">
        <f t="shared" si="232"/>
        <v>3</v>
      </c>
      <c r="W917">
        <f t="shared" si="233"/>
        <v>3</v>
      </c>
      <c r="X917">
        <f t="shared" si="234"/>
        <v>4.5</v>
      </c>
      <c r="Y917">
        <f t="shared" si="235"/>
        <v>4</v>
      </c>
      <c r="Z917">
        <f t="shared" si="236"/>
        <v>3</v>
      </c>
      <c r="AA917">
        <f t="shared" si="237"/>
        <v>3</v>
      </c>
      <c r="AB917">
        <f t="shared" si="238"/>
        <v>3</v>
      </c>
      <c r="AC917">
        <v>4.4400000000000004</v>
      </c>
      <c r="AD917">
        <v>5.23</v>
      </c>
      <c r="AE917">
        <v>5.4</v>
      </c>
      <c r="AF917">
        <v>4.83</v>
      </c>
      <c r="AG917">
        <v>5.38</v>
      </c>
      <c r="AH917" t="str">
        <f>LOOKUP(X917,{0,2.99,4.44,5.89},{"Low","Medium Low","Medium High","High"})</f>
        <v>Medium High</v>
      </c>
      <c r="AI917" t="str">
        <f>LOOKUP(Y917,{0,4.12,5.23,6.34},{"Low","Medium Low","Medium High","High"})</f>
        <v>Low</v>
      </c>
      <c r="AJ917" t="str">
        <f>LOOKUP(Z917,{0,4.08,5.4,6.72},{"Low","Medium Low","Medium High","High"})</f>
        <v>Low</v>
      </c>
      <c r="AK917" t="str">
        <f>LOOKUP(AA917,{0,3.41,4.83,6.25},{"Low","Medium Low","Medium High","High"})</f>
        <v>Low</v>
      </c>
      <c r="AL917" t="str">
        <f>LOOKUP(AB917,{0,4.31,5.38,6.45},{"Low","Medium Low","Medium High","High"})</f>
        <v>Low</v>
      </c>
      <c r="AM917">
        <f>VLOOKUP(C917,'CLEAN DATA'!$C$1:$BE$1213,25,FALSE)</f>
        <v>13</v>
      </c>
      <c r="AN917">
        <f>VLOOKUP($C917,'CLEAN DATA'!$C$1:$BE$1213,2,FALSE)</f>
        <v>68</v>
      </c>
      <c r="AO917" t="str">
        <f t="shared" si="239"/>
        <v>60+</v>
      </c>
      <c r="AP917">
        <f>VLOOKUP(C917,'AT Copy'!C916:BP2128,66,FALSE)</f>
        <v>1</v>
      </c>
      <c r="AQ917">
        <f>VLOOKUP(C917,'AT Copy'!C916:BP2128,40,FALSE)</f>
        <v>0</v>
      </c>
    </row>
    <row r="918" spans="1:43" x14ac:dyDescent="0.2">
      <c r="A918">
        <v>917</v>
      </c>
      <c r="B918" s="2">
        <v>44099.579340277778</v>
      </c>
      <c r="C918" t="s">
        <v>1150</v>
      </c>
      <c r="D918">
        <v>6</v>
      </c>
      <c r="E918">
        <v>4</v>
      </c>
      <c r="F918">
        <v>5</v>
      </c>
      <c r="G918">
        <v>3</v>
      </c>
      <c r="H918">
        <v>4</v>
      </c>
      <c r="I918">
        <v>5</v>
      </c>
      <c r="J918">
        <v>6</v>
      </c>
      <c r="K918">
        <v>4</v>
      </c>
      <c r="L918">
        <v>5</v>
      </c>
      <c r="M918">
        <v>5</v>
      </c>
      <c r="N918">
        <f t="shared" si="224"/>
        <v>6</v>
      </c>
      <c r="O918">
        <f t="shared" si="225"/>
        <v>4</v>
      </c>
      <c r="P918">
        <f t="shared" si="226"/>
        <v>5</v>
      </c>
      <c r="Q918">
        <f t="shared" si="227"/>
        <v>5</v>
      </c>
      <c r="R918">
        <f t="shared" si="228"/>
        <v>4</v>
      </c>
      <c r="S918">
        <f t="shared" si="229"/>
        <v>3</v>
      </c>
      <c r="T918">
        <f t="shared" si="230"/>
        <v>6</v>
      </c>
      <c r="U918">
        <f t="shared" si="231"/>
        <v>4</v>
      </c>
      <c r="V918">
        <f t="shared" si="232"/>
        <v>5</v>
      </c>
      <c r="W918">
        <f t="shared" si="233"/>
        <v>3</v>
      </c>
      <c r="X918">
        <f t="shared" si="234"/>
        <v>4.5</v>
      </c>
      <c r="Y918">
        <f t="shared" si="235"/>
        <v>5</v>
      </c>
      <c r="Z918">
        <f t="shared" si="236"/>
        <v>4.5</v>
      </c>
      <c r="AA918">
        <f t="shared" si="237"/>
        <v>5</v>
      </c>
      <c r="AB918">
        <f t="shared" si="238"/>
        <v>3.5</v>
      </c>
      <c r="AC918">
        <v>4.4400000000000004</v>
      </c>
      <c r="AD918">
        <v>5.23</v>
      </c>
      <c r="AE918">
        <v>5.4</v>
      </c>
      <c r="AF918">
        <v>4.83</v>
      </c>
      <c r="AG918">
        <v>5.38</v>
      </c>
      <c r="AH918" t="str">
        <f>LOOKUP(X918,{0,2.99,4.44,5.89},{"Low","Medium Low","Medium High","High"})</f>
        <v>Medium High</v>
      </c>
      <c r="AI918" t="str">
        <f>LOOKUP(Y918,{0,4.12,5.23,6.34},{"Low","Medium Low","Medium High","High"})</f>
        <v>Medium Low</v>
      </c>
      <c r="AJ918" t="str">
        <f>LOOKUP(Z918,{0,4.08,5.4,6.72},{"Low","Medium Low","Medium High","High"})</f>
        <v>Medium Low</v>
      </c>
      <c r="AK918" t="str">
        <f>LOOKUP(AA918,{0,3.41,4.83,6.25},{"Low","Medium Low","Medium High","High"})</f>
        <v>Medium High</v>
      </c>
      <c r="AL918" t="str">
        <f>LOOKUP(AB918,{0,4.31,5.38,6.45},{"Low","Medium Low","Medium High","High"})</f>
        <v>Low</v>
      </c>
      <c r="AM918">
        <f>VLOOKUP(C918,'CLEAN DATA'!$C$1:$BE$1213,25,FALSE)</f>
        <v>10</v>
      </c>
      <c r="AN918">
        <f>VLOOKUP($C918,'CLEAN DATA'!$C$1:$BE$1213,2,FALSE)</f>
        <v>26</v>
      </c>
      <c r="AO918" t="str">
        <f t="shared" si="239"/>
        <v>&lt;=30</v>
      </c>
      <c r="AP918">
        <f>VLOOKUP(C918,'AT Copy'!C917:BP2129,66,FALSE)</f>
        <v>1</v>
      </c>
      <c r="AQ918">
        <f>VLOOKUP(C918,'AT Copy'!C917:BP2129,40,FALSE)</f>
        <v>1</v>
      </c>
    </row>
    <row r="919" spans="1:43" x14ac:dyDescent="0.2">
      <c r="A919">
        <v>918</v>
      </c>
      <c r="B919" s="2">
        <v>44099.579571759263</v>
      </c>
      <c r="C919" t="s">
        <v>1151</v>
      </c>
      <c r="D919">
        <v>7</v>
      </c>
      <c r="E919">
        <v>2</v>
      </c>
      <c r="F919">
        <v>7</v>
      </c>
      <c r="G919">
        <v>1</v>
      </c>
      <c r="H919">
        <v>5</v>
      </c>
      <c r="I919">
        <v>2</v>
      </c>
      <c r="J919">
        <v>7</v>
      </c>
      <c r="K919">
        <v>1</v>
      </c>
      <c r="L919">
        <v>7</v>
      </c>
      <c r="M919">
        <v>3</v>
      </c>
      <c r="N919">
        <f t="shared" si="224"/>
        <v>7</v>
      </c>
      <c r="O919">
        <f t="shared" si="225"/>
        <v>6</v>
      </c>
      <c r="P919">
        <f t="shared" si="226"/>
        <v>7</v>
      </c>
      <c r="Q919">
        <f t="shared" si="227"/>
        <v>7</v>
      </c>
      <c r="R919">
        <f t="shared" si="228"/>
        <v>5</v>
      </c>
      <c r="S919">
        <f t="shared" si="229"/>
        <v>6</v>
      </c>
      <c r="T919">
        <f t="shared" si="230"/>
        <v>7</v>
      </c>
      <c r="U919">
        <f t="shared" si="231"/>
        <v>7</v>
      </c>
      <c r="V919">
        <f t="shared" si="232"/>
        <v>7</v>
      </c>
      <c r="W919">
        <f t="shared" si="233"/>
        <v>5</v>
      </c>
      <c r="X919">
        <f t="shared" si="234"/>
        <v>6.5</v>
      </c>
      <c r="Y919">
        <f t="shared" si="235"/>
        <v>6.5</v>
      </c>
      <c r="Z919">
        <f t="shared" si="236"/>
        <v>7</v>
      </c>
      <c r="AA919">
        <f t="shared" si="237"/>
        <v>7</v>
      </c>
      <c r="AB919">
        <f t="shared" si="238"/>
        <v>5</v>
      </c>
      <c r="AC919">
        <v>4.4400000000000004</v>
      </c>
      <c r="AD919">
        <v>5.23</v>
      </c>
      <c r="AE919">
        <v>5.4</v>
      </c>
      <c r="AF919">
        <v>4.83</v>
      </c>
      <c r="AG919">
        <v>5.38</v>
      </c>
      <c r="AH919" t="str">
        <f>LOOKUP(X919,{0,2.99,4.44,5.89},{"Low","Medium Low","Medium High","High"})</f>
        <v>High</v>
      </c>
      <c r="AI919" t="str">
        <f>LOOKUP(Y919,{0,4.12,5.23,6.34},{"Low","Medium Low","Medium High","High"})</f>
        <v>High</v>
      </c>
      <c r="AJ919" t="str">
        <f>LOOKUP(Z919,{0,4.08,5.4,6.72},{"Low","Medium Low","Medium High","High"})</f>
        <v>High</v>
      </c>
      <c r="AK919" t="str">
        <f>LOOKUP(AA919,{0,3.41,4.83,6.25},{"Low","Medium Low","Medium High","High"})</f>
        <v>High</v>
      </c>
      <c r="AL919" t="str">
        <f>LOOKUP(AB919,{0,4.31,5.38,6.45},{"Low","Medium Low","Medium High","High"})</f>
        <v>Medium Low</v>
      </c>
      <c r="AM919">
        <f>VLOOKUP(C919,'CLEAN DATA'!$C$1:$BE$1213,25,FALSE)</f>
        <v>1</v>
      </c>
      <c r="AN919">
        <f>VLOOKUP($C919,'CLEAN DATA'!$C$1:$BE$1213,2,FALSE)</f>
        <v>43</v>
      </c>
      <c r="AO919" t="str">
        <f t="shared" si="239"/>
        <v>41-50</v>
      </c>
      <c r="AP919">
        <f>VLOOKUP(C919,'AT Copy'!C918:BP2130,66,FALSE)</f>
        <v>4</v>
      </c>
      <c r="AQ919">
        <f>VLOOKUP(C919,'AT Copy'!C918:BP2130,40,FALSE)</f>
        <v>1</v>
      </c>
    </row>
    <row r="920" spans="1:43" x14ac:dyDescent="0.2">
      <c r="A920">
        <v>919</v>
      </c>
      <c r="B920" s="2">
        <v>44099.580289351848</v>
      </c>
      <c r="C920" t="s">
        <v>1152</v>
      </c>
      <c r="D920">
        <v>2</v>
      </c>
      <c r="E920">
        <v>2</v>
      </c>
      <c r="F920">
        <v>6</v>
      </c>
      <c r="G920">
        <v>5</v>
      </c>
      <c r="H920">
        <v>5</v>
      </c>
      <c r="I920">
        <v>5</v>
      </c>
      <c r="J920">
        <v>7</v>
      </c>
      <c r="K920">
        <v>2</v>
      </c>
      <c r="L920">
        <v>5</v>
      </c>
      <c r="M920">
        <v>2</v>
      </c>
      <c r="N920">
        <f t="shared" si="224"/>
        <v>2</v>
      </c>
      <c r="O920">
        <f t="shared" si="225"/>
        <v>6</v>
      </c>
      <c r="P920">
        <f t="shared" si="226"/>
        <v>6</v>
      </c>
      <c r="Q920">
        <f t="shared" si="227"/>
        <v>3</v>
      </c>
      <c r="R920">
        <f t="shared" si="228"/>
        <v>5</v>
      </c>
      <c r="S920">
        <f t="shared" si="229"/>
        <v>3</v>
      </c>
      <c r="T920">
        <f t="shared" si="230"/>
        <v>7</v>
      </c>
      <c r="U920">
        <f t="shared" si="231"/>
        <v>6</v>
      </c>
      <c r="V920">
        <f t="shared" si="232"/>
        <v>5</v>
      </c>
      <c r="W920">
        <f t="shared" si="233"/>
        <v>6</v>
      </c>
      <c r="X920">
        <f t="shared" si="234"/>
        <v>2.5</v>
      </c>
      <c r="Y920">
        <f t="shared" si="235"/>
        <v>6.5</v>
      </c>
      <c r="Z920">
        <f t="shared" si="236"/>
        <v>6</v>
      </c>
      <c r="AA920">
        <f t="shared" si="237"/>
        <v>4</v>
      </c>
      <c r="AB920">
        <f t="shared" si="238"/>
        <v>5.5</v>
      </c>
      <c r="AC920">
        <v>4.4400000000000004</v>
      </c>
      <c r="AD920">
        <v>5.23</v>
      </c>
      <c r="AE920">
        <v>5.4</v>
      </c>
      <c r="AF920">
        <v>4.83</v>
      </c>
      <c r="AG920">
        <v>5.38</v>
      </c>
      <c r="AH920" t="str">
        <f>LOOKUP(X920,{0,2.99,4.44,5.89},{"Low","Medium Low","Medium High","High"})</f>
        <v>Low</v>
      </c>
      <c r="AI920" t="str">
        <f>LOOKUP(Y920,{0,4.12,5.23,6.34},{"Low","Medium Low","Medium High","High"})</f>
        <v>High</v>
      </c>
      <c r="AJ920" t="str">
        <f>LOOKUP(Z920,{0,4.08,5.4,6.72},{"Low","Medium Low","Medium High","High"})</f>
        <v>Medium High</v>
      </c>
      <c r="AK920" t="str">
        <f>LOOKUP(AA920,{0,3.41,4.83,6.25},{"Low","Medium Low","Medium High","High"})</f>
        <v>Medium Low</v>
      </c>
      <c r="AL920" t="str">
        <f>LOOKUP(AB920,{0,4.31,5.38,6.45},{"Low","Medium Low","Medium High","High"})</f>
        <v>Medium High</v>
      </c>
      <c r="AM920">
        <f>VLOOKUP(C920,'CLEAN DATA'!$C$1:$BE$1213,25,FALSE)</f>
        <v>9</v>
      </c>
      <c r="AN920">
        <f>VLOOKUP($C920,'CLEAN DATA'!$C$1:$BE$1213,2,FALSE)</f>
        <v>45</v>
      </c>
      <c r="AO920" t="str">
        <f t="shared" si="239"/>
        <v>41-50</v>
      </c>
      <c r="AP920">
        <f>VLOOKUP(C920,'AT Copy'!C919:BP2131,66,FALSE)</f>
        <v>6</v>
      </c>
      <c r="AQ920">
        <f>VLOOKUP(C920,'AT Copy'!C919:BP2131,40,FALSE)</f>
        <v>0</v>
      </c>
    </row>
    <row r="921" spans="1:43" x14ac:dyDescent="0.2">
      <c r="A921">
        <v>920</v>
      </c>
      <c r="B921" s="2">
        <v>44099.58053240741</v>
      </c>
      <c r="C921" t="s">
        <v>1153</v>
      </c>
      <c r="D921">
        <v>4</v>
      </c>
      <c r="E921">
        <v>4</v>
      </c>
      <c r="F921">
        <v>5</v>
      </c>
      <c r="G921">
        <v>5</v>
      </c>
      <c r="H921">
        <v>5</v>
      </c>
      <c r="I921">
        <v>4</v>
      </c>
      <c r="J921">
        <v>6</v>
      </c>
      <c r="K921">
        <v>3</v>
      </c>
      <c r="L921">
        <v>6</v>
      </c>
      <c r="M921">
        <v>4</v>
      </c>
      <c r="N921">
        <f t="shared" si="224"/>
        <v>4</v>
      </c>
      <c r="O921">
        <f t="shared" si="225"/>
        <v>4</v>
      </c>
      <c r="P921">
        <f t="shared" si="226"/>
        <v>5</v>
      </c>
      <c r="Q921">
        <f t="shared" si="227"/>
        <v>3</v>
      </c>
      <c r="R921">
        <f t="shared" si="228"/>
        <v>5</v>
      </c>
      <c r="S921">
        <f t="shared" si="229"/>
        <v>4</v>
      </c>
      <c r="T921">
        <f t="shared" si="230"/>
        <v>6</v>
      </c>
      <c r="U921">
        <f t="shared" si="231"/>
        <v>5</v>
      </c>
      <c r="V921">
        <f t="shared" si="232"/>
        <v>6</v>
      </c>
      <c r="W921">
        <f t="shared" si="233"/>
        <v>4</v>
      </c>
      <c r="X921">
        <f t="shared" si="234"/>
        <v>4</v>
      </c>
      <c r="Y921">
        <f t="shared" si="235"/>
        <v>5</v>
      </c>
      <c r="Z921">
        <f t="shared" si="236"/>
        <v>5</v>
      </c>
      <c r="AA921">
        <f t="shared" si="237"/>
        <v>4.5</v>
      </c>
      <c r="AB921">
        <f t="shared" si="238"/>
        <v>4.5</v>
      </c>
      <c r="AC921">
        <v>4.4400000000000004</v>
      </c>
      <c r="AD921">
        <v>5.23</v>
      </c>
      <c r="AE921">
        <v>5.4</v>
      </c>
      <c r="AF921">
        <v>4.83</v>
      </c>
      <c r="AG921">
        <v>5.38</v>
      </c>
      <c r="AH921" t="str">
        <f>LOOKUP(X921,{0,2.99,4.44,5.89},{"Low","Medium Low","Medium High","High"})</f>
        <v>Medium Low</v>
      </c>
      <c r="AI921" t="str">
        <f>LOOKUP(Y921,{0,4.12,5.23,6.34},{"Low","Medium Low","Medium High","High"})</f>
        <v>Medium Low</v>
      </c>
      <c r="AJ921" t="str">
        <f>LOOKUP(Z921,{0,4.08,5.4,6.72},{"Low","Medium Low","Medium High","High"})</f>
        <v>Medium Low</v>
      </c>
      <c r="AK921" t="str">
        <f>LOOKUP(AA921,{0,3.41,4.83,6.25},{"Low","Medium Low","Medium High","High"})</f>
        <v>Medium Low</v>
      </c>
      <c r="AL921" t="str">
        <f>LOOKUP(AB921,{0,4.31,5.38,6.45},{"Low","Medium Low","Medium High","High"})</f>
        <v>Medium Low</v>
      </c>
      <c r="AM921">
        <f>VLOOKUP(C921,'CLEAN DATA'!$C$1:$BE$1213,25,FALSE)</f>
        <v>3</v>
      </c>
      <c r="AN921">
        <f>VLOOKUP($C921,'CLEAN DATA'!$C$1:$BE$1213,2,FALSE)</f>
        <v>29</v>
      </c>
      <c r="AO921" t="str">
        <f t="shared" si="239"/>
        <v>&lt;=30</v>
      </c>
      <c r="AP921">
        <f>VLOOKUP(C921,'AT Copy'!C920:BP2132,66,FALSE)</f>
        <v>1</v>
      </c>
      <c r="AQ921">
        <f>VLOOKUP(C921,'AT Copy'!C920:BP2132,40,FALSE)</f>
        <v>0</v>
      </c>
    </row>
    <row r="922" spans="1:43" x14ac:dyDescent="0.2">
      <c r="A922">
        <v>921</v>
      </c>
      <c r="B922" s="2">
        <v>44099.581157407411</v>
      </c>
      <c r="C922" t="s">
        <v>1154</v>
      </c>
      <c r="D922">
        <v>6</v>
      </c>
      <c r="E922">
        <v>7</v>
      </c>
      <c r="F922">
        <v>6</v>
      </c>
      <c r="G922">
        <v>7</v>
      </c>
      <c r="H922">
        <v>7</v>
      </c>
      <c r="I922">
        <v>6</v>
      </c>
      <c r="J922">
        <v>6</v>
      </c>
      <c r="K922">
        <v>6</v>
      </c>
      <c r="L922">
        <v>7</v>
      </c>
      <c r="M922">
        <v>6</v>
      </c>
      <c r="N922">
        <f t="shared" si="224"/>
        <v>6</v>
      </c>
      <c r="O922">
        <f t="shared" si="225"/>
        <v>1</v>
      </c>
      <c r="P922">
        <f t="shared" si="226"/>
        <v>6</v>
      </c>
      <c r="Q922">
        <f t="shared" si="227"/>
        <v>1</v>
      </c>
      <c r="R922">
        <f t="shared" si="228"/>
        <v>7</v>
      </c>
      <c r="S922">
        <f t="shared" si="229"/>
        <v>2</v>
      </c>
      <c r="T922">
        <f t="shared" si="230"/>
        <v>6</v>
      </c>
      <c r="U922">
        <f t="shared" si="231"/>
        <v>2</v>
      </c>
      <c r="V922">
        <f t="shared" si="232"/>
        <v>7</v>
      </c>
      <c r="W922">
        <f t="shared" si="233"/>
        <v>2</v>
      </c>
      <c r="X922">
        <f t="shared" si="234"/>
        <v>4</v>
      </c>
      <c r="Y922">
        <f t="shared" si="235"/>
        <v>3.5</v>
      </c>
      <c r="Z922">
        <f t="shared" si="236"/>
        <v>4</v>
      </c>
      <c r="AA922">
        <f t="shared" si="237"/>
        <v>4</v>
      </c>
      <c r="AB922">
        <f t="shared" si="238"/>
        <v>4.5</v>
      </c>
      <c r="AC922">
        <v>4.4400000000000004</v>
      </c>
      <c r="AD922">
        <v>5.23</v>
      </c>
      <c r="AE922">
        <v>5.4</v>
      </c>
      <c r="AF922">
        <v>4.83</v>
      </c>
      <c r="AG922">
        <v>5.38</v>
      </c>
      <c r="AH922" t="str">
        <f>LOOKUP(X922,{0,2.99,4.44,5.89},{"Low","Medium Low","Medium High","High"})</f>
        <v>Medium Low</v>
      </c>
      <c r="AI922" t="str">
        <f>LOOKUP(Y922,{0,4.12,5.23,6.34},{"Low","Medium Low","Medium High","High"})</f>
        <v>Low</v>
      </c>
      <c r="AJ922" t="str">
        <f>LOOKUP(Z922,{0,4.08,5.4,6.72},{"Low","Medium Low","Medium High","High"})</f>
        <v>Low</v>
      </c>
      <c r="AK922" t="str">
        <f>LOOKUP(AA922,{0,3.41,4.83,6.25},{"Low","Medium Low","Medium High","High"})</f>
        <v>Medium Low</v>
      </c>
      <c r="AL922" t="str">
        <f>LOOKUP(AB922,{0,4.31,5.38,6.45},{"Low","Medium Low","Medium High","High"})</f>
        <v>Medium Low</v>
      </c>
      <c r="AM922">
        <f>VLOOKUP(C922,'CLEAN DATA'!$C$1:$BE$1213,25,FALSE)</f>
        <v>1</v>
      </c>
      <c r="AN922">
        <f>VLOOKUP($C922,'CLEAN DATA'!$C$1:$BE$1213,2,FALSE)</f>
        <v>41</v>
      </c>
      <c r="AO922" t="str">
        <f t="shared" si="239"/>
        <v>41-50</v>
      </c>
      <c r="AP922">
        <f>VLOOKUP(C922,'AT Copy'!C921:BP2133,66,FALSE)</f>
        <v>1</v>
      </c>
      <c r="AQ922">
        <f>VLOOKUP(C922,'AT Copy'!C921:BP2133,40,FALSE)</f>
        <v>0</v>
      </c>
    </row>
    <row r="923" spans="1:43" x14ac:dyDescent="0.2">
      <c r="A923">
        <v>922</v>
      </c>
      <c r="B923" s="2">
        <v>44099.581909722219</v>
      </c>
      <c r="C923" t="s">
        <v>1155</v>
      </c>
      <c r="D923">
        <v>5</v>
      </c>
      <c r="E923">
        <v>2</v>
      </c>
      <c r="F923">
        <v>6</v>
      </c>
      <c r="G923">
        <v>2</v>
      </c>
      <c r="H923">
        <v>7</v>
      </c>
      <c r="I923">
        <v>2</v>
      </c>
      <c r="J923">
        <v>6</v>
      </c>
      <c r="K923">
        <v>2</v>
      </c>
      <c r="L923">
        <v>5</v>
      </c>
      <c r="M923">
        <v>3</v>
      </c>
      <c r="N923">
        <f t="shared" si="224"/>
        <v>5</v>
      </c>
      <c r="O923">
        <f t="shared" si="225"/>
        <v>6</v>
      </c>
      <c r="P923">
        <f t="shared" si="226"/>
        <v>6</v>
      </c>
      <c r="Q923">
        <f t="shared" si="227"/>
        <v>6</v>
      </c>
      <c r="R923">
        <f t="shared" si="228"/>
        <v>7</v>
      </c>
      <c r="S923">
        <f t="shared" si="229"/>
        <v>6</v>
      </c>
      <c r="T923">
        <f t="shared" si="230"/>
        <v>6</v>
      </c>
      <c r="U923">
        <f t="shared" si="231"/>
        <v>6</v>
      </c>
      <c r="V923">
        <f t="shared" si="232"/>
        <v>5</v>
      </c>
      <c r="W923">
        <f t="shared" si="233"/>
        <v>5</v>
      </c>
      <c r="X923">
        <f t="shared" si="234"/>
        <v>5.5</v>
      </c>
      <c r="Y923">
        <f t="shared" si="235"/>
        <v>6</v>
      </c>
      <c r="Z923">
        <f t="shared" si="236"/>
        <v>6</v>
      </c>
      <c r="AA923">
        <f t="shared" si="237"/>
        <v>5.5</v>
      </c>
      <c r="AB923">
        <f t="shared" si="238"/>
        <v>6</v>
      </c>
      <c r="AC923">
        <v>4.4400000000000004</v>
      </c>
      <c r="AD923">
        <v>5.23</v>
      </c>
      <c r="AE923">
        <v>5.4</v>
      </c>
      <c r="AF923">
        <v>4.83</v>
      </c>
      <c r="AG923">
        <v>5.38</v>
      </c>
      <c r="AH923" t="str">
        <f>LOOKUP(X923,{0,2.99,4.44,5.89},{"Low","Medium Low","Medium High","High"})</f>
        <v>Medium High</v>
      </c>
      <c r="AI923" t="str">
        <f>LOOKUP(Y923,{0,4.12,5.23,6.34},{"Low","Medium Low","Medium High","High"})</f>
        <v>Medium High</v>
      </c>
      <c r="AJ923" t="str">
        <f>LOOKUP(Z923,{0,4.08,5.4,6.72},{"Low","Medium Low","Medium High","High"})</f>
        <v>Medium High</v>
      </c>
      <c r="AK923" t="str">
        <f>LOOKUP(AA923,{0,3.41,4.83,6.25},{"Low","Medium Low","Medium High","High"})</f>
        <v>Medium High</v>
      </c>
      <c r="AL923" t="str">
        <f>LOOKUP(AB923,{0,4.31,5.38,6.45},{"Low","Medium Low","Medium High","High"})</f>
        <v>Medium High</v>
      </c>
      <c r="AM923">
        <f>VLOOKUP(C923,'CLEAN DATA'!$C$1:$BE$1213,25,FALSE)</f>
        <v>12</v>
      </c>
      <c r="AN923">
        <f>VLOOKUP($C923,'CLEAN DATA'!$C$1:$BE$1213,2,FALSE)</f>
        <v>32</v>
      </c>
      <c r="AO923" t="str">
        <f t="shared" si="239"/>
        <v>31-40</v>
      </c>
      <c r="AP923">
        <f>VLOOKUP(C923,'AT Copy'!C922:BP2134,66,FALSE)</f>
        <v>4</v>
      </c>
      <c r="AQ923">
        <f>VLOOKUP(C923,'AT Copy'!C922:BP2134,40,FALSE)</f>
        <v>0</v>
      </c>
    </row>
    <row r="924" spans="1:43" x14ac:dyDescent="0.2">
      <c r="A924">
        <v>923</v>
      </c>
      <c r="B924" s="2">
        <v>44099.582129629627</v>
      </c>
      <c r="C924" t="s">
        <v>1156</v>
      </c>
      <c r="D924">
        <v>6</v>
      </c>
      <c r="E924">
        <v>7</v>
      </c>
      <c r="F924">
        <v>6</v>
      </c>
      <c r="G924">
        <v>6</v>
      </c>
      <c r="H924">
        <v>6</v>
      </c>
      <c r="I924">
        <v>2</v>
      </c>
      <c r="J924">
        <v>6</v>
      </c>
      <c r="K924">
        <v>2</v>
      </c>
      <c r="L924">
        <v>2</v>
      </c>
      <c r="M924">
        <v>3</v>
      </c>
      <c r="N924">
        <f t="shared" si="224"/>
        <v>6</v>
      </c>
      <c r="O924">
        <f t="shared" si="225"/>
        <v>1</v>
      </c>
      <c r="P924">
        <f t="shared" si="226"/>
        <v>6</v>
      </c>
      <c r="Q924">
        <f t="shared" si="227"/>
        <v>2</v>
      </c>
      <c r="R924">
        <f t="shared" si="228"/>
        <v>6</v>
      </c>
      <c r="S924">
        <f t="shared" si="229"/>
        <v>6</v>
      </c>
      <c r="T924">
        <f t="shared" si="230"/>
        <v>6</v>
      </c>
      <c r="U924">
        <f t="shared" si="231"/>
        <v>6</v>
      </c>
      <c r="V924">
        <f t="shared" si="232"/>
        <v>2</v>
      </c>
      <c r="W924">
        <f t="shared" si="233"/>
        <v>5</v>
      </c>
      <c r="X924">
        <f t="shared" si="234"/>
        <v>6</v>
      </c>
      <c r="Y924">
        <f t="shared" si="235"/>
        <v>3.5</v>
      </c>
      <c r="Z924">
        <f t="shared" si="236"/>
        <v>6</v>
      </c>
      <c r="AA924">
        <f t="shared" si="237"/>
        <v>2</v>
      </c>
      <c r="AB924">
        <f t="shared" si="238"/>
        <v>5.5</v>
      </c>
      <c r="AC924">
        <v>4.4400000000000004</v>
      </c>
      <c r="AD924">
        <v>5.23</v>
      </c>
      <c r="AE924">
        <v>5.4</v>
      </c>
      <c r="AF924">
        <v>4.83</v>
      </c>
      <c r="AG924">
        <v>5.38</v>
      </c>
      <c r="AH924" t="str">
        <f>LOOKUP(X924,{0,2.99,4.44,5.89},{"Low","Medium Low","Medium High","High"})</f>
        <v>High</v>
      </c>
      <c r="AI924" t="str">
        <f>LOOKUP(Y924,{0,4.12,5.23,6.34},{"Low","Medium Low","Medium High","High"})</f>
        <v>Low</v>
      </c>
      <c r="AJ924" t="str">
        <f>LOOKUP(Z924,{0,4.08,5.4,6.72},{"Low","Medium Low","Medium High","High"})</f>
        <v>Medium High</v>
      </c>
      <c r="AK924" t="str">
        <f>LOOKUP(AA924,{0,3.41,4.83,6.25},{"Low","Medium Low","Medium High","High"})</f>
        <v>Low</v>
      </c>
      <c r="AL924" t="str">
        <f>LOOKUP(AB924,{0,4.31,5.38,6.45},{"Low","Medium Low","Medium High","High"})</f>
        <v>Medium High</v>
      </c>
      <c r="AM924">
        <f>VLOOKUP(C924,'CLEAN DATA'!$C$1:$BE$1213,25,FALSE)</f>
        <v>14</v>
      </c>
      <c r="AN924">
        <f>VLOOKUP($C924,'CLEAN DATA'!$C$1:$BE$1213,2,FALSE)</f>
        <v>66</v>
      </c>
      <c r="AO924" t="str">
        <f t="shared" si="239"/>
        <v>60+</v>
      </c>
      <c r="AP924">
        <f>VLOOKUP(C924,'AT Copy'!C923:BP2135,66,FALSE)</f>
        <v>7</v>
      </c>
      <c r="AQ924">
        <f>VLOOKUP(C924,'AT Copy'!C923:BP2135,40,FALSE)</f>
        <v>1</v>
      </c>
    </row>
    <row r="925" spans="1:43" x14ac:dyDescent="0.2">
      <c r="A925">
        <v>924</v>
      </c>
      <c r="B925" s="2">
        <v>44099.58216435185</v>
      </c>
      <c r="C925" t="s">
        <v>1157</v>
      </c>
      <c r="D925">
        <v>2</v>
      </c>
      <c r="E925">
        <v>2</v>
      </c>
      <c r="F925">
        <v>4</v>
      </c>
      <c r="G925">
        <v>6</v>
      </c>
      <c r="H925">
        <v>4</v>
      </c>
      <c r="I925">
        <v>5</v>
      </c>
      <c r="J925">
        <v>5</v>
      </c>
      <c r="K925">
        <v>2</v>
      </c>
      <c r="L925">
        <v>5</v>
      </c>
      <c r="M925">
        <v>4</v>
      </c>
      <c r="N925">
        <f t="shared" si="224"/>
        <v>2</v>
      </c>
      <c r="O925">
        <f t="shared" si="225"/>
        <v>6</v>
      </c>
      <c r="P925">
        <f t="shared" si="226"/>
        <v>4</v>
      </c>
      <c r="Q925">
        <f t="shared" si="227"/>
        <v>2</v>
      </c>
      <c r="R925">
        <f t="shared" si="228"/>
        <v>4</v>
      </c>
      <c r="S925">
        <f t="shared" si="229"/>
        <v>3</v>
      </c>
      <c r="T925">
        <f t="shared" si="230"/>
        <v>5</v>
      </c>
      <c r="U925">
        <f t="shared" si="231"/>
        <v>6</v>
      </c>
      <c r="V925">
        <f t="shared" si="232"/>
        <v>5</v>
      </c>
      <c r="W925">
        <f t="shared" si="233"/>
        <v>4</v>
      </c>
      <c r="X925">
        <f t="shared" si="234"/>
        <v>2.5</v>
      </c>
      <c r="Y925">
        <f t="shared" si="235"/>
        <v>5.5</v>
      </c>
      <c r="Z925">
        <f t="shared" si="236"/>
        <v>5</v>
      </c>
      <c r="AA925">
        <f t="shared" si="237"/>
        <v>3.5</v>
      </c>
      <c r="AB925">
        <f t="shared" si="238"/>
        <v>4</v>
      </c>
      <c r="AC925">
        <v>4.4400000000000004</v>
      </c>
      <c r="AD925">
        <v>5.23</v>
      </c>
      <c r="AE925">
        <v>5.4</v>
      </c>
      <c r="AF925">
        <v>4.83</v>
      </c>
      <c r="AG925">
        <v>5.38</v>
      </c>
      <c r="AH925" t="str">
        <f>LOOKUP(X925,{0,2.99,4.44,5.89},{"Low","Medium Low","Medium High","High"})</f>
        <v>Low</v>
      </c>
      <c r="AI925" t="str">
        <f>LOOKUP(Y925,{0,4.12,5.23,6.34},{"Low","Medium Low","Medium High","High"})</f>
        <v>Medium High</v>
      </c>
      <c r="AJ925" t="str">
        <f>LOOKUP(Z925,{0,4.08,5.4,6.72},{"Low","Medium Low","Medium High","High"})</f>
        <v>Medium Low</v>
      </c>
      <c r="AK925" t="str">
        <f>LOOKUP(AA925,{0,3.41,4.83,6.25},{"Low","Medium Low","Medium High","High"})</f>
        <v>Medium Low</v>
      </c>
      <c r="AL925" t="str">
        <f>LOOKUP(AB925,{0,4.31,5.38,6.45},{"Low","Medium Low","Medium High","High"})</f>
        <v>Low</v>
      </c>
      <c r="AM925">
        <f>VLOOKUP(C925,'CLEAN DATA'!$C$1:$BE$1213,25,FALSE)</f>
        <v>12</v>
      </c>
      <c r="AN925">
        <f>VLOOKUP($C925,'CLEAN DATA'!$C$1:$BE$1213,2,FALSE)</f>
        <v>73</v>
      </c>
      <c r="AO925" t="str">
        <f t="shared" si="239"/>
        <v>60+</v>
      </c>
      <c r="AP925">
        <f>VLOOKUP(C925,'AT Copy'!C924:BP2136,66,FALSE)</f>
        <v>5</v>
      </c>
      <c r="AQ925">
        <f>VLOOKUP(C925,'AT Copy'!C924:BP2136,40,FALSE)</f>
        <v>0</v>
      </c>
    </row>
    <row r="926" spans="1:43" x14ac:dyDescent="0.2">
      <c r="A926">
        <v>925</v>
      </c>
      <c r="B926" s="2">
        <v>44099.582268518519</v>
      </c>
      <c r="C926" t="s">
        <v>1159</v>
      </c>
      <c r="D926">
        <v>6</v>
      </c>
      <c r="E926">
        <v>1</v>
      </c>
      <c r="F926">
        <v>6</v>
      </c>
      <c r="G926">
        <v>1</v>
      </c>
      <c r="H926">
        <v>7</v>
      </c>
      <c r="I926">
        <v>1</v>
      </c>
      <c r="J926">
        <v>7</v>
      </c>
      <c r="K926">
        <v>2</v>
      </c>
      <c r="L926">
        <v>4</v>
      </c>
      <c r="M926">
        <v>6</v>
      </c>
      <c r="N926">
        <f t="shared" si="224"/>
        <v>6</v>
      </c>
      <c r="O926">
        <f t="shared" si="225"/>
        <v>7</v>
      </c>
      <c r="P926">
        <f t="shared" si="226"/>
        <v>6</v>
      </c>
      <c r="Q926">
        <f t="shared" si="227"/>
        <v>7</v>
      </c>
      <c r="R926">
        <f t="shared" si="228"/>
        <v>7</v>
      </c>
      <c r="S926">
        <f t="shared" si="229"/>
        <v>7</v>
      </c>
      <c r="T926">
        <f t="shared" si="230"/>
        <v>7</v>
      </c>
      <c r="U926">
        <f t="shared" si="231"/>
        <v>6</v>
      </c>
      <c r="V926">
        <f t="shared" si="232"/>
        <v>4</v>
      </c>
      <c r="W926">
        <f t="shared" si="233"/>
        <v>2</v>
      </c>
      <c r="X926">
        <f t="shared" si="234"/>
        <v>6.5</v>
      </c>
      <c r="Y926">
        <f t="shared" si="235"/>
        <v>7</v>
      </c>
      <c r="Z926">
        <f t="shared" si="236"/>
        <v>6</v>
      </c>
      <c r="AA926">
        <f t="shared" si="237"/>
        <v>5.5</v>
      </c>
      <c r="AB926">
        <f t="shared" si="238"/>
        <v>4.5</v>
      </c>
      <c r="AC926">
        <v>4.4400000000000004</v>
      </c>
      <c r="AD926">
        <v>5.23</v>
      </c>
      <c r="AE926">
        <v>5.4</v>
      </c>
      <c r="AF926">
        <v>4.83</v>
      </c>
      <c r="AG926">
        <v>5.38</v>
      </c>
      <c r="AH926" t="str">
        <f>LOOKUP(X926,{0,2.99,4.44,5.89},{"Low","Medium Low","Medium High","High"})</f>
        <v>High</v>
      </c>
      <c r="AI926" t="str">
        <f>LOOKUP(Y926,{0,4.12,5.23,6.34},{"Low","Medium Low","Medium High","High"})</f>
        <v>High</v>
      </c>
      <c r="AJ926" t="str">
        <f>LOOKUP(Z926,{0,4.08,5.4,6.72},{"Low","Medium Low","Medium High","High"})</f>
        <v>Medium High</v>
      </c>
      <c r="AK926" t="str">
        <f>LOOKUP(AA926,{0,3.41,4.83,6.25},{"Low","Medium Low","Medium High","High"})</f>
        <v>Medium High</v>
      </c>
      <c r="AL926" t="str">
        <f>LOOKUP(AB926,{0,4.31,5.38,6.45},{"Low","Medium Low","Medium High","High"})</f>
        <v>Medium Low</v>
      </c>
      <c r="AM926">
        <f>VLOOKUP(C926,'CLEAN DATA'!$C$1:$BE$1213,25,FALSE)</f>
        <v>13</v>
      </c>
      <c r="AN926">
        <f>VLOOKUP($C926,'CLEAN DATA'!$C$1:$BE$1213,2,FALSE)</f>
        <v>46</v>
      </c>
      <c r="AO926" t="str">
        <f t="shared" si="239"/>
        <v>41-50</v>
      </c>
      <c r="AP926">
        <f>VLOOKUP(C926,'AT Copy'!C925:BP2137,66,FALSE)</f>
        <v>4</v>
      </c>
      <c r="AQ926">
        <f>VLOOKUP(C926,'AT Copy'!C925:BP2137,40,FALSE)</f>
        <v>1</v>
      </c>
    </row>
    <row r="927" spans="1:43" x14ac:dyDescent="0.2">
      <c r="A927">
        <v>926</v>
      </c>
      <c r="B927" s="2">
        <v>44099.58315972222</v>
      </c>
      <c r="C927" t="s">
        <v>1161</v>
      </c>
      <c r="D927">
        <v>5</v>
      </c>
      <c r="E927">
        <v>7</v>
      </c>
      <c r="F927">
        <v>6</v>
      </c>
      <c r="G927">
        <v>7</v>
      </c>
      <c r="H927">
        <v>6</v>
      </c>
      <c r="I927">
        <v>5</v>
      </c>
      <c r="J927">
        <v>7</v>
      </c>
      <c r="K927">
        <v>4</v>
      </c>
      <c r="L927">
        <v>6</v>
      </c>
      <c r="M927">
        <v>6</v>
      </c>
      <c r="N927">
        <f t="shared" si="224"/>
        <v>5</v>
      </c>
      <c r="O927">
        <f t="shared" si="225"/>
        <v>1</v>
      </c>
      <c r="P927">
        <f t="shared" si="226"/>
        <v>6</v>
      </c>
      <c r="Q927">
        <f t="shared" si="227"/>
        <v>1</v>
      </c>
      <c r="R927">
        <f t="shared" si="228"/>
        <v>6</v>
      </c>
      <c r="S927">
        <f t="shared" si="229"/>
        <v>3</v>
      </c>
      <c r="T927">
        <f t="shared" si="230"/>
        <v>7</v>
      </c>
      <c r="U927">
        <f t="shared" si="231"/>
        <v>4</v>
      </c>
      <c r="V927">
        <f t="shared" si="232"/>
        <v>6</v>
      </c>
      <c r="W927">
        <f t="shared" si="233"/>
        <v>2</v>
      </c>
      <c r="X927">
        <f t="shared" si="234"/>
        <v>4</v>
      </c>
      <c r="Y927">
        <f t="shared" si="235"/>
        <v>4</v>
      </c>
      <c r="Z927">
        <f t="shared" si="236"/>
        <v>5</v>
      </c>
      <c r="AA927">
        <f t="shared" si="237"/>
        <v>3.5</v>
      </c>
      <c r="AB927">
        <f t="shared" si="238"/>
        <v>4</v>
      </c>
      <c r="AC927">
        <v>4.4400000000000004</v>
      </c>
      <c r="AD927">
        <v>5.23</v>
      </c>
      <c r="AE927">
        <v>5.4</v>
      </c>
      <c r="AF927">
        <v>4.83</v>
      </c>
      <c r="AG927">
        <v>5.38</v>
      </c>
      <c r="AH927" t="str">
        <f>LOOKUP(X927,{0,2.99,4.44,5.89},{"Low","Medium Low","Medium High","High"})</f>
        <v>Medium Low</v>
      </c>
      <c r="AI927" t="str">
        <f>LOOKUP(Y927,{0,4.12,5.23,6.34},{"Low","Medium Low","Medium High","High"})</f>
        <v>Low</v>
      </c>
      <c r="AJ927" t="str">
        <f>LOOKUP(Z927,{0,4.08,5.4,6.72},{"Low","Medium Low","Medium High","High"})</f>
        <v>Medium Low</v>
      </c>
      <c r="AK927" t="str">
        <f>LOOKUP(AA927,{0,3.41,4.83,6.25},{"Low","Medium Low","Medium High","High"})</f>
        <v>Medium Low</v>
      </c>
      <c r="AL927" t="str">
        <f>LOOKUP(AB927,{0,4.31,5.38,6.45},{"Low","Medium Low","Medium High","High"})</f>
        <v>Low</v>
      </c>
      <c r="AM927">
        <f>VLOOKUP(C927,'CLEAN DATA'!$C$1:$BE$1213,25,FALSE)</f>
        <v>1</v>
      </c>
      <c r="AN927">
        <f>VLOOKUP($C927,'CLEAN DATA'!$C$1:$BE$1213,2,FALSE)</f>
        <v>35</v>
      </c>
      <c r="AO927" t="str">
        <f t="shared" si="239"/>
        <v>31-40</v>
      </c>
      <c r="AP927">
        <f>VLOOKUP(C927,'AT Copy'!C926:BP2138,66,FALSE)</f>
        <v>1</v>
      </c>
      <c r="AQ927">
        <f>VLOOKUP(C927,'AT Copy'!C926:BP2138,40,FALSE)</f>
        <v>1</v>
      </c>
    </row>
    <row r="928" spans="1:43" x14ac:dyDescent="0.2">
      <c r="A928">
        <v>927</v>
      </c>
      <c r="B928" s="2">
        <v>44099.583414351851</v>
      </c>
      <c r="C928" t="s">
        <v>1162</v>
      </c>
      <c r="D928">
        <v>4</v>
      </c>
      <c r="E928">
        <v>2</v>
      </c>
      <c r="F928">
        <v>7</v>
      </c>
      <c r="G928">
        <v>2</v>
      </c>
      <c r="H928">
        <v>6</v>
      </c>
      <c r="I928">
        <v>5</v>
      </c>
      <c r="J928">
        <v>6</v>
      </c>
      <c r="K928">
        <v>1</v>
      </c>
      <c r="L928">
        <v>6</v>
      </c>
      <c r="M928">
        <v>2</v>
      </c>
      <c r="N928">
        <f t="shared" si="224"/>
        <v>4</v>
      </c>
      <c r="O928">
        <f t="shared" si="225"/>
        <v>6</v>
      </c>
      <c r="P928">
        <f t="shared" si="226"/>
        <v>7</v>
      </c>
      <c r="Q928">
        <f t="shared" si="227"/>
        <v>6</v>
      </c>
      <c r="R928">
        <f t="shared" si="228"/>
        <v>6</v>
      </c>
      <c r="S928">
        <f t="shared" si="229"/>
        <v>3</v>
      </c>
      <c r="T928">
        <f t="shared" si="230"/>
        <v>6</v>
      </c>
      <c r="U928">
        <f t="shared" si="231"/>
        <v>7</v>
      </c>
      <c r="V928">
        <f t="shared" si="232"/>
        <v>6</v>
      </c>
      <c r="W928">
        <f t="shared" si="233"/>
        <v>6</v>
      </c>
      <c r="X928">
        <f t="shared" si="234"/>
        <v>3.5</v>
      </c>
      <c r="Y928">
        <f t="shared" si="235"/>
        <v>6</v>
      </c>
      <c r="Z928">
        <f t="shared" si="236"/>
        <v>7</v>
      </c>
      <c r="AA928">
        <f t="shared" si="237"/>
        <v>6</v>
      </c>
      <c r="AB928">
        <f t="shared" si="238"/>
        <v>6</v>
      </c>
      <c r="AC928">
        <v>4.4400000000000004</v>
      </c>
      <c r="AD928">
        <v>5.23</v>
      </c>
      <c r="AE928">
        <v>5.4</v>
      </c>
      <c r="AF928">
        <v>4.83</v>
      </c>
      <c r="AG928">
        <v>5.38</v>
      </c>
      <c r="AH928" t="str">
        <f>LOOKUP(X928,{0,2.99,4.44,5.89},{"Low","Medium Low","Medium High","High"})</f>
        <v>Medium Low</v>
      </c>
      <c r="AI928" t="str">
        <f>LOOKUP(Y928,{0,4.12,5.23,6.34},{"Low","Medium Low","Medium High","High"})</f>
        <v>Medium High</v>
      </c>
      <c r="AJ928" t="str">
        <f>LOOKUP(Z928,{0,4.08,5.4,6.72},{"Low","Medium Low","Medium High","High"})</f>
        <v>High</v>
      </c>
      <c r="AK928" t="str">
        <f>LOOKUP(AA928,{0,3.41,4.83,6.25},{"Low","Medium Low","Medium High","High"})</f>
        <v>Medium High</v>
      </c>
      <c r="AL928" t="str">
        <f>LOOKUP(AB928,{0,4.31,5.38,6.45},{"Low","Medium Low","Medium High","High"})</f>
        <v>Medium High</v>
      </c>
      <c r="AM928">
        <f>VLOOKUP(C928,'CLEAN DATA'!$C$1:$BE$1213,25,FALSE)</f>
        <v>13</v>
      </c>
      <c r="AN928">
        <f>VLOOKUP($C928,'CLEAN DATA'!$C$1:$BE$1213,2,FALSE)</f>
        <v>51</v>
      </c>
      <c r="AO928" t="str">
        <f t="shared" si="239"/>
        <v>51-60</v>
      </c>
      <c r="AP928">
        <f>VLOOKUP(C928,'AT Copy'!C927:BP2139,66,FALSE)</f>
        <v>8</v>
      </c>
      <c r="AQ928">
        <f>VLOOKUP(C928,'AT Copy'!C927:BP2139,40,FALSE)</f>
        <v>1</v>
      </c>
    </row>
    <row r="929" spans="1:43" x14ac:dyDescent="0.2">
      <c r="A929">
        <v>928</v>
      </c>
      <c r="B929" s="2">
        <v>44099.583495370367</v>
      </c>
      <c r="C929" t="s">
        <v>1163</v>
      </c>
      <c r="D929">
        <v>5</v>
      </c>
      <c r="E929">
        <v>3</v>
      </c>
      <c r="F929">
        <v>5</v>
      </c>
      <c r="G929">
        <v>4</v>
      </c>
      <c r="H929">
        <v>6</v>
      </c>
      <c r="I929">
        <v>4</v>
      </c>
      <c r="J929">
        <v>4</v>
      </c>
      <c r="K929">
        <v>3</v>
      </c>
      <c r="L929">
        <v>4</v>
      </c>
      <c r="M929">
        <v>4</v>
      </c>
      <c r="N929">
        <f t="shared" si="224"/>
        <v>5</v>
      </c>
      <c r="O929">
        <f t="shared" si="225"/>
        <v>5</v>
      </c>
      <c r="P929">
        <f t="shared" si="226"/>
        <v>5</v>
      </c>
      <c r="Q929">
        <f t="shared" si="227"/>
        <v>4</v>
      </c>
      <c r="R929">
        <f t="shared" si="228"/>
        <v>6</v>
      </c>
      <c r="S929">
        <f t="shared" si="229"/>
        <v>4</v>
      </c>
      <c r="T929">
        <f t="shared" si="230"/>
        <v>4</v>
      </c>
      <c r="U929">
        <f t="shared" si="231"/>
        <v>5</v>
      </c>
      <c r="V929">
        <f t="shared" si="232"/>
        <v>4</v>
      </c>
      <c r="W929">
        <f t="shared" si="233"/>
        <v>4</v>
      </c>
      <c r="X929">
        <f t="shared" si="234"/>
        <v>4.5</v>
      </c>
      <c r="Y929">
        <f t="shared" si="235"/>
        <v>4.5</v>
      </c>
      <c r="Z929">
        <f t="shared" si="236"/>
        <v>5</v>
      </c>
      <c r="AA929">
        <f t="shared" si="237"/>
        <v>4</v>
      </c>
      <c r="AB929">
        <f t="shared" si="238"/>
        <v>5</v>
      </c>
      <c r="AC929">
        <v>4.4400000000000004</v>
      </c>
      <c r="AD929">
        <v>5.23</v>
      </c>
      <c r="AE929">
        <v>5.4</v>
      </c>
      <c r="AF929">
        <v>4.83</v>
      </c>
      <c r="AG929">
        <v>5.38</v>
      </c>
      <c r="AH929" t="str">
        <f>LOOKUP(X929,{0,2.99,4.44,5.89},{"Low","Medium Low","Medium High","High"})</f>
        <v>Medium High</v>
      </c>
      <c r="AI929" t="str">
        <f>LOOKUP(Y929,{0,4.12,5.23,6.34},{"Low","Medium Low","Medium High","High"})</f>
        <v>Medium Low</v>
      </c>
      <c r="AJ929" t="str">
        <f>LOOKUP(Z929,{0,4.08,5.4,6.72},{"Low","Medium Low","Medium High","High"})</f>
        <v>Medium Low</v>
      </c>
      <c r="AK929" t="str">
        <f>LOOKUP(AA929,{0,3.41,4.83,6.25},{"Low","Medium Low","Medium High","High"})</f>
        <v>Medium Low</v>
      </c>
      <c r="AL929" t="str">
        <f>LOOKUP(AB929,{0,4.31,5.38,6.45},{"Low","Medium Low","Medium High","High"})</f>
        <v>Medium Low</v>
      </c>
      <c r="AM929">
        <f>VLOOKUP(C929,'CLEAN DATA'!$C$1:$BE$1213,25,FALSE)</f>
        <v>1</v>
      </c>
      <c r="AN929">
        <f>VLOOKUP($C929,'CLEAN DATA'!$C$1:$BE$1213,2,FALSE)</f>
        <v>43</v>
      </c>
      <c r="AO929" t="str">
        <f t="shared" si="239"/>
        <v>41-50</v>
      </c>
      <c r="AP929">
        <f>VLOOKUP(C929,'AT Copy'!C928:BP2140,66,FALSE)</f>
        <v>7</v>
      </c>
      <c r="AQ929">
        <f>VLOOKUP(C929,'AT Copy'!C928:BP2140,40,FALSE)</f>
        <v>1</v>
      </c>
    </row>
    <row r="930" spans="1:43" x14ac:dyDescent="0.2">
      <c r="A930">
        <v>929</v>
      </c>
      <c r="B930" s="2">
        <v>44099.583819444444</v>
      </c>
      <c r="C930" t="s">
        <v>1164</v>
      </c>
      <c r="D930">
        <v>2</v>
      </c>
      <c r="E930">
        <v>3</v>
      </c>
      <c r="F930">
        <v>5</v>
      </c>
      <c r="G930">
        <v>5</v>
      </c>
      <c r="H930">
        <v>6</v>
      </c>
      <c r="I930">
        <v>6</v>
      </c>
      <c r="J930">
        <v>4</v>
      </c>
      <c r="K930">
        <v>1</v>
      </c>
      <c r="L930">
        <v>5</v>
      </c>
      <c r="M930">
        <v>5</v>
      </c>
      <c r="N930">
        <f t="shared" si="224"/>
        <v>2</v>
      </c>
      <c r="O930">
        <f t="shared" si="225"/>
        <v>5</v>
      </c>
      <c r="P930">
        <f t="shared" si="226"/>
        <v>5</v>
      </c>
      <c r="Q930">
        <f t="shared" si="227"/>
        <v>3</v>
      </c>
      <c r="R930">
        <f t="shared" si="228"/>
        <v>6</v>
      </c>
      <c r="S930">
        <f t="shared" si="229"/>
        <v>2</v>
      </c>
      <c r="T930">
        <f t="shared" si="230"/>
        <v>4</v>
      </c>
      <c r="U930">
        <f t="shared" si="231"/>
        <v>7</v>
      </c>
      <c r="V930">
        <f t="shared" si="232"/>
        <v>5</v>
      </c>
      <c r="W930">
        <f t="shared" si="233"/>
        <v>3</v>
      </c>
      <c r="X930">
        <f t="shared" si="234"/>
        <v>2</v>
      </c>
      <c r="Y930">
        <f t="shared" si="235"/>
        <v>4.5</v>
      </c>
      <c r="Z930">
        <f t="shared" si="236"/>
        <v>6</v>
      </c>
      <c r="AA930">
        <f t="shared" si="237"/>
        <v>4</v>
      </c>
      <c r="AB930">
        <f t="shared" si="238"/>
        <v>4.5</v>
      </c>
      <c r="AC930">
        <v>4.4400000000000004</v>
      </c>
      <c r="AD930">
        <v>5.23</v>
      </c>
      <c r="AE930">
        <v>5.4</v>
      </c>
      <c r="AF930">
        <v>4.83</v>
      </c>
      <c r="AG930">
        <v>5.38</v>
      </c>
      <c r="AH930" t="str">
        <f>LOOKUP(X930,{0,2.99,4.44,5.89},{"Low","Medium Low","Medium High","High"})</f>
        <v>Low</v>
      </c>
      <c r="AI930" t="str">
        <f>LOOKUP(Y930,{0,4.12,5.23,6.34},{"Low","Medium Low","Medium High","High"})</f>
        <v>Medium Low</v>
      </c>
      <c r="AJ930" t="str">
        <f>LOOKUP(Z930,{0,4.08,5.4,6.72},{"Low","Medium Low","Medium High","High"})</f>
        <v>Medium High</v>
      </c>
      <c r="AK930" t="str">
        <f>LOOKUP(AA930,{0,3.41,4.83,6.25},{"Low","Medium Low","Medium High","High"})</f>
        <v>Medium Low</v>
      </c>
      <c r="AL930" t="str">
        <f>LOOKUP(AB930,{0,4.31,5.38,6.45},{"Low","Medium Low","Medium High","High"})</f>
        <v>Medium Low</v>
      </c>
      <c r="AM930">
        <f>VLOOKUP(C930,'CLEAN DATA'!$C$1:$BE$1213,25,FALSE)</f>
        <v>11</v>
      </c>
      <c r="AN930">
        <f>VLOOKUP($C930,'CLEAN DATA'!$C$1:$BE$1213,2,FALSE)</f>
        <v>42</v>
      </c>
      <c r="AO930" t="str">
        <f t="shared" si="239"/>
        <v>41-50</v>
      </c>
      <c r="AP930">
        <f>VLOOKUP(C930,'AT Copy'!C929:BP2141,66,FALSE)</f>
        <v>5</v>
      </c>
      <c r="AQ930">
        <f>VLOOKUP(C930,'AT Copy'!C929:BP2141,40,FALSE)</f>
        <v>1</v>
      </c>
    </row>
    <row r="931" spans="1:43" x14ac:dyDescent="0.2">
      <c r="A931">
        <v>930</v>
      </c>
      <c r="B931" s="2">
        <v>44099.584664351853</v>
      </c>
      <c r="C931" t="s">
        <v>1166</v>
      </c>
      <c r="D931">
        <v>5</v>
      </c>
      <c r="E931">
        <v>2</v>
      </c>
      <c r="F931">
        <v>6</v>
      </c>
      <c r="G931">
        <v>2</v>
      </c>
      <c r="H931">
        <v>5</v>
      </c>
      <c r="I931">
        <v>5</v>
      </c>
      <c r="J931">
        <v>6</v>
      </c>
      <c r="K931">
        <v>2</v>
      </c>
      <c r="L931">
        <v>6</v>
      </c>
      <c r="M931">
        <v>5</v>
      </c>
      <c r="N931">
        <f t="shared" si="224"/>
        <v>5</v>
      </c>
      <c r="O931">
        <f t="shared" si="225"/>
        <v>6</v>
      </c>
      <c r="P931">
        <f t="shared" si="226"/>
        <v>6</v>
      </c>
      <c r="Q931">
        <f t="shared" si="227"/>
        <v>6</v>
      </c>
      <c r="R931">
        <f t="shared" si="228"/>
        <v>5</v>
      </c>
      <c r="S931">
        <f t="shared" si="229"/>
        <v>3</v>
      </c>
      <c r="T931">
        <f t="shared" si="230"/>
        <v>6</v>
      </c>
      <c r="U931">
        <f t="shared" si="231"/>
        <v>6</v>
      </c>
      <c r="V931">
        <f t="shared" si="232"/>
        <v>6</v>
      </c>
      <c r="W931">
        <f t="shared" si="233"/>
        <v>3</v>
      </c>
      <c r="X931">
        <f t="shared" si="234"/>
        <v>4</v>
      </c>
      <c r="Y931">
        <f t="shared" si="235"/>
        <v>6</v>
      </c>
      <c r="Z931">
        <f t="shared" si="236"/>
        <v>6</v>
      </c>
      <c r="AA931">
        <f t="shared" si="237"/>
        <v>6</v>
      </c>
      <c r="AB931">
        <f t="shared" si="238"/>
        <v>4</v>
      </c>
      <c r="AC931">
        <v>4.4400000000000004</v>
      </c>
      <c r="AD931">
        <v>5.23</v>
      </c>
      <c r="AE931">
        <v>5.4</v>
      </c>
      <c r="AF931">
        <v>4.83</v>
      </c>
      <c r="AG931">
        <v>5.38</v>
      </c>
      <c r="AH931" t="str">
        <f>LOOKUP(X931,{0,2.99,4.44,5.89},{"Low","Medium Low","Medium High","High"})</f>
        <v>Medium Low</v>
      </c>
      <c r="AI931" t="str">
        <f>LOOKUP(Y931,{0,4.12,5.23,6.34},{"Low","Medium Low","Medium High","High"})</f>
        <v>Medium High</v>
      </c>
      <c r="AJ931" t="str">
        <f>LOOKUP(Z931,{0,4.08,5.4,6.72},{"Low","Medium Low","Medium High","High"})</f>
        <v>Medium High</v>
      </c>
      <c r="AK931" t="str">
        <f>LOOKUP(AA931,{0,3.41,4.83,6.25},{"Low","Medium Low","Medium High","High"})</f>
        <v>Medium High</v>
      </c>
      <c r="AL931" t="str">
        <f>LOOKUP(AB931,{0,4.31,5.38,6.45},{"Low","Medium Low","Medium High","High"})</f>
        <v>Low</v>
      </c>
      <c r="AM931">
        <f>VLOOKUP(C931,'CLEAN DATA'!$C$1:$BE$1213,25,FALSE)</f>
        <v>10</v>
      </c>
      <c r="AN931">
        <f>VLOOKUP($C931,'CLEAN DATA'!$C$1:$BE$1213,2,FALSE)</f>
        <v>83</v>
      </c>
      <c r="AO931" t="str">
        <f t="shared" si="239"/>
        <v>60+</v>
      </c>
      <c r="AP931">
        <f>VLOOKUP(C931,'AT Copy'!C930:BP2142,66,FALSE)</f>
        <v>2</v>
      </c>
      <c r="AQ931">
        <f>VLOOKUP(C931,'AT Copy'!C930:BP2142,40,FALSE)</f>
        <v>0</v>
      </c>
    </row>
    <row r="932" spans="1:43" x14ac:dyDescent="0.2">
      <c r="A932">
        <v>931</v>
      </c>
      <c r="B932" s="2">
        <v>44099.585381944446</v>
      </c>
      <c r="C932" t="s">
        <v>1167</v>
      </c>
      <c r="D932">
        <v>2</v>
      </c>
      <c r="E932">
        <v>3</v>
      </c>
      <c r="F932">
        <v>6</v>
      </c>
      <c r="G932">
        <v>5</v>
      </c>
      <c r="H932">
        <v>5</v>
      </c>
      <c r="I932">
        <v>5</v>
      </c>
      <c r="J932">
        <v>6</v>
      </c>
      <c r="K932">
        <v>2</v>
      </c>
      <c r="L932">
        <v>4</v>
      </c>
      <c r="M932">
        <v>3</v>
      </c>
      <c r="N932">
        <f t="shared" si="224"/>
        <v>2</v>
      </c>
      <c r="O932">
        <f t="shared" si="225"/>
        <v>5</v>
      </c>
      <c r="P932">
        <f t="shared" si="226"/>
        <v>6</v>
      </c>
      <c r="Q932">
        <f t="shared" si="227"/>
        <v>3</v>
      </c>
      <c r="R932">
        <f t="shared" si="228"/>
        <v>5</v>
      </c>
      <c r="S932">
        <f t="shared" si="229"/>
        <v>3</v>
      </c>
      <c r="T932">
        <f t="shared" si="230"/>
        <v>6</v>
      </c>
      <c r="U932">
        <f t="shared" si="231"/>
        <v>6</v>
      </c>
      <c r="V932">
        <f t="shared" si="232"/>
        <v>4</v>
      </c>
      <c r="W932">
        <f t="shared" si="233"/>
        <v>5</v>
      </c>
      <c r="X932">
        <f t="shared" si="234"/>
        <v>2.5</v>
      </c>
      <c r="Y932">
        <f t="shared" si="235"/>
        <v>5.5</v>
      </c>
      <c r="Z932">
        <f t="shared" si="236"/>
        <v>6</v>
      </c>
      <c r="AA932">
        <f t="shared" si="237"/>
        <v>3.5</v>
      </c>
      <c r="AB932">
        <f t="shared" si="238"/>
        <v>5</v>
      </c>
      <c r="AC932">
        <v>4.4400000000000004</v>
      </c>
      <c r="AD932">
        <v>5.23</v>
      </c>
      <c r="AE932">
        <v>5.4</v>
      </c>
      <c r="AF932">
        <v>4.83</v>
      </c>
      <c r="AG932">
        <v>5.38</v>
      </c>
      <c r="AH932" t="str">
        <f>LOOKUP(X932,{0,2.99,4.44,5.89},{"Low","Medium Low","Medium High","High"})</f>
        <v>Low</v>
      </c>
      <c r="AI932" t="str">
        <f>LOOKUP(Y932,{0,4.12,5.23,6.34},{"Low","Medium Low","Medium High","High"})</f>
        <v>Medium High</v>
      </c>
      <c r="AJ932" t="str">
        <f>LOOKUP(Z932,{0,4.08,5.4,6.72},{"Low","Medium Low","Medium High","High"})</f>
        <v>Medium High</v>
      </c>
      <c r="AK932" t="str">
        <f>LOOKUP(AA932,{0,3.41,4.83,6.25},{"Low","Medium Low","Medium High","High"})</f>
        <v>Medium Low</v>
      </c>
      <c r="AL932" t="str">
        <f>LOOKUP(AB932,{0,4.31,5.38,6.45},{"Low","Medium Low","Medium High","High"})</f>
        <v>Medium Low</v>
      </c>
      <c r="AM932">
        <f>VLOOKUP(C932,'CLEAN DATA'!$C$1:$BE$1213,25,FALSE)</f>
        <v>10</v>
      </c>
      <c r="AN932">
        <f>VLOOKUP($C932,'CLEAN DATA'!$C$1:$BE$1213,2,FALSE)</f>
        <v>29</v>
      </c>
      <c r="AO932" t="str">
        <f t="shared" si="239"/>
        <v>&lt;=30</v>
      </c>
      <c r="AP932">
        <f>VLOOKUP(C932,'AT Copy'!C931:BP2143,66,FALSE)</f>
        <v>5</v>
      </c>
      <c r="AQ932">
        <f>VLOOKUP(C932,'AT Copy'!C931:BP2143,40,FALSE)</f>
        <v>0</v>
      </c>
    </row>
    <row r="933" spans="1:43" x14ac:dyDescent="0.2">
      <c r="A933">
        <v>932</v>
      </c>
      <c r="B933" s="2">
        <v>44099.585393518515</v>
      </c>
      <c r="C933" t="s">
        <v>1168</v>
      </c>
      <c r="D933">
        <v>7</v>
      </c>
      <c r="E933">
        <v>1</v>
      </c>
      <c r="F933">
        <v>6</v>
      </c>
      <c r="G933">
        <v>2</v>
      </c>
      <c r="H933">
        <v>6</v>
      </c>
      <c r="I933">
        <v>5</v>
      </c>
      <c r="J933">
        <v>7</v>
      </c>
      <c r="K933">
        <v>1</v>
      </c>
      <c r="L933">
        <v>7</v>
      </c>
      <c r="M933">
        <v>3</v>
      </c>
      <c r="N933">
        <f t="shared" si="224"/>
        <v>7</v>
      </c>
      <c r="O933">
        <f t="shared" si="225"/>
        <v>7</v>
      </c>
      <c r="P933">
        <f t="shared" si="226"/>
        <v>6</v>
      </c>
      <c r="Q933">
        <f t="shared" si="227"/>
        <v>6</v>
      </c>
      <c r="R933">
        <f t="shared" si="228"/>
        <v>6</v>
      </c>
      <c r="S933">
        <f t="shared" si="229"/>
        <v>3</v>
      </c>
      <c r="T933">
        <f t="shared" si="230"/>
        <v>7</v>
      </c>
      <c r="U933">
        <f t="shared" si="231"/>
        <v>7</v>
      </c>
      <c r="V933">
        <f t="shared" si="232"/>
        <v>7</v>
      </c>
      <c r="W933">
        <f t="shared" si="233"/>
        <v>5</v>
      </c>
      <c r="X933">
        <f t="shared" si="234"/>
        <v>5</v>
      </c>
      <c r="Y933">
        <f t="shared" si="235"/>
        <v>7</v>
      </c>
      <c r="Z933">
        <f t="shared" si="236"/>
        <v>6.5</v>
      </c>
      <c r="AA933">
        <f t="shared" si="237"/>
        <v>6.5</v>
      </c>
      <c r="AB933">
        <f t="shared" si="238"/>
        <v>5.5</v>
      </c>
      <c r="AC933">
        <v>4.4400000000000004</v>
      </c>
      <c r="AD933">
        <v>5.23</v>
      </c>
      <c r="AE933">
        <v>5.4</v>
      </c>
      <c r="AF933">
        <v>4.83</v>
      </c>
      <c r="AG933">
        <v>5.38</v>
      </c>
      <c r="AH933" t="str">
        <f>LOOKUP(X933,{0,2.99,4.44,5.89},{"Low","Medium Low","Medium High","High"})</f>
        <v>Medium High</v>
      </c>
      <c r="AI933" t="str">
        <f>LOOKUP(Y933,{0,4.12,5.23,6.34},{"Low","Medium Low","Medium High","High"})</f>
        <v>High</v>
      </c>
      <c r="AJ933" t="str">
        <f>LOOKUP(Z933,{0,4.08,5.4,6.72},{"Low","Medium Low","Medium High","High"})</f>
        <v>Medium High</v>
      </c>
      <c r="AK933" t="str">
        <f>LOOKUP(AA933,{0,3.41,4.83,6.25},{"Low","Medium Low","Medium High","High"})</f>
        <v>High</v>
      </c>
      <c r="AL933" t="str">
        <f>LOOKUP(AB933,{0,4.31,5.38,6.45},{"Low","Medium Low","Medium High","High"})</f>
        <v>Medium High</v>
      </c>
      <c r="AM933">
        <f>VLOOKUP(C933,'CLEAN DATA'!$C$1:$BE$1213,25,FALSE)</f>
        <v>13</v>
      </c>
      <c r="AN933">
        <f>VLOOKUP($C933,'CLEAN DATA'!$C$1:$BE$1213,2,FALSE)</f>
        <v>45</v>
      </c>
      <c r="AO933" t="str">
        <f t="shared" si="239"/>
        <v>41-50</v>
      </c>
      <c r="AP933">
        <f>VLOOKUP(C933,'AT Copy'!C932:BP2144,66,FALSE)</f>
        <v>4</v>
      </c>
      <c r="AQ933">
        <f>VLOOKUP(C933,'AT Copy'!C932:BP2144,40,FALSE)</f>
        <v>0</v>
      </c>
    </row>
    <row r="934" spans="1:43" x14ac:dyDescent="0.2">
      <c r="A934">
        <v>933</v>
      </c>
      <c r="B934" s="2">
        <v>44099.585497685184</v>
      </c>
      <c r="C934" t="s">
        <v>1169</v>
      </c>
      <c r="D934">
        <v>6</v>
      </c>
      <c r="E934">
        <v>2</v>
      </c>
      <c r="F934">
        <v>6</v>
      </c>
      <c r="G934">
        <v>2</v>
      </c>
      <c r="H934">
        <v>6</v>
      </c>
      <c r="I934">
        <v>1</v>
      </c>
      <c r="J934">
        <v>6</v>
      </c>
      <c r="K934">
        <v>2</v>
      </c>
      <c r="L934">
        <v>4</v>
      </c>
      <c r="M934">
        <v>2</v>
      </c>
      <c r="N934">
        <f t="shared" si="224"/>
        <v>6</v>
      </c>
      <c r="O934">
        <f t="shared" si="225"/>
        <v>6</v>
      </c>
      <c r="P934">
        <f t="shared" si="226"/>
        <v>6</v>
      </c>
      <c r="Q934">
        <f t="shared" si="227"/>
        <v>6</v>
      </c>
      <c r="R934">
        <f t="shared" si="228"/>
        <v>6</v>
      </c>
      <c r="S934">
        <f t="shared" si="229"/>
        <v>7</v>
      </c>
      <c r="T934">
        <f t="shared" si="230"/>
        <v>6</v>
      </c>
      <c r="U934">
        <f t="shared" si="231"/>
        <v>6</v>
      </c>
      <c r="V934">
        <f t="shared" si="232"/>
        <v>4</v>
      </c>
      <c r="W934">
        <f t="shared" si="233"/>
        <v>6</v>
      </c>
      <c r="X934">
        <f t="shared" si="234"/>
        <v>6.5</v>
      </c>
      <c r="Y934">
        <f t="shared" si="235"/>
        <v>6</v>
      </c>
      <c r="Z934">
        <f t="shared" si="236"/>
        <v>6</v>
      </c>
      <c r="AA934">
        <f t="shared" si="237"/>
        <v>5</v>
      </c>
      <c r="AB934">
        <f t="shared" si="238"/>
        <v>6</v>
      </c>
      <c r="AC934">
        <v>4.4400000000000004</v>
      </c>
      <c r="AD934">
        <v>5.23</v>
      </c>
      <c r="AE934">
        <v>5.4</v>
      </c>
      <c r="AF934">
        <v>4.83</v>
      </c>
      <c r="AG934">
        <v>5.38</v>
      </c>
      <c r="AH934" t="str">
        <f>LOOKUP(X934,{0,2.99,4.44,5.89},{"Low","Medium Low","Medium High","High"})</f>
        <v>High</v>
      </c>
      <c r="AI934" t="str">
        <f>LOOKUP(Y934,{0,4.12,5.23,6.34},{"Low","Medium Low","Medium High","High"})</f>
        <v>Medium High</v>
      </c>
      <c r="AJ934" t="str">
        <f>LOOKUP(Z934,{0,4.08,5.4,6.72},{"Low","Medium Low","Medium High","High"})</f>
        <v>Medium High</v>
      </c>
      <c r="AK934" t="str">
        <f>LOOKUP(AA934,{0,3.41,4.83,6.25},{"Low","Medium Low","Medium High","High"})</f>
        <v>Medium High</v>
      </c>
      <c r="AL934" t="str">
        <f>LOOKUP(AB934,{0,4.31,5.38,6.45},{"Low","Medium Low","Medium High","High"})</f>
        <v>Medium High</v>
      </c>
      <c r="AM934">
        <f>VLOOKUP(C934,'CLEAN DATA'!$C$1:$BE$1213,25,FALSE)</f>
        <v>3</v>
      </c>
      <c r="AN934">
        <f>VLOOKUP($C934,'CLEAN DATA'!$C$1:$BE$1213,2,FALSE)</f>
        <v>62</v>
      </c>
      <c r="AO934" t="str">
        <f t="shared" si="239"/>
        <v>60+</v>
      </c>
      <c r="AP934">
        <f>VLOOKUP(C934,'AT Copy'!C933:BP2145,66,FALSE)</f>
        <v>4</v>
      </c>
      <c r="AQ934">
        <f>VLOOKUP(C934,'AT Copy'!C933:BP2145,40,FALSE)</f>
        <v>0</v>
      </c>
    </row>
    <row r="935" spans="1:43" x14ac:dyDescent="0.2">
      <c r="A935">
        <v>934</v>
      </c>
      <c r="B935" s="2">
        <v>44099.586087962962</v>
      </c>
      <c r="C935" t="s">
        <v>1170</v>
      </c>
      <c r="D935">
        <v>5</v>
      </c>
      <c r="E935">
        <v>2</v>
      </c>
      <c r="F935">
        <v>6</v>
      </c>
      <c r="G935">
        <v>2</v>
      </c>
      <c r="H935">
        <v>5</v>
      </c>
      <c r="I935">
        <v>5</v>
      </c>
      <c r="J935">
        <v>6</v>
      </c>
      <c r="K935">
        <v>2</v>
      </c>
      <c r="L935">
        <v>6</v>
      </c>
      <c r="M935">
        <v>4</v>
      </c>
      <c r="N935">
        <f t="shared" si="224"/>
        <v>5</v>
      </c>
      <c r="O935">
        <f t="shared" si="225"/>
        <v>6</v>
      </c>
      <c r="P935">
        <f t="shared" si="226"/>
        <v>6</v>
      </c>
      <c r="Q935">
        <f t="shared" si="227"/>
        <v>6</v>
      </c>
      <c r="R935">
        <f t="shared" si="228"/>
        <v>5</v>
      </c>
      <c r="S935">
        <f t="shared" si="229"/>
        <v>3</v>
      </c>
      <c r="T935">
        <f t="shared" si="230"/>
        <v>6</v>
      </c>
      <c r="U935">
        <f t="shared" si="231"/>
        <v>6</v>
      </c>
      <c r="V935">
        <f t="shared" si="232"/>
        <v>6</v>
      </c>
      <c r="W935">
        <f t="shared" si="233"/>
        <v>4</v>
      </c>
      <c r="X935">
        <f t="shared" si="234"/>
        <v>4</v>
      </c>
      <c r="Y935">
        <f t="shared" si="235"/>
        <v>6</v>
      </c>
      <c r="Z935">
        <f t="shared" si="236"/>
        <v>6</v>
      </c>
      <c r="AA935">
        <f t="shared" si="237"/>
        <v>6</v>
      </c>
      <c r="AB935">
        <f t="shared" si="238"/>
        <v>4.5</v>
      </c>
      <c r="AC935">
        <v>4.4400000000000004</v>
      </c>
      <c r="AD935">
        <v>5.23</v>
      </c>
      <c r="AE935">
        <v>5.4</v>
      </c>
      <c r="AF935">
        <v>4.83</v>
      </c>
      <c r="AG935">
        <v>5.38</v>
      </c>
      <c r="AH935" t="str">
        <f>LOOKUP(X935,{0,2.99,4.44,5.89},{"Low","Medium Low","Medium High","High"})</f>
        <v>Medium Low</v>
      </c>
      <c r="AI935" t="str">
        <f>LOOKUP(Y935,{0,4.12,5.23,6.34},{"Low","Medium Low","Medium High","High"})</f>
        <v>Medium High</v>
      </c>
      <c r="AJ935" t="str">
        <f>LOOKUP(Z935,{0,4.08,5.4,6.72},{"Low","Medium Low","Medium High","High"})</f>
        <v>Medium High</v>
      </c>
      <c r="AK935" t="str">
        <f>LOOKUP(AA935,{0,3.41,4.83,6.25},{"Low","Medium Low","Medium High","High"})</f>
        <v>Medium High</v>
      </c>
      <c r="AL935" t="str">
        <f>LOOKUP(AB935,{0,4.31,5.38,6.45},{"Low","Medium Low","Medium High","High"})</f>
        <v>Medium Low</v>
      </c>
      <c r="AM935">
        <f>VLOOKUP(C935,'CLEAN DATA'!$C$1:$BE$1213,25,FALSE)</f>
        <v>1</v>
      </c>
      <c r="AN935">
        <f>VLOOKUP($C935,'CLEAN DATA'!$C$1:$BE$1213,2,FALSE)</f>
        <v>35</v>
      </c>
      <c r="AO935" t="str">
        <f t="shared" si="239"/>
        <v>31-40</v>
      </c>
      <c r="AP935">
        <f>VLOOKUP(C935,'AT Copy'!C934:BP2146,66,FALSE)</f>
        <v>2</v>
      </c>
      <c r="AQ935">
        <f>VLOOKUP(C935,'AT Copy'!C934:BP2146,40,FALSE)</f>
        <v>0</v>
      </c>
    </row>
    <row r="936" spans="1:43" x14ac:dyDescent="0.2">
      <c r="A936">
        <v>935</v>
      </c>
      <c r="B936" s="2">
        <v>44099.587013888886</v>
      </c>
      <c r="C936" t="s">
        <v>1171</v>
      </c>
      <c r="D936">
        <v>6</v>
      </c>
      <c r="E936">
        <v>2</v>
      </c>
      <c r="F936">
        <v>6</v>
      </c>
      <c r="G936">
        <v>2</v>
      </c>
      <c r="H936">
        <v>5</v>
      </c>
      <c r="I936">
        <v>1</v>
      </c>
      <c r="J936">
        <v>6</v>
      </c>
      <c r="K936">
        <v>1</v>
      </c>
      <c r="L936">
        <v>6</v>
      </c>
      <c r="M936">
        <v>6</v>
      </c>
      <c r="N936">
        <f t="shared" si="224"/>
        <v>6</v>
      </c>
      <c r="O936">
        <f t="shared" si="225"/>
        <v>6</v>
      </c>
      <c r="P936">
        <f t="shared" si="226"/>
        <v>6</v>
      </c>
      <c r="Q936">
        <f t="shared" si="227"/>
        <v>6</v>
      </c>
      <c r="R936">
        <f t="shared" si="228"/>
        <v>5</v>
      </c>
      <c r="S936">
        <f t="shared" si="229"/>
        <v>7</v>
      </c>
      <c r="T936">
        <f t="shared" si="230"/>
        <v>6</v>
      </c>
      <c r="U936">
        <f t="shared" si="231"/>
        <v>7</v>
      </c>
      <c r="V936">
        <f t="shared" si="232"/>
        <v>6</v>
      </c>
      <c r="W936">
        <f t="shared" si="233"/>
        <v>2</v>
      </c>
      <c r="X936">
        <f t="shared" si="234"/>
        <v>6.5</v>
      </c>
      <c r="Y936">
        <f t="shared" si="235"/>
        <v>6</v>
      </c>
      <c r="Z936">
        <f t="shared" si="236"/>
        <v>6.5</v>
      </c>
      <c r="AA936">
        <f t="shared" si="237"/>
        <v>6</v>
      </c>
      <c r="AB936">
        <f t="shared" si="238"/>
        <v>3.5</v>
      </c>
      <c r="AC936">
        <v>4.4400000000000004</v>
      </c>
      <c r="AD936">
        <v>5.23</v>
      </c>
      <c r="AE936">
        <v>5.4</v>
      </c>
      <c r="AF936">
        <v>4.83</v>
      </c>
      <c r="AG936">
        <v>5.38</v>
      </c>
      <c r="AH936" t="str">
        <f>LOOKUP(X936,{0,2.99,4.44,5.89},{"Low","Medium Low","Medium High","High"})</f>
        <v>High</v>
      </c>
      <c r="AI936" t="str">
        <f>LOOKUP(Y936,{0,4.12,5.23,6.34},{"Low","Medium Low","Medium High","High"})</f>
        <v>Medium High</v>
      </c>
      <c r="AJ936" t="str">
        <f>LOOKUP(Z936,{0,4.08,5.4,6.72},{"Low","Medium Low","Medium High","High"})</f>
        <v>Medium High</v>
      </c>
      <c r="AK936" t="str">
        <f>LOOKUP(AA936,{0,3.41,4.83,6.25},{"Low","Medium Low","Medium High","High"})</f>
        <v>Medium High</v>
      </c>
      <c r="AL936" t="str">
        <f>LOOKUP(AB936,{0,4.31,5.38,6.45},{"Low","Medium Low","Medium High","High"})</f>
        <v>Low</v>
      </c>
      <c r="AM936">
        <f>VLOOKUP(C936,'CLEAN DATA'!$C$1:$BE$1213,25,FALSE)</f>
        <v>13</v>
      </c>
      <c r="AN936">
        <f>VLOOKUP($C936,'CLEAN DATA'!$C$1:$BE$1213,2,FALSE)</f>
        <v>64</v>
      </c>
      <c r="AO936" t="str">
        <f t="shared" si="239"/>
        <v>60+</v>
      </c>
      <c r="AP936">
        <f>VLOOKUP(C936,'AT Copy'!C935:BP2147,66,FALSE)</f>
        <v>4</v>
      </c>
      <c r="AQ936">
        <f>VLOOKUP(C936,'AT Copy'!C935:BP2147,40,FALSE)</f>
        <v>0</v>
      </c>
    </row>
    <row r="937" spans="1:43" x14ac:dyDescent="0.2">
      <c r="A937">
        <v>936</v>
      </c>
      <c r="B937" s="2">
        <v>44099.587199074071</v>
      </c>
      <c r="C937" t="s">
        <v>1173</v>
      </c>
      <c r="D937">
        <v>5</v>
      </c>
      <c r="E937">
        <v>6</v>
      </c>
      <c r="F937">
        <v>6</v>
      </c>
      <c r="G937">
        <v>5</v>
      </c>
      <c r="H937">
        <v>5</v>
      </c>
      <c r="I937">
        <v>5</v>
      </c>
      <c r="J937">
        <v>6</v>
      </c>
      <c r="K937">
        <v>4</v>
      </c>
      <c r="L937">
        <v>5</v>
      </c>
      <c r="M937">
        <v>5</v>
      </c>
      <c r="N937">
        <f t="shared" si="224"/>
        <v>5</v>
      </c>
      <c r="O937">
        <f t="shared" si="225"/>
        <v>2</v>
      </c>
      <c r="P937">
        <f t="shared" si="226"/>
        <v>6</v>
      </c>
      <c r="Q937">
        <f t="shared" si="227"/>
        <v>3</v>
      </c>
      <c r="R937">
        <f t="shared" si="228"/>
        <v>5</v>
      </c>
      <c r="S937">
        <f t="shared" si="229"/>
        <v>3</v>
      </c>
      <c r="T937">
        <f t="shared" si="230"/>
        <v>6</v>
      </c>
      <c r="U937">
        <f t="shared" si="231"/>
        <v>4</v>
      </c>
      <c r="V937">
        <f t="shared" si="232"/>
        <v>5</v>
      </c>
      <c r="W937">
        <f t="shared" si="233"/>
        <v>3</v>
      </c>
      <c r="X937">
        <f t="shared" si="234"/>
        <v>4</v>
      </c>
      <c r="Y937">
        <f t="shared" si="235"/>
        <v>4</v>
      </c>
      <c r="Z937">
        <f t="shared" si="236"/>
        <v>5</v>
      </c>
      <c r="AA937">
        <f t="shared" si="237"/>
        <v>4</v>
      </c>
      <c r="AB937">
        <f t="shared" si="238"/>
        <v>4</v>
      </c>
      <c r="AC937">
        <v>4.4400000000000004</v>
      </c>
      <c r="AD937">
        <v>5.23</v>
      </c>
      <c r="AE937">
        <v>5.4</v>
      </c>
      <c r="AF937">
        <v>4.83</v>
      </c>
      <c r="AG937">
        <v>5.38</v>
      </c>
      <c r="AH937" t="str">
        <f>LOOKUP(X937,{0,2.99,4.44,5.89},{"Low","Medium Low","Medium High","High"})</f>
        <v>Medium Low</v>
      </c>
      <c r="AI937" t="str">
        <f>LOOKUP(Y937,{0,4.12,5.23,6.34},{"Low","Medium Low","Medium High","High"})</f>
        <v>Low</v>
      </c>
      <c r="AJ937" t="str">
        <f>LOOKUP(Z937,{0,4.08,5.4,6.72},{"Low","Medium Low","Medium High","High"})</f>
        <v>Medium Low</v>
      </c>
      <c r="AK937" t="str">
        <f>LOOKUP(AA937,{0,3.41,4.83,6.25},{"Low","Medium Low","Medium High","High"})</f>
        <v>Medium Low</v>
      </c>
      <c r="AL937" t="str">
        <f>LOOKUP(AB937,{0,4.31,5.38,6.45},{"Low","Medium Low","Medium High","High"})</f>
        <v>Low</v>
      </c>
      <c r="AM937">
        <f>VLOOKUP(C937,'CLEAN DATA'!$C$1:$BE$1213,25,FALSE)</f>
        <v>3</v>
      </c>
      <c r="AN937">
        <f>VLOOKUP($C937,'CLEAN DATA'!$C$1:$BE$1213,2,FALSE)</f>
        <v>34</v>
      </c>
      <c r="AO937" t="str">
        <f t="shared" si="239"/>
        <v>31-40</v>
      </c>
      <c r="AP937">
        <f>VLOOKUP(C937,'AT Copy'!C936:BP2148,66,FALSE)</f>
        <v>1</v>
      </c>
      <c r="AQ937">
        <f>VLOOKUP(C937,'AT Copy'!C936:BP2148,40,FALSE)</f>
        <v>1</v>
      </c>
    </row>
    <row r="938" spans="1:43" x14ac:dyDescent="0.2">
      <c r="A938">
        <v>937</v>
      </c>
      <c r="B938" s="2">
        <v>44099.587337962963</v>
      </c>
      <c r="C938" t="s">
        <v>1174</v>
      </c>
      <c r="D938">
        <v>5</v>
      </c>
      <c r="E938">
        <v>5</v>
      </c>
      <c r="F938">
        <v>4</v>
      </c>
      <c r="G938">
        <v>4</v>
      </c>
      <c r="H938">
        <v>5</v>
      </c>
      <c r="I938">
        <v>4</v>
      </c>
      <c r="J938">
        <v>6</v>
      </c>
      <c r="K938">
        <v>5</v>
      </c>
      <c r="L938">
        <v>6</v>
      </c>
      <c r="M938">
        <v>3</v>
      </c>
      <c r="N938">
        <f t="shared" si="224"/>
        <v>5</v>
      </c>
      <c r="O938">
        <f t="shared" si="225"/>
        <v>3</v>
      </c>
      <c r="P938">
        <f t="shared" si="226"/>
        <v>4</v>
      </c>
      <c r="Q938">
        <f t="shared" si="227"/>
        <v>4</v>
      </c>
      <c r="R938">
        <f t="shared" si="228"/>
        <v>5</v>
      </c>
      <c r="S938">
        <f t="shared" si="229"/>
        <v>4</v>
      </c>
      <c r="T938">
        <f t="shared" si="230"/>
        <v>6</v>
      </c>
      <c r="U938">
        <f t="shared" si="231"/>
        <v>3</v>
      </c>
      <c r="V938">
        <f t="shared" si="232"/>
        <v>6</v>
      </c>
      <c r="W938">
        <f t="shared" si="233"/>
        <v>5</v>
      </c>
      <c r="X938">
        <f t="shared" si="234"/>
        <v>4.5</v>
      </c>
      <c r="Y938">
        <f t="shared" si="235"/>
        <v>4.5</v>
      </c>
      <c r="Z938">
        <f t="shared" si="236"/>
        <v>3.5</v>
      </c>
      <c r="AA938">
        <f t="shared" si="237"/>
        <v>5</v>
      </c>
      <c r="AB938">
        <f t="shared" si="238"/>
        <v>5</v>
      </c>
      <c r="AC938">
        <v>4.4400000000000004</v>
      </c>
      <c r="AD938">
        <v>5.23</v>
      </c>
      <c r="AE938">
        <v>5.4</v>
      </c>
      <c r="AF938">
        <v>4.83</v>
      </c>
      <c r="AG938">
        <v>5.38</v>
      </c>
      <c r="AH938" t="str">
        <f>LOOKUP(X938,{0,2.99,4.44,5.89},{"Low","Medium Low","Medium High","High"})</f>
        <v>Medium High</v>
      </c>
      <c r="AI938" t="str">
        <f>LOOKUP(Y938,{0,4.12,5.23,6.34},{"Low","Medium Low","Medium High","High"})</f>
        <v>Medium Low</v>
      </c>
      <c r="AJ938" t="str">
        <f>LOOKUP(Z938,{0,4.08,5.4,6.72},{"Low","Medium Low","Medium High","High"})</f>
        <v>Low</v>
      </c>
      <c r="AK938" t="str">
        <f>LOOKUP(AA938,{0,3.41,4.83,6.25},{"Low","Medium Low","Medium High","High"})</f>
        <v>Medium High</v>
      </c>
      <c r="AL938" t="str">
        <f>LOOKUP(AB938,{0,4.31,5.38,6.45},{"Low","Medium Low","Medium High","High"})</f>
        <v>Medium Low</v>
      </c>
      <c r="AM938">
        <f>VLOOKUP(C938,'CLEAN DATA'!$C$1:$BE$1213,25,FALSE)</f>
        <v>7</v>
      </c>
      <c r="AN938">
        <f>VLOOKUP($C938,'CLEAN DATA'!$C$1:$BE$1213,2,FALSE)</f>
        <v>63</v>
      </c>
      <c r="AO938" t="str">
        <f t="shared" si="239"/>
        <v>60+</v>
      </c>
      <c r="AP938">
        <f>VLOOKUP(C938,'AT Copy'!C937:BP2149,66,FALSE)</f>
        <v>1</v>
      </c>
      <c r="AQ938">
        <f>VLOOKUP(C938,'AT Copy'!C937:BP2149,40,FALSE)</f>
        <v>1</v>
      </c>
    </row>
    <row r="939" spans="1:43" x14ac:dyDescent="0.2">
      <c r="A939">
        <v>938</v>
      </c>
      <c r="B939" s="2">
        <v>44099.587418981479</v>
      </c>
      <c r="C939" t="s">
        <v>1175</v>
      </c>
      <c r="D939">
        <v>7</v>
      </c>
      <c r="E939">
        <v>2</v>
      </c>
      <c r="F939">
        <v>7</v>
      </c>
      <c r="G939">
        <v>7</v>
      </c>
      <c r="H939">
        <v>7</v>
      </c>
      <c r="I939">
        <v>6</v>
      </c>
      <c r="J939">
        <v>7</v>
      </c>
      <c r="K939">
        <v>6</v>
      </c>
      <c r="L939">
        <v>6</v>
      </c>
      <c r="M939">
        <v>2</v>
      </c>
      <c r="N939">
        <f t="shared" si="224"/>
        <v>7</v>
      </c>
      <c r="O939">
        <f t="shared" si="225"/>
        <v>6</v>
      </c>
      <c r="P939">
        <f t="shared" si="226"/>
        <v>7</v>
      </c>
      <c r="Q939">
        <f t="shared" si="227"/>
        <v>1</v>
      </c>
      <c r="R939">
        <f t="shared" si="228"/>
        <v>7</v>
      </c>
      <c r="S939">
        <f t="shared" si="229"/>
        <v>2</v>
      </c>
      <c r="T939">
        <f t="shared" si="230"/>
        <v>7</v>
      </c>
      <c r="U939">
        <f t="shared" si="231"/>
        <v>2</v>
      </c>
      <c r="V939">
        <f t="shared" si="232"/>
        <v>6</v>
      </c>
      <c r="W939">
        <f t="shared" si="233"/>
        <v>6</v>
      </c>
      <c r="X939">
        <f t="shared" si="234"/>
        <v>4.5</v>
      </c>
      <c r="Y939">
        <f t="shared" si="235"/>
        <v>6.5</v>
      </c>
      <c r="Z939">
        <f t="shared" si="236"/>
        <v>4.5</v>
      </c>
      <c r="AA939">
        <f t="shared" si="237"/>
        <v>3.5</v>
      </c>
      <c r="AB939">
        <f t="shared" si="238"/>
        <v>6.5</v>
      </c>
      <c r="AC939">
        <v>4.4400000000000004</v>
      </c>
      <c r="AD939">
        <v>5.23</v>
      </c>
      <c r="AE939">
        <v>5.4</v>
      </c>
      <c r="AF939">
        <v>4.83</v>
      </c>
      <c r="AG939">
        <v>5.38</v>
      </c>
      <c r="AH939" t="str">
        <f>LOOKUP(X939,{0,2.99,4.44,5.89},{"Low","Medium Low","Medium High","High"})</f>
        <v>Medium High</v>
      </c>
      <c r="AI939" t="str">
        <f>LOOKUP(Y939,{0,4.12,5.23,6.34},{"Low","Medium Low","Medium High","High"})</f>
        <v>High</v>
      </c>
      <c r="AJ939" t="str">
        <f>LOOKUP(Z939,{0,4.08,5.4,6.72},{"Low","Medium Low","Medium High","High"})</f>
        <v>Medium Low</v>
      </c>
      <c r="AK939" t="str">
        <f>LOOKUP(AA939,{0,3.41,4.83,6.25},{"Low","Medium Low","Medium High","High"})</f>
        <v>Medium Low</v>
      </c>
      <c r="AL939" t="str">
        <f>LOOKUP(AB939,{0,4.31,5.38,6.45},{"Low","Medium Low","Medium High","High"})</f>
        <v>High</v>
      </c>
      <c r="AM939">
        <f>VLOOKUP(C939,'CLEAN DATA'!$C$1:$BE$1213,25,FALSE)</f>
        <v>10</v>
      </c>
      <c r="AN939">
        <f>VLOOKUP($C939,'CLEAN DATA'!$C$1:$BE$1213,2,FALSE)</f>
        <v>33</v>
      </c>
      <c r="AO939" t="str">
        <f t="shared" si="239"/>
        <v>31-40</v>
      </c>
      <c r="AP939">
        <f>VLOOKUP(C939,'AT Copy'!C938:BP2150,66,FALSE)</f>
        <v>6</v>
      </c>
      <c r="AQ939">
        <f>VLOOKUP(C939,'AT Copy'!C938:BP2150,40,FALSE)</f>
        <v>0</v>
      </c>
    </row>
    <row r="940" spans="1:43" x14ac:dyDescent="0.2">
      <c r="A940">
        <v>939</v>
      </c>
      <c r="B940" s="2">
        <v>44099.587430555555</v>
      </c>
      <c r="C940" t="s">
        <v>1176</v>
      </c>
      <c r="D940">
        <v>6</v>
      </c>
      <c r="E940">
        <v>6</v>
      </c>
      <c r="F940">
        <v>7</v>
      </c>
      <c r="G940">
        <v>7</v>
      </c>
      <c r="H940">
        <v>6</v>
      </c>
      <c r="I940">
        <v>7</v>
      </c>
      <c r="J940">
        <v>7</v>
      </c>
      <c r="K940">
        <v>6</v>
      </c>
      <c r="L940">
        <v>6</v>
      </c>
      <c r="M940">
        <v>7</v>
      </c>
      <c r="N940">
        <f t="shared" si="224"/>
        <v>6</v>
      </c>
      <c r="O940">
        <f t="shared" si="225"/>
        <v>2</v>
      </c>
      <c r="P940">
        <f t="shared" si="226"/>
        <v>7</v>
      </c>
      <c r="Q940">
        <f t="shared" si="227"/>
        <v>1</v>
      </c>
      <c r="R940">
        <f t="shared" si="228"/>
        <v>6</v>
      </c>
      <c r="S940">
        <f t="shared" si="229"/>
        <v>1</v>
      </c>
      <c r="T940">
        <f t="shared" si="230"/>
        <v>7</v>
      </c>
      <c r="U940">
        <f t="shared" si="231"/>
        <v>2</v>
      </c>
      <c r="V940">
        <f t="shared" si="232"/>
        <v>6</v>
      </c>
      <c r="W940">
        <f t="shared" si="233"/>
        <v>1</v>
      </c>
      <c r="X940">
        <f t="shared" si="234"/>
        <v>3.5</v>
      </c>
      <c r="Y940">
        <f t="shared" si="235"/>
        <v>4.5</v>
      </c>
      <c r="Z940">
        <f t="shared" si="236"/>
        <v>4.5</v>
      </c>
      <c r="AA940">
        <f t="shared" si="237"/>
        <v>3.5</v>
      </c>
      <c r="AB940">
        <f t="shared" si="238"/>
        <v>3.5</v>
      </c>
      <c r="AC940">
        <v>4.4400000000000004</v>
      </c>
      <c r="AD940">
        <v>5.23</v>
      </c>
      <c r="AE940">
        <v>5.4</v>
      </c>
      <c r="AF940">
        <v>4.83</v>
      </c>
      <c r="AG940">
        <v>5.38</v>
      </c>
      <c r="AH940" t="str">
        <f>LOOKUP(X940,{0,2.99,4.44,5.89},{"Low","Medium Low","Medium High","High"})</f>
        <v>Medium Low</v>
      </c>
      <c r="AI940" t="str">
        <f>LOOKUP(Y940,{0,4.12,5.23,6.34},{"Low","Medium Low","Medium High","High"})</f>
        <v>Medium Low</v>
      </c>
      <c r="AJ940" t="str">
        <f>LOOKUP(Z940,{0,4.08,5.4,6.72},{"Low","Medium Low","Medium High","High"})</f>
        <v>Medium Low</v>
      </c>
      <c r="AK940" t="str">
        <f>LOOKUP(AA940,{0,3.41,4.83,6.25},{"Low","Medium Low","Medium High","High"})</f>
        <v>Medium Low</v>
      </c>
      <c r="AL940" t="str">
        <f>LOOKUP(AB940,{0,4.31,5.38,6.45},{"Low","Medium Low","Medium High","High"})</f>
        <v>Low</v>
      </c>
      <c r="AM940">
        <f>VLOOKUP(C940,'CLEAN DATA'!$C$1:$BE$1213,25,FALSE)</f>
        <v>1</v>
      </c>
      <c r="AN940">
        <f>VLOOKUP($C940,'CLEAN DATA'!$C$1:$BE$1213,2,FALSE)</f>
        <v>40</v>
      </c>
      <c r="AO940" t="str">
        <f t="shared" si="239"/>
        <v>31-40</v>
      </c>
      <c r="AP940">
        <f>VLOOKUP(C940,'AT Copy'!C939:BP2151,66,FALSE)</f>
        <v>1</v>
      </c>
      <c r="AQ940">
        <f>VLOOKUP(C940,'AT Copy'!C939:BP2151,40,FALSE)</f>
        <v>1</v>
      </c>
    </row>
    <row r="941" spans="1:43" x14ac:dyDescent="0.2">
      <c r="A941">
        <v>940</v>
      </c>
      <c r="B941" s="2">
        <v>44099.587847222225</v>
      </c>
      <c r="C941" t="s">
        <v>1177</v>
      </c>
      <c r="D941">
        <v>7</v>
      </c>
      <c r="E941">
        <v>7</v>
      </c>
      <c r="F941">
        <v>7</v>
      </c>
      <c r="G941">
        <v>7</v>
      </c>
      <c r="H941">
        <v>7</v>
      </c>
      <c r="I941">
        <v>6</v>
      </c>
      <c r="J941">
        <v>6</v>
      </c>
      <c r="K941">
        <v>7</v>
      </c>
      <c r="L941">
        <v>5</v>
      </c>
      <c r="M941">
        <v>7</v>
      </c>
      <c r="N941">
        <f t="shared" si="224"/>
        <v>7</v>
      </c>
      <c r="O941">
        <f t="shared" si="225"/>
        <v>1</v>
      </c>
      <c r="P941">
        <f t="shared" si="226"/>
        <v>7</v>
      </c>
      <c r="Q941">
        <f t="shared" si="227"/>
        <v>1</v>
      </c>
      <c r="R941">
        <f t="shared" si="228"/>
        <v>7</v>
      </c>
      <c r="S941">
        <f t="shared" si="229"/>
        <v>2</v>
      </c>
      <c r="T941">
        <f t="shared" si="230"/>
        <v>6</v>
      </c>
      <c r="U941">
        <f t="shared" si="231"/>
        <v>1</v>
      </c>
      <c r="V941">
        <f t="shared" si="232"/>
        <v>5</v>
      </c>
      <c r="W941">
        <f t="shared" si="233"/>
        <v>1</v>
      </c>
      <c r="X941">
        <f t="shared" si="234"/>
        <v>4.5</v>
      </c>
      <c r="Y941">
        <f t="shared" si="235"/>
        <v>3.5</v>
      </c>
      <c r="Z941">
        <f t="shared" si="236"/>
        <v>4</v>
      </c>
      <c r="AA941">
        <f t="shared" si="237"/>
        <v>3</v>
      </c>
      <c r="AB941">
        <f t="shared" si="238"/>
        <v>4</v>
      </c>
      <c r="AC941">
        <v>4.4400000000000004</v>
      </c>
      <c r="AD941">
        <v>5.23</v>
      </c>
      <c r="AE941">
        <v>5.4</v>
      </c>
      <c r="AF941">
        <v>4.83</v>
      </c>
      <c r="AG941">
        <v>5.38</v>
      </c>
      <c r="AH941" t="str">
        <f>LOOKUP(X941,{0,2.99,4.44,5.89},{"Low","Medium Low","Medium High","High"})</f>
        <v>Medium High</v>
      </c>
      <c r="AI941" t="str">
        <f>LOOKUP(Y941,{0,4.12,5.23,6.34},{"Low","Medium Low","Medium High","High"})</f>
        <v>Low</v>
      </c>
      <c r="AJ941" t="str">
        <f>LOOKUP(Z941,{0,4.08,5.4,6.72},{"Low","Medium Low","Medium High","High"})</f>
        <v>Low</v>
      </c>
      <c r="AK941" t="str">
        <f>LOOKUP(AA941,{0,3.41,4.83,6.25},{"Low","Medium Low","Medium High","High"})</f>
        <v>Low</v>
      </c>
      <c r="AL941" t="str">
        <f>LOOKUP(AB941,{0,4.31,5.38,6.45},{"Low","Medium Low","Medium High","High"})</f>
        <v>Low</v>
      </c>
      <c r="AM941">
        <f>VLOOKUP(C941,'CLEAN DATA'!$C$1:$BE$1213,25,FALSE)</f>
        <v>1</v>
      </c>
      <c r="AN941">
        <f>VLOOKUP($C941,'CLEAN DATA'!$C$1:$BE$1213,2,FALSE)</f>
        <v>40</v>
      </c>
      <c r="AO941" t="str">
        <f t="shared" si="239"/>
        <v>31-40</v>
      </c>
      <c r="AP941">
        <f>VLOOKUP(C941,'AT Copy'!C940:BP2152,66,FALSE)</f>
        <v>1</v>
      </c>
      <c r="AQ941">
        <f>VLOOKUP(C941,'AT Copy'!C940:BP2152,40,FALSE)</f>
        <v>0</v>
      </c>
    </row>
    <row r="942" spans="1:43" x14ac:dyDescent="0.2">
      <c r="A942">
        <v>941</v>
      </c>
      <c r="B942" s="2">
        <v>44099.588495370372</v>
      </c>
      <c r="C942" t="s">
        <v>1178</v>
      </c>
      <c r="D942">
        <v>5</v>
      </c>
      <c r="E942">
        <v>5</v>
      </c>
      <c r="F942">
        <v>4</v>
      </c>
      <c r="G942">
        <v>5</v>
      </c>
      <c r="H942">
        <v>6</v>
      </c>
      <c r="I942">
        <v>4</v>
      </c>
      <c r="J942">
        <v>4</v>
      </c>
      <c r="K942">
        <v>4</v>
      </c>
      <c r="L942">
        <v>4</v>
      </c>
      <c r="M942">
        <v>4</v>
      </c>
      <c r="N942">
        <f t="shared" si="224"/>
        <v>5</v>
      </c>
      <c r="O942">
        <f t="shared" si="225"/>
        <v>3</v>
      </c>
      <c r="P942">
        <f t="shared" si="226"/>
        <v>4</v>
      </c>
      <c r="Q942">
        <f t="shared" si="227"/>
        <v>3</v>
      </c>
      <c r="R942">
        <f t="shared" si="228"/>
        <v>6</v>
      </c>
      <c r="S942">
        <f t="shared" si="229"/>
        <v>4</v>
      </c>
      <c r="T942">
        <f t="shared" si="230"/>
        <v>4</v>
      </c>
      <c r="U942">
        <f t="shared" si="231"/>
        <v>4</v>
      </c>
      <c r="V942">
        <f t="shared" si="232"/>
        <v>4</v>
      </c>
      <c r="W942">
        <f t="shared" si="233"/>
        <v>4</v>
      </c>
      <c r="X942">
        <f t="shared" si="234"/>
        <v>4.5</v>
      </c>
      <c r="Y942">
        <f t="shared" si="235"/>
        <v>3.5</v>
      </c>
      <c r="Z942">
        <f t="shared" si="236"/>
        <v>4</v>
      </c>
      <c r="AA942">
        <f t="shared" si="237"/>
        <v>3.5</v>
      </c>
      <c r="AB942">
        <f t="shared" si="238"/>
        <v>5</v>
      </c>
      <c r="AC942">
        <v>4.4400000000000004</v>
      </c>
      <c r="AD942">
        <v>5.23</v>
      </c>
      <c r="AE942">
        <v>5.4</v>
      </c>
      <c r="AF942">
        <v>4.83</v>
      </c>
      <c r="AG942">
        <v>5.38</v>
      </c>
      <c r="AH942" t="str">
        <f>LOOKUP(X942,{0,2.99,4.44,5.89},{"Low","Medium Low","Medium High","High"})</f>
        <v>Medium High</v>
      </c>
      <c r="AI942" t="str">
        <f>LOOKUP(Y942,{0,4.12,5.23,6.34},{"Low","Medium Low","Medium High","High"})</f>
        <v>Low</v>
      </c>
      <c r="AJ942" t="str">
        <f>LOOKUP(Z942,{0,4.08,5.4,6.72},{"Low","Medium Low","Medium High","High"})</f>
        <v>Low</v>
      </c>
      <c r="AK942" t="str">
        <f>LOOKUP(AA942,{0,3.41,4.83,6.25},{"Low","Medium Low","Medium High","High"})</f>
        <v>Medium Low</v>
      </c>
      <c r="AL942" t="str">
        <f>LOOKUP(AB942,{0,4.31,5.38,6.45},{"Low","Medium Low","Medium High","High"})</f>
        <v>Medium Low</v>
      </c>
      <c r="AM942">
        <f>VLOOKUP(C942,'CLEAN DATA'!$C$1:$BE$1213,25,FALSE)</f>
        <v>13</v>
      </c>
      <c r="AN942">
        <f>VLOOKUP($C942,'CLEAN DATA'!$C$1:$BE$1213,2,FALSE)</f>
        <v>40</v>
      </c>
      <c r="AO942" t="str">
        <f t="shared" si="239"/>
        <v>31-40</v>
      </c>
      <c r="AP942">
        <f>VLOOKUP(C942,'AT Copy'!C941:BP2153,66,FALSE)</f>
        <v>7</v>
      </c>
      <c r="AQ942">
        <f>VLOOKUP(C942,'AT Copy'!C941:BP2153,40,FALSE)</f>
        <v>0</v>
      </c>
    </row>
    <row r="943" spans="1:43" x14ac:dyDescent="0.2">
      <c r="A943">
        <v>942</v>
      </c>
      <c r="B943" s="2">
        <v>44099.588564814818</v>
      </c>
      <c r="C943" t="s">
        <v>1180</v>
      </c>
      <c r="D943">
        <v>1</v>
      </c>
      <c r="E943">
        <v>1</v>
      </c>
      <c r="F943">
        <v>5</v>
      </c>
      <c r="G943">
        <v>2</v>
      </c>
      <c r="H943">
        <v>1</v>
      </c>
      <c r="I943">
        <v>5</v>
      </c>
      <c r="J943">
        <v>5</v>
      </c>
      <c r="K943">
        <v>1</v>
      </c>
      <c r="L943">
        <v>5</v>
      </c>
      <c r="M943">
        <v>1</v>
      </c>
      <c r="N943">
        <f t="shared" si="224"/>
        <v>1</v>
      </c>
      <c r="O943">
        <f t="shared" si="225"/>
        <v>7</v>
      </c>
      <c r="P943">
        <f t="shared" si="226"/>
        <v>5</v>
      </c>
      <c r="Q943">
        <f t="shared" si="227"/>
        <v>6</v>
      </c>
      <c r="R943">
        <f t="shared" si="228"/>
        <v>1</v>
      </c>
      <c r="S943">
        <f t="shared" si="229"/>
        <v>3</v>
      </c>
      <c r="T943">
        <f t="shared" si="230"/>
        <v>5</v>
      </c>
      <c r="U943">
        <f t="shared" si="231"/>
        <v>7</v>
      </c>
      <c r="V943">
        <f t="shared" si="232"/>
        <v>5</v>
      </c>
      <c r="W943">
        <f t="shared" si="233"/>
        <v>7</v>
      </c>
      <c r="X943">
        <f t="shared" si="234"/>
        <v>2</v>
      </c>
      <c r="Y943">
        <f t="shared" si="235"/>
        <v>6</v>
      </c>
      <c r="Z943">
        <f t="shared" si="236"/>
        <v>6</v>
      </c>
      <c r="AA943">
        <f t="shared" si="237"/>
        <v>5.5</v>
      </c>
      <c r="AB943">
        <f t="shared" si="238"/>
        <v>4</v>
      </c>
      <c r="AC943">
        <v>4.4400000000000004</v>
      </c>
      <c r="AD943">
        <v>5.23</v>
      </c>
      <c r="AE943">
        <v>5.4</v>
      </c>
      <c r="AF943">
        <v>4.83</v>
      </c>
      <c r="AG943">
        <v>5.38</v>
      </c>
      <c r="AH943" t="str">
        <f>LOOKUP(X943,{0,2.99,4.44,5.89},{"Low","Medium Low","Medium High","High"})</f>
        <v>Low</v>
      </c>
      <c r="AI943" t="str">
        <f>LOOKUP(Y943,{0,4.12,5.23,6.34},{"Low","Medium Low","Medium High","High"})</f>
        <v>Medium High</v>
      </c>
      <c r="AJ943" t="str">
        <f>LOOKUP(Z943,{0,4.08,5.4,6.72},{"Low","Medium Low","Medium High","High"})</f>
        <v>Medium High</v>
      </c>
      <c r="AK943" t="str">
        <f>LOOKUP(AA943,{0,3.41,4.83,6.25},{"Low","Medium Low","Medium High","High"})</f>
        <v>Medium High</v>
      </c>
      <c r="AL943" t="str">
        <f>LOOKUP(AB943,{0,4.31,5.38,6.45},{"Low","Medium Low","Medium High","High"})</f>
        <v>Low</v>
      </c>
      <c r="AM943">
        <f>VLOOKUP(C943,'CLEAN DATA'!$C$1:$BE$1213,25,FALSE)</f>
        <v>10</v>
      </c>
      <c r="AN943">
        <f>VLOOKUP($C943,'CLEAN DATA'!$C$1:$BE$1213,2,FALSE)</f>
        <v>32</v>
      </c>
      <c r="AO943" t="str">
        <f t="shared" si="239"/>
        <v>31-40</v>
      </c>
      <c r="AP943">
        <f>VLOOKUP(C943,'AT Copy'!C942:BP2154,66,FALSE)</f>
        <v>2</v>
      </c>
      <c r="AQ943">
        <f>VLOOKUP(C943,'AT Copy'!C942:BP2154,40,FALSE)</f>
        <v>1</v>
      </c>
    </row>
    <row r="944" spans="1:43" x14ac:dyDescent="0.2">
      <c r="A944">
        <v>943</v>
      </c>
      <c r="B944" s="2">
        <v>44099.58898148148</v>
      </c>
      <c r="C944" t="s">
        <v>1181</v>
      </c>
      <c r="D944">
        <v>6</v>
      </c>
      <c r="E944">
        <v>6</v>
      </c>
      <c r="F944">
        <v>7</v>
      </c>
      <c r="G944">
        <v>7</v>
      </c>
      <c r="H944">
        <v>7</v>
      </c>
      <c r="I944">
        <v>6</v>
      </c>
      <c r="J944">
        <v>6</v>
      </c>
      <c r="K944">
        <v>7</v>
      </c>
      <c r="L944">
        <v>6</v>
      </c>
      <c r="M944">
        <v>6</v>
      </c>
      <c r="N944">
        <f t="shared" si="224"/>
        <v>6</v>
      </c>
      <c r="O944">
        <f t="shared" si="225"/>
        <v>2</v>
      </c>
      <c r="P944">
        <f t="shared" si="226"/>
        <v>7</v>
      </c>
      <c r="Q944">
        <f t="shared" si="227"/>
        <v>1</v>
      </c>
      <c r="R944">
        <f t="shared" si="228"/>
        <v>7</v>
      </c>
      <c r="S944">
        <f t="shared" si="229"/>
        <v>2</v>
      </c>
      <c r="T944">
        <f t="shared" si="230"/>
        <v>6</v>
      </c>
      <c r="U944">
        <f t="shared" si="231"/>
        <v>1</v>
      </c>
      <c r="V944">
        <f t="shared" si="232"/>
        <v>6</v>
      </c>
      <c r="W944">
        <f t="shared" si="233"/>
        <v>2</v>
      </c>
      <c r="X944">
        <f t="shared" si="234"/>
        <v>4</v>
      </c>
      <c r="Y944">
        <f t="shared" si="235"/>
        <v>4</v>
      </c>
      <c r="Z944">
        <f t="shared" si="236"/>
        <v>4</v>
      </c>
      <c r="AA944">
        <f t="shared" si="237"/>
        <v>3.5</v>
      </c>
      <c r="AB944">
        <f t="shared" si="238"/>
        <v>4.5</v>
      </c>
      <c r="AC944">
        <v>4.4400000000000004</v>
      </c>
      <c r="AD944">
        <v>5.23</v>
      </c>
      <c r="AE944">
        <v>5.4</v>
      </c>
      <c r="AF944">
        <v>4.83</v>
      </c>
      <c r="AG944">
        <v>5.38</v>
      </c>
      <c r="AH944" t="str">
        <f>LOOKUP(X944,{0,2.99,4.44,5.89},{"Low","Medium Low","Medium High","High"})</f>
        <v>Medium Low</v>
      </c>
      <c r="AI944" t="str">
        <f>LOOKUP(Y944,{0,4.12,5.23,6.34},{"Low","Medium Low","Medium High","High"})</f>
        <v>Low</v>
      </c>
      <c r="AJ944" t="str">
        <f>LOOKUP(Z944,{0,4.08,5.4,6.72},{"Low","Medium Low","Medium High","High"})</f>
        <v>Low</v>
      </c>
      <c r="AK944" t="str">
        <f>LOOKUP(AA944,{0,3.41,4.83,6.25},{"Low","Medium Low","Medium High","High"})</f>
        <v>Medium Low</v>
      </c>
      <c r="AL944" t="str">
        <f>LOOKUP(AB944,{0,4.31,5.38,6.45},{"Low","Medium Low","Medium High","High"})</f>
        <v>Medium Low</v>
      </c>
      <c r="AM944">
        <f>VLOOKUP(C944,'CLEAN DATA'!$C$1:$BE$1213,25,FALSE)</f>
        <v>2</v>
      </c>
      <c r="AN944">
        <f>VLOOKUP($C944,'CLEAN DATA'!$C$1:$BE$1213,2,FALSE)</f>
        <v>40</v>
      </c>
      <c r="AO944" t="str">
        <f t="shared" si="239"/>
        <v>31-40</v>
      </c>
      <c r="AP944">
        <f>VLOOKUP(C944,'AT Copy'!C943:BP2155,66,FALSE)</f>
        <v>1</v>
      </c>
      <c r="AQ944">
        <f>VLOOKUP(C944,'AT Copy'!C943:BP2155,40,FALSE)</f>
        <v>1</v>
      </c>
    </row>
    <row r="945" spans="1:43" x14ac:dyDescent="0.2">
      <c r="A945">
        <v>944</v>
      </c>
      <c r="B945" s="2">
        <v>44099.588993055557</v>
      </c>
      <c r="C945" t="s">
        <v>1182</v>
      </c>
      <c r="D945">
        <v>5</v>
      </c>
      <c r="E945">
        <v>1</v>
      </c>
      <c r="F945">
        <v>5</v>
      </c>
      <c r="G945">
        <v>2</v>
      </c>
      <c r="H945">
        <v>6</v>
      </c>
      <c r="I945">
        <v>4</v>
      </c>
      <c r="J945">
        <v>3</v>
      </c>
      <c r="K945">
        <v>3</v>
      </c>
      <c r="L945">
        <v>5</v>
      </c>
      <c r="M945">
        <v>2</v>
      </c>
      <c r="N945">
        <f t="shared" si="224"/>
        <v>5</v>
      </c>
      <c r="O945">
        <f t="shared" si="225"/>
        <v>7</v>
      </c>
      <c r="P945">
        <f t="shared" si="226"/>
        <v>5</v>
      </c>
      <c r="Q945">
        <f t="shared" si="227"/>
        <v>6</v>
      </c>
      <c r="R945">
        <f t="shared" si="228"/>
        <v>6</v>
      </c>
      <c r="S945">
        <f t="shared" si="229"/>
        <v>4</v>
      </c>
      <c r="T945">
        <f t="shared" si="230"/>
        <v>3</v>
      </c>
      <c r="U945">
        <f t="shared" si="231"/>
        <v>5</v>
      </c>
      <c r="V945">
        <f t="shared" si="232"/>
        <v>5</v>
      </c>
      <c r="W945">
        <f t="shared" si="233"/>
        <v>6</v>
      </c>
      <c r="X945">
        <f t="shared" si="234"/>
        <v>4.5</v>
      </c>
      <c r="Y945">
        <f t="shared" si="235"/>
        <v>5</v>
      </c>
      <c r="Z945">
        <f t="shared" si="236"/>
        <v>5</v>
      </c>
      <c r="AA945">
        <f t="shared" si="237"/>
        <v>5.5</v>
      </c>
      <c r="AB945">
        <f t="shared" si="238"/>
        <v>6</v>
      </c>
      <c r="AC945">
        <v>4.4400000000000004</v>
      </c>
      <c r="AD945">
        <v>5.23</v>
      </c>
      <c r="AE945">
        <v>5.4</v>
      </c>
      <c r="AF945">
        <v>4.83</v>
      </c>
      <c r="AG945">
        <v>5.38</v>
      </c>
      <c r="AH945" t="str">
        <f>LOOKUP(X945,{0,2.99,4.44,5.89},{"Low","Medium Low","Medium High","High"})</f>
        <v>Medium High</v>
      </c>
      <c r="AI945" t="str">
        <f>LOOKUP(Y945,{0,4.12,5.23,6.34},{"Low","Medium Low","Medium High","High"})</f>
        <v>Medium Low</v>
      </c>
      <c r="AJ945" t="str">
        <f>LOOKUP(Z945,{0,4.08,5.4,6.72},{"Low","Medium Low","Medium High","High"})</f>
        <v>Medium Low</v>
      </c>
      <c r="AK945" t="str">
        <f>LOOKUP(AA945,{0,3.41,4.83,6.25},{"Low","Medium Low","Medium High","High"})</f>
        <v>Medium High</v>
      </c>
      <c r="AL945" t="str">
        <f>LOOKUP(AB945,{0,4.31,5.38,6.45},{"Low","Medium Low","Medium High","High"})</f>
        <v>Medium High</v>
      </c>
      <c r="AM945">
        <f>VLOOKUP(C945,'CLEAN DATA'!$C$1:$BE$1213,25,FALSE)</f>
        <v>9</v>
      </c>
      <c r="AN945">
        <f>VLOOKUP($C945,'CLEAN DATA'!$C$1:$BE$1213,2,FALSE)</f>
        <v>36</v>
      </c>
      <c r="AO945" t="str">
        <f t="shared" si="239"/>
        <v>31-40</v>
      </c>
      <c r="AP945">
        <f>VLOOKUP(C945,'AT Copy'!C944:BP2156,66,FALSE)</f>
        <v>3</v>
      </c>
      <c r="AQ945">
        <f>VLOOKUP(C945,'AT Copy'!C944:BP2156,40,FALSE)</f>
        <v>1</v>
      </c>
    </row>
    <row r="946" spans="1:43" x14ac:dyDescent="0.2">
      <c r="A946">
        <v>945</v>
      </c>
      <c r="B946" s="2">
        <v>44099.589131944442</v>
      </c>
      <c r="C946" t="s">
        <v>1183</v>
      </c>
      <c r="D946">
        <v>4</v>
      </c>
      <c r="E946">
        <v>3</v>
      </c>
      <c r="F946">
        <v>6</v>
      </c>
      <c r="G946">
        <v>3</v>
      </c>
      <c r="H946">
        <v>5</v>
      </c>
      <c r="I946">
        <v>6</v>
      </c>
      <c r="J946">
        <v>7</v>
      </c>
      <c r="K946">
        <v>1</v>
      </c>
      <c r="L946">
        <v>6</v>
      </c>
      <c r="M946">
        <v>3</v>
      </c>
      <c r="N946">
        <f t="shared" si="224"/>
        <v>4</v>
      </c>
      <c r="O946">
        <f t="shared" si="225"/>
        <v>5</v>
      </c>
      <c r="P946">
        <f t="shared" si="226"/>
        <v>6</v>
      </c>
      <c r="Q946">
        <f t="shared" si="227"/>
        <v>5</v>
      </c>
      <c r="R946">
        <f t="shared" si="228"/>
        <v>5</v>
      </c>
      <c r="S946">
        <f t="shared" si="229"/>
        <v>2</v>
      </c>
      <c r="T946">
        <f t="shared" si="230"/>
        <v>7</v>
      </c>
      <c r="U946">
        <f t="shared" si="231"/>
        <v>7</v>
      </c>
      <c r="V946">
        <f t="shared" si="232"/>
        <v>6</v>
      </c>
      <c r="W946">
        <f t="shared" si="233"/>
        <v>5</v>
      </c>
      <c r="X946">
        <f t="shared" si="234"/>
        <v>3</v>
      </c>
      <c r="Y946">
        <f t="shared" si="235"/>
        <v>6</v>
      </c>
      <c r="Z946">
        <f t="shared" si="236"/>
        <v>6.5</v>
      </c>
      <c r="AA946">
        <f t="shared" si="237"/>
        <v>5.5</v>
      </c>
      <c r="AB946">
        <f t="shared" si="238"/>
        <v>5</v>
      </c>
      <c r="AC946">
        <v>4.4400000000000004</v>
      </c>
      <c r="AD946">
        <v>5.23</v>
      </c>
      <c r="AE946">
        <v>5.4</v>
      </c>
      <c r="AF946">
        <v>4.83</v>
      </c>
      <c r="AG946">
        <v>5.38</v>
      </c>
      <c r="AH946" t="str">
        <f>LOOKUP(X946,{0,2.99,4.44,5.89},{"Low","Medium Low","Medium High","High"})</f>
        <v>Medium Low</v>
      </c>
      <c r="AI946" t="str">
        <f>LOOKUP(Y946,{0,4.12,5.23,6.34},{"Low","Medium Low","Medium High","High"})</f>
        <v>Medium High</v>
      </c>
      <c r="AJ946" t="str">
        <f>LOOKUP(Z946,{0,4.08,5.4,6.72},{"Low","Medium Low","Medium High","High"})</f>
        <v>Medium High</v>
      </c>
      <c r="AK946" t="str">
        <f>LOOKUP(AA946,{0,3.41,4.83,6.25},{"Low","Medium Low","Medium High","High"})</f>
        <v>Medium High</v>
      </c>
      <c r="AL946" t="str">
        <f>LOOKUP(AB946,{0,4.31,5.38,6.45},{"Low","Medium Low","Medium High","High"})</f>
        <v>Medium Low</v>
      </c>
      <c r="AM946">
        <f>VLOOKUP(C946,'CLEAN DATA'!$C$1:$BE$1213,25,FALSE)</f>
        <v>12</v>
      </c>
      <c r="AN946">
        <f>VLOOKUP($C946,'CLEAN DATA'!$C$1:$BE$1213,2,FALSE)</f>
        <v>59</v>
      </c>
      <c r="AO946" t="str">
        <f t="shared" si="239"/>
        <v>51-60</v>
      </c>
      <c r="AP946">
        <f>VLOOKUP(C946,'AT Copy'!C945:BP2157,66,FALSE)</f>
        <v>2</v>
      </c>
      <c r="AQ946">
        <f>VLOOKUP(C946,'AT Copy'!C945:BP2157,40,FALSE)</f>
        <v>1</v>
      </c>
    </row>
    <row r="947" spans="1:43" x14ac:dyDescent="0.2">
      <c r="A947">
        <v>946</v>
      </c>
      <c r="B947" s="2">
        <v>44099.589317129627</v>
      </c>
      <c r="C947" t="s">
        <v>1184</v>
      </c>
      <c r="D947">
        <v>5</v>
      </c>
      <c r="E947">
        <v>6</v>
      </c>
      <c r="F947">
        <v>3</v>
      </c>
      <c r="G947">
        <v>6</v>
      </c>
      <c r="H947">
        <v>3</v>
      </c>
      <c r="I947">
        <v>2</v>
      </c>
      <c r="J947">
        <v>7</v>
      </c>
      <c r="K947">
        <v>2</v>
      </c>
      <c r="L947">
        <v>4</v>
      </c>
      <c r="M947">
        <v>2</v>
      </c>
      <c r="N947">
        <f t="shared" si="224"/>
        <v>5</v>
      </c>
      <c r="O947">
        <f t="shared" si="225"/>
        <v>2</v>
      </c>
      <c r="P947">
        <f t="shared" si="226"/>
        <v>3</v>
      </c>
      <c r="Q947">
        <f t="shared" si="227"/>
        <v>2</v>
      </c>
      <c r="R947">
        <f t="shared" si="228"/>
        <v>3</v>
      </c>
      <c r="S947">
        <f t="shared" si="229"/>
        <v>6</v>
      </c>
      <c r="T947">
        <f t="shared" si="230"/>
        <v>7</v>
      </c>
      <c r="U947">
        <f t="shared" si="231"/>
        <v>6</v>
      </c>
      <c r="V947">
        <f t="shared" si="232"/>
        <v>4</v>
      </c>
      <c r="W947">
        <f t="shared" si="233"/>
        <v>6</v>
      </c>
      <c r="X947">
        <f t="shared" si="234"/>
        <v>5.5</v>
      </c>
      <c r="Y947">
        <f t="shared" si="235"/>
        <v>4.5</v>
      </c>
      <c r="Z947">
        <f t="shared" si="236"/>
        <v>4.5</v>
      </c>
      <c r="AA947">
        <f t="shared" si="237"/>
        <v>3</v>
      </c>
      <c r="AB947">
        <f t="shared" si="238"/>
        <v>4.5</v>
      </c>
      <c r="AC947">
        <v>4.4400000000000004</v>
      </c>
      <c r="AD947">
        <v>5.23</v>
      </c>
      <c r="AE947">
        <v>5.4</v>
      </c>
      <c r="AF947">
        <v>4.83</v>
      </c>
      <c r="AG947">
        <v>5.38</v>
      </c>
      <c r="AH947" t="str">
        <f>LOOKUP(X947,{0,2.99,4.44,5.89},{"Low","Medium Low","Medium High","High"})</f>
        <v>Medium High</v>
      </c>
      <c r="AI947" t="str">
        <f>LOOKUP(Y947,{0,4.12,5.23,6.34},{"Low","Medium Low","Medium High","High"})</f>
        <v>Medium Low</v>
      </c>
      <c r="AJ947" t="str">
        <f>LOOKUP(Z947,{0,4.08,5.4,6.72},{"Low","Medium Low","Medium High","High"})</f>
        <v>Medium Low</v>
      </c>
      <c r="AK947" t="str">
        <f>LOOKUP(AA947,{0,3.41,4.83,6.25},{"Low","Medium Low","Medium High","High"})</f>
        <v>Low</v>
      </c>
      <c r="AL947" t="str">
        <f>LOOKUP(AB947,{0,4.31,5.38,6.45},{"Low","Medium Low","Medium High","High"})</f>
        <v>Medium Low</v>
      </c>
      <c r="AM947">
        <f>VLOOKUP(C947,'CLEAN DATA'!$C$1:$BE$1213,25,FALSE)</f>
        <v>11</v>
      </c>
      <c r="AN947">
        <f>VLOOKUP($C947,'CLEAN DATA'!$C$1:$BE$1213,2,FALSE)</f>
        <v>39</v>
      </c>
      <c r="AO947" t="str">
        <f t="shared" si="239"/>
        <v>31-40</v>
      </c>
      <c r="AP947">
        <f>VLOOKUP(C947,'AT Copy'!C946:BP2158,66,FALSE)</f>
        <v>7</v>
      </c>
      <c r="AQ947">
        <f>VLOOKUP(C947,'AT Copy'!C946:BP2158,40,FALSE)</f>
        <v>1</v>
      </c>
    </row>
    <row r="948" spans="1:43" x14ac:dyDescent="0.2">
      <c r="A948">
        <v>947</v>
      </c>
      <c r="B948" s="2">
        <v>44099.589872685188</v>
      </c>
      <c r="C948" t="s">
        <v>1186</v>
      </c>
      <c r="D948">
        <v>6</v>
      </c>
      <c r="E948">
        <v>1</v>
      </c>
      <c r="F948">
        <v>7</v>
      </c>
      <c r="G948">
        <v>6</v>
      </c>
      <c r="H948">
        <v>7</v>
      </c>
      <c r="I948">
        <v>7</v>
      </c>
      <c r="J948">
        <v>7</v>
      </c>
      <c r="K948">
        <v>5</v>
      </c>
      <c r="L948">
        <v>6</v>
      </c>
      <c r="M948">
        <v>3</v>
      </c>
      <c r="N948">
        <f t="shared" si="224"/>
        <v>6</v>
      </c>
      <c r="O948">
        <f t="shared" si="225"/>
        <v>7</v>
      </c>
      <c r="P948">
        <f t="shared" si="226"/>
        <v>7</v>
      </c>
      <c r="Q948">
        <f t="shared" si="227"/>
        <v>2</v>
      </c>
      <c r="R948">
        <f t="shared" si="228"/>
        <v>7</v>
      </c>
      <c r="S948">
        <f t="shared" si="229"/>
        <v>1</v>
      </c>
      <c r="T948">
        <f t="shared" si="230"/>
        <v>7</v>
      </c>
      <c r="U948">
        <f t="shared" si="231"/>
        <v>3</v>
      </c>
      <c r="V948">
        <f t="shared" si="232"/>
        <v>6</v>
      </c>
      <c r="W948">
        <f t="shared" si="233"/>
        <v>5</v>
      </c>
      <c r="X948">
        <f t="shared" si="234"/>
        <v>3.5</v>
      </c>
      <c r="Y948">
        <f t="shared" si="235"/>
        <v>7</v>
      </c>
      <c r="Z948">
        <f t="shared" si="236"/>
        <v>5</v>
      </c>
      <c r="AA948">
        <f t="shared" si="237"/>
        <v>4</v>
      </c>
      <c r="AB948">
        <f t="shared" si="238"/>
        <v>6</v>
      </c>
      <c r="AC948">
        <v>4.4400000000000004</v>
      </c>
      <c r="AD948">
        <v>5.23</v>
      </c>
      <c r="AE948">
        <v>5.4</v>
      </c>
      <c r="AF948">
        <v>4.83</v>
      </c>
      <c r="AG948">
        <v>5.38</v>
      </c>
      <c r="AH948" t="str">
        <f>LOOKUP(X948,{0,2.99,4.44,5.89},{"Low","Medium Low","Medium High","High"})</f>
        <v>Medium Low</v>
      </c>
      <c r="AI948" t="str">
        <f>LOOKUP(Y948,{0,4.12,5.23,6.34},{"Low","Medium Low","Medium High","High"})</f>
        <v>High</v>
      </c>
      <c r="AJ948" t="str">
        <f>LOOKUP(Z948,{0,4.08,5.4,6.72},{"Low","Medium Low","Medium High","High"})</f>
        <v>Medium Low</v>
      </c>
      <c r="AK948" t="str">
        <f>LOOKUP(AA948,{0,3.41,4.83,6.25},{"Low","Medium Low","Medium High","High"})</f>
        <v>Medium Low</v>
      </c>
      <c r="AL948" t="str">
        <f>LOOKUP(AB948,{0,4.31,5.38,6.45},{"Low","Medium Low","Medium High","High"})</f>
        <v>Medium High</v>
      </c>
      <c r="AM948">
        <f>VLOOKUP(C948,'CLEAN DATA'!$C$1:$BE$1213,25,FALSE)</f>
        <v>4</v>
      </c>
      <c r="AN948">
        <f>VLOOKUP($C948,'CLEAN DATA'!$C$1:$BE$1213,2,FALSE)</f>
        <v>40</v>
      </c>
      <c r="AO948" t="str">
        <f t="shared" si="239"/>
        <v>31-40</v>
      </c>
      <c r="AP948">
        <f>VLOOKUP(C948,'AT Copy'!C947:BP2159,66,FALSE)</f>
        <v>6</v>
      </c>
      <c r="AQ948">
        <f>VLOOKUP(C948,'AT Copy'!C947:BP2159,40,FALSE)</f>
        <v>1</v>
      </c>
    </row>
    <row r="949" spans="1:43" x14ac:dyDescent="0.2">
      <c r="A949">
        <v>948</v>
      </c>
      <c r="B949" s="2">
        <v>44099.590949074074</v>
      </c>
      <c r="C949" t="s">
        <v>1187</v>
      </c>
      <c r="D949">
        <v>5</v>
      </c>
      <c r="E949">
        <v>3</v>
      </c>
      <c r="F949">
        <v>6</v>
      </c>
      <c r="G949">
        <v>5</v>
      </c>
      <c r="H949">
        <v>7</v>
      </c>
      <c r="I949">
        <v>1</v>
      </c>
      <c r="J949">
        <v>7</v>
      </c>
      <c r="K949">
        <v>3</v>
      </c>
      <c r="L949">
        <v>5</v>
      </c>
      <c r="M949">
        <v>1</v>
      </c>
      <c r="N949">
        <f t="shared" si="224"/>
        <v>5</v>
      </c>
      <c r="O949">
        <f t="shared" si="225"/>
        <v>5</v>
      </c>
      <c r="P949">
        <f t="shared" si="226"/>
        <v>6</v>
      </c>
      <c r="Q949">
        <f t="shared" si="227"/>
        <v>3</v>
      </c>
      <c r="R949">
        <f t="shared" si="228"/>
        <v>7</v>
      </c>
      <c r="S949">
        <f t="shared" si="229"/>
        <v>7</v>
      </c>
      <c r="T949">
        <f t="shared" si="230"/>
        <v>7</v>
      </c>
      <c r="U949">
        <f t="shared" si="231"/>
        <v>5</v>
      </c>
      <c r="V949">
        <f t="shared" si="232"/>
        <v>5</v>
      </c>
      <c r="W949">
        <f t="shared" si="233"/>
        <v>7</v>
      </c>
      <c r="X949">
        <f t="shared" si="234"/>
        <v>6</v>
      </c>
      <c r="Y949">
        <f t="shared" si="235"/>
        <v>6</v>
      </c>
      <c r="Z949">
        <f t="shared" si="236"/>
        <v>5.5</v>
      </c>
      <c r="AA949">
        <f t="shared" si="237"/>
        <v>4</v>
      </c>
      <c r="AB949">
        <f t="shared" si="238"/>
        <v>7</v>
      </c>
      <c r="AC949">
        <v>4.4400000000000004</v>
      </c>
      <c r="AD949">
        <v>5.23</v>
      </c>
      <c r="AE949">
        <v>5.4</v>
      </c>
      <c r="AF949">
        <v>4.83</v>
      </c>
      <c r="AG949">
        <v>5.38</v>
      </c>
      <c r="AH949" t="str">
        <f>LOOKUP(X949,{0,2.99,4.44,5.89},{"Low","Medium Low","Medium High","High"})</f>
        <v>High</v>
      </c>
      <c r="AI949" t="str">
        <f>LOOKUP(Y949,{0,4.12,5.23,6.34},{"Low","Medium Low","Medium High","High"})</f>
        <v>Medium High</v>
      </c>
      <c r="AJ949" t="str">
        <f>LOOKUP(Z949,{0,4.08,5.4,6.72},{"Low","Medium Low","Medium High","High"})</f>
        <v>Medium High</v>
      </c>
      <c r="AK949" t="str">
        <f>LOOKUP(AA949,{0,3.41,4.83,6.25},{"Low","Medium Low","Medium High","High"})</f>
        <v>Medium Low</v>
      </c>
      <c r="AL949" t="str">
        <f>LOOKUP(AB949,{0,4.31,5.38,6.45},{"Low","Medium Low","Medium High","High"})</f>
        <v>High</v>
      </c>
      <c r="AM949">
        <f>VLOOKUP(C949,'CLEAN DATA'!$C$1:$BE$1213,25,FALSE)</f>
        <v>11</v>
      </c>
      <c r="AN949">
        <f>VLOOKUP($C949,'CLEAN DATA'!$C$1:$BE$1213,2,FALSE)</f>
        <v>42</v>
      </c>
      <c r="AO949" t="str">
        <f t="shared" si="239"/>
        <v>41-50</v>
      </c>
      <c r="AP949">
        <f>VLOOKUP(C949,'AT Copy'!C948:BP2160,66,FALSE)</f>
        <v>6</v>
      </c>
      <c r="AQ949">
        <f>VLOOKUP(C949,'AT Copy'!C948:BP2160,40,FALSE)</f>
        <v>1</v>
      </c>
    </row>
    <row r="950" spans="1:43" x14ac:dyDescent="0.2">
      <c r="A950">
        <v>949</v>
      </c>
      <c r="B950" s="2">
        <v>44099.59207175926</v>
      </c>
      <c r="C950" t="s">
        <v>1189</v>
      </c>
      <c r="D950">
        <v>1</v>
      </c>
      <c r="E950">
        <v>4</v>
      </c>
      <c r="F950">
        <v>5</v>
      </c>
      <c r="G950">
        <v>7</v>
      </c>
      <c r="H950">
        <v>1</v>
      </c>
      <c r="I950">
        <v>7</v>
      </c>
      <c r="J950">
        <v>6</v>
      </c>
      <c r="K950">
        <v>6</v>
      </c>
      <c r="L950">
        <v>1</v>
      </c>
      <c r="M950">
        <v>7</v>
      </c>
      <c r="N950">
        <f t="shared" si="224"/>
        <v>1</v>
      </c>
      <c r="O950">
        <f t="shared" si="225"/>
        <v>4</v>
      </c>
      <c r="P950">
        <f t="shared" si="226"/>
        <v>5</v>
      </c>
      <c r="Q950">
        <f t="shared" si="227"/>
        <v>1</v>
      </c>
      <c r="R950">
        <f t="shared" si="228"/>
        <v>1</v>
      </c>
      <c r="S950">
        <f t="shared" si="229"/>
        <v>1</v>
      </c>
      <c r="T950">
        <f t="shared" si="230"/>
        <v>6</v>
      </c>
      <c r="U950">
        <f t="shared" si="231"/>
        <v>2</v>
      </c>
      <c r="V950">
        <f t="shared" si="232"/>
        <v>1</v>
      </c>
      <c r="W950">
        <f t="shared" si="233"/>
        <v>1</v>
      </c>
      <c r="X950">
        <f t="shared" si="234"/>
        <v>1</v>
      </c>
      <c r="Y950">
        <f t="shared" si="235"/>
        <v>5</v>
      </c>
      <c r="Z950">
        <f t="shared" si="236"/>
        <v>3.5</v>
      </c>
      <c r="AA950">
        <f t="shared" si="237"/>
        <v>1</v>
      </c>
      <c r="AB950">
        <f t="shared" si="238"/>
        <v>1</v>
      </c>
      <c r="AC950">
        <v>4.4400000000000004</v>
      </c>
      <c r="AD950">
        <v>5.23</v>
      </c>
      <c r="AE950">
        <v>5.4</v>
      </c>
      <c r="AF950">
        <v>4.83</v>
      </c>
      <c r="AG950">
        <v>5.38</v>
      </c>
      <c r="AH950" t="str">
        <f>LOOKUP(X950,{0,2.99,4.44,5.89},{"Low","Medium Low","Medium High","High"})</f>
        <v>Low</v>
      </c>
      <c r="AI950" t="str">
        <f>LOOKUP(Y950,{0,4.12,5.23,6.34},{"Low","Medium Low","Medium High","High"})</f>
        <v>Medium Low</v>
      </c>
      <c r="AJ950" t="str">
        <f>LOOKUP(Z950,{0,4.08,5.4,6.72},{"Low","Medium Low","Medium High","High"})</f>
        <v>Low</v>
      </c>
      <c r="AK950" t="str">
        <f>LOOKUP(AA950,{0,3.41,4.83,6.25},{"Low","Medium Low","Medium High","High"})</f>
        <v>Low</v>
      </c>
      <c r="AL950" t="str">
        <f>LOOKUP(AB950,{0,4.31,5.38,6.45},{"Low","Medium Low","Medium High","High"})</f>
        <v>Low</v>
      </c>
      <c r="AM950">
        <f>VLOOKUP(C950,'CLEAN DATA'!$C$1:$BE$1213,25,FALSE)</f>
        <v>7</v>
      </c>
      <c r="AN950">
        <f>VLOOKUP($C950,'CLEAN DATA'!$C$1:$BE$1213,2,FALSE)</f>
        <v>54</v>
      </c>
      <c r="AO950" t="str">
        <f t="shared" si="239"/>
        <v>51-60</v>
      </c>
      <c r="AP950">
        <f>VLOOKUP(C950,'AT Copy'!C949:BP2161,66,FALSE)</f>
        <v>5</v>
      </c>
      <c r="AQ950">
        <f>VLOOKUP(C950,'AT Copy'!C949:BP2161,40,FALSE)</f>
        <v>1</v>
      </c>
    </row>
    <row r="951" spans="1:43" x14ac:dyDescent="0.2">
      <c r="A951">
        <v>950</v>
      </c>
      <c r="B951" s="2">
        <v>44099.592465277776</v>
      </c>
      <c r="C951" t="s">
        <v>1190</v>
      </c>
      <c r="D951">
        <v>7</v>
      </c>
      <c r="E951">
        <v>6</v>
      </c>
      <c r="F951">
        <v>6</v>
      </c>
      <c r="G951">
        <v>7</v>
      </c>
      <c r="H951">
        <v>6</v>
      </c>
      <c r="I951">
        <v>7</v>
      </c>
      <c r="J951">
        <v>6</v>
      </c>
      <c r="K951">
        <v>6</v>
      </c>
      <c r="L951">
        <v>6</v>
      </c>
      <c r="M951">
        <v>5</v>
      </c>
      <c r="N951">
        <f t="shared" si="224"/>
        <v>7</v>
      </c>
      <c r="O951">
        <f t="shared" si="225"/>
        <v>2</v>
      </c>
      <c r="P951">
        <f t="shared" si="226"/>
        <v>6</v>
      </c>
      <c r="Q951">
        <f t="shared" si="227"/>
        <v>1</v>
      </c>
      <c r="R951">
        <f t="shared" si="228"/>
        <v>6</v>
      </c>
      <c r="S951">
        <f t="shared" si="229"/>
        <v>1</v>
      </c>
      <c r="T951">
        <f t="shared" si="230"/>
        <v>6</v>
      </c>
      <c r="U951">
        <f t="shared" si="231"/>
        <v>2</v>
      </c>
      <c r="V951">
        <f t="shared" si="232"/>
        <v>6</v>
      </c>
      <c r="W951">
        <f t="shared" si="233"/>
        <v>3</v>
      </c>
      <c r="X951">
        <f t="shared" si="234"/>
        <v>4</v>
      </c>
      <c r="Y951">
        <f t="shared" si="235"/>
        <v>4</v>
      </c>
      <c r="Z951">
        <f t="shared" si="236"/>
        <v>4</v>
      </c>
      <c r="AA951">
        <f t="shared" si="237"/>
        <v>3.5</v>
      </c>
      <c r="AB951">
        <f t="shared" si="238"/>
        <v>4.5</v>
      </c>
      <c r="AC951">
        <v>4.4400000000000004</v>
      </c>
      <c r="AD951">
        <v>5.23</v>
      </c>
      <c r="AE951">
        <v>5.4</v>
      </c>
      <c r="AF951">
        <v>4.83</v>
      </c>
      <c r="AG951">
        <v>5.38</v>
      </c>
      <c r="AH951" t="str">
        <f>LOOKUP(X951,{0,2.99,4.44,5.89},{"Low","Medium Low","Medium High","High"})</f>
        <v>Medium Low</v>
      </c>
      <c r="AI951" t="str">
        <f>LOOKUP(Y951,{0,4.12,5.23,6.34},{"Low","Medium Low","Medium High","High"})</f>
        <v>Low</v>
      </c>
      <c r="AJ951" t="str">
        <f>LOOKUP(Z951,{0,4.08,5.4,6.72},{"Low","Medium Low","Medium High","High"})</f>
        <v>Low</v>
      </c>
      <c r="AK951" t="str">
        <f>LOOKUP(AA951,{0,3.41,4.83,6.25},{"Low","Medium Low","Medium High","High"})</f>
        <v>Medium Low</v>
      </c>
      <c r="AL951" t="str">
        <f>LOOKUP(AB951,{0,4.31,5.38,6.45},{"Low","Medium Low","Medium High","High"})</f>
        <v>Medium Low</v>
      </c>
      <c r="AM951">
        <f>VLOOKUP(C951,'CLEAN DATA'!$C$1:$BE$1213,25,FALSE)</f>
        <v>1</v>
      </c>
      <c r="AN951">
        <f>VLOOKUP($C951,'CLEAN DATA'!$C$1:$BE$1213,2,FALSE)</f>
        <v>40</v>
      </c>
      <c r="AO951" t="str">
        <f t="shared" si="239"/>
        <v>31-40</v>
      </c>
      <c r="AP951">
        <f>VLOOKUP(C951,'AT Copy'!C950:BP2162,66,FALSE)</f>
        <v>1</v>
      </c>
      <c r="AQ951">
        <f>VLOOKUP(C951,'AT Copy'!C950:BP2162,40,FALSE)</f>
        <v>0</v>
      </c>
    </row>
    <row r="952" spans="1:43" x14ac:dyDescent="0.2">
      <c r="A952">
        <v>951</v>
      </c>
      <c r="B952" s="2">
        <v>44099.593252314815</v>
      </c>
      <c r="C952" t="s">
        <v>1191</v>
      </c>
      <c r="D952">
        <v>7</v>
      </c>
      <c r="E952">
        <v>2</v>
      </c>
      <c r="F952">
        <v>7</v>
      </c>
      <c r="G952">
        <v>6</v>
      </c>
      <c r="H952">
        <v>6</v>
      </c>
      <c r="I952">
        <v>1</v>
      </c>
      <c r="J952">
        <v>5</v>
      </c>
      <c r="K952">
        <v>5</v>
      </c>
      <c r="L952">
        <v>2</v>
      </c>
      <c r="M952">
        <v>1</v>
      </c>
      <c r="N952">
        <f t="shared" si="224"/>
        <v>7</v>
      </c>
      <c r="O952">
        <f t="shared" si="225"/>
        <v>6</v>
      </c>
      <c r="P952">
        <f t="shared" si="226"/>
        <v>7</v>
      </c>
      <c r="Q952">
        <f t="shared" si="227"/>
        <v>2</v>
      </c>
      <c r="R952">
        <f t="shared" si="228"/>
        <v>6</v>
      </c>
      <c r="S952">
        <f t="shared" si="229"/>
        <v>7</v>
      </c>
      <c r="T952">
        <f t="shared" si="230"/>
        <v>5</v>
      </c>
      <c r="U952">
        <f t="shared" si="231"/>
        <v>3</v>
      </c>
      <c r="V952">
        <f t="shared" si="232"/>
        <v>2</v>
      </c>
      <c r="W952">
        <f t="shared" si="233"/>
        <v>7</v>
      </c>
      <c r="X952">
        <f t="shared" si="234"/>
        <v>7</v>
      </c>
      <c r="Y952">
        <f t="shared" si="235"/>
        <v>5.5</v>
      </c>
      <c r="Z952">
        <f t="shared" si="236"/>
        <v>5</v>
      </c>
      <c r="AA952">
        <f t="shared" si="237"/>
        <v>2</v>
      </c>
      <c r="AB952">
        <f t="shared" si="238"/>
        <v>6.5</v>
      </c>
      <c r="AC952">
        <v>4.4400000000000004</v>
      </c>
      <c r="AD952">
        <v>5.23</v>
      </c>
      <c r="AE952">
        <v>5.4</v>
      </c>
      <c r="AF952">
        <v>4.83</v>
      </c>
      <c r="AG952">
        <v>5.38</v>
      </c>
      <c r="AH952" t="str">
        <f>LOOKUP(X952,{0,2.99,4.44,5.89},{"Low","Medium Low","Medium High","High"})</f>
        <v>High</v>
      </c>
      <c r="AI952" t="str">
        <f>LOOKUP(Y952,{0,4.12,5.23,6.34},{"Low","Medium Low","Medium High","High"})</f>
        <v>Medium High</v>
      </c>
      <c r="AJ952" t="str">
        <f>LOOKUP(Z952,{0,4.08,5.4,6.72},{"Low","Medium Low","Medium High","High"})</f>
        <v>Medium Low</v>
      </c>
      <c r="AK952" t="str">
        <f>LOOKUP(AA952,{0,3.41,4.83,6.25},{"Low","Medium Low","Medium High","High"})</f>
        <v>Low</v>
      </c>
      <c r="AL952" t="str">
        <f>LOOKUP(AB952,{0,4.31,5.38,6.45},{"Low","Medium Low","Medium High","High"})</f>
        <v>High</v>
      </c>
      <c r="AM952">
        <f>VLOOKUP(C952,'CLEAN DATA'!$C$1:$BE$1213,25,FALSE)</f>
        <v>13</v>
      </c>
      <c r="AN952">
        <f>VLOOKUP($C952,'CLEAN DATA'!$C$1:$BE$1213,2,FALSE)</f>
        <v>35</v>
      </c>
      <c r="AO952" t="str">
        <f t="shared" si="239"/>
        <v>31-40</v>
      </c>
      <c r="AP952">
        <f>VLOOKUP(C952,'AT Copy'!C951:BP2163,66,FALSE)</f>
        <v>7</v>
      </c>
      <c r="AQ952">
        <f>VLOOKUP(C952,'AT Copy'!C951:BP2163,40,FALSE)</f>
        <v>1</v>
      </c>
    </row>
    <row r="953" spans="1:43" x14ac:dyDescent="0.2">
      <c r="A953">
        <v>952</v>
      </c>
      <c r="B953" s="2">
        <v>44099.594386574077</v>
      </c>
      <c r="C953" t="s">
        <v>1192</v>
      </c>
      <c r="D953">
        <v>6</v>
      </c>
      <c r="E953">
        <v>5</v>
      </c>
      <c r="F953">
        <v>6</v>
      </c>
      <c r="G953">
        <v>5</v>
      </c>
      <c r="H953">
        <v>7</v>
      </c>
      <c r="I953">
        <v>7</v>
      </c>
      <c r="J953">
        <v>6</v>
      </c>
      <c r="K953">
        <v>6</v>
      </c>
      <c r="L953">
        <v>6</v>
      </c>
      <c r="M953">
        <v>6</v>
      </c>
      <c r="N953">
        <f t="shared" si="224"/>
        <v>6</v>
      </c>
      <c r="O953">
        <f t="shared" si="225"/>
        <v>3</v>
      </c>
      <c r="P953">
        <f t="shared" si="226"/>
        <v>6</v>
      </c>
      <c r="Q953">
        <f t="shared" si="227"/>
        <v>3</v>
      </c>
      <c r="R953">
        <f t="shared" si="228"/>
        <v>7</v>
      </c>
      <c r="S953">
        <f t="shared" si="229"/>
        <v>1</v>
      </c>
      <c r="T953">
        <f t="shared" si="230"/>
        <v>6</v>
      </c>
      <c r="U953">
        <f t="shared" si="231"/>
        <v>2</v>
      </c>
      <c r="V953">
        <f t="shared" si="232"/>
        <v>6</v>
      </c>
      <c r="W953">
        <f t="shared" si="233"/>
        <v>2</v>
      </c>
      <c r="X953">
        <f t="shared" si="234"/>
        <v>3.5</v>
      </c>
      <c r="Y953">
        <f t="shared" si="235"/>
        <v>4.5</v>
      </c>
      <c r="Z953">
        <f t="shared" si="236"/>
        <v>4</v>
      </c>
      <c r="AA953">
        <f t="shared" si="237"/>
        <v>4.5</v>
      </c>
      <c r="AB953">
        <f t="shared" si="238"/>
        <v>4.5</v>
      </c>
      <c r="AC953">
        <v>4.4400000000000004</v>
      </c>
      <c r="AD953">
        <v>5.23</v>
      </c>
      <c r="AE953">
        <v>5.4</v>
      </c>
      <c r="AF953">
        <v>4.83</v>
      </c>
      <c r="AG953">
        <v>5.38</v>
      </c>
      <c r="AH953" t="str">
        <f>LOOKUP(X953,{0,2.99,4.44,5.89},{"Low","Medium Low","Medium High","High"})</f>
        <v>Medium Low</v>
      </c>
      <c r="AI953" t="str">
        <f>LOOKUP(Y953,{0,4.12,5.23,6.34},{"Low","Medium Low","Medium High","High"})</f>
        <v>Medium Low</v>
      </c>
      <c r="AJ953" t="str">
        <f>LOOKUP(Z953,{0,4.08,5.4,6.72},{"Low","Medium Low","Medium High","High"})</f>
        <v>Low</v>
      </c>
      <c r="AK953" t="str">
        <f>LOOKUP(AA953,{0,3.41,4.83,6.25},{"Low","Medium Low","Medium High","High"})</f>
        <v>Medium Low</v>
      </c>
      <c r="AL953" t="str">
        <f>LOOKUP(AB953,{0,4.31,5.38,6.45},{"Low","Medium Low","Medium High","High"})</f>
        <v>Medium Low</v>
      </c>
      <c r="AM953">
        <f>VLOOKUP(C953,'CLEAN DATA'!$C$1:$BE$1213,25,FALSE)</f>
        <v>1</v>
      </c>
      <c r="AN953">
        <f>VLOOKUP($C953,'CLEAN DATA'!$C$1:$BE$1213,2,FALSE)</f>
        <v>40</v>
      </c>
      <c r="AO953" t="str">
        <f t="shared" si="239"/>
        <v>31-40</v>
      </c>
      <c r="AP953">
        <f>VLOOKUP(C953,'AT Copy'!C952:BP2164,66,FALSE)</f>
        <v>1</v>
      </c>
      <c r="AQ953">
        <f>VLOOKUP(C953,'AT Copy'!C952:BP2164,40,FALSE)</f>
        <v>1</v>
      </c>
    </row>
    <row r="954" spans="1:43" x14ac:dyDescent="0.2">
      <c r="A954">
        <v>953</v>
      </c>
      <c r="B954" s="2">
        <v>44099.594837962963</v>
      </c>
      <c r="C954" t="s">
        <v>1193</v>
      </c>
      <c r="D954">
        <v>1</v>
      </c>
      <c r="E954">
        <v>2</v>
      </c>
      <c r="F954">
        <v>5</v>
      </c>
      <c r="G954">
        <v>5</v>
      </c>
      <c r="H954">
        <v>5</v>
      </c>
      <c r="I954">
        <v>7</v>
      </c>
      <c r="J954">
        <v>7</v>
      </c>
      <c r="K954">
        <v>7</v>
      </c>
      <c r="L954">
        <v>2</v>
      </c>
      <c r="M954">
        <v>2</v>
      </c>
      <c r="N954">
        <f t="shared" si="224"/>
        <v>1</v>
      </c>
      <c r="O954">
        <f t="shared" si="225"/>
        <v>6</v>
      </c>
      <c r="P954">
        <f t="shared" si="226"/>
        <v>5</v>
      </c>
      <c r="Q954">
        <f t="shared" si="227"/>
        <v>3</v>
      </c>
      <c r="R954">
        <f t="shared" si="228"/>
        <v>5</v>
      </c>
      <c r="S954">
        <f t="shared" si="229"/>
        <v>1</v>
      </c>
      <c r="T954">
        <f t="shared" si="230"/>
        <v>7</v>
      </c>
      <c r="U954">
        <f t="shared" si="231"/>
        <v>1</v>
      </c>
      <c r="V954">
        <f t="shared" si="232"/>
        <v>2</v>
      </c>
      <c r="W954">
        <f t="shared" si="233"/>
        <v>6</v>
      </c>
      <c r="X954">
        <f t="shared" si="234"/>
        <v>1</v>
      </c>
      <c r="Y954">
        <f t="shared" si="235"/>
        <v>6.5</v>
      </c>
      <c r="Z954">
        <f t="shared" si="236"/>
        <v>3</v>
      </c>
      <c r="AA954">
        <f t="shared" si="237"/>
        <v>2.5</v>
      </c>
      <c r="AB954">
        <f t="shared" si="238"/>
        <v>5.5</v>
      </c>
      <c r="AC954">
        <v>4.4400000000000004</v>
      </c>
      <c r="AD954">
        <v>5.23</v>
      </c>
      <c r="AE954">
        <v>5.4</v>
      </c>
      <c r="AF954">
        <v>4.83</v>
      </c>
      <c r="AG954">
        <v>5.38</v>
      </c>
      <c r="AH954" t="str">
        <f>LOOKUP(X954,{0,2.99,4.44,5.89},{"Low","Medium Low","Medium High","High"})</f>
        <v>Low</v>
      </c>
      <c r="AI954" t="str">
        <f>LOOKUP(Y954,{0,4.12,5.23,6.34},{"Low","Medium Low","Medium High","High"})</f>
        <v>High</v>
      </c>
      <c r="AJ954" t="str">
        <f>LOOKUP(Z954,{0,4.08,5.4,6.72},{"Low","Medium Low","Medium High","High"})</f>
        <v>Low</v>
      </c>
      <c r="AK954" t="str">
        <f>LOOKUP(AA954,{0,3.41,4.83,6.25},{"Low","Medium Low","Medium High","High"})</f>
        <v>Low</v>
      </c>
      <c r="AL954" t="str">
        <f>LOOKUP(AB954,{0,4.31,5.38,6.45},{"Low","Medium Low","Medium High","High"})</f>
        <v>Medium High</v>
      </c>
      <c r="AM954">
        <f>VLOOKUP(C954,'CLEAN DATA'!$C$1:$BE$1213,25,FALSE)</f>
        <v>13</v>
      </c>
      <c r="AN954">
        <f>VLOOKUP($C954,'CLEAN DATA'!$C$1:$BE$1213,2,FALSE)</f>
        <v>53</v>
      </c>
      <c r="AO954" t="str">
        <f t="shared" si="239"/>
        <v>51-60</v>
      </c>
      <c r="AP954">
        <f>VLOOKUP(C954,'AT Copy'!C953:BP2165,66,FALSE)</f>
        <v>5</v>
      </c>
      <c r="AQ954">
        <f>VLOOKUP(C954,'AT Copy'!C953:BP2165,40,FALSE)</f>
        <v>0</v>
      </c>
    </row>
    <row r="955" spans="1:43" x14ac:dyDescent="0.2">
      <c r="A955">
        <v>954</v>
      </c>
      <c r="B955" s="2">
        <v>44099.595185185186</v>
      </c>
      <c r="C955" t="s">
        <v>1195</v>
      </c>
      <c r="D955">
        <v>6</v>
      </c>
      <c r="E955">
        <v>1</v>
      </c>
      <c r="F955">
        <v>5</v>
      </c>
      <c r="G955">
        <v>1</v>
      </c>
      <c r="H955">
        <v>5</v>
      </c>
      <c r="I955">
        <v>1</v>
      </c>
      <c r="J955">
        <v>6</v>
      </c>
      <c r="K955">
        <v>1</v>
      </c>
      <c r="L955">
        <v>6</v>
      </c>
      <c r="M955">
        <v>2</v>
      </c>
      <c r="N955">
        <f t="shared" si="224"/>
        <v>6</v>
      </c>
      <c r="O955">
        <f t="shared" si="225"/>
        <v>7</v>
      </c>
      <c r="P955">
        <f t="shared" si="226"/>
        <v>5</v>
      </c>
      <c r="Q955">
        <f t="shared" si="227"/>
        <v>7</v>
      </c>
      <c r="R955">
        <f t="shared" si="228"/>
        <v>5</v>
      </c>
      <c r="S955">
        <f t="shared" si="229"/>
        <v>7</v>
      </c>
      <c r="T955">
        <f t="shared" si="230"/>
        <v>6</v>
      </c>
      <c r="U955">
        <f t="shared" si="231"/>
        <v>7</v>
      </c>
      <c r="V955">
        <f t="shared" si="232"/>
        <v>6</v>
      </c>
      <c r="W955">
        <f t="shared" si="233"/>
        <v>6</v>
      </c>
      <c r="X955">
        <f t="shared" si="234"/>
        <v>6.5</v>
      </c>
      <c r="Y955">
        <f t="shared" si="235"/>
        <v>6.5</v>
      </c>
      <c r="Z955">
        <f t="shared" si="236"/>
        <v>6</v>
      </c>
      <c r="AA955">
        <f t="shared" si="237"/>
        <v>6.5</v>
      </c>
      <c r="AB955">
        <f t="shared" si="238"/>
        <v>5.5</v>
      </c>
      <c r="AC955">
        <v>4.4400000000000004</v>
      </c>
      <c r="AD955">
        <v>5.23</v>
      </c>
      <c r="AE955">
        <v>5.4</v>
      </c>
      <c r="AF955">
        <v>4.83</v>
      </c>
      <c r="AG955">
        <v>5.38</v>
      </c>
      <c r="AH955" t="str">
        <f>LOOKUP(X955,{0,2.99,4.44,5.89},{"Low","Medium Low","Medium High","High"})</f>
        <v>High</v>
      </c>
      <c r="AI955" t="str">
        <f>LOOKUP(Y955,{0,4.12,5.23,6.34},{"Low","Medium Low","Medium High","High"})</f>
        <v>High</v>
      </c>
      <c r="AJ955" t="str">
        <f>LOOKUP(Z955,{0,4.08,5.4,6.72},{"Low","Medium Low","Medium High","High"})</f>
        <v>Medium High</v>
      </c>
      <c r="AK955" t="str">
        <f>LOOKUP(AA955,{0,3.41,4.83,6.25},{"Low","Medium Low","Medium High","High"})</f>
        <v>High</v>
      </c>
      <c r="AL955" t="str">
        <f>LOOKUP(AB955,{0,4.31,5.38,6.45},{"Low","Medium Low","Medium High","High"})</f>
        <v>Medium High</v>
      </c>
      <c r="AM955">
        <f>VLOOKUP(C955,'CLEAN DATA'!$C$1:$BE$1213,25,FALSE)</f>
        <v>13</v>
      </c>
      <c r="AN955">
        <f>VLOOKUP($C955,'CLEAN DATA'!$C$1:$BE$1213,2,FALSE)</f>
        <v>51</v>
      </c>
      <c r="AO955" t="str">
        <f t="shared" si="239"/>
        <v>51-60</v>
      </c>
      <c r="AP955">
        <f>VLOOKUP(C955,'AT Copy'!C954:BP2166,66,FALSE)</f>
        <v>4</v>
      </c>
      <c r="AQ955">
        <f>VLOOKUP(C955,'AT Copy'!C954:BP2166,40,FALSE)</f>
        <v>1</v>
      </c>
    </row>
    <row r="956" spans="1:43" x14ac:dyDescent="0.2">
      <c r="A956">
        <v>955</v>
      </c>
      <c r="B956" s="2">
        <v>44099.596412037034</v>
      </c>
      <c r="C956" t="s">
        <v>1197</v>
      </c>
      <c r="D956">
        <v>1</v>
      </c>
      <c r="E956">
        <v>4</v>
      </c>
      <c r="F956">
        <v>6</v>
      </c>
      <c r="G956">
        <v>3</v>
      </c>
      <c r="H956">
        <v>4</v>
      </c>
      <c r="I956">
        <v>6</v>
      </c>
      <c r="J956">
        <v>5</v>
      </c>
      <c r="K956">
        <v>1</v>
      </c>
      <c r="L956">
        <v>5</v>
      </c>
      <c r="M956">
        <v>5</v>
      </c>
      <c r="N956">
        <f t="shared" si="224"/>
        <v>1</v>
      </c>
      <c r="O956">
        <f t="shared" si="225"/>
        <v>4</v>
      </c>
      <c r="P956">
        <f t="shared" si="226"/>
        <v>6</v>
      </c>
      <c r="Q956">
        <f t="shared" si="227"/>
        <v>5</v>
      </c>
      <c r="R956">
        <f t="shared" si="228"/>
        <v>4</v>
      </c>
      <c r="S956">
        <f t="shared" si="229"/>
        <v>2</v>
      </c>
      <c r="T956">
        <f t="shared" si="230"/>
        <v>5</v>
      </c>
      <c r="U956">
        <f t="shared" si="231"/>
        <v>7</v>
      </c>
      <c r="V956">
        <f t="shared" si="232"/>
        <v>5</v>
      </c>
      <c r="W956">
        <f t="shared" si="233"/>
        <v>3</v>
      </c>
      <c r="X956">
        <f t="shared" si="234"/>
        <v>1.5</v>
      </c>
      <c r="Y956">
        <f t="shared" si="235"/>
        <v>4.5</v>
      </c>
      <c r="Z956">
        <f t="shared" si="236"/>
        <v>6.5</v>
      </c>
      <c r="AA956">
        <f t="shared" si="237"/>
        <v>5</v>
      </c>
      <c r="AB956">
        <f t="shared" si="238"/>
        <v>3.5</v>
      </c>
      <c r="AC956">
        <v>4.4400000000000004</v>
      </c>
      <c r="AD956">
        <v>5.23</v>
      </c>
      <c r="AE956">
        <v>5.4</v>
      </c>
      <c r="AF956">
        <v>4.83</v>
      </c>
      <c r="AG956">
        <v>5.38</v>
      </c>
      <c r="AH956" t="str">
        <f>LOOKUP(X956,{0,2.99,4.44,5.89},{"Low","Medium Low","Medium High","High"})</f>
        <v>Low</v>
      </c>
      <c r="AI956" t="str">
        <f>LOOKUP(Y956,{0,4.12,5.23,6.34},{"Low","Medium Low","Medium High","High"})</f>
        <v>Medium Low</v>
      </c>
      <c r="AJ956" t="str">
        <f>LOOKUP(Z956,{0,4.08,5.4,6.72},{"Low","Medium Low","Medium High","High"})</f>
        <v>Medium High</v>
      </c>
      <c r="AK956" t="str">
        <f>LOOKUP(AA956,{0,3.41,4.83,6.25},{"Low","Medium Low","Medium High","High"})</f>
        <v>Medium High</v>
      </c>
      <c r="AL956" t="str">
        <f>LOOKUP(AB956,{0,4.31,5.38,6.45},{"Low","Medium Low","Medium High","High"})</f>
        <v>Low</v>
      </c>
      <c r="AM956">
        <f>VLOOKUP(C956,'CLEAN DATA'!$C$1:$BE$1213,25,FALSE)</f>
        <v>1</v>
      </c>
      <c r="AN956">
        <f>VLOOKUP($C956,'CLEAN DATA'!$C$1:$BE$1213,2,FALSE)</f>
        <v>45</v>
      </c>
      <c r="AO956" t="str">
        <f t="shared" si="239"/>
        <v>41-50</v>
      </c>
      <c r="AP956">
        <f>VLOOKUP(C956,'AT Copy'!C955:BP2167,66,FALSE)</f>
        <v>5</v>
      </c>
      <c r="AQ956">
        <f>VLOOKUP(C956,'AT Copy'!C955:BP2167,40,FALSE)</f>
        <v>1</v>
      </c>
    </row>
    <row r="957" spans="1:43" x14ac:dyDescent="0.2">
      <c r="A957">
        <v>956</v>
      </c>
      <c r="B957" s="2">
        <v>44099.596620370372</v>
      </c>
      <c r="C957" t="s">
        <v>1198</v>
      </c>
      <c r="D957">
        <v>2</v>
      </c>
      <c r="E957">
        <v>1</v>
      </c>
      <c r="F957">
        <v>7</v>
      </c>
      <c r="G957">
        <v>1</v>
      </c>
      <c r="H957">
        <v>3</v>
      </c>
      <c r="I957">
        <v>7</v>
      </c>
      <c r="J957">
        <v>3</v>
      </c>
      <c r="K957">
        <v>1</v>
      </c>
      <c r="L957">
        <v>7</v>
      </c>
      <c r="M957">
        <v>3</v>
      </c>
      <c r="N957">
        <f t="shared" si="224"/>
        <v>2</v>
      </c>
      <c r="O957">
        <f t="shared" si="225"/>
        <v>7</v>
      </c>
      <c r="P957">
        <f t="shared" si="226"/>
        <v>7</v>
      </c>
      <c r="Q957">
        <f t="shared" si="227"/>
        <v>7</v>
      </c>
      <c r="R957">
        <f t="shared" si="228"/>
        <v>3</v>
      </c>
      <c r="S957">
        <f t="shared" si="229"/>
        <v>1</v>
      </c>
      <c r="T957">
        <f t="shared" si="230"/>
        <v>3</v>
      </c>
      <c r="U957">
        <f t="shared" si="231"/>
        <v>7</v>
      </c>
      <c r="V957">
        <f t="shared" si="232"/>
        <v>7</v>
      </c>
      <c r="W957">
        <f t="shared" si="233"/>
        <v>5</v>
      </c>
      <c r="X957">
        <f t="shared" si="234"/>
        <v>1.5</v>
      </c>
      <c r="Y957">
        <f t="shared" si="235"/>
        <v>5</v>
      </c>
      <c r="Z957">
        <f t="shared" si="236"/>
        <v>7</v>
      </c>
      <c r="AA957">
        <f t="shared" si="237"/>
        <v>7</v>
      </c>
      <c r="AB957">
        <f t="shared" si="238"/>
        <v>4</v>
      </c>
      <c r="AC957">
        <v>4.4400000000000004</v>
      </c>
      <c r="AD957">
        <v>5.23</v>
      </c>
      <c r="AE957">
        <v>5.4</v>
      </c>
      <c r="AF957">
        <v>4.83</v>
      </c>
      <c r="AG957">
        <v>5.38</v>
      </c>
      <c r="AH957" t="str">
        <f>LOOKUP(X957,{0,2.99,4.44,5.89},{"Low","Medium Low","Medium High","High"})</f>
        <v>Low</v>
      </c>
      <c r="AI957" t="str">
        <f>LOOKUP(Y957,{0,4.12,5.23,6.34},{"Low","Medium Low","Medium High","High"})</f>
        <v>Medium Low</v>
      </c>
      <c r="AJ957" t="str">
        <f>LOOKUP(Z957,{0,4.08,5.4,6.72},{"Low","Medium Low","Medium High","High"})</f>
        <v>High</v>
      </c>
      <c r="AK957" t="str">
        <f>LOOKUP(AA957,{0,3.41,4.83,6.25},{"Low","Medium Low","Medium High","High"})</f>
        <v>High</v>
      </c>
      <c r="AL957" t="str">
        <f>LOOKUP(AB957,{0,4.31,5.38,6.45},{"Low","Medium Low","Medium High","High"})</f>
        <v>Low</v>
      </c>
      <c r="AM957">
        <f>VLOOKUP(C957,'CLEAN DATA'!$C$1:$BE$1213,25,FALSE)</f>
        <v>1</v>
      </c>
      <c r="AN957">
        <f>VLOOKUP($C957,'CLEAN DATA'!$C$1:$BE$1213,2,FALSE)</f>
        <v>31</v>
      </c>
      <c r="AO957" t="str">
        <f t="shared" si="239"/>
        <v>31-40</v>
      </c>
      <c r="AP957">
        <f>VLOOKUP(C957,'AT Copy'!C956:BP2168,66,FALSE)</f>
        <v>2</v>
      </c>
      <c r="AQ957">
        <f>VLOOKUP(C957,'AT Copy'!C956:BP2168,40,FALSE)</f>
        <v>0</v>
      </c>
    </row>
    <row r="958" spans="1:43" x14ac:dyDescent="0.2">
      <c r="A958">
        <v>957</v>
      </c>
      <c r="B958" s="2">
        <v>44099.596712962964</v>
      </c>
      <c r="C958" t="s">
        <v>1199</v>
      </c>
      <c r="D958">
        <v>5</v>
      </c>
      <c r="E958">
        <v>5</v>
      </c>
      <c r="F958">
        <v>4</v>
      </c>
      <c r="G958">
        <v>5</v>
      </c>
      <c r="H958">
        <v>6</v>
      </c>
      <c r="I958">
        <v>7</v>
      </c>
      <c r="J958">
        <v>6</v>
      </c>
      <c r="K958">
        <v>6</v>
      </c>
      <c r="L958">
        <v>5</v>
      </c>
      <c r="M958">
        <v>5</v>
      </c>
      <c r="N958">
        <f t="shared" si="224"/>
        <v>5</v>
      </c>
      <c r="O958">
        <f t="shared" si="225"/>
        <v>3</v>
      </c>
      <c r="P958">
        <f t="shared" si="226"/>
        <v>4</v>
      </c>
      <c r="Q958">
        <f t="shared" si="227"/>
        <v>3</v>
      </c>
      <c r="R958">
        <f t="shared" si="228"/>
        <v>6</v>
      </c>
      <c r="S958">
        <f t="shared" si="229"/>
        <v>1</v>
      </c>
      <c r="T958">
        <f t="shared" si="230"/>
        <v>6</v>
      </c>
      <c r="U958">
        <f t="shared" si="231"/>
        <v>2</v>
      </c>
      <c r="V958">
        <f t="shared" si="232"/>
        <v>5</v>
      </c>
      <c r="W958">
        <f t="shared" si="233"/>
        <v>3</v>
      </c>
      <c r="X958">
        <f t="shared" si="234"/>
        <v>3</v>
      </c>
      <c r="Y958">
        <f t="shared" si="235"/>
        <v>4.5</v>
      </c>
      <c r="Z958">
        <f t="shared" si="236"/>
        <v>3</v>
      </c>
      <c r="AA958">
        <f t="shared" si="237"/>
        <v>4</v>
      </c>
      <c r="AB958">
        <f t="shared" si="238"/>
        <v>4.5</v>
      </c>
      <c r="AC958">
        <v>4.4400000000000004</v>
      </c>
      <c r="AD958">
        <v>5.23</v>
      </c>
      <c r="AE958">
        <v>5.4</v>
      </c>
      <c r="AF958">
        <v>4.83</v>
      </c>
      <c r="AG958">
        <v>5.38</v>
      </c>
      <c r="AH958" t="str">
        <f>LOOKUP(X958,{0,2.99,4.44,5.89},{"Low","Medium Low","Medium High","High"})</f>
        <v>Medium Low</v>
      </c>
      <c r="AI958" t="str">
        <f>LOOKUP(Y958,{0,4.12,5.23,6.34},{"Low","Medium Low","Medium High","High"})</f>
        <v>Medium Low</v>
      </c>
      <c r="AJ958" t="str">
        <f>LOOKUP(Z958,{0,4.08,5.4,6.72},{"Low","Medium Low","Medium High","High"})</f>
        <v>Low</v>
      </c>
      <c r="AK958" t="str">
        <f>LOOKUP(AA958,{0,3.41,4.83,6.25},{"Low","Medium Low","Medium High","High"})</f>
        <v>Medium Low</v>
      </c>
      <c r="AL958" t="str">
        <f>LOOKUP(AB958,{0,4.31,5.38,6.45},{"Low","Medium Low","Medium High","High"})</f>
        <v>Medium Low</v>
      </c>
      <c r="AM958">
        <f>VLOOKUP(C958,'CLEAN DATA'!$C$1:$BE$1213,25,FALSE)</f>
        <v>1</v>
      </c>
      <c r="AN958">
        <f>VLOOKUP($C958,'CLEAN DATA'!$C$1:$BE$1213,2,FALSE)</f>
        <v>40</v>
      </c>
      <c r="AO958" t="str">
        <f t="shared" si="239"/>
        <v>31-40</v>
      </c>
      <c r="AP958">
        <f>VLOOKUP(C958,'AT Copy'!C957:BP2169,66,FALSE)</f>
        <v>1</v>
      </c>
      <c r="AQ958">
        <f>VLOOKUP(C958,'AT Copy'!C957:BP2169,40,FALSE)</f>
        <v>1</v>
      </c>
    </row>
    <row r="959" spans="1:43" x14ac:dyDescent="0.2">
      <c r="A959">
        <v>958</v>
      </c>
      <c r="B959" s="2">
        <v>44099.597766203704</v>
      </c>
      <c r="C959" t="s">
        <v>1200</v>
      </c>
      <c r="D959">
        <v>6</v>
      </c>
      <c r="E959">
        <v>4</v>
      </c>
      <c r="F959">
        <v>4</v>
      </c>
      <c r="G959">
        <v>2</v>
      </c>
      <c r="H959">
        <v>5</v>
      </c>
      <c r="I959">
        <v>1</v>
      </c>
      <c r="J959">
        <v>6</v>
      </c>
      <c r="K959">
        <v>2</v>
      </c>
      <c r="L959">
        <v>6</v>
      </c>
      <c r="M959">
        <v>3</v>
      </c>
      <c r="N959">
        <f t="shared" si="224"/>
        <v>6</v>
      </c>
      <c r="O959">
        <f t="shared" si="225"/>
        <v>4</v>
      </c>
      <c r="P959">
        <f t="shared" si="226"/>
        <v>4</v>
      </c>
      <c r="Q959">
        <f t="shared" si="227"/>
        <v>6</v>
      </c>
      <c r="R959">
        <f t="shared" si="228"/>
        <v>5</v>
      </c>
      <c r="S959">
        <f t="shared" si="229"/>
        <v>7</v>
      </c>
      <c r="T959">
        <f t="shared" si="230"/>
        <v>6</v>
      </c>
      <c r="U959">
        <f t="shared" si="231"/>
        <v>6</v>
      </c>
      <c r="V959">
        <f t="shared" si="232"/>
        <v>6</v>
      </c>
      <c r="W959">
        <f t="shared" si="233"/>
        <v>5</v>
      </c>
      <c r="X959">
        <f t="shared" si="234"/>
        <v>6.5</v>
      </c>
      <c r="Y959">
        <f t="shared" si="235"/>
        <v>5</v>
      </c>
      <c r="Z959">
        <f t="shared" si="236"/>
        <v>5</v>
      </c>
      <c r="AA959">
        <f t="shared" si="237"/>
        <v>6</v>
      </c>
      <c r="AB959">
        <f t="shared" si="238"/>
        <v>5</v>
      </c>
      <c r="AC959">
        <v>4.4400000000000004</v>
      </c>
      <c r="AD959">
        <v>5.23</v>
      </c>
      <c r="AE959">
        <v>5.4</v>
      </c>
      <c r="AF959">
        <v>4.83</v>
      </c>
      <c r="AG959">
        <v>5.38</v>
      </c>
      <c r="AH959" t="str">
        <f>LOOKUP(X959,{0,2.99,4.44,5.89},{"Low","Medium Low","Medium High","High"})</f>
        <v>High</v>
      </c>
      <c r="AI959" t="str">
        <f>LOOKUP(Y959,{0,4.12,5.23,6.34},{"Low","Medium Low","Medium High","High"})</f>
        <v>Medium Low</v>
      </c>
      <c r="AJ959" t="str">
        <f>LOOKUP(Z959,{0,4.08,5.4,6.72},{"Low","Medium Low","Medium High","High"})</f>
        <v>Medium Low</v>
      </c>
      <c r="AK959" t="str">
        <f>LOOKUP(AA959,{0,3.41,4.83,6.25},{"Low","Medium Low","Medium High","High"})</f>
        <v>Medium High</v>
      </c>
      <c r="AL959" t="str">
        <f>LOOKUP(AB959,{0,4.31,5.38,6.45},{"Low","Medium Low","Medium High","High"})</f>
        <v>Medium Low</v>
      </c>
      <c r="AM959">
        <f>VLOOKUP(C959,'CLEAN DATA'!$C$1:$BE$1213,25,FALSE)</f>
        <v>3</v>
      </c>
      <c r="AN959">
        <f>VLOOKUP($C959,'CLEAN DATA'!$C$1:$BE$1213,2,FALSE)</f>
        <v>30</v>
      </c>
      <c r="AO959" t="str">
        <f t="shared" si="239"/>
        <v>&lt;=30</v>
      </c>
      <c r="AP959">
        <f>VLOOKUP(C959,'AT Copy'!C958:BP2170,66,FALSE)</f>
        <v>4</v>
      </c>
      <c r="AQ959">
        <f>VLOOKUP(C959,'AT Copy'!C958:BP2170,40,FALSE)</f>
        <v>1</v>
      </c>
    </row>
    <row r="960" spans="1:43" x14ac:dyDescent="0.2">
      <c r="A960">
        <v>959</v>
      </c>
      <c r="B960" s="2">
        <v>44099.59784722222</v>
      </c>
      <c r="C960" t="s">
        <v>1201</v>
      </c>
      <c r="D960">
        <v>3</v>
      </c>
      <c r="E960">
        <v>4</v>
      </c>
      <c r="F960">
        <v>6</v>
      </c>
      <c r="G960">
        <v>5</v>
      </c>
      <c r="H960">
        <v>6</v>
      </c>
      <c r="I960">
        <v>6</v>
      </c>
      <c r="J960">
        <v>7</v>
      </c>
      <c r="K960">
        <v>2</v>
      </c>
      <c r="L960">
        <v>4</v>
      </c>
      <c r="M960">
        <v>1</v>
      </c>
      <c r="N960">
        <f t="shared" si="224"/>
        <v>3</v>
      </c>
      <c r="O960">
        <f t="shared" si="225"/>
        <v>4</v>
      </c>
      <c r="P960">
        <f t="shared" si="226"/>
        <v>6</v>
      </c>
      <c r="Q960">
        <f t="shared" si="227"/>
        <v>3</v>
      </c>
      <c r="R960">
        <f t="shared" si="228"/>
        <v>6</v>
      </c>
      <c r="S960">
        <f t="shared" si="229"/>
        <v>2</v>
      </c>
      <c r="T960">
        <f t="shared" si="230"/>
        <v>7</v>
      </c>
      <c r="U960">
        <f t="shared" si="231"/>
        <v>6</v>
      </c>
      <c r="V960">
        <f t="shared" si="232"/>
        <v>4</v>
      </c>
      <c r="W960">
        <f t="shared" si="233"/>
        <v>7</v>
      </c>
      <c r="X960">
        <f t="shared" si="234"/>
        <v>2.5</v>
      </c>
      <c r="Y960">
        <f t="shared" si="235"/>
        <v>5.5</v>
      </c>
      <c r="Z960">
        <f t="shared" si="236"/>
        <v>6</v>
      </c>
      <c r="AA960">
        <f t="shared" si="237"/>
        <v>3.5</v>
      </c>
      <c r="AB960">
        <f t="shared" si="238"/>
        <v>6.5</v>
      </c>
      <c r="AC960">
        <v>4.4400000000000004</v>
      </c>
      <c r="AD960">
        <v>5.23</v>
      </c>
      <c r="AE960">
        <v>5.4</v>
      </c>
      <c r="AF960">
        <v>4.83</v>
      </c>
      <c r="AG960">
        <v>5.38</v>
      </c>
      <c r="AH960" t="str">
        <f>LOOKUP(X960,{0,2.99,4.44,5.89},{"Low","Medium Low","Medium High","High"})</f>
        <v>Low</v>
      </c>
      <c r="AI960" t="str">
        <f>LOOKUP(Y960,{0,4.12,5.23,6.34},{"Low","Medium Low","Medium High","High"})</f>
        <v>Medium High</v>
      </c>
      <c r="AJ960" t="str">
        <f>LOOKUP(Z960,{0,4.08,5.4,6.72},{"Low","Medium Low","Medium High","High"})</f>
        <v>Medium High</v>
      </c>
      <c r="AK960" t="str">
        <f>LOOKUP(AA960,{0,3.41,4.83,6.25},{"Low","Medium Low","Medium High","High"})</f>
        <v>Medium Low</v>
      </c>
      <c r="AL960" t="str">
        <f>LOOKUP(AB960,{0,4.31,5.38,6.45},{"Low","Medium Low","Medium High","High"})</f>
        <v>High</v>
      </c>
      <c r="AM960">
        <f>VLOOKUP(C960,'CLEAN DATA'!$C$1:$BE$1213,25,FALSE)</f>
        <v>1</v>
      </c>
      <c r="AN960">
        <f>VLOOKUP($C960,'CLEAN DATA'!$C$1:$BE$1213,2,FALSE)</f>
        <v>52</v>
      </c>
      <c r="AO960" t="str">
        <f t="shared" si="239"/>
        <v>51-60</v>
      </c>
      <c r="AP960">
        <f>VLOOKUP(C960,'AT Copy'!C959:BP2171,66,FALSE)</f>
        <v>6</v>
      </c>
      <c r="AQ960">
        <f>VLOOKUP(C960,'AT Copy'!C959:BP2171,40,FALSE)</f>
        <v>1</v>
      </c>
    </row>
    <row r="961" spans="1:43" x14ac:dyDescent="0.2">
      <c r="A961">
        <v>960</v>
      </c>
      <c r="B961" s="2">
        <v>44099.598171296297</v>
      </c>
      <c r="C961" t="s">
        <v>1202</v>
      </c>
      <c r="D961">
        <v>5</v>
      </c>
      <c r="E961">
        <v>5</v>
      </c>
      <c r="F961">
        <v>2</v>
      </c>
      <c r="G961">
        <v>7</v>
      </c>
      <c r="H961">
        <v>7</v>
      </c>
      <c r="I961">
        <v>7</v>
      </c>
      <c r="J961">
        <v>5</v>
      </c>
      <c r="K961">
        <v>6</v>
      </c>
      <c r="L961">
        <v>3</v>
      </c>
      <c r="M961">
        <v>6</v>
      </c>
      <c r="N961">
        <f t="shared" si="224"/>
        <v>5</v>
      </c>
      <c r="O961">
        <f t="shared" si="225"/>
        <v>3</v>
      </c>
      <c r="P961">
        <f t="shared" si="226"/>
        <v>2</v>
      </c>
      <c r="Q961">
        <f t="shared" si="227"/>
        <v>1</v>
      </c>
      <c r="R961">
        <f t="shared" si="228"/>
        <v>7</v>
      </c>
      <c r="S961">
        <f t="shared" si="229"/>
        <v>1</v>
      </c>
      <c r="T961">
        <f t="shared" si="230"/>
        <v>5</v>
      </c>
      <c r="U961">
        <f t="shared" si="231"/>
        <v>2</v>
      </c>
      <c r="V961">
        <f t="shared" si="232"/>
        <v>3</v>
      </c>
      <c r="W961">
        <f t="shared" si="233"/>
        <v>2</v>
      </c>
      <c r="X961">
        <f t="shared" si="234"/>
        <v>3</v>
      </c>
      <c r="Y961">
        <f t="shared" si="235"/>
        <v>4</v>
      </c>
      <c r="Z961">
        <f t="shared" si="236"/>
        <v>2</v>
      </c>
      <c r="AA961">
        <f t="shared" si="237"/>
        <v>2</v>
      </c>
      <c r="AB961">
        <f t="shared" si="238"/>
        <v>4.5</v>
      </c>
      <c r="AC961">
        <v>4.4400000000000004</v>
      </c>
      <c r="AD961">
        <v>5.23</v>
      </c>
      <c r="AE961">
        <v>5.4</v>
      </c>
      <c r="AF961">
        <v>4.83</v>
      </c>
      <c r="AG961">
        <v>5.38</v>
      </c>
      <c r="AH961" t="str">
        <f>LOOKUP(X961,{0,2.99,4.44,5.89},{"Low","Medium Low","Medium High","High"})</f>
        <v>Medium Low</v>
      </c>
      <c r="AI961" t="str">
        <f>LOOKUP(Y961,{0,4.12,5.23,6.34},{"Low","Medium Low","Medium High","High"})</f>
        <v>Low</v>
      </c>
      <c r="AJ961" t="str">
        <f>LOOKUP(Z961,{0,4.08,5.4,6.72},{"Low","Medium Low","Medium High","High"})</f>
        <v>Low</v>
      </c>
      <c r="AK961" t="str">
        <f>LOOKUP(AA961,{0,3.41,4.83,6.25},{"Low","Medium Low","Medium High","High"})</f>
        <v>Low</v>
      </c>
      <c r="AL961" t="str">
        <f>LOOKUP(AB961,{0,4.31,5.38,6.45},{"Low","Medium Low","Medium High","High"})</f>
        <v>Medium Low</v>
      </c>
      <c r="AM961">
        <f>VLOOKUP(C961,'CLEAN DATA'!$C$1:$BE$1213,25,FALSE)</f>
        <v>1</v>
      </c>
      <c r="AN961">
        <f>VLOOKUP($C961,'CLEAN DATA'!$C$1:$BE$1213,2,FALSE)</f>
        <v>29</v>
      </c>
      <c r="AO961" t="str">
        <f t="shared" si="239"/>
        <v>&lt;=30</v>
      </c>
      <c r="AP961">
        <f>VLOOKUP(C961,'AT Copy'!C960:BP2172,66,FALSE)</f>
        <v>1</v>
      </c>
      <c r="AQ961">
        <f>VLOOKUP(C961,'AT Copy'!C960:BP2172,40,FALSE)</f>
        <v>0</v>
      </c>
    </row>
    <row r="962" spans="1:43" x14ac:dyDescent="0.2">
      <c r="A962">
        <v>961</v>
      </c>
      <c r="B962" s="2">
        <v>44099.598449074074</v>
      </c>
      <c r="C962" t="s">
        <v>1203</v>
      </c>
      <c r="D962">
        <v>5</v>
      </c>
      <c r="E962">
        <v>4</v>
      </c>
      <c r="F962">
        <v>4</v>
      </c>
      <c r="G962">
        <v>4</v>
      </c>
      <c r="H962">
        <v>7</v>
      </c>
      <c r="I962">
        <v>3</v>
      </c>
      <c r="J962">
        <v>6</v>
      </c>
      <c r="K962">
        <v>5</v>
      </c>
      <c r="L962">
        <v>4</v>
      </c>
      <c r="M962">
        <v>1</v>
      </c>
      <c r="N962">
        <f t="shared" si="224"/>
        <v>5</v>
      </c>
      <c r="O962">
        <f t="shared" si="225"/>
        <v>4</v>
      </c>
      <c r="P962">
        <f t="shared" si="226"/>
        <v>4</v>
      </c>
      <c r="Q962">
        <f t="shared" si="227"/>
        <v>4</v>
      </c>
      <c r="R962">
        <f t="shared" si="228"/>
        <v>7</v>
      </c>
      <c r="S962">
        <f t="shared" si="229"/>
        <v>5</v>
      </c>
      <c r="T962">
        <f t="shared" si="230"/>
        <v>6</v>
      </c>
      <c r="U962">
        <f t="shared" si="231"/>
        <v>3</v>
      </c>
      <c r="V962">
        <f t="shared" si="232"/>
        <v>4</v>
      </c>
      <c r="W962">
        <f t="shared" si="233"/>
        <v>7</v>
      </c>
      <c r="X962">
        <f t="shared" si="234"/>
        <v>5</v>
      </c>
      <c r="Y962">
        <f t="shared" si="235"/>
        <v>5</v>
      </c>
      <c r="Z962">
        <f t="shared" si="236"/>
        <v>3.5</v>
      </c>
      <c r="AA962">
        <f t="shared" si="237"/>
        <v>4</v>
      </c>
      <c r="AB962">
        <f t="shared" si="238"/>
        <v>7</v>
      </c>
      <c r="AC962">
        <v>4.4400000000000004</v>
      </c>
      <c r="AD962">
        <v>5.23</v>
      </c>
      <c r="AE962">
        <v>5.4</v>
      </c>
      <c r="AF962">
        <v>4.83</v>
      </c>
      <c r="AG962">
        <v>5.38</v>
      </c>
      <c r="AH962" t="str">
        <f>LOOKUP(X962,{0,2.99,4.44,5.89},{"Low","Medium Low","Medium High","High"})</f>
        <v>Medium High</v>
      </c>
      <c r="AI962" t="str">
        <f>LOOKUP(Y962,{0,4.12,5.23,6.34},{"Low","Medium Low","Medium High","High"})</f>
        <v>Medium Low</v>
      </c>
      <c r="AJ962" t="str">
        <f>LOOKUP(Z962,{0,4.08,5.4,6.72},{"Low","Medium Low","Medium High","High"})</f>
        <v>Low</v>
      </c>
      <c r="AK962" t="str">
        <f>LOOKUP(AA962,{0,3.41,4.83,6.25},{"Low","Medium Low","Medium High","High"})</f>
        <v>Medium Low</v>
      </c>
      <c r="AL962" t="str">
        <f>LOOKUP(AB962,{0,4.31,5.38,6.45},{"Low","Medium Low","Medium High","High"})</f>
        <v>High</v>
      </c>
      <c r="AM962">
        <f>VLOOKUP(C962,'CLEAN DATA'!$C$1:$BE$1213,25,FALSE)</f>
        <v>9</v>
      </c>
      <c r="AN962">
        <f>VLOOKUP($C962,'CLEAN DATA'!$C$1:$BE$1213,2,FALSE)</f>
        <v>59</v>
      </c>
      <c r="AO962" t="str">
        <f t="shared" si="239"/>
        <v>51-60</v>
      </c>
      <c r="AP962">
        <f>VLOOKUP(C962,'AT Copy'!C961:BP2173,66,FALSE)</f>
        <v>7</v>
      </c>
      <c r="AQ962">
        <f>VLOOKUP(C962,'AT Copy'!C961:BP2173,40,FALSE)</f>
        <v>1</v>
      </c>
    </row>
    <row r="963" spans="1:43" x14ac:dyDescent="0.2">
      <c r="A963">
        <v>962</v>
      </c>
      <c r="B963" s="2">
        <v>44099.599479166667</v>
      </c>
      <c r="C963" t="s">
        <v>1204</v>
      </c>
      <c r="D963">
        <v>4</v>
      </c>
      <c r="E963">
        <v>1</v>
      </c>
      <c r="F963">
        <v>4</v>
      </c>
      <c r="G963">
        <v>4</v>
      </c>
      <c r="H963">
        <v>6</v>
      </c>
      <c r="I963">
        <v>5</v>
      </c>
      <c r="J963">
        <v>4</v>
      </c>
      <c r="K963">
        <v>3</v>
      </c>
      <c r="L963">
        <v>3</v>
      </c>
      <c r="M963">
        <v>2</v>
      </c>
      <c r="N963">
        <f t="shared" ref="N963:N1026" si="240">D963</f>
        <v>4</v>
      </c>
      <c r="O963">
        <f t="shared" ref="O963:O1026" si="241">IF(E963=1,7,IF(E963=2,6,IF(E963=3,5,IF(E963=4,4,IF(E963=5,3,IF(E963=6,2,IF(E963=7,1,"")))))))</f>
        <v>7</v>
      </c>
      <c r="P963">
        <f t="shared" ref="P963:P1026" si="242">F963</f>
        <v>4</v>
      </c>
      <c r="Q963">
        <f t="shared" ref="Q963:Q1026" si="243">IF(G963=1,7,IF(G963=2,6,IF(G963=3,5,IF(G963=4,4,IF(G963=5,3,IF(G963=6,2,IF(G963=7,1,"")))))))</f>
        <v>4</v>
      </c>
      <c r="R963">
        <f t="shared" ref="R963:R1026" si="244">H963</f>
        <v>6</v>
      </c>
      <c r="S963">
        <f t="shared" ref="S963:S1026" si="245">IF(I963=1,7,IF(I963=2,6,IF(I963=3,5,IF(I963=4,4,IF(I963=5,3,IF(I963=6,2,IF(I963=7,1,"")))))))</f>
        <v>3</v>
      </c>
      <c r="T963">
        <f t="shared" ref="T963:T1026" si="246">J963</f>
        <v>4</v>
      </c>
      <c r="U963">
        <f t="shared" ref="U963:U1026" si="247">IF(K963=1,7,IF(K963=2,6,IF(K963=3,5,IF(K963=4,4,IF(K963=5,3,IF(K963=6,2,IF(K963=7,1,"")))))))</f>
        <v>5</v>
      </c>
      <c r="V963">
        <f t="shared" ref="V963:V1026" si="248">L963</f>
        <v>3</v>
      </c>
      <c r="W963">
        <f t="shared" ref="W963:W1026" si="249">IF(M963=1,7,IF(M963=2,6,IF(M963=3,5,IF(M963=4,4,IF(M963=5,3,IF(M963=6,2,IF(M963=7,1,"")))))))</f>
        <v>6</v>
      </c>
      <c r="X963">
        <f t="shared" ref="X963:X1026" si="250">(N963+S963)/2</f>
        <v>3.5</v>
      </c>
      <c r="Y963">
        <f t="shared" ref="Y963:Y1026" si="251">(O963+T963)/2</f>
        <v>5.5</v>
      </c>
      <c r="Z963">
        <f t="shared" ref="Z963:Z1026" si="252">(P963+U963)/2</f>
        <v>4.5</v>
      </c>
      <c r="AA963">
        <f t="shared" ref="AA963:AA1026" si="253">(Q963+V963)/2</f>
        <v>3.5</v>
      </c>
      <c r="AB963">
        <f t="shared" ref="AB963:AB1026" si="254">(R963+W963)/2</f>
        <v>6</v>
      </c>
      <c r="AC963">
        <v>4.4400000000000004</v>
      </c>
      <c r="AD963">
        <v>5.23</v>
      </c>
      <c r="AE963">
        <v>5.4</v>
      </c>
      <c r="AF963">
        <v>4.83</v>
      </c>
      <c r="AG963">
        <v>5.38</v>
      </c>
      <c r="AH963" t="str">
        <f>LOOKUP(X963,{0,2.99,4.44,5.89},{"Low","Medium Low","Medium High","High"})</f>
        <v>Medium Low</v>
      </c>
      <c r="AI963" t="str">
        <f>LOOKUP(Y963,{0,4.12,5.23,6.34},{"Low","Medium Low","Medium High","High"})</f>
        <v>Medium High</v>
      </c>
      <c r="AJ963" t="str">
        <f>LOOKUP(Z963,{0,4.08,5.4,6.72},{"Low","Medium Low","Medium High","High"})</f>
        <v>Medium Low</v>
      </c>
      <c r="AK963" t="str">
        <f>LOOKUP(AA963,{0,3.41,4.83,6.25},{"Low","Medium Low","Medium High","High"})</f>
        <v>Medium Low</v>
      </c>
      <c r="AL963" t="str">
        <f>LOOKUP(AB963,{0,4.31,5.38,6.45},{"Low","Medium Low","Medium High","High"})</f>
        <v>Medium High</v>
      </c>
      <c r="AM963">
        <f>VLOOKUP(C963,'CLEAN DATA'!$C$1:$BE$1213,25,FALSE)</f>
        <v>1</v>
      </c>
      <c r="AN963">
        <f>VLOOKUP($C963,'CLEAN DATA'!$C$1:$BE$1213,2,FALSE)</f>
        <v>42</v>
      </c>
      <c r="AO963" t="str">
        <f t="shared" ref="AO963:AO1026" si="255">IF(AN963&lt;=20,"&lt;=30",IF(AN963&lt;=25,"&lt;=30",IF(AN963&lt;=30,"&lt;=30",IF(AN963&lt;=35,"31-40",IF(AN963&lt;=40,"31-40",IF(AN963&lt;=45,"41-50",IF(AN963&lt;=50,"41-50",IF(AN963&lt;=55,"51-60",IF(AN963&lt;=60,"51-60","60+")))))))))</f>
        <v>41-50</v>
      </c>
      <c r="AP963">
        <f>VLOOKUP(C963,'AT Copy'!C962:BP2174,66,FALSE)</f>
        <v>6</v>
      </c>
      <c r="AQ963">
        <f>VLOOKUP(C963,'AT Copy'!C962:BP2174,40,FALSE)</f>
        <v>0</v>
      </c>
    </row>
    <row r="964" spans="1:43" x14ac:dyDescent="0.2">
      <c r="A964">
        <v>963</v>
      </c>
      <c r="B964" s="2">
        <v>44099.59983796296</v>
      </c>
      <c r="C964" t="s">
        <v>1205</v>
      </c>
      <c r="D964">
        <v>1</v>
      </c>
      <c r="E964">
        <v>5</v>
      </c>
      <c r="F964">
        <v>6</v>
      </c>
      <c r="G964">
        <v>2</v>
      </c>
      <c r="H964">
        <v>4</v>
      </c>
      <c r="I964">
        <v>7</v>
      </c>
      <c r="J964">
        <v>7</v>
      </c>
      <c r="K964">
        <v>1</v>
      </c>
      <c r="L964">
        <v>7</v>
      </c>
      <c r="M964">
        <v>6</v>
      </c>
      <c r="N964">
        <f t="shared" si="240"/>
        <v>1</v>
      </c>
      <c r="O964">
        <f t="shared" si="241"/>
        <v>3</v>
      </c>
      <c r="P964">
        <f t="shared" si="242"/>
        <v>6</v>
      </c>
      <c r="Q964">
        <f t="shared" si="243"/>
        <v>6</v>
      </c>
      <c r="R964">
        <f t="shared" si="244"/>
        <v>4</v>
      </c>
      <c r="S964">
        <f t="shared" si="245"/>
        <v>1</v>
      </c>
      <c r="T964">
        <f t="shared" si="246"/>
        <v>7</v>
      </c>
      <c r="U964">
        <f t="shared" si="247"/>
        <v>7</v>
      </c>
      <c r="V964">
        <f t="shared" si="248"/>
        <v>7</v>
      </c>
      <c r="W964">
        <f t="shared" si="249"/>
        <v>2</v>
      </c>
      <c r="X964">
        <f t="shared" si="250"/>
        <v>1</v>
      </c>
      <c r="Y964">
        <f t="shared" si="251"/>
        <v>5</v>
      </c>
      <c r="Z964">
        <f t="shared" si="252"/>
        <v>6.5</v>
      </c>
      <c r="AA964">
        <f t="shared" si="253"/>
        <v>6.5</v>
      </c>
      <c r="AB964">
        <f t="shared" si="254"/>
        <v>3</v>
      </c>
      <c r="AC964">
        <v>4.4400000000000004</v>
      </c>
      <c r="AD964">
        <v>5.23</v>
      </c>
      <c r="AE964">
        <v>5.4</v>
      </c>
      <c r="AF964">
        <v>4.83</v>
      </c>
      <c r="AG964">
        <v>5.38</v>
      </c>
      <c r="AH964" t="str">
        <f>LOOKUP(X964,{0,2.99,4.44,5.89},{"Low","Medium Low","Medium High","High"})</f>
        <v>Low</v>
      </c>
      <c r="AI964" t="str">
        <f>LOOKUP(Y964,{0,4.12,5.23,6.34},{"Low","Medium Low","Medium High","High"})</f>
        <v>Medium Low</v>
      </c>
      <c r="AJ964" t="str">
        <f>LOOKUP(Z964,{0,4.08,5.4,6.72},{"Low","Medium Low","Medium High","High"})</f>
        <v>Medium High</v>
      </c>
      <c r="AK964" t="str">
        <f>LOOKUP(AA964,{0,3.41,4.83,6.25},{"Low","Medium Low","Medium High","High"})</f>
        <v>High</v>
      </c>
      <c r="AL964" t="str">
        <f>LOOKUP(AB964,{0,4.31,5.38,6.45},{"Low","Medium Low","Medium High","High"})</f>
        <v>Low</v>
      </c>
      <c r="AM964">
        <f>VLOOKUP(C964,'CLEAN DATA'!$C$1:$BE$1213,25,FALSE)</f>
        <v>12</v>
      </c>
      <c r="AN964">
        <f>VLOOKUP($C964,'CLEAN DATA'!$C$1:$BE$1213,2,FALSE)</f>
        <v>47</v>
      </c>
      <c r="AO964" t="str">
        <f t="shared" si="255"/>
        <v>41-50</v>
      </c>
      <c r="AP964">
        <f>VLOOKUP(C964,'AT Copy'!C963:BP2175,66,FALSE)</f>
        <v>2</v>
      </c>
      <c r="AQ964">
        <f>VLOOKUP(C964,'AT Copy'!C963:BP2175,40,FALSE)</f>
        <v>0</v>
      </c>
    </row>
    <row r="965" spans="1:43" x14ac:dyDescent="0.2">
      <c r="A965">
        <v>964</v>
      </c>
      <c r="B965" s="2">
        <v>44099.599907407406</v>
      </c>
      <c r="C965" t="s">
        <v>1206</v>
      </c>
      <c r="D965">
        <v>2</v>
      </c>
      <c r="E965">
        <v>2</v>
      </c>
      <c r="F965">
        <v>6</v>
      </c>
      <c r="G965">
        <v>5</v>
      </c>
      <c r="H965">
        <v>5</v>
      </c>
      <c r="I965">
        <v>5</v>
      </c>
      <c r="J965">
        <v>7</v>
      </c>
      <c r="K965">
        <v>1</v>
      </c>
      <c r="L965">
        <v>3</v>
      </c>
      <c r="M965">
        <v>5</v>
      </c>
      <c r="N965">
        <f t="shared" si="240"/>
        <v>2</v>
      </c>
      <c r="O965">
        <f t="shared" si="241"/>
        <v>6</v>
      </c>
      <c r="P965">
        <f t="shared" si="242"/>
        <v>6</v>
      </c>
      <c r="Q965">
        <f t="shared" si="243"/>
        <v>3</v>
      </c>
      <c r="R965">
        <f t="shared" si="244"/>
        <v>5</v>
      </c>
      <c r="S965">
        <f t="shared" si="245"/>
        <v>3</v>
      </c>
      <c r="T965">
        <f t="shared" si="246"/>
        <v>7</v>
      </c>
      <c r="U965">
        <f t="shared" si="247"/>
        <v>7</v>
      </c>
      <c r="V965">
        <f t="shared" si="248"/>
        <v>3</v>
      </c>
      <c r="W965">
        <f t="shared" si="249"/>
        <v>3</v>
      </c>
      <c r="X965">
        <f t="shared" si="250"/>
        <v>2.5</v>
      </c>
      <c r="Y965">
        <f t="shared" si="251"/>
        <v>6.5</v>
      </c>
      <c r="Z965">
        <f t="shared" si="252"/>
        <v>6.5</v>
      </c>
      <c r="AA965">
        <f t="shared" si="253"/>
        <v>3</v>
      </c>
      <c r="AB965">
        <f t="shared" si="254"/>
        <v>4</v>
      </c>
      <c r="AC965">
        <v>4.4400000000000004</v>
      </c>
      <c r="AD965">
        <v>5.23</v>
      </c>
      <c r="AE965">
        <v>5.4</v>
      </c>
      <c r="AF965">
        <v>4.83</v>
      </c>
      <c r="AG965">
        <v>5.38</v>
      </c>
      <c r="AH965" t="str">
        <f>LOOKUP(X965,{0,2.99,4.44,5.89},{"Low","Medium Low","Medium High","High"})</f>
        <v>Low</v>
      </c>
      <c r="AI965" t="str">
        <f>LOOKUP(Y965,{0,4.12,5.23,6.34},{"Low","Medium Low","Medium High","High"})</f>
        <v>High</v>
      </c>
      <c r="AJ965" t="str">
        <f>LOOKUP(Z965,{0,4.08,5.4,6.72},{"Low","Medium Low","Medium High","High"})</f>
        <v>Medium High</v>
      </c>
      <c r="AK965" t="str">
        <f>LOOKUP(AA965,{0,3.41,4.83,6.25},{"Low","Medium Low","Medium High","High"})</f>
        <v>Low</v>
      </c>
      <c r="AL965" t="str">
        <f>LOOKUP(AB965,{0,4.31,5.38,6.45},{"Low","Medium Low","Medium High","High"})</f>
        <v>Low</v>
      </c>
      <c r="AM965">
        <f>VLOOKUP(C965,'CLEAN DATA'!$C$1:$BE$1213,25,FALSE)</f>
        <v>13</v>
      </c>
      <c r="AN965">
        <f>VLOOKUP($C965,'CLEAN DATA'!$C$1:$BE$1213,2,FALSE)</f>
        <v>47</v>
      </c>
      <c r="AO965" t="str">
        <f t="shared" si="255"/>
        <v>41-50</v>
      </c>
      <c r="AP965">
        <f>VLOOKUP(C965,'AT Copy'!C964:BP2176,66,FALSE)</f>
        <v>5</v>
      </c>
      <c r="AQ965">
        <f>VLOOKUP(C965,'AT Copy'!C964:BP2176,40,FALSE)</f>
        <v>1</v>
      </c>
    </row>
    <row r="966" spans="1:43" x14ac:dyDescent="0.2">
      <c r="A966">
        <v>965</v>
      </c>
      <c r="B966" s="2">
        <v>44099.600324074076</v>
      </c>
      <c r="C966" t="s">
        <v>1208</v>
      </c>
      <c r="D966">
        <v>5</v>
      </c>
      <c r="E966">
        <v>6</v>
      </c>
      <c r="F966">
        <v>5</v>
      </c>
      <c r="G966">
        <v>4</v>
      </c>
      <c r="H966">
        <v>2</v>
      </c>
      <c r="I966">
        <v>6</v>
      </c>
      <c r="J966">
        <v>5</v>
      </c>
      <c r="K966">
        <v>2</v>
      </c>
      <c r="L966">
        <v>5</v>
      </c>
      <c r="M966">
        <v>5</v>
      </c>
      <c r="N966">
        <f t="shared" si="240"/>
        <v>5</v>
      </c>
      <c r="O966">
        <f t="shared" si="241"/>
        <v>2</v>
      </c>
      <c r="P966">
        <f t="shared" si="242"/>
        <v>5</v>
      </c>
      <c r="Q966">
        <f t="shared" si="243"/>
        <v>4</v>
      </c>
      <c r="R966">
        <f t="shared" si="244"/>
        <v>2</v>
      </c>
      <c r="S966">
        <f t="shared" si="245"/>
        <v>2</v>
      </c>
      <c r="T966">
        <f t="shared" si="246"/>
        <v>5</v>
      </c>
      <c r="U966">
        <f t="shared" si="247"/>
        <v>6</v>
      </c>
      <c r="V966">
        <f t="shared" si="248"/>
        <v>5</v>
      </c>
      <c r="W966">
        <f t="shared" si="249"/>
        <v>3</v>
      </c>
      <c r="X966">
        <f t="shared" si="250"/>
        <v>3.5</v>
      </c>
      <c r="Y966">
        <f t="shared" si="251"/>
        <v>3.5</v>
      </c>
      <c r="Z966">
        <f t="shared" si="252"/>
        <v>5.5</v>
      </c>
      <c r="AA966">
        <f t="shared" si="253"/>
        <v>4.5</v>
      </c>
      <c r="AB966">
        <f t="shared" si="254"/>
        <v>2.5</v>
      </c>
      <c r="AC966">
        <v>4.4400000000000004</v>
      </c>
      <c r="AD966">
        <v>5.23</v>
      </c>
      <c r="AE966">
        <v>5.4</v>
      </c>
      <c r="AF966">
        <v>4.83</v>
      </c>
      <c r="AG966">
        <v>5.38</v>
      </c>
      <c r="AH966" t="str">
        <f>LOOKUP(X966,{0,2.99,4.44,5.89},{"Low","Medium Low","Medium High","High"})</f>
        <v>Medium Low</v>
      </c>
      <c r="AI966" t="str">
        <f>LOOKUP(Y966,{0,4.12,5.23,6.34},{"Low","Medium Low","Medium High","High"})</f>
        <v>Low</v>
      </c>
      <c r="AJ966" t="str">
        <f>LOOKUP(Z966,{0,4.08,5.4,6.72},{"Low","Medium Low","Medium High","High"})</f>
        <v>Medium High</v>
      </c>
      <c r="AK966" t="str">
        <f>LOOKUP(AA966,{0,3.41,4.83,6.25},{"Low","Medium Low","Medium High","High"})</f>
        <v>Medium Low</v>
      </c>
      <c r="AL966" t="str">
        <f>LOOKUP(AB966,{0,4.31,5.38,6.45},{"Low","Medium Low","Medium High","High"})</f>
        <v>Low</v>
      </c>
      <c r="AM966">
        <f>VLOOKUP(C966,'CLEAN DATA'!$C$1:$BE$1213,25,FALSE)</f>
        <v>3</v>
      </c>
      <c r="AN966">
        <f>VLOOKUP($C966,'CLEAN DATA'!$C$1:$BE$1213,2,FALSE)</f>
        <v>31</v>
      </c>
      <c r="AO966" t="str">
        <f t="shared" si="255"/>
        <v>31-40</v>
      </c>
      <c r="AP966">
        <f>VLOOKUP(C966,'AT Copy'!C965:BP2177,66,FALSE)</f>
        <v>1</v>
      </c>
      <c r="AQ966">
        <f>VLOOKUP(C966,'AT Copy'!C965:BP2177,40,FALSE)</f>
        <v>1</v>
      </c>
    </row>
    <row r="967" spans="1:43" x14ac:dyDescent="0.2">
      <c r="A967">
        <v>966</v>
      </c>
      <c r="B967" s="2">
        <v>44099.600624999999</v>
      </c>
      <c r="C967" t="s">
        <v>1209</v>
      </c>
      <c r="D967">
        <v>5</v>
      </c>
      <c r="E967">
        <v>2</v>
      </c>
      <c r="F967">
        <v>5</v>
      </c>
      <c r="G967">
        <v>4</v>
      </c>
      <c r="H967">
        <v>6</v>
      </c>
      <c r="I967">
        <v>3</v>
      </c>
      <c r="J967">
        <v>6</v>
      </c>
      <c r="K967">
        <v>3</v>
      </c>
      <c r="L967">
        <v>5</v>
      </c>
      <c r="M967">
        <v>3</v>
      </c>
      <c r="N967">
        <f t="shared" si="240"/>
        <v>5</v>
      </c>
      <c r="O967">
        <f t="shared" si="241"/>
        <v>6</v>
      </c>
      <c r="P967">
        <f t="shared" si="242"/>
        <v>5</v>
      </c>
      <c r="Q967">
        <f t="shared" si="243"/>
        <v>4</v>
      </c>
      <c r="R967">
        <f t="shared" si="244"/>
        <v>6</v>
      </c>
      <c r="S967">
        <f t="shared" si="245"/>
        <v>5</v>
      </c>
      <c r="T967">
        <f t="shared" si="246"/>
        <v>6</v>
      </c>
      <c r="U967">
        <f t="shared" si="247"/>
        <v>5</v>
      </c>
      <c r="V967">
        <f t="shared" si="248"/>
        <v>5</v>
      </c>
      <c r="W967">
        <f t="shared" si="249"/>
        <v>5</v>
      </c>
      <c r="X967">
        <f t="shared" si="250"/>
        <v>5</v>
      </c>
      <c r="Y967">
        <f t="shared" si="251"/>
        <v>6</v>
      </c>
      <c r="Z967">
        <f t="shared" si="252"/>
        <v>5</v>
      </c>
      <c r="AA967">
        <f t="shared" si="253"/>
        <v>4.5</v>
      </c>
      <c r="AB967">
        <f t="shared" si="254"/>
        <v>5.5</v>
      </c>
      <c r="AC967">
        <v>4.4400000000000004</v>
      </c>
      <c r="AD967">
        <v>5.23</v>
      </c>
      <c r="AE967">
        <v>5.4</v>
      </c>
      <c r="AF967">
        <v>4.83</v>
      </c>
      <c r="AG967">
        <v>5.38</v>
      </c>
      <c r="AH967" t="str">
        <f>LOOKUP(X967,{0,2.99,4.44,5.89},{"Low","Medium Low","Medium High","High"})</f>
        <v>Medium High</v>
      </c>
      <c r="AI967" t="str">
        <f>LOOKUP(Y967,{0,4.12,5.23,6.34},{"Low","Medium Low","Medium High","High"})</f>
        <v>Medium High</v>
      </c>
      <c r="AJ967" t="str">
        <f>LOOKUP(Z967,{0,4.08,5.4,6.72},{"Low","Medium Low","Medium High","High"})</f>
        <v>Medium Low</v>
      </c>
      <c r="AK967" t="str">
        <f>LOOKUP(AA967,{0,3.41,4.83,6.25},{"Low","Medium Low","Medium High","High"})</f>
        <v>Medium Low</v>
      </c>
      <c r="AL967" t="str">
        <f>LOOKUP(AB967,{0,4.31,5.38,6.45},{"Low","Medium Low","Medium High","High"})</f>
        <v>Medium High</v>
      </c>
      <c r="AM967">
        <f>VLOOKUP(C967,'CLEAN DATA'!$C$1:$BE$1213,25,FALSE)</f>
        <v>3</v>
      </c>
      <c r="AN967">
        <f>VLOOKUP($C967,'CLEAN DATA'!$C$1:$BE$1213,2,FALSE)</f>
        <v>33</v>
      </c>
      <c r="AO967" t="str">
        <f t="shared" si="255"/>
        <v>31-40</v>
      </c>
      <c r="AP967">
        <f>VLOOKUP(C967,'AT Copy'!C966:BP2178,66,FALSE)</f>
        <v>6</v>
      </c>
      <c r="AQ967">
        <f>VLOOKUP(C967,'AT Copy'!C966:BP2178,40,FALSE)</f>
        <v>0</v>
      </c>
    </row>
    <row r="968" spans="1:43" x14ac:dyDescent="0.2">
      <c r="A968">
        <v>967</v>
      </c>
      <c r="B968" s="2">
        <v>44099.601759259262</v>
      </c>
      <c r="C968" t="s">
        <v>1210</v>
      </c>
      <c r="D968">
        <v>6</v>
      </c>
      <c r="E968">
        <v>7</v>
      </c>
      <c r="F968">
        <v>6</v>
      </c>
      <c r="G968">
        <v>6</v>
      </c>
      <c r="H968">
        <v>7</v>
      </c>
      <c r="I968">
        <v>6</v>
      </c>
      <c r="J968">
        <v>6</v>
      </c>
      <c r="K968">
        <v>7</v>
      </c>
      <c r="L968">
        <v>7</v>
      </c>
      <c r="M968">
        <v>7</v>
      </c>
      <c r="N968">
        <f t="shared" si="240"/>
        <v>6</v>
      </c>
      <c r="O968">
        <f t="shared" si="241"/>
        <v>1</v>
      </c>
      <c r="P968">
        <f t="shared" si="242"/>
        <v>6</v>
      </c>
      <c r="Q968">
        <f t="shared" si="243"/>
        <v>2</v>
      </c>
      <c r="R968">
        <f t="shared" si="244"/>
        <v>7</v>
      </c>
      <c r="S968">
        <f t="shared" si="245"/>
        <v>2</v>
      </c>
      <c r="T968">
        <f t="shared" si="246"/>
        <v>6</v>
      </c>
      <c r="U968">
        <f t="shared" si="247"/>
        <v>1</v>
      </c>
      <c r="V968">
        <f t="shared" si="248"/>
        <v>7</v>
      </c>
      <c r="W968">
        <f t="shared" si="249"/>
        <v>1</v>
      </c>
      <c r="X968">
        <f t="shared" si="250"/>
        <v>4</v>
      </c>
      <c r="Y968">
        <f t="shared" si="251"/>
        <v>3.5</v>
      </c>
      <c r="Z968">
        <f t="shared" si="252"/>
        <v>3.5</v>
      </c>
      <c r="AA968">
        <f t="shared" si="253"/>
        <v>4.5</v>
      </c>
      <c r="AB968">
        <f t="shared" si="254"/>
        <v>4</v>
      </c>
      <c r="AC968">
        <v>4.4400000000000004</v>
      </c>
      <c r="AD968">
        <v>5.23</v>
      </c>
      <c r="AE968">
        <v>5.4</v>
      </c>
      <c r="AF968">
        <v>4.83</v>
      </c>
      <c r="AG968">
        <v>5.38</v>
      </c>
      <c r="AH968" t="str">
        <f>LOOKUP(X968,{0,2.99,4.44,5.89},{"Low","Medium Low","Medium High","High"})</f>
        <v>Medium Low</v>
      </c>
      <c r="AI968" t="str">
        <f>LOOKUP(Y968,{0,4.12,5.23,6.34},{"Low","Medium Low","Medium High","High"})</f>
        <v>Low</v>
      </c>
      <c r="AJ968" t="str">
        <f>LOOKUP(Z968,{0,4.08,5.4,6.72},{"Low","Medium Low","Medium High","High"})</f>
        <v>Low</v>
      </c>
      <c r="AK968" t="str">
        <f>LOOKUP(AA968,{0,3.41,4.83,6.25},{"Low","Medium Low","Medium High","High"})</f>
        <v>Medium Low</v>
      </c>
      <c r="AL968" t="str">
        <f>LOOKUP(AB968,{0,4.31,5.38,6.45},{"Low","Medium Low","Medium High","High"})</f>
        <v>Low</v>
      </c>
      <c r="AM968">
        <f>VLOOKUP(C968,'CLEAN DATA'!$C$1:$BE$1213,25,FALSE)</f>
        <v>1</v>
      </c>
      <c r="AN968">
        <f>VLOOKUP($C968,'CLEAN DATA'!$C$1:$BE$1213,2,FALSE)</f>
        <v>30</v>
      </c>
      <c r="AO968" t="str">
        <f t="shared" si="255"/>
        <v>&lt;=30</v>
      </c>
      <c r="AP968">
        <f>VLOOKUP(C968,'AT Copy'!C967:BP2179,66,FALSE)</f>
        <v>1</v>
      </c>
      <c r="AQ968">
        <f>VLOOKUP(C968,'AT Copy'!C967:BP2179,40,FALSE)</f>
        <v>1</v>
      </c>
    </row>
    <row r="969" spans="1:43" x14ac:dyDescent="0.2">
      <c r="A969">
        <v>968</v>
      </c>
      <c r="B969" s="2">
        <v>44099.601875</v>
      </c>
      <c r="C969" t="s">
        <v>1211</v>
      </c>
      <c r="D969">
        <v>4</v>
      </c>
      <c r="E969">
        <v>5</v>
      </c>
      <c r="F969">
        <v>7</v>
      </c>
      <c r="G969">
        <v>4</v>
      </c>
      <c r="H969">
        <v>6</v>
      </c>
      <c r="I969">
        <v>7</v>
      </c>
      <c r="J969">
        <v>7</v>
      </c>
      <c r="K969">
        <v>2</v>
      </c>
      <c r="L969">
        <v>6</v>
      </c>
      <c r="M969">
        <v>4</v>
      </c>
      <c r="N969">
        <f t="shared" si="240"/>
        <v>4</v>
      </c>
      <c r="O969">
        <f t="shared" si="241"/>
        <v>3</v>
      </c>
      <c r="P969">
        <f t="shared" si="242"/>
        <v>7</v>
      </c>
      <c r="Q969">
        <f t="shared" si="243"/>
        <v>4</v>
      </c>
      <c r="R969">
        <f t="shared" si="244"/>
        <v>6</v>
      </c>
      <c r="S969">
        <f t="shared" si="245"/>
        <v>1</v>
      </c>
      <c r="T969">
        <f t="shared" si="246"/>
        <v>7</v>
      </c>
      <c r="U969">
        <f t="shared" si="247"/>
        <v>6</v>
      </c>
      <c r="V969">
        <f t="shared" si="248"/>
        <v>6</v>
      </c>
      <c r="W969">
        <f t="shared" si="249"/>
        <v>4</v>
      </c>
      <c r="X969">
        <f t="shared" si="250"/>
        <v>2.5</v>
      </c>
      <c r="Y969">
        <f t="shared" si="251"/>
        <v>5</v>
      </c>
      <c r="Z969">
        <f t="shared" si="252"/>
        <v>6.5</v>
      </c>
      <c r="AA969">
        <f t="shared" si="253"/>
        <v>5</v>
      </c>
      <c r="AB969">
        <f t="shared" si="254"/>
        <v>5</v>
      </c>
      <c r="AC969">
        <v>4.4400000000000004</v>
      </c>
      <c r="AD969">
        <v>5.23</v>
      </c>
      <c r="AE969">
        <v>5.4</v>
      </c>
      <c r="AF969">
        <v>4.83</v>
      </c>
      <c r="AG969">
        <v>5.38</v>
      </c>
      <c r="AH969" t="str">
        <f>LOOKUP(X969,{0,2.99,4.44,5.89},{"Low","Medium Low","Medium High","High"})</f>
        <v>Low</v>
      </c>
      <c r="AI969" t="str">
        <f>LOOKUP(Y969,{0,4.12,5.23,6.34},{"Low","Medium Low","Medium High","High"})</f>
        <v>Medium Low</v>
      </c>
      <c r="AJ969" t="str">
        <f>LOOKUP(Z969,{0,4.08,5.4,6.72},{"Low","Medium Low","Medium High","High"})</f>
        <v>Medium High</v>
      </c>
      <c r="AK969" t="str">
        <f>LOOKUP(AA969,{0,3.41,4.83,6.25},{"Low","Medium Low","Medium High","High"})</f>
        <v>Medium High</v>
      </c>
      <c r="AL969" t="str">
        <f>LOOKUP(AB969,{0,4.31,5.38,6.45},{"Low","Medium Low","Medium High","High"})</f>
        <v>Medium Low</v>
      </c>
      <c r="AM969">
        <f>VLOOKUP(C969,'CLEAN DATA'!$C$1:$BE$1213,25,FALSE)</f>
        <v>10</v>
      </c>
      <c r="AN969">
        <f>VLOOKUP($C969,'CLEAN DATA'!$C$1:$BE$1213,2,FALSE)</f>
        <v>45</v>
      </c>
      <c r="AO969" t="str">
        <f t="shared" si="255"/>
        <v>41-50</v>
      </c>
      <c r="AP969">
        <f>VLOOKUP(C969,'AT Copy'!C968:BP2180,66,FALSE)</f>
        <v>3</v>
      </c>
      <c r="AQ969">
        <f>VLOOKUP(C969,'AT Copy'!C968:BP2180,40,FALSE)</f>
        <v>0</v>
      </c>
    </row>
    <row r="970" spans="1:43" x14ac:dyDescent="0.2">
      <c r="A970">
        <v>969</v>
      </c>
      <c r="B970" s="2">
        <v>44099.602962962963</v>
      </c>
      <c r="C970" t="s">
        <v>1212</v>
      </c>
      <c r="D970">
        <v>7</v>
      </c>
      <c r="E970">
        <v>2</v>
      </c>
      <c r="F970">
        <v>5</v>
      </c>
      <c r="G970">
        <v>5</v>
      </c>
      <c r="H970">
        <v>7</v>
      </c>
      <c r="I970">
        <v>5</v>
      </c>
      <c r="J970">
        <v>7</v>
      </c>
      <c r="K970">
        <v>5</v>
      </c>
      <c r="L970">
        <v>5</v>
      </c>
      <c r="M970">
        <v>3</v>
      </c>
      <c r="N970">
        <f t="shared" si="240"/>
        <v>7</v>
      </c>
      <c r="O970">
        <f t="shared" si="241"/>
        <v>6</v>
      </c>
      <c r="P970">
        <f t="shared" si="242"/>
        <v>5</v>
      </c>
      <c r="Q970">
        <f t="shared" si="243"/>
        <v>3</v>
      </c>
      <c r="R970">
        <f t="shared" si="244"/>
        <v>7</v>
      </c>
      <c r="S970">
        <f t="shared" si="245"/>
        <v>3</v>
      </c>
      <c r="T970">
        <f t="shared" si="246"/>
        <v>7</v>
      </c>
      <c r="U970">
        <f t="shared" si="247"/>
        <v>3</v>
      </c>
      <c r="V970">
        <f t="shared" si="248"/>
        <v>5</v>
      </c>
      <c r="W970">
        <f t="shared" si="249"/>
        <v>5</v>
      </c>
      <c r="X970">
        <f t="shared" si="250"/>
        <v>5</v>
      </c>
      <c r="Y970">
        <f t="shared" si="251"/>
        <v>6.5</v>
      </c>
      <c r="Z970">
        <f t="shared" si="252"/>
        <v>4</v>
      </c>
      <c r="AA970">
        <f t="shared" si="253"/>
        <v>4</v>
      </c>
      <c r="AB970">
        <f t="shared" si="254"/>
        <v>6</v>
      </c>
      <c r="AC970">
        <v>4.4400000000000004</v>
      </c>
      <c r="AD970">
        <v>5.23</v>
      </c>
      <c r="AE970">
        <v>5.4</v>
      </c>
      <c r="AF970">
        <v>4.83</v>
      </c>
      <c r="AG970">
        <v>5.38</v>
      </c>
      <c r="AH970" t="str">
        <f>LOOKUP(X970,{0,2.99,4.44,5.89},{"Low","Medium Low","Medium High","High"})</f>
        <v>Medium High</v>
      </c>
      <c r="AI970" t="str">
        <f>LOOKUP(Y970,{0,4.12,5.23,6.34},{"Low","Medium Low","Medium High","High"})</f>
        <v>High</v>
      </c>
      <c r="AJ970" t="str">
        <f>LOOKUP(Z970,{0,4.08,5.4,6.72},{"Low","Medium Low","Medium High","High"})</f>
        <v>Low</v>
      </c>
      <c r="AK970" t="str">
        <f>LOOKUP(AA970,{0,3.41,4.83,6.25},{"Low","Medium Low","Medium High","High"})</f>
        <v>Medium Low</v>
      </c>
      <c r="AL970" t="str">
        <f>LOOKUP(AB970,{0,4.31,5.38,6.45},{"Low","Medium Low","Medium High","High"})</f>
        <v>Medium High</v>
      </c>
      <c r="AM970">
        <f>VLOOKUP(C970,'CLEAN DATA'!$C$1:$BE$1213,25,FALSE)</f>
        <v>13</v>
      </c>
      <c r="AN970">
        <f>VLOOKUP($C970,'CLEAN DATA'!$C$1:$BE$1213,2,FALSE)</f>
        <v>38</v>
      </c>
      <c r="AO970" t="str">
        <f t="shared" si="255"/>
        <v>31-40</v>
      </c>
      <c r="AP970">
        <f>VLOOKUP(C970,'AT Copy'!C969:BP2181,66,FALSE)</f>
        <v>6</v>
      </c>
      <c r="AQ970">
        <f>VLOOKUP(C970,'AT Copy'!C969:BP2181,40,FALSE)</f>
        <v>0</v>
      </c>
    </row>
    <row r="971" spans="1:43" x14ac:dyDescent="0.2">
      <c r="A971">
        <v>970</v>
      </c>
      <c r="B971" s="2">
        <v>44099.604016203702</v>
      </c>
      <c r="C971" t="s">
        <v>1214</v>
      </c>
      <c r="D971">
        <v>6</v>
      </c>
      <c r="E971">
        <v>3</v>
      </c>
      <c r="F971">
        <v>6</v>
      </c>
      <c r="G971">
        <v>3</v>
      </c>
      <c r="H971">
        <v>5</v>
      </c>
      <c r="I971">
        <v>4</v>
      </c>
      <c r="J971">
        <v>5</v>
      </c>
      <c r="K971">
        <v>3</v>
      </c>
      <c r="L971">
        <v>6</v>
      </c>
      <c r="M971">
        <v>3</v>
      </c>
      <c r="N971">
        <f t="shared" si="240"/>
        <v>6</v>
      </c>
      <c r="O971">
        <f t="shared" si="241"/>
        <v>5</v>
      </c>
      <c r="P971">
        <f t="shared" si="242"/>
        <v>6</v>
      </c>
      <c r="Q971">
        <f t="shared" si="243"/>
        <v>5</v>
      </c>
      <c r="R971">
        <f t="shared" si="244"/>
        <v>5</v>
      </c>
      <c r="S971">
        <f t="shared" si="245"/>
        <v>4</v>
      </c>
      <c r="T971">
        <f t="shared" si="246"/>
        <v>5</v>
      </c>
      <c r="U971">
        <f t="shared" si="247"/>
        <v>5</v>
      </c>
      <c r="V971">
        <f t="shared" si="248"/>
        <v>6</v>
      </c>
      <c r="W971">
        <f t="shared" si="249"/>
        <v>5</v>
      </c>
      <c r="X971">
        <f t="shared" si="250"/>
        <v>5</v>
      </c>
      <c r="Y971">
        <f t="shared" si="251"/>
        <v>5</v>
      </c>
      <c r="Z971">
        <f t="shared" si="252"/>
        <v>5.5</v>
      </c>
      <c r="AA971">
        <f t="shared" si="253"/>
        <v>5.5</v>
      </c>
      <c r="AB971">
        <f t="shared" si="254"/>
        <v>5</v>
      </c>
      <c r="AC971">
        <v>4.4400000000000004</v>
      </c>
      <c r="AD971">
        <v>5.23</v>
      </c>
      <c r="AE971">
        <v>5.4</v>
      </c>
      <c r="AF971">
        <v>4.83</v>
      </c>
      <c r="AG971">
        <v>5.38</v>
      </c>
      <c r="AH971" t="str">
        <f>LOOKUP(X971,{0,2.99,4.44,5.89},{"Low","Medium Low","Medium High","High"})</f>
        <v>Medium High</v>
      </c>
      <c r="AI971" t="str">
        <f>LOOKUP(Y971,{0,4.12,5.23,6.34},{"Low","Medium Low","Medium High","High"})</f>
        <v>Medium Low</v>
      </c>
      <c r="AJ971" t="str">
        <f>LOOKUP(Z971,{0,4.08,5.4,6.72},{"Low","Medium Low","Medium High","High"})</f>
        <v>Medium High</v>
      </c>
      <c r="AK971" t="str">
        <f>LOOKUP(AA971,{0,3.41,4.83,6.25},{"Low","Medium Low","Medium High","High"})</f>
        <v>Medium High</v>
      </c>
      <c r="AL971" t="str">
        <f>LOOKUP(AB971,{0,4.31,5.38,6.45},{"Low","Medium Low","Medium High","High"})</f>
        <v>Medium Low</v>
      </c>
      <c r="AM971">
        <f>VLOOKUP(C971,'CLEAN DATA'!$C$1:$BE$1213,25,FALSE)</f>
        <v>13</v>
      </c>
      <c r="AN971">
        <f>VLOOKUP($C971,'CLEAN DATA'!$C$1:$BE$1213,2,FALSE)</f>
        <v>35</v>
      </c>
      <c r="AO971" t="str">
        <f t="shared" si="255"/>
        <v>31-40</v>
      </c>
      <c r="AP971">
        <f>VLOOKUP(C971,'AT Copy'!C970:BP2182,66,FALSE)</f>
        <v>3</v>
      </c>
      <c r="AQ971">
        <f>VLOOKUP(C971,'AT Copy'!C970:BP2182,40,FALSE)</f>
        <v>0</v>
      </c>
    </row>
    <row r="972" spans="1:43" x14ac:dyDescent="0.2">
      <c r="A972">
        <v>971</v>
      </c>
      <c r="B972" s="2">
        <v>44099.604351851849</v>
      </c>
      <c r="C972" t="s">
        <v>1215</v>
      </c>
      <c r="D972">
        <v>6</v>
      </c>
      <c r="E972">
        <v>1</v>
      </c>
      <c r="F972">
        <v>2</v>
      </c>
      <c r="G972">
        <v>1</v>
      </c>
      <c r="H972">
        <v>7</v>
      </c>
      <c r="I972">
        <v>2</v>
      </c>
      <c r="J972">
        <v>2</v>
      </c>
      <c r="K972">
        <v>1</v>
      </c>
      <c r="L972">
        <v>6</v>
      </c>
      <c r="M972">
        <v>1</v>
      </c>
      <c r="N972">
        <f t="shared" si="240"/>
        <v>6</v>
      </c>
      <c r="O972">
        <f t="shared" si="241"/>
        <v>7</v>
      </c>
      <c r="P972">
        <f t="shared" si="242"/>
        <v>2</v>
      </c>
      <c r="Q972">
        <f t="shared" si="243"/>
        <v>7</v>
      </c>
      <c r="R972">
        <f t="shared" si="244"/>
        <v>7</v>
      </c>
      <c r="S972">
        <f t="shared" si="245"/>
        <v>6</v>
      </c>
      <c r="T972">
        <f t="shared" si="246"/>
        <v>2</v>
      </c>
      <c r="U972">
        <f t="shared" si="247"/>
        <v>7</v>
      </c>
      <c r="V972">
        <f t="shared" si="248"/>
        <v>6</v>
      </c>
      <c r="W972">
        <f t="shared" si="249"/>
        <v>7</v>
      </c>
      <c r="X972">
        <f t="shared" si="250"/>
        <v>6</v>
      </c>
      <c r="Y972">
        <f t="shared" si="251"/>
        <v>4.5</v>
      </c>
      <c r="Z972">
        <f t="shared" si="252"/>
        <v>4.5</v>
      </c>
      <c r="AA972">
        <f t="shared" si="253"/>
        <v>6.5</v>
      </c>
      <c r="AB972">
        <f t="shared" si="254"/>
        <v>7</v>
      </c>
      <c r="AC972">
        <v>4.4400000000000004</v>
      </c>
      <c r="AD972">
        <v>5.23</v>
      </c>
      <c r="AE972">
        <v>5.4</v>
      </c>
      <c r="AF972">
        <v>4.83</v>
      </c>
      <c r="AG972">
        <v>5.38</v>
      </c>
      <c r="AH972" t="str">
        <f>LOOKUP(X972,{0,2.99,4.44,5.89},{"Low","Medium Low","Medium High","High"})</f>
        <v>High</v>
      </c>
      <c r="AI972" t="str">
        <f>LOOKUP(Y972,{0,4.12,5.23,6.34},{"Low","Medium Low","Medium High","High"})</f>
        <v>Medium Low</v>
      </c>
      <c r="AJ972" t="str">
        <f>LOOKUP(Z972,{0,4.08,5.4,6.72},{"Low","Medium Low","Medium High","High"})</f>
        <v>Medium Low</v>
      </c>
      <c r="AK972" t="str">
        <f>LOOKUP(AA972,{0,3.41,4.83,6.25},{"Low","Medium Low","Medium High","High"})</f>
        <v>High</v>
      </c>
      <c r="AL972" t="str">
        <f>LOOKUP(AB972,{0,4.31,5.38,6.45},{"Low","Medium Low","Medium High","High"})</f>
        <v>High</v>
      </c>
      <c r="AM972">
        <f>VLOOKUP(C972,'CLEAN DATA'!$C$1:$BE$1213,25,FALSE)</f>
        <v>1</v>
      </c>
      <c r="AN972">
        <f>VLOOKUP($C972,'CLEAN DATA'!$C$1:$BE$1213,2,FALSE)</f>
        <v>39</v>
      </c>
      <c r="AO972" t="str">
        <f t="shared" si="255"/>
        <v>31-40</v>
      </c>
      <c r="AP972">
        <f>VLOOKUP(C972,'AT Copy'!C971:BP2183,66,FALSE)</f>
        <v>4</v>
      </c>
      <c r="AQ972">
        <f>VLOOKUP(C972,'AT Copy'!C971:BP2183,40,FALSE)</f>
        <v>0</v>
      </c>
    </row>
    <row r="973" spans="1:43" x14ac:dyDescent="0.2">
      <c r="A973">
        <v>972</v>
      </c>
      <c r="B973" s="2">
        <v>44099.604571759257</v>
      </c>
      <c r="C973" t="s">
        <v>1216</v>
      </c>
      <c r="D973">
        <v>2</v>
      </c>
      <c r="E973">
        <v>1</v>
      </c>
      <c r="F973">
        <v>6</v>
      </c>
      <c r="G973">
        <v>3</v>
      </c>
      <c r="H973">
        <v>3</v>
      </c>
      <c r="I973">
        <v>6</v>
      </c>
      <c r="J973">
        <v>6</v>
      </c>
      <c r="K973">
        <v>1</v>
      </c>
      <c r="L973">
        <v>6</v>
      </c>
      <c r="M973">
        <v>5</v>
      </c>
      <c r="N973">
        <f t="shared" si="240"/>
        <v>2</v>
      </c>
      <c r="O973">
        <f t="shared" si="241"/>
        <v>7</v>
      </c>
      <c r="P973">
        <f t="shared" si="242"/>
        <v>6</v>
      </c>
      <c r="Q973">
        <f t="shared" si="243"/>
        <v>5</v>
      </c>
      <c r="R973">
        <f t="shared" si="244"/>
        <v>3</v>
      </c>
      <c r="S973">
        <f t="shared" si="245"/>
        <v>2</v>
      </c>
      <c r="T973">
        <f t="shared" si="246"/>
        <v>6</v>
      </c>
      <c r="U973">
        <f t="shared" si="247"/>
        <v>7</v>
      </c>
      <c r="V973">
        <f t="shared" si="248"/>
        <v>6</v>
      </c>
      <c r="W973">
        <f t="shared" si="249"/>
        <v>3</v>
      </c>
      <c r="X973">
        <f t="shared" si="250"/>
        <v>2</v>
      </c>
      <c r="Y973">
        <f t="shared" si="251"/>
        <v>6.5</v>
      </c>
      <c r="Z973">
        <f t="shared" si="252"/>
        <v>6.5</v>
      </c>
      <c r="AA973">
        <f t="shared" si="253"/>
        <v>5.5</v>
      </c>
      <c r="AB973">
        <f t="shared" si="254"/>
        <v>3</v>
      </c>
      <c r="AC973">
        <v>4.4400000000000004</v>
      </c>
      <c r="AD973">
        <v>5.23</v>
      </c>
      <c r="AE973">
        <v>5.4</v>
      </c>
      <c r="AF973">
        <v>4.83</v>
      </c>
      <c r="AG973">
        <v>5.38</v>
      </c>
      <c r="AH973" t="str">
        <f>LOOKUP(X973,{0,2.99,4.44,5.89},{"Low","Medium Low","Medium High","High"})</f>
        <v>Low</v>
      </c>
      <c r="AI973" t="str">
        <f>LOOKUP(Y973,{0,4.12,5.23,6.34},{"Low","Medium Low","Medium High","High"})</f>
        <v>High</v>
      </c>
      <c r="AJ973" t="str">
        <f>LOOKUP(Z973,{0,4.08,5.4,6.72},{"Low","Medium Low","Medium High","High"})</f>
        <v>Medium High</v>
      </c>
      <c r="AK973" t="str">
        <f>LOOKUP(AA973,{0,3.41,4.83,6.25},{"Low","Medium Low","Medium High","High"})</f>
        <v>Medium High</v>
      </c>
      <c r="AL973" t="str">
        <f>LOOKUP(AB973,{0,4.31,5.38,6.45},{"Low","Medium Low","Medium High","High"})</f>
        <v>Low</v>
      </c>
      <c r="AM973">
        <f>VLOOKUP(C973,'CLEAN DATA'!$C$1:$BE$1213,25,FALSE)</f>
        <v>13</v>
      </c>
      <c r="AN973">
        <f>VLOOKUP($C973,'CLEAN DATA'!$C$1:$BE$1213,2,FALSE)</f>
        <v>74</v>
      </c>
      <c r="AO973" t="str">
        <f t="shared" si="255"/>
        <v>60+</v>
      </c>
      <c r="AP973">
        <f>VLOOKUP(C973,'AT Copy'!C972:BP2184,66,FALSE)</f>
        <v>2</v>
      </c>
      <c r="AQ973">
        <f>VLOOKUP(C973,'AT Copy'!C972:BP2184,40,FALSE)</f>
        <v>1</v>
      </c>
    </row>
    <row r="974" spans="1:43" x14ac:dyDescent="0.2">
      <c r="A974">
        <v>973</v>
      </c>
      <c r="B974" s="2">
        <v>44099.604664351849</v>
      </c>
      <c r="C974" t="s">
        <v>1217</v>
      </c>
      <c r="D974">
        <v>6</v>
      </c>
      <c r="E974">
        <v>7</v>
      </c>
      <c r="F974">
        <v>6</v>
      </c>
      <c r="G974">
        <v>7</v>
      </c>
      <c r="H974">
        <v>6</v>
      </c>
      <c r="I974">
        <v>7</v>
      </c>
      <c r="J974">
        <v>7</v>
      </c>
      <c r="K974">
        <v>6</v>
      </c>
      <c r="L974">
        <v>6</v>
      </c>
      <c r="M974">
        <v>7</v>
      </c>
      <c r="N974">
        <f t="shared" si="240"/>
        <v>6</v>
      </c>
      <c r="O974">
        <f t="shared" si="241"/>
        <v>1</v>
      </c>
      <c r="P974">
        <f t="shared" si="242"/>
        <v>6</v>
      </c>
      <c r="Q974">
        <f t="shared" si="243"/>
        <v>1</v>
      </c>
      <c r="R974">
        <f t="shared" si="244"/>
        <v>6</v>
      </c>
      <c r="S974">
        <f t="shared" si="245"/>
        <v>1</v>
      </c>
      <c r="T974">
        <f t="shared" si="246"/>
        <v>7</v>
      </c>
      <c r="U974">
        <f t="shared" si="247"/>
        <v>2</v>
      </c>
      <c r="V974">
        <f t="shared" si="248"/>
        <v>6</v>
      </c>
      <c r="W974">
        <f t="shared" si="249"/>
        <v>1</v>
      </c>
      <c r="X974">
        <f t="shared" si="250"/>
        <v>3.5</v>
      </c>
      <c r="Y974">
        <f t="shared" si="251"/>
        <v>4</v>
      </c>
      <c r="Z974">
        <f t="shared" si="252"/>
        <v>4</v>
      </c>
      <c r="AA974">
        <f t="shared" si="253"/>
        <v>3.5</v>
      </c>
      <c r="AB974">
        <f t="shared" si="254"/>
        <v>3.5</v>
      </c>
      <c r="AC974">
        <v>4.4400000000000004</v>
      </c>
      <c r="AD974">
        <v>5.23</v>
      </c>
      <c r="AE974">
        <v>5.4</v>
      </c>
      <c r="AF974">
        <v>4.83</v>
      </c>
      <c r="AG974">
        <v>5.38</v>
      </c>
      <c r="AH974" t="str">
        <f>LOOKUP(X974,{0,2.99,4.44,5.89},{"Low","Medium Low","Medium High","High"})</f>
        <v>Medium Low</v>
      </c>
      <c r="AI974" t="str">
        <f>LOOKUP(Y974,{0,4.12,5.23,6.34},{"Low","Medium Low","Medium High","High"})</f>
        <v>Low</v>
      </c>
      <c r="AJ974" t="str">
        <f>LOOKUP(Z974,{0,4.08,5.4,6.72},{"Low","Medium Low","Medium High","High"})</f>
        <v>Low</v>
      </c>
      <c r="AK974" t="str">
        <f>LOOKUP(AA974,{0,3.41,4.83,6.25},{"Low","Medium Low","Medium High","High"})</f>
        <v>Medium Low</v>
      </c>
      <c r="AL974" t="str">
        <f>LOOKUP(AB974,{0,4.31,5.38,6.45},{"Low","Medium Low","Medium High","High"})</f>
        <v>Low</v>
      </c>
      <c r="AM974">
        <f>VLOOKUP(C974,'CLEAN DATA'!$C$1:$BE$1213,25,FALSE)</f>
        <v>1</v>
      </c>
      <c r="AN974">
        <f>VLOOKUP($C974,'CLEAN DATA'!$C$1:$BE$1213,2,FALSE)</f>
        <v>43</v>
      </c>
      <c r="AO974" t="str">
        <f t="shared" si="255"/>
        <v>41-50</v>
      </c>
      <c r="AP974">
        <f>VLOOKUP(C974,'AT Copy'!C973:BP2185,66,FALSE)</f>
        <v>1</v>
      </c>
      <c r="AQ974">
        <f>VLOOKUP(C974,'AT Copy'!C973:BP2185,40,FALSE)</f>
        <v>1</v>
      </c>
    </row>
    <row r="975" spans="1:43" x14ac:dyDescent="0.2">
      <c r="A975">
        <v>974</v>
      </c>
      <c r="B975" s="2">
        <v>44099.605173611111</v>
      </c>
      <c r="C975" t="s">
        <v>1218</v>
      </c>
      <c r="D975">
        <v>7</v>
      </c>
      <c r="E975">
        <v>6</v>
      </c>
      <c r="F975">
        <v>7</v>
      </c>
      <c r="G975">
        <v>6</v>
      </c>
      <c r="H975">
        <v>6</v>
      </c>
      <c r="I975">
        <v>7</v>
      </c>
      <c r="J975">
        <v>7</v>
      </c>
      <c r="K975">
        <v>6</v>
      </c>
      <c r="L975">
        <v>6</v>
      </c>
      <c r="M975">
        <v>7</v>
      </c>
      <c r="N975">
        <f t="shared" si="240"/>
        <v>7</v>
      </c>
      <c r="O975">
        <f t="shared" si="241"/>
        <v>2</v>
      </c>
      <c r="P975">
        <f t="shared" si="242"/>
        <v>7</v>
      </c>
      <c r="Q975">
        <f t="shared" si="243"/>
        <v>2</v>
      </c>
      <c r="R975">
        <f t="shared" si="244"/>
        <v>6</v>
      </c>
      <c r="S975">
        <f t="shared" si="245"/>
        <v>1</v>
      </c>
      <c r="T975">
        <f t="shared" si="246"/>
        <v>7</v>
      </c>
      <c r="U975">
        <f t="shared" si="247"/>
        <v>2</v>
      </c>
      <c r="V975">
        <f t="shared" si="248"/>
        <v>6</v>
      </c>
      <c r="W975">
        <f t="shared" si="249"/>
        <v>1</v>
      </c>
      <c r="X975">
        <f t="shared" si="250"/>
        <v>4</v>
      </c>
      <c r="Y975">
        <f t="shared" si="251"/>
        <v>4.5</v>
      </c>
      <c r="Z975">
        <f t="shared" si="252"/>
        <v>4.5</v>
      </c>
      <c r="AA975">
        <f t="shared" si="253"/>
        <v>4</v>
      </c>
      <c r="AB975">
        <f t="shared" si="254"/>
        <v>3.5</v>
      </c>
      <c r="AC975">
        <v>4.4400000000000004</v>
      </c>
      <c r="AD975">
        <v>5.23</v>
      </c>
      <c r="AE975">
        <v>5.4</v>
      </c>
      <c r="AF975">
        <v>4.83</v>
      </c>
      <c r="AG975">
        <v>5.38</v>
      </c>
      <c r="AH975" t="str">
        <f>LOOKUP(X975,{0,2.99,4.44,5.89},{"Low","Medium Low","Medium High","High"})</f>
        <v>Medium Low</v>
      </c>
      <c r="AI975" t="str">
        <f>LOOKUP(Y975,{0,4.12,5.23,6.34},{"Low","Medium Low","Medium High","High"})</f>
        <v>Medium Low</v>
      </c>
      <c r="AJ975" t="str">
        <f>LOOKUP(Z975,{0,4.08,5.4,6.72},{"Low","Medium Low","Medium High","High"})</f>
        <v>Medium Low</v>
      </c>
      <c r="AK975" t="str">
        <f>LOOKUP(AA975,{0,3.41,4.83,6.25},{"Low","Medium Low","Medium High","High"})</f>
        <v>Medium Low</v>
      </c>
      <c r="AL975" t="str">
        <f>LOOKUP(AB975,{0,4.31,5.38,6.45},{"Low","Medium Low","Medium High","High"})</f>
        <v>Low</v>
      </c>
      <c r="AM975">
        <f>VLOOKUP(C975,'CLEAN DATA'!$C$1:$BE$1213,25,FALSE)</f>
        <v>9</v>
      </c>
      <c r="AN975">
        <f>VLOOKUP($C975,'CLEAN DATA'!$C$1:$BE$1213,2,FALSE)</f>
        <v>35</v>
      </c>
      <c r="AO975" t="str">
        <f t="shared" si="255"/>
        <v>31-40</v>
      </c>
      <c r="AP975">
        <f>VLOOKUP(C975,'AT Copy'!C974:BP2186,66,FALSE)</f>
        <v>1</v>
      </c>
      <c r="AQ975">
        <f>VLOOKUP(C975,'AT Copy'!C974:BP2186,40,FALSE)</f>
        <v>1</v>
      </c>
    </row>
    <row r="976" spans="1:43" x14ac:dyDescent="0.2">
      <c r="A976">
        <v>975</v>
      </c>
      <c r="B976" s="2">
        <v>44099.605613425927</v>
      </c>
      <c r="C976" t="s">
        <v>1219</v>
      </c>
      <c r="D976">
        <v>2</v>
      </c>
      <c r="E976">
        <v>5</v>
      </c>
      <c r="F976">
        <v>5</v>
      </c>
      <c r="G976">
        <v>5</v>
      </c>
      <c r="H976">
        <v>6</v>
      </c>
      <c r="I976">
        <v>6</v>
      </c>
      <c r="J976">
        <v>6</v>
      </c>
      <c r="K976">
        <v>6</v>
      </c>
      <c r="L976">
        <v>5</v>
      </c>
      <c r="M976">
        <v>2</v>
      </c>
      <c r="N976">
        <f t="shared" si="240"/>
        <v>2</v>
      </c>
      <c r="O976">
        <f t="shared" si="241"/>
        <v>3</v>
      </c>
      <c r="P976">
        <f t="shared" si="242"/>
        <v>5</v>
      </c>
      <c r="Q976">
        <f t="shared" si="243"/>
        <v>3</v>
      </c>
      <c r="R976">
        <f t="shared" si="244"/>
        <v>6</v>
      </c>
      <c r="S976">
        <f t="shared" si="245"/>
        <v>2</v>
      </c>
      <c r="T976">
        <f t="shared" si="246"/>
        <v>6</v>
      </c>
      <c r="U976">
        <f t="shared" si="247"/>
        <v>2</v>
      </c>
      <c r="V976">
        <f t="shared" si="248"/>
        <v>5</v>
      </c>
      <c r="W976">
        <f t="shared" si="249"/>
        <v>6</v>
      </c>
      <c r="X976">
        <f t="shared" si="250"/>
        <v>2</v>
      </c>
      <c r="Y976">
        <f t="shared" si="251"/>
        <v>4.5</v>
      </c>
      <c r="Z976">
        <f t="shared" si="252"/>
        <v>3.5</v>
      </c>
      <c r="AA976">
        <f t="shared" si="253"/>
        <v>4</v>
      </c>
      <c r="AB976">
        <f t="shared" si="254"/>
        <v>6</v>
      </c>
      <c r="AC976">
        <v>4.4400000000000004</v>
      </c>
      <c r="AD976">
        <v>5.23</v>
      </c>
      <c r="AE976">
        <v>5.4</v>
      </c>
      <c r="AF976">
        <v>4.83</v>
      </c>
      <c r="AG976">
        <v>5.38</v>
      </c>
      <c r="AH976" t="str">
        <f>LOOKUP(X976,{0,2.99,4.44,5.89},{"Low","Medium Low","Medium High","High"})</f>
        <v>Low</v>
      </c>
      <c r="AI976" t="str">
        <f>LOOKUP(Y976,{0,4.12,5.23,6.34},{"Low","Medium Low","Medium High","High"})</f>
        <v>Medium Low</v>
      </c>
      <c r="AJ976" t="str">
        <f>LOOKUP(Z976,{0,4.08,5.4,6.72},{"Low","Medium Low","Medium High","High"})</f>
        <v>Low</v>
      </c>
      <c r="AK976" t="str">
        <f>LOOKUP(AA976,{0,3.41,4.83,6.25},{"Low","Medium Low","Medium High","High"})</f>
        <v>Medium Low</v>
      </c>
      <c r="AL976" t="str">
        <f>LOOKUP(AB976,{0,4.31,5.38,6.45},{"Low","Medium Low","Medium High","High"})</f>
        <v>Medium High</v>
      </c>
      <c r="AM976">
        <f>VLOOKUP(C976,'CLEAN DATA'!$C$1:$BE$1213,25,FALSE)</f>
        <v>10</v>
      </c>
      <c r="AN976">
        <f>VLOOKUP($C976,'CLEAN DATA'!$C$1:$BE$1213,2,FALSE)</f>
        <v>52</v>
      </c>
      <c r="AO976" t="str">
        <f t="shared" si="255"/>
        <v>51-60</v>
      </c>
      <c r="AP976">
        <f>VLOOKUP(C976,'AT Copy'!C975:BP2187,66,FALSE)</f>
        <v>5</v>
      </c>
      <c r="AQ976">
        <f>VLOOKUP(C976,'AT Copy'!C975:BP2187,40,FALSE)</f>
        <v>1</v>
      </c>
    </row>
    <row r="977" spans="1:43" x14ac:dyDescent="0.2">
      <c r="A977">
        <v>976</v>
      </c>
      <c r="B977" s="2">
        <v>44099.606273148151</v>
      </c>
      <c r="C977" t="s">
        <v>1220</v>
      </c>
      <c r="D977">
        <v>3</v>
      </c>
      <c r="E977">
        <v>1</v>
      </c>
      <c r="F977">
        <v>5</v>
      </c>
      <c r="G977">
        <v>3</v>
      </c>
      <c r="H977">
        <v>5</v>
      </c>
      <c r="I977">
        <v>6</v>
      </c>
      <c r="J977">
        <v>6</v>
      </c>
      <c r="K977">
        <v>2</v>
      </c>
      <c r="L977">
        <v>5</v>
      </c>
      <c r="M977">
        <v>3</v>
      </c>
      <c r="N977">
        <f t="shared" si="240"/>
        <v>3</v>
      </c>
      <c r="O977">
        <f t="shared" si="241"/>
        <v>7</v>
      </c>
      <c r="P977">
        <f t="shared" si="242"/>
        <v>5</v>
      </c>
      <c r="Q977">
        <f t="shared" si="243"/>
        <v>5</v>
      </c>
      <c r="R977">
        <f t="shared" si="244"/>
        <v>5</v>
      </c>
      <c r="S977">
        <f t="shared" si="245"/>
        <v>2</v>
      </c>
      <c r="T977">
        <f t="shared" si="246"/>
        <v>6</v>
      </c>
      <c r="U977">
        <f t="shared" si="247"/>
        <v>6</v>
      </c>
      <c r="V977">
        <f t="shared" si="248"/>
        <v>5</v>
      </c>
      <c r="W977">
        <f t="shared" si="249"/>
        <v>5</v>
      </c>
      <c r="X977">
        <f t="shared" si="250"/>
        <v>2.5</v>
      </c>
      <c r="Y977">
        <f t="shared" si="251"/>
        <v>6.5</v>
      </c>
      <c r="Z977">
        <f t="shared" si="252"/>
        <v>5.5</v>
      </c>
      <c r="AA977">
        <f t="shared" si="253"/>
        <v>5</v>
      </c>
      <c r="AB977">
        <f t="shared" si="254"/>
        <v>5</v>
      </c>
      <c r="AC977">
        <v>4.4400000000000004</v>
      </c>
      <c r="AD977">
        <v>5.23</v>
      </c>
      <c r="AE977">
        <v>5.4</v>
      </c>
      <c r="AF977">
        <v>4.83</v>
      </c>
      <c r="AG977">
        <v>5.38</v>
      </c>
      <c r="AH977" t="str">
        <f>LOOKUP(X977,{0,2.99,4.44,5.89},{"Low","Medium Low","Medium High","High"})</f>
        <v>Low</v>
      </c>
      <c r="AI977" t="str">
        <f>LOOKUP(Y977,{0,4.12,5.23,6.34},{"Low","Medium Low","Medium High","High"})</f>
        <v>High</v>
      </c>
      <c r="AJ977" t="str">
        <f>LOOKUP(Z977,{0,4.08,5.4,6.72},{"Low","Medium Low","Medium High","High"})</f>
        <v>Medium High</v>
      </c>
      <c r="AK977" t="str">
        <f>LOOKUP(AA977,{0,3.41,4.83,6.25},{"Low","Medium Low","Medium High","High"})</f>
        <v>Medium High</v>
      </c>
      <c r="AL977" t="str">
        <f>LOOKUP(AB977,{0,4.31,5.38,6.45},{"Low","Medium Low","Medium High","High"})</f>
        <v>Medium Low</v>
      </c>
      <c r="AM977">
        <f>VLOOKUP(C977,'CLEAN DATA'!$C$1:$BE$1213,25,FALSE)</f>
        <v>7</v>
      </c>
      <c r="AN977">
        <f>VLOOKUP($C977,'CLEAN DATA'!$C$1:$BE$1213,2,FALSE)</f>
        <v>37</v>
      </c>
      <c r="AO977" t="str">
        <f t="shared" si="255"/>
        <v>31-40</v>
      </c>
      <c r="AP977">
        <f>VLOOKUP(C977,'AT Copy'!C976:BP2188,66,FALSE)</f>
        <v>2</v>
      </c>
      <c r="AQ977">
        <f>VLOOKUP(C977,'AT Copy'!C976:BP2188,40,FALSE)</f>
        <v>1</v>
      </c>
    </row>
    <row r="978" spans="1:43" x14ac:dyDescent="0.2">
      <c r="A978">
        <v>977</v>
      </c>
      <c r="B978" s="2">
        <v>44099.607164351852</v>
      </c>
      <c r="C978" t="s">
        <v>1222</v>
      </c>
      <c r="D978">
        <v>6</v>
      </c>
      <c r="E978">
        <v>3</v>
      </c>
      <c r="F978">
        <v>7</v>
      </c>
      <c r="G978">
        <v>2</v>
      </c>
      <c r="H978">
        <v>6</v>
      </c>
      <c r="I978">
        <v>4</v>
      </c>
      <c r="J978">
        <v>7</v>
      </c>
      <c r="K978">
        <v>1</v>
      </c>
      <c r="L978">
        <v>6</v>
      </c>
      <c r="M978">
        <v>2</v>
      </c>
      <c r="N978">
        <f t="shared" si="240"/>
        <v>6</v>
      </c>
      <c r="O978">
        <f t="shared" si="241"/>
        <v>5</v>
      </c>
      <c r="P978">
        <f t="shared" si="242"/>
        <v>7</v>
      </c>
      <c r="Q978">
        <f t="shared" si="243"/>
        <v>6</v>
      </c>
      <c r="R978">
        <f t="shared" si="244"/>
        <v>6</v>
      </c>
      <c r="S978">
        <f t="shared" si="245"/>
        <v>4</v>
      </c>
      <c r="T978">
        <f t="shared" si="246"/>
        <v>7</v>
      </c>
      <c r="U978">
        <f t="shared" si="247"/>
        <v>7</v>
      </c>
      <c r="V978">
        <f t="shared" si="248"/>
        <v>6</v>
      </c>
      <c r="W978">
        <f t="shared" si="249"/>
        <v>6</v>
      </c>
      <c r="X978">
        <f t="shared" si="250"/>
        <v>5</v>
      </c>
      <c r="Y978">
        <f t="shared" si="251"/>
        <v>6</v>
      </c>
      <c r="Z978">
        <f t="shared" si="252"/>
        <v>7</v>
      </c>
      <c r="AA978">
        <f t="shared" si="253"/>
        <v>6</v>
      </c>
      <c r="AB978">
        <f t="shared" si="254"/>
        <v>6</v>
      </c>
      <c r="AC978">
        <v>4.4400000000000004</v>
      </c>
      <c r="AD978">
        <v>5.23</v>
      </c>
      <c r="AE978">
        <v>5.4</v>
      </c>
      <c r="AF978">
        <v>4.83</v>
      </c>
      <c r="AG978">
        <v>5.38</v>
      </c>
      <c r="AH978" t="str">
        <f>LOOKUP(X978,{0,2.99,4.44,5.89},{"Low","Medium Low","Medium High","High"})</f>
        <v>Medium High</v>
      </c>
      <c r="AI978" t="str">
        <f>LOOKUP(Y978,{0,4.12,5.23,6.34},{"Low","Medium Low","Medium High","High"})</f>
        <v>Medium High</v>
      </c>
      <c r="AJ978" t="str">
        <f>LOOKUP(Z978,{0,4.08,5.4,6.72},{"Low","Medium Low","Medium High","High"})</f>
        <v>High</v>
      </c>
      <c r="AK978" t="str">
        <f>LOOKUP(AA978,{0,3.41,4.83,6.25},{"Low","Medium Low","Medium High","High"})</f>
        <v>Medium High</v>
      </c>
      <c r="AL978" t="str">
        <f>LOOKUP(AB978,{0,4.31,5.38,6.45},{"Low","Medium Low","Medium High","High"})</f>
        <v>Medium High</v>
      </c>
      <c r="AM978">
        <f>VLOOKUP(C978,'CLEAN DATA'!$C$1:$BE$1213,25,FALSE)</f>
        <v>10</v>
      </c>
      <c r="AN978">
        <f>VLOOKUP($C978,'CLEAN DATA'!$C$1:$BE$1213,2,FALSE)</f>
        <v>39</v>
      </c>
      <c r="AO978" t="str">
        <f t="shared" si="255"/>
        <v>31-40</v>
      </c>
      <c r="AP978">
        <f>VLOOKUP(C978,'AT Copy'!C977:BP2189,66,FALSE)</f>
        <v>4</v>
      </c>
      <c r="AQ978">
        <f>VLOOKUP(C978,'AT Copy'!C977:BP2189,40,FALSE)</f>
        <v>1</v>
      </c>
    </row>
    <row r="979" spans="1:43" x14ac:dyDescent="0.2">
      <c r="A979">
        <v>978</v>
      </c>
      <c r="B979" s="2">
        <v>44099.610254629632</v>
      </c>
      <c r="C979" t="s">
        <v>1223</v>
      </c>
      <c r="D979">
        <v>4</v>
      </c>
      <c r="E979">
        <v>3</v>
      </c>
      <c r="F979">
        <v>7</v>
      </c>
      <c r="G979">
        <v>5</v>
      </c>
      <c r="H979">
        <v>5</v>
      </c>
      <c r="I979">
        <v>4</v>
      </c>
      <c r="J979">
        <v>5</v>
      </c>
      <c r="K979">
        <v>1</v>
      </c>
      <c r="L979">
        <v>4</v>
      </c>
      <c r="M979">
        <v>5</v>
      </c>
      <c r="N979">
        <f t="shared" si="240"/>
        <v>4</v>
      </c>
      <c r="O979">
        <f t="shared" si="241"/>
        <v>5</v>
      </c>
      <c r="P979">
        <f t="shared" si="242"/>
        <v>7</v>
      </c>
      <c r="Q979">
        <f t="shared" si="243"/>
        <v>3</v>
      </c>
      <c r="R979">
        <f t="shared" si="244"/>
        <v>5</v>
      </c>
      <c r="S979">
        <f t="shared" si="245"/>
        <v>4</v>
      </c>
      <c r="T979">
        <f t="shared" si="246"/>
        <v>5</v>
      </c>
      <c r="U979">
        <f t="shared" si="247"/>
        <v>7</v>
      </c>
      <c r="V979">
        <f t="shared" si="248"/>
        <v>4</v>
      </c>
      <c r="W979">
        <f t="shared" si="249"/>
        <v>3</v>
      </c>
      <c r="X979">
        <f t="shared" si="250"/>
        <v>4</v>
      </c>
      <c r="Y979">
        <f t="shared" si="251"/>
        <v>5</v>
      </c>
      <c r="Z979">
        <f t="shared" si="252"/>
        <v>7</v>
      </c>
      <c r="AA979">
        <f t="shared" si="253"/>
        <v>3.5</v>
      </c>
      <c r="AB979">
        <f t="shared" si="254"/>
        <v>4</v>
      </c>
      <c r="AC979">
        <v>4.4400000000000004</v>
      </c>
      <c r="AD979">
        <v>5.23</v>
      </c>
      <c r="AE979">
        <v>5.4</v>
      </c>
      <c r="AF979">
        <v>4.83</v>
      </c>
      <c r="AG979">
        <v>5.38</v>
      </c>
      <c r="AH979" t="str">
        <f>LOOKUP(X979,{0,2.99,4.44,5.89},{"Low","Medium Low","Medium High","High"})</f>
        <v>Medium Low</v>
      </c>
      <c r="AI979" t="str">
        <f>LOOKUP(Y979,{0,4.12,5.23,6.34},{"Low","Medium Low","Medium High","High"})</f>
        <v>Medium Low</v>
      </c>
      <c r="AJ979" t="str">
        <f>LOOKUP(Z979,{0,4.08,5.4,6.72},{"Low","Medium Low","Medium High","High"})</f>
        <v>High</v>
      </c>
      <c r="AK979" t="str">
        <f>LOOKUP(AA979,{0,3.41,4.83,6.25},{"Low","Medium Low","Medium High","High"})</f>
        <v>Medium Low</v>
      </c>
      <c r="AL979" t="str">
        <f>LOOKUP(AB979,{0,4.31,5.38,6.45},{"Low","Medium Low","Medium High","High"})</f>
        <v>Low</v>
      </c>
      <c r="AM979">
        <f>VLOOKUP(C979,'CLEAN DATA'!$C$1:$BE$1213,25,FALSE)</f>
        <v>11</v>
      </c>
      <c r="AN979">
        <f>VLOOKUP($C979,'CLEAN DATA'!$C$1:$BE$1213,2,FALSE)</f>
        <v>27</v>
      </c>
      <c r="AO979" t="str">
        <f t="shared" si="255"/>
        <v>&lt;=30</v>
      </c>
      <c r="AP979">
        <f>VLOOKUP(C979,'AT Copy'!C978:BP2190,66,FALSE)</f>
        <v>6</v>
      </c>
      <c r="AQ979">
        <f>VLOOKUP(C979,'AT Copy'!C978:BP2190,40,FALSE)</f>
        <v>1</v>
      </c>
    </row>
    <row r="980" spans="1:43" x14ac:dyDescent="0.2">
      <c r="A980">
        <v>979</v>
      </c>
      <c r="B980" s="2">
        <v>44099.610451388886</v>
      </c>
      <c r="C980" t="s">
        <v>1225</v>
      </c>
      <c r="D980">
        <v>6</v>
      </c>
      <c r="E980">
        <v>1</v>
      </c>
      <c r="F980">
        <v>6</v>
      </c>
      <c r="G980">
        <v>1</v>
      </c>
      <c r="H980">
        <v>6</v>
      </c>
      <c r="I980">
        <v>1</v>
      </c>
      <c r="J980">
        <v>6</v>
      </c>
      <c r="K980">
        <v>1</v>
      </c>
      <c r="L980">
        <v>7</v>
      </c>
      <c r="M980">
        <v>1</v>
      </c>
      <c r="N980">
        <f t="shared" si="240"/>
        <v>6</v>
      </c>
      <c r="O980">
        <f t="shared" si="241"/>
        <v>7</v>
      </c>
      <c r="P980">
        <f t="shared" si="242"/>
        <v>6</v>
      </c>
      <c r="Q980">
        <f t="shared" si="243"/>
        <v>7</v>
      </c>
      <c r="R980">
        <f t="shared" si="244"/>
        <v>6</v>
      </c>
      <c r="S980">
        <f t="shared" si="245"/>
        <v>7</v>
      </c>
      <c r="T980">
        <f t="shared" si="246"/>
        <v>6</v>
      </c>
      <c r="U980">
        <f t="shared" si="247"/>
        <v>7</v>
      </c>
      <c r="V980">
        <f t="shared" si="248"/>
        <v>7</v>
      </c>
      <c r="W980">
        <f t="shared" si="249"/>
        <v>7</v>
      </c>
      <c r="X980">
        <f t="shared" si="250"/>
        <v>6.5</v>
      </c>
      <c r="Y980">
        <f t="shared" si="251"/>
        <v>6.5</v>
      </c>
      <c r="Z980">
        <f t="shared" si="252"/>
        <v>6.5</v>
      </c>
      <c r="AA980">
        <f t="shared" si="253"/>
        <v>7</v>
      </c>
      <c r="AB980">
        <f t="shared" si="254"/>
        <v>6.5</v>
      </c>
      <c r="AC980">
        <v>4.4400000000000004</v>
      </c>
      <c r="AD980">
        <v>5.23</v>
      </c>
      <c r="AE980">
        <v>5.4</v>
      </c>
      <c r="AF980">
        <v>4.83</v>
      </c>
      <c r="AG980">
        <v>5.38</v>
      </c>
      <c r="AH980" t="str">
        <f>LOOKUP(X980,{0,2.99,4.44,5.89},{"Low","Medium Low","Medium High","High"})</f>
        <v>High</v>
      </c>
      <c r="AI980" t="str">
        <f>LOOKUP(Y980,{0,4.12,5.23,6.34},{"Low","Medium Low","Medium High","High"})</f>
        <v>High</v>
      </c>
      <c r="AJ980" t="str">
        <f>LOOKUP(Z980,{0,4.08,5.4,6.72},{"Low","Medium Low","Medium High","High"})</f>
        <v>Medium High</v>
      </c>
      <c r="AK980" t="str">
        <f>LOOKUP(AA980,{0,3.41,4.83,6.25},{"Low","Medium Low","Medium High","High"})</f>
        <v>High</v>
      </c>
      <c r="AL980" t="str">
        <f>LOOKUP(AB980,{0,4.31,5.38,6.45},{"Low","Medium Low","Medium High","High"})</f>
        <v>High</v>
      </c>
      <c r="AM980">
        <f>VLOOKUP(C980,'CLEAN DATA'!$C$1:$BE$1213,25,FALSE)</f>
        <v>12</v>
      </c>
      <c r="AN980">
        <f>VLOOKUP($C980,'CLEAN DATA'!$C$1:$BE$1213,2,FALSE)</f>
        <v>61</v>
      </c>
      <c r="AO980" t="str">
        <f t="shared" si="255"/>
        <v>60+</v>
      </c>
      <c r="AP980">
        <f>VLOOKUP(C980,'AT Copy'!C979:BP2191,66,FALSE)</f>
        <v>4</v>
      </c>
      <c r="AQ980">
        <f>VLOOKUP(C980,'AT Copy'!C979:BP2191,40,FALSE)</f>
        <v>0</v>
      </c>
    </row>
    <row r="981" spans="1:43" x14ac:dyDescent="0.2">
      <c r="A981">
        <v>980</v>
      </c>
      <c r="B981" s="2">
        <v>44099.611527777779</v>
      </c>
      <c r="C981" t="s">
        <v>1226</v>
      </c>
      <c r="D981">
        <v>1</v>
      </c>
      <c r="E981">
        <v>3</v>
      </c>
      <c r="F981">
        <v>7</v>
      </c>
      <c r="G981">
        <v>4</v>
      </c>
      <c r="H981">
        <v>5</v>
      </c>
      <c r="I981">
        <v>5</v>
      </c>
      <c r="J981">
        <v>6</v>
      </c>
      <c r="K981">
        <v>2</v>
      </c>
      <c r="L981">
        <v>4</v>
      </c>
      <c r="M981">
        <v>3</v>
      </c>
      <c r="N981">
        <f t="shared" si="240"/>
        <v>1</v>
      </c>
      <c r="O981">
        <f t="shared" si="241"/>
        <v>5</v>
      </c>
      <c r="P981">
        <f t="shared" si="242"/>
        <v>7</v>
      </c>
      <c r="Q981">
        <f t="shared" si="243"/>
        <v>4</v>
      </c>
      <c r="R981">
        <f t="shared" si="244"/>
        <v>5</v>
      </c>
      <c r="S981">
        <f t="shared" si="245"/>
        <v>3</v>
      </c>
      <c r="T981">
        <f t="shared" si="246"/>
        <v>6</v>
      </c>
      <c r="U981">
        <f t="shared" si="247"/>
        <v>6</v>
      </c>
      <c r="V981">
        <f t="shared" si="248"/>
        <v>4</v>
      </c>
      <c r="W981">
        <f t="shared" si="249"/>
        <v>5</v>
      </c>
      <c r="X981">
        <f t="shared" si="250"/>
        <v>2</v>
      </c>
      <c r="Y981">
        <f t="shared" si="251"/>
        <v>5.5</v>
      </c>
      <c r="Z981">
        <f t="shared" si="252"/>
        <v>6.5</v>
      </c>
      <c r="AA981">
        <f t="shared" si="253"/>
        <v>4</v>
      </c>
      <c r="AB981">
        <f t="shared" si="254"/>
        <v>5</v>
      </c>
      <c r="AC981">
        <v>4.4400000000000004</v>
      </c>
      <c r="AD981">
        <v>5.23</v>
      </c>
      <c r="AE981">
        <v>5.4</v>
      </c>
      <c r="AF981">
        <v>4.83</v>
      </c>
      <c r="AG981">
        <v>5.38</v>
      </c>
      <c r="AH981" t="str">
        <f>LOOKUP(X981,{0,2.99,4.44,5.89},{"Low","Medium Low","Medium High","High"})</f>
        <v>Low</v>
      </c>
      <c r="AI981" t="str">
        <f>LOOKUP(Y981,{0,4.12,5.23,6.34},{"Low","Medium Low","Medium High","High"})</f>
        <v>Medium High</v>
      </c>
      <c r="AJ981" t="str">
        <f>LOOKUP(Z981,{0,4.08,5.4,6.72},{"Low","Medium Low","Medium High","High"})</f>
        <v>Medium High</v>
      </c>
      <c r="AK981" t="str">
        <f>LOOKUP(AA981,{0,3.41,4.83,6.25},{"Low","Medium Low","Medium High","High"})</f>
        <v>Medium Low</v>
      </c>
      <c r="AL981" t="str">
        <f>LOOKUP(AB981,{0,4.31,5.38,6.45},{"Low","Medium Low","Medium High","High"})</f>
        <v>Medium Low</v>
      </c>
      <c r="AM981">
        <f>VLOOKUP(C981,'CLEAN DATA'!$C$1:$BE$1213,25,FALSE)</f>
        <v>13</v>
      </c>
      <c r="AN981">
        <f>VLOOKUP($C981,'CLEAN DATA'!$C$1:$BE$1213,2,FALSE)</f>
        <v>47</v>
      </c>
      <c r="AO981" t="str">
        <f t="shared" si="255"/>
        <v>41-50</v>
      </c>
      <c r="AP981">
        <f>VLOOKUP(C981,'AT Copy'!C980:BP2192,66,FALSE)</f>
        <v>5</v>
      </c>
      <c r="AQ981">
        <f>VLOOKUP(C981,'AT Copy'!C980:BP2192,40,FALSE)</f>
        <v>1</v>
      </c>
    </row>
    <row r="982" spans="1:43" x14ac:dyDescent="0.2">
      <c r="A982">
        <v>981</v>
      </c>
      <c r="B982" s="2">
        <v>44099.611724537041</v>
      </c>
      <c r="C982" t="s">
        <v>1227</v>
      </c>
      <c r="D982">
        <v>5</v>
      </c>
      <c r="E982">
        <v>4</v>
      </c>
      <c r="F982">
        <v>7</v>
      </c>
      <c r="G982">
        <v>4</v>
      </c>
      <c r="H982">
        <v>5</v>
      </c>
      <c r="I982">
        <v>3</v>
      </c>
      <c r="J982">
        <v>6</v>
      </c>
      <c r="K982">
        <v>1</v>
      </c>
      <c r="L982">
        <v>5</v>
      </c>
      <c r="M982">
        <v>4</v>
      </c>
      <c r="N982">
        <f t="shared" si="240"/>
        <v>5</v>
      </c>
      <c r="O982">
        <f t="shared" si="241"/>
        <v>4</v>
      </c>
      <c r="P982">
        <f t="shared" si="242"/>
        <v>7</v>
      </c>
      <c r="Q982">
        <f t="shared" si="243"/>
        <v>4</v>
      </c>
      <c r="R982">
        <f t="shared" si="244"/>
        <v>5</v>
      </c>
      <c r="S982">
        <f t="shared" si="245"/>
        <v>5</v>
      </c>
      <c r="T982">
        <f t="shared" si="246"/>
        <v>6</v>
      </c>
      <c r="U982">
        <f t="shared" si="247"/>
        <v>7</v>
      </c>
      <c r="V982">
        <f t="shared" si="248"/>
        <v>5</v>
      </c>
      <c r="W982">
        <f t="shared" si="249"/>
        <v>4</v>
      </c>
      <c r="X982">
        <f t="shared" si="250"/>
        <v>5</v>
      </c>
      <c r="Y982">
        <f t="shared" si="251"/>
        <v>5</v>
      </c>
      <c r="Z982">
        <f t="shared" si="252"/>
        <v>7</v>
      </c>
      <c r="AA982">
        <f t="shared" si="253"/>
        <v>4.5</v>
      </c>
      <c r="AB982">
        <f t="shared" si="254"/>
        <v>4.5</v>
      </c>
      <c r="AC982">
        <v>4.4400000000000004</v>
      </c>
      <c r="AD982">
        <v>5.23</v>
      </c>
      <c r="AE982">
        <v>5.4</v>
      </c>
      <c r="AF982">
        <v>4.83</v>
      </c>
      <c r="AG982">
        <v>5.38</v>
      </c>
      <c r="AH982" t="str">
        <f>LOOKUP(X982,{0,2.99,4.44,5.89},{"Low","Medium Low","Medium High","High"})</f>
        <v>Medium High</v>
      </c>
      <c r="AI982" t="str">
        <f>LOOKUP(Y982,{0,4.12,5.23,6.34},{"Low","Medium Low","Medium High","High"})</f>
        <v>Medium Low</v>
      </c>
      <c r="AJ982" t="str">
        <f>LOOKUP(Z982,{0,4.08,5.4,6.72},{"Low","Medium Low","Medium High","High"})</f>
        <v>High</v>
      </c>
      <c r="AK982" t="str">
        <f>LOOKUP(AA982,{0,3.41,4.83,6.25},{"Low","Medium Low","Medium High","High"})</f>
        <v>Medium Low</v>
      </c>
      <c r="AL982" t="str">
        <f>LOOKUP(AB982,{0,4.31,5.38,6.45},{"Low","Medium Low","Medium High","High"})</f>
        <v>Medium Low</v>
      </c>
      <c r="AM982">
        <f>VLOOKUP(C982,'CLEAN DATA'!$C$1:$BE$1213,25,FALSE)</f>
        <v>10</v>
      </c>
      <c r="AN982">
        <f>VLOOKUP($C982,'CLEAN DATA'!$C$1:$BE$1213,2,FALSE)</f>
        <v>56</v>
      </c>
      <c r="AO982" t="str">
        <f t="shared" si="255"/>
        <v>51-60</v>
      </c>
      <c r="AP982">
        <f>VLOOKUP(C982,'AT Copy'!C981:BP2193,66,FALSE)</f>
        <v>6</v>
      </c>
      <c r="AQ982">
        <f>VLOOKUP(C982,'AT Copy'!C981:BP2193,40,FALSE)</f>
        <v>1</v>
      </c>
    </row>
    <row r="983" spans="1:43" x14ac:dyDescent="0.2">
      <c r="A983">
        <v>982</v>
      </c>
      <c r="B983" s="2">
        <v>44099.611840277779</v>
      </c>
      <c r="C983" t="s">
        <v>1228</v>
      </c>
      <c r="D983">
        <v>3</v>
      </c>
      <c r="E983">
        <v>6</v>
      </c>
      <c r="F983">
        <v>6</v>
      </c>
      <c r="G983">
        <v>7</v>
      </c>
      <c r="H983">
        <v>6</v>
      </c>
      <c r="I983">
        <v>6</v>
      </c>
      <c r="J983">
        <v>7</v>
      </c>
      <c r="K983">
        <v>6</v>
      </c>
      <c r="L983">
        <v>2</v>
      </c>
      <c r="M983">
        <v>1</v>
      </c>
      <c r="N983">
        <f t="shared" si="240"/>
        <v>3</v>
      </c>
      <c r="O983">
        <f t="shared" si="241"/>
        <v>2</v>
      </c>
      <c r="P983">
        <f t="shared" si="242"/>
        <v>6</v>
      </c>
      <c r="Q983">
        <f t="shared" si="243"/>
        <v>1</v>
      </c>
      <c r="R983">
        <f t="shared" si="244"/>
        <v>6</v>
      </c>
      <c r="S983">
        <f t="shared" si="245"/>
        <v>2</v>
      </c>
      <c r="T983">
        <f t="shared" si="246"/>
        <v>7</v>
      </c>
      <c r="U983">
        <f t="shared" si="247"/>
        <v>2</v>
      </c>
      <c r="V983">
        <f t="shared" si="248"/>
        <v>2</v>
      </c>
      <c r="W983">
        <f t="shared" si="249"/>
        <v>7</v>
      </c>
      <c r="X983">
        <f t="shared" si="250"/>
        <v>2.5</v>
      </c>
      <c r="Y983">
        <f t="shared" si="251"/>
        <v>4.5</v>
      </c>
      <c r="Z983">
        <f t="shared" si="252"/>
        <v>4</v>
      </c>
      <c r="AA983">
        <f t="shared" si="253"/>
        <v>1.5</v>
      </c>
      <c r="AB983">
        <f t="shared" si="254"/>
        <v>6.5</v>
      </c>
      <c r="AC983">
        <v>4.4400000000000004</v>
      </c>
      <c r="AD983">
        <v>5.23</v>
      </c>
      <c r="AE983">
        <v>5.4</v>
      </c>
      <c r="AF983">
        <v>4.83</v>
      </c>
      <c r="AG983">
        <v>5.38</v>
      </c>
      <c r="AH983" t="str">
        <f>LOOKUP(X983,{0,2.99,4.44,5.89},{"Low","Medium Low","Medium High","High"})</f>
        <v>Low</v>
      </c>
      <c r="AI983" t="str">
        <f>LOOKUP(Y983,{0,4.12,5.23,6.34},{"Low","Medium Low","Medium High","High"})</f>
        <v>Medium Low</v>
      </c>
      <c r="AJ983" t="str">
        <f>LOOKUP(Z983,{0,4.08,5.4,6.72},{"Low","Medium Low","Medium High","High"})</f>
        <v>Low</v>
      </c>
      <c r="AK983" t="str">
        <f>LOOKUP(AA983,{0,3.41,4.83,6.25},{"Low","Medium Low","Medium High","High"})</f>
        <v>Low</v>
      </c>
      <c r="AL983" t="str">
        <f>LOOKUP(AB983,{0,4.31,5.38,6.45},{"Low","Medium Low","Medium High","High"})</f>
        <v>High</v>
      </c>
      <c r="AM983">
        <f>VLOOKUP(C983,'CLEAN DATA'!$C$1:$BE$1213,25,FALSE)</f>
        <v>7</v>
      </c>
      <c r="AN983">
        <f>VLOOKUP($C983,'CLEAN DATA'!$C$1:$BE$1213,2,FALSE)</f>
        <v>32</v>
      </c>
      <c r="AO983" t="str">
        <f t="shared" si="255"/>
        <v>31-40</v>
      </c>
      <c r="AP983">
        <f>VLOOKUP(C983,'AT Copy'!C982:BP2194,66,FALSE)</f>
        <v>5</v>
      </c>
      <c r="AQ983">
        <f>VLOOKUP(C983,'AT Copy'!C982:BP2194,40,FALSE)</f>
        <v>1</v>
      </c>
    </row>
    <row r="984" spans="1:43" x14ac:dyDescent="0.2">
      <c r="A984">
        <v>983</v>
      </c>
      <c r="B984" s="2">
        <v>44099.612500000003</v>
      </c>
      <c r="C984" t="s">
        <v>1229</v>
      </c>
      <c r="D984">
        <v>4</v>
      </c>
      <c r="E984">
        <v>3</v>
      </c>
      <c r="F984">
        <v>6</v>
      </c>
      <c r="G984">
        <v>3</v>
      </c>
      <c r="H984">
        <v>6</v>
      </c>
      <c r="I984">
        <v>5</v>
      </c>
      <c r="J984">
        <v>6</v>
      </c>
      <c r="K984">
        <v>2</v>
      </c>
      <c r="L984">
        <v>6</v>
      </c>
      <c r="M984">
        <v>4</v>
      </c>
      <c r="N984">
        <f t="shared" si="240"/>
        <v>4</v>
      </c>
      <c r="O984">
        <f t="shared" si="241"/>
        <v>5</v>
      </c>
      <c r="P984">
        <f t="shared" si="242"/>
        <v>6</v>
      </c>
      <c r="Q984">
        <f t="shared" si="243"/>
        <v>5</v>
      </c>
      <c r="R984">
        <f t="shared" si="244"/>
        <v>6</v>
      </c>
      <c r="S984">
        <f t="shared" si="245"/>
        <v>3</v>
      </c>
      <c r="T984">
        <f t="shared" si="246"/>
        <v>6</v>
      </c>
      <c r="U984">
        <f t="shared" si="247"/>
        <v>6</v>
      </c>
      <c r="V984">
        <f t="shared" si="248"/>
        <v>6</v>
      </c>
      <c r="W984">
        <f t="shared" si="249"/>
        <v>4</v>
      </c>
      <c r="X984">
        <f t="shared" si="250"/>
        <v>3.5</v>
      </c>
      <c r="Y984">
        <f t="shared" si="251"/>
        <v>5.5</v>
      </c>
      <c r="Z984">
        <f t="shared" si="252"/>
        <v>6</v>
      </c>
      <c r="AA984">
        <f t="shared" si="253"/>
        <v>5.5</v>
      </c>
      <c r="AB984">
        <f t="shared" si="254"/>
        <v>5</v>
      </c>
      <c r="AC984">
        <v>4.4400000000000004</v>
      </c>
      <c r="AD984">
        <v>5.23</v>
      </c>
      <c r="AE984">
        <v>5.4</v>
      </c>
      <c r="AF984">
        <v>4.83</v>
      </c>
      <c r="AG984">
        <v>5.38</v>
      </c>
      <c r="AH984" t="str">
        <f>LOOKUP(X984,{0,2.99,4.44,5.89},{"Low","Medium Low","Medium High","High"})</f>
        <v>Medium Low</v>
      </c>
      <c r="AI984" t="str">
        <f>LOOKUP(Y984,{0,4.12,5.23,6.34},{"Low","Medium Low","Medium High","High"})</f>
        <v>Medium High</v>
      </c>
      <c r="AJ984" t="str">
        <f>LOOKUP(Z984,{0,4.08,5.4,6.72},{"Low","Medium Low","Medium High","High"})</f>
        <v>Medium High</v>
      </c>
      <c r="AK984" t="str">
        <f>LOOKUP(AA984,{0,3.41,4.83,6.25},{"Low","Medium Low","Medium High","High"})</f>
        <v>Medium High</v>
      </c>
      <c r="AL984" t="str">
        <f>LOOKUP(AB984,{0,4.31,5.38,6.45},{"Low","Medium Low","Medium High","High"})</f>
        <v>Medium Low</v>
      </c>
      <c r="AM984">
        <f>VLOOKUP(C984,'CLEAN DATA'!$C$1:$BE$1213,25,FALSE)</f>
        <v>1</v>
      </c>
      <c r="AN984">
        <f>VLOOKUP($C984,'CLEAN DATA'!$C$1:$BE$1213,2,FALSE)</f>
        <v>41</v>
      </c>
      <c r="AO984" t="str">
        <f t="shared" si="255"/>
        <v>41-50</v>
      </c>
      <c r="AP984">
        <f>VLOOKUP(C984,'AT Copy'!C983:BP2195,66,FALSE)</f>
        <v>2</v>
      </c>
      <c r="AQ984">
        <f>VLOOKUP(C984,'AT Copy'!C983:BP2195,40,FALSE)</f>
        <v>1</v>
      </c>
    </row>
    <row r="985" spans="1:43" x14ac:dyDescent="0.2">
      <c r="A985">
        <v>984</v>
      </c>
      <c r="B985" s="2">
        <v>44099.61383101852</v>
      </c>
      <c r="C985" t="s">
        <v>1230</v>
      </c>
      <c r="D985">
        <v>4</v>
      </c>
      <c r="E985">
        <v>1</v>
      </c>
      <c r="F985">
        <v>6</v>
      </c>
      <c r="G985">
        <v>4</v>
      </c>
      <c r="H985">
        <v>5</v>
      </c>
      <c r="I985">
        <v>4</v>
      </c>
      <c r="J985">
        <v>6</v>
      </c>
      <c r="K985">
        <v>2</v>
      </c>
      <c r="L985">
        <v>5</v>
      </c>
      <c r="M985">
        <v>3</v>
      </c>
      <c r="N985">
        <f t="shared" si="240"/>
        <v>4</v>
      </c>
      <c r="O985">
        <f t="shared" si="241"/>
        <v>7</v>
      </c>
      <c r="P985">
        <f t="shared" si="242"/>
        <v>6</v>
      </c>
      <c r="Q985">
        <f t="shared" si="243"/>
        <v>4</v>
      </c>
      <c r="R985">
        <f t="shared" si="244"/>
        <v>5</v>
      </c>
      <c r="S985">
        <f t="shared" si="245"/>
        <v>4</v>
      </c>
      <c r="T985">
        <f t="shared" si="246"/>
        <v>6</v>
      </c>
      <c r="U985">
        <f t="shared" si="247"/>
        <v>6</v>
      </c>
      <c r="V985">
        <f t="shared" si="248"/>
        <v>5</v>
      </c>
      <c r="W985">
        <f t="shared" si="249"/>
        <v>5</v>
      </c>
      <c r="X985">
        <f t="shared" si="250"/>
        <v>4</v>
      </c>
      <c r="Y985">
        <f t="shared" si="251"/>
        <v>6.5</v>
      </c>
      <c r="Z985">
        <f t="shared" si="252"/>
        <v>6</v>
      </c>
      <c r="AA985">
        <f t="shared" si="253"/>
        <v>4.5</v>
      </c>
      <c r="AB985">
        <f t="shared" si="254"/>
        <v>5</v>
      </c>
      <c r="AC985">
        <v>4.4400000000000004</v>
      </c>
      <c r="AD985">
        <v>5.23</v>
      </c>
      <c r="AE985">
        <v>5.4</v>
      </c>
      <c r="AF985">
        <v>4.83</v>
      </c>
      <c r="AG985">
        <v>5.38</v>
      </c>
      <c r="AH985" t="str">
        <f>LOOKUP(X985,{0,2.99,4.44,5.89},{"Low","Medium Low","Medium High","High"})</f>
        <v>Medium Low</v>
      </c>
      <c r="AI985" t="str">
        <f>LOOKUP(Y985,{0,4.12,5.23,6.34},{"Low","Medium Low","Medium High","High"})</f>
        <v>High</v>
      </c>
      <c r="AJ985" t="str">
        <f>LOOKUP(Z985,{0,4.08,5.4,6.72},{"Low","Medium Low","Medium High","High"})</f>
        <v>Medium High</v>
      </c>
      <c r="AK985" t="str">
        <f>LOOKUP(AA985,{0,3.41,4.83,6.25},{"Low","Medium Low","Medium High","High"})</f>
        <v>Medium Low</v>
      </c>
      <c r="AL985" t="str">
        <f>LOOKUP(AB985,{0,4.31,5.38,6.45},{"Low","Medium Low","Medium High","High"})</f>
        <v>Medium Low</v>
      </c>
      <c r="AM985">
        <f>VLOOKUP(C985,'CLEAN DATA'!$C$1:$BE$1213,25,FALSE)</f>
        <v>13</v>
      </c>
      <c r="AN985">
        <f>VLOOKUP($C985,'CLEAN DATA'!$C$1:$BE$1213,2,FALSE)</f>
        <v>70</v>
      </c>
      <c r="AO985" t="str">
        <f t="shared" si="255"/>
        <v>60+</v>
      </c>
      <c r="AP985">
        <f>VLOOKUP(C985,'AT Copy'!C984:BP2196,66,FALSE)</f>
        <v>6</v>
      </c>
      <c r="AQ985">
        <f>VLOOKUP(C985,'AT Copy'!C984:BP2196,40,FALSE)</f>
        <v>1</v>
      </c>
    </row>
    <row r="986" spans="1:43" x14ac:dyDescent="0.2">
      <c r="A986">
        <v>985</v>
      </c>
      <c r="B986" s="2">
        <v>44099.613842592589</v>
      </c>
      <c r="C986" t="s">
        <v>1232</v>
      </c>
      <c r="D986">
        <v>5</v>
      </c>
      <c r="E986">
        <v>5</v>
      </c>
      <c r="F986">
        <v>5</v>
      </c>
      <c r="G986">
        <v>5</v>
      </c>
      <c r="H986">
        <v>6</v>
      </c>
      <c r="I986">
        <v>2</v>
      </c>
      <c r="J986">
        <v>5</v>
      </c>
      <c r="K986">
        <v>1</v>
      </c>
      <c r="L986">
        <v>4</v>
      </c>
      <c r="M986">
        <v>6</v>
      </c>
      <c r="N986">
        <f t="shared" si="240"/>
        <v>5</v>
      </c>
      <c r="O986">
        <f t="shared" si="241"/>
        <v>3</v>
      </c>
      <c r="P986">
        <f t="shared" si="242"/>
        <v>5</v>
      </c>
      <c r="Q986">
        <f t="shared" si="243"/>
        <v>3</v>
      </c>
      <c r="R986">
        <f t="shared" si="244"/>
        <v>6</v>
      </c>
      <c r="S986">
        <f t="shared" si="245"/>
        <v>6</v>
      </c>
      <c r="T986">
        <f t="shared" si="246"/>
        <v>5</v>
      </c>
      <c r="U986">
        <f t="shared" si="247"/>
        <v>7</v>
      </c>
      <c r="V986">
        <f t="shared" si="248"/>
        <v>4</v>
      </c>
      <c r="W986">
        <f t="shared" si="249"/>
        <v>2</v>
      </c>
      <c r="X986">
        <f t="shared" si="250"/>
        <v>5.5</v>
      </c>
      <c r="Y986">
        <f t="shared" si="251"/>
        <v>4</v>
      </c>
      <c r="Z986">
        <f t="shared" si="252"/>
        <v>6</v>
      </c>
      <c r="AA986">
        <f t="shared" si="253"/>
        <v>3.5</v>
      </c>
      <c r="AB986">
        <f t="shared" si="254"/>
        <v>4</v>
      </c>
      <c r="AC986">
        <v>4.4400000000000004</v>
      </c>
      <c r="AD986">
        <v>5.23</v>
      </c>
      <c r="AE986">
        <v>5.4</v>
      </c>
      <c r="AF986">
        <v>4.83</v>
      </c>
      <c r="AG986">
        <v>5.38</v>
      </c>
      <c r="AH986" t="str">
        <f>LOOKUP(X986,{0,2.99,4.44,5.89},{"Low","Medium Low","Medium High","High"})</f>
        <v>Medium High</v>
      </c>
      <c r="AI986" t="str">
        <f>LOOKUP(Y986,{0,4.12,5.23,6.34},{"Low","Medium Low","Medium High","High"})</f>
        <v>Low</v>
      </c>
      <c r="AJ986" t="str">
        <f>LOOKUP(Z986,{0,4.08,5.4,6.72},{"Low","Medium Low","Medium High","High"})</f>
        <v>Medium High</v>
      </c>
      <c r="AK986" t="str">
        <f>LOOKUP(AA986,{0,3.41,4.83,6.25},{"Low","Medium Low","Medium High","High"})</f>
        <v>Medium Low</v>
      </c>
      <c r="AL986" t="str">
        <f>LOOKUP(AB986,{0,4.31,5.38,6.45},{"Low","Medium Low","Medium High","High"})</f>
        <v>Low</v>
      </c>
      <c r="AM986">
        <f>VLOOKUP(C986,'CLEAN DATA'!$C$1:$BE$1213,25,FALSE)</f>
        <v>7</v>
      </c>
      <c r="AN986">
        <f>VLOOKUP($C986,'CLEAN DATA'!$C$1:$BE$1213,2,FALSE)</f>
        <v>31</v>
      </c>
      <c r="AO986" t="str">
        <f t="shared" si="255"/>
        <v>31-40</v>
      </c>
      <c r="AP986">
        <f>VLOOKUP(C986,'AT Copy'!C985:BP2197,66,FALSE)</f>
        <v>7</v>
      </c>
      <c r="AQ986">
        <f>VLOOKUP(C986,'AT Copy'!C985:BP2197,40,FALSE)</f>
        <v>0</v>
      </c>
    </row>
    <row r="987" spans="1:43" x14ac:dyDescent="0.2">
      <c r="A987">
        <v>986</v>
      </c>
      <c r="B987" s="2">
        <v>44099.614062499997</v>
      </c>
      <c r="C987" t="s">
        <v>1233</v>
      </c>
      <c r="D987">
        <v>2</v>
      </c>
      <c r="E987">
        <v>2</v>
      </c>
      <c r="F987">
        <v>7</v>
      </c>
      <c r="G987">
        <v>1</v>
      </c>
      <c r="H987">
        <v>5</v>
      </c>
      <c r="I987">
        <v>6</v>
      </c>
      <c r="J987">
        <v>6</v>
      </c>
      <c r="K987">
        <v>1</v>
      </c>
      <c r="L987">
        <v>6</v>
      </c>
      <c r="M987">
        <v>3</v>
      </c>
      <c r="N987">
        <f t="shared" si="240"/>
        <v>2</v>
      </c>
      <c r="O987">
        <f t="shared" si="241"/>
        <v>6</v>
      </c>
      <c r="P987">
        <f t="shared" si="242"/>
        <v>7</v>
      </c>
      <c r="Q987">
        <f t="shared" si="243"/>
        <v>7</v>
      </c>
      <c r="R987">
        <f t="shared" si="244"/>
        <v>5</v>
      </c>
      <c r="S987">
        <f t="shared" si="245"/>
        <v>2</v>
      </c>
      <c r="T987">
        <f t="shared" si="246"/>
        <v>6</v>
      </c>
      <c r="U987">
        <f t="shared" si="247"/>
        <v>7</v>
      </c>
      <c r="V987">
        <f t="shared" si="248"/>
        <v>6</v>
      </c>
      <c r="W987">
        <f t="shared" si="249"/>
        <v>5</v>
      </c>
      <c r="X987">
        <f t="shared" si="250"/>
        <v>2</v>
      </c>
      <c r="Y987">
        <f t="shared" si="251"/>
        <v>6</v>
      </c>
      <c r="Z987">
        <f t="shared" si="252"/>
        <v>7</v>
      </c>
      <c r="AA987">
        <f t="shared" si="253"/>
        <v>6.5</v>
      </c>
      <c r="AB987">
        <f t="shared" si="254"/>
        <v>5</v>
      </c>
      <c r="AC987">
        <v>4.4400000000000004</v>
      </c>
      <c r="AD987">
        <v>5.23</v>
      </c>
      <c r="AE987">
        <v>5.4</v>
      </c>
      <c r="AF987">
        <v>4.83</v>
      </c>
      <c r="AG987">
        <v>5.38</v>
      </c>
      <c r="AH987" t="str">
        <f>LOOKUP(X987,{0,2.99,4.44,5.89},{"Low","Medium Low","Medium High","High"})</f>
        <v>Low</v>
      </c>
      <c r="AI987" t="str">
        <f>LOOKUP(Y987,{0,4.12,5.23,6.34},{"Low","Medium Low","Medium High","High"})</f>
        <v>Medium High</v>
      </c>
      <c r="AJ987" t="str">
        <f>LOOKUP(Z987,{0,4.08,5.4,6.72},{"Low","Medium Low","Medium High","High"})</f>
        <v>High</v>
      </c>
      <c r="AK987" t="str">
        <f>LOOKUP(AA987,{0,3.41,4.83,6.25},{"Low","Medium Low","Medium High","High"})</f>
        <v>High</v>
      </c>
      <c r="AL987" t="str">
        <f>LOOKUP(AB987,{0,4.31,5.38,6.45},{"Low","Medium Low","Medium High","High"})</f>
        <v>Medium Low</v>
      </c>
      <c r="AM987">
        <f>VLOOKUP(C987,'CLEAN DATA'!$C$1:$BE$1213,25,FALSE)</f>
        <v>13</v>
      </c>
      <c r="AN987">
        <f>VLOOKUP($C987,'CLEAN DATA'!$C$1:$BE$1213,2,FALSE)</f>
        <v>69</v>
      </c>
      <c r="AO987" t="str">
        <f t="shared" si="255"/>
        <v>60+</v>
      </c>
      <c r="AP987">
        <f>VLOOKUP(C987,'AT Copy'!C986:BP2198,66,FALSE)</f>
        <v>2</v>
      </c>
      <c r="AQ987">
        <f>VLOOKUP(C987,'AT Copy'!C986:BP2198,40,FALSE)</f>
        <v>1</v>
      </c>
    </row>
    <row r="988" spans="1:43" x14ac:dyDescent="0.2">
      <c r="A988">
        <v>987</v>
      </c>
      <c r="B988" s="2">
        <v>44099.615486111114</v>
      </c>
      <c r="C988" t="s">
        <v>1235</v>
      </c>
      <c r="D988">
        <v>4</v>
      </c>
      <c r="E988">
        <v>1</v>
      </c>
      <c r="F988">
        <v>7</v>
      </c>
      <c r="G988">
        <v>5</v>
      </c>
      <c r="H988">
        <v>5</v>
      </c>
      <c r="I988">
        <v>5</v>
      </c>
      <c r="J988">
        <v>6</v>
      </c>
      <c r="K988">
        <v>3</v>
      </c>
      <c r="L988">
        <v>4</v>
      </c>
      <c r="M988">
        <v>1</v>
      </c>
      <c r="N988">
        <f t="shared" si="240"/>
        <v>4</v>
      </c>
      <c r="O988">
        <f t="shared" si="241"/>
        <v>7</v>
      </c>
      <c r="P988">
        <f t="shared" si="242"/>
        <v>7</v>
      </c>
      <c r="Q988">
        <f t="shared" si="243"/>
        <v>3</v>
      </c>
      <c r="R988">
        <f t="shared" si="244"/>
        <v>5</v>
      </c>
      <c r="S988">
        <f t="shared" si="245"/>
        <v>3</v>
      </c>
      <c r="T988">
        <f t="shared" si="246"/>
        <v>6</v>
      </c>
      <c r="U988">
        <f t="shared" si="247"/>
        <v>5</v>
      </c>
      <c r="V988">
        <f t="shared" si="248"/>
        <v>4</v>
      </c>
      <c r="W988">
        <f t="shared" si="249"/>
        <v>7</v>
      </c>
      <c r="X988">
        <f t="shared" si="250"/>
        <v>3.5</v>
      </c>
      <c r="Y988">
        <f t="shared" si="251"/>
        <v>6.5</v>
      </c>
      <c r="Z988">
        <f t="shared" si="252"/>
        <v>6</v>
      </c>
      <c r="AA988">
        <f t="shared" si="253"/>
        <v>3.5</v>
      </c>
      <c r="AB988">
        <f t="shared" si="254"/>
        <v>6</v>
      </c>
      <c r="AC988">
        <v>4.4400000000000004</v>
      </c>
      <c r="AD988">
        <v>5.23</v>
      </c>
      <c r="AE988">
        <v>5.4</v>
      </c>
      <c r="AF988">
        <v>4.83</v>
      </c>
      <c r="AG988">
        <v>5.38</v>
      </c>
      <c r="AH988" t="str">
        <f>LOOKUP(X988,{0,2.99,4.44,5.89},{"Low","Medium Low","Medium High","High"})</f>
        <v>Medium Low</v>
      </c>
      <c r="AI988" t="str">
        <f>LOOKUP(Y988,{0,4.12,5.23,6.34},{"Low","Medium Low","Medium High","High"})</f>
        <v>High</v>
      </c>
      <c r="AJ988" t="str">
        <f>LOOKUP(Z988,{0,4.08,5.4,6.72},{"Low","Medium Low","Medium High","High"})</f>
        <v>Medium High</v>
      </c>
      <c r="AK988" t="str">
        <f>LOOKUP(AA988,{0,3.41,4.83,6.25},{"Low","Medium Low","Medium High","High"})</f>
        <v>Medium Low</v>
      </c>
      <c r="AL988" t="str">
        <f>LOOKUP(AB988,{0,4.31,5.38,6.45},{"Low","Medium Low","Medium High","High"})</f>
        <v>Medium High</v>
      </c>
      <c r="AM988">
        <f>VLOOKUP(C988,'CLEAN DATA'!$C$1:$BE$1213,25,FALSE)</f>
        <v>12</v>
      </c>
      <c r="AN988">
        <f>VLOOKUP($C988,'CLEAN DATA'!$C$1:$BE$1213,2,FALSE)</f>
        <v>69</v>
      </c>
      <c r="AO988" t="str">
        <f t="shared" si="255"/>
        <v>60+</v>
      </c>
      <c r="AP988">
        <f>VLOOKUP(C988,'AT Copy'!C987:BP2199,66,FALSE)</f>
        <v>6</v>
      </c>
      <c r="AQ988">
        <f>VLOOKUP(C988,'AT Copy'!C987:BP2199,40,FALSE)</f>
        <v>0</v>
      </c>
    </row>
    <row r="989" spans="1:43" x14ac:dyDescent="0.2">
      <c r="A989">
        <v>988</v>
      </c>
      <c r="B989" s="2">
        <v>44099.615497685183</v>
      </c>
      <c r="C989" t="s">
        <v>1236</v>
      </c>
      <c r="D989">
        <v>1</v>
      </c>
      <c r="E989">
        <v>1</v>
      </c>
      <c r="F989">
        <v>2</v>
      </c>
      <c r="G989">
        <v>1</v>
      </c>
      <c r="H989">
        <v>2</v>
      </c>
      <c r="I989">
        <v>1</v>
      </c>
      <c r="J989">
        <v>2</v>
      </c>
      <c r="K989">
        <v>1</v>
      </c>
      <c r="L989">
        <v>1</v>
      </c>
      <c r="M989">
        <v>2</v>
      </c>
      <c r="N989">
        <f t="shared" si="240"/>
        <v>1</v>
      </c>
      <c r="O989">
        <f t="shared" si="241"/>
        <v>7</v>
      </c>
      <c r="P989">
        <f t="shared" si="242"/>
        <v>2</v>
      </c>
      <c r="Q989">
        <f t="shared" si="243"/>
        <v>7</v>
      </c>
      <c r="R989">
        <f t="shared" si="244"/>
        <v>2</v>
      </c>
      <c r="S989">
        <f t="shared" si="245"/>
        <v>7</v>
      </c>
      <c r="T989">
        <f t="shared" si="246"/>
        <v>2</v>
      </c>
      <c r="U989">
        <f t="shared" si="247"/>
        <v>7</v>
      </c>
      <c r="V989">
        <f t="shared" si="248"/>
        <v>1</v>
      </c>
      <c r="W989">
        <f t="shared" si="249"/>
        <v>6</v>
      </c>
      <c r="X989">
        <f t="shared" si="250"/>
        <v>4</v>
      </c>
      <c r="Y989">
        <f t="shared" si="251"/>
        <v>4.5</v>
      </c>
      <c r="Z989">
        <f t="shared" si="252"/>
        <v>4.5</v>
      </c>
      <c r="AA989">
        <f t="shared" si="253"/>
        <v>4</v>
      </c>
      <c r="AB989">
        <f t="shared" si="254"/>
        <v>4</v>
      </c>
      <c r="AC989">
        <v>4.4400000000000004</v>
      </c>
      <c r="AD989">
        <v>5.23</v>
      </c>
      <c r="AE989">
        <v>5.4</v>
      </c>
      <c r="AF989">
        <v>4.83</v>
      </c>
      <c r="AG989">
        <v>5.38</v>
      </c>
      <c r="AH989" t="str">
        <f>LOOKUP(X989,{0,2.99,4.44,5.89},{"Low","Medium Low","Medium High","High"})</f>
        <v>Medium Low</v>
      </c>
      <c r="AI989" t="str">
        <f>LOOKUP(Y989,{0,4.12,5.23,6.34},{"Low","Medium Low","Medium High","High"})</f>
        <v>Medium Low</v>
      </c>
      <c r="AJ989" t="str">
        <f>LOOKUP(Z989,{0,4.08,5.4,6.72},{"Low","Medium Low","Medium High","High"})</f>
        <v>Medium Low</v>
      </c>
      <c r="AK989" t="str">
        <f>LOOKUP(AA989,{0,3.41,4.83,6.25},{"Low","Medium Low","Medium High","High"})</f>
        <v>Medium Low</v>
      </c>
      <c r="AL989" t="str">
        <f>LOOKUP(AB989,{0,4.31,5.38,6.45},{"Low","Medium Low","Medium High","High"})</f>
        <v>Low</v>
      </c>
      <c r="AM989">
        <f>VLOOKUP(C989,'CLEAN DATA'!$C$1:$BE$1213,25,FALSE)</f>
        <v>1</v>
      </c>
      <c r="AN989">
        <f>VLOOKUP($C989,'CLEAN DATA'!$C$1:$BE$1213,2,FALSE)</f>
        <v>30</v>
      </c>
      <c r="AO989" t="str">
        <f t="shared" si="255"/>
        <v>&lt;=30</v>
      </c>
      <c r="AP989">
        <f>VLOOKUP(C989,'AT Copy'!C988:BP2200,66,FALSE)</f>
        <v>1</v>
      </c>
      <c r="AQ989">
        <f>VLOOKUP(C989,'AT Copy'!C988:BP2200,40,FALSE)</f>
        <v>1</v>
      </c>
    </row>
    <row r="990" spans="1:43" x14ac:dyDescent="0.2">
      <c r="A990">
        <v>989</v>
      </c>
      <c r="B990" s="2">
        <v>44099.616620370369</v>
      </c>
      <c r="C990" t="s">
        <v>1237</v>
      </c>
      <c r="D990">
        <v>4</v>
      </c>
      <c r="E990">
        <v>2</v>
      </c>
      <c r="F990">
        <v>7</v>
      </c>
      <c r="G990">
        <v>5</v>
      </c>
      <c r="H990">
        <v>6</v>
      </c>
      <c r="I990">
        <v>6</v>
      </c>
      <c r="J990">
        <v>6</v>
      </c>
      <c r="K990">
        <v>4</v>
      </c>
      <c r="L990">
        <v>4</v>
      </c>
      <c r="M990">
        <v>1</v>
      </c>
      <c r="N990">
        <f t="shared" si="240"/>
        <v>4</v>
      </c>
      <c r="O990">
        <f t="shared" si="241"/>
        <v>6</v>
      </c>
      <c r="P990">
        <f t="shared" si="242"/>
        <v>7</v>
      </c>
      <c r="Q990">
        <f t="shared" si="243"/>
        <v>3</v>
      </c>
      <c r="R990">
        <f t="shared" si="244"/>
        <v>6</v>
      </c>
      <c r="S990">
        <f t="shared" si="245"/>
        <v>2</v>
      </c>
      <c r="T990">
        <f t="shared" si="246"/>
        <v>6</v>
      </c>
      <c r="U990">
        <f t="shared" si="247"/>
        <v>4</v>
      </c>
      <c r="V990">
        <f t="shared" si="248"/>
        <v>4</v>
      </c>
      <c r="W990">
        <f t="shared" si="249"/>
        <v>7</v>
      </c>
      <c r="X990">
        <f t="shared" si="250"/>
        <v>3</v>
      </c>
      <c r="Y990">
        <f t="shared" si="251"/>
        <v>6</v>
      </c>
      <c r="Z990">
        <f t="shared" si="252"/>
        <v>5.5</v>
      </c>
      <c r="AA990">
        <f t="shared" si="253"/>
        <v>3.5</v>
      </c>
      <c r="AB990">
        <f t="shared" si="254"/>
        <v>6.5</v>
      </c>
      <c r="AC990">
        <v>4.4400000000000004</v>
      </c>
      <c r="AD990">
        <v>5.23</v>
      </c>
      <c r="AE990">
        <v>5.4</v>
      </c>
      <c r="AF990">
        <v>4.83</v>
      </c>
      <c r="AG990">
        <v>5.38</v>
      </c>
      <c r="AH990" t="str">
        <f>LOOKUP(X990,{0,2.99,4.44,5.89},{"Low","Medium Low","Medium High","High"})</f>
        <v>Medium Low</v>
      </c>
      <c r="AI990" t="str">
        <f>LOOKUP(Y990,{0,4.12,5.23,6.34},{"Low","Medium Low","Medium High","High"})</f>
        <v>Medium High</v>
      </c>
      <c r="AJ990" t="str">
        <f>LOOKUP(Z990,{0,4.08,5.4,6.72},{"Low","Medium Low","Medium High","High"})</f>
        <v>Medium High</v>
      </c>
      <c r="AK990" t="str">
        <f>LOOKUP(AA990,{0,3.41,4.83,6.25},{"Low","Medium Low","Medium High","High"})</f>
        <v>Medium Low</v>
      </c>
      <c r="AL990" t="str">
        <f>LOOKUP(AB990,{0,4.31,5.38,6.45},{"Low","Medium Low","Medium High","High"})</f>
        <v>High</v>
      </c>
      <c r="AM990">
        <f>VLOOKUP(C990,'CLEAN DATA'!$C$1:$BE$1213,25,FALSE)</f>
        <v>9</v>
      </c>
      <c r="AN990">
        <f>VLOOKUP($C990,'CLEAN DATA'!$C$1:$BE$1213,2,FALSE)</f>
        <v>33</v>
      </c>
      <c r="AO990" t="str">
        <f t="shared" si="255"/>
        <v>31-40</v>
      </c>
      <c r="AP990">
        <f>VLOOKUP(C990,'AT Copy'!C989:BP2201,66,FALSE)</f>
        <v>6</v>
      </c>
      <c r="AQ990">
        <f>VLOOKUP(C990,'AT Copy'!C989:BP2201,40,FALSE)</f>
        <v>1</v>
      </c>
    </row>
    <row r="991" spans="1:43" x14ac:dyDescent="0.2">
      <c r="A991">
        <v>990</v>
      </c>
      <c r="B991" s="2">
        <v>44099.616875</v>
      </c>
      <c r="C991" t="s">
        <v>1238</v>
      </c>
      <c r="D991">
        <v>5</v>
      </c>
      <c r="E991">
        <v>6</v>
      </c>
      <c r="F991">
        <v>5</v>
      </c>
      <c r="G991">
        <v>5</v>
      </c>
      <c r="H991">
        <v>6</v>
      </c>
      <c r="I991">
        <v>4</v>
      </c>
      <c r="J991">
        <v>4</v>
      </c>
      <c r="K991">
        <v>4</v>
      </c>
      <c r="L991">
        <v>5</v>
      </c>
      <c r="M991">
        <v>5</v>
      </c>
      <c r="N991">
        <f t="shared" si="240"/>
        <v>5</v>
      </c>
      <c r="O991">
        <f t="shared" si="241"/>
        <v>2</v>
      </c>
      <c r="P991">
        <f t="shared" si="242"/>
        <v>5</v>
      </c>
      <c r="Q991">
        <f t="shared" si="243"/>
        <v>3</v>
      </c>
      <c r="R991">
        <f t="shared" si="244"/>
        <v>6</v>
      </c>
      <c r="S991">
        <f t="shared" si="245"/>
        <v>4</v>
      </c>
      <c r="T991">
        <f t="shared" si="246"/>
        <v>4</v>
      </c>
      <c r="U991">
        <f t="shared" si="247"/>
        <v>4</v>
      </c>
      <c r="V991">
        <f t="shared" si="248"/>
        <v>5</v>
      </c>
      <c r="W991">
        <f t="shared" si="249"/>
        <v>3</v>
      </c>
      <c r="X991">
        <f t="shared" si="250"/>
        <v>4.5</v>
      </c>
      <c r="Y991">
        <f t="shared" si="251"/>
        <v>3</v>
      </c>
      <c r="Z991">
        <f t="shared" si="252"/>
        <v>4.5</v>
      </c>
      <c r="AA991">
        <f t="shared" si="253"/>
        <v>4</v>
      </c>
      <c r="AB991">
        <f t="shared" si="254"/>
        <v>4.5</v>
      </c>
      <c r="AC991">
        <v>4.4400000000000004</v>
      </c>
      <c r="AD991">
        <v>5.23</v>
      </c>
      <c r="AE991">
        <v>5.4</v>
      </c>
      <c r="AF991">
        <v>4.83</v>
      </c>
      <c r="AG991">
        <v>5.38</v>
      </c>
      <c r="AH991" t="str">
        <f>LOOKUP(X991,{0,2.99,4.44,5.89},{"Low","Medium Low","Medium High","High"})</f>
        <v>Medium High</v>
      </c>
      <c r="AI991" t="str">
        <f>LOOKUP(Y991,{0,4.12,5.23,6.34},{"Low","Medium Low","Medium High","High"})</f>
        <v>Low</v>
      </c>
      <c r="AJ991" t="str">
        <f>LOOKUP(Z991,{0,4.08,5.4,6.72},{"Low","Medium Low","Medium High","High"})</f>
        <v>Medium Low</v>
      </c>
      <c r="AK991" t="str">
        <f>LOOKUP(AA991,{0,3.41,4.83,6.25},{"Low","Medium Low","Medium High","High"})</f>
        <v>Medium Low</v>
      </c>
      <c r="AL991" t="str">
        <f>LOOKUP(AB991,{0,4.31,5.38,6.45},{"Low","Medium Low","Medium High","High"})</f>
        <v>Medium Low</v>
      </c>
      <c r="AM991">
        <f>VLOOKUP(C991,'CLEAN DATA'!$C$1:$BE$1213,25,FALSE)</f>
        <v>13</v>
      </c>
      <c r="AN991">
        <f>VLOOKUP($C991,'CLEAN DATA'!$C$1:$BE$1213,2,FALSE)</f>
        <v>70</v>
      </c>
      <c r="AO991" t="str">
        <f t="shared" si="255"/>
        <v>60+</v>
      </c>
      <c r="AP991">
        <f>VLOOKUP(C991,'AT Copy'!C990:BP2202,66,FALSE)</f>
        <v>1</v>
      </c>
      <c r="AQ991">
        <f>VLOOKUP(C991,'AT Copy'!C990:BP2202,40,FALSE)</f>
        <v>0</v>
      </c>
    </row>
    <row r="992" spans="1:43" x14ac:dyDescent="0.2">
      <c r="A992">
        <v>991</v>
      </c>
      <c r="B992" s="2">
        <v>44099.616909722223</v>
      </c>
      <c r="C992" t="s">
        <v>1240</v>
      </c>
      <c r="D992">
        <v>5</v>
      </c>
      <c r="E992">
        <v>1</v>
      </c>
      <c r="F992">
        <v>7</v>
      </c>
      <c r="G992">
        <v>5</v>
      </c>
      <c r="H992">
        <v>7</v>
      </c>
      <c r="I992">
        <v>5</v>
      </c>
      <c r="J992">
        <v>7</v>
      </c>
      <c r="K992">
        <v>3</v>
      </c>
      <c r="L992">
        <v>6</v>
      </c>
      <c r="M992">
        <v>2</v>
      </c>
      <c r="N992">
        <f t="shared" si="240"/>
        <v>5</v>
      </c>
      <c r="O992">
        <f t="shared" si="241"/>
        <v>7</v>
      </c>
      <c r="P992">
        <f t="shared" si="242"/>
        <v>7</v>
      </c>
      <c r="Q992">
        <f t="shared" si="243"/>
        <v>3</v>
      </c>
      <c r="R992">
        <f t="shared" si="244"/>
        <v>7</v>
      </c>
      <c r="S992">
        <f t="shared" si="245"/>
        <v>3</v>
      </c>
      <c r="T992">
        <f t="shared" si="246"/>
        <v>7</v>
      </c>
      <c r="U992">
        <f t="shared" si="247"/>
        <v>5</v>
      </c>
      <c r="V992">
        <f t="shared" si="248"/>
        <v>6</v>
      </c>
      <c r="W992">
        <f t="shared" si="249"/>
        <v>6</v>
      </c>
      <c r="X992">
        <f t="shared" si="250"/>
        <v>4</v>
      </c>
      <c r="Y992">
        <f t="shared" si="251"/>
        <v>7</v>
      </c>
      <c r="Z992">
        <f t="shared" si="252"/>
        <v>6</v>
      </c>
      <c r="AA992">
        <f t="shared" si="253"/>
        <v>4.5</v>
      </c>
      <c r="AB992">
        <f t="shared" si="254"/>
        <v>6.5</v>
      </c>
      <c r="AC992">
        <v>4.4400000000000004</v>
      </c>
      <c r="AD992">
        <v>5.23</v>
      </c>
      <c r="AE992">
        <v>5.4</v>
      </c>
      <c r="AF992">
        <v>4.83</v>
      </c>
      <c r="AG992">
        <v>5.38</v>
      </c>
      <c r="AH992" t="str">
        <f>LOOKUP(X992,{0,2.99,4.44,5.89},{"Low","Medium Low","Medium High","High"})</f>
        <v>Medium Low</v>
      </c>
      <c r="AI992" t="str">
        <f>LOOKUP(Y992,{0,4.12,5.23,6.34},{"Low","Medium Low","Medium High","High"})</f>
        <v>High</v>
      </c>
      <c r="AJ992" t="str">
        <f>LOOKUP(Z992,{0,4.08,5.4,6.72},{"Low","Medium Low","Medium High","High"})</f>
        <v>Medium High</v>
      </c>
      <c r="AK992" t="str">
        <f>LOOKUP(AA992,{0,3.41,4.83,6.25},{"Low","Medium Low","Medium High","High"})</f>
        <v>Medium Low</v>
      </c>
      <c r="AL992" t="str">
        <f>LOOKUP(AB992,{0,4.31,5.38,6.45},{"Low","Medium Low","Medium High","High"})</f>
        <v>High</v>
      </c>
      <c r="AM992">
        <f>VLOOKUP(C992,'CLEAN DATA'!$C$1:$BE$1213,25,FALSE)</f>
        <v>10</v>
      </c>
      <c r="AN992">
        <f>VLOOKUP($C992,'CLEAN DATA'!$C$1:$BE$1213,2,FALSE)</f>
        <v>45</v>
      </c>
      <c r="AO992" t="str">
        <f t="shared" si="255"/>
        <v>41-50</v>
      </c>
      <c r="AP992">
        <f>VLOOKUP(C992,'AT Copy'!C991:BP2203,66,FALSE)</f>
        <v>6</v>
      </c>
      <c r="AQ992">
        <f>VLOOKUP(C992,'AT Copy'!C991:BP2203,40,FALSE)</f>
        <v>0</v>
      </c>
    </row>
    <row r="993" spans="1:43" x14ac:dyDescent="0.2">
      <c r="A993">
        <v>992</v>
      </c>
      <c r="B993" s="2">
        <v>44099.617430555554</v>
      </c>
      <c r="C993" t="s">
        <v>1241</v>
      </c>
      <c r="D993">
        <v>1</v>
      </c>
      <c r="E993">
        <v>3</v>
      </c>
      <c r="F993">
        <v>6</v>
      </c>
      <c r="G993">
        <v>3</v>
      </c>
      <c r="H993">
        <v>6</v>
      </c>
      <c r="I993">
        <v>7</v>
      </c>
      <c r="J993">
        <v>4</v>
      </c>
      <c r="K993">
        <v>5</v>
      </c>
      <c r="L993">
        <v>6</v>
      </c>
      <c r="M993">
        <v>3</v>
      </c>
      <c r="N993">
        <f t="shared" si="240"/>
        <v>1</v>
      </c>
      <c r="O993">
        <f t="shared" si="241"/>
        <v>5</v>
      </c>
      <c r="P993">
        <f t="shared" si="242"/>
        <v>6</v>
      </c>
      <c r="Q993">
        <f t="shared" si="243"/>
        <v>5</v>
      </c>
      <c r="R993">
        <f t="shared" si="244"/>
        <v>6</v>
      </c>
      <c r="S993">
        <f t="shared" si="245"/>
        <v>1</v>
      </c>
      <c r="T993">
        <f t="shared" si="246"/>
        <v>4</v>
      </c>
      <c r="U993">
        <f t="shared" si="247"/>
        <v>3</v>
      </c>
      <c r="V993">
        <f t="shared" si="248"/>
        <v>6</v>
      </c>
      <c r="W993">
        <f t="shared" si="249"/>
        <v>5</v>
      </c>
      <c r="X993">
        <f t="shared" si="250"/>
        <v>1</v>
      </c>
      <c r="Y993">
        <f t="shared" si="251"/>
        <v>4.5</v>
      </c>
      <c r="Z993">
        <f t="shared" si="252"/>
        <v>4.5</v>
      </c>
      <c r="AA993">
        <f t="shared" si="253"/>
        <v>5.5</v>
      </c>
      <c r="AB993">
        <f t="shared" si="254"/>
        <v>5.5</v>
      </c>
      <c r="AC993">
        <v>4.4400000000000004</v>
      </c>
      <c r="AD993">
        <v>5.23</v>
      </c>
      <c r="AE993">
        <v>5.4</v>
      </c>
      <c r="AF993">
        <v>4.83</v>
      </c>
      <c r="AG993">
        <v>5.38</v>
      </c>
      <c r="AH993" t="str">
        <f>LOOKUP(X993,{0,2.99,4.44,5.89},{"Low","Medium Low","Medium High","High"})</f>
        <v>Low</v>
      </c>
      <c r="AI993" t="str">
        <f>LOOKUP(Y993,{0,4.12,5.23,6.34},{"Low","Medium Low","Medium High","High"})</f>
        <v>Medium Low</v>
      </c>
      <c r="AJ993" t="str">
        <f>LOOKUP(Z993,{0,4.08,5.4,6.72},{"Low","Medium Low","Medium High","High"})</f>
        <v>Medium Low</v>
      </c>
      <c r="AK993" t="str">
        <f>LOOKUP(AA993,{0,3.41,4.83,6.25},{"Low","Medium Low","Medium High","High"})</f>
        <v>Medium High</v>
      </c>
      <c r="AL993" t="str">
        <f>LOOKUP(AB993,{0,4.31,5.38,6.45},{"Low","Medium Low","Medium High","High"})</f>
        <v>Medium High</v>
      </c>
      <c r="AM993">
        <f>VLOOKUP(C993,'CLEAN DATA'!$C$1:$BE$1213,25,FALSE)</f>
        <v>3</v>
      </c>
      <c r="AN993">
        <f>VLOOKUP($C993,'CLEAN DATA'!$C$1:$BE$1213,2,FALSE)</f>
        <v>62</v>
      </c>
      <c r="AO993" t="str">
        <f t="shared" si="255"/>
        <v>60+</v>
      </c>
      <c r="AP993">
        <f>VLOOKUP(C993,'AT Copy'!C992:BP2204,66,FALSE)</f>
        <v>3</v>
      </c>
      <c r="AQ993">
        <f>VLOOKUP(C993,'AT Copy'!C992:BP2204,40,FALSE)</f>
        <v>1</v>
      </c>
    </row>
    <row r="994" spans="1:43" x14ac:dyDescent="0.2">
      <c r="A994">
        <v>993</v>
      </c>
      <c r="B994" s="2">
        <v>44099.61755787037</v>
      </c>
      <c r="C994" t="s">
        <v>1242</v>
      </c>
      <c r="D994">
        <v>5</v>
      </c>
      <c r="E994">
        <v>7</v>
      </c>
      <c r="F994">
        <v>4</v>
      </c>
      <c r="G994">
        <v>3</v>
      </c>
      <c r="H994">
        <v>3</v>
      </c>
      <c r="I994">
        <v>4</v>
      </c>
      <c r="J994">
        <v>4</v>
      </c>
      <c r="K994">
        <v>7</v>
      </c>
      <c r="L994">
        <v>6</v>
      </c>
      <c r="M994">
        <v>6</v>
      </c>
      <c r="N994">
        <f t="shared" si="240"/>
        <v>5</v>
      </c>
      <c r="O994">
        <f t="shared" si="241"/>
        <v>1</v>
      </c>
      <c r="P994">
        <f t="shared" si="242"/>
        <v>4</v>
      </c>
      <c r="Q994">
        <f t="shared" si="243"/>
        <v>5</v>
      </c>
      <c r="R994">
        <f t="shared" si="244"/>
        <v>3</v>
      </c>
      <c r="S994">
        <f t="shared" si="245"/>
        <v>4</v>
      </c>
      <c r="T994">
        <f t="shared" si="246"/>
        <v>4</v>
      </c>
      <c r="U994">
        <f t="shared" si="247"/>
        <v>1</v>
      </c>
      <c r="V994">
        <f t="shared" si="248"/>
        <v>6</v>
      </c>
      <c r="W994">
        <f t="shared" si="249"/>
        <v>2</v>
      </c>
      <c r="X994">
        <f t="shared" si="250"/>
        <v>4.5</v>
      </c>
      <c r="Y994">
        <f t="shared" si="251"/>
        <v>2.5</v>
      </c>
      <c r="Z994">
        <f t="shared" si="252"/>
        <v>2.5</v>
      </c>
      <c r="AA994">
        <f t="shared" si="253"/>
        <v>5.5</v>
      </c>
      <c r="AB994">
        <f t="shared" si="254"/>
        <v>2.5</v>
      </c>
      <c r="AC994">
        <v>4.4400000000000004</v>
      </c>
      <c r="AD994">
        <v>5.23</v>
      </c>
      <c r="AE994">
        <v>5.4</v>
      </c>
      <c r="AF994">
        <v>4.83</v>
      </c>
      <c r="AG994">
        <v>5.38</v>
      </c>
      <c r="AH994" t="str">
        <f>LOOKUP(X994,{0,2.99,4.44,5.89},{"Low","Medium Low","Medium High","High"})</f>
        <v>Medium High</v>
      </c>
      <c r="AI994" t="str">
        <f>LOOKUP(Y994,{0,4.12,5.23,6.34},{"Low","Medium Low","Medium High","High"})</f>
        <v>Low</v>
      </c>
      <c r="AJ994" t="str">
        <f>LOOKUP(Z994,{0,4.08,5.4,6.72},{"Low","Medium Low","Medium High","High"})</f>
        <v>Low</v>
      </c>
      <c r="AK994" t="str">
        <f>LOOKUP(AA994,{0,3.41,4.83,6.25},{"Low","Medium Low","Medium High","High"})</f>
        <v>Medium High</v>
      </c>
      <c r="AL994" t="str">
        <f>LOOKUP(AB994,{0,4.31,5.38,6.45},{"Low","Medium Low","Medium High","High"})</f>
        <v>Low</v>
      </c>
      <c r="AM994">
        <f>VLOOKUP(C994,'CLEAN DATA'!$C$1:$BE$1213,25,FALSE)</f>
        <v>9</v>
      </c>
      <c r="AN994">
        <f>VLOOKUP($C994,'CLEAN DATA'!$C$1:$BE$1213,2,FALSE)</f>
        <v>30</v>
      </c>
      <c r="AO994" t="str">
        <f t="shared" si="255"/>
        <v>&lt;=30</v>
      </c>
      <c r="AP994">
        <f>VLOOKUP(C994,'AT Copy'!C993:BP2205,66,FALSE)</f>
        <v>1</v>
      </c>
      <c r="AQ994">
        <f>VLOOKUP(C994,'AT Copy'!C993:BP2205,40,FALSE)</f>
        <v>0</v>
      </c>
    </row>
    <row r="995" spans="1:43" x14ac:dyDescent="0.2">
      <c r="A995">
        <v>994</v>
      </c>
      <c r="B995" s="2">
        <v>44099.617789351854</v>
      </c>
      <c r="C995" t="s">
        <v>1243</v>
      </c>
      <c r="D995">
        <v>6</v>
      </c>
      <c r="E995">
        <v>7</v>
      </c>
      <c r="F995">
        <v>6</v>
      </c>
      <c r="G995">
        <v>6</v>
      </c>
      <c r="H995">
        <v>6</v>
      </c>
      <c r="I995">
        <v>5</v>
      </c>
      <c r="J995">
        <v>5</v>
      </c>
      <c r="K995">
        <v>6</v>
      </c>
      <c r="L995">
        <v>6</v>
      </c>
      <c r="M995">
        <v>5</v>
      </c>
      <c r="N995">
        <f t="shared" si="240"/>
        <v>6</v>
      </c>
      <c r="O995">
        <f t="shared" si="241"/>
        <v>1</v>
      </c>
      <c r="P995">
        <f t="shared" si="242"/>
        <v>6</v>
      </c>
      <c r="Q995">
        <f t="shared" si="243"/>
        <v>2</v>
      </c>
      <c r="R995">
        <f t="shared" si="244"/>
        <v>6</v>
      </c>
      <c r="S995">
        <f t="shared" si="245"/>
        <v>3</v>
      </c>
      <c r="T995">
        <f t="shared" si="246"/>
        <v>5</v>
      </c>
      <c r="U995">
        <f t="shared" si="247"/>
        <v>2</v>
      </c>
      <c r="V995">
        <f t="shared" si="248"/>
        <v>6</v>
      </c>
      <c r="W995">
        <f t="shared" si="249"/>
        <v>3</v>
      </c>
      <c r="X995">
        <f t="shared" si="250"/>
        <v>4.5</v>
      </c>
      <c r="Y995">
        <f t="shared" si="251"/>
        <v>3</v>
      </c>
      <c r="Z995">
        <f t="shared" si="252"/>
        <v>4</v>
      </c>
      <c r="AA995">
        <f t="shared" si="253"/>
        <v>4</v>
      </c>
      <c r="AB995">
        <f t="shared" si="254"/>
        <v>4.5</v>
      </c>
      <c r="AC995">
        <v>4.4400000000000004</v>
      </c>
      <c r="AD995">
        <v>5.23</v>
      </c>
      <c r="AE995">
        <v>5.4</v>
      </c>
      <c r="AF995">
        <v>4.83</v>
      </c>
      <c r="AG995">
        <v>5.38</v>
      </c>
      <c r="AH995" t="str">
        <f>LOOKUP(X995,{0,2.99,4.44,5.89},{"Low","Medium Low","Medium High","High"})</f>
        <v>Medium High</v>
      </c>
      <c r="AI995" t="str">
        <f>LOOKUP(Y995,{0,4.12,5.23,6.34},{"Low","Medium Low","Medium High","High"})</f>
        <v>Low</v>
      </c>
      <c r="AJ995" t="str">
        <f>LOOKUP(Z995,{0,4.08,5.4,6.72},{"Low","Medium Low","Medium High","High"})</f>
        <v>Low</v>
      </c>
      <c r="AK995" t="str">
        <f>LOOKUP(AA995,{0,3.41,4.83,6.25},{"Low","Medium Low","Medium High","High"})</f>
        <v>Medium Low</v>
      </c>
      <c r="AL995" t="str">
        <f>LOOKUP(AB995,{0,4.31,5.38,6.45},{"Low","Medium Low","Medium High","High"})</f>
        <v>Medium Low</v>
      </c>
      <c r="AM995">
        <f>VLOOKUP(C995,'CLEAN DATA'!$C$1:$BE$1213,25,FALSE)</f>
        <v>1</v>
      </c>
      <c r="AN995">
        <f>VLOOKUP($C995,'CLEAN DATA'!$C$1:$BE$1213,2,FALSE)</f>
        <v>39</v>
      </c>
      <c r="AO995" t="str">
        <f t="shared" si="255"/>
        <v>31-40</v>
      </c>
      <c r="AP995">
        <f>VLOOKUP(C995,'AT Copy'!C994:BP2206,66,FALSE)</f>
        <v>1</v>
      </c>
      <c r="AQ995">
        <f>VLOOKUP(C995,'AT Copy'!C994:BP2206,40,FALSE)</f>
        <v>0</v>
      </c>
    </row>
    <row r="996" spans="1:43" x14ac:dyDescent="0.2">
      <c r="A996">
        <v>995</v>
      </c>
      <c r="B996" s="2">
        <v>44099.617800925924</v>
      </c>
      <c r="C996" t="s">
        <v>1244</v>
      </c>
      <c r="D996">
        <v>4</v>
      </c>
      <c r="E996">
        <v>5</v>
      </c>
      <c r="F996">
        <v>6</v>
      </c>
      <c r="G996">
        <v>3</v>
      </c>
      <c r="H996">
        <v>5</v>
      </c>
      <c r="I996">
        <v>3</v>
      </c>
      <c r="J996">
        <v>4</v>
      </c>
      <c r="K996">
        <v>3</v>
      </c>
      <c r="L996">
        <v>5</v>
      </c>
      <c r="M996">
        <v>6</v>
      </c>
      <c r="N996">
        <f t="shared" si="240"/>
        <v>4</v>
      </c>
      <c r="O996">
        <f t="shared" si="241"/>
        <v>3</v>
      </c>
      <c r="P996">
        <f t="shared" si="242"/>
        <v>6</v>
      </c>
      <c r="Q996">
        <f t="shared" si="243"/>
        <v>5</v>
      </c>
      <c r="R996">
        <f t="shared" si="244"/>
        <v>5</v>
      </c>
      <c r="S996">
        <f t="shared" si="245"/>
        <v>5</v>
      </c>
      <c r="T996">
        <f t="shared" si="246"/>
        <v>4</v>
      </c>
      <c r="U996">
        <f t="shared" si="247"/>
        <v>5</v>
      </c>
      <c r="V996">
        <f t="shared" si="248"/>
        <v>5</v>
      </c>
      <c r="W996">
        <f t="shared" si="249"/>
        <v>2</v>
      </c>
      <c r="X996">
        <f t="shared" si="250"/>
        <v>4.5</v>
      </c>
      <c r="Y996">
        <f t="shared" si="251"/>
        <v>3.5</v>
      </c>
      <c r="Z996">
        <f t="shared" si="252"/>
        <v>5.5</v>
      </c>
      <c r="AA996">
        <f t="shared" si="253"/>
        <v>5</v>
      </c>
      <c r="AB996">
        <f t="shared" si="254"/>
        <v>3.5</v>
      </c>
      <c r="AC996">
        <v>4.4400000000000004</v>
      </c>
      <c r="AD996">
        <v>5.23</v>
      </c>
      <c r="AE996">
        <v>5.4</v>
      </c>
      <c r="AF996">
        <v>4.83</v>
      </c>
      <c r="AG996">
        <v>5.38</v>
      </c>
      <c r="AH996" t="str">
        <f>LOOKUP(X996,{0,2.99,4.44,5.89},{"Low","Medium Low","Medium High","High"})</f>
        <v>Medium High</v>
      </c>
      <c r="AI996" t="str">
        <f>LOOKUP(Y996,{0,4.12,5.23,6.34},{"Low","Medium Low","Medium High","High"})</f>
        <v>Low</v>
      </c>
      <c r="AJ996" t="str">
        <f>LOOKUP(Z996,{0,4.08,5.4,6.72},{"Low","Medium Low","Medium High","High"})</f>
        <v>Medium High</v>
      </c>
      <c r="AK996" t="str">
        <f>LOOKUP(AA996,{0,3.41,4.83,6.25},{"Low","Medium Low","Medium High","High"})</f>
        <v>Medium High</v>
      </c>
      <c r="AL996" t="str">
        <f>LOOKUP(AB996,{0,4.31,5.38,6.45},{"Low","Medium Low","Medium High","High"})</f>
        <v>Low</v>
      </c>
      <c r="AM996">
        <f>VLOOKUP(C996,'CLEAN DATA'!$C$1:$BE$1213,25,FALSE)</f>
        <v>10</v>
      </c>
      <c r="AN996">
        <f>VLOOKUP($C996,'CLEAN DATA'!$C$1:$BE$1213,2,FALSE)</f>
        <v>32</v>
      </c>
      <c r="AO996" t="str">
        <f t="shared" si="255"/>
        <v>31-40</v>
      </c>
      <c r="AP996">
        <f>VLOOKUP(C996,'AT Copy'!C995:BP2207,66,FALSE)</f>
        <v>1</v>
      </c>
      <c r="AQ996">
        <f>VLOOKUP(C996,'AT Copy'!C995:BP2207,40,FALSE)</f>
        <v>0</v>
      </c>
    </row>
    <row r="997" spans="1:43" x14ac:dyDescent="0.2">
      <c r="A997">
        <v>996</v>
      </c>
      <c r="B997" s="2">
        <v>44099.618425925924</v>
      </c>
      <c r="C997" t="s">
        <v>1245</v>
      </c>
      <c r="D997">
        <v>5</v>
      </c>
      <c r="E997">
        <v>3</v>
      </c>
      <c r="F997">
        <v>6</v>
      </c>
      <c r="G997">
        <v>6</v>
      </c>
      <c r="H997">
        <v>4</v>
      </c>
      <c r="I997">
        <v>5</v>
      </c>
      <c r="J997">
        <v>7</v>
      </c>
      <c r="K997">
        <v>6</v>
      </c>
      <c r="L997">
        <v>4</v>
      </c>
      <c r="M997">
        <v>6</v>
      </c>
      <c r="N997">
        <f t="shared" si="240"/>
        <v>5</v>
      </c>
      <c r="O997">
        <f t="shared" si="241"/>
        <v>5</v>
      </c>
      <c r="P997">
        <f t="shared" si="242"/>
        <v>6</v>
      </c>
      <c r="Q997">
        <f t="shared" si="243"/>
        <v>2</v>
      </c>
      <c r="R997">
        <f t="shared" si="244"/>
        <v>4</v>
      </c>
      <c r="S997">
        <f t="shared" si="245"/>
        <v>3</v>
      </c>
      <c r="T997">
        <f t="shared" si="246"/>
        <v>7</v>
      </c>
      <c r="U997">
        <f t="shared" si="247"/>
        <v>2</v>
      </c>
      <c r="V997">
        <f t="shared" si="248"/>
        <v>4</v>
      </c>
      <c r="W997">
        <f t="shared" si="249"/>
        <v>2</v>
      </c>
      <c r="X997">
        <f t="shared" si="250"/>
        <v>4</v>
      </c>
      <c r="Y997">
        <f t="shared" si="251"/>
        <v>6</v>
      </c>
      <c r="Z997">
        <f t="shared" si="252"/>
        <v>4</v>
      </c>
      <c r="AA997">
        <f t="shared" si="253"/>
        <v>3</v>
      </c>
      <c r="AB997">
        <f t="shared" si="254"/>
        <v>3</v>
      </c>
      <c r="AC997">
        <v>4.4400000000000004</v>
      </c>
      <c r="AD997">
        <v>5.23</v>
      </c>
      <c r="AE997">
        <v>5.4</v>
      </c>
      <c r="AF997">
        <v>4.83</v>
      </c>
      <c r="AG997">
        <v>5.38</v>
      </c>
      <c r="AH997" t="str">
        <f>LOOKUP(X997,{0,2.99,4.44,5.89},{"Low","Medium Low","Medium High","High"})</f>
        <v>Medium Low</v>
      </c>
      <c r="AI997" t="str">
        <f>LOOKUP(Y997,{0,4.12,5.23,6.34},{"Low","Medium Low","Medium High","High"})</f>
        <v>Medium High</v>
      </c>
      <c r="AJ997" t="str">
        <f>LOOKUP(Z997,{0,4.08,5.4,6.72},{"Low","Medium Low","Medium High","High"})</f>
        <v>Low</v>
      </c>
      <c r="AK997" t="str">
        <f>LOOKUP(AA997,{0,3.41,4.83,6.25},{"Low","Medium Low","Medium High","High"})</f>
        <v>Low</v>
      </c>
      <c r="AL997" t="str">
        <f>LOOKUP(AB997,{0,4.31,5.38,6.45},{"Low","Medium Low","Medium High","High"})</f>
        <v>Low</v>
      </c>
      <c r="AM997">
        <f>VLOOKUP(C997,'CLEAN DATA'!$C$1:$BE$1213,25,FALSE)</f>
        <v>1</v>
      </c>
      <c r="AN997">
        <f>VLOOKUP($C997,'CLEAN DATA'!$C$1:$BE$1213,2,FALSE)</f>
        <v>38</v>
      </c>
      <c r="AO997" t="str">
        <f t="shared" si="255"/>
        <v>31-40</v>
      </c>
      <c r="AP997">
        <f>VLOOKUP(C997,'AT Copy'!C996:BP2208,66,FALSE)</f>
        <v>1</v>
      </c>
      <c r="AQ997">
        <f>VLOOKUP(C997,'AT Copy'!C996:BP2208,40,FALSE)</f>
        <v>0</v>
      </c>
    </row>
    <row r="998" spans="1:43" x14ac:dyDescent="0.2">
      <c r="A998">
        <v>997</v>
      </c>
      <c r="B998" s="2">
        <v>44099.618668981479</v>
      </c>
      <c r="C998" t="s">
        <v>1246</v>
      </c>
      <c r="D998">
        <v>3</v>
      </c>
      <c r="E998">
        <v>2</v>
      </c>
      <c r="F998">
        <v>7</v>
      </c>
      <c r="G998">
        <v>2</v>
      </c>
      <c r="H998">
        <v>7</v>
      </c>
      <c r="I998">
        <v>6</v>
      </c>
      <c r="J998">
        <v>6</v>
      </c>
      <c r="K998">
        <v>1</v>
      </c>
      <c r="L998">
        <v>6</v>
      </c>
      <c r="M998">
        <v>6</v>
      </c>
      <c r="N998">
        <f t="shared" si="240"/>
        <v>3</v>
      </c>
      <c r="O998">
        <f t="shared" si="241"/>
        <v>6</v>
      </c>
      <c r="P998">
        <f t="shared" si="242"/>
        <v>7</v>
      </c>
      <c r="Q998">
        <f t="shared" si="243"/>
        <v>6</v>
      </c>
      <c r="R998">
        <f t="shared" si="244"/>
        <v>7</v>
      </c>
      <c r="S998">
        <f t="shared" si="245"/>
        <v>2</v>
      </c>
      <c r="T998">
        <f t="shared" si="246"/>
        <v>6</v>
      </c>
      <c r="U998">
        <f t="shared" si="247"/>
        <v>7</v>
      </c>
      <c r="V998">
        <f t="shared" si="248"/>
        <v>6</v>
      </c>
      <c r="W998">
        <f t="shared" si="249"/>
        <v>2</v>
      </c>
      <c r="X998">
        <f t="shared" si="250"/>
        <v>2.5</v>
      </c>
      <c r="Y998">
        <f t="shared" si="251"/>
        <v>6</v>
      </c>
      <c r="Z998">
        <f t="shared" si="252"/>
        <v>7</v>
      </c>
      <c r="AA998">
        <f t="shared" si="253"/>
        <v>6</v>
      </c>
      <c r="AB998">
        <f t="shared" si="254"/>
        <v>4.5</v>
      </c>
      <c r="AC998">
        <v>4.4400000000000004</v>
      </c>
      <c r="AD998">
        <v>5.23</v>
      </c>
      <c r="AE998">
        <v>5.4</v>
      </c>
      <c r="AF998">
        <v>4.83</v>
      </c>
      <c r="AG998">
        <v>5.38</v>
      </c>
      <c r="AH998" t="str">
        <f>LOOKUP(X998,{0,2.99,4.44,5.89},{"Low","Medium Low","Medium High","High"})</f>
        <v>Low</v>
      </c>
      <c r="AI998" t="str">
        <f>LOOKUP(Y998,{0,4.12,5.23,6.34},{"Low","Medium Low","Medium High","High"})</f>
        <v>Medium High</v>
      </c>
      <c r="AJ998" t="str">
        <f>LOOKUP(Z998,{0,4.08,5.4,6.72},{"Low","Medium Low","Medium High","High"})</f>
        <v>High</v>
      </c>
      <c r="AK998" t="str">
        <f>LOOKUP(AA998,{0,3.41,4.83,6.25},{"Low","Medium Low","Medium High","High"})</f>
        <v>Medium High</v>
      </c>
      <c r="AL998" t="str">
        <f>LOOKUP(AB998,{0,4.31,5.38,6.45},{"Low","Medium Low","Medium High","High"})</f>
        <v>Medium Low</v>
      </c>
      <c r="AM998">
        <f>VLOOKUP(C998,'CLEAN DATA'!$C$1:$BE$1213,25,FALSE)</f>
        <v>1</v>
      </c>
      <c r="AN998">
        <f>VLOOKUP($C998,'CLEAN DATA'!$C$1:$BE$1213,2,FALSE)</f>
        <v>40</v>
      </c>
      <c r="AO998" t="str">
        <f t="shared" si="255"/>
        <v>31-40</v>
      </c>
      <c r="AP998">
        <f>VLOOKUP(C998,'AT Copy'!C997:BP2209,66,FALSE)</f>
        <v>2</v>
      </c>
      <c r="AQ998">
        <f>VLOOKUP(C998,'AT Copy'!C997:BP2209,40,FALSE)</f>
        <v>1</v>
      </c>
    </row>
    <row r="999" spans="1:43" x14ac:dyDescent="0.2">
      <c r="A999">
        <v>998</v>
      </c>
      <c r="B999" s="2">
        <v>44099.619386574072</v>
      </c>
      <c r="C999" t="s">
        <v>1247</v>
      </c>
      <c r="D999">
        <v>5</v>
      </c>
      <c r="E999">
        <v>3</v>
      </c>
      <c r="F999">
        <v>7</v>
      </c>
      <c r="G999">
        <v>3</v>
      </c>
      <c r="H999">
        <v>4</v>
      </c>
      <c r="I999">
        <v>4</v>
      </c>
      <c r="J999">
        <v>7</v>
      </c>
      <c r="K999">
        <v>1</v>
      </c>
      <c r="L999">
        <v>6</v>
      </c>
      <c r="M999">
        <v>1</v>
      </c>
      <c r="N999">
        <f t="shared" si="240"/>
        <v>5</v>
      </c>
      <c r="O999">
        <f t="shared" si="241"/>
        <v>5</v>
      </c>
      <c r="P999">
        <f t="shared" si="242"/>
        <v>7</v>
      </c>
      <c r="Q999">
        <f t="shared" si="243"/>
        <v>5</v>
      </c>
      <c r="R999">
        <f t="shared" si="244"/>
        <v>4</v>
      </c>
      <c r="S999">
        <f t="shared" si="245"/>
        <v>4</v>
      </c>
      <c r="T999">
        <f t="shared" si="246"/>
        <v>7</v>
      </c>
      <c r="U999">
        <f t="shared" si="247"/>
        <v>7</v>
      </c>
      <c r="V999">
        <f t="shared" si="248"/>
        <v>6</v>
      </c>
      <c r="W999">
        <f t="shared" si="249"/>
        <v>7</v>
      </c>
      <c r="X999">
        <f t="shared" si="250"/>
        <v>4.5</v>
      </c>
      <c r="Y999">
        <f t="shared" si="251"/>
        <v>6</v>
      </c>
      <c r="Z999">
        <f t="shared" si="252"/>
        <v>7</v>
      </c>
      <c r="AA999">
        <f t="shared" si="253"/>
        <v>5.5</v>
      </c>
      <c r="AB999">
        <f t="shared" si="254"/>
        <v>5.5</v>
      </c>
      <c r="AC999">
        <v>4.4400000000000004</v>
      </c>
      <c r="AD999">
        <v>5.23</v>
      </c>
      <c r="AE999">
        <v>5.4</v>
      </c>
      <c r="AF999">
        <v>4.83</v>
      </c>
      <c r="AG999">
        <v>5.38</v>
      </c>
      <c r="AH999" t="str">
        <f>LOOKUP(X999,{0,2.99,4.44,5.89},{"Low","Medium Low","Medium High","High"})</f>
        <v>Medium High</v>
      </c>
      <c r="AI999" t="str">
        <f>LOOKUP(Y999,{0,4.12,5.23,6.34},{"Low","Medium Low","Medium High","High"})</f>
        <v>Medium High</v>
      </c>
      <c r="AJ999" t="str">
        <f>LOOKUP(Z999,{0,4.08,5.4,6.72},{"Low","Medium Low","Medium High","High"})</f>
        <v>High</v>
      </c>
      <c r="AK999" t="str">
        <f>LOOKUP(AA999,{0,3.41,4.83,6.25},{"Low","Medium Low","Medium High","High"})</f>
        <v>Medium High</v>
      </c>
      <c r="AL999" t="str">
        <f>LOOKUP(AB999,{0,4.31,5.38,6.45},{"Low","Medium Low","Medium High","High"})</f>
        <v>Medium High</v>
      </c>
      <c r="AM999">
        <f>VLOOKUP(C999,'CLEAN DATA'!$C$1:$BE$1213,25,FALSE)</f>
        <v>1</v>
      </c>
      <c r="AN999">
        <f>VLOOKUP($C999,'CLEAN DATA'!$C$1:$BE$1213,2,FALSE)</f>
        <v>43</v>
      </c>
      <c r="AO999" t="str">
        <f t="shared" si="255"/>
        <v>41-50</v>
      </c>
      <c r="AP999">
        <f>VLOOKUP(C999,'AT Copy'!C998:BP2210,66,FALSE)</f>
        <v>8</v>
      </c>
      <c r="AQ999">
        <f>VLOOKUP(C999,'AT Copy'!C998:BP2210,40,FALSE)</f>
        <v>1</v>
      </c>
    </row>
    <row r="1000" spans="1:43" x14ac:dyDescent="0.2">
      <c r="A1000">
        <v>999</v>
      </c>
      <c r="B1000" s="2">
        <v>44099.620092592595</v>
      </c>
      <c r="C1000" t="s">
        <v>1248</v>
      </c>
      <c r="D1000">
        <v>4</v>
      </c>
      <c r="E1000">
        <v>5</v>
      </c>
      <c r="F1000">
        <v>4</v>
      </c>
      <c r="G1000">
        <v>5</v>
      </c>
      <c r="H1000">
        <v>5</v>
      </c>
      <c r="I1000">
        <v>4</v>
      </c>
      <c r="J1000">
        <v>5</v>
      </c>
      <c r="K1000">
        <v>4</v>
      </c>
      <c r="L1000">
        <v>2</v>
      </c>
      <c r="M1000">
        <v>4</v>
      </c>
      <c r="N1000">
        <f t="shared" si="240"/>
        <v>4</v>
      </c>
      <c r="O1000">
        <f t="shared" si="241"/>
        <v>3</v>
      </c>
      <c r="P1000">
        <f t="shared" si="242"/>
        <v>4</v>
      </c>
      <c r="Q1000">
        <f t="shared" si="243"/>
        <v>3</v>
      </c>
      <c r="R1000">
        <f t="shared" si="244"/>
        <v>5</v>
      </c>
      <c r="S1000">
        <f t="shared" si="245"/>
        <v>4</v>
      </c>
      <c r="T1000">
        <f t="shared" si="246"/>
        <v>5</v>
      </c>
      <c r="U1000">
        <f t="shared" si="247"/>
        <v>4</v>
      </c>
      <c r="V1000">
        <f t="shared" si="248"/>
        <v>2</v>
      </c>
      <c r="W1000">
        <f t="shared" si="249"/>
        <v>4</v>
      </c>
      <c r="X1000">
        <f t="shared" si="250"/>
        <v>4</v>
      </c>
      <c r="Y1000">
        <f t="shared" si="251"/>
        <v>4</v>
      </c>
      <c r="Z1000">
        <f t="shared" si="252"/>
        <v>4</v>
      </c>
      <c r="AA1000">
        <f t="shared" si="253"/>
        <v>2.5</v>
      </c>
      <c r="AB1000">
        <f t="shared" si="254"/>
        <v>4.5</v>
      </c>
      <c r="AC1000">
        <v>4.4400000000000004</v>
      </c>
      <c r="AD1000">
        <v>5.23</v>
      </c>
      <c r="AE1000">
        <v>5.4</v>
      </c>
      <c r="AF1000">
        <v>4.83</v>
      </c>
      <c r="AG1000">
        <v>5.38</v>
      </c>
      <c r="AH1000" t="str">
        <f>LOOKUP(X1000,{0,2.99,4.44,5.89},{"Low","Medium Low","Medium High","High"})</f>
        <v>Medium Low</v>
      </c>
      <c r="AI1000" t="str">
        <f>LOOKUP(Y1000,{0,4.12,5.23,6.34},{"Low","Medium Low","Medium High","High"})</f>
        <v>Low</v>
      </c>
      <c r="AJ1000" t="str">
        <f>LOOKUP(Z1000,{0,4.08,5.4,6.72},{"Low","Medium Low","Medium High","High"})</f>
        <v>Low</v>
      </c>
      <c r="AK1000" t="str">
        <f>LOOKUP(AA1000,{0,3.41,4.83,6.25},{"Low","Medium Low","Medium High","High"})</f>
        <v>Low</v>
      </c>
      <c r="AL1000" t="str">
        <f>LOOKUP(AB1000,{0,4.31,5.38,6.45},{"Low","Medium Low","Medium High","High"})</f>
        <v>Medium Low</v>
      </c>
      <c r="AM1000">
        <f>VLOOKUP(C1000,'CLEAN DATA'!$C$1:$BE$1213,25,FALSE)</f>
        <v>10</v>
      </c>
      <c r="AN1000">
        <f>VLOOKUP($C1000,'CLEAN DATA'!$C$1:$BE$1213,2,FALSE)</f>
        <v>33</v>
      </c>
      <c r="AO1000" t="str">
        <f t="shared" si="255"/>
        <v>31-40</v>
      </c>
      <c r="AP1000">
        <f>VLOOKUP(C1000,'AT Copy'!C999:BP2211,66,FALSE)</f>
        <v>1</v>
      </c>
      <c r="AQ1000">
        <f>VLOOKUP(C1000,'AT Copy'!C999:BP2211,40,FALSE)</f>
        <v>1</v>
      </c>
    </row>
    <row r="1001" spans="1:43" x14ac:dyDescent="0.2">
      <c r="A1001">
        <v>1000</v>
      </c>
      <c r="B1001" s="2">
        <v>44099.620833333334</v>
      </c>
      <c r="C1001" t="s">
        <v>1249</v>
      </c>
      <c r="D1001">
        <v>5</v>
      </c>
      <c r="E1001">
        <v>5</v>
      </c>
      <c r="F1001">
        <v>6</v>
      </c>
      <c r="G1001">
        <v>5</v>
      </c>
      <c r="H1001">
        <v>5</v>
      </c>
      <c r="I1001">
        <v>6</v>
      </c>
      <c r="J1001">
        <v>5</v>
      </c>
      <c r="K1001">
        <v>6</v>
      </c>
      <c r="L1001">
        <v>5</v>
      </c>
      <c r="M1001">
        <v>5</v>
      </c>
      <c r="N1001">
        <f t="shared" si="240"/>
        <v>5</v>
      </c>
      <c r="O1001">
        <f t="shared" si="241"/>
        <v>3</v>
      </c>
      <c r="P1001">
        <f t="shared" si="242"/>
        <v>6</v>
      </c>
      <c r="Q1001">
        <f t="shared" si="243"/>
        <v>3</v>
      </c>
      <c r="R1001">
        <f t="shared" si="244"/>
        <v>5</v>
      </c>
      <c r="S1001">
        <f t="shared" si="245"/>
        <v>2</v>
      </c>
      <c r="T1001">
        <f t="shared" si="246"/>
        <v>5</v>
      </c>
      <c r="U1001">
        <f t="shared" si="247"/>
        <v>2</v>
      </c>
      <c r="V1001">
        <f t="shared" si="248"/>
        <v>5</v>
      </c>
      <c r="W1001">
        <f t="shared" si="249"/>
        <v>3</v>
      </c>
      <c r="X1001">
        <f t="shared" si="250"/>
        <v>3.5</v>
      </c>
      <c r="Y1001">
        <f t="shared" si="251"/>
        <v>4</v>
      </c>
      <c r="Z1001">
        <f t="shared" si="252"/>
        <v>4</v>
      </c>
      <c r="AA1001">
        <f t="shared" si="253"/>
        <v>4</v>
      </c>
      <c r="AB1001">
        <f t="shared" si="254"/>
        <v>4</v>
      </c>
      <c r="AC1001">
        <v>4.4400000000000004</v>
      </c>
      <c r="AD1001">
        <v>5.23</v>
      </c>
      <c r="AE1001">
        <v>5.4</v>
      </c>
      <c r="AF1001">
        <v>4.83</v>
      </c>
      <c r="AG1001">
        <v>5.38</v>
      </c>
      <c r="AH1001" t="str">
        <f>LOOKUP(X1001,{0,2.99,4.44,5.89},{"Low","Medium Low","Medium High","High"})</f>
        <v>Medium Low</v>
      </c>
      <c r="AI1001" t="str">
        <f>LOOKUP(Y1001,{0,4.12,5.23,6.34},{"Low","Medium Low","Medium High","High"})</f>
        <v>Low</v>
      </c>
      <c r="AJ1001" t="str">
        <f>LOOKUP(Z1001,{0,4.08,5.4,6.72},{"Low","Medium Low","Medium High","High"})</f>
        <v>Low</v>
      </c>
      <c r="AK1001" t="str">
        <f>LOOKUP(AA1001,{0,3.41,4.83,6.25},{"Low","Medium Low","Medium High","High"})</f>
        <v>Medium Low</v>
      </c>
      <c r="AL1001" t="str">
        <f>LOOKUP(AB1001,{0,4.31,5.38,6.45},{"Low","Medium Low","Medium High","High"})</f>
        <v>Low</v>
      </c>
      <c r="AM1001">
        <f>VLOOKUP(C1001,'CLEAN DATA'!$C$1:$BE$1213,25,FALSE)</f>
        <v>1</v>
      </c>
      <c r="AN1001">
        <f>VLOOKUP($C1001,'CLEAN DATA'!$C$1:$BE$1213,2,FALSE)</f>
        <v>42</v>
      </c>
      <c r="AO1001" t="str">
        <f t="shared" si="255"/>
        <v>41-50</v>
      </c>
      <c r="AP1001">
        <f>VLOOKUP(C1001,'AT Copy'!C1000:BP2212,66,FALSE)</f>
        <v>1</v>
      </c>
      <c r="AQ1001">
        <f>VLOOKUP(C1001,'AT Copy'!C1000:BP2212,40,FALSE)</f>
        <v>1</v>
      </c>
    </row>
    <row r="1002" spans="1:43" x14ac:dyDescent="0.2">
      <c r="A1002">
        <v>1001</v>
      </c>
      <c r="B1002" s="2">
        <v>44099.621377314812</v>
      </c>
      <c r="C1002" t="s">
        <v>1250</v>
      </c>
      <c r="D1002">
        <v>4</v>
      </c>
      <c r="E1002">
        <v>3</v>
      </c>
      <c r="F1002">
        <v>5</v>
      </c>
      <c r="G1002">
        <v>3</v>
      </c>
      <c r="H1002">
        <v>6</v>
      </c>
      <c r="I1002">
        <v>6</v>
      </c>
      <c r="J1002">
        <v>5</v>
      </c>
      <c r="K1002">
        <v>3</v>
      </c>
      <c r="L1002">
        <v>6</v>
      </c>
      <c r="M1002">
        <v>3</v>
      </c>
      <c r="N1002">
        <f t="shared" si="240"/>
        <v>4</v>
      </c>
      <c r="O1002">
        <f t="shared" si="241"/>
        <v>5</v>
      </c>
      <c r="P1002">
        <f t="shared" si="242"/>
        <v>5</v>
      </c>
      <c r="Q1002">
        <f t="shared" si="243"/>
        <v>5</v>
      </c>
      <c r="R1002">
        <f t="shared" si="244"/>
        <v>6</v>
      </c>
      <c r="S1002">
        <f t="shared" si="245"/>
        <v>2</v>
      </c>
      <c r="T1002">
        <f t="shared" si="246"/>
        <v>5</v>
      </c>
      <c r="U1002">
        <f t="shared" si="247"/>
        <v>5</v>
      </c>
      <c r="V1002">
        <f t="shared" si="248"/>
        <v>6</v>
      </c>
      <c r="W1002">
        <f t="shared" si="249"/>
        <v>5</v>
      </c>
      <c r="X1002">
        <f t="shared" si="250"/>
        <v>3</v>
      </c>
      <c r="Y1002">
        <f t="shared" si="251"/>
        <v>5</v>
      </c>
      <c r="Z1002">
        <f t="shared" si="252"/>
        <v>5</v>
      </c>
      <c r="AA1002">
        <f t="shared" si="253"/>
        <v>5.5</v>
      </c>
      <c r="AB1002">
        <f t="shared" si="254"/>
        <v>5.5</v>
      </c>
      <c r="AC1002">
        <v>4.4400000000000004</v>
      </c>
      <c r="AD1002">
        <v>5.23</v>
      </c>
      <c r="AE1002">
        <v>5.4</v>
      </c>
      <c r="AF1002">
        <v>4.83</v>
      </c>
      <c r="AG1002">
        <v>5.38</v>
      </c>
      <c r="AH1002" t="str">
        <f>LOOKUP(X1002,{0,2.99,4.44,5.89},{"Low","Medium Low","Medium High","High"})</f>
        <v>Medium Low</v>
      </c>
      <c r="AI1002" t="str">
        <f>LOOKUP(Y1002,{0,4.12,5.23,6.34},{"Low","Medium Low","Medium High","High"})</f>
        <v>Medium Low</v>
      </c>
      <c r="AJ1002" t="str">
        <f>LOOKUP(Z1002,{0,4.08,5.4,6.72},{"Low","Medium Low","Medium High","High"})</f>
        <v>Medium Low</v>
      </c>
      <c r="AK1002" t="str">
        <f>LOOKUP(AA1002,{0,3.41,4.83,6.25},{"Low","Medium Low","Medium High","High"})</f>
        <v>Medium High</v>
      </c>
      <c r="AL1002" t="str">
        <f>LOOKUP(AB1002,{0,4.31,5.38,6.45},{"Low","Medium Low","Medium High","High"})</f>
        <v>Medium High</v>
      </c>
      <c r="AM1002">
        <f>VLOOKUP(C1002,'CLEAN DATA'!$C$1:$BE$1213,25,FALSE)</f>
        <v>1</v>
      </c>
      <c r="AN1002">
        <f>VLOOKUP($C1002,'CLEAN DATA'!$C$1:$BE$1213,2,FALSE)</f>
        <v>42</v>
      </c>
      <c r="AO1002" t="str">
        <f t="shared" si="255"/>
        <v>41-50</v>
      </c>
      <c r="AP1002">
        <f>VLOOKUP(C1002,'AT Copy'!C1001:BP2213,66,FALSE)</f>
        <v>3</v>
      </c>
      <c r="AQ1002">
        <f>VLOOKUP(C1002,'AT Copy'!C1001:BP2213,40,FALSE)</f>
        <v>1</v>
      </c>
    </row>
    <row r="1003" spans="1:43" x14ac:dyDescent="0.2">
      <c r="A1003">
        <v>1002</v>
      </c>
      <c r="B1003" s="2">
        <v>44099.621435185189</v>
      </c>
      <c r="C1003" t="s">
        <v>1251</v>
      </c>
      <c r="D1003">
        <v>2</v>
      </c>
      <c r="E1003">
        <v>6</v>
      </c>
      <c r="F1003">
        <v>6</v>
      </c>
      <c r="G1003">
        <v>5</v>
      </c>
      <c r="H1003">
        <v>5</v>
      </c>
      <c r="I1003">
        <v>7</v>
      </c>
      <c r="J1003">
        <v>1</v>
      </c>
      <c r="K1003">
        <v>1</v>
      </c>
      <c r="L1003">
        <v>5</v>
      </c>
      <c r="M1003">
        <v>1</v>
      </c>
      <c r="N1003">
        <f t="shared" si="240"/>
        <v>2</v>
      </c>
      <c r="O1003">
        <f t="shared" si="241"/>
        <v>2</v>
      </c>
      <c r="P1003">
        <f t="shared" si="242"/>
        <v>6</v>
      </c>
      <c r="Q1003">
        <f t="shared" si="243"/>
        <v>3</v>
      </c>
      <c r="R1003">
        <f t="shared" si="244"/>
        <v>5</v>
      </c>
      <c r="S1003">
        <f t="shared" si="245"/>
        <v>1</v>
      </c>
      <c r="T1003">
        <f t="shared" si="246"/>
        <v>1</v>
      </c>
      <c r="U1003">
        <f t="shared" si="247"/>
        <v>7</v>
      </c>
      <c r="V1003">
        <f t="shared" si="248"/>
        <v>5</v>
      </c>
      <c r="W1003">
        <f t="shared" si="249"/>
        <v>7</v>
      </c>
      <c r="X1003">
        <f t="shared" si="250"/>
        <v>1.5</v>
      </c>
      <c r="Y1003">
        <f t="shared" si="251"/>
        <v>1.5</v>
      </c>
      <c r="Z1003">
        <f t="shared" si="252"/>
        <v>6.5</v>
      </c>
      <c r="AA1003">
        <f t="shared" si="253"/>
        <v>4</v>
      </c>
      <c r="AB1003">
        <f t="shared" si="254"/>
        <v>6</v>
      </c>
      <c r="AC1003">
        <v>4.4400000000000004</v>
      </c>
      <c r="AD1003">
        <v>5.23</v>
      </c>
      <c r="AE1003">
        <v>5.4</v>
      </c>
      <c r="AF1003">
        <v>4.83</v>
      </c>
      <c r="AG1003">
        <v>5.38</v>
      </c>
      <c r="AH1003" t="str">
        <f>LOOKUP(X1003,{0,2.99,4.44,5.89},{"Low","Medium Low","Medium High","High"})</f>
        <v>Low</v>
      </c>
      <c r="AI1003" t="str">
        <f>LOOKUP(Y1003,{0,4.12,5.23,6.34},{"Low","Medium Low","Medium High","High"})</f>
        <v>Low</v>
      </c>
      <c r="AJ1003" t="str">
        <f>LOOKUP(Z1003,{0,4.08,5.4,6.72},{"Low","Medium Low","Medium High","High"})</f>
        <v>Medium High</v>
      </c>
      <c r="AK1003" t="str">
        <f>LOOKUP(AA1003,{0,3.41,4.83,6.25},{"Low","Medium Low","Medium High","High"})</f>
        <v>Medium Low</v>
      </c>
      <c r="AL1003" t="str">
        <f>LOOKUP(AB1003,{0,4.31,5.38,6.45},{"Low","Medium Low","Medium High","High"})</f>
        <v>Medium High</v>
      </c>
      <c r="AM1003">
        <f>VLOOKUP(C1003,'CLEAN DATA'!$C$1:$BE$1213,25,FALSE)</f>
        <v>10</v>
      </c>
      <c r="AN1003">
        <f>VLOOKUP($C1003,'CLEAN DATA'!$C$1:$BE$1213,2,FALSE)</f>
        <v>39</v>
      </c>
      <c r="AO1003" t="str">
        <f t="shared" si="255"/>
        <v>31-40</v>
      </c>
      <c r="AP1003">
        <f>VLOOKUP(C1003,'AT Copy'!C1002:BP2214,66,FALSE)</f>
        <v>3</v>
      </c>
      <c r="AQ1003">
        <f>VLOOKUP(C1003,'AT Copy'!C1002:BP2214,40,FALSE)</f>
        <v>1</v>
      </c>
    </row>
    <row r="1004" spans="1:43" x14ac:dyDescent="0.2">
      <c r="A1004">
        <v>1003</v>
      </c>
      <c r="B1004" s="2">
        <v>44099.621666666666</v>
      </c>
      <c r="C1004" t="s">
        <v>1252</v>
      </c>
      <c r="D1004">
        <v>6</v>
      </c>
      <c r="E1004">
        <v>1</v>
      </c>
      <c r="F1004">
        <v>6</v>
      </c>
      <c r="G1004">
        <v>5</v>
      </c>
      <c r="H1004">
        <v>6</v>
      </c>
      <c r="I1004">
        <v>2</v>
      </c>
      <c r="J1004">
        <v>5</v>
      </c>
      <c r="K1004">
        <v>3</v>
      </c>
      <c r="L1004">
        <v>6</v>
      </c>
      <c r="M1004">
        <v>2</v>
      </c>
      <c r="N1004">
        <f t="shared" si="240"/>
        <v>6</v>
      </c>
      <c r="O1004">
        <f t="shared" si="241"/>
        <v>7</v>
      </c>
      <c r="P1004">
        <f t="shared" si="242"/>
        <v>6</v>
      </c>
      <c r="Q1004">
        <f t="shared" si="243"/>
        <v>3</v>
      </c>
      <c r="R1004">
        <f t="shared" si="244"/>
        <v>6</v>
      </c>
      <c r="S1004">
        <f t="shared" si="245"/>
        <v>6</v>
      </c>
      <c r="T1004">
        <f t="shared" si="246"/>
        <v>5</v>
      </c>
      <c r="U1004">
        <f t="shared" si="247"/>
        <v>5</v>
      </c>
      <c r="V1004">
        <f t="shared" si="248"/>
        <v>6</v>
      </c>
      <c r="W1004">
        <f t="shared" si="249"/>
        <v>6</v>
      </c>
      <c r="X1004">
        <f t="shared" si="250"/>
        <v>6</v>
      </c>
      <c r="Y1004">
        <f t="shared" si="251"/>
        <v>6</v>
      </c>
      <c r="Z1004">
        <f t="shared" si="252"/>
        <v>5.5</v>
      </c>
      <c r="AA1004">
        <f t="shared" si="253"/>
        <v>4.5</v>
      </c>
      <c r="AB1004">
        <f t="shared" si="254"/>
        <v>6</v>
      </c>
      <c r="AC1004">
        <v>4.4400000000000004</v>
      </c>
      <c r="AD1004">
        <v>5.23</v>
      </c>
      <c r="AE1004">
        <v>5.4</v>
      </c>
      <c r="AF1004">
        <v>4.83</v>
      </c>
      <c r="AG1004">
        <v>5.38</v>
      </c>
      <c r="AH1004" t="str">
        <f>LOOKUP(X1004,{0,2.99,4.44,5.89},{"Low","Medium Low","Medium High","High"})</f>
        <v>High</v>
      </c>
      <c r="AI1004" t="str">
        <f>LOOKUP(Y1004,{0,4.12,5.23,6.34},{"Low","Medium Low","Medium High","High"})</f>
        <v>Medium High</v>
      </c>
      <c r="AJ1004" t="str">
        <f>LOOKUP(Z1004,{0,4.08,5.4,6.72},{"Low","Medium Low","Medium High","High"})</f>
        <v>Medium High</v>
      </c>
      <c r="AK1004" t="str">
        <f>LOOKUP(AA1004,{0,3.41,4.83,6.25},{"Low","Medium Low","Medium High","High"})</f>
        <v>Medium Low</v>
      </c>
      <c r="AL1004" t="str">
        <f>LOOKUP(AB1004,{0,4.31,5.38,6.45},{"Low","Medium Low","Medium High","High"})</f>
        <v>Medium High</v>
      </c>
      <c r="AM1004">
        <f>VLOOKUP(C1004,'CLEAN DATA'!$C$1:$BE$1213,25,FALSE)</f>
        <v>13</v>
      </c>
      <c r="AN1004">
        <f>VLOOKUP($C1004,'CLEAN DATA'!$C$1:$BE$1213,2,FALSE)</f>
        <v>64</v>
      </c>
      <c r="AO1004" t="str">
        <f t="shared" si="255"/>
        <v>60+</v>
      </c>
      <c r="AP1004">
        <f>VLOOKUP(C1004,'AT Copy'!C1003:BP2215,66,FALSE)</f>
        <v>4</v>
      </c>
      <c r="AQ1004">
        <f>VLOOKUP(C1004,'AT Copy'!C1003:BP2215,40,FALSE)</f>
        <v>0</v>
      </c>
    </row>
    <row r="1005" spans="1:43" x14ac:dyDescent="0.2">
      <c r="A1005">
        <v>1004</v>
      </c>
      <c r="B1005" s="2">
        <v>44099.6246875</v>
      </c>
      <c r="C1005" t="s">
        <v>1253</v>
      </c>
      <c r="D1005">
        <v>5</v>
      </c>
      <c r="E1005">
        <v>6</v>
      </c>
      <c r="F1005">
        <v>5</v>
      </c>
      <c r="G1005">
        <v>6</v>
      </c>
      <c r="H1005">
        <v>5</v>
      </c>
      <c r="I1005">
        <v>5</v>
      </c>
      <c r="J1005">
        <v>5</v>
      </c>
      <c r="K1005">
        <v>2</v>
      </c>
      <c r="L1005">
        <v>5</v>
      </c>
      <c r="M1005">
        <v>2</v>
      </c>
      <c r="N1005">
        <f t="shared" si="240"/>
        <v>5</v>
      </c>
      <c r="O1005">
        <f t="shared" si="241"/>
        <v>2</v>
      </c>
      <c r="P1005">
        <f t="shared" si="242"/>
        <v>5</v>
      </c>
      <c r="Q1005">
        <f t="shared" si="243"/>
        <v>2</v>
      </c>
      <c r="R1005">
        <f t="shared" si="244"/>
        <v>5</v>
      </c>
      <c r="S1005">
        <f t="shared" si="245"/>
        <v>3</v>
      </c>
      <c r="T1005">
        <f t="shared" si="246"/>
        <v>5</v>
      </c>
      <c r="U1005">
        <f t="shared" si="247"/>
        <v>6</v>
      </c>
      <c r="V1005">
        <f t="shared" si="248"/>
        <v>5</v>
      </c>
      <c r="W1005">
        <f t="shared" si="249"/>
        <v>6</v>
      </c>
      <c r="X1005">
        <f t="shared" si="250"/>
        <v>4</v>
      </c>
      <c r="Y1005">
        <f t="shared" si="251"/>
        <v>3.5</v>
      </c>
      <c r="Z1005">
        <f t="shared" si="252"/>
        <v>5.5</v>
      </c>
      <c r="AA1005">
        <f t="shared" si="253"/>
        <v>3.5</v>
      </c>
      <c r="AB1005">
        <f t="shared" si="254"/>
        <v>5.5</v>
      </c>
      <c r="AC1005">
        <v>4.4400000000000004</v>
      </c>
      <c r="AD1005">
        <v>5.23</v>
      </c>
      <c r="AE1005">
        <v>5.4</v>
      </c>
      <c r="AF1005">
        <v>4.83</v>
      </c>
      <c r="AG1005">
        <v>5.38</v>
      </c>
      <c r="AH1005" t="str">
        <f>LOOKUP(X1005,{0,2.99,4.44,5.89},{"Low","Medium Low","Medium High","High"})</f>
        <v>Medium Low</v>
      </c>
      <c r="AI1005" t="str">
        <f>LOOKUP(Y1005,{0,4.12,5.23,6.34},{"Low","Medium Low","Medium High","High"})</f>
        <v>Low</v>
      </c>
      <c r="AJ1005" t="str">
        <f>LOOKUP(Z1005,{0,4.08,5.4,6.72},{"Low","Medium Low","Medium High","High"})</f>
        <v>Medium High</v>
      </c>
      <c r="AK1005" t="str">
        <f>LOOKUP(AA1005,{0,3.41,4.83,6.25},{"Low","Medium Low","Medium High","High"})</f>
        <v>Medium Low</v>
      </c>
      <c r="AL1005" t="str">
        <f>LOOKUP(AB1005,{0,4.31,5.38,6.45},{"Low","Medium Low","Medium High","High"})</f>
        <v>Medium High</v>
      </c>
      <c r="AM1005">
        <f>VLOOKUP(C1005,'CLEAN DATA'!$C$1:$BE$1213,25,FALSE)</f>
        <v>9</v>
      </c>
      <c r="AN1005">
        <f>VLOOKUP($C1005,'CLEAN DATA'!$C$1:$BE$1213,2,FALSE)</f>
        <v>26</v>
      </c>
      <c r="AO1005" t="str">
        <f t="shared" si="255"/>
        <v>&lt;=30</v>
      </c>
      <c r="AP1005">
        <f>VLOOKUP(C1005,'AT Copy'!C1004:BP2216,66,FALSE)</f>
        <v>7</v>
      </c>
      <c r="AQ1005">
        <f>VLOOKUP(C1005,'AT Copy'!C1004:BP2216,40,FALSE)</f>
        <v>0</v>
      </c>
    </row>
    <row r="1006" spans="1:43" x14ac:dyDescent="0.2">
      <c r="A1006">
        <v>1005</v>
      </c>
      <c r="B1006" s="2">
        <v>44099.625150462962</v>
      </c>
      <c r="C1006" t="s">
        <v>1254</v>
      </c>
      <c r="D1006">
        <v>5</v>
      </c>
      <c r="E1006">
        <v>5</v>
      </c>
      <c r="F1006">
        <v>6</v>
      </c>
      <c r="G1006">
        <v>1</v>
      </c>
      <c r="H1006">
        <v>6</v>
      </c>
      <c r="I1006">
        <v>2</v>
      </c>
      <c r="J1006">
        <v>6</v>
      </c>
      <c r="K1006">
        <v>1</v>
      </c>
      <c r="L1006">
        <v>6</v>
      </c>
      <c r="M1006">
        <v>3</v>
      </c>
      <c r="N1006">
        <f t="shared" si="240"/>
        <v>5</v>
      </c>
      <c r="O1006">
        <f t="shared" si="241"/>
        <v>3</v>
      </c>
      <c r="P1006">
        <f t="shared" si="242"/>
        <v>6</v>
      </c>
      <c r="Q1006">
        <f t="shared" si="243"/>
        <v>7</v>
      </c>
      <c r="R1006">
        <f t="shared" si="244"/>
        <v>6</v>
      </c>
      <c r="S1006">
        <f t="shared" si="245"/>
        <v>6</v>
      </c>
      <c r="T1006">
        <f t="shared" si="246"/>
        <v>6</v>
      </c>
      <c r="U1006">
        <f t="shared" si="247"/>
        <v>7</v>
      </c>
      <c r="V1006">
        <f t="shared" si="248"/>
        <v>6</v>
      </c>
      <c r="W1006">
        <f t="shared" si="249"/>
        <v>5</v>
      </c>
      <c r="X1006">
        <f t="shared" si="250"/>
        <v>5.5</v>
      </c>
      <c r="Y1006">
        <f t="shared" si="251"/>
        <v>4.5</v>
      </c>
      <c r="Z1006">
        <f t="shared" si="252"/>
        <v>6.5</v>
      </c>
      <c r="AA1006">
        <f t="shared" si="253"/>
        <v>6.5</v>
      </c>
      <c r="AB1006">
        <f t="shared" si="254"/>
        <v>5.5</v>
      </c>
      <c r="AC1006">
        <v>4.4400000000000004</v>
      </c>
      <c r="AD1006">
        <v>5.23</v>
      </c>
      <c r="AE1006">
        <v>5.4</v>
      </c>
      <c r="AF1006">
        <v>4.83</v>
      </c>
      <c r="AG1006">
        <v>5.38</v>
      </c>
      <c r="AH1006" t="str">
        <f>LOOKUP(X1006,{0,2.99,4.44,5.89},{"Low","Medium Low","Medium High","High"})</f>
        <v>Medium High</v>
      </c>
      <c r="AI1006" t="str">
        <f>LOOKUP(Y1006,{0,4.12,5.23,6.34},{"Low","Medium Low","Medium High","High"})</f>
        <v>Medium Low</v>
      </c>
      <c r="AJ1006" t="str">
        <f>LOOKUP(Z1006,{0,4.08,5.4,6.72},{"Low","Medium Low","Medium High","High"})</f>
        <v>Medium High</v>
      </c>
      <c r="AK1006" t="str">
        <f>LOOKUP(AA1006,{0,3.41,4.83,6.25},{"Low","Medium Low","Medium High","High"})</f>
        <v>High</v>
      </c>
      <c r="AL1006" t="str">
        <f>LOOKUP(AB1006,{0,4.31,5.38,6.45},{"Low","Medium Low","Medium High","High"})</f>
        <v>Medium High</v>
      </c>
      <c r="AM1006">
        <f>VLOOKUP(C1006,'CLEAN DATA'!$C$1:$BE$1213,25,FALSE)</f>
        <v>3</v>
      </c>
      <c r="AN1006">
        <f>VLOOKUP($C1006,'CLEAN DATA'!$C$1:$BE$1213,2,FALSE)</f>
        <v>31</v>
      </c>
      <c r="AO1006" t="str">
        <f t="shared" si="255"/>
        <v>31-40</v>
      </c>
      <c r="AP1006">
        <f>VLOOKUP(C1006,'AT Copy'!C1005:BP2217,66,FALSE)</f>
        <v>4</v>
      </c>
      <c r="AQ1006">
        <f>VLOOKUP(C1006,'AT Copy'!C1005:BP2217,40,FALSE)</f>
        <v>1</v>
      </c>
    </row>
    <row r="1007" spans="1:43" x14ac:dyDescent="0.2">
      <c r="A1007">
        <v>1006</v>
      </c>
      <c r="B1007" s="2">
        <v>44099.625509259262</v>
      </c>
      <c r="C1007" t="s">
        <v>1255</v>
      </c>
      <c r="D1007">
        <v>6</v>
      </c>
      <c r="E1007">
        <v>2</v>
      </c>
      <c r="F1007">
        <v>7</v>
      </c>
      <c r="G1007">
        <v>3</v>
      </c>
      <c r="H1007">
        <v>6</v>
      </c>
      <c r="I1007">
        <v>4</v>
      </c>
      <c r="J1007">
        <v>7</v>
      </c>
      <c r="K1007">
        <v>1</v>
      </c>
      <c r="L1007">
        <v>6</v>
      </c>
      <c r="M1007">
        <v>3</v>
      </c>
      <c r="N1007">
        <f t="shared" si="240"/>
        <v>6</v>
      </c>
      <c r="O1007">
        <f t="shared" si="241"/>
        <v>6</v>
      </c>
      <c r="P1007">
        <f t="shared" si="242"/>
        <v>7</v>
      </c>
      <c r="Q1007">
        <f t="shared" si="243"/>
        <v>5</v>
      </c>
      <c r="R1007">
        <f t="shared" si="244"/>
        <v>6</v>
      </c>
      <c r="S1007">
        <f t="shared" si="245"/>
        <v>4</v>
      </c>
      <c r="T1007">
        <f t="shared" si="246"/>
        <v>7</v>
      </c>
      <c r="U1007">
        <f t="shared" si="247"/>
        <v>7</v>
      </c>
      <c r="V1007">
        <f t="shared" si="248"/>
        <v>6</v>
      </c>
      <c r="W1007">
        <f t="shared" si="249"/>
        <v>5</v>
      </c>
      <c r="X1007">
        <f t="shared" si="250"/>
        <v>5</v>
      </c>
      <c r="Y1007">
        <f t="shared" si="251"/>
        <v>6.5</v>
      </c>
      <c r="Z1007">
        <f t="shared" si="252"/>
        <v>7</v>
      </c>
      <c r="AA1007">
        <f t="shared" si="253"/>
        <v>5.5</v>
      </c>
      <c r="AB1007">
        <f t="shared" si="254"/>
        <v>5.5</v>
      </c>
      <c r="AC1007">
        <v>4.4400000000000004</v>
      </c>
      <c r="AD1007">
        <v>5.23</v>
      </c>
      <c r="AE1007">
        <v>5.4</v>
      </c>
      <c r="AF1007">
        <v>4.83</v>
      </c>
      <c r="AG1007">
        <v>5.38</v>
      </c>
      <c r="AH1007" t="str">
        <f>LOOKUP(X1007,{0,2.99,4.44,5.89},{"Low","Medium Low","Medium High","High"})</f>
        <v>Medium High</v>
      </c>
      <c r="AI1007" t="str">
        <f>LOOKUP(Y1007,{0,4.12,5.23,6.34},{"Low","Medium Low","Medium High","High"})</f>
        <v>High</v>
      </c>
      <c r="AJ1007" t="str">
        <f>LOOKUP(Z1007,{0,4.08,5.4,6.72},{"Low","Medium Low","Medium High","High"})</f>
        <v>High</v>
      </c>
      <c r="AK1007" t="str">
        <f>LOOKUP(AA1007,{0,3.41,4.83,6.25},{"Low","Medium Low","Medium High","High"})</f>
        <v>Medium High</v>
      </c>
      <c r="AL1007" t="str">
        <f>LOOKUP(AB1007,{0,4.31,5.38,6.45},{"Low","Medium Low","Medium High","High"})</f>
        <v>Medium High</v>
      </c>
      <c r="AM1007">
        <f>VLOOKUP(C1007,'CLEAN DATA'!$C$1:$BE$1213,25,FALSE)</f>
        <v>9</v>
      </c>
      <c r="AN1007">
        <f>VLOOKUP($C1007,'CLEAN DATA'!$C$1:$BE$1213,2,FALSE)</f>
        <v>56</v>
      </c>
      <c r="AO1007" t="str">
        <f t="shared" si="255"/>
        <v>51-60</v>
      </c>
      <c r="AP1007">
        <f>VLOOKUP(C1007,'AT Copy'!C1006:BP2218,66,FALSE)</f>
        <v>4</v>
      </c>
      <c r="AQ1007">
        <f>VLOOKUP(C1007,'AT Copy'!C1006:BP2218,40,FALSE)</f>
        <v>1</v>
      </c>
    </row>
    <row r="1008" spans="1:43" x14ac:dyDescent="0.2">
      <c r="A1008">
        <v>1007</v>
      </c>
      <c r="B1008" s="2">
        <v>44099.626215277778</v>
      </c>
      <c r="C1008" t="s">
        <v>1256</v>
      </c>
      <c r="D1008">
        <v>4</v>
      </c>
      <c r="E1008">
        <v>4</v>
      </c>
      <c r="F1008">
        <v>4</v>
      </c>
      <c r="G1008">
        <v>5</v>
      </c>
      <c r="H1008">
        <v>4</v>
      </c>
      <c r="I1008">
        <v>5</v>
      </c>
      <c r="J1008">
        <v>4</v>
      </c>
      <c r="K1008">
        <v>6</v>
      </c>
      <c r="L1008">
        <v>4</v>
      </c>
      <c r="M1008">
        <v>3</v>
      </c>
      <c r="N1008">
        <f t="shared" si="240"/>
        <v>4</v>
      </c>
      <c r="O1008">
        <f t="shared" si="241"/>
        <v>4</v>
      </c>
      <c r="P1008">
        <f t="shared" si="242"/>
        <v>4</v>
      </c>
      <c r="Q1008">
        <f t="shared" si="243"/>
        <v>3</v>
      </c>
      <c r="R1008">
        <f t="shared" si="244"/>
        <v>4</v>
      </c>
      <c r="S1008">
        <f t="shared" si="245"/>
        <v>3</v>
      </c>
      <c r="T1008">
        <f t="shared" si="246"/>
        <v>4</v>
      </c>
      <c r="U1008">
        <f t="shared" si="247"/>
        <v>2</v>
      </c>
      <c r="V1008">
        <f t="shared" si="248"/>
        <v>4</v>
      </c>
      <c r="W1008">
        <f t="shared" si="249"/>
        <v>5</v>
      </c>
      <c r="X1008">
        <f t="shared" si="250"/>
        <v>3.5</v>
      </c>
      <c r="Y1008">
        <f t="shared" si="251"/>
        <v>4</v>
      </c>
      <c r="Z1008">
        <f t="shared" si="252"/>
        <v>3</v>
      </c>
      <c r="AA1008">
        <f t="shared" si="253"/>
        <v>3.5</v>
      </c>
      <c r="AB1008">
        <f t="shared" si="254"/>
        <v>4.5</v>
      </c>
      <c r="AC1008">
        <v>4.4400000000000004</v>
      </c>
      <c r="AD1008">
        <v>5.23</v>
      </c>
      <c r="AE1008">
        <v>5.4</v>
      </c>
      <c r="AF1008">
        <v>4.83</v>
      </c>
      <c r="AG1008">
        <v>5.38</v>
      </c>
      <c r="AH1008" t="str">
        <f>LOOKUP(X1008,{0,2.99,4.44,5.89},{"Low","Medium Low","Medium High","High"})</f>
        <v>Medium Low</v>
      </c>
      <c r="AI1008" t="str">
        <f>LOOKUP(Y1008,{0,4.12,5.23,6.34},{"Low","Medium Low","Medium High","High"})</f>
        <v>Low</v>
      </c>
      <c r="AJ1008" t="str">
        <f>LOOKUP(Z1008,{0,4.08,5.4,6.72},{"Low","Medium Low","Medium High","High"})</f>
        <v>Low</v>
      </c>
      <c r="AK1008" t="str">
        <f>LOOKUP(AA1008,{0,3.41,4.83,6.25},{"Low","Medium Low","Medium High","High"})</f>
        <v>Medium Low</v>
      </c>
      <c r="AL1008" t="str">
        <f>LOOKUP(AB1008,{0,4.31,5.38,6.45},{"Low","Medium Low","Medium High","High"})</f>
        <v>Medium Low</v>
      </c>
      <c r="AM1008">
        <f>VLOOKUP(C1008,'CLEAN DATA'!$C$1:$BE$1213,25,FALSE)</f>
        <v>9</v>
      </c>
      <c r="AN1008">
        <f>VLOOKUP($C1008,'CLEAN DATA'!$C$1:$BE$1213,2,FALSE)</f>
        <v>32</v>
      </c>
      <c r="AO1008" t="str">
        <f t="shared" si="255"/>
        <v>31-40</v>
      </c>
      <c r="AP1008">
        <f>VLOOKUP(C1008,'AT Copy'!C1007:BP2219,66,FALSE)</f>
        <v>1</v>
      </c>
      <c r="AQ1008">
        <f>VLOOKUP(C1008,'AT Copy'!C1007:BP2219,40,FALSE)</f>
        <v>1</v>
      </c>
    </row>
    <row r="1009" spans="1:43" x14ac:dyDescent="0.2">
      <c r="A1009">
        <v>1008</v>
      </c>
      <c r="B1009" s="2">
        <v>44099.62672453704</v>
      </c>
      <c r="C1009" t="s">
        <v>1257</v>
      </c>
      <c r="D1009">
        <v>2</v>
      </c>
      <c r="E1009">
        <v>1</v>
      </c>
      <c r="F1009">
        <v>6</v>
      </c>
      <c r="G1009">
        <v>4</v>
      </c>
      <c r="H1009">
        <v>5</v>
      </c>
      <c r="I1009">
        <v>5</v>
      </c>
      <c r="J1009">
        <v>6</v>
      </c>
      <c r="K1009">
        <v>5</v>
      </c>
      <c r="L1009">
        <v>5</v>
      </c>
      <c r="M1009">
        <v>3</v>
      </c>
      <c r="N1009">
        <f t="shared" si="240"/>
        <v>2</v>
      </c>
      <c r="O1009">
        <f t="shared" si="241"/>
        <v>7</v>
      </c>
      <c r="P1009">
        <f t="shared" si="242"/>
        <v>6</v>
      </c>
      <c r="Q1009">
        <f t="shared" si="243"/>
        <v>4</v>
      </c>
      <c r="R1009">
        <f t="shared" si="244"/>
        <v>5</v>
      </c>
      <c r="S1009">
        <f t="shared" si="245"/>
        <v>3</v>
      </c>
      <c r="T1009">
        <f t="shared" si="246"/>
        <v>6</v>
      </c>
      <c r="U1009">
        <f t="shared" si="247"/>
        <v>3</v>
      </c>
      <c r="V1009">
        <f t="shared" si="248"/>
        <v>5</v>
      </c>
      <c r="W1009">
        <f t="shared" si="249"/>
        <v>5</v>
      </c>
      <c r="X1009">
        <f t="shared" si="250"/>
        <v>2.5</v>
      </c>
      <c r="Y1009">
        <f t="shared" si="251"/>
        <v>6.5</v>
      </c>
      <c r="Z1009">
        <f t="shared" si="252"/>
        <v>4.5</v>
      </c>
      <c r="AA1009">
        <f t="shared" si="253"/>
        <v>4.5</v>
      </c>
      <c r="AB1009">
        <f t="shared" si="254"/>
        <v>5</v>
      </c>
      <c r="AC1009">
        <v>4.4400000000000004</v>
      </c>
      <c r="AD1009">
        <v>5.23</v>
      </c>
      <c r="AE1009">
        <v>5.4</v>
      </c>
      <c r="AF1009">
        <v>4.83</v>
      </c>
      <c r="AG1009">
        <v>5.38</v>
      </c>
      <c r="AH1009" t="str">
        <f>LOOKUP(X1009,{0,2.99,4.44,5.89},{"Low","Medium Low","Medium High","High"})</f>
        <v>Low</v>
      </c>
      <c r="AI1009" t="str">
        <f>LOOKUP(Y1009,{0,4.12,5.23,6.34},{"Low","Medium Low","Medium High","High"})</f>
        <v>High</v>
      </c>
      <c r="AJ1009" t="str">
        <f>LOOKUP(Z1009,{0,4.08,5.4,6.72},{"Low","Medium Low","Medium High","High"})</f>
        <v>Medium Low</v>
      </c>
      <c r="AK1009" t="str">
        <f>LOOKUP(AA1009,{0,3.41,4.83,6.25},{"Low","Medium Low","Medium High","High"})</f>
        <v>Medium Low</v>
      </c>
      <c r="AL1009" t="str">
        <f>LOOKUP(AB1009,{0,4.31,5.38,6.45},{"Low","Medium Low","Medium High","High"})</f>
        <v>Medium Low</v>
      </c>
      <c r="AM1009">
        <f>VLOOKUP(C1009,'CLEAN DATA'!$C$1:$BE$1213,25,FALSE)</f>
        <v>14</v>
      </c>
      <c r="AN1009">
        <f>VLOOKUP($C1009,'CLEAN DATA'!$C$1:$BE$1213,2,FALSE)</f>
        <v>59</v>
      </c>
      <c r="AO1009" t="str">
        <f t="shared" si="255"/>
        <v>51-60</v>
      </c>
      <c r="AP1009">
        <f>VLOOKUP(C1009,'AT Copy'!C1008:BP2220,66,FALSE)</f>
        <v>5</v>
      </c>
      <c r="AQ1009">
        <f>VLOOKUP(C1009,'AT Copy'!C1008:BP2220,40,FALSE)</f>
        <v>1</v>
      </c>
    </row>
    <row r="1010" spans="1:43" x14ac:dyDescent="0.2">
      <c r="A1010">
        <v>1009</v>
      </c>
      <c r="B1010" s="2">
        <v>44099.626805555556</v>
      </c>
      <c r="C1010" t="s">
        <v>1258</v>
      </c>
      <c r="D1010">
        <v>3</v>
      </c>
      <c r="E1010">
        <v>2</v>
      </c>
      <c r="F1010">
        <v>6</v>
      </c>
      <c r="G1010">
        <v>5</v>
      </c>
      <c r="H1010">
        <v>6</v>
      </c>
      <c r="I1010">
        <v>4</v>
      </c>
      <c r="J1010">
        <v>6</v>
      </c>
      <c r="K1010">
        <v>3</v>
      </c>
      <c r="L1010">
        <v>5</v>
      </c>
      <c r="M1010">
        <v>3</v>
      </c>
      <c r="N1010">
        <f t="shared" si="240"/>
        <v>3</v>
      </c>
      <c r="O1010">
        <f t="shared" si="241"/>
        <v>6</v>
      </c>
      <c r="P1010">
        <f t="shared" si="242"/>
        <v>6</v>
      </c>
      <c r="Q1010">
        <f t="shared" si="243"/>
        <v>3</v>
      </c>
      <c r="R1010">
        <f t="shared" si="244"/>
        <v>6</v>
      </c>
      <c r="S1010">
        <f t="shared" si="245"/>
        <v>4</v>
      </c>
      <c r="T1010">
        <f t="shared" si="246"/>
        <v>6</v>
      </c>
      <c r="U1010">
        <f t="shared" si="247"/>
        <v>5</v>
      </c>
      <c r="V1010">
        <f t="shared" si="248"/>
        <v>5</v>
      </c>
      <c r="W1010">
        <f t="shared" si="249"/>
        <v>5</v>
      </c>
      <c r="X1010">
        <f t="shared" si="250"/>
        <v>3.5</v>
      </c>
      <c r="Y1010">
        <f t="shared" si="251"/>
        <v>6</v>
      </c>
      <c r="Z1010">
        <f t="shared" si="252"/>
        <v>5.5</v>
      </c>
      <c r="AA1010">
        <f t="shared" si="253"/>
        <v>4</v>
      </c>
      <c r="AB1010">
        <f t="shared" si="254"/>
        <v>5.5</v>
      </c>
      <c r="AC1010">
        <v>4.4400000000000004</v>
      </c>
      <c r="AD1010">
        <v>5.23</v>
      </c>
      <c r="AE1010">
        <v>5.4</v>
      </c>
      <c r="AF1010">
        <v>4.83</v>
      </c>
      <c r="AG1010">
        <v>5.38</v>
      </c>
      <c r="AH1010" t="str">
        <f>LOOKUP(X1010,{0,2.99,4.44,5.89},{"Low","Medium Low","Medium High","High"})</f>
        <v>Medium Low</v>
      </c>
      <c r="AI1010" t="str">
        <f>LOOKUP(Y1010,{0,4.12,5.23,6.34},{"Low","Medium Low","Medium High","High"})</f>
        <v>Medium High</v>
      </c>
      <c r="AJ1010" t="str">
        <f>LOOKUP(Z1010,{0,4.08,5.4,6.72},{"Low","Medium Low","Medium High","High"})</f>
        <v>Medium High</v>
      </c>
      <c r="AK1010" t="str">
        <f>LOOKUP(AA1010,{0,3.41,4.83,6.25},{"Low","Medium Low","Medium High","High"})</f>
        <v>Medium Low</v>
      </c>
      <c r="AL1010" t="str">
        <f>LOOKUP(AB1010,{0,4.31,5.38,6.45},{"Low","Medium Low","Medium High","High"})</f>
        <v>Medium High</v>
      </c>
      <c r="AM1010">
        <f>VLOOKUP(C1010,'CLEAN DATA'!$C$1:$BE$1213,25,FALSE)</f>
        <v>10</v>
      </c>
      <c r="AN1010">
        <f>VLOOKUP($C1010,'CLEAN DATA'!$C$1:$BE$1213,2,FALSE)</f>
        <v>42</v>
      </c>
      <c r="AO1010" t="str">
        <f t="shared" si="255"/>
        <v>41-50</v>
      </c>
      <c r="AP1010">
        <f>VLOOKUP(C1010,'AT Copy'!C1009:BP2221,66,FALSE)</f>
        <v>6</v>
      </c>
      <c r="AQ1010">
        <f>VLOOKUP(C1010,'AT Copy'!C1009:BP2221,40,FALSE)</f>
        <v>1</v>
      </c>
    </row>
    <row r="1011" spans="1:43" x14ac:dyDescent="0.2">
      <c r="A1011">
        <v>1010</v>
      </c>
      <c r="B1011" s="2">
        <v>44099.626817129632</v>
      </c>
      <c r="C1011" t="s">
        <v>1259</v>
      </c>
      <c r="D1011">
        <v>5</v>
      </c>
      <c r="E1011">
        <v>4</v>
      </c>
      <c r="F1011">
        <v>7</v>
      </c>
      <c r="G1011">
        <v>5</v>
      </c>
      <c r="H1011">
        <v>6</v>
      </c>
      <c r="I1011">
        <v>7</v>
      </c>
      <c r="J1011">
        <v>7</v>
      </c>
      <c r="K1011">
        <v>1</v>
      </c>
      <c r="L1011">
        <v>7</v>
      </c>
      <c r="M1011">
        <v>6</v>
      </c>
      <c r="N1011">
        <f t="shared" si="240"/>
        <v>5</v>
      </c>
      <c r="O1011">
        <f t="shared" si="241"/>
        <v>4</v>
      </c>
      <c r="P1011">
        <f t="shared" si="242"/>
        <v>7</v>
      </c>
      <c r="Q1011">
        <f t="shared" si="243"/>
        <v>3</v>
      </c>
      <c r="R1011">
        <f t="shared" si="244"/>
        <v>6</v>
      </c>
      <c r="S1011">
        <f t="shared" si="245"/>
        <v>1</v>
      </c>
      <c r="T1011">
        <f t="shared" si="246"/>
        <v>7</v>
      </c>
      <c r="U1011">
        <f t="shared" si="247"/>
        <v>7</v>
      </c>
      <c r="V1011">
        <f t="shared" si="248"/>
        <v>7</v>
      </c>
      <c r="W1011">
        <f t="shared" si="249"/>
        <v>2</v>
      </c>
      <c r="X1011">
        <f t="shared" si="250"/>
        <v>3</v>
      </c>
      <c r="Y1011">
        <f t="shared" si="251"/>
        <v>5.5</v>
      </c>
      <c r="Z1011">
        <f t="shared" si="252"/>
        <v>7</v>
      </c>
      <c r="AA1011">
        <f t="shared" si="253"/>
        <v>5</v>
      </c>
      <c r="AB1011">
        <f t="shared" si="254"/>
        <v>4</v>
      </c>
      <c r="AC1011">
        <v>4.4400000000000004</v>
      </c>
      <c r="AD1011">
        <v>5.23</v>
      </c>
      <c r="AE1011">
        <v>5.4</v>
      </c>
      <c r="AF1011">
        <v>4.83</v>
      </c>
      <c r="AG1011">
        <v>5.38</v>
      </c>
      <c r="AH1011" t="str">
        <f>LOOKUP(X1011,{0,2.99,4.44,5.89},{"Low","Medium Low","Medium High","High"})</f>
        <v>Medium Low</v>
      </c>
      <c r="AI1011" t="str">
        <f>LOOKUP(Y1011,{0,4.12,5.23,6.34},{"Low","Medium Low","Medium High","High"})</f>
        <v>Medium High</v>
      </c>
      <c r="AJ1011" t="str">
        <f>LOOKUP(Z1011,{0,4.08,5.4,6.72},{"Low","Medium Low","Medium High","High"})</f>
        <v>High</v>
      </c>
      <c r="AK1011" t="str">
        <f>LOOKUP(AA1011,{0,3.41,4.83,6.25},{"Low","Medium Low","Medium High","High"})</f>
        <v>Medium High</v>
      </c>
      <c r="AL1011" t="str">
        <f>LOOKUP(AB1011,{0,4.31,5.38,6.45},{"Low","Medium Low","Medium High","High"})</f>
        <v>Low</v>
      </c>
      <c r="AM1011">
        <f>VLOOKUP(C1011,'CLEAN DATA'!$C$1:$BE$1213,25,FALSE)</f>
        <v>1</v>
      </c>
      <c r="AN1011">
        <f>VLOOKUP($C1011,'CLEAN DATA'!$C$1:$BE$1213,2,FALSE)</f>
        <v>33</v>
      </c>
      <c r="AO1011" t="str">
        <f t="shared" si="255"/>
        <v>31-40</v>
      </c>
      <c r="AP1011">
        <f>VLOOKUP(C1011,'AT Copy'!C1010:BP2222,66,FALSE)</f>
        <v>2</v>
      </c>
      <c r="AQ1011">
        <f>VLOOKUP(C1011,'AT Copy'!C1010:BP2222,40,FALSE)</f>
        <v>0</v>
      </c>
    </row>
    <row r="1012" spans="1:43" x14ac:dyDescent="0.2">
      <c r="A1012">
        <v>1011</v>
      </c>
      <c r="B1012" s="2">
        <v>44099.627129629633</v>
      </c>
      <c r="C1012" t="s">
        <v>1260</v>
      </c>
      <c r="D1012">
        <v>4</v>
      </c>
      <c r="E1012">
        <v>3</v>
      </c>
      <c r="F1012">
        <v>6</v>
      </c>
      <c r="G1012">
        <v>3</v>
      </c>
      <c r="H1012">
        <v>6</v>
      </c>
      <c r="I1012">
        <v>4</v>
      </c>
      <c r="J1012">
        <v>7</v>
      </c>
      <c r="K1012">
        <v>3</v>
      </c>
      <c r="L1012">
        <v>6</v>
      </c>
      <c r="M1012">
        <v>5</v>
      </c>
      <c r="N1012">
        <f t="shared" si="240"/>
        <v>4</v>
      </c>
      <c r="O1012">
        <f t="shared" si="241"/>
        <v>5</v>
      </c>
      <c r="P1012">
        <f t="shared" si="242"/>
        <v>6</v>
      </c>
      <c r="Q1012">
        <f t="shared" si="243"/>
        <v>5</v>
      </c>
      <c r="R1012">
        <f t="shared" si="244"/>
        <v>6</v>
      </c>
      <c r="S1012">
        <f t="shared" si="245"/>
        <v>4</v>
      </c>
      <c r="T1012">
        <f t="shared" si="246"/>
        <v>7</v>
      </c>
      <c r="U1012">
        <f t="shared" si="247"/>
        <v>5</v>
      </c>
      <c r="V1012">
        <f t="shared" si="248"/>
        <v>6</v>
      </c>
      <c r="W1012">
        <f t="shared" si="249"/>
        <v>3</v>
      </c>
      <c r="X1012">
        <f t="shared" si="250"/>
        <v>4</v>
      </c>
      <c r="Y1012">
        <f t="shared" si="251"/>
        <v>6</v>
      </c>
      <c r="Z1012">
        <f t="shared" si="252"/>
        <v>5.5</v>
      </c>
      <c r="AA1012">
        <f t="shared" si="253"/>
        <v>5.5</v>
      </c>
      <c r="AB1012">
        <f t="shared" si="254"/>
        <v>4.5</v>
      </c>
      <c r="AC1012">
        <v>4.4400000000000004</v>
      </c>
      <c r="AD1012">
        <v>5.23</v>
      </c>
      <c r="AE1012">
        <v>5.4</v>
      </c>
      <c r="AF1012">
        <v>4.83</v>
      </c>
      <c r="AG1012">
        <v>5.38</v>
      </c>
      <c r="AH1012" t="str">
        <f>LOOKUP(X1012,{0,2.99,4.44,5.89},{"Low","Medium Low","Medium High","High"})</f>
        <v>Medium Low</v>
      </c>
      <c r="AI1012" t="str">
        <f>LOOKUP(Y1012,{0,4.12,5.23,6.34},{"Low","Medium Low","Medium High","High"})</f>
        <v>Medium High</v>
      </c>
      <c r="AJ1012" t="str">
        <f>LOOKUP(Z1012,{0,4.08,5.4,6.72},{"Low","Medium Low","Medium High","High"})</f>
        <v>Medium High</v>
      </c>
      <c r="AK1012" t="str">
        <f>LOOKUP(AA1012,{0,3.41,4.83,6.25},{"Low","Medium Low","Medium High","High"})</f>
        <v>Medium High</v>
      </c>
      <c r="AL1012" t="str">
        <f>LOOKUP(AB1012,{0,4.31,5.38,6.45},{"Low","Medium Low","Medium High","High"})</f>
        <v>Medium Low</v>
      </c>
      <c r="AM1012">
        <f>VLOOKUP(C1012,'CLEAN DATA'!$C$1:$BE$1213,25,FALSE)</f>
        <v>10</v>
      </c>
      <c r="AN1012">
        <f>VLOOKUP($C1012,'CLEAN DATA'!$C$1:$BE$1213,2,FALSE)</f>
        <v>53</v>
      </c>
      <c r="AO1012" t="str">
        <f t="shared" si="255"/>
        <v>51-60</v>
      </c>
      <c r="AP1012">
        <f>VLOOKUP(C1012,'AT Copy'!C1011:BP2223,66,FALSE)</f>
        <v>2</v>
      </c>
      <c r="AQ1012">
        <f>VLOOKUP(C1012,'AT Copy'!C1011:BP2223,40,FALSE)</f>
        <v>1</v>
      </c>
    </row>
    <row r="1013" spans="1:43" x14ac:dyDescent="0.2">
      <c r="A1013">
        <v>1012</v>
      </c>
      <c r="B1013" s="2">
        <v>44099.628020833334</v>
      </c>
      <c r="C1013" t="s">
        <v>1261</v>
      </c>
      <c r="D1013">
        <v>6</v>
      </c>
      <c r="E1013">
        <v>1</v>
      </c>
      <c r="F1013">
        <v>5</v>
      </c>
      <c r="G1013">
        <v>4</v>
      </c>
      <c r="H1013">
        <v>6</v>
      </c>
      <c r="I1013">
        <v>6</v>
      </c>
      <c r="J1013">
        <v>6</v>
      </c>
      <c r="K1013">
        <v>1</v>
      </c>
      <c r="L1013">
        <v>6</v>
      </c>
      <c r="M1013">
        <v>1</v>
      </c>
      <c r="N1013">
        <f t="shared" si="240"/>
        <v>6</v>
      </c>
      <c r="O1013">
        <f t="shared" si="241"/>
        <v>7</v>
      </c>
      <c r="P1013">
        <f t="shared" si="242"/>
        <v>5</v>
      </c>
      <c r="Q1013">
        <f t="shared" si="243"/>
        <v>4</v>
      </c>
      <c r="R1013">
        <f t="shared" si="244"/>
        <v>6</v>
      </c>
      <c r="S1013">
        <f t="shared" si="245"/>
        <v>2</v>
      </c>
      <c r="T1013">
        <f t="shared" si="246"/>
        <v>6</v>
      </c>
      <c r="U1013">
        <f t="shared" si="247"/>
        <v>7</v>
      </c>
      <c r="V1013">
        <f t="shared" si="248"/>
        <v>6</v>
      </c>
      <c r="W1013">
        <f t="shared" si="249"/>
        <v>7</v>
      </c>
      <c r="X1013">
        <f t="shared" si="250"/>
        <v>4</v>
      </c>
      <c r="Y1013">
        <f t="shared" si="251"/>
        <v>6.5</v>
      </c>
      <c r="Z1013">
        <f t="shared" si="252"/>
        <v>6</v>
      </c>
      <c r="AA1013">
        <f t="shared" si="253"/>
        <v>5</v>
      </c>
      <c r="AB1013">
        <f t="shared" si="254"/>
        <v>6.5</v>
      </c>
      <c r="AC1013">
        <v>4.4400000000000004</v>
      </c>
      <c r="AD1013">
        <v>5.23</v>
      </c>
      <c r="AE1013">
        <v>5.4</v>
      </c>
      <c r="AF1013">
        <v>4.83</v>
      </c>
      <c r="AG1013">
        <v>5.38</v>
      </c>
      <c r="AH1013" t="str">
        <f>LOOKUP(X1013,{0,2.99,4.44,5.89},{"Low","Medium Low","Medium High","High"})</f>
        <v>Medium Low</v>
      </c>
      <c r="AI1013" t="str">
        <f>LOOKUP(Y1013,{0,4.12,5.23,6.34},{"Low","Medium Low","Medium High","High"})</f>
        <v>High</v>
      </c>
      <c r="AJ1013" t="str">
        <f>LOOKUP(Z1013,{0,4.08,5.4,6.72},{"Low","Medium Low","Medium High","High"})</f>
        <v>Medium High</v>
      </c>
      <c r="AK1013" t="str">
        <f>LOOKUP(AA1013,{0,3.41,4.83,6.25},{"Low","Medium Low","Medium High","High"})</f>
        <v>Medium High</v>
      </c>
      <c r="AL1013" t="str">
        <f>LOOKUP(AB1013,{0,4.31,5.38,6.45},{"Low","Medium Low","Medium High","High"})</f>
        <v>High</v>
      </c>
      <c r="AM1013">
        <f>VLOOKUP(C1013,'CLEAN DATA'!$C$1:$BE$1213,25,FALSE)</f>
        <v>1</v>
      </c>
      <c r="AN1013">
        <f>VLOOKUP($C1013,'CLEAN DATA'!$C$1:$BE$1213,2,FALSE)</f>
        <v>40</v>
      </c>
      <c r="AO1013" t="str">
        <f t="shared" si="255"/>
        <v>31-40</v>
      </c>
      <c r="AP1013">
        <f>VLOOKUP(C1013,'AT Copy'!C1012:BP2224,66,FALSE)</f>
        <v>6</v>
      </c>
      <c r="AQ1013">
        <f>VLOOKUP(C1013,'AT Copy'!C1012:BP2224,40,FALSE)</f>
        <v>1</v>
      </c>
    </row>
    <row r="1014" spans="1:43" x14ac:dyDescent="0.2">
      <c r="A1014">
        <v>1013</v>
      </c>
      <c r="B1014" s="2">
        <v>44099.628159722219</v>
      </c>
      <c r="C1014" t="s">
        <v>1262</v>
      </c>
      <c r="D1014">
        <v>5</v>
      </c>
      <c r="E1014">
        <v>4</v>
      </c>
      <c r="F1014">
        <v>7</v>
      </c>
      <c r="G1014">
        <v>2</v>
      </c>
      <c r="H1014">
        <v>7</v>
      </c>
      <c r="I1014">
        <v>5</v>
      </c>
      <c r="J1014">
        <v>7</v>
      </c>
      <c r="K1014">
        <v>1</v>
      </c>
      <c r="L1014">
        <v>6</v>
      </c>
      <c r="M1014">
        <v>4</v>
      </c>
      <c r="N1014">
        <f t="shared" si="240"/>
        <v>5</v>
      </c>
      <c r="O1014">
        <f t="shared" si="241"/>
        <v>4</v>
      </c>
      <c r="P1014">
        <f t="shared" si="242"/>
        <v>7</v>
      </c>
      <c r="Q1014">
        <f t="shared" si="243"/>
        <v>6</v>
      </c>
      <c r="R1014">
        <f t="shared" si="244"/>
        <v>7</v>
      </c>
      <c r="S1014">
        <f t="shared" si="245"/>
        <v>3</v>
      </c>
      <c r="T1014">
        <f t="shared" si="246"/>
        <v>7</v>
      </c>
      <c r="U1014">
        <f t="shared" si="247"/>
        <v>7</v>
      </c>
      <c r="V1014">
        <f t="shared" si="248"/>
        <v>6</v>
      </c>
      <c r="W1014">
        <f t="shared" si="249"/>
        <v>4</v>
      </c>
      <c r="X1014">
        <f t="shared" si="250"/>
        <v>4</v>
      </c>
      <c r="Y1014">
        <f t="shared" si="251"/>
        <v>5.5</v>
      </c>
      <c r="Z1014">
        <f t="shared" si="252"/>
        <v>7</v>
      </c>
      <c r="AA1014">
        <f t="shared" si="253"/>
        <v>6</v>
      </c>
      <c r="AB1014">
        <f t="shared" si="254"/>
        <v>5.5</v>
      </c>
      <c r="AC1014">
        <v>4.4400000000000004</v>
      </c>
      <c r="AD1014">
        <v>5.23</v>
      </c>
      <c r="AE1014">
        <v>5.4</v>
      </c>
      <c r="AF1014">
        <v>4.83</v>
      </c>
      <c r="AG1014">
        <v>5.38</v>
      </c>
      <c r="AH1014" t="str">
        <f>LOOKUP(X1014,{0,2.99,4.44,5.89},{"Low","Medium Low","Medium High","High"})</f>
        <v>Medium Low</v>
      </c>
      <c r="AI1014" t="str">
        <f>LOOKUP(Y1014,{0,4.12,5.23,6.34},{"Low","Medium Low","Medium High","High"})</f>
        <v>Medium High</v>
      </c>
      <c r="AJ1014" t="str">
        <f>LOOKUP(Z1014,{0,4.08,5.4,6.72},{"Low","Medium Low","Medium High","High"})</f>
        <v>High</v>
      </c>
      <c r="AK1014" t="str">
        <f>LOOKUP(AA1014,{0,3.41,4.83,6.25},{"Low","Medium Low","Medium High","High"})</f>
        <v>Medium High</v>
      </c>
      <c r="AL1014" t="str">
        <f>LOOKUP(AB1014,{0,4.31,5.38,6.45},{"Low","Medium Low","Medium High","High"})</f>
        <v>Medium High</v>
      </c>
      <c r="AM1014">
        <f>VLOOKUP(C1014,'CLEAN DATA'!$C$1:$BE$1213,25,FALSE)</f>
        <v>1</v>
      </c>
      <c r="AN1014">
        <f>VLOOKUP($C1014,'CLEAN DATA'!$C$1:$BE$1213,2,FALSE)</f>
        <v>40</v>
      </c>
      <c r="AO1014" t="str">
        <f t="shared" si="255"/>
        <v>31-40</v>
      </c>
      <c r="AP1014">
        <f>VLOOKUP(C1014,'AT Copy'!C1013:BP2225,66,FALSE)</f>
        <v>8</v>
      </c>
      <c r="AQ1014">
        <f>VLOOKUP(C1014,'AT Copy'!C1013:BP2225,40,FALSE)</f>
        <v>1</v>
      </c>
    </row>
    <row r="1015" spans="1:43" x14ac:dyDescent="0.2">
      <c r="A1015">
        <v>1014</v>
      </c>
      <c r="B1015" s="2">
        <v>44099.628194444442</v>
      </c>
      <c r="C1015" t="s">
        <v>1263</v>
      </c>
      <c r="D1015">
        <v>4</v>
      </c>
      <c r="E1015">
        <v>4</v>
      </c>
      <c r="F1015">
        <v>7</v>
      </c>
      <c r="G1015">
        <v>1</v>
      </c>
      <c r="H1015">
        <v>3</v>
      </c>
      <c r="I1015">
        <v>6</v>
      </c>
      <c r="J1015">
        <v>7</v>
      </c>
      <c r="K1015">
        <v>1</v>
      </c>
      <c r="L1015">
        <v>7</v>
      </c>
      <c r="M1015">
        <v>6</v>
      </c>
      <c r="N1015">
        <f t="shared" si="240"/>
        <v>4</v>
      </c>
      <c r="O1015">
        <f t="shared" si="241"/>
        <v>4</v>
      </c>
      <c r="P1015">
        <f t="shared" si="242"/>
        <v>7</v>
      </c>
      <c r="Q1015">
        <f t="shared" si="243"/>
        <v>7</v>
      </c>
      <c r="R1015">
        <f t="shared" si="244"/>
        <v>3</v>
      </c>
      <c r="S1015">
        <f t="shared" si="245"/>
        <v>2</v>
      </c>
      <c r="T1015">
        <f t="shared" si="246"/>
        <v>7</v>
      </c>
      <c r="U1015">
        <f t="shared" si="247"/>
        <v>7</v>
      </c>
      <c r="V1015">
        <f t="shared" si="248"/>
        <v>7</v>
      </c>
      <c r="W1015">
        <f t="shared" si="249"/>
        <v>2</v>
      </c>
      <c r="X1015">
        <f t="shared" si="250"/>
        <v>3</v>
      </c>
      <c r="Y1015">
        <f t="shared" si="251"/>
        <v>5.5</v>
      </c>
      <c r="Z1015">
        <f t="shared" si="252"/>
        <v>7</v>
      </c>
      <c r="AA1015">
        <f t="shared" si="253"/>
        <v>7</v>
      </c>
      <c r="AB1015">
        <f t="shared" si="254"/>
        <v>2.5</v>
      </c>
      <c r="AC1015">
        <v>4.4400000000000004</v>
      </c>
      <c r="AD1015">
        <v>5.23</v>
      </c>
      <c r="AE1015">
        <v>5.4</v>
      </c>
      <c r="AF1015">
        <v>4.83</v>
      </c>
      <c r="AG1015">
        <v>5.38</v>
      </c>
      <c r="AH1015" t="str">
        <f>LOOKUP(X1015,{0,2.99,4.44,5.89},{"Low","Medium Low","Medium High","High"})</f>
        <v>Medium Low</v>
      </c>
      <c r="AI1015" t="str">
        <f>LOOKUP(Y1015,{0,4.12,5.23,6.34},{"Low","Medium Low","Medium High","High"})</f>
        <v>Medium High</v>
      </c>
      <c r="AJ1015" t="str">
        <f>LOOKUP(Z1015,{0,4.08,5.4,6.72},{"Low","Medium Low","Medium High","High"})</f>
        <v>High</v>
      </c>
      <c r="AK1015" t="str">
        <f>LOOKUP(AA1015,{0,3.41,4.83,6.25},{"Low","Medium Low","Medium High","High"})</f>
        <v>High</v>
      </c>
      <c r="AL1015" t="str">
        <f>LOOKUP(AB1015,{0,4.31,5.38,6.45},{"Low","Medium Low","Medium High","High"})</f>
        <v>Low</v>
      </c>
      <c r="AM1015">
        <f>VLOOKUP(C1015,'CLEAN DATA'!$C$1:$BE$1213,25,FALSE)</f>
        <v>1</v>
      </c>
      <c r="AN1015">
        <f>VLOOKUP($C1015,'CLEAN DATA'!$C$1:$BE$1213,2,FALSE)</f>
        <v>46</v>
      </c>
      <c r="AO1015" t="str">
        <f t="shared" si="255"/>
        <v>41-50</v>
      </c>
      <c r="AP1015">
        <f>VLOOKUP(C1015,'AT Copy'!C1014:BP2226,66,FALSE)</f>
        <v>2</v>
      </c>
      <c r="AQ1015">
        <f>VLOOKUP(C1015,'AT Copy'!C1014:BP2226,40,FALSE)</f>
        <v>0</v>
      </c>
    </row>
    <row r="1016" spans="1:43" x14ac:dyDescent="0.2">
      <c r="A1016">
        <v>1015</v>
      </c>
      <c r="B1016" s="2">
        <v>44099.628333333334</v>
      </c>
      <c r="C1016" t="s">
        <v>1264</v>
      </c>
      <c r="D1016">
        <v>2</v>
      </c>
      <c r="E1016">
        <v>2</v>
      </c>
      <c r="F1016">
        <v>5</v>
      </c>
      <c r="G1016">
        <v>3</v>
      </c>
      <c r="H1016">
        <v>4</v>
      </c>
      <c r="I1016">
        <v>6</v>
      </c>
      <c r="J1016">
        <v>6</v>
      </c>
      <c r="K1016">
        <v>1</v>
      </c>
      <c r="L1016">
        <v>6</v>
      </c>
      <c r="M1016">
        <v>4</v>
      </c>
      <c r="N1016">
        <f t="shared" si="240"/>
        <v>2</v>
      </c>
      <c r="O1016">
        <f t="shared" si="241"/>
        <v>6</v>
      </c>
      <c r="P1016">
        <f t="shared" si="242"/>
        <v>5</v>
      </c>
      <c r="Q1016">
        <f t="shared" si="243"/>
        <v>5</v>
      </c>
      <c r="R1016">
        <f t="shared" si="244"/>
        <v>4</v>
      </c>
      <c r="S1016">
        <f t="shared" si="245"/>
        <v>2</v>
      </c>
      <c r="T1016">
        <f t="shared" si="246"/>
        <v>6</v>
      </c>
      <c r="U1016">
        <f t="shared" si="247"/>
        <v>7</v>
      </c>
      <c r="V1016">
        <f t="shared" si="248"/>
        <v>6</v>
      </c>
      <c r="W1016">
        <f t="shared" si="249"/>
        <v>4</v>
      </c>
      <c r="X1016">
        <f t="shared" si="250"/>
        <v>2</v>
      </c>
      <c r="Y1016">
        <f t="shared" si="251"/>
        <v>6</v>
      </c>
      <c r="Z1016">
        <f t="shared" si="252"/>
        <v>6</v>
      </c>
      <c r="AA1016">
        <f t="shared" si="253"/>
        <v>5.5</v>
      </c>
      <c r="AB1016">
        <f t="shared" si="254"/>
        <v>4</v>
      </c>
      <c r="AC1016">
        <v>4.4400000000000004</v>
      </c>
      <c r="AD1016">
        <v>5.23</v>
      </c>
      <c r="AE1016">
        <v>5.4</v>
      </c>
      <c r="AF1016">
        <v>4.83</v>
      </c>
      <c r="AG1016">
        <v>5.38</v>
      </c>
      <c r="AH1016" t="str">
        <f>LOOKUP(X1016,{0,2.99,4.44,5.89},{"Low","Medium Low","Medium High","High"})</f>
        <v>Low</v>
      </c>
      <c r="AI1016" t="str">
        <f>LOOKUP(Y1016,{0,4.12,5.23,6.34},{"Low","Medium Low","Medium High","High"})</f>
        <v>Medium High</v>
      </c>
      <c r="AJ1016" t="str">
        <f>LOOKUP(Z1016,{0,4.08,5.4,6.72},{"Low","Medium Low","Medium High","High"})</f>
        <v>Medium High</v>
      </c>
      <c r="AK1016" t="str">
        <f>LOOKUP(AA1016,{0,3.41,4.83,6.25},{"Low","Medium Low","Medium High","High"})</f>
        <v>Medium High</v>
      </c>
      <c r="AL1016" t="str">
        <f>LOOKUP(AB1016,{0,4.31,5.38,6.45},{"Low","Medium Low","Medium High","High"})</f>
        <v>Low</v>
      </c>
      <c r="AM1016">
        <f>VLOOKUP(C1016,'CLEAN DATA'!$C$1:$BE$1213,25,FALSE)</f>
        <v>3</v>
      </c>
      <c r="AN1016">
        <f>VLOOKUP($C1016,'CLEAN DATA'!$C$1:$BE$1213,2,FALSE)</f>
        <v>77</v>
      </c>
      <c r="AO1016" t="str">
        <f t="shared" si="255"/>
        <v>60+</v>
      </c>
      <c r="AP1016">
        <f>VLOOKUP(C1016,'AT Copy'!C1015:BP2227,66,FALSE)</f>
        <v>2</v>
      </c>
      <c r="AQ1016">
        <f>VLOOKUP(C1016,'AT Copy'!C1015:BP2227,40,FALSE)</f>
        <v>1</v>
      </c>
    </row>
    <row r="1017" spans="1:43" x14ac:dyDescent="0.2">
      <c r="A1017">
        <v>1016</v>
      </c>
      <c r="B1017" s="2">
        <v>44099.628611111111</v>
      </c>
      <c r="C1017" t="s">
        <v>1265</v>
      </c>
      <c r="D1017">
        <v>6</v>
      </c>
      <c r="E1017">
        <v>1</v>
      </c>
      <c r="F1017">
        <v>6</v>
      </c>
      <c r="G1017">
        <v>4</v>
      </c>
      <c r="H1017">
        <v>5</v>
      </c>
      <c r="I1017">
        <v>5</v>
      </c>
      <c r="J1017">
        <v>6</v>
      </c>
      <c r="K1017">
        <v>2</v>
      </c>
      <c r="L1017">
        <v>5</v>
      </c>
      <c r="M1017">
        <v>3</v>
      </c>
      <c r="N1017">
        <f t="shared" si="240"/>
        <v>6</v>
      </c>
      <c r="O1017">
        <f t="shared" si="241"/>
        <v>7</v>
      </c>
      <c r="P1017">
        <f t="shared" si="242"/>
        <v>6</v>
      </c>
      <c r="Q1017">
        <f t="shared" si="243"/>
        <v>4</v>
      </c>
      <c r="R1017">
        <f t="shared" si="244"/>
        <v>5</v>
      </c>
      <c r="S1017">
        <f t="shared" si="245"/>
        <v>3</v>
      </c>
      <c r="T1017">
        <f t="shared" si="246"/>
        <v>6</v>
      </c>
      <c r="U1017">
        <f t="shared" si="247"/>
        <v>6</v>
      </c>
      <c r="V1017">
        <f t="shared" si="248"/>
        <v>5</v>
      </c>
      <c r="W1017">
        <f t="shared" si="249"/>
        <v>5</v>
      </c>
      <c r="X1017">
        <f t="shared" si="250"/>
        <v>4.5</v>
      </c>
      <c r="Y1017">
        <f t="shared" si="251"/>
        <v>6.5</v>
      </c>
      <c r="Z1017">
        <f t="shared" si="252"/>
        <v>6</v>
      </c>
      <c r="AA1017">
        <f t="shared" si="253"/>
        <v>4.5</v>
      </c>
      <c r="AB1017">
        <f t="shared" si="254"/>
        <v>5</v>
      </c>
      <c r="AC1017">
        <v>4.4400000000000004</v>
      </c>
      <c r="AD1017">
        <v>5.23</v>
      </c>
      <c r="AE1017">
        <v>5.4</v>
      </c>
      <c r="AF1017">
        <v>4.83</v>
      </c>
      <c r="AG1017">
        <v>5.38</v>
      </c>
      <c r="AH1017" t="str">
        <f>LOOKUP(X1017,{0,2.99,4.44,5.89},{"Low","Medium Low","Medium High","High"})</f>
        <v>Medium High</v>
      </c>
      <c r="AI1017" t="str">
        <f>LOOKUP(Y1017,{0,4.12,5.23,6.34},{"Low","Medium Low","Medium High","High"})</f>
        <v>High</v>
      </c>
      <c r="AJ1017" t="str">
        <f>LOOKUP(Z1017,{0,4.08,5.4,6.72},{"Low","Medium Low","Medium High","High"})</f>
        <v>Medium High</v>
      </c>
      <c r="AK1017" t="str">
        <f>LOOKUP(AA1017,{0,3.41,4.83,6.25},{"Low","Medium Low","Medium High","High"})</f>
        <v>Medium Low</v>
      </c>
      <c r="AL1017" t="str">
        <f>LOOKUP(AB1017,{0,4.31,5.38,6.45},{"Low","Medium Low","Medium High","High"})</f>
        <v>Medium Low</v>
      </c>
      <c r="AM1017">
        <f>VLOOKUP(C1017,'CLEAN DATA'!$C$1:$BE$1213,25,FALSE)</f>
        <v>13</v>
      </c>
      <c r="AN1017">
        <f>VLOOKUP($C1017,'CLEAN DATA'!$C$1:$BE$1213,2,FALSE)</f>
        <v>51</v>
      </c>
      <c r="AO1017" t="str">
        <f t="shared" si="255"/>
        <v>51-60</v>
      </c>
      <c r="AP1017">
        <f>VLOOKUP(C1017,'AT Copy'!C1016:BP2228,66,FALSE)</f>
        <v>6</v>
      </c>
      <c r="AQ1017">
        <f>VLOOKUP(C1017,'AT Copy'!C1016:BP2228,40,FALSE)</f>
        <v>0</v>
      </c>
    </row>
    <row r="1018" spans="1:43" x14ac:dyDescent="0.2">
      <c r="A1018">
        <v>1017</v>
      </c>
      <c r="B1018" s="2">
        <v>44099.629895833335</v>
      </c>
      <c r="C1018" t="s">
        <v>1267</v>
      </c>
      <c r="D1018">
        <v>5</v>
      </c>
      <c r="E1018">
        <v>2</v>
      </c>
      <c r="F1018">
        <v>7</v>
      </c>
      <c r="G1018">
        <v>5</v>
      </c>
      <c r="H1018">
        <v>5</v>
      </c>
      <c r="I1018">
        <v>6</v>
      </c>
      <c r="J1018">
        <v>7</v>
      </c>
      <c r="K1018">
        <v>1</v>
      </c>
      <c r="L1018">
        <v>5</v>
      </c>
      <c r="M1018">
        <v>3</v>
      </c>
      <c r="N1018">
        <f t="shared" si="240"/>
        <v>5</v>
      </c>
      <c r="O1018">
        <f t="shared" si="241"/>
        <v>6</v>
      </c>
      <c r="P1018">
        <f t="shared" si="242"/>
        <v>7</v>
      </c>
      <c r="Q1018">
        <f t="shared" si="243"/>
        <v>3</v>
      </c>
      <c r="R1018">
        <f t="shared" si="244"/>
        <v>5</v>
      </c>
      <c r="S1018">
        <f t="shared" si="245"/>
        <v>2</v>
      </c>
      <c r="T1018">
        <f t="shared" si="246"/>
        <v>7</v>
      </c>
      <c r="U1018">
        <f t="shared" si="247"/>
        <v>7</v>
      </c>
      <c r="V1018">
        <f t="shared" si="248"/>
        <v>5</v>
      </c>
      <c r="W1018">
        <f t="shared" si="249"/>
        <v>5</v>
      </c>
      <c r="X1018">
        <f t="shared" si="250"/>
        <v>3.5</v>
      </c>
      <c r="Y1018">
        <f t="shared" si="251"/>
        <v>6.5</v>
      </c>
      <c r="Z1018">
        <f t="shared" si="252"/>
        <v>7</v>
      </c>
      <c r="AA1018">
        <f t="shared" si="253"/>
        <v>4</v>
      </c>
      <c r="AB1018">
        <f t="shared" si="254"/>
        <v>5</v>
      </c>
      <c r="AC1018">
        <v>4.4400000000000004</v>
      </c>
      <c r="AD1018">
        <v>5.23</v>
      </c>
      <c r="AE1018">
        <v>5.4</v>
      </c>
      <c r="AF1018">
        <v>4.83</v>
      </c>
      <c r="AG1018">
        <v>5.38</v>
      </c>
      <c r="AH1018" t="str">
        <f>LOOKUP(X1018,{0,2.99,4.44,5.89},{"Low","Medium Low","Medium High","High"})</f>
        <v>Medium Low</v>
      </c>
      <c r="AI1018" t="str">
        <f>LOOKUP(Y1018,{0,4.12,5.23,6.34},{"Low","Medium Low","Medium High","High"})</f>
        <v>High</v>
      </c>
      <c r="AJ1018" t="str">
        <f>LOOKUP(Z1018,{0,4.08,5.4,6.72},{"Low","Medium Low","Medium High","High"})</f>
        <v>High</v>
      </c>
      <c r="AK1018" t="str">
        <f>LOOKUP(AA1018,{0,3.41,4.83,6.25},{"Low","Medium Low","Medium High","High"})</f>
        <v>Medium Low</v>
      </c>
      <c r="AL1018" t="str">
        <f>LOOKUP(AB1018,{0,4.31,5.38,6.45},{"Low","Medium Low","Medium High","High"})</f>
        <v>Medium Low</v>
      </c>
      <c r="AM1018">
        <f>VLOOKUP(C1018,'CLEAN DATA'!$C$1:$BE$1213,25,FALSE)</f>
        <v>12</v>
      </c>
      <c r="AN1018">
        <f>VLOOKUP($C1018,'CLEAN DATA'!$C$1:$BE$1213,2,FALSE)</f>
        <v>42</v>
      </c>
      <c r="AO1018" t="str">
        <f t="shared" si="255"/>
        <v>41-50</v>
      </c>
      <c r="AP1018">
        <f>VLOOKUP(C1018,'AT Copy'!C1017:BP2229,66,FALSE)</f>
        <v>6</v>
      </c>
      <c r="AQ1018">
        <f>VLOOKUP(C1018,'AT Copy'!C1017:BP2229,40,FALSE)</f>
        <v>1</v>
      </c>
    </row>
    <row r="1019" spans="1:43" x14ac:dyDescent="0.2">
      <c r="A1019">
        <v>1018</v>
      </c>
      <c r="B1019" s="2">
        <v>44099.631238425929</v>
      </c>
      <c r="C1019" t="s">
        <v>1269</v>
      </c>
      <c r="D1019">
        <v>3</v>
      </c>
      <c r="E1019">
        <v>5</v>
      </c>
      <c r="F1019">
        <v>6</v>
      </c>
      <c r="G1019">
        <v>4</v>
      </c>
      <c r="H1019">
        <v>6</v>
      </c>
      <c r="I1019">
        <v>3</v>
      </c>
      <c r="J1019">
        <v>4</v>
      </c>
      <c r="K1019">
        <v>4</v>
      </c>
      <c r="L1019">
        <v>4</v>
      </c>
      <c r="M1019">
        <v>3</v>
      </c>
      <c r="N1019">
        <f t="shared" si="240"/>
        <v>3</v>
      </c>
      <c r="O1019">
        <f t="shared" si="241"/>
        <v>3</v>
      </c>
      <c r="P1019">
        <f t="shared" si="242"/>
        <v>6</v>
      </c>
      <c r="Q1019">
        <f t="shared" si="243"/>
        <v>4</v>
      </c>
      <c r="R1019">
        <f t="shared" si="244"/>
        <v>6</v>
      </c>
      <c r="S1019">
        <f t="shared" si="245"/>
        <v>5</v>
      </c>
      <c r="T1019">
        <f t="shared" si="246"/>
        <v>4</v>
      </c>
      <c r="U1019">
        <f t="shared" si="247"/>
        <v>4</v>
      </c>
      <c r="V1019">
        <f t="shared" si="248"/>
        <v>4</v>
      </c>
      <c r="W1019">
        <f t="shared" si="249"/>
        <v>5</v>
      </c>
      <c r="X1019">
        <f t="shared" si="250"/>
        <v>4</v>
      </c>
      <c r="Y1019">
        <f t="shared" si="251"/>
        <v>3.5</v>
      </c>
      <c r="Z1019">
        <f t="shared" si="252"/>
        <v>5</v>
      </c>
      <c r="AA1019">
        <f t="shared" si="253"/>
        <v>4</v>
      </c>
      <c r="AB1019">
        <f t="shared" si="254"/>
        <v>5.5</v>
      </c>
      <c r="AC1019">
        <v>4.4400000000000004</v>
      </c>
      <c r="AD1019">
        <v>5.23</v>
      </c>
      <c r="AE1019">
        <v>5.4</v>
      </c>
      <c r="AF1019">
        <v>4.83</v>
      </c>
      <c r="AG1019">
        <v>5.38</v>
      </c>
      <c r="AH1019" t="str">
        <f>LOOKUP(X1019,{0,2.99,4.44,5.89},{"Low","Medium Low","Medium High","High"})</f>
        <v>Medium Low</v>
      </c>
      <c r="AI1019" t="str">
        <f>LOOKUP(Y1019,{0,4.12,5.23,6.34},{"Low","Medium Low","Medium High","High"})</f>
        <v>Low</v>
      </c>
      <c r="AJ1019" t="str">
        <f>LOOKUP(Z1019,{0,4.08,5.4,6.72},{"Low","Medium Low","Medium High","High"})</f>
        <v>Medium Low</v>
      </c>
      <c r="AK1019" t="str">
        <f>LOOKUP(AA1019,{0,3.41,4.83,6.25},{"Low","Medium Low","Medium High","High"})</f>
        <v>Medium Low</v>
      </c>
      <c r="AL1019" t="str">
        <f>LOOKUP(AB1019,{0,4.31,5.38,6.45},{"Low","Medium Low","Medium High","High"})</f>
        <v>Medium High</v>
      </c>
      <c r="AM1019">
        <f>VLOOKUP(C1019,'CLEAN DATA'!$C$1:$BE$1213,25,FALSE)</f>
        <v>11</v>
      </c>
      <c r="AN1019">
        <f>VLOOKUP($C1019,'CLEAN DATA'!$C$1:$BE$1213,2,FALSE)</f>
        <v>44</v>
      </c>
      <c r="AO1019" t="str">
        <f t="shared" si="255"/>
        <v>41-50</v>
      </c>
      <c r="AP1019">
        <f>VLOOKUP(C1019,'AT Copy'!C1018:BP2230,66,FALSE)</f>
        <v>7</v>
      </c>
      <c r="AQ1019">
        <f>VLOOKUP(C1019,'AT Copy'!C1018:BP2230,40,FALSE)</f>
        <v>1</v>
      </c>
    </row>
    <row r="1020" spans="1:43" x14ac:dyDescent="0.2">
      <c r="A1020">
        <v>1019</v>
      </c>
      <c r="B1020" s="2">
        <v>44099.631284722222</v>
      </c>
      <c r="C1020" t="s">
        <v>1272</v>
      </c>
      <c r="D1020">
        <v>6</v>
      </c>
      <c r="E1020">
        <v>5</v>
      </c>
      <c r="F1020">
        <v>6</v>
      </c>
      <c r="G1020">
        <v>5</v>
      </c>
      <c r="H1020">
        <v>5</v>
      </c>
      <c r="I1020">
        <v>4</v>
      </c>
      <c r="J1020">
        <v>4</v>
      </c>
      <c r="K1020">
        <v>6</v>
      </c>
      <c r="L1020">
        <v>7</v>
      </c>
      <c r="M1020">
        <v>5</v>
      </c>
      <c r="N1020">
        <f t="shared" si="240"/>
        <v>6</v>
      </c>
      <c r="O1020">
        <f t="shared" si="241"/>
        <v>3</v>
      </c>
      <c r="P1020">
        <f t="shared" si="242"/>
        <v>6</v>
      </c>
      <c r="Q1020">
        <f t="shared" si="243"/>
        <v>3</v>
      </c>
      <c r="R1020">
        <f t="shared" si="244"/>
        <v>5</v>
      </c>
      <c r="S1020">
        <f t="shared" si="245"/>
        <v>4</v>
      </c>
      <c r="T1020">
        <f t="shared" si="246"/>
        <v>4</v>
      </c>
      <c r="U1020">
        <f t="shared" si="247"/>
        <v>2</v>
      </c>
      <c r="V1020">
        <f t="shared" si="248"/>
        <v>7</v>
      </c>
      <c r="W1020">
        <f t="shared" si="249"/>
        <v>3</v>
      </c>
      <c r="X1020">
        <f t="shared" si="250"/>
        <v>5</v>
      </c>
      <c r="Y1020">
        <f t="shared" si="251"/>
        <v>3.5</v>
      </c>
      <c r="Z1020">
        <f t="shared" si="252"/>
        <v>4</v>
      </c>
      <c r="AA1020">
        <f t="shared" si="253"/>
        <v>5</v>
      </c>
      <c r="AB1020">
        <f t="shared" si="254"/>
        <v>4</v>
      </c>
      <c r="AC1020">
        <v>4.4400000000000004</v>
      </c>
      <c r="AD1020">
        <v>5.23</v>
      </c>
      <c r="AE1020">
        <v>5.4</v>
      </c>
      <c r="AF1020">
        <v>4.83</v>
      </c>
      <c r="AG1020">
        <v>5.38</v>
      </c>
      <c r="AH1020" t="str">
        <f>LOOKUP(X1020,{0,2.99,4.44,5.89},{"Low","Medium Low","Medium High","High"})</f>
        <v>Medium High</v>
      </c>
      <c r="AI1020" t="str">
        <f>LOOKUP(Y1020,{0,4.12,5.23,6.34},{"Low","Medium Low","Medium High","High"})</f>
        <v>Low</v>
      </c>
      <c r="AJ1020" t="str">
        <f>LOOKUP(Z1020,{0,4.08,5.4,6.72},{"Low","Medium Low","Medium High","High"})</f>
        <v>Low</v>
      </c>
      <c r="AK1020" t="str">
        <f>LOOKUP(AA1020,{0,3.41,4.83,6.25},{"Low","Medium Low","Medium High","High"})</f>
        <v>Medium High</v>
      </c>
      <c r="AL1020" t="str">
        <f>LOOKUP(AB1020,{0,4.31,5.38,6.45},{"Low","Medium Low","Medium High","High"})</f>
        <v>Low</v>
      </c>
      <c r="AM1020">
        <f>VLOOKUP(C1020,'CLEAN DATA'!$C$1:$BE$1213,25,FALSE)</f>
        <v>1</v>
      </c>
      <c r="AN1020">
        <f>VLOOKUP($C1020,'CLEAN DATA'!$C$1:$BE$1213,2,FALSE)</f>
        <v>36</v>
      </c>
      <c r="AO1020" t="str">
        <f t="shared" si="255"/>
        <v>31-40</v>
      </c>
      <c r="AP1020">
        <f>VLOOKUP(C1020,'AT Copy'!C1019:BP2231,66,FALSE)</f>
        <v>1</v>
      </c>
      <c r="AQ1020">
        <f>VLOOKUP(C1020,'AT Copy'!C1019:BP2231,40,FALSE)</f>
        <v>0</v>
      </c>
    </row>
    <row r="1021" spans="1:43" x14ac:dyDescent="0.2">
      <c r="A1021">
        <v>1020</v>
      </c>
      <c r="B1021" s="2">
        <v>44099.632430555554</v>
      </c>
      <c r="C1021" t="s">
        <v>1273</v>
      </c>
      <c r="D1021">
        <v>1</v>
      </c>
      <c r="E1021">
        <v>1</v>
      </c>
      <c r="F1021">
        <v>6</v>
      </c>
      <c r="G1021">
        <v>3</v>
      </c>
      <c r="H1021">
        <v>6</v>
      </c>
      <c r="I1021">
        <v>7</v>
      </c>
      <c r="J1021">
        <v>2</v>
      </c>
      <c r="K1021">
        <v>2</v>
      </c>
      <c r="L1021">
        <v>6</v>
      </c>
      <c r="M1021">
        <v>5</v>
      </c>
      <c r="N1021">
        <f t="shared" si="240"/>
        <v>1</v>
      </c>
      <c r="O1021">
        <f t="shared" si="241"/>
        <v>7</v>
      </c>
      <c r="P1021">
        <f t="shared" si="242"/>
        <v>6</v>
      </c>
      <c r="Q1021">
        <f t="shared" si="243"/>
        <v>5</v>
      </c>
      <c r="R1021">
        <f t="shared" si="244"/>
        <v>6</v>
      </c>
      <c r="S1021">
        <f t="shared" si="245"/>
        <v>1</v>
      </c>
      <c r="T1021">
        <f t="shared" si="246"/>
        <v>2</v>
      </c>
      <c r="U1021">
        <f t="shared" si="247"/>
        <v>6</v>
      </c>
      <c r="V1021">
        <f t="shared" si="248"/>
        <v>6</v>
      </c>
      <c r="W1021">
        <f t="shared" si="249"/>
        <v>3</v>
      </c>
      <c r="X1021">
        <f t="shared" si="250"/>
        <v>1</v>
      </c>
      <c r="Y1021">
        <f t="shared" si="251"/>
        <v>4.5</v>
      </c>
      <c r="Z1021">
        <f t="shared" si="252"/>
        <v>6</v>
      </c>
      <c r="AA1021">
        <f t="shared" si="253"/>
        <v>5.5</v>
      </c>
      <c r="AB1021">
        <f t="shared" si="254"/>
        <v>4.5</v>
      </c>
      <c r="AC1021">
        <v>4.4400000000000004</v>
      </c>
      <c r="AD1021">
        <v>5.23</v>
      </c>
      <c r="AE1021">
        <v>5.4</v>
      </c>
      <c r="AF1021">
        <v>4.83</v>
      </c>
      <c r="AG1021">
        <v>5.38</v>
      </c>
      <c r="AH1021" t="str">
        <f>LOOKUP(X1021,{0,2.99,4.44,5.89},{"Low","Medium Low","Medium High","High"})</f>
        <v>Low</v>
      </c>
      <c r="AI1021" t="str">
        <f>LOOKUP(Y1021,{0,4.12,5.23,6.34},{"Low","Medium Low","Medium High","High"})</f>
        <v>Medium Low</v>
      </c>
      <c r="AJ1021" t="str">
        <f>LOOKUP(Z1021,{0,4.08,5.4,6.72},{"Low","Medium Low","Medium High","High"})</f>
        <v>Medium High</v>
      </c>
      <c r="AK1021" t="str">
        <f>LOOKUP(AA1021,{0,3.41,4.83,6.25},{"Low","Medium Low","Medium High","High"})</f>
        <v>Medium High</v>
      </c>
      <c r="AL1021" t="str">
        <f>LOOKUP(AB1021,{0,4.31,5.38,6.45},{"Low","Medium Low","Medium High","High"})</f>
        <v>Medium Low</v>
      </c>
      <c r="AM1021">
        <f>VLOOKUP(C1021,'CLEAN DATA'!$C$1:$BE$1213,25,FALSE)</f>
        <v>10</v>
      </c>
      <c r="AN1021">
        <f>VLOOKUP($C1021,'CLEAN DATA'!$C$1:$BE$1213,2,FALSE)</f>
        <v>52</v>
      </c>
      <c r="AO1021" t="str">
        <f t="shared" si="255"/>
        <v>51-60</v>
      </c>
      <c r="AP1021">
        <f>VLOOKUP(C1021,'AT Copy'!C1020:BP2232,66,FALSE)</f>
        <v>5</v>
      </c>
      <c r="AQ1021">
        <f>VLOOKUP(C1021,'AT Copy'!C1020:BP2232,40,FALSE)</f>
        <v>1</v>
      </c>
    </row>
    <row r="1022" spans="1:43" x14ac:dyDescent="0.2">
      <c r="A1022">
        <v>1021</v>
      </c>
      <c r="B1022" s="2">
        <v>44099.633368055554</v>
      </c>
      <c r="C1022" t="s">
        <v>1274</v>
      </c>
      <c r="D1022">
        <v>5</v>
      </c>
      <c r="E1022">
        <v>5</v>
      </c>
      <c r="F1022">
        <v>7</v>
      </c>
      <c r="G1022">
        <v>7</v>
      </c>
      <c r="H1022">
        <v>6</v>
      </c>
      <c r="I1022">
        <v>6</v>
      </c>
      <c r="J1022">
        <v>7</v>
      </c>
      <c r="K1022">
        <v>7</v>
      </c>
      <c r="L1022">
        <v>7</v>
      </c>
      <c r="M1022">
        <v>6</v>
      </c>
      <c r="N1022">
        <f t="shared" si="240"/>
        <v>5</v>
      </c>
      <c r="O1022">
        <f t="shared" si="241"/>
        <v>3</v>
      </c>
      <c r="P1022">
        <f t="shared" si="242"/>
        <v>7</v>
      </c>
      <c r="Q1022">
        <f t="shared" si="243"/>
        <v>1</v>
      </c>
      <c r="R1022">
        <f t="shared" si="244"/>
        <v>6</v>
      </c>
      <c r="S1022">
        <f t="shared" si="245"/>
        <v>2</v>
      </c>
      <c r="T1022">
        <f t="shared" si="246"/>
        <v>7</v>
      </c>
      <c r="U1022">
        <f t="shared" si="247"/>
        <v>1</v>
      </c>
      <c r="V1022">
        <f t="shared" si="248"/>
        <v>7</v>
      </c>
      <c r="W1022">
        <f t="shared" si="249"/>
        <v>2</v>
      </c>
      <c r="X1022">
        <f t="shared" si="250"/>
        <v>3.5</v>
      </c>
      <c r="Y1022">
        <f t="shared" si="251"/>
        <v>5</v>
      </c>
      <c r="Z1022">
        <f t="shared" si="252"/>
        <v>4</v>
      </c>
      <c r="AA1022">
        <f t="shared" si="253"/>
        <v>4</v>
      </c>
      <c r="AB1022">
        <f t="shared" si="254"/>
        <v>4</v>
      </c>
      <c r="AC1022">
        <v>4.4400000000000004</v>
      </c>
      <c r="AD1022">
        <v>5.23</v>
      </c>
      <c r="AE1022">
        <v>5.4</v>
      </c>
      <c r="AF1022">
        <v>4.83</v>
      </c>
      <c r="AG1022">
        <v>5.38</v>
      </c>
      <c r="AH1022" t="str">
        <f>LOOKUP(X1022,{0,2.99,4.44,5.89},{"Low","Medium Low","Medium High","High"})</f>
        <v>Medium Low</v>
      </c>
      <c r="AI1022" t="str">
        <f>LOOKUP(Y1022,{0,4.12,5.23,6.34},{"Low","Medium Low","Medium High","High"})</f>
        <v>Medium Low</v>
      </c>
      <c r="AJ1022" t="str">
        <f>LOOKUP(Z1022,{0,4.08,5.4,6.72},{"Low","Medium Low","Medium High","High"})</f>
        <v>Low</v>
      </c>
      <c r="AK1022" t="str">
        <f>LOOKUP(AA1022,{0,3.41,4.83,6.25},{"Low","Medium Low","Medium High","High"})</f>
        <v>Medium Low</v>
      </c>
      <c r="AL1022" t="str">
        <f>LOOKUP(AB1022,{0,4.31,5.38,6.45},{"Low","Medium Low","Medium High","High"})</f>
        <v>Low</v>
      </c>
      <c r="AM1022">
        <f>VLOOKUP(C1022,'CLEAN DATA'!$C$1:$BE$1213,25,FALSE)</f>
        <v>1</v>
      </c>
      <c r="AN1022">
        <f>VLOOKUP($C1022,'CLEAN DATA'!$C$1:$BE$1213,2,FALSE)</f>
        <v>40</v>
      </c>
      <c r="AO1022" t="str">
        <f t="shared" si="255"/>
        <v>31-40</v>
      </c>
      <c r="AP1022">
        <f>VLOOKUP(C1022,'AT Copy'!C1021:BP2233,66,FALSE)</f>
        <v>1</v>
      </c>
      <c r="AQ1022">
        <f>VLOOKUP(C1022,'AT Copy'!C1021:BP2233,40,FALSE)</f>
        <v>1</v>
      </c>
    </row>
    <row r="1023" spans="1:43" x14ac:dyDescent="0.2">
      <c r="A1023">
        <v>1022</v>
      </c>
      <c r="B1023" s="2">
        <v>44099.635208333333</v>
      </c>
      <c r="C1023" t="s">
        <v>1275</v>
      </c>
      <c r="D1023">
        <v>6</v>
      </c>
      <c r="E1023">
        <v>2</v>
      </c>
      <c r="F1023">
        <v>7</v>
      </c>
      <c r="G1023">
        <v>1</v>
      </c>
      <c r="H1023">
        <v>7</v>
      </c>
      <c r="I1023">
        <v>6</v>
      </c>
      <c r="J1023">
        <v>6</v>
      </c>
      <c r="K1023">
        <v>1</v>
      </c>
      <c r="L1023">
        <v>7</v>
      </c>
      <c r="M1023">
        <v>1</v>
      </c>
      <c r="N1023">
        <f t="shared" si="240"/>
        <v>6</v>
      </c>
      <c r="O1023">
        <f t="shared" si="241"/>
        <v>6</v>
      </c>
      <c r="P1023">
        <f t="shared" si="242"/>
        <v>7</v>
      </c>
      <c r="Q1023">
        <f t="shared" si="243"/>
        <v>7</v>
      </c>
      <c r="R1023">
        <f t="shared" si="244"/>
        <v>7</v>
      </c>
      <c r="S1023">
        <f t="shared" si="245"/>
        <v>2</v>
      </c>
      <c r="T1023">
        <f t="shared" si="246"/>
        <v>6</v>
      </c>
      <c r="U1023">
        <f t="shared" si="247"/>
        <v>7</v>
      </c>
      <c r="V1023">
        <f t="shared" si="248"/>
        <v>7</v>
      </c>
      <c r="W1023">
        <f t="shared" si="249"/>
        <v>7</v>
      </c>
      <c r="X1023">
        <f t="shared" si="250"/>
        <v>4</v>
      </c>
      <c r="Y1023">
        <f t="shared" si="251"/>
        <v>6</v>
      </c>
      <c r="Z1023">
        <f t="shared" si="252"/>
        <v>7</v>
      </c>
      <c r="AA1023">
        <f t="shared" si="253"/>
        <v>7</v>
      </c>
      <c r="AB1023">
        <f t="shared" si="254"/>
        <v>7</v>
      </c>
      <c r="AC1023">
        <v>4.4400000000000004</v>
      </c>
      <c r="AD1023">
        <v>5.23</v>
      </c>
      <c r="AE1023">
        <v>5.4</v>
      </c>
      <c r="AF1023">
        <v>4.83</v>
      </c>
      <c r="AG1023">
        <v>5.38</v>
      </c>
      <c r="AH1023" t="str">
        <f>LOOKUP(X1023,{0,2.99,4.44,5.89},{"Low","Medium Low","Medium High","High"})</f>
        <v>Medium Low</v>
      </c>
      <c r="AI1023" t="str">
        <f>LOOKUP(Y1023,{0,4.12,5.23,6.34},{"Low","Medium Low","Medium High","High"})</f>
        <v>Medium High</v>
      </c>
      <c r="AJ1023" t="str">
        <f>LOOKUP(Z1023,{0,4.08,5.4,6.72},{"Low","Medium Low","Medium High","High"})</f>
        <v>High</v>
      </c>
      <c r="AK1023" t="str">
        <f>LOOKUP(AA1023,{0,3.41,4.83,6.25},{"Low","Medium Low","Medium High","High"})</f>
        <v>High</v>
      </c>
      <c r="AL1023" t="str">
        <f>LOOKUP(AB1023,{0,4.31,5.38,6.45},{"Low","Medium Low","Medium High","High"})</f>
        <v>High</v>
      </c>
      <c r="AM1023">
        <f>VLOOKUP(C1023,'CLEAN DATA'!$C$1:$BE$1213,25,FALSE)</f>
        <v>9</v>
      </c>
      <c r="AN1023">
        <f>VLOOKUP($C1023,'CLEAN DATA'!$C$1:$BE$1213,2,FALSE)</f>
        <v>39</v>
      </c>
      <c r="AO1023" t="str">
        <f t="shared" si="255"/>
        <v>31-40</v>
      </c>
      <c r="AP1023">
        <f>VLOOKUP(C1023,'AT Copy'!C1022:BP2234,66,FALSE)</f>
        <v>8</v>
      </c>
      <c r="AQ1023">
        <f>VLOOKUP(C1023,'AT Copy'!C1022:BP2234,40,FALSE)</f>
        <v>0</v>
      </c>
    </row>
    <row r="1024" spans="1:43" x14ac:dyDescent="0.2">
      <c r="A1024">
        <v>1023</v>
      </c>
      <c r="B1024" s="2">
        <v>44099.636504629627</v>
      </c>
      <c r="C1024" t="s">
        <v>1276</v>
      </c>
      <c r="D1024">
        <v>6</v>
      </c>
      <c r="E1024">
        <v>2</v>
      </c>
      <c r="F1024">
        <v>6</v>
      </c>
      <c r="G1024">
        <v>2</v>
      </c>
      <c r="H1024">
        <v>5</v>
      </c>
      <c r="I1024">
        <v>3</v>
      </c>
      <c r="J1024">
        <v>7</v>
      </c>
      <c r="K1024">
        <v>3</v>
      </c>
      <c r="L1024">
        <v>7</v>
      </c>
      <c r="M1024">
        <v>5</v>
      </c>
      <c r="N1024">
        <f t="shared" si="240"/>
        <v>6</v>
      </c>
      <c r="O1024">
        <f t="shared" si="241"/>
        <v>6</v>
      </c>
      <c r="P1024">
        <f t="shared" si="242"/>
        <v>6</v>
      </c>
      <c r="Q1024">
        <f t="shared" si="243"/>
        <v>6</v>
      </c>
      <c r="R1024">
        <f t="shared" si="244"/>
        <v>5</v>
      </c>
      <c r="S1024">
        <f t="shared" si="245"/>
        <v>5</v>
      </c>
      <c r="T1024">
        <f t="shared" si="246"/>
        <v>7</v>
      </c>
      <c r="U1024">
        <f t="shared" si="247"/>
        <v>5</v>
      </c>
      <c r="V1024">
        <f t="shared" si="248"/>
        <v>7</v>
      </c>
      <c r="W1024">
        <f t="shared" si="249"/>
        <v>3</v>
      </c>
      <c r="X1024">
        <f t="shared" si="250"/>
        <v>5.5</v>
      </c>
      <c r="Y1024">
        <f t="shared" si="251"/>
        <v>6.5</v>
      </c>
      <c r="Z1024">
        <f t="shared" si="252"/>
        <v>5.5</v>
      </c>
      <c r="AA1024">
        <f t="shared" si="253"/>
        <v>6.5</v>
      </c>
      <c r="AB1024">
        <f t="shared" si="254"/>
        <v>4</v>
      </c>
      <c r="AC1024">
        <v>4.4400000000000004</v>
      </c>
      <c r="AD1024">
        <v>5.23</v>
      </c>
      <c r="AE1024">
        <v>5.4</v>
      </c>
      <c r="AF1024">
        <v>4.83</v>
      </c>
      <c r="AG1024">
        <v>5.38</v>
      </c>
      <c r="AH1024" t="str">
        <f>LOOKUP(X1024,{0,2.99,4.44,5.89},{"Low","Medium Low","Medium High","High"})</f>
        <v>Medium High</v>
      </c>
      <c r="AI1024" t="str">
        <f>LOOKUP(Y1024,{0,4.12,5.23,6.34},{"Low","Medium Low","Medium High","High"})</f>
        <v>High</v>
      </c>
      <c r="AJ1024" t="str">
        <f>LOOKUP(Z1024,{0,4.08,5.4,6.72},{"Low","Medium Low","Medium High","High"})</f>
        <v>Medium High</v>
      </c>
      <c r="AK1024" t="str">
        <f>LOOKUP(AA1024,{0,3.41,4.83,6.25},{"Low","Medium Low","Medium High","High"})</f>
        <v>High</v>
      </c>
      <c r="AL1024" t="str">
        <f>LOOKUP(AB1024,{0,4.31,5.38,6.45},{"Low","Medium Low","Medium High","High"})</f>
        <v>Low</v>
      </c>
      <c r="AM1024">
        <f>VLOOKUP(C1024,'CLEAN DATA'!$C$1:$BE$1213,25,FALSE)</f>
        <v>7</v>
      </c>
      <c r="AN1024">
        <f>VLOOKUP($C1024,'CLEAN DATA'!$C$1:$BE$1213,2,FALSE)</f>
        <v>54</v>
      </c>
      <c r="AO1024" t="str">
        <f t="shared" si="255"/>
        <v>51-60</v>
      </c>
      <c r="AP1024">
        <f>VLOOKUP(C1024,'AT Copy'!C1023:BP2235,66,FALSE)</f>
        <v>4</v>
      </c>
      <c r="AQ1024">
        <f>VLOOKUP(C1024,'AT Copy'!C1023:BP2235,40,FALSE)</f>
        <v>1</v>
      </c>
    </row>
    <row r="1025" spans="1:43" x14ac:dyDescent="0.2">
      <c r="A1025">
        <v>1024</v>
      </c>
      <c r="B1025" s="2">
        <v>44099.636967592596</v>
      </c>
      <c r="C1025" t="s">
        <v>1277</v>
      </c>
      <c r="D1025">
        <v>5</v>
      </c>
      <c r="E1025">
        <v>2</v>
      </c>
      <c r="F1025">
        <v>5</v>
      </c>
      <c r="G1025">
        <v>6</v>
      </c>
      <c r="H1025">
        <v>6</v>
      </c>
      <c r="I1025">
        <v>5</v>
      </c>
      <c r="J1025">
        <v>6</v>
      </c>
      <c r="K1025">
        <v>2</v>
      </c>
      <c r="L1025">
        <v>6</v>
      </c>
      <c r="M1025">
        <v>3</v>
      </c>
      <c r="N1025">
        <f t="shared" si="240"/>
        <v>5</v>
      </c>
      <c r="O1025">
        <f t="shared" si="241"/>
        <v>6</v>
      </c>
      <c r="P1025">
        <f t="shared" si="242"/>
        <v>5</v>
      </c>
      <c r="Q1025">
        <f t="shared" si="243"/>
        <v>2</v>
      </c>
      <c r="R1025">
        <f t="shared" si="244"/>
        <v>6</v>
      </c>
      <c r="S1025">
        <f t="shared" si="245"/>
        <v>3</v>
      </c>
      <c r="T1025">
        <f t="shared" si="246"/>
        <v>6</v>
      </c>
      <c r="U1025">
        <f t="shared" si="247"/>
        <v>6</v>
      </c>
      <c r="V1025">
        <f t="shared" si="248"/>
        <v>6</v>
      </c>
      <c r="W1025">
        <f t="shared" si="249"/>
        <v>5</v>
      </c>
      <c r="X1025">
        <f t="shared" si="250"/>
        <v>4</v>
      </c>
      <c r="Y1025">
        <f t="shared" si="251"/>
        <v>6</v>
      </c>
      <c r="Z1025">
        <f t="shared" si="252"/>
        <v>5.5</v>
      </c>
      <c r="AA1025">
        <f t="shared" si="253"/>
        <v>4</v>
      </c>
      <c r="AB1025">
        <f t="shared" si="254"/>
        <v>5.5</v>
      </c>
      <c r="AC1025">
        <v>4.4400000000000004</v>
      </c>
      <c r="AD1025">
        <v>5.23</v>
      </c>
      <c r="AE1025">
        <v>5.4</v>
      </c>
      <c r="AF1025">
        <v>4.83</v>
      </c>
      <c r="AG1025">
        <v>5.38</v>
      </c>
      <c r="AH1025" t="str">
        <f>LOOKUP(X1025,{0,2.99,4.44,5.89},{"Low","Medium Low","Medium High","High"})</f>
        <v>Medium Low</v>
      </c>
      <c r="AI1025" t="str">
        <f>LOOKUP(Y1025,{0,4.12,5.23,6.34},{"Low","Medium Low","Medium High","High"})</f>
        <v>Medium High</v>
      </c>
      <c r="AJ1025" t="str">
        <f>LOOKUP(Z1025,{0,4.08,5.4,6.72},{"Low","Medium Low","Medium High","High"})</f>
        <v>Medium High</v>
      </c>
      <c r="AK1025" t="str">
        <f>LOOKUP(AA1025,{0,3.41,4.83,6.25},{"Low","Medium Low","Medium High","High"})</f>
        <v>Medium Low</v>
      </c>
      <c r="AL1025" t="str">
        <f>LOOKUP(AB1025,{0,4.31,5.38,6.45},{"Low","Medium Low","Medium High","High"})</f>
        <v>Medium High</v>
      </c>
      <c r="AM1025">
        <f>VLOOKUP(C1025,'CLEAN DATA'!$C$1:$BE$1213,25,FALSE)</f>
        <v>13</v>
      </c>
      <c r="AN1025">
        <f>VLOOKUP($C1025,'CLEAN DATA'!$C$1:$BE$1213,2,FALSE)</f>
        <v>67</v>
      </c>
      <c r="AO1025" t="str">
        <f t="shared" si="255"/>
        <v>60+</v>
      </c>
      <c r="AP1025">
        <f>VLOOKUP(C1025,'AT Copy'!C1024:BP2236,66,FALSE)</f>
        <v>6</v>
      </c>
      <c r="AQ1025">
        <f>VLOOKUP(C1025,'AT Copy'!C1024:BP2236,40,FALSE)</f>
        <v>0</v>
      </c>
    </row>
    <row r="1026" spans="1:43" x14ac:dyDescent="0.2">
      <c r="A1026">
        <v>1025</v>
      </c>
      <c r="B1026" s="2">
        <v>44099.637175925927</v>
      </c>
      <c r="C1026" t="s">
        <v>1278</v>
      </c>
      <c r="D1026">
        <v>5</v>
      </c>
      <c r="E1026">
        <v>4</v>
      </c>
      <c r="F1026">
        <v>6</v>
      </c>
      <c r="G1026">
        <v>5</v>
      </c>
      <c r="H1026">
        <v>4</v>
      </c>
      <c r="I1026">
        <v>6</v>
      </c>
      <c r="J1026">
        <v>6</v>
      </c>
      <c r="K1026">
        <v>4</v>
      </c>
      <c r="L1026">
        <v>6</v>
      </c>
      <c r="M1026">
        <v>4</v>
      </c>
      <c r="N1026">
        <f t="shared" si="240"/>
        <v>5</v>
      </c>
      <c r="O1026">
        <f t="shared" si="241"/>
        <v>4</v>
      </c>
      <c r="P1026">
        <f t="shared" si="242"/>
        <v>6</v>
      </c>
      <c r="Q1026">
        <f t="shared" si="243"/>
        <v>3</v>
      </c>
      <c r="R1026">
        <f t="shared" si="244"/>
        <v>4</v>
      </c>
      <c r="S1026">
        <f t="shared" si="245"/>
        <v>2</v>
      </c>
      <c r="T1026">
        <f t="shared" si="246"/>
        <v>6</v>
      </c>
      <c r="U1026">
        <f t="shared" si="247"/>
        <v>4</v>
      </c>
      <c r="V1026">
        <f t="shared" si="248"/>
        <v>6</v>
      </c>
      <c r="W1026">
        <f t="shared" si="249"/>
        <v>4</v>
      </c>
      <c r="X1026">
        <f t="shared" si="250"/>
        <v>3.5</v>
      </c>
      <c r="Y1026">
        <f t="shared" si="251"/>
        <v>5</v>
      </c>
      <c r="Z1026">
        <f t="shared" si="252"/>
        <v>5</v>
      </c>
      <c r="AA1026">
        <f t="shared" si="253"/>
        <v>4.5</v>
      </c>
      <c r="AB1026">
        <f t="shared" si="254"/>
        <v>4</v>
      </c>
      <c r="AC1026">
        <v>4.4400000000000004</v>
      </c>
      <c r="AD1026">
        <v>5.23</v>
      </c>
      <c r="AE1026">
        <v>5.4</v>
      </c>
      <c r="AF1026">
        <v>4.83</v>
      </c>
      <c r="AG1026">
        <v>5.38</v>
      </c>
      <c r="AH1026" t="str">
        <f>LOOKUP(X1026,{0,2.99,4.44,5.89},{"Low","Medium Low","Medium High","High"})</f>
        <v>Medium Low</v>
      </c>
      <c r="AI1026" t="str">
        <f>LOOKUP(Y1026,{0,4.12,5.23,6.34},{"Low","Medium Low","Medium High","High"})</f>
        <v>Medium Low</v>
      </c>
      <c r="AJ1026" t="str">
        <f>LOOKUP(Z1026,{0,4.08,5.4,6.72},{"Low","Medium Low","Medium High","High"})</f>
        <v>Medium Low</v>
      </c>
      <c r="AK1026" t="str">
        <f>LOOKUP(AA1026,{0,3.41,4.83,6.25},{"Low","Medium Low","Medium High","High"})</f>
        <v>Medium Low</v>
      </c>
      <c r="AL1026" t="str">
        <f>LOOKUP(AB1026,{0,4.31,5.38,6.45},{"Low","Medium Low","Medium High","High"})</f>
        <v>Low</v>
      </c>
      <c r="AM1026">
        <f>VLOOKUP(C1026,'CLEAN DATA'!$C$1:$BE$1213,25,FALSE)</f>
        <v>14</v>
      </c>
      <c r="AN1026">
        <f>VLOOKUP($C1026,'CLEAN DATA'!$C$1:$BE$1213,2,FALSE)</f>
        <v>69</v>
      </c>
      <c r="AO1026" t="str">
        <f t="shared" si="255"/>
        <v>60+</v>
      </c>
      <c r="AP1026">
        <f>VLOOKUP(C1026,'AT Copy'!C1025:BP2237,66,FALSE)</f>
        <v>1</v>
      </c>
      <c r="AQ1026">
        <f>VLOOKUP(C1026,'AT Copy'!C1025:BP2237,40,FALSE)</f>
        <v>0</v>
      </c>
    </row>
    <row r="1027" spans="1:43" x14ac:dyDescent="0.2">
      <c r="A1027">
        <v>1026</v>
      </c>
      <c r="B1027" s="2">
        <v>44099.63722222222</v>
      </c>
      <c r="C1027" t="s">
        <v>1279</v>
      </c>
      <c r="D1027">
        <v>4</v>
      </c>
      <c r="E1027">
        <v>2</v>
      </c>
      <c r="F1027">
        <v>5</v>
      </c>
      <c r="G1027">
        <v>4</v>
      </c>
      <c r="H1027">
        <v>5</v>
      </c>
      <c r="I1027">
        <v>4</v>
      </c>
      <c r="J1027">
        <v>6</v>
      </c>
      <c r="K1027">
        <v>1</v>
      </c>
      <c r="L1027">
        <v>4</v>
      </c>
      <c r="M1027">
        <v>2</v>
      </c>
      <c r="N1027">
        <f t="shared" ref="N1027:N1090" si="256">D1027</f>
        <v>4</v>
      </c>
      <c r="O1027">
        <f t="shared" ref="O1027:O1090" si="257">IF(E1027=1,7,IF(E1027=2,6,IF(E1027=3,5,IF(E1027=4,4,IF(E1027=5,3,IF(E1027=6,2,IF(E1027=7,1,"")))))))</f>
        <v>6</v>
      </c>
      <c r="P1027">
        <f t="shared" ref="P1027:P1090" si="258">F1027</f>
        <v>5</v>
      </c>
      <c r="Q1027">
        <f t="shared" ref="Q1027:Q1090" si="259">IF(G1027=1,7,IF(G1027=2,6,IF(G1027=3,5,IF(G1027=4,4,IF(G1027=5,3,IF(G1027=6,2,IF(G1027=7,1,"")))))))</f>
        <v>4</v>
      </c>
      <c r="R1027">
        <f t="shared" ref="R1027:R1090" si="260">H1027</f>
        <v>5</v>
      </c>
      <c r="S1027">
        <f t="shared" ref="S1027:S1090" si="261">IF(I1027=1,7,IF(I1027=2,6,IF(I1027=3,5,IF(I1027=4,4,IF(I1027=5,3,IF(I1027=6,2,IF(I1027=7,1,"")))))))</f>
        <v>4</v>
      </c>
      <c r="T1027">
        <f t="shared" ref="T1027:T1090" si="262">J1027</f>
        <v>6</v>
      </c>
      <c r="U1027">
        <f t="shared" ref="U1027:U1090" si="263">IF(K1027=1,7,IF(K1027=2,6,IF(K1027=3,5,IF(K1027=4,4,IF(K1027=5,3,IF(K1027=6,2,IF(K1027=7,1,"")))))))</f>
        <v>7</v>
      </c>
      <c r="V1027">
        <f t="shared" ref="V1027:V1090" si="264">L1027</f>
        <v>4</v>
      </c>
      <c r="W1027">
        <f t="shared" ref="W1027:W1090" si="265">IF(M1027=1,7,IF(M1027=2,6,IF(M1027=3,5,IF(M1027=4,4,IF(M1027=5,3,IF(M1027=6,2,IF(M1027=7,1,"")))))))</f>
        <v>6</v>
      </c>
      <c r="X1027">
        <f t="shared" ref="X1027:X1090" si="266">(N1027+S1027)/2</f>
        <v>4</v>
      </c>
      <c r="Y1027">
        <f t="shared" ref="Y1027:Y1090" si="267">(O1027+T1027)/2</f>
        <v>6</v>
      </c>
      <c r="Z1027">
        <f t="shared" ref="Z1027:Z1090" si="268">(P1027+U1027)/2</f>
        <v>6</v>
      </c>
      <c r="AA1027">
        <f t="shared" ref="AA1027:AA1090" si="269">(Q1027+V1027)/2</f>
        <v>4</v>
      </c>
      <c r="AB1027">
        <f t="shared" ref="AB1027:AB1090" si="270">(R1027+W1027)/2</f>
        <v>5.5</v>
      </c>
      <c r="AC1027">
        <v>4.4400000000000004</v>
      </c>
      <c r="AD1027">
        <v>5.23</v>
      </c>
      <c r="AE1027">
        <v>5.4</v>
      </c>
      <c r="AF1027">
        <v>4.83</v>
      </c>
      <c r="AG1027">
        <v>5.38</v>
      </c>
      <c r="AH1027" t="str">
        <f>LOOKUP(X1027,{0,2.99,4.44,5.89},{"Low","Medium Low","Medium High","High"})</f>
        <v>Medium Low</v>
      </c>
      <c r="AI1027" t="str">
        <f>LOOKUP(Y1027,{0,4.12,5.23,6.34},{"Low","Medium Low","Medium High","High"})</f>
        <v>Medium High</v>
      </c>
      <c r="AJ1027" t="str">
        <f>LOOKUP(Z1027,{0,4.08,5.4,6.72},{"Low","Medium Low","Medium High","High"})</f>
        <v>Medium High</v>
      </c>
      <c r="AK1027" t="str">
        <f>LOOKUP(AA1027,{0,3.41,4.83,6.25},{"Low","Medium Low","Medium High","High"})</f>
        <v>Medium Low</v>
      </c>
      <c r="AL1027" t="str">
        <f>LOOKUP(AB1027,{0,4.31,5.38,6.45},{"Low","Medium Low","Medium High","High"})</f>
        <v>Medium High</v>
      </c>
      <c r="AM1027">
        <f>VLOOKUP(C1027,'CLEAN DATA'!$C$1:$BE$1213,25,FALSE)</f>
        <v>12</v>
      </c>
      <c r="AN1027">
        <f>VLOOKUP($C1027,'CLEAN DATA'!$C$1:$BE$1213,2,FALSE)</f>
        <v>42</v>
      </c>
      <c r="AO1027" t="str">
        <f t="shared" ref="AO1027:AO1090" si="271">IF(AN1027&lt;=20,"&lt;=30",IF(AN1027&lt;=25,"&lt;=30",IF(AN1027&lt;=30,"&lt;=30",IF(AN1027&lt;=35,"31-40",IF(AN1027&lt;=40,"31-40",IF(AN1027&lt;=45,"41-50",IF(AN1027&lt;=50,"41-50",IF(AN1027&lt;=55,"51-60",IF(AN1027&lt;=60,"51-60","60+")))))))))</f>
        <v>41-50</v>
      </c>
      <c r="AP1027">
        <f>VLOOKUP(C1027,'AT Copy'!C1026:BP2238,66,FALSE)</f>
        <v>6</v>
      </c>
      <c r="AQ1027">
        <f>VLOOKUP(C1027,'AT Copy'!C1026:BP2238,40,FALSE)</f>
        <v>1</v>
      </c>
    </row>
    <row r="1028" spans="1:43" x14ac:dyDescent="0.2">
      <c r="A1028">
        <v>1027</v>
      </c>
      <c r="B1028" s="2">
        <v>44099.637638888889</v>
      </c>
      <c r="C1028" t="s">
        <v>1281</v>
      </c>
      <c r="D1028">
        <v>2</v>
      </c>
      <c r="E1028">
        <v>3</v>
      </c>
      <c r="F1028">
        <v>6</v>
      </c>
      <c r="G1028">
        <v>2</v>
      </c>
      <c r="H1028">
        <v>6</v>
      </c>
      <c r="I1028">
        <v>6</v>
      </c>
      <c r="J1028">
        <v>5</v>
      </c>
      <c r="K1028">
        <v>4</v>
      </c>
      <c r="L1028">
        <v>5</v>
      </c>
      <c r="M1028">
        <v>4</v>
      </c>
      <c r="N1028">
        <f t="shared" si="256"/>
        <v>2</v>
      </c>
      <c r="O1028">
        <f t="shared" si="257"/>
        <v>5</v>
      </c>
      <c r="P1028">
        <f t="shared" si="258"/>
        <v>6</v>
      </c>
      <c r="Q1028">
        <f t="shared" si="259"/>
        <v>6</v>
      </c>
      <c r="R1028">
        <f t="shared" si="260"/>
        <v>6</v>
      </c>
      <c r="S1028">
        <f t="shared" si="261"/>
        <v>2</v>
      </c>
      <c r="T1028">
        <f t="shared" si="262"/>
        <v>5</v>
      </c>
      <c r="U1028">
        <f t="shared" si="263"/>
        <v>4</v>
      </c>
      <c r="V1028">
        <f t="shared" si="264"/>
        <v>5</v>
      </c>
      <c r="W1028">
        <f t="shared" si="265"/>
        <v>4</v>
      </c>
      <c r="X1028">
        <f t="shared" si="266"/>
        <v>2</v>
      </c>
      <c r="Y1028">
        <f t="shared" si="267"/>
        <v>5</v>
      </c>
      <c r="Z1028">
        <f t="shared" si="268"/>
        <v>5</v>
      </c>
      <c r="AA1028">
        <f t="shared" si="269"/>
        <v>5.5</v>
      </c>
      <c r="AB1028">
        <f t="shared" si="270"/>
        <v>5</v>
      </c>
      <c r="AC1028">
        <v>4.4400000000000004</v>
      </c>
      <c r="AD1028">
        <v>5.23</v>
      </c>
      <c r="AE1028">
        <v>5.4</v>
      </c>
      <c r="AF1028">
        <v>4.83</v>
      </c>
      <c r="AG1028">
        <v>5.38</v>
      </c>
      <c r="AH1028" t="str">
        <f>LOOKUP(X1028,{0,2.99,4.44,5.89},{"Low","Medium Low","Medium High","High"})</f>
        <v>Low</v>
      </c>
      <c r="AI1028" t="str">
        <f>LOOKUP(Y1028,{0,4.12,5.23,6.34},{"Low","Medium Low","Medium High","High"})</f>
        <v>Medium Low</v>
      </c>
      <c r="AJ1028" t="str">
        <f>LOOKUP(Z1028,{0,4.08,5.4,6.72},{"Low","Medium Low","Medium High","High"})</f>
        <v>Medium Low</v>
      </c>
      <c r="AK1028" t="str">
        <f>LOOKUP(AA1028,{0,3.41,4.83,6.25},{"Low","Medium Low","Medium High","High"})</f>
        <v>Medium High</v>
      </c>
      <c r="AL1028" t="str">
        <f>LOOKUP(AB1028,{0,4.31,5.38,6.45},{"Low","Medium Low","Medium High","High"})</f>
        <v>Medium Low</v>
      </c>
      <c r="AM1028">
        <f>VLOOKUP(C1028,'CLEAN DATA'!$C$1:$BE$1213,25,FALSE)</f>
        <v>7</v>
      </c>
      <c r="AN1028">
        <f>VLOOKUP($C1028,'CLEAN DATA'!$C$1:$BE$1213,2,FALSE)</f>
        <v>33</v>
      </c>
      <c r="AO1028" t="str">
        <f t="shared" si="271"/>
        <v>31-40</v>
      </c>
      <c r="AP1028">
        <f>VLOOKUP(C1028,'AT Copy'!C1027:BP2239,66,FALSE)</f>
        <v>3</v>
      </c>
      <c r="AQ1028">
        <f>VLOOKUP(C1028,'AT Copy'!C1027:BP2239,40,FALSE)</f>
        <v>0</v>
      </c>
    </row>
    <row r="1029" spans="1:43" x14ac:dyDescent="0.2">
      <c r="A1029">
        <v>1028</v>
      </c>
      <c r="B1029" s="2">
        <v>44099.638206018521</v>
      </c>
      <c r="C1029" t="s">
        <v>1282</v>
      </c>
      <c r="D1029">
        <v>7</v>
      </c>
      <c r="E1029">
        <v>1</v>
      </c>
      <c r="F1029">
        <v>7</v>
      </c>
      <c r="G1029">
        <v>1</v>
      </c>
      <c r="H1029">
        <v>1</v>
      </c>
      <c r="I1029">
        <v>2</v>
      </c>
      <c r="J1029">
        <v>7</v>
      </c>
      <c r="K1029">
        <v>1</v>
      </c>
      <c r="L1029">
        <v>7</v>
      </c>
      <c r="M1029">
        <v>2</v>
      </c>
      <c r="N1029">
        <f t="shared" si="256"/>
        <v>7</v>
      </c>
      <c r="O1029">
        <f t="shared" si="257"/>
        <v>7</v>
      </c>
      <c r="P1029">
        <f t="shared" si="258"/>
        <v>7</v>
      </c>
      <c r="Q1029">
        <f t="shared" si="259"/>
        <v>7</v>
      </c>
      <c r="R1029">
        <f t="shared" si="260"/>
        <v>1</v>
      </c>
      <c r="S1029">
        <f t="shared" si="261"/>
        <v>6</v>
      </c>
      <c r="T1029">
        <f t="shared" si="262"/>
        <v>7</v>
      </c>
      <c r="U1029">
        <f t="shared" si="263"/>
        <v>7</v>
      </c>
      <c r="V1029">
        <f t="shared" si="264"/>
        <v>7</v>
      </c>
      <c r="W1029">
        <f t="shared" si="265"/>
        <v>6</v>
      </c>
      <c r="X1029">
        <f t="shared" si="266"/>
        <v>6.5</v>
      </c>
      <c r="Y1029">
        <f t="shared" si="267"/>
        <v>7</v>
      </c>
      <c r="Z1029">
        <f t="shared" si="268"/>
        <v>7</v>
      </c>
      <c r="AA1029">
        <f t="shared" si="269"/>
        <v>7</v>
      </c>
      <c r="AB1029">
        <f t="shared" si="270"/>
        <v>3.5</v>
      </c>
      <c r="AC1029">
        <v>4.4400000000000004</v>
      </c>
      <c r="AD1029">
        <v>5.23</v>
      </c>
      <c r="AE1029">
        <v>5.4</v>
      </c>
      <c r="AF1029">
        <v>4.83</v>
      </c>
      <c r="AG1029">
        <v>5.38</v>
      </c>
      <c r="AH1029" t="str">
        <f>LOOKUP(X1029,{0,2.99,4.44,5.89},{"Low","Medium Low","Medium High","High"})</f>
        <v>High</v>
      </c>
      <c r="AI1029" t="str">
        <f>LOOKUP(Y1029,{0,4.12,5.23,6.34},{"Low","Medium Low","Medium High","High"})</f>
        <v>High</v>
      </c>
      <c r="AJ1029" t="str">
        <f>LOOKUP(Z1029,{0,4.08,5.4,6.72},{"Low","Medium Low","Medium High","High"})</f>
        <v>High</v>
      </c>
      <c r="AK1029" t="str">
        <f>LOOKUP(AA1029,{0,3.41,4.83,6.25},{"Low","Medium Low","Medium High","High"})</f>
        <v>High</v>
      </c>
      <c r="AL1029" t="str">
        <f>LOOKUP(AB1029,{0,4.31,5.38,6.45},{"Low","Medium Low","Medium High","High"})</f>
        <v>Low</v>
      </c>
      <c r="AM1029">
        <f>VLOOKUP(C1029,'CLEAN DATA'!$C$1:$BE$1213,25,FALSE)</f>
        <v>3</v>
      </c>
      <c r="AN1029">
        <f>VLOOKUP($C1029,'CLEAN DATA'!$C$1:$BE$1213,2,FALSE)</f>
        <v>64</v>
      </c>
      <c r="AO1029" t="str">
        <f t="shared" si="271"/>
        <v>60+</v>
      </c>
      <c r="AP1029">
        <f>VLOOKUP(C1029,'AT Copy'!C1028:BP2240,66,FALSE)</f>
        <v>4</v>
      </c>
      <c r="AQ1029">
        <f>VLOOKUP(C1029,'AT Copy'!C1028:BP2240,40,FALSE)</f>
        <v>1</v>
      </c>
    </row>
    <row r="1030" spans="1:43" x14ac:dyDescent="0.2">
      <c r="A1030">
        <v>1029</v>
      </c>
      <c r="B1030" s="2">
        <v>44099.63890046296</v>
      </c>
      <c r="C1030" t="s">
        <v>1283</v>
      </c>
      <c r="D1030">
        <v>4</v>
      </c>
      <c r="E1030">
        <v>1</v>
      </c>
      <c r="F1030">
        <v>7</v>
      </c>
      <c r="G1030">
        <v>1</v>
      </c>
      <c r="H1030">
        <v>7</v>
      </c>
      <c r="I1030">
        <v>6</v>
      </c>
      <c r="J1030">
        <v>7</v>
      </c>
      <c r="K1030">
        <v>1</v>
      </c>
      <c r="L1030">
        <v>7</v>
      </c>
      <c r="M1030">
        <v>6</v>
      </c>
      <c r="N1030">
        <f t="shared" si="256"/>
        <v>4</v>
      </c>
      <c r="O1030">
        <f t="shared" si="257"/>
        <v>7</v>
      </c>
      <c r="P1030">
        <f t="shared" si="258"/>
        <v>7</v>
      </c>
      <c r="Q1030">
        <f t="shared" si="259"/>
        <v>7</v>
      </c>
      <c r="R1030">
        <f t="shared" si="260"/>
        <v>7</v>
      </c>
      <c r="S1030">
        <f t="shared" si="261"/>
        <v>2</v>
      </c>
      <c r="T1030">
        <f t="shared" si="262"/>
        <v>7</v>
      </c>
      <c r="U1030">
        <f t="shared" si="263"/>
        <v>7</v>
      </c>
      <c r="V1030">
        <f t="shared" si="264"/>
        <v>7</v>
      </c>
      <c r="W1030">
        <f t="shared" si="265"/>
        <v>2</v>
      </c>
      <c r="X1030">
        <f t="shared" si="266"/>
        <v>3</v>
      </c>
      <c r="Y1030">
        <f t="shared" si="267"/>
        <v>7</v>
      </c>
      <c r="Z1030">
        <f t="shared" si="268"/>
        <v>7</v>
      </c>
      <c r="AA1030">
        <f t="shared" si="269"/>
        <v>7</v>
      </c>
      <c r="AB1030">
        <f t="shared" si="270"/>
        <v>4.5</v>
      </c>
      <c r="AC1030">
        <v>4.4400000000000004</v>
      </c>
      <c r="AD1030">
        <v>5.23</v>
      </c>
      <c r="AE1030">
        <v>5.4</v>
      </c>
      <c r="AF1030">
        <v>4.83</v>
      </c>
      <c r="AG1030">
        <v>5.38</v>
      </c>
      <c r="AH1030" t="str">
        <f>LOOKUP(X1030,{0,2.99,4.44,5.89},{"Low","Medium Low","Medium High","High"})</f>
        <v>Medium Low</v>
      </c>
      <c r="AI1030" t="str">
        <f>LOOKUP(Y1030,{0,4.12,5.23,6.34},{"Low","Medium Low","Medium High","High"})</f>
        <v>High</v>
      </c>
      <c r="AJ1030" t="str">
        <f>LOOKUP(Z1030,{0,4.08,5.4,6.72},{"Low","Medium Low","Medium High","High"})</f>
        <v>High</v>
      </c>
      <c r="AK1030" t="str">
        <f>LOOKUP(AA1030,{0,3.41,4.83,6.25},{"Low","Medium Low","Medium High","High"})</f>
        <v>High</v>
      </c>
      <c r="AL1030" t="str">
        <f>LOOKUP(AB1030,{0,4.31,5.38,6.45},{"Low","Medium Low","Medium High","High"})</f>
        <v>Medium Low</v>
      </c>
      <c r="AM1030">
        <f>VLOOKUP(C1030,'CLEAN DATA'!$C$1:$BE$1213,25,FALSE)</f>
        <v>1</v>
      </c>
      <c r="AN1030">
        <f>VLOOKUP($C1030,'CLEAN DATA'!$C$1:$BE$1213,2,FALSE)</f>
        <v>42</v>
      </c>
      <c r="AO1030" t="str">
        <f t="shared" si="271"/>
        <v>41-50</v>
      </c>
      <c r="AP1030">
        <f>VLOOKUP(C1030,'AT Copy'!C1029:BP2241,66,FALSE)</f>
        <v>2</v>
      </c>
      <c r="AQ1030">
        <f>VLOOKUP(C1030,'AT Copy'!C1029:BP2241,40,FALSE)</f>
        <v>1</v>
      </c>
    </row>
    <row r="1031" spans="1:43" x14ac:dyDescent="0.2">
      <c r="A1031">
        <v>1030</v>
      </c>
      <c r="B1031" s="2">
        <v>44099.639097222222</v>
      </c>
      <c r="C1031" t="s">
        <v>1284</v>
      </c>
      <c r="D1031">
        <v>2</v>
      </c>
      <c r="E1031">
        <v>6</v>
      </c>
      <c r="F1031">
        <v>5</v>
      </c>
      <c r="G1031">
        <v>6</v>
      </c>
      <c r="H1031">
        <v>5</v>
      </c>
      <c r="I1031">
        <v>5</v>
      </c>
      <c r="J1031">
        <v>5</v>
      </c>
      <c r="K1031">
        <v>2</v>
      </c>
      <c r="L1031">
        <v>4</v>
      </c>
      <c r="M1031">
        <v>4</v>
      </c>
      <c r="N1031">
        <f t="shared" si="256"/>
        <v>2</v>
      </c>
      <c r="O1031">
        <f t="shared" si="257"/>
        <v>2</v>
      </c>
      <c r="P1031">
        <f t="shared" si="258"/>
        <v>5</v>
      </c>
      <c r="Q1031">
        <f t="shared" si="259"/>
        <v>2</v>
      </c>
      <c r="R1031">
        <f t="shared" si="260"/>
        <v>5</v>
      </c>
      <c r="S1031">
        <f t="shared" si="261"/>
        <v>3</v>
      </c>
      <c r="T1031">
        <f t="shared" si="262"/>
        <v>5</v>
      </c>
      <c r="U1031">
        <f t="shared" si="263"/>
        <v>6</v>
      </c>
      <c r="V1031">
        <f t="shared" si="264"/>
        <v>4</v>
      </c>
      <c r="W1031">
        <f t="shared" si="265"/>
        <v>4</v>
      </c>
      <c r="X1031">
        <f t="shared" si="266"/>
        <v>2.5</v>
      </c>
      <c r="Y1031">
        <f t="shared" si="267"/>
        <v>3.5</v>
      </c>
      <c r="Z1031">
        <f t="shared" si="268"/>
        <v>5.5</v>
      </c>
      <c r="AA1031">
        <f t="shared" si="269"/>
        <v>3</v>
      </c>
      <c r="AB1031">
        <f t="shared" si="270"/>
        <v>4.5</v>
      </c>
      <c r="AC1031">
        <v>4.4400000000000004</v>
      </c>
      <c r="AD1031">
        <v>5.23</v>
      </c>
      <c r="AE1031">
        <v>5.4</v>
      </c>
      <c r="AF1031">
        <v>4.83</v>
      </c>
      <c r="AG1031">
        <v>5.38</v>
      </c>
      <c r="AH1031" t="str">
        <f>LOOKUP(X1031,{0,2.99,4.44,5.89},{"Low","Medium Low","Medium High","High"})</f>
        <v>Low</v>
      </c>
      <c r="AI1031" t="str">
        <f>LOOKUP(Y1031,{0,4.12,5.23,6.34},{"Low","Medium Low","Medium High","High"})</f>
        <v>Low</v>
      </c>
      <c r="AJ1031" t="str">
        <f>LOOKUP(Z1031,{0,4.08,5.4,6.72},{"Low","Medium Low","Medium High","High"})</f>
        <v>Medium High</v>
      </c>
      <c r="AK1031" t="str">
        <f>LOOKUP(AA1031,{0,3.41,4.83,6.25},{"Low","Medium Low","Medium High","High"})</f>
        <v>Low</v>
      </c>
      <c r="AL1031" t="str">
        <f>LOOKUP(AB1031,{0,4.31,5.38,6.45},{"Low","Medium Low","Medium High","High"})</f>
        <v>Medium Low</v>
      </c>
      <c r="AM1031">
        <f>VLOOKUP(C1031,'CLEAN DATA'!$C$1:$BE$1213,25,FALSE)</f>
        <v>3</v>
      </c>
      <c r="AN1031">
        <f>VLOOKUP($C1031,'CLEAN DATA'!$C$1:$BE$1213,2,FALSE)</f>
        <v>48</v>
      </c>
      <c r="AO1031" t="str">
        <f t="shared" si="271"/>
        <v>41-50</v>
      </c>
      <c r="AP1031">
        <f>VLOOKUP(C1031,'AT Copy'!C1030:BP2242,66,FALSE)</f>
        <v>5</v>
      </c>
      <c r="AQ1031">
        <f>VLOOKUP(C1031,'AT Copy'!C1030:BP2242,40,FALSE)</f>
        <v>1</v>
      </c>
    </row>
    <row r="1032" spans="1:43" x14ac:dyDescent="0.2">
      <c r="A1032">
        <v>1031</v>
      </c>
      <c r="B1032" s="2">
        <v>44099.639351851853</v>
      </c>
      <c r="C1032" t="s">
        <v>1285</v>
      </c>
      <c r="D1032">
        <v>1</v>
      </c>
      <c r="E1032">
        <v>3</v>
      </c>
      <c r="F1032">
        <v>7</v>
      </c>
      <c r="G1032">
        <v>1</v>
      </c>
      <c r="H1032">
        <v>7</v>
      </c>
      <c r="I1032">
        <v>6</v>
      </c>
      <c r="J1032">
        <v>2</v>
      </c>
      <c r="K1032">
        <v>1</v>
      </c>
      <c r="L1032">
        <v>6</v>
      </c>
      <c r="M1032">
        <v>1</v>
      </c>
      <c r="N1032">
        <f t="shared" si="256"/>
        <v>1</v>
      </c>
      <c r="O1032">
        <f t="shared" si="257"/>
        <v>5</v>
      </c>
      <c r="P1032">
        <f t="shared" si="258"/>
        <v>7</v>
      </c>
      <c r="Q1032">
        <f t="shared" si="259"/>
        <v>7</v>
      </c>
      <c r="R1032">
        <f t="shared" si="260"/>
        <v>7</v>
      </c>
      <c r="S1032">
        <f t="shared" si="261"/>
        <v>2</v>
      </c>
      <c r="T1032">
        <f t="shared" si="262"/>
        <v>2</v>
      </c>
      <c r="U1032">
        <f t="shared" si="263"/>
        <v>7</v>
      </c>
      <c r="V1032">
        <f t="shared" si="264"/>
        <v>6</v>
      </c>
      <c r="W1032">
        <f t="shared" si="265"/>
        <v>7</v>
      </c>
      <c r="X1032">
        <f t="shared" si="266"/>
        <v>1.5</v>
      </c>
      <c r="Y1032">
        <f t="shared" si="267"/>
        <v>3.5</v>
      </c>
      <c r="Z1032">
        <f t="shared" si="268"/>
        <v>7</v>
      </c>
      <c r="AA1032">
        <f t="shared" si="269"/>
        <v>6.5</v>
      </c>
      <c r="AB1032">
        <f t="shared" si="270"/>
        <v>7</v>
      </c>
      <c r="AC1032">
        <v>4.4400000000000004</v>
      </c>
      <c r="AD1032">
        <v>5.23</v>
      </c>
      <c r="AE1032">
        <v>5.4</v>
      </c>
      <c r="AF1032">
        <v>4.83</v>
      </c>
      <c r="AG1032">
        <v>5.38</v>
      </c>
      <c r="AH1032" t="str">
        <f>LOOKUP(X1032,{0,2.99,4.44,5.89},{"Low","Medium Low","Medium High","High"})</f>
        <v>Low</v>
      </c>
      <c r="AI1032" t="str">
        <f>LOOKUP(Y1032,{0,4.12,5.23,6.34},{"Low","Medium Low","Medium High","High"})</f>
        <v>Low</v>
      </c>
      <c r="AJ1032" t="str">
        <f>LOOKUP(Z1032,{0,4.08,5.4,6.72},{"Low","Medium Low","Medium High","High"})</f>
        <v>High</v>
      </c>
      <c r="AK1032" t="str">
        <f>LOOKUP(AA1032,{0,3.41,4.83,6.25},{"Low","Medium Low","Medium High","High"})</f>
        <v>High</v>
      </c>
      <c r="AL1032" t="str">
        <f>LOOKUP(AB1032,{0,4.31,5.38,6.45},{"Low","Medium Low","Medium High","High"})</f>
        <v>High</v>
      </c>
      <c r="AM1032">
        <f>VLOOKUP(C1032,'CLEAN DATA'!$C$1:$BE$1213,25,FALSE)</f>
        <v>9</v>
      </c>
      <c r="AN1032">
        <f>VLOOKUP($C1032,'CLEAN DATA'!$C$1:$BE$1213,2,FALSE)</f>
        <v>38</v>
      </c>
      <c r="AO1032" t="str">
        <f t="shared" si="271"/>
        <v>31-40</v>
      </c>
      <c r="AP1032">
        <f>VLOOKUP(C1032,'AT Copy'!C1031:BP2243,66,FALSE)</f>
        <v>3</v>
      </c>
      <c r="AQ1032">
        <f>VLOOKUP(C1032,'AT Copy'!C1031:BP2243,40,FALSE)</f>
        <v>0</v>
      </c>
    </row>
    <row r="1033" spans="1:43" x14ac:dyDescent="0.2">
      <c r="A1033">
        <v>1032</v>
      </c>
      <c r="B1033" s="2">
        <v>44099.639675925922</v>
      </c>
      <c r="C1033" t="s">
        <v>1286</v>
      </c>
      <c r="D1033">
        <v>3</v>
      </c>
      <c r="E1033">
        <v>4</v>
      </c>
      <c r="F1033">
        <v>6</v>
      </c>
      <c r="G1033">
        <v>5</v>
      </c>
      <c r="H1033">
        <v>6</v>
      </c>
      <c r="I1033">
        <v>5</v>
      </c>
      <c r="J1033">
        <v>3</v>
      </c>
      <c r="K1033">
        <v>1</v>
      </c>
      <c r="L1033">
        <v>5</v>
      </c>
      <c r="M1033">
        <v>3</v>
      </c>
      <c r="N1033">
        <f t="shared" si="256"/>
        <v>3</v>
      </c>
      <c r="O1033">
        <f t="shared" si="257"/>
        <v>4</v>
      </c>
      <c r="P1033">
        <f t="shared" si="258"/>
        <v>6</v>
      </c>
      <c r="Q1033">
        <f t="shared" si="259"/>
        <v>3</v>
      </c>
      <c r="R1033">
        <f t="shared" si="260"/>
        <v>6</v>
      </c>
      <c r="S1033">
        <f t="shared" si="261"/>
        <v>3</v>
      </c>
      <c r="T1033">
        <f t="shared" si="262"/>
        <v>3</v>
      </c>
      <c r="U1033">
        <f t="shared" si="263"/>
        <v>7</v>
      </c>
      <c r="V1033">
        <f t="shared" si="264"/>
        <v>5</v>
      </c>
      <c r="W1033">
        <f t="shared" si="265"/>
        <v>5</v>
      </c>
      <c r="X1033">
        <f t="shared" si="266"/>
        <v>3</v>
      </c>
      <c r="Y1033">
        <f t="shared" si="267"/>
        <v>3.5</v>
      </c>
      <c r="Z1033">
        <f t="shared" si="268"/>
        <v>6.5</v>
      </c>
      <c r="AA1033">
        <f t="shared" si="269"/>
        <v>4</v>
      </c>
      <c r="AB1033">
        <f t="shared" si="270"/>
        <v>5.5</v>
      </c>
      <c r="AC1033">
        <v>4.4400000000000004</v>
      </c>
      <c r="AD1033">
        <v>5.23</v>
      </c>
      <c r="AE1033">
        <v>5.4</v>
      </c>
      <c r="AF1033">
        <v>4.83</v>
      </c>
      <c r="AG1033">
        <v>5.38</v>
      </c>
      <c r="AH1033" t="str">
        <f>LOOKUP(X1033,{0,2.99,4.44,5.89},{"Low","Medium Low","Medium High","High"})</f>
        <v>Medium Low</v>
      </c>
      <c r="AI1033" t="str">
        <f>LOOKUP(Y1033,{0,4.12,5.23,6.34},{"Low","Medium Low","Medium High","High"})</f>
        <v>Low</v>
      </c>
      <c r="AJ1033" t="str">
        <f>LOOKUP(Z1033,{0,4.08,5.4,6.72},{"Low","Medium Low","Medium High","High"})</f>
        <v>Medium High</v>
      </c>
      <c r="AK1033" t="str">
        <f>LOOKUP(AA1033,{0,3.41,4.83,6.25},{"Low","Medium Low","Medium High","High"})</f>
        <v>Medium Low</v>
      </c>
      <c r="AL1033" t="str">
        <f>LOOKUP(AB1033,{0,4.31,5.38,6.45},{"Low","Medium Low","Medium High","High"})</f>
        <v>Medium High</v>
      </c>
      <c r="AM1033">
        <f>VLOOKUP(C1033,'CLEAN DATA'!$C$1:$BE$1213,25,FALSE)</f>
        <v>10</v>
      </c>
      <c r="AN1033">
        <f>VLOOKUP($C1033,'CLEAN DATA'!$C$1:$BE$1213,2,FALSE)</f>
        <v>61</v>
      </c>
      <c r="AO1033" t="str">
        <f t="shared" si="271"/>
        <v>60+</v>
      </c>
      <c r="AP1033">
        <f>VLOOKUP(C1033,'AT Copy'!C1032:BP2244,66,FALSE)</f>
        <v>3</v>
      </c>
      <c r="AQ1033">
        <f>VLOOKUP(C1033,'AT Copy'!C1032:BP2244,40,FALSE)</f>
        <v>1</v>
      </c>
    </row>
    <row r="1034" spans="1:43" x14ac:dyDescent="0.2">
      <c r="A1034">
        <v>1033</v>
      </c>
      <c r="B1034" s="2">
        <v>44099.64</v>
      </c>
      <c r="C1034" t="s">
        <v>1287</v>
      </c>
      <c r="D1034">
        <v>5</v>
      </c>
      <c r="E1034">
        <v>2</v>
      </c>
      <c r="F1034">
        <v>7</v>
      </c>
      <c r="G1034">
        <v>2</v>
      </c>
      <c r="H1034">
        <v>6</v>
      </c>
      <c r="I1034">
        <v>6</v>
      </c>
      <c r="J1034">
        <v>7</v>
      </c>
      <c r="K1034">
        <v>5</v>
      </c>
      <c r="L1034">
        <v>5</v>
      </c>
      <c r="M1034">
        <v>4</v>
      </c>
      <c r="N1034">
        <f t="shared" si="256"/>
        <v>5</v>
      </c>
      <c r="O1034">
        <f t="shared" si="257"/>
        <v>6</v>
      </c>
      <c r="P1034">
        <f t="shared" si="258"/>
        <v>7</v>
      </c>
      <c r="Q1034">
        <f t="shared" si="259"/>
        <v>6</v>
      </c>
      <c r="R1034">
        <f t="shared" si="260"/>
        <v>6</v>
      </c>
      <c r="S1034">
        <f t="shared" si="261"/>
        <v>2</v>
      </c>
      <c r="T1034">
        <f t="shared" si="262"/>
        <v>7</v>
      </c>
      <c r="U1034">
        <f t="shared" si="263"/>
        <v>3</v>
      </c>
      <c r="V1034">
        <f t="shared" si="264"/>
        <v>5</v>
      </c>
      <c r="W1034">
        <f t="shared" si="265"/>
        <v>4</v>
      </c>
      <c r="X1034">
        <f t="shared" si="266"/>
        <v>3.5</v>
      </c>
      <c r="Y1034">
        <f t="shared" si="267"/>
        <v>6.5</v>
      </c>
      <c r="Z1034">
        <f t="shared" si="268"/>
        <v>5</v>
      </c>
      <c r="AA1034">
        <f t="shared" si="269"/>
        <v>5.5</v>
      </c>
      <c r="AB1034">
        <f t="shared" si="270"/>
        <v>5</v>
      </c>
      <c r="AC1034">
        <v>4.4400000000000004</v>
      </c>
      <c r="AD1034">
        <v>5.23</v>
      </c>
      <c r="AE1034">
        <v>5.4</v>
      </c>
      <c r="AF1034">
        <v>4.83</v>
      </c>
      <c r="AG1034">
        <v>5.38</v>
      </c>
      <c r="AH1034" t="str">
        <f>LOOKUP(X1034,{0,2.99,4.44,5.89},{"Low","Medium Low","Medium High","High"})</f>
        <v>Medium Low</v>
      </c>
      <c r="AI1034" t="str">
        <f>LOOKUP(Y1034,{0,4.12,5.23,6.34},{"Low","Medium Low","Medium High","High"})</f>
        <v>High</v>
      </c>
      <c r="AJ1034" t="str">
        <f>LOOKUP(Z1034,{0,4.08,5.4,6.72},{"Low","Medium Low","Medium High","High"})</f>
        <v>Medium Low</v>
      </c>
      <c r="AK1034" t="str">
        <f>LOOKUP(AA1034,{0,3.41,4.83,6.25},{"Low","Medium Low","Medium High","High"})</f>
        <v>Medium High</v>
      </c>
      <c r="AL1034" t="str">
        <f>LOOKUP(AB1034,{0,4.31,5.38,6.45},{"Low","Medium Low","Medium High","High"})</f>
        <v>Medium Low</v>
      </c>
      <c r="AM1034">
        <f>VLOOKUP(C1034,'CLEAN DATA'!$C$1:$BE$1213,25,FALSE)</f>
        <v>3</v>
      </c>
      <c r="AN1034">
        <f>VLOOKUP($C1034,'CLEAN DATA'!$C$1:$BE$1213,2,FALSE)</f>
        <v>71</v>
      </c>
      <c r="AO1034" t="str">
        <f t="shared" si="271"/>
        <v>60+</v>
      </c>
      <c r="AP1034">
        <f>VLOOKUP(C1034,'AT Copy'!C1033:BP2245,66,FALSE)</f>
        <v>2</v>
      </c>
      <c r="AQ1034">
        <f>VLOOKUP(C1034,'AT Copy'!C1033:BP2245,40,FALSE)</f>
        <v>0</v>
      </c>
    </row>
    <row r="1035" spans="1:43" x14ac:dyDescent="0.2">
      <c r="A1035">
        <v>1034</v>
      </c>
      <c r="B1035" s="2">
        <v>44099.640682870369</v>
      </c>
      <c r="C1035" t="s">
        <v>1288</v>
      </c>
      <c r="D1035">
        <v>6</v>
      </c>
      <c r="E1035">
        <v>1</v>
      </c>
      <c r="F1035">
        <v>7</v>
      </c>
      <c r="G1035">
        <v>1</v>
      </c>
      <c r="H1035">
        <v>7</v>
      </c>
      <c r="I1035">
        <v>4</v>
      </c>
      <c r="J1035">
        <v>7</v>
      </c>
      <c r="K1035">
        <v>1</v>
      </c>
      <c r="L1035">
        <v>7</v>
      </c>
      <c r="M1035">
        <v>1</v>
      </c>
      <c r="N1035">
        <f t="shared" si="256"/>
        <v>6</v>
      </c>
      <c r="O1035">
        <f t="shared" si="257"/>
        <v>7</v>
      </c>
      <c r="P1035">
        <f t="shared" si="258"/>
        <v>7</v>
      </c>
      <c r="Q1035">
        <f t="shared" si="259"/>
        <v>7</v>
      </c>
      <c r="R1035">
        <f t="shared" si="260"/>
        <v>7</v>
      </c>
      <c r="S1035">
        <f t="shared" si="261"/>
        <v>4</v>
      </c>
      <c r="T1035">
        <f t="shared" si="262"/>
        <v>7</v>
      </c>
      <c r="U1035">
        <f t="shared" si="263"/>
        <v>7</v>
      </c>
      <c r="V1035">
        <f t="shared" si="264"/>
        <v>7</v>
      </c>
      <c r="W1035">
        <f t="shared" si="265"/>
        <v>7</v>
      </c>
      <c r="X1035">
        <f t="shared" si="266"/>
        <v>5</v>
      </c>
      <c r="Y1035">
        <f t="shared" si="267"/>
        <v>7</v>
      </c>
      <c r="Z1035">
        <f t="shared" si="268"/>
        <v>7</v>
      </c>
      <c r="AA1035">
        <f t="shared" si="269"/>
        <v>7</v>
      </c>
      <c r="AB1035">
        <f t="shared" si="270"/>
        <v>7</v>
      </c>
      <c r="AC1035">
        <v>4.4400000000000004</v>
      </c>
      <c r="AD1035">
        <v>5.23</v>
      </c>
      <c r="AE1035">
        <v>5.4</v>
      </c>
      <c r="AF1035">
        <v>4.83</v>
      </c>
      <c r="AG1035">
        <v>5.38</v>
      </c>
      <c r="AH1035" t="str">
        <f>LOOKUP(X1035,{0,2.99,4.44,5.89},{"Low","Medium Low","Medium High","High"})</f>
        <v>Medium High</v>
      </c>
      <c r="AI1035" t="str">
        <f>LOOKUP(Y1035,{0,4.12,5.23,6.34},{"Low","Medium Low","Medium High","High"})</f>
        <v>High</v>
      </c>
      <c r="AJ1035" t="str">
        <f>LOOKUP(Z1035,{0,4.08,5.4,6.72},{"Low","Medium Low","Medium High","High"})</f>
        <v>High</v>
      </c>
      <c r="AK1035" t="str">
        <f>LOOKUP(AA1035,{0,3.41,4.83,6.25},{"Low","Medium Low","Medium High","High"})</f>
        <v>High</v>
      </c>
      <c r="AL1035" t="str">
        <f>LOOKUP(AB1035,{0,4.31,5.38,6.45},{"Low","Medium Low","Medium High","High"})</f>
        <v>High</v>
      </c>
      <c r="AM1035">
        <f>VLOOKUP(C1035,'CLEAN DATA'!$C$1:$BE$1213,25,FALSE)</f>
        <v>1</v>
      </c>
      <c r="AN1035">
        <f>VLOOKUP($C1035,'CLEAN DATA'!$C$1:$BE$1213,2,FALSE)</f>
        <v>54</v>
      </c>
      <c r="AO1035" t="str">
        <f t="shared" si="271"/>
        <v>51-60</v>
      </c>
      <c r="AP1035">
        <f>VLOOKUP(C1035,'AT Copy'!C1034:BP2246,66,FALSE)</f>
        <v>8</v>
      </c>
      <c r="AQ1035">
        <f>VLOOKUP(C1035,'AT Copy'!C1034:BP2246,40,FALSE)</f>
        <v>1</v>
      </c>
    </row>
    <row r="1036" spans="1:43" x14ac:dyDescent="0.2">
      <c r="A1036">
        <v>1035</v>
      </c>
      <c r="B1036" s="2">
        <v>44099.640763888892</v>
      </c>
      <c r="C1036" t="s">
        <v>1289</v>
      </c>
      <c r="D1036">
        <v>4</v>
      </c>
      <c r="E1036">
        <v>4</v>
      </c>
      <c r="F1036">
        <v>4</v>
      </c>
      <c r="G1036">
        <v>3</v>
      </c>
      <c r="H1036">
        <v>6</v>
      </c>
      <c r="I1036">
        <v>4</v>
      </c>
      <c r="J1036">
        <v>5</v>
      </c>
      <c r="K1036">
        <v>4</v>
      </c>
      <c r="L1036">
        <v>6</v>
      </c>
      <c r="M1036">
        <v>3</v>
      </c>
      <c r="N1036">
        <f t="shared" si="256"/>
        <v>4</v>
      </c>
      <c r="O1036">
        <f t="shared" si="257"/>
        <v>4</v>
      </c>
      <c r="P1036">
        <f t="shared" si="258"/>
        <v>4</v>
      </c>
      <c r="Q1036">
        <f t="shared" si="259"/>
        <v>5</v>
      </c>
      <c r="R1036">
        <f t="shared" si="260"/>
        <v>6</v>
      </c>
      <c r="S1036">
        <f t="shared" si="261"/>
        <v>4</v>
      </c>
      <c r="T1036">
        <f t="shared" si="262"/>
        <v>5</v>
      </c>
      <c r="U1036">
        <f t="shared" si="263"/>
        <v>4</v>
      </c>
      <c r="V1036">
        <f t="shared" si="264"/>
        <v>6</v>
      </c>
      <c r="W1036">
        <f t="shared" si="265"/>
        <v>5</v>
      </c>
      <c r="X1036">
        <f t="shared" si="266"/>
        <v>4</v>
      </c>
      <c r="Y1036">
        <f t="shared" si="267"/>
        <v>4.5</v>
      </c>
      <c r="Z1036">
        <f t="shared" si="268"/>
        <v>4</v>
      </c>
      <c r="AA1036">
        <f t="shared" si="269"/>
        <v>5.5</v>
      </c>
      <c r="AB1036">
        <f t="shared" si="270"/>
        <v>5.5</v>
      </c>
      <c r="AC1036">
        <v>4.4400000000000004</v>
      </c>
      <c r="AD1036">
        <v>5.23</v>
      </c>
      <c r="AE1036">
        <v>5.4</v>
      </c>
      <c r="AF1036">
        <v>4.83</v>
      </c>
      <c r="AG1036">
        <v>5.38</v>
      </c>
      <c r="AH1036" t="str">
        <f>LOOKUP(X1036,{0,2.99,4.44,5.89},{"Low","Medium Low","Medium High","High"})</f>
        <v>Medium Low</v>
      </c>
      <c r="AI1036" t="str">
        <f>LOOKUP(Y1036,{0,4.12,5.23,6.34},{"Low","Medium Low","Medium High","High"})</f>
        <v>Medium Low</v>
      </c>
      <c r="AJ1036" t="str">
        <f>LOOKUP(Z1036,{0,4.08,5.4,6.72},{"Low","Medium Low","Medium High","High"})</f>
        <v>Low</v>
      </c>
      <c r="AK1036" t="str">
        <f>LOOKUP(AA1036,{0,3.41,4.83,6.25},{"Low","Medium Low","Medium High","High"})</f>
        <v>Medium High</v>
      </c>
      <c r="AL1036" t="str">
        <f>LOOKUP(AB1036,{0,4.31,5.38,6.45},{"Low","Medium Low","Medium High","High"})</f>
        <v>Medium High</v>
      </c>
      <c r="AM1036">
        <f>VLOOKUP(C1036,'CLEAN DATA'!$C$1:$BE$1213,25,FALSE)</f>
        <v>1</v>
      </c>
      <c r="AN1036">
        <f>VLOOKUP($C1036,'CLEAN DATA'!$C$1:$BE$1213,2,FALSE)</f>
        <v>38</v>
      </c>
      <c r="AO1036" t="str">
        <f t="shared" si="271"/>
        <v>31-40</v>
      </c>
      <c r="AP1036">
        <f>VLOOKUP(C1036,'AT Copy'!C1035:BP2247,66,FALSE)</f>
        <v>3</v>
      </c>
      <c r="AQ1036">
        <f>VLOOKUP(C1036,'AT Copy'!C1035:BP2247,40,FALSE)</f>
        <v>0</v>
      </c>
    </row>
    <row r="1037" spans="1:43" x14ac:dyDescent="0.2">
      <c r="A1037">
        <v>1036</v>
      </c>
      <c r="B1037" s="2">
        <v>44099.641863425924</v>
      </c>
      <c r="C1037" t="s">
        <v>1290</v>
      </c>
      <c r="D1037">
        <v>3</v>
      </c>
      <c r="E1037">
        <v>6</v>
      </c>
      <c r="F1037">
        <v>2</v>
      </c>
      <c r="G1037">
        <v>6</v>
      </c>
      <c r="H1037">
        <v>7</v>
      </c>
      <c r="I1037">
        <v>1</v>
      </c>
      <c r="J1037">
        <v>4</v>
      </c>
      <c r="K1037">
        <v>4</v>
      </c>
      <c r="L1037">
        <v>4</v>
      </c>
      <c r="M1037">
        <v>4</v>
      </c>
      <c r="N1037">
        <f t="shared" si="256"/>
        <v>3</v>
      </c>
      <c r="O1037">
        <f t="shared" si="257"/>
        <v>2</v>
      </c>
      <c r="P1037">
        <f t="shared" si="258"/>
        <v>2</v>
      </c>
      <c r="Q1037">
        <f t="shared" si="259"/>
        <v>2</v>
      </c>
      <c r="R1037">
        <f t="shared" si="260"/>
        <v>7</v>
      </c>
      <c r="S1037">
        <f t="shared" si="261"/>
        <v>7</v>
      </c>
      <c r="T1037">
        <f t="shared" si="262"/>
        <v>4</v>
      </c>
      <c r="U1037">
        <f t="shared" si="263"/>
        <v>4</v>
      </c>
      <c r="V1037">
        <f t="shared" si="264"/>
        <v>4</v>
      </c>
      <c r="W1037">
        <f t="shared" si="265"/>
        <v>4</v>
      </c>
      <c r="X1037">
        <f t="shared" si="266"/>
        <v>5</v>
      </c>
      <c r="Y1037">
        <f t="shared" si="267"/>
        <v>3</v>
      </c>
      <c r="Z1037">
        <f t="shared" si="268"/>
        <v>3</v>
      </c>
      <c r="AA1037">
        <f t="shared" si="269"/>
        <v>3</v>
      </c>
      <c r="AB1037">
        <f t="shared" si="270"/>
        <v>5.5</v>
      </c>
      <c r="AC1037">
        <v>4.4400000000000004</v>
      </c>
      <c r="AD1037">
        <v>5.23</v>
      </c>
      <c r="AE1037">
        <v>5.4</v>
      </c>
      <c r="AF1037">
        <v>4.83</v>
      </c>
      <c r="AG1037">
        <v>5.38</v>
      </c>
      <c r="AH1037" t="str">
        <f>LOOKUP(X1037,{0,2.99,4.44,5.89},{"Low","Medium Low","Medium High","High"})</f>
        <v>Medium High</v>
      </c>
      <c r="AI1037" t="str">
        <f>LOOKUP(Y1037,{0,4.12,5.23,6.34},{"Low","Medium Low","Medium High","High"})</f>
        <v>Low</v>
      </c>
      <c r="AJ1037" t="str">
        <f>LOOKUP(Z1037,{0,4.08,5.4,6.72},{"Low","Medium Low","Medium High","High"})</f>
        <v>Low</v>
      </c>
      <c r="AK1037" t="str">
        <f>LOOKUP(AA1037,{0,3.41,4.83,6.25},{"Low","Medium Low","Medium High","High"})</f>
        <v>Low</v>
      </c>
      <c r="AL1037" t="str">
        <f>LOOKUP(AB1037,{0,4.31,5.38,6.45},{"Low","Medium Low","Medium High","High"})</f>
        <v>Medium High</v>
      </c>
      <c r="AM1037">
        <f>VLOOKUP(C1037,'CLEAN DATA'!$C$1:$BE$1213,25,FALSE)</f>
        <v>9</v>
      </c>
      <c r="AN1037">
        <f>VLOOKUP($C1037,'CLEAN DATA'!$C$1:$BE$1213,2,FALSE)</f>
        <v>70</v>
      </c>
      <c r="AO1037" t="str">
        <f t="shared" si="271"/>
        <v>60+</v>
      </c>
      <c r="AP1037">
        <f>VLOOKUP(C1037,'AT Copy'!C1036:BP2248,66,FALSE)</f>
        <v>7</v>
      </c>
      <c r="AQ1037">
        <f>VLOOKUP(C1037,'AT Copy'!C1036:BP2248,40,FALSE)</f>
        <v>0</v>
      </c>
    </row>
    <row r="1038" spans="1:43" x14ac:dyDescent="0.2">
      <c r="A1038">
        <v>1037</v>
      </c>
      <c r="B1038" s="2">
        <v>44099.642500000002</v>
      </c>
      <c r="C1038" t="s">
        <v>1291</v>
      </c>
      <c r="D1038">
        <v>7</v>
      </c>
      <c r="E1038">
        <v>7</v>
      </c>
      <c r="F1038">
        <v>7</v>
      </c>
      <c r="G1038">
        <v>7</v>
      </c>
      <c r="H1038">
        <v>7</v>
      </c>
      <c r="I1038">
        <v>6</v>
      </c>
      <c r="J1038">
        <v>6</v>
      </c>
      <c r="K1038">
        <v>6</v>
      </c>
      <c r="L1038">
        <v>6</v>
      </c>
      <c r="M1038">
        <v>6</v>
      </c>
      <c r="N1038">
        <f t="shared" si="256"/>
        <v>7</v>
      </c>
      <c r="O1038">
        <f t="shared" si="257"/>
        <v>1</v>
      </c>
      <c r="P1038">
        <f t="shared" si="258"/>
        <v>7</v>
      </c>
      <c r="Q1038">
        <f t="shared" si="259"/>
        <v>1</v>
      </c>
      <c r="R1038">
        <f t="shared" si="260"/>
        <v>7</v>
      </c>
      <c r="S1038">
        <f t="shared" si="261"/>
        <v>2</v>
      </c>
      <c r="T1038">
        <f t="shared" si="262"/>
        <v>6</v>
      </c>
      <c r="U1038">
        <f t="shared" si="263"/>
        <v>2</v>
      </c>
      <c r="V1038">
        <f t="shared" si="264"/>
        <v>6</v>
      </c>
      <c r="W1038">
        <f t="shared" si="265"/>
        <v>2</v>
      </c>
      <c r="X1038">
        <f t="shared" si="266"/>
        <v>4.5</v>
      </c>
      <c r="Y1038">
        <f t="shared" si="267"/>
        <v>3.5</v>
      </c>
      <c r="Z1038">
        <f t="shared" si="268"/>
        <v>4.5</v>
      </c>
      <c r="AA1038">
        <f t="shared" si="269"/>
        <v>3.5</v>
      </c>
      <c r="AB1038">
        <f t="shared" si="270"/>
        <v>4.5</v>
      </c>
      <c r="AC1038">
        <v>4.4400000000000004</v>
      </c>
      <c r="AD1038">
        <v>5.23</v>
      </c>
      <c r="AE1038">
        <v>5.4</v>
      </c>
      <c r="AF1038">
        <v>4.83</v>
      </c>
      <c r="AG1038">
        <v>5.38</v>
      </c>
      <c r="AH1038" t="str">
        <f>LOOKUP(X1038,{0,2.99,4.44,5.89},{"Low","Medium Low","Medium High","High"})</f>
        <v>Medium High</v>
      </c>
      <c r="AI1038" t="str">
        <f>LOOKUP(Y1038,{0,4.12,5.23,6.34},{"Low","Medium Low","Medium High","High"})</f>
        <v>Low</v>
      </c>
      <c r="AJ1038" t="str">
        <f>LOOKUP(Z1038,{0,4.08,5.4,6.72},{"Low","Medium Low","Medium High","High"})</f>
        <v>Medium Low</v>
      </c>
      <c r="AK1038" t="str">
        <f>LOOKUP(AA1038,{0,3.41,4.83,6.25},{"Low","Medium Low","Medium High","High"})</f>
        <v>Medium Low</v>
      </c>
      <c r="AL1038" t="str">
        <f>LOOKUP(AB1038,{0,4.31,5.38,6.45},{"Low","Medium Low","Medium High","High"})</f>
        <v>Medium Low</v>
      </c>
      <c r="AM1038">
        <f>VLOOKUP(C1038,'CLEAN DATA'!$C$1:$BE$1213,25,FALSE)</f>
        <v>1</v>
      </c>
      <c r="AN1038">
        <f>VLOOKUP($C1038,'CLEAN DATA'!$C$1:$BE$1213,2,FALSE)</f>
        <v>40</v>
      </c>
      <c r="AO1038" t="str">
        <f t="shared" si="271"/>
        <v>31-40</v>
      </c>
      <c r="AP1038">
        <f>VLOOKUP(C1038,'AT Copy'!C1037:BP2249,66,FALSE)</f>
        <v>7</v>
      </c>
      <c r="AQ1038">
        <f>VLOOKUP(C1038,'AT Copy'!C1037:BP2249,40,FALSE)</f>
        <v>0</v>
      </c>
    </row>
    <row r="1039" spans="1:43" x14ac:dyDescent="0.2">
      <c r="A1039">
        <v>1038</v>
      </c>
      <c r="B1039" s="2">
        <v>44099.643506944441</v>
      </c>
      <c r="C1039" t="s">
        <v>1292</v>
      </c>
      <c r="D1039">
        <v>7</v>
      </c>
      <c r="E1039">
        <v>2</v>
      </c>
      <c r="F1039">
        <v>6</v>
      </c>
      <c r="G1039">
        <v>2</v>
      </c>
      <c r="H1039">
        <v>7</v>
      </c>
      <c r="I1039">
        <v>2</v>
      </c>
      <c r="J1039">
        <v>7</v>
      </c>
      <c r="K1039">
        <v>4</v>
      </c>
      <c r="L1039">
        <v>6</v>
      </c>
      <c r="M1039">
        <v>2</v>
      </c>
      <c r="N1039">
        <f t="shared" si="256"/>
        <v>7</v>
      </c>
      <c r="O1039">
        <f t="shared" si="257"/>
        <v>6</v>
      </c>
      <c r="P1039">
        <f t="shared" si="258"/>
        <v>6</v>
      </c>
      <c r="Q1039">
        <f t="shared" si="259"/>
        <v>6</v>
      </c>
      <c r="R1039">
        <f t="shared" si="260"/>
        <v>7</v>
      </c>
      <c r="S1039">
        <f t="shared" si="261"/>
        <v>6</v>
      </c>
      <c r="T1039">
        <f t="shared" si="262"/>
        <v>7</v>
      </c>
      <c r="U1039">
        <f t="shared" si="263"/>
        <v>4</v>
      </c>
      <c r="V1039">
        <f t="shared" si="264"/>
        <v>6</v>
      </c>
      <c r="W1039">
        <f t="shared" si="265"/>
        <v>6</v>
      </c>
      <c r="X1039">
        <f t="shared" si="266"/>
        <v>6.5</v>
      </c>
      <c r="Y1039">
        <f t="shared" si="267"/>
        <v>6.5</v>
      </c>
      <c r="Z1039">
        <f t="shared" si="268"/>
        <v>5</v>
      </c>
      <c r="AA1039">
        <f t="shared" si="269"/>
        <v>6</v>
      </c>
      <c r="AB1039">
        <f t="shared" si="270"/>
        <v>6.5</v>
      </c>
      <c r="AC1039">
        <v>4.4400000000000004</v>
      </c>
      <c r="AD1039">
        <v>5.23</v>
      </c>
      <c r="AE1039">
        <v>5.4</v>
      </c>
      <c r="AF1039">
        <v>4.83</v>
      </c>
      <c r="AG1039">
        <v>5.38</v>
      </c>
      <c r="AH1039" t="str">
        <f>LOOKUP(X1039,{0,2.99,4.44,5.89},{"Low","Medium Low","Medium High","High"})</f>
        <v>High</v>
      </c>
      <c r="AI1039" t="str">
        <f>LOOKUP(Y1039,{0,4.12,5.23,6.34},{"Low","Medium Low","Medium High","High"})</f>
        <v>High</v>
      </c>
      <c r="AJ1039" t="str">
        <f>LOOKUP(Z1039,{0,4.08,5.4,6.72},{"Low","Medium Low","Medium High","High"})</f>
        <v>Medium Low</v>
      </c>
      <c r="AK1039" t="str">
        <f>LOOKUP(AA1039,{0,3.41,4.83,6.25},{"Low","Medium Low","Medium High","High"})</f>
        <v>Medium High</v>
      </c>
      <c r="AL1039" t="str">
        <f>LOOKUP(AB1039,{0,4.31,5.38,6.45},{"Low","Medium Low","Medium High","High"})</f>
        <v>High</v>
      </c>
      <c r="AM1039">
        <f>VLOOKUP(C1039,'CLEAN DATA'!$C$1:$BE$1213,25,FALSE)</f>
        <v>13</v>
      </c>
      <c r="AN1039">
        <f>VLOOKUP($C1039,'CLEAN DATA'!$C$1:$BE$1213,2,FALSE)</f>
        <v>65</v>
      </c>
      <c r="AO1039" t="str">
        <f t="shared" si="271"/>
        <v>60+</v>
      </c>
      <c r="AP1039">
        <f>VLOOKUP(C1039,'AT Copy'!C1038:BP2250,66,FALSE)</f>
        <v>4</v>
      </c>
      <c r="AQ1039">
        <f>VLOOKUP(C1039,'AT Copy'!C1038:BP2250,40,FALSE)</f>
        <v>0</v>
      </c>
    </row>
    <row r="1040" spans="1:43" x14ac:dyDescent="0.2">
      <c r="A1040">
        <v>1039</v>
      </c>
      <c r="B1040" s="2">
        <v>44099.643634259257</v>
      </c>
      <c r="C1040" t="s">
        <v>1294</v>
      </c>
      <c r="D1040">
        <v>6</v>
      </c>
      <c r="E1040">
        <v>1</v>
      </c>
      <c r="F1040">
        <v>7</v>
      </c>
      <c r="G1040">
        <v>2</v>
      </c>
      <c r="H1040">
        <v>7</v>
      </c>
      <c r="I1040">
        <v>4</v>
      </c>
      <c r="J1040">
        <v>7</v>
      </c>
      <c r="K1040">
        <v>1</v>
      </c>
      <c r="L1040">
        <v>6</v>
      </c>
      <c r="M1040">
        <v>1</v>
      </c>
      <c r="N1040">
        <f t="shared" si="256"/>
        <v>6</v>
      </c>
      <c r="O1040">
        <f t="shared" si="257"/>
        <v>7</v>
      </c>
      <c r="P1040">
        <f t="shared" si="258"/>
        <v>7</v>
      </c>
      <c r="Q1040">
        <f t="shared" si="259"/>
        <v>6</v>
      </c>
      <c r="R1040">
        <f t="shared" si="260"/>
        <v>7</v>
      </c>
      <c r="S1040">
        <f t="shared" si="261"/>
        <v>4</v>
      </c>
      <c r="T1040">
        <f t="shared" si="262"/>
        <v>7</v>
      </c>
      <c r="U1040">
        <f t="shared" si="263"/>
        <v>7</v>
      </c>
      <c r="V1040">
        <f t="shared" si="264"/>
        <v>6</v>
      </c>
      <c r="W1040">
        <f t="shared" si="265"/>
        <v>7</v>
      </c>
      <c r="X1040">
        <f t="shared" si="266"/>
        <v>5</v>
      </c>
      <c r="Y1040">
        <f t="shared" si="267"/>
        <v>7</v>
      </c>
      <c r="Z1040">
        <f t="shared" si="268"/>
        <v>7</v>
      </c>
      <c r="AA1040">
        <f t="shared" si="269"/>
        <v>6</v>
      </c>
      <c r="AB1040">
        <f t="shared" si="270"/>
        <v>7</v>
      </c>
      <c r="AC1040">
        <v>4.4400000000000004</v>
      </c>
      <c r="AD1040">
        <v>5.23</v>
      </c>
      <c r="AE1040">
        <v>5.4</v>
      </c>
      <c r="AF1040">
        <v>4.83</v>
      </c>
      <c r="AG1040">
        <v>5.38</v>
      </c>
      <c r="AH1040" t="str">
        <f>LOOKUP(X1040,{0,2.99,4.44,5.89},{"Low","Medium Low","Medium High","High"})</f>
        <v>Medium High</v>
      </c>
      <c r="AI1040" t="str">
        <f>LOOKUP(Y1040,{0,4.12,5.23,6.34},{"Low","Medium Low","Medium High","High"})</f>
        <v>High</v>
      </c>
      <c r="AJ1040" t="str">
        <f>LOOKUP(Z1040,{0,4.08,5.4,6.72},{"Low","Medium Low","Medium High","High"})</f>
        <v>High</v>
      </c>
      <c r="AK1040" t="str">
        <f>LOOKUP(AA1040,{0,3.41,4.83,6.25},{"Low","Medium Low","Medium High","High"})</f>
        <v>Medium High</v>
      </c>
      <c r="AL1040" t="str">
        <f>LOOKUP(AB1040,{0,4.31,5.38,6.45},{"Low","Medium Low","Medium High","High"})</f>
        <v>High</v>
      </c>
      <c r="AM1040">
        <f>VLOOKUP(C1040,'CLEAN DATA'!$C$1:$BE$1213,25,FALSE)</f>
        <v>10</v>
      </c>
      <c r="AN1040">
        <f>VLOOKUP($C1040,'CLEAN DATA'!$C$1:$BE$1213,2,FALSE)</f>
        <v>36</v>
      </c>
      <c r="AO1040" t="str">
        <f t="shared" si="271"/>
        <v>31-40</v>
      </c>
      <c r="AP1040">
        <f>VLOOKUP(C1040,'AT Copy'!C1039:BP2251,66,FALSE)</f>
        <v>8</v>
      </c>
      <c r="AQ1040">
        <f>VLOOKUP(C1040,'AT Copy'!C1039:BP2251,40,FALSE)</f>
        <v>1</v>
      </c>
    </row>
    <row r="1041" spans="1:43" x14ac:dyDescent="0.2">
      <c r="A1041">
        <v>1040</v>
      </c>
      <c r="B1041" s="2">
        <v>44099.643854166665</v>
      </c>
      <c r="C1041" t="s">
        <v>1295</v>
      </c>
      <c r="D1041">
        <v>6</v>
      </c>
      <c r="E1041">
        <v>3</v>
      </c>
      <c r="F1041">
        <v>6</v>
      </c>
      <c r="G1041">
        <v>3</v>
      </c>
      <c r="H1041">
        <v>6</v>
      </c>
      <c r="I1041">
        <v>5</v>
      </c>
      <c r="J1041">
        <v>7</v>
      </c>
      <c r="K1041">
        <v>1</v>
      </c>
      <c r="L1041">
        <v>7</v>
      </c>
      <c r="M1041">
        <v>5</v>
      </c>
      <c r="N1041">
        <f t="shared" si="256"/>
        <v>6</v>
      </c>
      <c r="O1041">
        <f t="shared" si="257"/>
        <v>5</v>
      </c>
      <c r="P1041">
        <f t="shared" si="258"/>
        <v>6</v>
      </c>
      <c r="Q1041">
        <f t="shared" si="259"/>
        <v>5</v>
      </c>
      <c r="R1041">
        <f t="shared" si="260"/>
        <v>6</v>
      </c>
      <c r="S1041">
        <f t="shared" si="261"/>
        <v>3</v>
      </c>
      <c r="T1041">
        <f t="shared" si="262"/>
        <v>7</v>
      </c>
      <c r="U1041">
        <f t="shared" si="263"/>
        <v>7</v>
      </c>
      <c r="V1041">
        <f t="shared" si="264"/>
        <v>7</v>
      </c>
      <c r="W1041">
        <f t="shared" si="265"/>
        <v>3</v>
      </c>
      <c r="X1041">
        <f t="shared" si="266"/>
        <v>4.5</v>
      </c>
      <c r="Y1041">
        <f t="shared" si="267"/>
        <v>6</v>
      </c>
      <c r="Z1041">
        <f t="shared" si="268"/>
        <v>6.5</v>
      </c>
      <c r="AA1041">
        <f t="shared" si="269"/>
        <v>6</v>
      </c>
      <c r="AB1041">
        <f t="shared" si="270"/>
        <v>4.5</v>
      </c>
      <c r="AC1041">
        <v>4.4400000000000004</v>
      </c>
      <c r="AD1041">
        <v>5.23</v>
      </c>
      <c r="AE1041">
        <v>5.4</v>
      </c>
      <c r="AF1041">
        <v>4.83</v>
      </c>
      <c r="AG1041">
        <v>5.38</v>
      </c>
      <c r="AH1041" t="str">
        <f>LOOKUP(X1041,{0,2.99,4.44,5.89},{"Low","Medium Low","Medium High","High"})</f>
        <v>Medium High</v>
      </c>
      <c r="AI1041" t="str">
        <f>LOOKUP(Y1041,{0,4.12,5.23,6.34},{"Low","Medium Low","Medium High","High"})</f>
        <v>Medium High</v>
      </c>
      <c r="AJ1041" t="str">
        <f>LOOKUP(Z1041,{0,4.08,5.4,6.72},{"Low","Medium Low","Medium High","High"})</f>
        <v>Medium High</v>
      </c>
      <c r="AK1041" t="str">
        <f>LOOKUP(AA1041,{0,3.41,4.83,6.25},{"Low","Medium Low","Medium High","High"})</f>
        <v>Medium High</v>
      </c>
      <c r="AL1041" t="str">
        <f>LOOKUP(AB1041,{0,4.31,5.38,6.45},{"Low","Medium Low","Medium High","High"})</f>
        <v>Medium Low</v>
      </c>
      <c r="AM1041">
        <f>VLOOKUP(C1041,'CLEAN DATA'!$C$1:$BE$1213,25,FALSE)</f>
        <v>1</v>
      </c>
      <c r="AN1041">
        <f>VLOOKUP($C1041,'CLEAN DATA'!$C$1:$BE$1213,2,FALSE)</f>
        <v>40</v>
      </c>
      <c r="AO1041" t="str">
        <f t="shared" si="271"/>
        <v>31-40</v>
      </c>
      <c r="AP1041">
        <f>VLOOKUP(C1041,'AT Copy'!C1040:BP2252,66,FALSE)</f>
        <v>2</v>
      </c>
      <c r="AQ1041">
        <f>VLOOKUP(C1041,'AT Copy'!C1040:BP2252,40,FALSE)</f>
        <v>0</v>
      </c>
    </row>
    <row r="1042" spans="1:43" x14ac:dyDescent="0.2">
      <c r="A1042">
        <v>1041</v>
      </c>
      <c r="B1042" s="2">
        <v>44099.643900462965</v>
      </c>
      <c r="C1042" t="s">
        <v>1296</v>
      </c>
      <c r="D1042">
        <v>6</v>
      </c>
      <c r="E1042">
        <v>3</v>
      </c>
      <c r="F1042">
        <v>6</v>
      </c>
      <c r="G1042">
        <v>3</v>
      </c>
      <c r="H1042">
        <v>6</v>
      </c>
      <c r="I1042">
        <v>6</v>
      </c>
      <c r="J1042">
        <v>6</v>
      </c>
      <c r="K1042">
        <v>5</v>
      </c>
      <c r="L1042">
        <v>6</v>
      </c>
      <c r="M1042">
        <v>3</v>
      </c>
      <c r="N1042">
        <f t="shared" si="256"/>
        <v>6</v>
      </c>
      <c r="O1042">
        <f t="shared" si="257"/>
        <v>5</v>
      </c>
      <c r="P1042">
        <f t="shared" si="258"/>
        <v>6</v>
      </c>
      <c r="Q1042">
        <f t="shared" si="259"/>
        <v>5</v>
      </c>
      <c r="R1042">
        <f t="shared" si="260"/>
        <v>6</v>
      </c>
      <c r="S1042">
        <f t="shared" si="261"/>
        <v>2</v>
      </c>
      <c r="T1042">
        <f t="shared" si="262"/>
        <v>6</v>
      </c>
      <c r="U1042">
        <f t="shared" si="263"/>
        <v>3</v>
      </c>
      <c r="V1042">
        <f t="shared" si="264"/>
        <v>6</v>
      </c>
      <c r="W1042">
        <f t="shared" si="265"/>
        <v>5</v>
      </c>
      <c r="X1042">
        <f t="shared" si="266"/>
        <v>4</v>
      </c>
      <c r="Y1042">
        <f t="shared" si="267"/>
        <v>5.5</v>
      </c>
      <c r="Z1042">
        <f t="shared" si="268"/>
        <v>4.5</v>
      </c>
      <c r="AA1042">
        <f t="shared" si="269"/>
        <v>5.5</v>
      </c>
      <c r="AB1042">
        <f t="shared" si="270"/>
        <v>5.5</v>
      </c>
      <c r="AC1042">
        <v>4.4400000000000004</v>
      </c>
      <c r="AD1042">
        <v>5.23</v>
      </c>
      <c r="AE1042">
        <v>5.4</v>
      </c>
      <c r="AF1042">
        <v>4.83</v>
      </c>
      <c r="AG1042">
        <v>5.38</v>
      </c>
      <c r="AH1042" t="str">
        <f>LOOKUP(X1042,{0,2.99,4.44,5.89},{"Low","Medium Low","Medium High","High"})</f>
        <v>Medium Low</v>
      </c>
      <c r="AI1042" t="str">
        <f>LOOKUP(Y1042,{0,4.12,5.23,6.34},{"Low","Medium Low","Medium High","High"})</f>
        <v>Medium High</v>
      </c>
      <c r="AJ1042" t="str">
        <f>LOOKUP(Z1042,{0,4.08,5.4,6.72},{"Low","Medium Low","Medium High","High"})</f>
        <v>Medium Low</v>
      </c>
      <c r="AK1042" t="str">
        <f>LOOKUP(AA1042,{0,3.41,4.83,6.25},{"Low","Medium Low","Medium High","High"})</f>
        <v>Medium High</v>
      </c>
      <c r="AL1042" t="str">
        <f>LOOKUP(AB1042,{0,4.31,5.38,6.45},{"Low","Medium Low","Medium High","High"})</f>
        <v>Medium High</v>
      </c>
      <c r="AM1042">
        <f>VLOOKUP(C1042,'CLEAN DATA'!$C$1:$BE$1213,25,FALSE)</f>
        <v>10</v>
      </c>
      <c r="AN1042">
        <f>VLOOKUP($C1042,'CLEAN DATA'!$C$1:$BE$1213,2,FALSE)</f>
        <v>48</v>
      </c>
      <c r="AO1042" t="str">
        <f t="shared" si="271"/>
        <v>41-50</v>
      </c>
      <c r="AP1042">
        <f>VLOOKUP(C1042,'AT Copy'!C1041:BP2253,66,FALSE)</f>
        <v>3</v>
      </c>
      <c r="AQ1042">
        <f>VLOOKUP(C1042,'AT Copy'!C1041:BP2253,40,FALSE)</f>
        <v>1</v>
      </c>
    </row>
    <row r="1043" spans="1:43" x14ac:dyDescent="0.2">
      <c r="A1043">
        <v>1042</v>
      </c>
      <c r="B1043" s="2">
        <v>44099.643935185188</v>
      </c>
      <c r="C1043" t="s">
        <v>1297</v>
      </c>
      <c r="D1043">
        <v>4</v>
      </c>
      <c r="E1043">
        <v>7</v>
      </c>
      <c r="F1043">
        <v>6</v>
      </c>
      <c r="G1043">
        <v>7</v>
      </c>
      <c r="H1043">
        <v>5</v>
      </c>
      <c r="I1043">
        <v>3</v>
      </c>
      <c r="J1043">
        <v>4</v>
      </c>
      <c r="K1043">
        <v>4</v>
      </c>
      <c r="L1043">
        <v>2</v>
      </c>
      <c r="M1043">
        <v>4</v>
      </c>
      <c r="N1043">
        <f t="shared" si="256"/>
        <v>4</v>
      </c>
      <c r="O1043">
        <f t="shared" si="257"/>
        <v>1</v>
      </c>
      <c r="P1043">
        <f t="shared" si="258"/>
        <v>6</v>
      </c>
      <c r="Q1043">
        <f t="shared" si="259"/>
        <v>1</v>
      </c>
      <c r="R1043">
        <f t="shared" si="260"/>
        <v>5</v>
      </c>
      <c r="S1043">
        <f t="shared" si="261"/>
        <v>5</v>
      </c>
      <c r="T1043">
        <f t="shared" si="262"/>
        <v>4</v>
      </c>
      <c r="U1043">
        <f t="shared" si="263"/>
        <v>4</v>
      </c>
      <c r="V1043">
        <f t="shared" si="264"/>
        <v>2</v>
      </c>
      <c r="W1043">
        <f t="shared" si="265"/>
        <v>4</v>
      </c>
      <c r="X1043">
        <f t="shared" si="266"/>
        <v>4.5</v>
      </c>
      <c r="Y1043">
        <f t="shared" si="267"/>
        <v>2.5</v>
      </c>
      <c r="Z1043">
        <f t="shared" si="268"/>
        <v>5</v>
      </c>
      <c r="AA1043">
        <f t="shared" si="269"/>
        <v>1.5</v>
      </c>
      <c r="AB1043">
        <f t="shared" si="270"/>
        <v>4.5</v>
      </c>
      <c r="AC1043">
        <v>4.4400000000000004</v>
      </c>
      <c r="AD1043">
        <v>5.23</v>
      </c>
      <c r="AE1043">
        <v>5.4</v>
      </c>
      <c r="AF1043">
        <v>4.83</v>
      </c>
      <c r="AG1043">
        <v>5.38</v>
      </c>
      <c r="AH1043" t="str">
        <f>LOOKUP(X1043,{0,2.99,4.44,5.89},{"Low","Medium Low","Medium High","High"})</f>
        <v>Medium High</v>
      </c>
      <c r="AI1043" t="str">
        <f>LOOKUP(Y1043,{0,4.12,5.23,6.34},{"Low","Medium Low","Medium High","High"})</f>
        <v>Low</v>
      </c>
      <c r="AJ1043" t="str">
        <f>LOOKUP(Z1043,{0,4.08,5.4,6.72},{"Low","Medium Low","Medium High","High"})</f>
        <v>Medium Low</v>
      </c>
      <c r="AK1043" t="str">
        <f>LOOKUP(AA1043,{0,3.41,4.83,6.25},{"Low","Medium Low","Medium High","High"})</f>
        <v>Low</v>
      </c>
      <c r="AL1043" t="str">
        <f>LOOKUP(AB1043,{0,4.31,5.38,6.45},{"Low","Medium Low","Medium High","High"})</f>
        <v>Medium Low</v>
      </c>
      <c r="AM1043">
        <f>VLOOKUP(C1043,'CLEAN DATA'!$C$1:$BE$1213,25,FALSE)</f>
        <v>10</v>
      </c>
      <c r="AN1043">
        <f>VLOOKUP($C1043,'CLEAN DATA'!$C$1:$BE$1213,2,FALSE)</f>
        <v>52</v>
      </c>
      <c r="AO1043" t="str">
        <f t="shared" si="271"/>
        <v>51-60</v>
      </c>
      <c r="AP1043">
        <f>VLOOKUP(C1043,'AT Copy'!C1042:BP2254,66,FALSE)</f>
        <v>7</v>
      </c>
      <c r="AQ1043">
        <f>VLOOKUP(C1043,'AT Copy'!C1042:BP2254,40,FALSE)</f>
        <v>1</v>
      </c>
    </row>
    <row r="1044" spans="1:43" x14ac:dyDescent="0.2">
      <c r="A1044">
        <v>1043</v>
      </c>
      <c r="B1044" s="2">
        <v>44099.645115740743</v>
      </c>
      <c r="C1044" t="s">
        <v>1298</v>
      </c>
      <c r="D1044">
        <v>2</v>
      </c>
      <c r="E1044">
        <v>1</v>
      </c>
      <c r="F1044">
        <v>7</v>
      </c>
      <c r="G1044">
        <v>5</v>
      </c>
      <c r="H1044">
        <v>3</v>
      </c>
      <c r="I1044">
        <v>7</v>
      </c>
      <c r="J1044">
        <v>6</v>
      </c>
      <c r="K1044">
        <v>1</v>
      </c>
      <c r="L1044">
        <v>6</v>
      </c>
      <c r="M1044">
        <v>1</v>
      </c>
      <c r="N1044">
        <f t="shared" si="256"/>
        <v>2</v>
      </c>
      <c r="O1044">
        <f t="shared" si="257"/>
        <v>7</v>
      </c>
      <c r="P1044">
        <f t="shared" si="258"/>
        <v>7</v>
      </c>
      <c r="Q1044">
        <f t="shared" si="259"/>
        <v>3</v>
      </c>
      <c r="R1044">
        <f t="shared" si="260"/>
        <v>3</v>
      </c>
      <c r="S1044">
        <f t="shared" si="261"/>
        <v>1</v>
      </c>
      <c r="T1044">
        <f t="shared" si="262"/>
        <v>6</v>
      </c>
      <c r="U1044">
        <f t="shared" si="263"/>
        <v>7</v>
      </c>
      <c r="V1044">
        <f t="shared" si="264"/>
        <v>6</v>
      </c>
      <c r="W1044">
        <f t="shared" si="265"/>
        <v>7</v>
      </c>
      <c r="X1044">
        <f t="shared" si="266"/>
        <v>1.5</v>
      </c>
      <c r="Y1044">
        <f t="shared" si="267"/>
        <v>6.5</v>
      </c>
      <c r="Z1044">
        <f t="shared" si="268"/>
        <v>7</v>
      </c>
      <c r="AA1044">
        <f t="shared" si="269"/>
        <v>4.5</v>
      </c>
      <c r="AB1044">
        <f t="shared" si="270"/>
        <v>5</v>
      </c>
      <c r="AC1044">
        <v>4.4400000000000004</v>
      </c>
      <c r="AD1044">
        <v>5.23</v>
      </c>
      <c r="AE1044">
        <v>5.4</v>
      </c>
      <c r="AF1044">
        <v>4.83</v>
      </c>
      <c r="AG1044">
        <v>5.38</v>
      </c>
      <c r="AH1044" t="str">
        <f>LOOKUP(X1044,{0,2.99,4.44,5.89},{"Low","Medium Low","Medium High","High"})</f>
        <v>Low</v>
      </c>
      <c r="AI1044" t="str">
        <f>LOOKUP(Y1044,{0,4.12,5.23,6.34},{"Low","Medium Low","Medium High","High"})</f>
        <v>High</v>
      </c>
      <c r="AJ1044" t="str">
        <f>LOOKUP(Z1044,{0,4.08,5.4,6.72},{"Low","Medium Low","Medium High","High"})</f>
        <v>High</v>
      </c>
      <c r="AK1044" t="str">
        <f>LOOKUP(AA1044,{0,3.41,4.83,6.25},{"Low","Medium Low","Medium High","High"})</f>
        <v>Medium Low</v>
      </c>
      <c r="AL1044" t="str">
        <f>LOOKUP(AB1044,{0,4.31,5.38,6.45},{"Low","Medium Low","Medium High","High"})</f>
        <v>Medium Low</v>
      </c>
      <c r="AM1044">
        <f>VLOOKUP(C1044,'CLEAN DATA'!$C$1:$BE$1213,25,FALSE)</f>
        <v>9</v>
      </c>
      <c r="AN1044">
        <f>VLOOKUP($C1044,'CLEAN DATA'!$C$1:$BE$1213,2,FALSE)</f>
        <v>46</v>
      </c>
      <c r="AO1044" t="str">
        <f t="shared" si="271"/>
        <v>41-50</v>
      </c>
      <c r="AP1044">
        <f>VLOOKUP(C1044,'AT Copy'!C1043:BP2255,66,FALSE)</f>
        <v>2</v>
      </c>
      <c r="AQ1044">
        <f>VLOOKUP(C1044,'AT Copy'!C1043:BP2255,40,FALSE)</f>
        <v>1</v>
      </c>
    </row>
    <row r="1045" spans="1:43" x14ac:dyDescent="0.2">
      <c r="A1045">
        <v>1044</v>
      </c>
      <c r="B1045" s="2">
        <v>44099.646203703705</v>
      </c>
      <c r="C1045" t="s">
        <v>1299</v>
      </c>
      <c r="D1045">
        <v>5</v>
      </c>
      <c r="E1045">
        <v>2</v>
      </c>
      <c r="F1045">
        <v>5</v>
      </c>
      <c r="G1045">
        <v>3</v>
      </c>
      <c r="H1045">
        <v>6</v>
      </c>
      <c r="I1045">
        <v>5</v>
      </c>
      <c r="J1045">
        <v>6</v>
      </c>
      <c r="K1045">
        <v>2</v>
      </c>
      <c r="L1045">
        <v>5</v>
      </c>
      <c r="M1045">
        <v>4</v>
      </c>
      <c r="N1045">
        <f t="shared" si="256"/>
        <v>5</v>
      </c>
      <c r="O1045">
        <f t="shared" si="257"/>
        <v>6</v>
      </c>
      <c r="P1045">
        <f t="shared" si="258"/>
        <v>5</v>
      </c>
      <c r="Q1045">
        <f t="shared" si="259"/>
        <v>5</v>
      </c>
      <c r="R1045">
        <f t="shared" si="260"/>
        <v>6</v>
      </c>
      <c r="S1045">
        <f t="shared" si="261"/>
        <v>3</v>
      </c>
      <c r="T1045">
        <f t="shared" si="262"/>
        <v>6</v>
      </c>
      <c r="U1045">
        <f t="shared" si="263"/>
        <v>6</v>
      </c>
      <c r="V1045">
        <f t="shared" si="264"/>
        <v>5</v>
      </c>
      <c r="W1045">
        <f t="shared" si="265"/>
        <v>4</v>
      </c>
      <c r="X1045">
        <f t="shared" si="266"/>
        <v>4</v>
      </c>
      <c r="Y1045">
        <f t="shared" si="267"/>
        <v>6</v>
      </c>
      <c r="Z1045">
        <f t="shared" si="268"/>
        <v>5.5</v>
      </c>
      <c r="AA1045">
        <f t="shared" si="269"/>
        <v>5</v>
      </c>
      <c r="AB1045">
        <f t="shared" si="270"/>
        <v>5</v>
      </c>
      <c r="AC1045">
        <v>4.4400000000000004</v>
      </c>
      <c r="AD1045">
        <v>5.23</v>
      </c>
      <c r="AE1045">
        <v>5.4</v>
      </c>
      <c r="AF1045">
        <v>4.83</v>
      </c>
      <c r="AG1045">
        <v>5.38</v>
      </c>
      <c r="AH1045" t="str">
        <f>LOOKUP(X1045,{0,2.99,4.44,5.89},{"Low","Medium Low","Medium High","High"})</f>
        <v>Medium Low</v>
      </c>
      <c r="AI1045" t="str">
        <f>LOOKUP(Y1045,{0,4.12,5.23,6.34},{"Low","Medium Low","Medium High","High"})</f>
        <v>Medium High</v>
      </c>
      <c r="AJ1045" t="str">
        <f>LOOKUP(Z1045,{0,4.08,5.4,6.72},{"Low","Medium Low","Medium High","High"})</f>
        <v>Medium High</v>
      </c>
      <c r="AK1045" t="str">
        <f>LOOKUP(AA1045,{0,3.41,4.83,6.25},{"Low","Medium Low","Medium High","High"})</f>
        <v>Medium High</v>
      </c>
      <c r="AL1045" t="str">
        <f>LOOKUP(AB1045,{0,4.31,5.38,6.45},{"Low","Medium Low","Medium High","High"})</f>
        <v>Medium Low</v>
      </c>
      <c r="AM1045">
        <f>VLOOKUP(C1045,'CLEAN DATA'!$C$1:$BE$1213,25,FALSE)</f>
        <v>7</v>
      </c>
      <c r="AN1045">
        <f>VLOOKUP($C1045,'CLEAN DATA'!$C$1:$BE$1213,2,FALSE)</f>
        <v>41</v>
      </c>
      <c r="AO1045" t="str">
        <f t="shared" si="271"/>
        <v>41-50</v>
      </c>
      <c r="AP1045">
        <f>VLOOKUP(C1045,'AT Copy'!C1044:BP2256,66,FALSE)</f>
        <v>6</v>
      </c>
      <c r="AQ1045">
        <f>VLOOKUP(C1045,'AT Copy'!C1044:BP2256,40,FALSE)</f>
        <v>0</v>
      </c>
    </row>
    <row r="1046" spans="1:43" x14ac:dyDescent="0.2">
      <c r="A1046">
        <v>1045</v>
      </c>
      <c r="B1046" s="2">
        <v>44099.646203703705</v>
      </c>
      <c r="C1046" t="s">
        <v>1300</v>
      </c>
      <c r="D1046">
        <v>4</v>
      </c>
      <c r="E1046">
        <v>3</v>
      </c>
      <c r="F1046">
        <v>6</v>
      </c>
      <c r="G1046">
        <v>3</v>
      </c>
      <c r="H1046">
        <v>4</v>
      </c>
      <c r="I1046">
        <v>4</v>
      </c>
      <c r="J1046">
        <v>6</v>
      </c>
      <c r="K1046">
        <v>1</v>
      </c>
      <c r="L1046">
        <v>5</v>
      </c>
      <c r="M1046">
        <v>4</v>
      </c>
      <c r="N1046">
        <f t="shared" si="256"/>
        <v>4</v>
      </c>
      <c r="O1046">
        <f t="shared" si="257"/>
        <v>5</v>
      </c>
      <c r="P1046">
        <f t="shared" si="258"/>
        <v>6</v>
      </c>
      <c r="Q1046">
        <f t="shared" si="259"/>
        <v>5</v>
      </c>
      <c r="R1046">
        <f t="shared" si="260"/>
        <v>4</v>
      </c>
      <c r="S1046">
        <f t="shared" si="261"/>
        <v>4</v>
      </c>
      <c r="T1046">
        <f t="shared" si="262"/>
        <v>6</v>
      </c>
      <c r="U1046">
        <f t="shared" si="263"/>
        <v>7</v>
      </c>
      <c r="V1046">
        <f t="shared" si="264"/>
        <v>5</v>
      </c>
      <c r="W1046">
        <f t="shared" si="265"/>
        <v>4</v>
      </c>
      <c r="X1046">
        <f t="shared" si="266"/>
        <v>4</v>
      </c>
      <c r="Y1046">
        <f t="shared" si="267"/>
        <v>5.5</v>
      </c>
      <c r="Z1046">
        <f t="shared" si="268"/>
        <v>6.5</v>
      </c>
      <c r="AA1046">
        <f t="shared" si="269"/>
        <v>5</v>
      </c>
      <c r="AB1046">
        <f t="shared" si="270"/>
        <v>4</v>
      </c>
      <c r="AC1046">
        <v>4.4400000000000004</v>
      </c>
      <c r="AD1046">
        <v>5.23</v>
      </c>
      <c r="AE1046">
        <v>5.4</v>
      </c>
      <c r="AF1046">
        <v>4.83</v>
      </c>
      <c r="AG1046">
        <v>5.38</v>
      </c>
      <c r="AH1046" t="str">
        <f>LOOKUP(X1046,{0,2.99,4.44,5.89},{"Low","Medium Low","Medium High","High"})</f>
        <v>Medium Low</v>
      </c>
      <c r="AI1046" t="str">
        <f>LOOKUP(Y1046,{0,4.12,5.23,6.34},{"Low","Medium Low","Medium High","High"})</f>
        <v>Medium High</v>
      </c>
      <c r="AJ1046" t="str">
        <f>LOOKUP(Z1046,{0,4.08,5.4,6.72},{"Low","Medium Low","Medium High","High"})</f>
        <v>Medium High</v>
      </c>
      <c r="AK1046" t="str">
        <f>LOOKUP(AA1046,{0,3.41,4.83,6.25},{"Low","Medium Low","Medium High","High"})</f>
        <v>Medium High</v>
      </c>
      <c r="AL1046" t="str">
        <f>LOOKUP(AB1046,{0,4.31,5.38,6.45},{"Low","Medium Low","Medium High","High"})</f>
        <v>Low</v>
      </c>
      <c r="AM1046">
        <f>VLOOKUP(C1046,'CLEAN DATA'!$C$1:$BE$1213,25,FALSE)</f>
        <v>10</v>
      </c>
      <c r="AN1046">
        <f>VLOOKUP($C1046,'CLEAN DATA'!$C$1:$BE$1213,2,FALSE)</f>
        <v>43</v>
      </c>
      <c r="AO1046" t="str">
        <f t="shared" si="271"/>
        <v>41-50</v>
      </c>
      <c r="AP1046">
        <f>VLOOKUP(C1046,'AT Copy'!C1045:BP2257,66,FALSE)</f>
        <v>2</v>
      </c>
      <c r="AQ1046">
        <f>VLOOKUP(C1046,'AT Copy'!C1045:BP2257,40,FALSE)</f>
        <v>1</v>
      </c>
    </row>
    <row r="1047" spans="1:43" x14ac:dyDescent="0.2">
      <c r="A1047">
        <v>1046</v>
      </c>
      <c r="B1047" s="2">
        <v>44099.647083333337</v>
      </c>
      <c r="C1047" t="s">
        <v>1301</v>
      </c>
      <c r="D1047">
        <v>6</v>
      </c>
      <c r="E1047">
        <v>5</v>
      </c>
      <c r="F1047">
        <v>7</v>
      </c>
      <c r="G1047">
        <v>7</v>
      </c>
      <c r="H1047">
        <v>3</v>
      </c>
      <c r="I1047">
        <v>3</v>
      </c>
      <c r="J1047">
        <v>4</v>
      </c>
      <c r="K1047">
        <v>1</v>
      </c>
      <c r="L1047">
        <v>5</v>
      </c>
      <c r="M1047">
        <v>5</v>
      </c>
      <c r="N1047">
        <f t="shared" si="256"/>
        <v>6</v>
      </c>
      <c r="O1047">
        <f t="shared" si="257"/>
        <v>3</v>
      </c>
      <c r="P1047">
        <f t="shared" si="258"/>
        <v>7</v>
      </c>
      <c r="Q1047">
        <f t="shared" si="259"/>
        <v>1</v>
      </c>
      <c r="R1047">
        <f t="shared" si="260"/>
        <v>3</v>
      </c>
      <c r="S1047">
        <f t="shared" si="261"/>
        <v>5</v>
      </c>
      <c r="T1047">
        <f t="shared" si="262"/>
        <v>4</v>
      </c>
      <c r="U1047">
        <f t="shared" si="263"/>
        <v>7</v>
      </c>
      <c r="V1047">
        <f t="shared" si="264"/>
        <v>5</v>
      </c>
      <c r="W1047">
        <f t="shared" si="265"/>
        <v>3</v>
      </c>
      <c r="X1047">
        <f t="shared" si="266"/>
        <v>5.5</v>
      </c>
      <c r="Y1047">
        <f t="shared" si="267"/>
        <v>3.5</v>
      </c>
      <c r="Z1047">
        <f t="shared" si="268"/>
        <v>7</v>
      </c>
      <c r="AA1047">
        <f t="shared" si="269"/>
        <v>3</v>
      </c>
      <c r="AB1047">
        <f t="shared" si="270"/>
        <v>3</v>
      </c>
      <c r="AC1047">
        <v>4.4400000000000004</v>
      </c>
      <c r="AD1047">
        <v>5.23</v>
      </c>
      <c r="AE1047">
        <v>5.4</v>
      </c>
      <c r="AF1047">
        <v>4.83</v>
      </c>
      <c r="AG1047">
        <v>5.38</v>
      </c>
      <c r="AH1047" t="str">
        <f>LOOKUP(X1047,{0,2.99,4.44,5.89},{"Low","Medium Low","Medium High","High"})</f>
        <v>Medium High</v>
      </c>
      <c r="AI1047" t="str">
        <f>LOOKUP(Y1047,{0,4.12,5.23,6.34},{"Low","Medium Low","Medium High","High"})</f>
        <v>Low</v>
      </c>
      <c r="AJ1047" t="str">
        <f>LOOKUP(Z1047,{0,4.08,5.4,6.72},{"Low","Medium Low","Medium High","High"})</f>
        <v>High</v>
      </c>
      <c r="AK1047" t="str">
        <f>LOOKUP(AA1047,{0,3.41,4.83,6.25},{"Low","Medium Low","Medium High","High"})</f>
        <v>Low</v>
      </c>
      <c r="AL1047" t="str">
        <f>LOOKUP(AB1047,{0,4.31,5.38,6.45},{"Low","Medium Low","Medium High","High"})</f>
        <v>Low</v>
      </c>
      <c r="AM1047">
        <f>VLOOKUP(C1047,'CLEAN DATA'!$C$1:$BE$1213,25,FALSE)</f>
        <v>13</v>
      </c>
      <c r="AN1047">
        <f>VLOOKUP($C1047,'CLEAN DATA'!$C$1:$BE$1213,2,FALSE)</f>
        <v>62</v>
      </c>
      <c r="AO1047" t="str">
        <f t="shared" si="271"/>
        <v>60+</v>
      </c>
      <c r="AP1047">
        <f>VLOOKUP(C1047,'AT Copy'!C1046:BP2258,66,FALSE)</f>
        <v>7</v>
      </c>
      <c r="AQ1047">
        <f>VLOOKUP(C1047,'AT Copy'!C1046:BP2258,40,FALSE)</f>
        <v>1</v>
      </c>
    </row>
    <row r="1048" spans="1:43" x14ac:dyDescent="0.2">
      <c r="A1048">
        <v>1047</v>
      </c>
      <c r="B1048" s="2">
        <v>44099.648726851854</v>
      </c>
      <c r="C1048" t="s">
        <v>1302</v>
      </c>
      <c r="D1048">
        <v>2</v>
      </c>
      <c r="E1048">
        <v>2</v>
      </c>
      <c r="F1048">
        <v>4</v>
      </c>
      <c r="G1048">
        <v>6</v>
      </c>
      <c r="H1048">
        <v>4</v>
      </c>
      <c r="I1048">
        <v>6</v>
      </c>
      <c r="J1048">
        <v>7</v>
      </c>
      <c r="K1048">
        <v>5</v>
      </c>
      <c r="L1048">
        <v>3</v>
      </c>
      <c r="M1048">
        <v>6</v>
      </c>
      <c r="N1048">
        <f t="shared" si="256"/>
        <v>2</v>
      </c>
      <c r="O1048">
        <f t="shared" si="257"/>
        <v>6</v>
      </c>
      <c r="P1048">
        <f t="shared" si="258"/>
        <v>4</v>
      </c>
      <c r="Q1048">
        <f t="shared" si="259"/>
        <v>2</v>
      </c>
      <c r="R1048">
        <f t="shared" si="260"/>
        <v>4</v>
      </c>
      <c r="S1048">
        <f t="shared" si="261"/>
        <v>2</v>
      </c>
      <c r="T1048">
        <f t="shared" si="262"/>
        <v>7</v>
      </c>
      <c r="U1048">
        <f t="shared" si="263"/>
        <v>3</v>
      </c>
      <c r="V1048">
        <f t="shared" si="264"/>
        <v>3</v>
      </c>
      <c r="W1048">
        <f t="shared" si="265"/>
        <v>2</v>
      </c>
      <c r="X1048">
        <f t="shared" si="266"/>
        <v>2</v>
      </c>
      <c r="Y1048">
        <f t="shared" si="267"/>
        <v>6.5</v>
      </c>
      <c r="Z1048">
        <f t="shared" si="268"/>
        <v>3.5</v>
      </c>
      <c r="AA1048">
        <f t="shared" si="269"/>
        <v>2.5</v>
      </c>
      <c r="AB1048">
        <f t="shared" si="270"/>
        <v>3</v>
      </c>
      <c r="AC1048">
        <v>4.4400000000000004</v>
      </c>
      <c r="AD1048">
        <v>5.23</v>
      </c>
      <c r="AE1048">
        <v>5.4</v>
      </c>
      <c r="AF1048">
        <v>4.83</v>
      </c>
      <c r="AG1048">
        <v>5.38</v>
      </c>
      <c r="AH1048" t="str">
        <f>LOOKUP(X1048,{0,2.99,4.44,5.89},{"Low","Medium Low","Medium High","High"})</f>
        <v>Low</v>
      </c>
      <c r="AI1048" t="str">
        <f>LOOKUP(Y1048,{0,4.12,5.23,6.34},{"Low","Medium Low","Medium High","High"})</f>
        <v>High</v>
      </c>
      <c r="AJ1048" t="str">
        <f>LOOKUP(Z1048,{0,4.08,5.4,6.72},{"Low","Medium Low","Medium High","High"})</f>
        <v>Low</v>
      </c>
      <c r="AK1048" t="str">
        <f>LOOKUP(AA1048,{0,3.41,4.83,6.25},{"Low","Medium Low","Medium High","High"})</f>
        <v>Low</v>
      </c>
      <c r="AL1048" t="str">
        <f>LOOKUP(AB1048,{0,4.31,5.38,6.45},{"Low","Medium Low","Medium High","High"})</f>
        <v>Low</v>
      </c>
      <c r="AM1048">
        <f>VLOOKUP(C1048,'CLEAN DATA'!$C$1:$BE$1213,25,FALSE)</f>
        <v>1</v>
      </c>
      <c r="AN1048">
        <f>VLOOKUP($C1048,'CLEAN DATA'!$C$1:$BE$1213,2,FALSE)</f>
        <v>47</v>
      </c>
      <c r="AO1048" t="str">
        <f t="shared" si="271"/>
        <v>41-50</v>
      </c>
      <c r="AP1048">
        <f>VLOOKUP(C1048,'AT Copy'!C1047:BP2259,66,FALSE)</f>
        <v>5</v>
      </c>
      <c r="AQ1048">
        <f>VLOOKUP(C1048,'AT Copy'!C1047:BP2259,40,FALSE)</f>
        <v>0</v>
      </c>
    </row>
    <row r="1049" spans="1:43" x14ac:dyDescent="0.2">
      <c r="A1049">
        <v>1048</v>
      </c>
      <c r="B1049" s="2">
        <v>44099.648773148147</v>
      </c>
      <c r="C1049" t="s">
        <v>1303</v>
      </c>
      <c r="D1049">
        <v>4</v>
      </c>
      <c r="E1049">
        <v>3</v>
      </c>
      <c r="F1049">
        <v>6</v>
      </c>
      <c r="G1049">
        <v>4</v>
      </c>
      <c r="H1049">
        <v>6</v>
      </c>
      <c r="I1049">
        <v>5</v>
      </c>
      <c r="J1049">
        <v>5</v>
      </c>
      <c r="K1049">
        <v>3</v>
      </c>
      <c r="L1049">
        <v>5</v>
      </c>
      <c r="M1049">
        <v>3</v>
      </c>
      <c r="N1049">
        <f t="shared" si="256"/>
        <v>4</v>
      </c>
      <c r="O1049">
        <f t="shared" si="257"/>
        <v>5</v>
      </c>
      <c r="P1049">
        <f t="shared" si="258"/>
        <v>6</v>
      </c>
      <c r="Q1049">
        <f t="shared" si="259"/>
        <v>4</v>
      </c>
      <c r="R1049">
        <f t="shared" si="260"/>
        <v>6</v>
      </c>
      <c r="S1049">
        <f t="shared" si="261"/>
        <v>3</v>
      </c>
      <c r="T1049">
        <f t="shared" si="262"/>
        <v>5</v>
      </c>
      <c r="U1049">
        <f t="shared" si="263"/>
        <v>5</v>
      </c>
      <c r="V1049">
        <f t="shared" si="264"/>
        <v>5</v>
      </c>
      <c r="W1049">
        <f t="shared" si="265"/>
        <v>5</v>
      </c>
      <c r="X1049">
        <f t="shared" si="266"/>
        <v>3.5</v>
      </c>
      <c r="Y1049">
        <f t="shared" si="267"/>
        <v>5</v>
      </c>
      <c r="Z1049">
        <f t="shared" si="268"/>
        <v>5.5</v>
      </c>
      <c r="AA1049">
        <f t="shared" si="269"/>
        <v>4.5</v>
      </c>
      <c r="AB1049">
        <f t="shared" si="270"/>
        <v>5.5</v>
      </c>
      <c r="AC1049">
        <v>4.4400000000000004</v>
      </c>
      <c r="AD1049">
        <v>5.23</v>
      </c>
      <c r="AE1049">
        <v>5.4</v>
      </c>
      <c r="AF1049">
        <v>4.83</v>
      </c>
      <c r="AG1049">
        <v>5.38</v>
      </c>
      <c r="AH1049" t="str">
        <f>LOOKUP(X1049,{0,2.99,4.44,5.89},{"Low","Medium Low","Medium High","High"})</f>
        <v>Medium Low</v>
      </c>
      <c r="AI1049" t="str">
        <f>LOOKUP(Y1049,{0,4.12,5.23,6.34},{"Low","Medium Low","Medium High","High"})</f>
        <v>Medium Low</v>
      </c>
      <c r="AJ1049" t="str">
        <f>LOOKUP(Z1049,{0,4.08,5.4,6.72},{"Low","Medium Low","Medium High","High"})</f>
        <v>Medium High</v>
      </c>
      <c r="AK1049" t="str">
        <f>LOOKUP(AA1049,{0,3.41,4.83,6.25},{"Low","Medium Low","Medium High","High"})</f>
        <v>Medium Low</v>
      </c>
      <c r="AL1049" t="str">
        <f>LOOKUP(AB1049,{0,4.31,5.38,6.45},{"Low","Medium Low","Medium High","High"})</f>
        <v>Medium High</v>
      </c>
      <c r="AM1049">
        <f>VLOOKUP(C1049,'CLEAN DATA'!$C$1:$BE$1213,25,FALSE)</f>
        <v>3</v>
      </c>
      <c r="AN1049">
        <f>VLOOKUP($C1049,'CLEAN DATA'!$C$1:$BE$1213,2,FALSE)</f>
        <v>38</v>
      </c>
      <c r="AO1049" t="str">
        <f t="shared" si="271"/>
        <v>31-40</v>
      </c>
      <c r="AP1049">
        <f>VLOOKUP(C1049,'AT Copy'!C1048:BP2260,66,FALSE)</f>
        <v>3</v>
      </c>
      <c r="AQ1049">
        <f>VLOOKUP(C1049,'AT Copy'!C1048:BP2260,40,FALSE)</f>
        <v>1</v>
      </c>
    </row>
    <row r="1050" spans="1:43" x14ac:dyDescent="0.2">
      <c r="A1050">
        <v>1049</v>
      </c>
      <c r="B1050" s="2">
        <v>44099.649618055555</v>
      </c>
      <c r="C1050" t="s">
        <v>1304</v>
      </c>
      <c r="D1050">
        <v>2</v>
      </c>
      <c r="E1050">
        <v>6</v>
      </c>
      <c r="F1050">
        <v>5</v>
      </c>
      <c r="G1050">
        <v>5</v>
      </c>
      <c r="H1050">
        <v>3</v>
      </c>
      <c r="I1050">
        <v>5</v>
      </c>
      <c r="J1050">
        <v>4</v>
      </c>
      <c r="K1050">
        <v>4</v>
      </c>
      <c r="L1050">
        <v>4</v>
      </c>
      <c r="M1050">
        <v>6</v>
      </c>
      <c r="N1050">
        <f t="shared" si="256"/>
        <v>2</v>
      </c>
      <c r="O1050">
        <f t="shared" si="257"/>
        <v>2</v>
      </c>
      <c r="P1050">
        <f t="shared" si="258"/>
        <v>5</v>
      </c>
      <c r="Q1050">
        <f t="shared" si="259"/>
        <v>3</v>
      </c>
      <c r="R1050">
        <f t="shared" si="260"/>
        <v>3</v>
      </c>
      <c r="S1050">
        <f t="shared" si="261"/>
        <v>3</v>
      </c>
      <c r="T1050">
        <f t="shared" si="262"/>
        <v>4</v>
      </c>
      <c r="U1050">
        <f t="shared" si="263"/>
        <v>4</v>
      </c>
      <c r="V1050">
        <f t="shared" si="264"/>
        <v>4</v>
      </c>
      <c r="W1050">
        <f t="shared" si="265"/>
        <v>2</v>
      </c>
      <c r="X1050">
        <f t="shared" si="266"/>
        <v>2.5</v>
      </c>
      <c r="Y1050">
        <f t="shared" si="267"/>
        <v>3</v>
      </c>
      <c r="Z1050">
        <f t="shared" si="268"/>
        <v>4.5</v>
      </c>
      <c r="AA1050">
        <f t="shared" si="269"/>
        <v>3.5</v>
      </c>
      <c r="AB1050">
        <f t="shared" si="270"/>
        <v>2.5</v>
      </c>
      <c r="AC1050">
        <v>4.4400000000000004</v>
      </c>
      <c r="AD1050">
        <v>5.23</v>
      </c>
      <c r="AE1050">
        <v>5.4</v>
      </c>
      <c r="AF1050">
        <v>4.83</v>
      </c>
      <c r="AG1050">
        <v>5.38</v>
      </c>
      <c r="AH1050" t="str">
        <f>LOOKUP(X1050,{0,2.99,4.44,5.89},{"Low","Medium Low","Medium High","High"})</f>
        <v>Low</v>
      </c>
      <c r="AI1050" t="str">
        <f>LOOKUP(Y1050,{0,4.12,5.23,6.34},{"Low","Medium Low","Medium High","High"})</f>
        <v>Low</v>
      </c>
      <c r="AJ1050" t="str">
        <f>LOOKUP(Z1050,{0,4.08,5.4,6.72},{"Low","Medium Low","Medium High","High"})</f>
        <v>Medium Low</v>
      </c>
      <c r="AK1050" t="str">
        <f>LOOKUP(AA1050,{0,3.41,4.83,6.25},{"Low","Medium Low","Medium High","High"})</f>
        <v>Medium Low</v>
      </c>
      <c r="AL1050" t="str">
        <f>LOOKUP(AB1050,{0,4.31,5.38,6.45},{"Low","Medium Low","Medium High","High"})</f>
        <v>Low</v>
      </c>
      <c r="AM1050">
        <f>VLOOKUP(C1050,'CLEAN DATA'!$C$1:$BE$1213,25,FALSE)</f>
        <v>12</v>
      </c>
      <c r="AN1050">
        <f>VLOOKUP($C1050,'CLEAN DATA'!$C$1:$BE$1213,2,FALSE)</f>
        <v>31</v>
      </c>
      <c r="AO1050" t="str">
        <f t="shared" si="271"/>
        <v>31-40</v>
      </c>
      <c r="AP1050">
        <f>VLOOKUP(C1050,'AT Copy'!C1049:BP2261,66,FALSE)</f>
        <v>1</v>
      </c>
      <c r="AQ1050">
        <f>VLOOKUP(C1050,'AT Copy'!C1049:BP2261,40,FALSE)</f>
        <v>1</v>
      </c>
    </row>
    <row r="1051" spans="1:43" x14ac:dyDescent="0.2">
      <c r="A1051">
        <v>1050</v>
      </c>
      <c r="B1051" s="2">
        <v>44099.651354166665</v>
      </c>
      <c r="C1051" t="s">
        <v>1306</v>
      </c>
      <c r="D1051">
        <v>6</v>
      </c>
      <c r="E1051">
        <v>3</v>
      </c>
      <c r="F1051">
        <v>6</v>
      </c>
      <c r="G1051">
        <v>1</v>
      </c>
      <c r="H1051">
        <v>5</v>
      </c>
      <c r="I1051">
        <v>6</v>
      </c>
      <c r="J1051">
        <v>7</v>
      </c>
      <c r="K1051">
        <v>1</v>
      </c>
      <c r="L1051">
        <v>7</v>
      </c>
      <c r="M1051">
        <v>3</v>
      </c>
      <c r="N1051">
        <f t="shared" si="256"/>
        <v>6</v>
      </c>
      <c r="O1051">
        <f t="shared" si="257"/>
        <v>5</v>
      </c>
      <c r="P1051">
        <f t="shared" si="258"/>
        <v>6</v>
      </c>
      <c r="Q1051">
        <f t="shared" si="259"/>
        <v>7</v>
      </c>
      <c r="R1051">
        <f t="shared" si="260"/>
        <v>5</v>
      </c>
      <c r="S1051">
        <f t="shared" si="261"/>
        <v>2</v>
      </c>
      <c r="T1051">
        <f t="shared" si="262"/>
        <v>7</v>
      </c>
      <c r="U1051">
        <f t="shared" si="263"/>
        <v>7</v>
      </c>
      <c r="V1051">
        <f t="shared" si="264"/>
        <v>7</v>
      </c>
      <c r="W1051">
        <f t="shared" si="265"/>
        <v>5</v>
      </c>
      <c r="X1051">
        <f t="shared" si="266"/>
        <v>4</v>
      </c>
      <c r="Y1051">
        <f t="shared" si="267"/>
        <v>6</v>
      </c>
      <c r="Z1051">
        <f t="shared" si="268"/>
        <v>6.5</v>
      </c>
      <c r="AA1051">
        <f t="shared" si="269"/>
        <v>7</v>
      </c>
      <c r="AB1051">
        <f t="shared" si="270"/>
        <v>5</v>
      </c>
      <c r="AC1051">
        <v>4.4400000000000004</v>
      </c>
      <c r="AD1051">
        <v>5.23</v>
      </c>
      <c r="AE1051">
        <v>5.4</v>
      </c>
      <c r="AF1051">
        <v>4.83</v>
      </c>
      <c r="AG1051">
        <v>5.38</v>
      </c>
      <c r="AH1051" t="str">
        <f>LOOKUP(X1051,{0,2.99,4.44,5.89},{"Low","Medium Low","Medium High","High"})</f>
        <v>Medium Low</v>
      </c>
      <c r="AI1051" t="str">
        <f>LOOKUP(Y1051,{0,4.12,5.23,6.34},{"Low","Medium Low","Medium High","High"})</f>
        <v>Medium High</v>
      </c>
      <c r="AJ1051" t="str">
        <f>LOOKUP(Z1051,{0,4.08,5.4,6.72},{"Low","Medium Low","Medium High","High"})</f>
        <v>Medium High</v>
      </c>
      <c r="AK1051" t="str">
        <f>LOOKUP(AA1051,{0,3.41,4.83,6.25},{"Low","Medium Low","Medium High","High"})</f>
        <v>High</v>
      </c>
      <c r="AL1051" t="str">
        <f>LOOKUP(AB1051,{0,4.31,5.38,6.45},{"Low","Medium Low","Medium High","High"})</f>
        <v>Medium Low</v>
      </c>
      <c r="AM1051">
        <f>VLOOKUP(C1051,'CLEAN DATA'!$C$1:$BE$1213,25,FALSE)</f>
        <v>1</v>
      </c>
      <c r="AN1051">
        <f>VLOOKUP($C1051,'CLEAN DATA'!$C$1:$BE$1213,2,FALSE)</f>
        <v>40</v>
      </c>
      <c r="AO1051" t="str">
        <f t="shared" si="271"/>
        <v>31-40</v>
      </c>
      <c r="AP1051">
        <f>VLOOKUP(C1051,'AT Copy'!C1050:BP2262,66,FALSE)</f>
        <v>8</v>
      </c>
      <c r="AQ1051">
        <f>VLOOKUP(C1051,'AT Copy'!C1050:BP2262,40,FALSE)</f>
        <v>1</v>
      </c>
    </row>
    <row r="1052" spans="1:43" x14ac:dyDescent="0.2">
      <c r="A1052">
        <v>1051</v>
      </c>
      <c r="B1052" s="2">
        <v>44099.652951388889</v>
      </c>
      <c r="C1052" t="s">
        <v>1307</v>
      </c>
      <c r="D1052">
        <v>6</v>
      </c>
      <c r="E1052">
        <v>1</v>
      </c>
      <c r="F1052">
        <v>7</v>
      </c>
      <c r="G1052">
        <v>1</v>
      </c>
      <c r="H1052">
        <v>5</v>
      </c>
      <c r="I1052">
        <v>7</v>
      </c>
      <c r="J1052">
        <v>7</v>
      </c>
      <c r="K1052">
        <v>1</v>
      </c>
      <c r="L1052">
        <v>7</v>
      </c>
      <c r="M1052">
        <v>6</v>
      </c>
      <c r="N1052">
        <f t="shared" si="256"/>
        <v>6</v>
      </c>
      <c r="O1052">
        <f t="shared" si="257"/>
        <v>7</v>
      </c>
      <c r="P1052">
        <f t="shared" si="258"/>
        <v>7</v>
      </c>
      <c r="Q1052">
        <f t="shared" si="259"/>
        <v>7</v>
      </c>
      <c r="R1052">
        <f t="shared" si="260"/>
        <v>5</v>
      </c>
      <c r="S1052">
        <f t="shared" si="261"/>
        <v>1</v>
      </c>
      <c r="T1052">
        <f t="shared" si="262"/>
        <v>7</v>
      </c>
      <c r="U1052">
        <f t="shared" si="263"/>
        <v>7</v>
      </c>
      <c r="V1052">
        <f t="shared" si="264"/>
        <v>7</v>
      </c>
      <c r="W1052">
        <f t="shared" si="265"/>
        <v>2</v>
      </c>
      <c r="X1052">
        <f t="shared" si="266"/>
        <v>3.5</v>
      </c>
      <c r="Y1052">
        <f t="shared" si="267"/>
        <v>7</v>
      </c>
      <c r="Z1052">
        <f t="shared" si="268"/>
        <v>7</v>
      </c>
      <c r="AA1052">
        <f t="shared" si="269"/>
        <v>7</v>
      </c>
      <c r="AB1052">
        <f t="shared" si="270"/>
        <v>3.5</v>
      </c>
      <c r="AC1052">
        <v>4.4400000000000004</v>
      </c>
      <c r="AD1052">
        <v>5.23</v>
      </c>
      <c r="AE1052">
        <v>5.4</v>
      </c>
      <c r="AF1052">
        <v>4.83</v>
      </c>
      <c r="AG1052">
        <v>5.38</v>
      </c>
      <c r="AH1052" t="str">
        <f>LOOKUP(X1052,{0,2.99,4.44,5.89},{"Low","Medium Low","Medium High","High"})</f>
        <v>Medium Low</v>
      </c>
      <c r="AI1052" t="str">
        <f>LOOKUP(Y1052,{0,4.12,5.23,6.34},{"Low","Medium Low","Medium High","High"})</f>
        <v>High</v>
      </c>
      <c r="AJ1052" t="str">
        <f>LOOKUP(Z1052,{0,4.08,5.4,6.72},{"Low","Medium Low","Medium High","High"})</f>
        <v>High</v>
      </c>
      <c r="AK1052" t="str">
        <f>LOOKUP(AA1052,{0,3.41,4.83,6.25},{"Low","Medium Low","Medium High","High"})</f>
        <v>High</v>
      </c>
      <c r="AL1052" t="str">
        <f>LOOKUP(AB1052,{0,4.31,5.38,6.45},{"Low","Medium Low","Medium High","High"})</f>
        <v>Low</v>
      </c>
      <c r="AM1052">
        <f>VLOOKUP(C1052,'CLEAN DATA'!$C$1:$BE$1213,25,FALSE)</f>
        <v>7</v>
      </c>
      <c r="AN1052">
        <f>VLOOKUP($C1052,'CLEAN DATA'!$C$1:$BE$1213,2,FALSE)</f>
        <v>68</v>
      </c>
      <c r="AO1052" t="str">
        <f t="shared" si="271"/>
        <v>60+</v>
      </c>
      <c r="AP1052">
        <f>VLOOKUP(C1052,'AT Copy'!C1051:BP2263,66,FALSE)</f>
        <v>2</v>
      </c>
      <c r="AQ1052">
        <f>VLOOKUP(C1052,'AT Copy'!C1051:BP2263,40,FALSE)</f>
        <v>1</v>
      </c>
    </row>
    <row r="1053" spans="1:43" x14ac:dyDescent="0.2">
      <c r="A1053">
        <v>1052</v>
      </c>
      <c r="B1053" s="2">
        <v>44099.653229166666</v>
      </c>
      <c r="C1053" t="s">
        <v>1308</v>
      </c>
      <c r="D1053">
        <v>1</v>
      </c>
      <c r="E1053">
        <v>3</v>
      </c>
      <c r="F1053">
        <v>7</v>
      </c>
      <c r="G1053">
        <v>5</v>
      </c>
      <c r="H1053">
        <v>5</v>
      </c>
      <c r="I1053">
        <v>5</v>
      </c>
      <c r="J1053">
        <v>3</v>
      </c>
      <c r="K1053">
        <v>1</v>
      </c>
      <c r="L1053">
        <v>5</v>
      </c>
      <c r="M1053">
        <v>5</v>
      </c>
      <c r="N1053">
        <f t="shared" si="256"/>
        <v>1</v>
      </c>
      <c r="O1053">
        <f t="shared" si="257"/>
        <v>5</v>
      </c>
      <c r="P1053">
        <f t="shared" si="258"/>
        <v>7</v>
      </c>
      <c r="Q1053">
        <f t="shared" si="259"/>
        <v>3</v>
      </c>
      <c r="R1053">
        <f t="shared" si="260"/>
        <v>5</v>
      </c>
      <c r="S1053">
        <f t="shared" si="261"/>
        <v>3</v>
      </c>
      <c r="T1053">
        <f t="shared" si="262"/>
        <v>3</v>
      </c>
      <c r="U1053">
        <f t="shared" si="263"/>
        <v>7</v>
      </c>
      <c r="V1053">
        <f t="shared" si="264"/>
        <v>5</v>
      </c>
      <c r="W1053">
        <f t="shared" si="265"/>
        <v>3</v>
      </c>
      <c r="X1053">
        <f t="shared" si="266"/>
        <v>2</v>
      </c>
      <c r="Y1053">
        <f t="shared" si="267"/>
        <v>4</v>
      </c>
      <c r="Z1053">
        <f t="shared" si="268"/>
        <v>7</v>
      </c>
      <c r="AA1053">
        <f t="shared" si="269"/>
        <v>4</v>
      </c>
      <c r="AB1053">
        <f t="shared" si="270"/>
        <v>4</v>
      </c>
      <c r="AC1053">
        <v>4.4400000000000004</v>
      </c>
      <c r="AD1053">
        <v>5.23</v>
      </c>
      <c r="AE1053">
        <v>5.4</v>
      </c>
      <c r="AF1053">
        <v>4.83</v>
      </c>
      <c r="AG1053">
        <v>5.38</v>
      </c>
      <c r="AH1053" t="str">
        <f>LOOKUP(X1053,{0,2.99,4.44,5.89},{"Low","Medium Low","Medium High","High"})</f>
        <v>Low</v>
      </c>
      <c r="AI1053" t="str">
        <f>LOOKUP(Y1053,{0,4.12,5.23,6.34},{"Low","Medium Low","Medium High","High"})</f>
        <v>Low</v>
      </c>
      <c r="AJ1053" t="str">
        <f>LOOKUP(Z1053,{0,4.08,5.4,6.72},{"Low","Medium Low","Medium High","High"})</f>
        <v>High</v>
      </c>
      <c r="AK1053" t="str">
        <f>LOOKUP(AA1053,{0,3.41,4.83,6.25},{"Low","Medium Low","Medium High","High"})</f>
        <v>Medium Low</v>
      </c>
      <c r="AL1053" t="str">
        <f>LOOKUP(AB1053,{0,4.31,5.38,6.45},{"Low","Medium Low","Medium High","High"})</f>
        <v>Low</v>
      </c>
      <c r="AM1053">
        <f>VLOOKUP(C1053,'CLEAN DATA'!$C$1:$BE$1213,25,FALSE)</f>
        <v>12</v>
      </c>
      <c r="AN1053">
        <f>VLOOKUP($C1053,'CLEAN DATA'!$C$1:$BE$1213,2,FALSE)</f>
        <v>64</v>
      </c>
      <c r="AO1053" t="str">
        <f t="shared" si="271"/>
        <v>60+</v>
      </c>
      <c r="AP1053">
        <f>VLOOKUP(C1053,'AT Copy'!C1052:BP2264,66,FALSE)</f>
        <v>5</v>
      </c>
      <c r="AQ1053">
        <f>VLOOKUP(C1053,'AT Copy'!C1052:BP2264,40,FALSE)</f>
        <v>1</v>
      </c>
    </row>
    <row r="1054" spans="1:43" x14ac:dyDescent="0.2">
      <c r="A1054">
        <v>1053</v>
      </c>
      <c r="B1054" s="2">
        <v>44099.653668981482</v>
      </c>
      <c r="C1054" t="s">
        <v>1310</v>
      </c>
      <c r="D1054">
        <v>1</v>
      </c>
      <c r="E1054">
        <v>5</v>
      </c>
      <c r="F1054">
        <v>6</v>
      </c>
      <c r="G1054">
        <v>6</v>
      </c>
      <c r="H1054">
        <v>4</v>
      </c>
      <c r="I1054">
        <v>7</v>
      </c>
      <c r="J1054">
        <v>6</v>
      </c>
      <c r="K1054">
        <v>1</v>
      </c>
      <c r="L1054">
        <v>5</v>
      </c>
      <c r="M1054">
        <v>5</v>
      </c>
      <c r="N1054">
        <f t="shared" si="256"/>
        <v>1</v>
      </c>
      <c r="O1054">
        <f t="shared" si="257"/>
        <v>3</v>
      </c>
      <c r="P1054">
        <f t="shared" si="258"/>
        <v>6</v>
      </c>
      <c r="Q1054">
        <f t="shared" si="259"/>
        <v>2</v>
      </c>
      <c r="R1054">
        <f t="shared" si="260"/>
        <v>4</v>
      </c>
      <c r="S1054">
        <f t="shared" si="261"/>
        <v>1</v>
      </c>
      <c r="T1054">
        <f t="shared" si="262"/>
        <v>6</v>
      </c>
      <c r="U1054">
        <f t="shared" si="263"/>
        <v>7</v>
      </c>
      <c r="V1054">
        <f t="shared" si="264"/>
        <v>5</v>
      </c>
      <c r="W1054">
        <f t="shared" si="265"/>
        <v>3</v>
      </c>
      <c r="X1054">
        <f t="shared" si="266"/>
        <v>1</v>
      </c>
      <c r="Y1054">
        <f t="shared" si="267"/>
        <v>4.5</v>
      </c>
      <c r="Z1054">
        <f t="shared" si="268"/>
        <v>6.5</v>
      </c>
      <c r="AA1054">
        <f t="shared" si="269"/>
        <v>3.5</v>
      </c>
      <c r="AB1054">
        <f t="shared" si="270"/>
        <v>3.5</v>
      </c>
      <c r="AC1054">
        <v>4.4400000000000004</v>
      </c>
      <c r="AD1054">
        <v>5.23</v>
      </c>
      <c r="AE1054">
        <v>5.4</v>
      </c>
      <c r="AF1054">
        <v>4.83</v>
      </c>
      <c r="AG1054">
        <v>5.38</v>
      </c>
      <c r="AH1054" t="str">
        <f>LOOKUP(X1054,{0,2.99,4.44,5.89},{"Low","Medium Low","Medium High","High"})</f>
        <v>Low</v>
      </c>
      <c r="AI1054" t="str">
        <f>LOOKUP(Y1054,{0,4.12,5.23,6.34},{"Low","Medium Low","Medium High","High"})</f>
        <v>Medium Low</v>
      </c>
      <c r="AJ1054" t="str">
        <f>LOOKUP(Z1054,{0,4.08,5.4,6.72},{"Low","Medium Low","Medium High","High"})</f>
        <v>Medium High</v>
      </c>
      <c r="AK1054" t="str">
        <f>LOOKUP(AA1054,{0,3.41,4.83,6.25},{"Low","Medium Low","Medium High","High"})</f>
        <v>Medium Low</v>
      </c>
      <c r="AL1054" t="str">
        <f>LOOKUP(AB1054,{0,4.31,5.38,6.45},{"Low","Medium Low","Medium High","High"})</f>
        <v>Low</v>
      </c>
      <c r="AM1054">
        <f>VLOOKUP(C1054,'CLEAN DATA'!$C$1:$BE$1213,25,FALSE)</f>
        <v>7</v>
      </c>
      <c r="AN1054">
        <f>VLOOKUP($C1054,'CLEAN DATA'!$C$1:$BE$1213,2,FALSE)</f>
        <v>30</v>
      </c>
      <c r="AO1054" t="str">
        <f t="shared" si="271"/>
        <v>&lt;=30</v>
      </c>
      <c r="AP1054">
        <f>VLOOKUP(C1054,'AT Copy'!C1053:BP2265,66,FALSE)</f>
        <v>5</v>
      </c>
      <c r="AQ1054">
        <f>VLOOKUP(C1054,'AT Copy'!C1053:BP2265,40,FALSE)</f>
        <v>1</v>
      </c>
    </row>
    <row r="1055" spans="1:43" x14ac:dyDescent="0.2">
      <c r="A1055">
        <v>1054</v>
      </c>
      <c r="B1055" s="2">
        <v>44099.654062499998</v>
      </c>
      <c r="C1055" t="s">
        <v>1311</v>
      </c>
      <c r="D1055">
        <v>6</v>
      </c>
      <c r="E1055">
        <v>2</v>
      </c>
      <c r="F1055">
        <v>6</v>
      </c>
      <c r="G1055">
        <v>3</v>
      </c>
      <c r="H1055">
        <v>6</v>
      </c>
      <c r="I1055">
        <v>3</v>
      </c>
      <c r="J1055">
        <v>6</v>
      </c>
      <c r="K1055">
        <v>2</v>
      </c>
      <c r="L1055">
        <v>6</v>
      </c>
      <c r="M1055">
        <v>1</v>
      </c>
      <c r="N1055">
        <f t="shared" si="256"/>
        <v>6</v>
      </c>
      <c r="O1055">
        <f t="shared" si="257"/>
        <v>6</v>
      </c>
      <c r="P1055">
        <f t="shared" si="258"/>
        <v>6</v>
      </c>
      <c r="Q1055">
        <f t="shared" si="259"/>
        <v>5</v>
      </c>
      <c r="R1055">
        <f t="shared" si="260"/>
        <v>6</v>
      </c>
      <c r="S1055">
        <f t="shared" si="261"/>
        <v>5</v>
      </c>
      <c r="T1055">
        <f t="shared" si="262"/>
        <v>6</v>
      </c>
      <c r="U1055">
        <f t="shared" si="263"/>
        <v>6</v>
      </c>
      <c r="V1055">
        <f t="shared" si="264"/>
        <v>6</v>
      </c>
      <c r="W1055">
        <f t="shared" si="265"/>
        <v>7</v>
      </c>
      <c r="X1055">
        <f t="shared" si="266"/>
        <v>5.5</v>
      </c>
      <c r="Y1055">
        <f t="shared" si="267"/>
        <v>6</v>
      </c>
      <c r="Z1055">
        <f t="shared" si="268"/>
        <v>6</v>
      </c>
      <c r="AA1055">
        <f t="shared" si="269"/>
        <v>5.5</v>
      </c>
      <c r="AB1055">
        <f t="shared" si="270"/>
        <v>6.5</v>
      </c>
      <c r="AC1055">
        <v>4.4400000000000004</v>
      </c>
      <c r="AD1055">
        <v>5.23</v>
      </c>
      <c r="AE1055">
        <v>5.4</v>
      </c>
      <c r="AF1055">
        <v>4.83</v>
      </c>
      <c r="AG1055">
        <v>5.38</v>
      </c>
      <c r="AH1055" t="str">
        <f>LOOKUP(X1055,{0,2.99,4.44,5.89},{"Low","Medium Low","Medium High","High"})</f>
        <v>Medium High</v>
      </c>
      <c r="AI1055" t="str">
        <f>LOOKUP(Y1055,{0,4.12,5.23,6.34},{"Low","Medium Low","Medium High","High"})</f>
        <v>Medium High</v>
      </c>
      <c r="AJ1055" t="str">
        <f>LOOKUP(Z1055,{0,4.08,5.4,6.72},{"Low","Medium Low","Medium High","High"})</f>
        <v>Medium High</v>
      </c>
      <c r="AK1055" t="str">
        <f>LOOKUP(AA1055,{0,3.41,4.83,6.25},{"Low","Medium Low","Medium High","High"})</f>
        <v>Medium High</v>
      </c>
      <c r="AL1055" t="str">
        <f>LOOKUP(AB1055,{0,4.31,5.38,6.45},{"Low","Medium Low","Medium High","High"})</f>
        <v>High</v>
      </c>
      <c r="AM1055">
        <f>VLOOKUP(C1055,'CLEAN DATA'!$C$1:$BE$1213,25,FALSE)</f>
        <v>1</v>
      </c>
      <c r="AN1055">
        <f>VLOOKUP($C1055,'CLEAN DATA'!$C$1:$BE$1213,2,FALSE)</f>
        <v>29</v>
      </c>
      <c r="AO1055" t="str">
        <f t="shared" si="271"/>
        <v>&lt;=30</v>
      </c>
      <c r="AP1055">
        <f>VLOOKUP(C1055,'AT Copy'!C1054:BP2266,66,FALSE)</f>
        <v>4</v>
      </c>
      <c r="AQ1055">
        <f>VLOOKUP(C1055,'AT Copy'!C1054:BP2266,40,FALSE)</f>
        <v>0</v>
      </c>
    </row>
    <row r="1056" spans="1:43" x14ac:dyDescent="0.2">
      <c r="A1056">
        <v>1055</v>
      </c>
      <c r="B1056" s="2">
        <v>44099.654965277776</v>
      </c>
      <c r="C1056" t="s">
        <v>1312</v>
      </c>
      <c r="D1056">
        <v>3</v>
      </c>
      <c r="E1056">
        <v>2</v>
      </c>
      <c r="F1056">
        <v>6</v>
      </c>
      <c r="G1056">
        <v>6</v>
      </c>
      <c r="H1056">
        <v>6</v>
      </c>
      <c r="I1056">
        <v>6</v>
      </c>
      <c r="J1056">
        <v>6</v>
      </c>
      <c r="K1056">
        <v>1</v>
      </c>
      <c r="L1056">
        <v>6</v>
      </c>
      <c r="M1056">
        <v>2</v>
      </c>
      <c r="N1056">
        <f t="shared" si="256"/>
        <v>3</v>
      </c>
      <c r="O1056">
        <f t="shared" si="257"/>
        <v>6</v>
      </c>
      <c r="P1056">
        <f t="shared" si="258"/>
        <v>6</v>
      </c>
      <c r="Q1056">
        <f t="shared" si="259"/>
        <v>2</v>
      </c>
      <c r="R1056">
        <f t="shared" si="260"/>
        <v>6</v>
      </c>
      <c r="S1056">
        <f t="shared" si="261"/>
        <v>2</v>
      </c>
      <c r="T1056">
        <f t="shared" si="262"/>
        <v>6</v>
      </c>
      <c r="U1056">
        <f t="shared" si="263"/>
        <v>7</v>
      </c>
      <c r="V1056">
        <f t="shared" si="264"/>
        <v>6</v>
      </c>
      <c r="W1056">
        <f t="shared" si="265"/>
        <v>6</v>
      </c>
      <c r="X1056">
        <f t="shared" si="266"/>
        <v>2.5</v>
      </c>
      <c r="Y1056">
        <f t="shared" si="267"/>
        <v>6</v>
      </c>
      <c r="Z1056">
        <f t="shared" si="268"/>
        <v>6.5</v>
      </c>
      <c r="AA1056">
        <f t="shared" si="269"/>
        <v>4</v>
      </c>
      <c r="AB1056">
        <f t="shared" si="270"/>
        <v>6</v>
      </c>
      <c r="AC1056">
        <v>4.4400000000000004</v>
      </c>
      <c r="AD1056">
        <v>5.23</v>
      </c>
      <c r="AE1056">
        <v>5.4</v>
      </c>
      <c r="AF1056">
        <v>4.83</v>
      </c>
      <c r="AG1056">
        <v>5.38</v>
      </c>
      <c r="AH1056" t="str">
        <f>LOOKUP(X1056,{0,2.99,4.44,5.89},{"Low","Medium Low","Medium High","High"})</f>
        <v>Low</v>
      </c>
      <c r="AI1056" t="str">
        <f>LOOKUP(Y1056,{0,4.12,5.23,6.34},{"Low","Medium Low","Medium High","High"})</f>
        <v>Medium High</v>
      </c>
      <c r="AJ1056" t="str">
        <f>LOOKUP(Z1056,{0,4.08,5.4,6.72},{"Low","Medium Low","Medium High","High"})</f>
        <v>Medium High</v>
      </c>
      <c r="AK1056" t="str">
        <f>LOOKUP(AA1056,{0,3.41,4.83,6.25},{"Low","Medium Low","Medium High","High"})</f>
        <v>Medium Low</v>
      </c>
      <c r="AL1056" t="str">
        <f>LOOKUP(AB1056,{0,4.31,5.38,6.45},{"Low","Medium Low","Medium High","High"})</f>
        <v>Medium High</v>
      </c>
      <c r="AM1056">
        <f>VLOOKUP(C1056,'CLEAN DATA'!$C$1:$BE$1213,25,FALSE)</f>
        <v>13</v>
      </c>
      <c r="AN1056">
        <f>VLOOKUP($C1056,'CLEAN DATA'!$C$1:$BE$1213,2,FALSE)</f>
        <v>36</v>
      </c>
      <c r="AO1056" t="str">
        <f t="shared" si="271"/>
        <v>31-40</v>
      </c>
      <c r="AP1056">
        <f>VLOOKUP(C1056,'AT Copy'!C1055:BP2267,66,FALSE)</f>
        <v>6</v>
      </c>
      <c r="AQ1056">
        <f>VLOOKUP(C1056,'AT Copy'!C1055:BP2267,40,FALSE)</f>
        <v>1</v>
      </c>
    </row>
    <row r="1057" spans="1:43" x14ac:dyDescent="0.2">
      <c r="A1057">
        <v>1056</v>
      </c>
      <c r="B1057" s="2">
        <v>44099.655231481483</v>
      </c>
      <c r="C1057" t="s">
        <v>1313</v>
      </c>
      <c r="D1057">
        <v>3</v>
      </c>
      <c r="E1057">
        <v>2</v>
      </c>
      <c r="F1057">
        <v>5</v>
      </c>
      <c r="G1057">
        <v>5</v>
      </c>
      <c r="H1057">
        <v>5</v>
      </c>
      <c r="I1057">
        <v>6</v>
      </c>
      <c r="J1057">
        <v>5</v>
      </c>
      <c r="K1057">
        <v>3</v>
      </c>
      <c r="L1057">
        <v>5</v>
      </c>
      <c r="M1057">
        <v>5</v>
      </c>
      <c r="N1057">
        <f t="shared" si="256"/>
        <v>3</v>
      </c>
      <c r="O1057">
        <f t="shared" si="257"/>
        <v>6</v>
      </c>
      <c r="P1057">
        <f t="shared" si="258"/>
        <v>5</v>
      </c>
      <c r="Q1057">
        <f t="shared" si="259"/>
        <v>3</v>
      </c>
      <c r="R1057">
        <f t="shared" si="260"/>
        <v>5</v>
      </c>
      <c r="S1057">
        <f t="shared" si="261"/>
        <v>2</v>
      </c>
      <c r="T1057">
        <f t="shared" si="262"/>
        <v>5</v>
      </c>
      <c r="U1057">
        <f t="shared" si="263"/>
        <v>5</v>
      </c>
      <c r="V1057">
        <f t="shared" si="264"/>
        <v>5</v>
      </c>
      <c r="W1057">
        <f t="shared" si="265"/>
        <v>3</v>
      </c>
      <c r="X1057">
        <f t="shared" si="266"/>
        <v>2.5</v>
      </c>
      <c r="Y1057">
        <f t="shared" si="267"/>
        <v>5.5</v>
      </c>
      <c r="Z1057">
        <f t="shared" si="268"/>
        <v>5</v>
      </c>
      <c r="AA1057">
        <f t="shared" si="269"/>
        <v>4</v>
      </c>
      <c r="AB1057">
        <f t="shared" si="270"/>
        <v>4</v>
      </c>
      <c r="AC1057">
        <v>4.4400000000000004</v>
      </c>
      <c r="AD1057">
        <v>5.23</v>
      </c>
      <c r="AE1057">
        <v>5.4</v>
      </c>
      <c r="AF1057">
        <v>4.83</v>
      </c>
      <c r="AG1057">
        <v>5.38</v>
      </c>
      <c r="AH1057" t="str">
        <f>LOOKUP(X1057,{0,2.99,4.44,5.89},{"Low","Medium Low","Medium High","High"})</f>
        <v>Low</v>
      </c>
      <c r="AI1057" t="str">
        <f>LOOKUP(Y1057,{0,4.12,5.23,6.34},{"Low","Medium Low","Medium High","High"})</f>
        <v>Medium High</v>
      </c>
      <c r="AJ1057" t="str">
        <f>LOOKUP(Z1057,{0,4.08,5.4,6.72},{"Low","Medium Low","Medium High","High"})</f>
        <v>Medium Low</v>
      </c>
      <c r="AK1057" t="str">
        <f>LOOKUP(AA1057,{0,3.41,4.83,6.25},{"Low","Medium Low","Medium High","High"})</f>
        <v>Medium Low</v>
      </c>
      <c r="AL1057" t="str">
        <f>LOOKUP(AB1057,{0,4.31,5.38,6.45},{"Low","Medium Low","Medium High","High"})</f>
        <v>Low</v>
      </c>
      <c r="AM1057">
        <f>VLOOKUP(C1057,'CLEAN DATA'!$C$1:$BE$1213,25,FALSE)</f>
        <v>12</v>
      </c>
      <c r="AN1057">
        <f>VLOOKUP($C1057,'CLEAN DATA'!$C$1:$BE$1213,2,FALSE)</f>
        <v>35</v>
      </c>
      <c r="AO1057" t="str">
        <f t="shared" si="271"/>
        <v>31-40</v>
      </c>
      <c r="AP1057">
        <f>VLOOKUP(C1057,'AT Copy'!C1056:BP2268,66,FALSE)</f>
        <v>5</v>
      </c>
      <c r="AQ1057">
        <f>VLOOKUP(C1057,'AT Copy'!C1056:BP2268,40,FALSE)</f>
        <v>1</v>
      </c>
    </row>
    <row r="1058" spans="1:43" x14ac:dyDescent="0.2">
      <c r="A1058">
        <v>1057</v>
      </c>
      <c r="B1058" s="2">
        <v>44099.656273148146</v>
      </c>
      <c r="C1058" t="s">
        <v>1315</v>
      </c>
      <c r="D1058">
        <v>5</v>
      </c>
      <c r="E1058">
        <v>5</v>
      </c>
      <c r="F1058">
        <v>6</v>
      </c>
      <c r="G1058">
        <v>5</v>
      </c>
      <c r="H1058">
        <v>5</v>
      </c>
      <c r="I1058">
        <v>3</v>
      </c>
      <c r="J1058">
        <v>5</v>
      </c>
      <c r="K1058">
        <v>5</v>
      </c>
      <c r="L1058">
        <v>5</v>
      </c>
      <c r="M1058">
        <v>5</v>
      </c>
      <c r="N1058">
        <f t="shared" si="256"/>
        <v>5</v>
      </c>
      <c r="O1058">
        <f t="shared" si="257"/>
        <v>3</v>
      </c>
      <c r="P1058">
        <f t="shared" si="258"/>
        <v>6</v>
      </c>
      <c r="Q1058">
        <f t="shared" si="259"/>
        <v>3</v>
      </c>
      <c r="R1058">
        <f t="shared" si="260"/>
        <v>5</v>
      </c>
      <c r="S1058">
        <f t="shared" si="261"/>
        <v>5</v>
      </c>
      <c r="T1058">
        <f t="shared" si="262"/>
        <v>5</v>
      </c>
      <c r="U1058">
        <f t="shared" si="263"/>
        <v>3</v>
      </c>
      <c r="V1058">
        <f t="shared" si="264"/>
        <v>5</v>
      </c>
      <c r="W1058">
        <f t="shared" si="265"/>
        <v>3</v>
      </c>
      <c r="X1058">
        <f t="shared" si="266"/>
        <v>5</v>
      </c>
      <c r="Y1058">
        <f t="shared" si="267"/>
        <v>4</v>
      </c>
      <c r="Z1058">
        <f t="shared" si="268"/>
        <v>4.5</v>
      </c>
      <c r="AA1058">
        <f t="shared" si="269"/>
        <v>4</v>
      </c>
      <c r="AB1058">
        <f t="shared" si="270"/>
        <v>4</v>
      </c>
      <c r="AC1058">
        <v>4.4400000000000004</v>
      </c>
      <c r="AD1058">
        <v>5.23</v>
      </c>
      <c r="AE1058">
        <v>5.4</v>
      </c>
      <c r="AF1058">
        <v>4.83</v>
      </c>
      <c r="AG1058">
        <v>5.38</v>
      </c>
      <c r="AH1058" t="str">
        <f>LOOKUP(X1058,{0,2.99,4.44,5.89},{"Low","Medium Low","Medium High","High"})</f>
        <v>Medium High</v>
      </c>
      <c r="AI1058" t="str">
        <f>LOOKUP(Y1058,{0,4.12,5.23,6.34},{"Low","Medium Low","Medium High","High"})</f>
        <v>Low</v>
      </c>
      <c r="AJ1058" t="str">
        <f>LOOKUP(Z1058,{0,4.08,5.4,6.72},{"Low","Medium Low","Medium High","High"})</f>
        <v>Medium Low</v>
      </c>
      <c r="AK1058" t="str">
        <f>LOOKUP(AA1058,{0,3.41,4.83,6.25},{"Low","Medium Low","Medium High","High"})</f>
        <v>Medium Low</v>
      </c>
      <c r="AL1058" t="str">
        <f>LOOKUP(AB1058,{0,4.31,5.38,6.45},{"Low","Medium Low","Medium High","High"})</f>
        <v>Low</v>
      </c>
      <c r="AM1058">
        <f>VLOOKUP(C1058,'CLEAN DATA'!$C$1:$BE$1213,25,FALSE)</f>
        <v>3</v>
      </c>
      <c r="AN1058">
        <f>VLOOKUP($C1058,'CLEAN DATA'!$C$1:$BE$1213,2,FALSE)</f>
        <v>38</v>
      </c>
      <c r="AO1058" t="str">
        <f t="shared" si="271"/>
        <v>31-40</v>
      </c>
      <c r="AP1058">
        <f>VLOOKUP(C1058,'AT Copy'!C1057:BP2269,66,FALSE)</f>
        <v>7</v>
      </c>
      <c r="AQ1058">
        <f>VLOOKUP(C1058,'AT Copy'!C1057:BP2269,40,FALSE)</f>
        <v>1</v>
      </c>
    </row>
    <row r="1059" spans="1:43" x14ac:dyDescent="0.2">
      <c r="A1059">
        <v>1058</v>
      </c>
      <c r="B1059" s="2">
        <v>44099.657962962963</v>
      </c>
      <c r="C1059" t="s">
        <v>1316</v>
      </c>
      <c r="D1059">
        <v>2</v>
      </c>
      <c r="E1059">
        <v>2</v>
      </c>
      <c r="F1059">
        <v>6</v>
      </c>
      <c r="G1059">
        <v>2</v>
      </c>
      <c r="H1059">
        <v>4</v>
      </c>
      <c r="I1059">
        <v>5</v>
      </c>
      <c r="J1059">
        <v>4</v>
      </c>
      <c r="K1059">
        <v>1</v>
      </c>
      <c r="L1059">
        <v>6</v>
      </c>
      <c r="M1059">
        <v>5</v>
      </c>
      <c r="N1059">
        <f t="shared" si="256"/>
        <v>2</v>
      </c>
      <c r="O1059">
        <f t="shared" si="257"/>
        <v>6</v>
      </c>
      <c r="P1059">
        <f t="shared" si="258"/>
        <v>6</v>
      </c>
      <c r="Q1059">
        <f t="shared" si="259"/>
        <v>6</v>
      </c>
      <c r="R1059">
        <f t="shared" si="260"/>
        <v>4</v>
      </c>
      <c r="S1059">
        <f t="shared" si="261"/>
        <v>3</v>
      </c>
      <c r="T1059">
        <f t="shared" si="262"/>
        <v>4</v>
      </c>
      <c r="U1059">
        <f t="shared" si="263"/>
        <v>7</v>
      </c>
      <c r="V1059">
        <f t="shared" si="264"/>
        <v>6</v>
      </c>
      <c r="W1059">
        <f t="shared" si="265"/>
        <v>3</v>
      </c>
      <c r="X1059">
        <f t="shared" si="266"/>
        <v>2.5</v>
      </c>
      <c r="Y1059">
        <f t="shared" si="267"/>
        <v>5</v>
      </c>
      <c r="Z1059">
        <f t="shared" si="268"/>
        <v>6.5</v>
      </c>
      <c r="AA1059">
        <f t="shared" si="269"/>
        <v>6</v>
      </c>
      <c r="AB1059">
        <f t="shared" si="270"/>
        <v>3.5</v>
      </c>
      <c r="AC1059">
        <v>4.4400000000000004</v>
      </c>
      <c r="AD1059">
        <v>5.23</v>
      </c>
      <c r="AE1059">
        <v>5.4</v>
      </c>
      <c r="AF1059">
        <v>4.83</v>
      </c>
      <c r="AG1059">
        <v>5.38</v>
      </c>
      <c r="AH1059" t="str">
        <f>LOOKUP(X1059,{0,2.99,4.44,5.89},{"Low","Medium Low","Medium High","High"})</f>
        <v>Low</v>
      </c>
      <c r="AI1059" t="str">
        <f>LOOKUP(Y1059,{0,4.12,5.23,6.34},{"Low","Medium Low","Medium High","High"})</f>
        <v>Medium Low</v>
      </c>
      <c r="AJ1059" t="str">
        <f>LOOKUP(Z1059,{0,4.08,5.4,6.72},{"Low","Medium Low","Medium High","High"})</f>
        <v>Medium High</v>
      </c>
      <c r="AK1059" t="str">
        <f>LOOKUP(AA1059,{0,3.41,4.83,6.25},{"Low","Medium Low","Medium High","High"})</f>
        <v>Medium High</v>
      </c>
      <c r="AL1059" t="str">
        <f>LOOKUP(AB1059,{0,4.31,5.38,6.45},{"Low","Medium Low","Medium High","High"})</f>
        <v>Low</v>
      </c>
      <c r="AM1059">
        <f>VLOOKUP(C1059,'CLEAN DATA'!$C$1:$BE$1213,25,FALSE)</f>
        <v>3</v>
      </c>
      <c r="AN1059">
        <f>VLOOKUP($C1059,'CLEAN DATA'!$C$1:$BE$1213,2,FALSE)</f>
        <v>66</v>
      </c>
      <c r="AO1059" t="str">
        <f t="shared" si="271"/>
        <v>60+</v>
      </c>
      <c r="AP1059">
        <f>VLOOKUP(C1059,'AT Copy'!C1058:BP2270,66,FALSE)</f>
        <v>2</v>
      </c>
      <c r="AQ1059">
        <f>VLOOKUP(C1059,'AT Copy'!C1058:BP2270,40,FALSE)</f>
        <v>0</v>
      </c>
    </row>
    <row r="1060" spans="1:43" x14ac:dyDescent="0.2">
      <c r="A1060">
        <v>1059</v>
      </c>
      <c r="B1060" s="2">
        <v>44099.659085648149</v>
      </c>
      <c r="C1060" t="s">
        <v>1317</v>
      </c>
      <c r="D1060">
        <v>7</v>
      </c>
      <c r="E1060">
        <v>7</v>
      </c>
      <c r="F1060">
        <v>5</v>
      </c>
      <c r="G1060">
        <v>7</v>
      </c>
      <c r="H1060">
        <v>6</v>
      </c>
      <c r="I1060">
        <v>7</v>
      </c>
      <c r="J1060">
        <v>6</v>
      </c>
      <c r="K1060">
        <v>7</v>
      </c>
      <c r="L1060">
        <v>7</v>
      </c>
      <c r="M1060">
        <v>7</v>
      </c>
      <c r="N1060">
        <f t="shared" si="256"/>
        <v>7</v>
      </c>
      <c r="O1060">
        <f t="shared" si="257"/>
        <v>1</v>
      </c>
      <c r="P1060">
        <f t="shared" si="258"/>
        <v>5</v>
      </c>
      <c r="Q1060">
        <f t="shared" si="259"/>
        <v>1</v>
      </c>
      <c r="R1060">
        <f t="shared" si="260"/>
        <v>6</v>
      </c>
      <c r="S1060">
        <f t="shared" si="261"/>
        <v>1</v>
      </c>
      <c r="T1060">
        <f t="shared" si="262"/>
        <v>6</v>
      </c>
      <c r="U1060">
        <f t="shared" si="263"/>
        <v>1</v>
      </c>
      <c r="V1060">
        <f t="shared" si="264"/>
        <v>7</v>
      </c>
      <c r="W1060">
        <f t="shared" si="265"/>
        <v>1</v>
      </c>
      <c r="X1060">
        <f t="shared" si="266"/>
        <v>4</v>
      </c>
      <c r="Y1060">
        <f t="shared" si="267"/>
        <v>3.5</v>
      </c>
      <c r="Z1060">
        <f t="shared" si="268"/>
        <v>3</v>
      </c>
      <c r="AA1060">
        <f t="shared" si="269"/>
        <v>4</v>
      </c>
      <c r="AB1060">
        <f t="shared" si="270"/>
        <v>3.5</v>
      </c>
      <c r="AC1060">
        <v>4.4400000000000004</v>
      </c>
      <c r="AD1060">
        <v>5.23</v>
      </c>
      <c r="AE1060">
        <v>5.4</v>
      </c>
      <c r="AF1060">
        <v>4.83</v>
      </c>
      <c r="AG1060">
        <v>5.38</v>
      </c>
      <c r="AH1060" t="str">
        <f>LOOKUP(X1060,{0,2.99,4.44,5.89},{"Low","Medium Low","Medium High","High"})</f>
        <v>Medium Low</v>
      </c>
      <c r="AI1060" t="str">
        <f>LOOKUP(Y1060,{0,4.12,5.23,6.34},{"Low","Medium Low","Medium High","High"})</f>
        <v>Low</v>
      </c>
      <c r="AJ1060" t="str">
        <f>LOOKUP(Z1060,{0,4.08,5.4,6.72},{"Low","Medium Low","Medium High","High"})</f>
        <v>Low</v>
      </c>
      <c r="AK1060" t="str">
        <f>LOOKUP(AA1060,{0,3.41,4.83,6.25},{"Low","Medium Low","Medium High","High"})</f>
        <v>Medium Low</v>
      </c>
      <c r="AL1060" t="str">
        <f>LOOKUP(AB1060,{0,4.31,5.38,6.45},{"Low","Medium Low","Medium High","High"})</f>
        <v>Low</v>
      </c>
      <c r="AM1060">
        <f>VLOOKUP(C1060,'CLEAN DATA'!$C$1:$BE$1213,25,FALSE)</f>
        <v>9</v>
      </c>
      <c r="AN1060">
        <f>VLOOKUP($C1060,'CLEAN DATA'!$C$1:$BE$1213,2,FALSE)</f>
        <v>48</v>
      </c>
      <c r="AO1060" t="str">
        <f t="shared" si="271"/>
        <v>41-50</v>
      </c>
      <c r="AP1060">
        <f>VLOOKUP(C1060,'AT Copy'!C1059:BP2271,66,FALSE)</f>
        <v>1</v>
      </c>
      <c r="AQ1060">
        <f>VLOOKUP(C1060,'AT Copy'!C1059:BP2271,40,FALSE)</f>
        <v>0</v>
      </c>
    </row>
    <row r="1061" spans="1:43" x14ac:dyDescent="0.2">
      <c r="A1061">
        <v>1060</v>
      </c>
      <c r="B1061" s="2">
        <v>44099.660555555558</v>
      </c>
      <c r="C1061" t="s">
        <v>1318</v>
      </c>
      <c r="D1061">
        <v>4</v>
      </c>
      <c r="E1061">
        <v>3</v>
      </c>
      <c r="F1061">
        <v>3</v>
      </c>
      <c r="G1061">
        <v>5</v>
      </c>
      <c r="H1061">
        <v>5</v>
      </c>
      <c r="I1061">
        <v>2</v>
      </c>
      <c r="J1061">
        <v>5</v>
      </c>
      <c r="K1061">
        <v>5</v>
      </c>
      <c r="L1061">
        <v>3</v>
      </c>
      <c r="M1061">
        <v>5</v>
      </c>
      <c r="N1061">
        <f t="shared" si="256"/>
        <v>4</v>
      </c>
      <c r="O1061">
        <f t="shared" si="257"/>
        <v>5</v>
      </c>
      <c r="P1061">
        <f t="shared" si="258"/>
        <v>3</v>
      </c>
      <c r="Q1061">
        <f t="shared" si="259"/>
        <v>3</v>
      </c>
      <c r="R1061">
        <f t="shared" si="260"/>
        <v>5</v>
      </c>
      <c r="S1061">
        <f t="shared" si="261"/>
        <v>6</v>
      </c>
      <c r="T1061">
        <f t="shared" si="262"/>
        <v>5</v>
      </c>
      <c r="U1061">
        <f t="shared" si="263"/>
        <v>3</v>
      </c>
      <c r="V1061">
        <f t="shared" si="264"/>
        <v>3</v>
      </c>
      <c r="W1061">
        <f t="shared" si="265"/>
        <v>3</v>
      </c>
      <c r="X1061">
        <f t="shared" si="266"/>
        <v>5</v>
      </c>
      <c r="Y1061">
        <f t="shared" si="267"/>
        <v>5</v>
      </c>
      <c r="Z1061">
        <f t="shared" si="268"/>
        <v>3</v>
      </c>
      <c r="AA1061">
        <f t="shared" si="269"/>
        <v>3</v>
      </c>
      <c r="AB1061">
        <f t="shared" si="270"/>
        <v>4</v>
      </c>
      <c r="AC1061">
        <v>4.4400000000000004</v>
      </c>
      <c r="AD1061">
        <v>5.23</v>
      </c>
      <c r="AE1061">
        <v>5.4</v>
      </c>
      <c r="AF1061">
        <v>4.83</v>
      </c>
      <c r="AG1061">
        <v>5.38</v>
      </c>
      <c r="AH1061" t="str">
        <f>LOOKUP(X1061,{0,2.99,4.44,5.89},{"Low","Medium Low","Medium High","High"})</f>
        <v>Medium High</v>
      </c>
      <c r="AI1061" t="str">
        <f>LOOKUP(Y1061,{0,4.12,5.23,6.34},{"Low","Medium Low","Medium High","High"})</f>
        <v>Medium Low</v>
      </c>
      <c r="AJ1061" t="str">
        <f>LOOKUP(Z1061,{0,4.08,5.4,6.72},{"Low","Medium Low","Medium High","High"})</f>
        <v>Low</v>
      </c>
      <c r="AK1061" t="str">
        <f>LOOKUP(AA1061,{0,3.41,4.83,6.25},{"Low","Medium Low","Medium High","High"})</f>
        <v>Low</v>
      </c>
      <c r="AL1061" t="str">
        <f>LOOKUP(AB1061,{0,4.31,5.38,6.45},{"Low","Medium Low","Medium High","High"})</f>
        <v>Low</v>
      </c>
      <c r="AM1061">
        <f>VLOOKUP(C1061,'CLEAN DATA'!$C$1:$BE$1213,25,FALSE)</f>
        <v>13</v>
      </c>
      <c r="AN1061">
        <f>VLOOKUP($C1061,'CLEAN DATA'!$C$1:$BE$1213,2,FALSE)</f>
        <v>47</v>
      </c>
      <c r="AO1061" t="str">
        <f t="shared" si="271"/>
        <v>41-50</v>
      </c>
      <c r="AP1061">
        <f>VLOOKUP(C1061,'AT Copy'!C1060:BP2272,66,FALSE)</f>
        <v>1</v>
      </c>
      <c r="AQ1061">
        <f>VLOOKUP(C1061,'AT Copy'!C1060:BP2272,40,FALSE)</f>
        <v>0</v>
      </c>
    </row>
    <row r="1062" spans="1:43" x14ac:dyDescent="0.2">
      <c r="A1062">
        <v>1061</v>
      </c>
      <c r="B1062" s="2">
        <v>44099.660983796297</v>
      </c>
      <c r="C1062" t="s">
        <v>1320</v>
      </c>
      <c r="D1062">
        <v>2</v>
      </c>
      <c r="E1062">
        <v>3</v>
      </c>
      <c r="F1062">
        <v>7</v>
      </c>
      <c r="G1062">
        <v>5</v>
      </c>
      <c r="H1062">
        <v>5</v>
      </c>
      <c r="I1062">
        <v>7</v>
      </c>
      <c r="J1062">
        <v>7</v>
      </c>
      <c r="K1062">
        <v>3</v>
      </c>
      <c r="L1062">
        <v>6</v>
      </c>
      <c r="M1062">
        <v>5</v>
      </c>
      <c r="N1062">
        <f t="shared" si="256"/>
        <v>2</v>
      </c>
      <c r="O1062">
        <f t="shared" si="257"/>
        <v>5</v>
      </c>
      <c r="P1062">
        <f t="shared" si="258"/>
        <v>7</v>
      </c>
      <c r="Q1062">
        <f t="shared" si="259"/>
        <v>3</v>
      </c>
      <c r="R1062">
        <f t="shared" si="260"/>
        <v>5</v>
      </c>
      <c r="S1062">
        <f t="shared" si="261"/>
        <v>1</v>
      </c>
      <c r="T1062">
        <f t="shared" si="262"/>
        <v>7</v>
      </c>
      <c r="U1062">
        <f t="shared" si="263"/>
        <v>5</v>
      </c>
      <c r="V1062">
        <f t="shared" si="264"/>
        <v>6</v>
      </c>
      <c r="W1062">
        <f t="shared" si="265"/>
        <v>3</v>
      </c>
      <c r="X1062">
        <f t="shared" si="266"/>
        <v>1.5</v>
      </c>
      <c r="Y1062">
        <f t="shared" si="267"/>
        <v>6</v>
      </c>
      <c r="Z1062">
        <f t="shared" si="268"/>
        <v>6</v>
      </c>
      <c r="AA1062">
        <f t="shared" si="269"/>
        <v>4.5</v>
      </c>
      <c r="AB1062">
        <f t="shared" si="270"/>
        <v>4</v>
      </c>
      <c r="AC1062">
        <v>4.4400000000000004</v>
      </c>
      <c r="AD1062">
        <v>5.23</v>
      </c>
      <c r="AE1062">
        <v>5.4</v>
      </c>
      <c r="AF1062">
        <v>4.83</v>
      </c>
      <c r="AG1062">
        <v>5.38</v>
      </c>
      <c r="AH1062" t="str">
        <f>LOOKUP(X1062,{0,2.99,4.44,5.89},{"Low","Medium Low","Medium High","High"})</f>
        <v>Low</v>
      </c>
      <c r="AI1062" t="str">
        <f>LOOKUP(Y1062,{0,4.12,5.23,6.34},{"Low","Medium Low","Medium High","High"})</f>
        <v>Medium High</v>
      </c>
      <c r="AJ1062" t="str">
        <f>LOOKUP(Z1062,{0,4.08,5.4,6.72},{"Low","Medium Low","Medium High","High"})</f>
        <v>Medium High</v>
      </c>
      <c r="AK1062" t="str">
        <f>LOOKUP(AA1062,{0,3.41,4.83,6.25},{"Low","Medium Low","Medium High","High"})</f>
        <v>Medium Low</v>
      </c>
      <c r="AL1062" t="str">
        <f>LOOKUP(AB1062,{0,4.31,5.38,6.45},{"Low","Medium Low","Medium High","High"})</f>
        <v>Low</v>
      </c>
      <c r="AM1062">
        <f>VLOOKUP(C1062,'CLEAN DATA'!$C$1:$BE$1213,25,FALSE)</f>
        <v>4</v>
      </c>
      <c r="AN1062">
        <f>VLOOKUP($C1062,'CLEAN DATA'!$C$1:$BE$1213,2,FALSE)</f>
        <v>28</v>
      </c>
      <c r="AO1062" t="str">
        <f t="shared" si="271"/>
        <v>&lt;=30</v>
      </c>
      <c r="AP1062">
        <f>VLOOKUP(C1062,'AT Copy'!C1061:BP2273,66,FALSE)</f>
        <v>5</v>
      </c>
      <c r="AQ1062">
        <f>VLOOKUP(C1062,'AT Copy'!C1061:BP2273,40,FALSE)</f>
        <v>0</v>
      </c>
    </row>
    <row r="1063" spans="1:43" x14ac:dyDescent="0.2">
      <c r="A1063">
        <v>1062</v>
      </c>
      <c r="B1063" s="2">
        <v>44099.661377314813</v>
      </c>
      <c r="C1063" t="s">
        <v>1321</v>
      </c>
      <c r="D1063">
        <v>6</v>
      </c>
      <c r="E1063">
        <v>5</v>
      </c>
      <c r="F1063">
        <v>7</v>
      </c>
      <c r="G1063">
        <v>5</v>
      </c>
      <c r="H1063">
        <v>6</v>
      </c>
      <c r="I1063">
        <v>7</v>
      </c>
      <c r="J1063">
        <v>6</v>
      </c>
      <c r="K1063">
        <v>6</v>
      </c>
      <c r="L1063">
        <v>6</v>
      </c>
      <c r="M1063">
        <v>7</v>
      </c>
      <c r="N1063">
        <f t="shared" si="256"/>
        <v>6</v>
      </c>
      <c r="O1063">
        <f t="shared" si="257"/>
        <v>3</v>
      </c>
      <c r="P1063">
        <f t="shared" si="258"/>
        <v>7</v>
      </c>
      <c r="Q1063">
        <f t="shared" si="259"/>
        <v>3</v>
      </c>
      <c r="R1063">
        <f t="shared" si="260"/>
        <v>6</v>
      </c>
      <c r="S1063">
        <f t="shared" si="261"/>
        <v>1</v>
      </c>
      <c r="T1063">
        <f t="shared" si="262"/>
        <v>6</v>
      </c>
      <c r="U1063">
        <f t="shared" si="263"/>
        <v>2</v>
      </c>
      <c r="V1063">
        <f t="shared" si="264"/>
        <v>6</v>
      </c>
      <c r="W1063">
        <f t="shared" si="265"/>
        <v>1</v>
      </c>
      <c r="X1063">
        <f t="shared" si="266"/>
        <v>3.5</v>
      </c>
      <c r="Y1063">
        <f t="shared" si="267"/>
        <v>4.5</v>
      </c>
      <c r="Z1063">
        <f t="shared" si="268"/>
        <v>4.5</v>
      </c>
      <c r="AA1063">
        <f t="shared" si="269"/>
        <v>4.5</v>
      </c>
      <c r="AB1063">
        <f t="shared" si="270"/>
        <v>3.5</v>
      </c>
      <c r="AC1063">
        <v>4.4400000000000004</v>
      </c>
      <c r="AD1063">
        <v>5.23</v>
      </c>
      <c r="AE1063">
        <v>5.4</v>
      </c>
      <c r="AF1063">
        <v>4.83</v>
      </c>
      <c r="AG1063">
        <v>5.38</v>
      </c>
      <c r="AH1063" t="str">
        <f>LOOKUP(X1063,{0,2.99,4.44,5.89},{"Low","Medium Low","Medium High","High"})</f>
        <v>Medium Low</v>
      </c>
      <c r="AI1063" t="str">
        <f>LOOKUP(Y1063,{0,4.12,5.23,6.34},{"Low","Medium Low","Medium High","High"})</f>
        <v>Medium Low</v>
      </c>
      <c r="AJ1063" t="str">
        <f>LOOKUP(Z1063,{0,4.08,5.4,6.72},{"Low","Medium Low","Medium High","High"})</f>
        <v>Medium Low</v>
      </c>
      <c r="AK1063" t="str">
        <f>LOOKUP(AA1063,{0,3.41,4.83,6.25},{"Low","Medium Low","Medium High","High"})</f>
        <v>Medium Low</v>
      </c>
      <c r="AL1063" t="str">
        <f>LOOKUP(AB1063,{0,4.31,5.38,6.45},{"Low","Medium Low","Medium High","High"})</f>
        <v>Low</v>
      </c>
      <c r="AM1063">
        <f>VLOOKUP(C1063,'CLEAN DATA'!$C$1:$BE$1213,25,FALSE)</f>
        <v>1</v>
      </c>
      <c r="AN1063">
        <f>VLOOKUP($C1063,'CLEAN DATA'!$C$1:$BE$1213,2,FALSE)</f>
        <v>41</v>
      </c>
      <c r="AO1063" t="str">
        <f t="shared" si="271"/>
        <v>41-50</v>
      </c>
      <c r="AP1063">
        <f>VLOOKUP(C1063,'AT Copy'!C1062:BP2274,66,FALSE)</f>
        <v>1</v>
      </c>
      <c r="AQ1063">
        <f>VLOOKUP(C1063,'AT Copy'!C1062:BP2274,40,FALSE)</f>
        <v>0</v>
      </c>
    </row>
    <row r="1064" spans="1:43" x14ac:dyDescent="0.2">
      <c r="A1064">
        <v>1063</v>
      </c>
      <c r="B1064" s="2">
        <v>44099.662928240738</v>
      </c>
      <c r="C1064" t="s">
        <v>1322</v>
      </c>
      <c r="D1064">
        <v>2</v>
      </c>
      <c r="E1064">
        <v>6</v>
      </c>
      <c r="F1064">
        <v>6</v>
      </c>
      <c r="G1064">
        <v>5</v>
      </c>
      <c r="H1064">
        <v>6</v>
      </c>
      <c r="I1064">
        <v>7</v>
      </c>
      <c r="J1064">
        <v>4</v>
      </c>
      <c r="K1064">
        <v>5</v>
      </c>
      <c r="L1064">
        <v>6</v>
      </c>
      <c r="M1064">
        <v>3</v>
      </c>
      <c r="N1064">
        <f t="shared" si="256"/>
        <v>2</v>
      </c>
      <c r="O1064">
        <f t="shared" si="257"/>
        <v>2</v>
      </c>
      <c r="P1064">
        <f t="shared" si="258"/>
        <v>6</v>
      </c>
      <c r="Q1064">
        <f t="shared" si="259"/>
        <v>3</v>
      </c>
      <c r="R1064">
        <f t="shared" si="260"/>
        <v>6</v>
      </c>
      <c r="S1064">
        <f t="shared" si="261"/>
        <v>1</v>
      </c>
      <c r="T1064">
        <f t="shared" si="262"/>
        <v>4</v>
      </c>
      <c r="U1064">
        <f t="shared" si="263"/>
        <v>3</v>
      </c>
      <c r="V1064">
        <f t="shared" si="264"/>
        <v>6</v>
      </c>
      <c r="W1064">
        <f t="shared" si="265"/>
        <v>5</v>
      </c>
      <c r="X1064">
        <f t="shared" si="266"/>
        <v>1.5</v>
      </c>
      <c r="Y1064">
        <f t="shared" si="267"/>
        <v>3</v>
      </c>
      <c r="Z1064">
        <f t="shared" si="268"/>
        <v>4.5</v>
      </c>
      <c r="AA1064">
        <f t="shared" si="269"/>
        <v>4.5</v>
      </c>
      <c r="AB1064">
        <f t="shared" si="270"/>
        <v>5.5</v>
      </c>
      <c r="AC1064">
        <v>4.4400000000000004</v>
      </c>
      <c r="AD1064">
        <v>5.23</v>
      </c>
      <c r="AE1064">
        <v>5.4</v>
      </c>
      <c r="AF1064">
        <v>4.83</v>
      </c>
      <c r="AG1064">
        <v>5.38</v>
      </c>
      <c r="AH1064" t="str">
        <f>LOOKUP(X1064,{0,2.99,4.44,5.89},{"Low","Medium Low","Medium High","High"})</f>
        <v>Low</v>
      </c>
      <c r="AI1064" t="str">
        <f>LOOKUP(Y1064,{0,4.12,5.23,6.34},{"Low","Medium Low","Medium High","High"})</f>
        <v>Low</v>
      </c>
      <c r="AJ1064" t="str">
        <f>LOOKUP(Z1064,{0,4.08,5.4,6.72},{"Low","Medium Low","Medium High","High"})</f>
        <v>Medium Low</v>
      </c>
      <c r="AK1064" t="str">
        <f>LOOKUP(AA1064,{0,3.41,4.83,6.25},{"Low","Medium Low","Medium High","High"})</f>
        <v>Medium Low</v>
      </c>
      <c r="AL1064" t="str">
        <f>LOOKUP(AB1064,{0,4.31,5.38,6.45},{"Low","Medium Low","Medium High","High"})</f>
        <v>Medium High</v>
      </c>
      <c r="AM1064">
        <f>VLOOKUP(C1064,'CLEAN DATA'!$C$1:$BE$1213,25,FALSE)</f>
        <v>13</v>
      </c>
      <c r="AN1064">
        <f>VLOOKUP($C1064,'CLEAN DATA'!$C$1:$BE$1213,2,FALSE)</f>
        <v>54</v>
      </c>
      <c r="AO1064" t="str">
        <f t="shared" si="271"/>
        <v>51-60</v>
      </c>
      <c r="AP1064">
        <f>VLOOKUP(C1064,'AT Copy'!C1063:BP2275,66,FALSE)</f>
        <v>3</v>
      </c>
      <c r="AQ1064">
        <f>VLOOKUP(C1064,'AT Copy'!C1063:BP2275,40,FALSE)</f>
        <v>1</v>
      </c>
    </row>
    <row r="1065" spans="1:43" x14ac:dyDescent="0.2">
      <c r="A1065">
        <v>1064</v>
      </c>
      <c r="B1065" s="2">
        <v>44099.663240740738</v>
      </c>
      <c r="C1065" t="s">
        <v>1324</v>
      </c>
      <c r="D1065">
        <v>5</v>
      </c>
      <c r="E1065">
        <v>6</v>
      </c>
      <c r="F1065">
        <v>6</v>
      </c>
      <c r="G1065">
        <v>2</v>
      </c>
      <c r="H1065">
        <v>6</v>
      </c>
      <c r="I1065">
        <v>4</v>
      </c>
      <c r="J1065">
        <v>5</v>
      </c>
      <c r="K1065">
        <v>1</v>
      </c>
      <c r="L1065">
        <v>5</v>
      </c>
      <c r="M1065">
        <v>5</v>
      </c>
      <c r="N1065">
        <f t="shared" si="256"/>
        <v>5</v>
      </c>
      <c r="O1065">
        <f t="shared" si="257"/>
        <v>2</v>
      </c>
      <c r="P1065">
        <f t="shared" si="258"/>
        <v>6</v>
      </c>
      <c r="Q1065">
        <f t="shared" si="259"/>
        <v>6</v>
      </c>
      <c r="R1065">
        <f t="shared" si="260"/>
        <v>6</v>
      </c>
      <c r="S1065">
        <f t="shared" si="261"/>
        <v>4</v>
      </c>
      <c r="T1065">
        <f t="shared" si="262"/>
        <v>5</v>
      </c>
      <c r="U1065">
        <f t="shared" si="263"/>
        <v>7</v>
      </c>
      <c r="V1065">
        <f t="shared" si="264"/>
        <v>5</v>
      </c>
      <c r="W1065">
        <f t="shared" si="265"/>
        <v>3</v>
      </c>
      <c r="X1065">
        <f t="shared" si="266"/>
        <v>4.5</v>
      </c>
      <c r="Y1065">
        <f t="shared" si="267"/>
        <v>3.5</v>
      </c>
      <c r="Z1065">
        <f t="shared" si="268"/>
        <v>6.5</v>
      </c>
      <c r="AA1065">
        <f t="shared" si="269"/>
        <v>5.5</v>
      </c>
      <c r="AB1065">
        <f t="shared" si="270"/>
        <v>4.5</v>
      </c>
      <c r="AC1065">
        <v>4.4400000000000004</v>
      </c>
      <c r="AD1065">
        <v>5.23</v>
      </c>
      <c r="AE1065">
        <v>5.4</v>
      </c>
      <c r="AF1065">
        <v>4.83</v>
      </c>
      <c r="AG1065">
        <v>5.38</v>
      </c>
      <c r="AH1065" t="str">
        <f>LOOKUP(X1065,{0,2.99,4.44,5.89},{"Low","Medium Low","Medium High","High"})</f>
        <v>Medium High</v>
      </c>
      <c r="AI1065" t="str">
        <f>LOOKUP(Y1065,{0,4.12,5.23,6.34},{"Low","Medium Low","Medium High","High"})</f>
        <v>Low</v>
      </c>
      <c r="AJ1065" t="str">
        <f>LOOKUP(Z1065,{0,4.08,5.4,6.72},{"Low","Medium Low","Medium High","High"})</f>
        <v>Medium High</v>
      </c>
      <c r="AK1065" t="str">
        <f>LOOKUP(AA1065,{0,3.41,4.83,6.25},{"Low","Medium Low","Medium High","High"})</f>
        <v>Medium High</v>
      </c>
      <c r="AL1065" t="str">
        <f>LOOKUP(AB1065,{0,4.31,5.38,6.45},{"Low","Medium Low","Medium High","High"})</f>
        <v>Medium Low</v>
      </c>
      <c r="AM1065">
        <f>VLOOKUP(C1065,'CLEAN DATA'!$C$1:$BE$1213,25,FALSE)</f>
        <v>10</v>
      </c>
      <c r="AN1065">
        <f>VLOOKUP($C1065,'CLEAN DATA'!$C$1:$BE$1213,2,FALSE)</f>
        <v>44</v>
      </c>
      <c r="AO1065" t="str">
        <f t="shared" si="271"/>
        <v>41-50</v>
      </c>
      <c r="AP1065">
        <f>VLOOKUP(C1065,'AT Copy'!C1064:BP2276,66,FALSE)</f>
        <v>3</v>
      </c>
      <c r="AQ1065">
        <f>VLOOKUP(C1065,'AT Copy'!C1064:BP2276,40,FALSE)</f>
        <v>1</v>
      </c>
    </row>
    <row r="1066" spans="1:43" x14ac:dyDescent="0.2">
      <c r="A1066">
        <v>1065</v>
      </c>
      <c r="B1066" s="2">
        <v>44099.663495370369</v>
      </c>
      <c r="C1066" t="s">
        <v>1325</v>
      </c>
      <c r="D1066">
        <v>7</v>
      </c>
      <c r="E1066">
        <v>1</v>
      </c>
      <c r="F1066">
        <v>6</v>
      </c>
      <c r="G1066">
        <v>3</v>
      </c>
      <c r="H1066">
        <v>7</v>
      </c>
      <c r="I1066">
        <v>4</v>
      </c>
      <c r="J1066">
        <v>7</v>
      </c>
      <c r="K1066">
        <v>1</v>
      </c>
      <c r="L1066">
        <v>4</v>
      </c>
      <c r="M1066">
        <v>1</v>
      </c>
      <c r="N1066">
        <f t="shared" si="256"/>
        <v>7</v>
      </c>
      <c r="O1066">
        <f t="shared" si="257"/>
        <v>7</v>
      </c>
      <c r="P1066">
        <f t="shared" si="258"/>
        <v>6</v>
      </c>
      <c r="Q1066">
        <f t="shared" si="259"/>
        <v>5</v>
      </c>
      <c r="R1066">
        <f t="shared" si="260"/>
        <v>7</v>
      </c>
      <c r="S1066">
        <f t="shared" si="261"/>
        <v>4</v>
      </c>
      <c r="T1066">
        <f t="shared" si="262"/>
        <v>7</v>
      </c>
      <c r="U1066">
        <f t="shared" si="263"/>
        <v>7</v>
      </c>
      <c r="V1066">
        <f t="shared" si="264"/>
        <v>4</v>
      </c>
      <c r="W1066">
        <f t="shared" si="265"/>
        <v>7</v>
      </c>
      <c r="X1066">
        <f t="shared" si="266"/>
        <v>5.5</v>
      </c>
      <c r="Y1066">
        <f t="shared" si="267"/>
        <v>7</v>
      </c>
      <c r="Z1066">
        <f t="shared" si="268"/>
        <v>6.5</v>
      </c>
      <c r="AA1066">
        <f t="shared" si="269"/>
        <v>4.5</v>
      </c>
      <c r="AB1066">
        <f t="shared" si="270"/>
        <v>7</v>
      </c>
      <c r="AC1066">
        <v>4.4400000000000004</v>
      </c>
      <c r="AD1066">
        <v>5.23</v>
      </c>
      <c r="AE1066">
        <v>5.4</v>
      </c>
      <c r="AF1066">
        <v>4.83</v>
      </c>
      <c r="AG1066">
        <v>5.38</v>
      </c>
      <c r="AH1066" t="str">
        <f>LOOKUP(X1066,{0,2.99,4.44,5.89},{"Low","Medium Low","Medium High","High"})</f>
        <v>Medium High</v>
      </c>
      <c r="AI1066" t="str">
        <f>LOOKUP(Y1066,{0,4.12,5.23,6.34},{"Low","Medium Low","Medium High","High"})</f>
        <v>High</v>
      </c>
      <c r="AJ1066" t="str">
        <f>LOOKUP(Z1066,{0,4.08,5.4,6.72},{"Low","Medium Low","Medium High","High"})</f>
        <v>Medium High</v>
      </c>
      <c r="AK1066" t="str">
        <f>LOOKUP(AA1066,{0,3.41,4.83,6.25},{"Low","Medium Low","Medium High","High"})</f>
        <v>Medium Low</v>
      </c>
      <c r="AL1066" t="str">
        <f>LOOKUP(AB1066,{0,4.31,5.38,6.45},{"Low","Medium Low","Medium High","High"})</f>
        <v>High</v>
      </c>
      <c r="AM1066">
        <f>VLOOKUP(C1066,'CLEAN DATA'!$C$1:$BE$1213,25,FALSE)</f>
        <v>3</v>
      </c>
      <c r="AN1066">
        <f>VLOOKUP($C1066,'CLEAN DATA'!$C$1:$BE$1213,2,FALSE)</f>
        <v>60</v>
      </c>
      <c r="AO1066" t="str">
        <f t="shared" si="271"/>
        <v>51-60</v>
      </c>
      <c r="AP1066">
        <f>VLOOKUP(C1066,'AT Copy'!C1065:BP2277,66,FALSE)</f>
        <v>4</v>
      </c>
      <c r="AQ1066">
        <f>VLOOKUP(C1066,'AT Copy'!C1065:BP2277,40,FALSE)</f>
        <v>0</v>
      </c>
    </row>
    <row r="1067" spans="1:43" x14ac:dyDescent="0.2">
      <c r="A1067">
        <v>1066</v>
      </c>
      <c r="B1067" s="2">
        <v>44099.664571759262</v>
      </c>
      <c r="C1067" t="s">
        <v>1326</v>
      </c>
      <c r="D1067">
        <v>4</v>
      </c>
      <c r="E1067">
        <v>5</v>
      </c>
      <c r="F1067">
        <v>7</v>
      </c>
      <c r="G1067">
        <v>4</v>
      </c>
      <c r="H1067">
        <v>7</v>
      </c>
      <c r="I1067">
        <v>3</v>
      </c>
      <c r="J1067">
        <v>6</v>
      </c>
      <c r="K1067">
        <v>3</v>
      </c>
      <c r="L1067">
        <v>3</v>
      </c>
      <c r="M1067">
        <v>2</v>
      </c>
      <c r="N1067">
        <f t="shared" si="256"/>
        <v>4</v>
      </c>
      <c r="O1067">
        <f t="shared" si="257"/>
        <v>3</v>
      </c>
      <c r="P1067">
        <f t="shared" si="258"/>
        <v>7</v>
      </c>
      <c r="Q1067">
        <f t="shared" si="259"/>
        <v>4</v>
      </c>
      <c r="R1067">
        <f t="shared" si="260"/>
        <v>7</v>
      </c>
      <c r="S1067">
        <f t="shared" si="261"/>
        <v>5</v>
      </c>
      <c r="T1067">
        <f t="shared" si="262"/>
        <v>6</v>
      </c>
      <c r="U1067">
        <f t="shared" si="263"/>
        <v>5</v>
      </c>
      <c r="V1067">
        <f t="shared" si="264"/>
        <v>3</v>
      </c>
      <c r="W1067">
        <f t="shared" si="265"/>
        <v>6</v>
      </c>
      <c r="X1067">
        <f t="shared" si="266"/>
        <v>4.5</v>
      </c>
      <c r="Y1067">
        <f t="shared" si="267"/>
        <v>4.5</v>
      </c>
      <c r="Z1067">
        <f t="shared" si="268"/>
        <v>6</v>
      </c>
      <c r="AA1067">
        <f t="shared" si="269"/>
        <v>3.5</v>
      </c>
      <c r="AB1067">
        <f t="shared" si="270"/>
        <v>6.5</v>
      </c>
      <c r="AC1067">
        <v>4.4400000000000004</v>
      </c>
      <c r="AD1067">
        <v>5.23</v>
      </c>
      <c r="AE1067">
        <v>5.4</v>
      </c>
      <c r="AF1067">
        <v>4.83</v>
      </c>
      <c r="AG1067">
        <v>5.38</v>
      </c>
      <c r="AH1067" t="str">
        <f>LOOKUP(X1067,{0,2.99,4.44,5.89},{"Low","Medium Low","Medium High","High"})</f>
        <v>Medium High</v>
      </c>
      <c r="AI1067" t="str">
        <f>LOOKUP(Y1067,{0,4.12,5.23,6.34},{"Low","Medium Low","Medium High","High"})</f>
        <v>Medium Low</v>
      </c>
      <c r="AJ1067" t="str">
        <f>LOOKUP(Z1067,{0,4.08,5.4,6.72},{"Low","Medium Low","Medium High","High"})</f>
        <v>Medium High</v>
      </c>
      <c r="AK1067" t="str">
        <f>LOOKUP(AA1067,{0,3.41,4.83,6.25},{"Low","Medium Low","Medium High","High"})</f>
        <v>Medium Low</v>
      </c>
      <c r="AL1067" t="str">
        <f>LOOKUP(AB1067,{0,4.31,5.38,6.45},{"Low","Medium Low","Medium High","High"})</f>
        <v>High</v>
      </c>
      <c r="AM1067">
        <f>VLOOKUP(C1067,'CLEAN DATA'!$C$1:$BE$1213,25,FALSE)</f>
        <v>1</v>
      </c>
      <c r="AN1067">
        <f>VLOOKUP($C1067,'CLEAN DATA'!$C$1:$BE$1213,2,FALSE)</f>
        <v>42</v>
      </c>
      <c r="AO1067" t="str">
        <f t="shared" si="271"/>
        <v>41-50</v>
      </c>
      <c r="AP1067">
        <f>VLOOKUP(C1067,'AT Copy'!C1066:BP2278,66,FALSE)</f>
        <v>6</v>
      </c>
      <c r="AQ1067">
        <f>VLOOKUP(C1067,'AT Copy'!C1066:BP2278,40,FALSE)</f>
        <v>0</v>
      </c>
    </row>
    <row r="1068" spans="1:43" x14ac:dyDescent="0.2">
      <c r="A1068">
        <v>1067</v>
      </c>
      <c r="B1068" s="2">
        <v>44099.664652777778</v>
      </c>
      <c r="C1068" t="s">
        <v>1327</v>
      </c>
      <c r="D1068">
        <v>5</v>
      </c>
      <c r="E1068">
        <v>3</v>
      </c>
      <c r="F1068">
        <v>7</v>
      </c>
      <c r="G1068">
        <v>3</v>
      </c>
      <c r="H1068">
        <v>7</v>
      </c>
      <c r="I1068">
        <v>3</v>
      </c>
      <c r="J1068">
        <v>7</v>
      </c>
      <c r="K1068">
        <v>3</v>
      </c>
      <c r="L1068">
        <v>5</v>
      </c>
      <c r="M1068">
        <v>5</v>
      </c>
      <c r="N1068">
        <f t="shared" si="256"/>
        <v>5</v>
      </c>
      <c r="O1068">
        <f t="shared" si="257"/>
        <v>5</v>
      </c>
      <c r="P1068">
        <f t="shared" si="258"/>
        <v>7</v>
      </c>
      <c r="Q1068">
        <f t="shared" si="259"/>
        <v>5</v>
      </c>
      <c r="R1068">
        <f t="shared" si="260"/>
        <v>7</v>
      </c>
      <c r="S1068">
        <f t="shared" si="261"/>
        <v>5</v>
      </c>
      <c r="T1068">
        <f t="shared" si="262"/>
        <v>7</v>
      </c>
      <c r="U1068">
        <f t="shared" si="263"/>
        <v>5</v>
      </c>
      <c r="V1068">
        <f t="shared" si="264"/>
        <v>5</v>
      </c>
      <c r="W1068">
        <f t="shared" si="265"/>
        <v>3</v>
      </c>
      <c r="X1068">
        <f t="shared" si="266"/>
        <v>5</v>
      </c>
      <c r="Y1068">
        <f t="shared" si="267"/>
        <v>6</v>
      </c>
      <c r="Z1068">
        <f t="shared" si="268"/>
        <v>6</v>
      </c>
      <c r="AA1068">
        <f t="shared" si="269"/>
        <v>5</v>
      </c>
      <c r="AB1068">
        <f t="shared" si="270"/>
        <v>5</v>
      </c>
      <c r="AC1068">
        <v>4.4400000000000004</v>
      </c>
      <c r="AD1068">
        <v>5.23</v>
      </c>
      <c r="AE1068">
        <v>5.4</v>
      </c>
      <c r="AF1068">
        <v>4.83</v>
      </c>
      <c r="AG1068">
        <v>5.38</v>
      </c>
      <c r="AH1068" t="str">
        <f>LOOKUP(X1068,{0,2.99,4.44,5.89},{"Low","Medium Low","Medium High","High"})</f>
        <v>Medium High</v>
      </c>
      <c r="AI1068" t="str">
        <f>LOOKUP(Y1068,{0,4.12,5.23,6.34},{"Low","Medium Low","Medium High","High"})</f>
        <v>Medium High</v>
      </c>
      <c r="AJ1068" t="str">
        <f>LOOKUP(Z1068,{0,4.08,5.4,6.72},{"Low","Medium Low","Medium High","High"})</f>
        <v>Medium High</v>
      </c>
      <c r="AK1068" t="str">
        <f>LOOKUP(AA1068,{0,3.41,4.83,6.25},{"Low","Medium Low","Medium High","High"})</f>
        <v>Medium High</v>
      </c>
      <c r="AL1068" t="str">
        <f>LOOKUP(AB1068,{0,4.31,5.38,6.45},{"Low","Medium Low","Medium High","High"})</f>
        <v>Medium Low</v>
      </c>
      <c r="AM1068">
        <f>VLOOKUP(C1068,'CLEAN DATA'!$C$1:$BE$1213,25,FALSE)</f>
        <v>10</v>
      </c>
      <c r="AN1068">
        <f>VLOOKUP($C1068,'CLEAN DATA'!$C$1:$BE$1213,2,FALSE)</f>
        <v>55</v>
      </c>
      <c r="AO1068" t="str">
        <f t="shared" si="271"/>
        <v>51-60</v>
      </c>
      <c r="AP1068">
        <f>VLOOKUP(C1068,'AT Copy'!C1067:BP2279,66,FALSE)</f>
        <v>6</v>
      </c>
      <c r="AQ1068">
        <f>VLOOKUP(C1068,'AT Copy'!C1067:BP2279,40,FALSE)</f>
        <v>1</v>
      </c>
    </row>
    <row r="1069" spans="1:43" x14ac:dyDescent="0.2">
      <c r="A1069">
        <v>1068</v>
      </c>
      <c r="B1069" s="2">
        <v>44099.665451388886</v>
      </c>
      <c r="C1069" t="s">
        <v>1328</v>
      </c>
      <c r="D1069">
        <v>5</v>
      </c>
      <c r="E1069">
        <v>2</v>
      </c>
      <c r="F1069">
        <v>7</v>
      </c>
      <c r="G1069">
        <v>3</v>
      </c>
      <c r="H1069">
        <v>4</v>
      </c>
      <c r="I1069">
        <v>3</v>
      </c>
      <c r="J1069">
        <v>6</v>
      </c>
      <c r="K1069">
        <v>2</v>
      </c>
      <c r="L1069">
        <v>5</v>
      </c>
      <c r="M1069">
        <v>3</v>
      </c>
      <c r="N1069">
        <f t="shared" si="256"/>
        <v>5</v>
      </c>
      <c r="O1069">
        <f t="shared" si="257"/>
        <v>6</v>
      </c>
      <c r="P1069">
        <f t="shared" si="258"/>
        <v>7</v>
      </c>
      <c r="Q1069">
        <f t="shared" si="259"/>
        <v>5</v>
      </c>
      <c r="R1069">
        <f t="shared" si="260"/>
        <v>4</v>
      </c>
      <c r="S1069">
        <f t="shared" si="261"/>
        <v>5</v>
      </c>
      <c r="T1069">
        <f t="shared" si="262"/>
        <v>6</v>
      </c>
      <c r="U1069">
        <f t="shared" si="263"/>
        <v>6</v>
      </c>
      <c r="V1069">
        <f t="shared" si="264"/>
        <v>5</v>
      </c>
      <c r="W1069">
        <f t="shared" si="265"/>
        <v>5</v>
      </c>
      <c r="X1069">
        <f t="shared" si="266"/>
        <v>5</v>
      </c>
      <c r="Y1069">
        <f t="shared" si="267"/>
        <v>6</v>
      </c>
      <c r="Z1069">
        <f t="shared" si="268"/>
        <v>6.5</v>
      </c>
      <c r="AA1069">
        <f t="shared" si="269"/>
        <v>5</v>
      </c>
      <c r="AB1069">
        <f t="shared" si="270"/>
        <v>4.5</v>
      </c>
      <c r="AC1069">
        <v>4.4400000000000004</v>
      </c>
      <c r="AD1069">
        <v>5.23</v>
      </c>
      <c r="AE1069">
        <v>5.4</v>
      </c>
      <c r="AF1069">
        <v>4.83</v>
      </c>
      <c r="AG1069">
        <v>5.38</v>
      </c>
      <c r="AH1069" t="str">
        <f>LOOKUP(X1069,{0,2.99,4.44,5.89},{"Low","Medium Low","Medium High","High"})</f>
        <v>Medium High</v>
      </c>
      <c r="AI1069" t="str">
        <f>LOOKUP(Y1069,{0,4.12,5.23,6.34},{"Low","Medium Low","Medium High","High"})</f>
        <v>Medium High</v>
      </c>
      <c r="AJ1069" t="str">
        <f>LOOKUP(Z1069,{0,4.08,5.4,6.72},{"Low","Medium Low","Medium High","High"})</f>
        <v>Medium High</v>
      </c>
      <c r="AK1069" t="str">
        <f>LOOKUP(AA1069,{0,3.41,4.83,6.25},{"Low","Medium Low","Medium High","High"})</f>
        <v>Medium High</v>
      </c>
      <c r="AL1069" t="str">
        <f>LOOKUP(AB1069,{0,4.31,5.38,6.45},{"Low","Medium Low","Medium High","High"})</f>
        <v>Medium Low</v>
      </c>
      <c r="AM1069">
        <f>VLOOKUP(C1069,'CLEAN DATA'!$C$1:$BE$1213,25,FALSE)</f>
        <v>13</v>
      </c>
      <c r="AN1069">
        <f>VLOOKUP($C1069,'CLEAN DATA'!$C$1:$BE$1213,2,FALSE)</f>
        <v>40</v>
      </c>
      <c r="AO1069" t="str">
        <f t="shared" si="271"/>
        <v>31-40</v>
      </c>
      <c r="AP1069">
        <f>VLOOKUP(C1069,'AT Copy'!C1068:BP2280,66,FALSE)</f>
        <v>6</v>
      </c>
      <c r="AQ1069">
        <f>VLOOKUP(C1069,'AT Copy'!C1068:BP2280,40,FALSE)</f>
        <v>1</v>
      </c>
    </row>
    <row r="1070" spans="1:43" x14ac:dyDescent="0.2">
      <c r="A1070">
        <v>1069</v>
      </c>
      <c r="B1070" s="2">
        <v>44099.665879629632</v>
      </c>
      <c r="C1070" t="s">
        <v>1329</v>
      </c>
      <c r="D1070">
        <v>3</v>
      </c>
      <c r="E1070">
        <v>2</v>
      </c>
      <c r="F1070">
        <v>5</v>
      </c>
      <c r="G1070">
        <v>5</v>
      </c>
      <c r="H1070">
        <v>4</v>
      </c>
      <c r="I1070">
        <v>6</v>
      </c>
      <c r="J1070">
        <v>6</v>
      </c>
      <c r="K1070">
        <v>5</v>
      </c>
      <c r="L1070">
        <v>6</v>
      </c>
      <c r="M1070">
        <v>3</v>
      </c>
      <c r="N1070">
        <f t="shared" si="256"/>
        <v>3</v>
      </c>
      <c r="O1070">
        <f t="shared" si="257"/>
        <v>6</v>
      </c>
      <c r="P1070">
        <f t="shared" si="258"/>
        <v>5</v>
      </c>
      <c r="Q1070">
        <f t="shared" si="259"/>
        <v>3</v>
      </c>
      <c r="R1070">
        <f t="shared" si="260"/>
        <v>4</v>
      </c>
      <c r="S1070">
        <f t="shared" si="261"/>
        <v>2</v>
      </c>
      <c r="T1070">
        <f t="shared" si="262"/>
        <v>6</v>
      </c>
      <c r="U1070">
        <f t="shared" si="263"/>
        <v>3</v>
      </c>
      <c r="V1070">
        <f t="shared" si="264"/>
        <v>6</v>
      </c>
      <c r="W1070">
        <f t="shared" si="265"/>
        <v>5</v>
      </c>
      <c r="X1070">
        <f t="shared" si="266"/>
        <v>2.5</v>
      </c>
      <c r="Y1070">
        <f t="shared" si="267"/>
        <v>6</v>
      </c>
      <c r="Z1070">
        <f t="shared" si="268"/>
        <v>4</v>
      </c>
      <c r="AA1070">
        <f t="shared" si="269"/>
        <v>4.5</v>
      </c>
      <c r="AB1070">
        <f t="shared" si="270"/>
        <v>4.5</v>
      </c>
      <c r="AC1070">
        <v>4.4400000000000004</v>
      </c>
      <c r="AD1070">
        <v>5.23</v>
      </c>
      <c r="AE1070">
        <v>5.4</v>
      </c>
      <c r="AF1070">
        <v>4.83</v>
      </c>
      <c r="AG1070">
        <v>5.38</v>
      </c>
      <c r="AH1070" t="str">
        <f>LOOKUP(X1070,{0,2.99,4.44,5.89},{"Low","Medium Low","Medium High","High"})</f>
        <v>Low</v>
      </c>
      <c r="AI1070" t="str">
        <f>LOOKUP(Y1070,{0,4.12,5.23,6.34},{"Low","Medium Low","Medium High","High"})</f>
        <v>Medium High</v>
      </c>
      <c r="AJ1070" t="str">
        <f>LOOKUP(Z1070,{0,4.08,5.4,6.72},{"Low","Medium Low","Medium High","High"})</f>
        <v>Low</v>
      </c>
      <c r="AK1070" t="str">
        <f>LOOKUP(AA1070,{0,3.41,4.83,6.25},{"Low","Medium Low","Medium High","High"})</f>
        <v>Medium Low</v>
      </c>
      <c r="AL1070" t="str">
        <f>LOOKUP(AB1070,{0,4.31,5.38,6.45},{"Low","Medium Low","Medium High","High"})</f>
        <v>Medium Low</v>
      </c>
      <c r="AM1070">
        <f>VLOOKUP(C1070,'CLEAN DATA'!$C$1:$BE$1213,25,FALSE)</f>
        <v>11</v>
      </c>
      <c r="AN1070">
        <f>VLOOKUP($C1070,'CLEAN DATA'!$C$1:$BE$1213,2,FALSE)</f>
        <v>39</v>
      </c>
      <c r="AO1070" t="str">
        <f t="shared" si="271"/>
        <v>31-40</v>
      </c>
      <c r="AP1070">
        <f>VLOOKUP(C1070,'AT Copy'!C1069:BP2281,66,FALSE)</f>
        <v>5</v>
      </c>
      <c r="AQ1070">
        <f>VLOOKUP(C1070,'AT Copy'!C1069:BP2281,40,FALSE)</f>
        <v>1</v>
      </c>
    </row>
    <row r="1071" spans="1:43" x14ac:dyDescent="0.2">
      <c r="A1071">
        <v>1070</v>
      </c>
      <c r="B1071" s="2">
        <v>44099.665995370371</v>
      </c>
      <c r="C1071" t="s">
        <v>1331</v>
      </c>
      <c r="D1071">
        <v>4</v>
      </c>
      <c r="E1071">
        <v>2</v>
      </c>
      <c r="F1071">
        <v>5</v>
      </c>
      <c r="G1071">
        <v>5</v>
      </c>
      <c r="H1071">
        <v>6</v>
      </c>
      <c r="I1071">
        <v>5</v>
      </c>
      <c r="J1071">
        <v>5</v>
      </c>
      <c r="K1071">
        <v>2</v>
      </c>
      <c r="L1071">
        <v>5</v>
      </c>
      <c r="M1071">
        <v>2</v>
      </c>
      <c r="N1071">
        <f t="shared" si="256"/>
        <v>4</v>
      </c>
      <c r="O1071">
        <f t="shared" si="257"/>
        <v>6</v>
      </c>
      <c r="P1071">
        <f t="shared" si="258"/>
        <v>5</v>
      </c>
      <c r="Q1071">
        <f t="shared" si="259"/>
        <v>3</v>
      </c>
      <c r="R1071">
        <f t="shared" si="260"/>
        <v>6</v>
      </c>
      <c r="S1071">
        <f t="shared" si="261"/>
        <v>3</v>
      </c>
      <c r="T1071">
        <f t="shared" si="262"/>
        <v>5</v>
      </c>
      <c r="U1071">
        <f t="shared" si="263"/>
        <v>6</v>
      </c>
      <c r="V1071">
        <f t="shared" si="264"/>
        <v>5</v>
      </c>
      <c r="W1071">
        <f t="shared" si="265"/>
        <v>6</v>
      </c>
      <c r="X1071">
        <f t="shared" si="266"/>
        <v>3.5</v>
      </c>
      <c r="Y1071">
        <f t="shared" si="267"/>
        <v>5.5</v>
      </c>
      <c r="Z1071">
        <f t="shared" si="268"/>
        <v>5.5</v>
      </c>
      <c r="AA1071">
        <f t="shared" si="269"/>
        <v>4</v>
      </c>
      <c r="AB1071">
        <f t="shared" si="270"/>
        <v>6</v>
      </c>
      <c r="AC1071">
        <v>4.4400000000000004</v>
      </c>
      <c r="AD1071">
        <v>5.23</v>
      </c>
      <c r="AE1071">
        <v>5.4</v>
      </c>
      <c r="AF1071">
        <v>4.83</v>
      </c>
      <c r="AG1071">
        <v>5.38</v>
      </c>
      <c r="AH1071" t="str">
        <f>LOOKUP(X1071,{0,2.99,4.44,5.89},{"Low","Medium Low","Medium High","High"})</f>
        <v>Medium Low</v>
      </c>
      <c r="AI1071" t="str">
        <f>LOOKUP(Y1071,{0,4.12,5.23,6.34},{"Low","Medium Low","Medium High","High"})</f>
        <v>Medium High</v>
      </c>
      <c r="AJ1071" t="str">
        <f>LOOKUP(Z1071,{0,4.08,5.4,6.72},{"Low","Medium Low","Medium High","High"})</f>
        <v>Medium High</v>
      </c>
      <c r="AK1071" t="str">
        <f>LOOKUP(AA1071,{0,3.41,4.83,6.25},{"Low","Medium Low","Medium High","High"})</f>
        <v>Medium Low</v>
      </c>
      <c r="AL1071" t="str">
        <f>LOOKUP(AB1071,{0,4.31,5.38,6.45},{"Low","Medium Low","Medium High","High"})</f>
        <v>Medium High</v>
      </c>
      <c r="AM1071">
        <f>VLOOKUP(C1071,'CLEAN DATA'!$C$1:$BE$1213,25,FALSE)</f>
        <v>1</v>
      </c>
      <c r="AN1071">
        <f>VLOOKUP($C1071,'CLEAN DATA'!$C$1:$BE$1213,2,FALSE)</f>
        <v>36</v>
      </c>
      <c r="AO1071" t="str">
        <f t="shared" si="271"/>
        <v>31-40</v>
      </c>
      <c r="AP1071">
        <f>VLOOKUP(C1071,'AT Copy'!C1070:BP2282,66,FALSE)</f>
        <v>6</v>
      </c>
      <c r="AQ1071">
        <f>VLOOKUP(C1071,'AT Copy'!C1070:BP2282,40,FALSE)</f>
        <v>0</v>
      </c>
    </row>
    <row r="1072" spans="1:43" x14ac:dyDescent="0.2">
      <c r="A1072">
        <v>1071</v>
      </c>
      <c r="B1072" s="2">
        <v>44099.666932870372</v>
      </c>
      <c r="C1072" t="s">
        <v>1332</v>
      </c>
      <c r="D1072">
        <v>1</v>
      </c>
      <c r="E1072">
        <v>1</v>
      </c>
      <c r="F1072">
        <v>6</v>
      </c>
      <c r="G1072">
        <v>1</v>
      </c>
      <c r="H1072">
        <v>1</v>
      </c>
      <c r="I1072">
        <v>6</v>
      </c>
      <c r="J1072">
        <v>5</v>
      </c>
      <c r="K1072">
        <v>1</v>
      </c>
      <c r="L1072">
        <v>6</v>
      </c>
      <c r="M1072">
        <v>4</v>
      </c>
      <c r="N1072">
        <f t="shared" si="256"/>
        <v>1</v>
      </c>
      <c r="O1072">
        <f t="shared" si="257"/>
        <v>7</v>
      </c>
      <c r="P1072">
        <f t="shared" si="258"/>
        <v>6</v>
      </c>
      <c r="Q1072">
        <f t="shared" si="259"/>
        <v>7</v>
      </c>
      <c r="R1072">
        <f t="shared" si="260"/>
        <v>1</v>
      </c>
      <c r="S1072">
        <f t="shared" si="261"/>
        <v>2</v>
      </c>
      <c r="T1072">
        <f t="shared" si="262"/>
        <v>5</v>
      </c>
      <c r="U1072">
        <f t="shared" si="263"/>
        <v>7</v>
      </c>
      <c r="V1072">
        <f t="shared" si="264"/>
        <v>6</v>
      </c>
      <c r="W1072">
        <f t="shared" si="265"/>
        <v>4</v>
      </c>
      <c r="X1072">
        <f t="shared" si="266"/>
        <v>1.5</v>
      </c>
      <c r="Y1072">
        <f t="shared" si="267"/>
        <v>6</v>
      </c>
      <c r="Z1072">
        <f t="shared" si="268"/>
        <v>6.5</v>
      </c>
      <c r="AA1072">
        <f t="shared" si="269"/>
        <v>6.5</v>
      </c>
      <c r="AB1072">
        <f t="shared" si="270"/>
        <v>2.5</v>
      </c>
      <c r="AC1072">
        <v>4.4400000000000004</v>
      </c>
      <c r="AD1072">
        <v>5.23</v>
      </c>
      <c r="AE1072">
        <v>5.4</v>
      </c>
      <c r="AF1072">
        <v>4.83</v>
      </c>
      <c r="AG1072">
        <v>5.38</v>
      </c>
      <c r="AH1072" t="str">
        <f>LOOKUP(X1072,{0,2.99,4.44,5.89},{"Low","Medium Low","Medium High","High"})</f>
        <v>Low</v>
      </c>
      <c r="AI1072" t="str">
        <f>LOOKUP(Y1072,{0,4.12,5.23,6.34},{"Low","Medium Low","Medium High","High"})</f>
        <v>Medium High</v>
      </c>
      <c r="AJ1072" t="str">
        <f>LOOKUP(Z1072,{0,4.08,5.4,6.72},{"Low","Medium Low","Medium High","High"})</f>
        <v>Medium High</v>
      </c>
      <c r="AK1072" t="str">
        <f>LOOKUP(AA1072,{0,3.41,4.83,6.25},{"Low","Medium Low","Medium High","High"})</f>
        <v>High</v>
      </c>
      <c r="AL1072" t="str">
        <f>LOOKUP(AB1072,{0,4.31,5.38,6.45},{"Low","Medium Low","Medium High","High"})</f>
        <v>Low</v>
      </c>
      <c r="AM1072">
        <f>VLOOKUP(C1072,'CLEAN DATA'!$C$1:$BE$1213,25,FALSE)</f>
        <v>3</v>
      </c>
      <c r="AN1072">
        <f>VLOOKUP($C1072,'CLEAN DATA'!$C$1:$BE$1213,2,FALSE)</f>
        <v>71</v>
      </c>
      <c r="AO1072" t="str">
        <f t="shared" si="271"/>
        <v>60+</v>
      </c>
      <c r="AP1072">
        <f>VLOOKUP(C1072,'AT Copy'!C1071:BP2283,66,FALSE)</f>
        <v>2</v>
      </c>
      <c r="AQ1072">
        <f>VLOOKUP(C1072,'AT Copy'!C1071:BP2283,40,FALSE)</f>
        <v>1</v>
      </c>
    </row>
    <row r="1073" spans="1:43" x14ac:dyDescent="0.2">
      <c r="A1073">
        <v>1072</v>
      </c>
      <c r="B1073" s="2">
        <v>44099.669432870367</v>
      </c>
      <c r="C1073" t="s">
        <v>1333</v>
      </c>
      <c r="D1073">
        <v>5</v>
      </c>
      <c r="E1073">
        <v>1</v>
      </c>
      <c r="F1073">
        <v>7</v>
      </c>
      <c r="G1073">
        <v>1</v>
      </c>
      <c r="H1073">
        <v>6</v>
      </c>
      <c r="I1073">
        <v>7</v>
      </c>
      <c r="J1073">
        <v>6</v>
      </c>
      <c r="K1073">
        <v>2</v>
      </c>
      <c r="L1073">
        <v>7</v>
      </c>
      <c r="M1073">
        <v>1</v>
      </c>
      <c r="N1073">
        <f t="shared" si="256"/>
        <v>5</v>
      </c>
      <c r="O1073">
        <f t="shared" si="257"/>
        <v>7</v>
      </c>
      <c r="P1073">
        <f t="shared" si="258"/>
        <v>7</v>
      </c>
      <c r="Q1073">
        <f t="shared" si="259"/>
        <v>7</v>
      </c>
      <c r="R1073">
        <f t="shared" si="260"/>
        <v>6</v>
      </c>
      <c r="S1073">
        <f t="shared" si="261"/>
        <v>1</v>
      </c>
      <c r="T1073">
        <f t="shared" si="262"/>
        <v>6</v>
      </c>
      <c r="U1073">
        <f t="shared" si="263"/>
        <v>6</v>
      </c>
      <c r="V1073">
        <f t="shared" si="264"/>
        <v>7</v>
      </c>
      <c r="W1073">
        <f t="shared" si="265"/>
        <v>7</v>
      </c>
      <c r="X1073">
        <f t="shared" si="266"/>
        <v>3</v>
      </c>
      <c r="Y1073">
        <f t="shared" si="267"/>
        <v>6.5</v>
      </c>
      <c r="Z1073">
        <f t="shared" si="268"/>
        <v>6.5</v>
      </c>
      <c r="AA1073">
        <f t="shared" si="269"/>
        <v>7</v>
      </c>
      <c r="AB1073">
        <f t="shared" si="270"/>
        <v>6.5</v>
      </c>
      <c r="AC1073">
        <v>4.4400000000000004</v>
      </c>
      <c r="AD1073">
        <v>5.23</v>
      </c>
      <c r="AE1073">
        <v>5.4</v>
      </c>
      <c r="AF1073">
        <v>4.83</v>
      </c>
      <c r="AG1073">
        <v>5.38</v>
      </c>
      <c r="AH1073" t="str">
        <f>LOOKUP(X1073,{0,2.99,4.44,5.89},{"Low","Medium Low","Medium High","High"})</f>
        <v>Medium Low</v>
      </c>
      <c r="AI1073" t="str">
        <f>LOOKUP(Y1073,{0,4.12,5.23,6.34},{"Low","Medium Low","Medium High","High"})</f>
        <v>High</v>
      </c>
      <c r="AJ1073" t="str">
        <f>LOOKUP(Z1073,{0,4.08,5.4,6.72},{"Low","Medium Low","Medium High","High"})</f>
        <v>Medium High</v>
      </c>
      <c r="AK1073" t="str">
        <f>LOOKUP(AA1073,{0,3.41,4.83,6.25},{"Low","Medium Low","Medium High","High"})</f>
        <v>High</v>
      </c>
      <c r="AL1073" t="str">
        <f>LOOKUP(AB1073,{0,4.31,5.38,6.45},{"Low","Medium Low","Medium High","High"})</f>
        <v>High</v>
      </c>
      <c r="AM1073">
        <f>VLOOKUP(C1073,'CLEAN DATA'!$C$1:$BE$1213,25,FALSE)</f>
        <v>9</v>
      </c>
      <c r="AN1073">
        <f>VLOOKUP($C1073,'CLEAN DATA'!$C$1:$BE$1213,2,FALSE)</f>
        <v>52</v>
      </c>
      <c r="AO1073" t="str">
        <f t="shared" si="271"/>
        <v>51-60</v>
      </c>
      <c r="AP1073">
        <f>VLOOKUP(C1073,'AT Copy'!C1072:BP2284,66,FALSE)</f>
        <v>8</v>
      </c>
      <c r="AQ1073">
        <f>VLOOKUP(C1073,'AT Copy'!C1072:BP2284,40,FALSE)</f>
        <v>0</v>
      </c>
    </row>
    <row r="1074" spans="1:43" x14ac:dyDescent="0.2">
      <c r="A1074">
        <v>1073</v>
      </c>
      <c r="B1074" s="2">
        <v>44099.675787037035</v>
      </c>
      <c r="C1074" t="s">
        <v>1334</v>
      </c>
      <c r="D1074">
        <v>7</v>
      </c>
      <c r="E1074">
        <v>1</v>
      </c>
      <c r="F1074">
        <v>5</v>
      </c>
      <c r="G1074">
        <v>1</v>
      </c>
      <c r="H1074">
        <v>7</v>
      </c>
      <c r="I1074">
        <v>3</v>
      </c>
      <c r="J1074">
        <v>6</v>
      </c>
      <c r="K1074">
        <v>4</v>
      </c>
      <c r="L1074">
        <v>6</v>
      </c>
      <c r="M1074">
        <v>4</v>
      </c>
      <c r="N1074">
        <f t="shared" si="256"/>
        <v>7</v>
      </c>
      <c r="O1074">
        <f t="shared" si="257"/>
        <v>7</v>
      </c>
      <c r="P1074">
        <f t="shared" si="258"/>
        <v>5</v>
      </c>
      <c r="Q1074">
        <f t="shared" si="259"/>
        <v>7</v>
      </c>
      <c r="R1074">
        <f t="shared" si="260"/>
        <v>7</v>
      </c>
      <c r="S1074">
        <f t="shared" si="261"/>
        <v>5</v>
      </c>
      <c r="T1074">
        <f t="shared" si="262"/>
        <v>6</v>
      </c>
      <c r="U1074">
        <f t="shared" si="263"/>
        <v>4</v>
      </c>
      <c r="V1074">
        <f t="shared" si="264"/>
        <v>6</v>
      </c>
      <c r="W1074">
        <f t="shared" si="265"/>
        <v>4</v>
      </c>
      <c r="X1074">
        <f t="shared" si="266"/>
        <v>6</v>
      </c>
      <c r="Y1074">
        <f t="shared" si="267"/>
        <v>6.5</v>
      </c>
      <c r="Z1074">
        <f t="shared" si="268"/>
        <v>4.5</v>
      </c>
      <c r="AA1074">
        <f t="shared" si="269"/>
        <v>6.5</v>
      </c>
      <c r="AB1074">
        <f t="shared" si="270"/>
        <v>5.5</v>
      </c>
      <c r="AC1074">
        <v>4.4400000000000004</v>
      </c>
      <c r="AD1074">
        <v>5.23</v>
      </c>
      <c r="AE1074">
        <v>5.4</v>
      </c>
      <c r="AF1074">
        <v>4.83</v>
      </c>
      <c r="AG1074">
        <v>5.38</v>
      </c>
      <c r="AH1074" t="str">
        <f>LOOKUP(X1074,{0,2.99,4.44,5.89},{"Low","Medium Low","Medium High","High"})</f>
        <v>High</v>
      </c>
      <c r="AI1074" t="str">
        <f>LOOKUP(Y1074,{0,4.12,5.23,6.34},{"Low","Medium Low","Medium High","High"})</f>
        <v>High</v>
      </c>
      <c r="AJ1074" t="str">
        <f>LOOKUP(Z1074,{0,4.08,5.4,6.72},{"Low","Medium Low","Medium High","High"})</f>
        <v>Medium Low</v>
      </c>
      <c r="AK1074" t="str">
        <f>LOOKUP(AA1074,{0,3.41,4.83,6.25},{"Low","Medium Low","Medium High","High"})</f>
        <v>High</v>
      </c>
      <c r="AL1074" t="str">
        <f>LOOKUP(AB1074,{0,4.31,5.38,6.45},{"Low","Medium Low","Medium High","High"})</f>
        <v>Medium High</v>
      </c>
      <c r="AM1074">
        <f>VLOOKUP(C1074,'CLEAN DATA'!$C$1:$BE$1213,25,FALSE)</f>
        <v>3</v>
      </c>
      <c r="AN1074">
        <f>VLOOKUP($C1074,'CLEAN DATA'!$C$1:$BE$1213,2,FALSE)</f>
        <v>55</v>
      </c>
      <c r="AO1074" t="str">
        <f t="shared" si="271"/>
        <v>51-60</v>
      </c>
      <c r="AP1074">
        <f>VLOOKUP(C1074,'AT Copy'!C1073:BP2285,66,FALSE)</f>
        <v>4</v>
      </c>
      <c r="AQ1074">
        <f>VLOOKUP(C1074,'AT Copy'!C1073:BP2285,40,FALSE)</f>
        <v>0</v>
      </c>
    </row>
    <row r="1075" spans="1:43" x14ac:dyDescent="0.2">
      <c r="A1075">
        <v>1074</v>
      </c>
      <c r="B1075" s="2">
        <v>44099.677291666667</v>
      </c>
      <c r="C1075" t="s">
        <v>1335</v>
      </c>
      <c r="D1075">
        <v>6</v>
      </c>
      <c r="E1075">
        <v>1</v>
      </c>
      <c r="F1075">
        <v>7</v>
      </c>
      <c r="G1075">
        <v>6</v>
      </c>
      <c r="H1075">
        <v>6</v>
      </c>
      <c r="I1075">
        <v>7</v>
      </c>
      <c r="J1075">
        <v>7</v>
      </c>
      <c r="K1075">
        <v>7</v>
      </c>
      <c r="L1075">
        <v>7</v>
      </c>
      <c r="M1075">
        <v>7</v>
      </c>
      <c r="N1075">
        <f t="shared" si="256"/>
        <v>6</v>
      </c>
      <c r="O1075">
        <f t="shared" si="257"/>
        <v>7</v>
      </c>
      <c r="P1075">
        <f t="shared" si="258"/>
        <v>7</v>
      </c>
      <c r="Q1075">
        <f t="shared" si="259"/>
        <v>2</v>
      </c>
      <c r="R1075">
        <f t="shared" si="260"/>
        <v>6</v>
      </c>
      <c r="S1075">
        <f t="shared" si="261"/>
        <v>1</v>
      </c>
      <c r="T1075">
        <f t="shared" si="262"/>
        <v>7</v>
      </c>
      <c r="U1075">
        <f t="shared" si="263"/>
        <v>1</v>
      </c>
      <c r="V1075">
        <f t="shared" si="264"/>
        <v>7</v>
      </c>
      <c r="W1075">
        <f t="shared" si="265"/>
        <v>1</v>
      </c>
      <c r="X1075">
        <f t="shared" si="266"/>
        <v>3.5</v>
      </c>
      <c r="Y1075">
        <f t="shared" si="267"/>
        <v>7</v>
      </c>
      <c r="Z1075">
        <f t="shared" si="268"/>
        <v>4</v>
      </c>
      <c r="AA1075">
        <f t="shared" si="269"/>
        <v>4.5</v>
      </c>
      <c r="AB1075">
        <f t="shared" si="270"/>
        <v>3.5</v>
      </c>
      <c r="AC1075">
        <v>4.4400000000000004</v>
      </c>
      <c r="AD1075">
        <v>5.23</v>
      </c>
      <c r="AE1075">
        <v>5.4</v>
      </c>
      <c r="AF1075">
        <v>4.83</v>
      </c>
      <c r="AG1075">
        <v>5.38</v>
      </c>
      <c r="AH1075" t="str">
        <f>LOOKUP(X1075,{0,2.99,4.44,5.89},{"Low","Medium Low","Medium High","High"})</f>
        <v>Medium Low</v>
      </c>
      <c r="AI1075" t="str">
        <f>LOOKUP(Y1075,{0,4.12,5.23,6.34},{"Low","Medium Low","Medium High","High"})</f>
        <v>High</v>
      </c>
      <c r="AJ1075" t="str">
        <f>LOOKUP(Z1075,{0,4.08,5.4,6.72},{"Low","Medium Low","Medium High","High"})</f>
        <v>Low</v>
      </c>
      <c r="AK1075" t="str">
        <f>LOOKUP(AA1075,{0,3.41,4.83,6.25},{"Low","Medium Low","Medium High","High"})</f>
        <v>Medium Low</v>
      </c>
      <c r="AL1075" t="str">
        <f>LOOKUP(AB1075,{0,4.31,5.38,6.45},{"Low","Medium Low","Medium High","High"})</f>
        <v>Low</v>
      </c>
      <c r="AM1075">
        <f>VLOOKUP(C1075,'CLEAN DATA'!$C$1:$BE$1213,25,FALSE)</f>
        <v>1</v>
      </c>
      <c r="AN1075">
        <f>VLOOKUP($C1075,'CLEAN DATA'!$C$1:$BE$1213,2,FALSE)</f>
        <v>40</v>
      </c>
      <c r="AO1075" t="str">
        <f t="shared" si="271"/>
        <v>31-40</v>
      </c>
      <c r="AP1075">
        <f>VLOOKUP(C1075,'AT Copy'!C1074:BP2286,66,FALSE)</f>
        <v>2</v>
      </c>
      <c r="AQ1075">
        <f>VLOOKUP(C1075,'AT Copy'!C1074:BP2286,40,FALSE)</f>
        <v>0</v>
      </c>
    </row>
    <row r="1076" spans="1:43" x14ac:dyDescent="0.2">
      <c r="A1076">
        <v>1075</v>
      </c>
      <c r="B1076" s="2">
        <v>44099.678206018521</v>
      </c>
      <c r="C1076" t="s">
        <v>1336</v>
      </c>
      <c r="D1076">
        <v>2</v>
      </c>
      <c r="E1076">
        <v>2</v>
      </c>
      <c r="F1076">
        <v>7</v>
      </c>
      <c r="G1076">
        <v>2</v>
      </c>
      <c r="H1076">
        <v>6</v>
      </c>
      <c r="I1076">
        <v>7</v>
      </c>
      <c r="J1076">
        <v>6</v>
      </c>
      <c r="K1076">
        <v>3</v>
      </c>
      <c r="L1076">
        <v>6</v>
      </c>
      <c r="M1076">
        <v>5</v>
      </c>
      <c r="N1076">
        <f t="shared" si="256"/>
        <v>2</v>
      </c>
      <c r="O1076">
        <f t="shared" si="257"/>
        <v>6</v>
      </c>
      <c r="P1076">
        <f t="shared" si="258"/>
        <v>7</v>
      </c>
      <c r="Q1076">
        <f t="shared" si="259"/>
        <v>6</v>
      </c>
      <c r="R1076">
        <f t="shared" si="260"/>
        <v>6</v>
      </c>
      <c r="S1076">
        <f t="shared" si="261"/>
        <v>1</v>
      </c>
      <c r="T1076">
        <f t="shared" si="262"/>
        <v>6</v>
      </c>
      <c r="U1076">
        <f t="shared" si="263"/>
        <v>5</v>
      </c>
      <c r="V1076">
        <f t="shared" si="264"/>
        <v>6</v>
      </c>
      <c r="W1076">
        <f t="shared" si="265"/>
        <v>3</v>
      </c>
      <c r="X1076">
        <f t="shared" si="266"/>
        <v>1.5</v>
      </c>
      <c r="Y1076">
        <f t="shared" si="267"/>
        <v>6</v>
      </c>
      <c r="Z1076">
        <f t="shared" si="268"/>
        <v>6</v>
      </c>
      <c r="AA1076">
        <f t="shared" si="269"/>
        <v>6</v>
      </c>
      <c r="AB1076">
        <f t="shared" si="270"/>
        <v>4.5</v>
      </c>
      <c r="AC1076">
        <v>4.4400000000000004</v>
      </c>
      <c r="AD1076">
        <v>5.23</v>
      </c>
      <c r="AE1076">
        <v>5.4</v>
      </c>
      <c r="AF1076">
        <v>4.83</v>
      </c>
      <c r="AG1076">
        <v>5.38</v>
      </c>
      <c r="AH1076" t="str">
        <f>LOOKUP(X1076,{0,2.99,4.44,5.89},{"Low","Medium Low","Medium High","High"})</f>
        <v>Low</v>
      </c>
      <c r="AI1076" t="str">
        <f>LOOKUP(Y1076,{0,4.12,5.23,6.34},{"Low","Medium Low","Medium High","High"})</f>
        <v>Medium High</v>
      </c>
      <c r="AJ1076" t="str">
        <f>LOOKUP(Z1076,{0,4.08,5.4,6.72},{"Low","Medium Low","Medium High","High"})</f>
        <v>Medium High</v>
      </c>
      <c r="AK1076" t="str">
        <f>LOOKUP(AA1076,{0,3.41,4.83,6.25},{"Low","Medium Low","Medium High","High"})</f>
        <v>Medium High</v>
      </c>
      <c r="AL1076" t="str">
        <f>LOOKUP(AB1076,{0,4.31,5.38,6.45},{"Low","Medium Low","Medium High","High"})</f>
        <v>Medium Low</v>
      </c>
      <c r="AM1076">
        <f>VLOOKUP(C1076,'CLEAN DATA'!$C$1:$BE$1213,25,FALSE)</f>
        <v>1</v>
      </c>
      <c r="AN1076">
        <f>VLOOKUP($C1076,'CLEAN DATA'!$C$1:$BE$1213,2,FALSE)</f>
        <v>56</v>
      </c>
      <c r="AO1076" t="str">
        <f t="shared" si="271"/>
        <v>51-60</v>
      </c>
      <c r="AP1076">
        <f>VLOOKUP(C1076,'AT Copy'!C1075:BP2287,66,FALSE)</f>
        <v>2</v>
      </c>
      <c r="AQ1076">
        <f>VLOOKUP(C1076,'AT Copy'!C1075:BP2287,40,FALSE)</f>
        <v>1</v>
      </c>
    </row>
    <row r="1077" spans="1:43" x14ac:dyDescent="0.2">
      <c r="A1077">
        <v>1076</v>
      </c>
      <c r="B1077" s="2">
        <v>44099.678611111114</v>
      </c>
      <c r="C1077" t="s">
        <v>1337</v>
      </c>
      <c r="D1077">
        <v>4</v>
      </c>
      <c r="E1077">
        <v>5</v>
      </c>
      <c r="F1077">
        <v>4</v>
      </c>
      <c r="G1077">
        <v>5</v>
      </c>
      <c r="H1077">
        <v>4</v>
      </c>
      <c r="I1077">
        <v>4</v>
      </c>
      <c r="J1077">
        <v>5</v>
      </c>
      <c r="K1077">
        <v>4</v>
      </c>
      <c r="L1077">
        <v>5</v>
      </c>
      <c r="M1077">
        <v>1</v>
      </c>
      <c r="N1077">
        <f t="shared" si="256"/>
        <v>4</v>
      </c>
      <c r="O1077">
        <f t="shared" si="257"/>
        <v>3</v>
      </c>
      <c r="P1077">
        <f t="shared" si="258"/>
        <v>4</v>
      </c>
      <c r="Q1077">
        <f t="shared" si="259"/>
        <v>3</v>
      </c>
      <c r="R1077">
        <f t="shared" si="260"/>
        <v>4</v>
      </c>
      <c r="S1077">
        <f t="shared" si="261"/>
        <v>4</v>
      </c>
      <c r="T1077">
        <f t="shared" si="262"/>
        <v>5</v>
      </c>
      <c r="U1077">
        <f t="shared" si="263"/>
        <v>4</v>
      </c>
      <c r="V1077">
        <f t="shared" si="264"/>
        <v>5</v>
      </c>
      <c r="W1077">
        <f t="shared" si="265"/>
        <v>7</v>
      </c>
      <c r="X1077">
        <f t="shared" si="266"/>
        <v>4</v>
      </c>
      <c r="Y1077">
        <f t="shared" si="267"/>
        <v>4</v>
      </c>
      <c r="Z1077">
        <f t="shared" si="268"/>
        <v>4</v>
      </c>
      <c r="AA1077">
        <f t="shared" si="269"/>
        <v>4</v>
      </c>
      <c r="AB1077">
        <f t="shared" si="270"/>
        <v>5.5</v>
      </c>
      <c r="AC1077">
        <v>4.4400000000000004</v>
      </c>
      <c r="AD1077">
        <v>5.23</v>
      </c>
      <c r="AE1077">
        <v>5.4</v>
      </c>
      <c r="AF1077">
        <v>4.83</v>
      </c>
      <c r="AG1077">
        <v>5.38</v>
      </c>
      <c r="AH1077" t="str">
        <f>LOOKUP(X1077,{0,2.99,4.44,5.89},{"Low","Medium Low","Medium High","High"})</f>
        <v>Medium Low</v>
      </c>
      <c r="AI1077" t="str">
        <f>LOOKUP(Y1077,{0,4.12,5.23,6.34},{"Low","Medium Low","Medium High","High"})</f>
        <v>Low</v>
      </c>
      <c r="AJ1077" t="str">
        <f>LOOKUP(Z1077,{0,4.08,5.4,6.72},{"Low","Medium Low","Medium High","High"})</f>
        <v>Low</v>
      </c>
      <c r="AK1077" t="str">
        <f>LOOKUP(AA1077,{0,3.41,4.83,6.25},{"Low","Medium Low","Medium High","High"})</f>
        <v>Medium Low</v>
      </c>
      <c r="AL1077" t="str">
        <f>LOOKUP(AB1077,{0,4.31,5.38,6.45},{"Low","Medium Low","Medium High","High"})</f>
        <v>Medium High</v>
      </c>
      <c r="AM1077">
        <f>VLOOKUP(C1077,'CLEAN DATA'!$C$1:$BE$1213,25,FALSE)</f>
        <v>9</v>
      </c>
      <c r="AN1077">
        <f>VLOOKUP($C1077,'CLEAN DATA'!$C$1:$BE$1213,2,FALSE)</f>
        <v>55</v>
      </c>
      <c r="AO1077" t="str">
        <f t="shared" si="271"/>
        <v>51-60</v>
      </c>
      <c r="AP1077">
        <f>VLOOKUP(C1077,'AT Copy'!C1076:BP2288,66,FALSE)</f>
        <v>1</v>
      </c>
      <c r="AQ1077">
        <f>VLOOKUP(C1077,'AT Copy'!C1076:BP2288,40,FALSE)</f>
        <v>0</v>
      </c>
    </row>
    <row r="1078" spans="1:43" x14ac:dyDescent="0.2">
      <c r="A1078">
        <v>1077</v>
      </c>
      <c r="B1078" s="2">
        <v>44099.679282407407</v>
      </c>
      <c r="C1078" t="s">
        <v>1338</v>
      </c>
      <c r="D1078">
        <v>2</v>
      </c>
      <c r="E1078">
        <v>4</v>
      </c>
      <c r="F1078">
        <v>6</v>
      </c>
      <c r="G1078">
        <v>4</v>
      </c>
      <c r="H1078">
        <v>5</v>
      </c>
      <c r="I1078">
        <v>6</v>
      </c>
      <c r="J1078">
        <v>5</v>
      </c>
      <c r="K1078">
        <v>2</v>
      </c>
      <c r="L1078">
        <v>5</v>
      </c>
      <c r="M1078">
        <v>4</v>
      </c>
      <c r="N1078">
        <f t="shared" si="256"/>
        <v>2</v>
      </c>
      <c r="O1078">
        <f t="shared" si="257"/>
        <v>4</v>
      </c>
      <c r="P1078">
        <f t="shared" si="258"/>
        <v>6</v>
      </c>
      <c r="Q1078">
        <f t="shared" si="259"/>
        <v>4</v>
      </c>
      <c r="R1078">
        <f t="shared" si="260"/>
        <v>5</v>
      </c>
      <c r="S1078">
        <f t="shared" si="261"/>
        <v>2</v>
      </c>
      <c r="T1078">
        <f t="shared" si="262"/>
        <v>5</v>
      </c>
      <c r="U1078">
        <f t="shared" si="263"/>
        <v>6</v>
      </c>
      <c r="V1078">
        <f t="shared" si="264"/>
        <v>5</v>
      </c>
      <c r="W1078">
        <f t="shared" si="265"/>
        <v>4</v>
      </c>
      <c r="X1078">
        <f t="shared" si="266"/>
        <v>2</v>
      </c>
      <c r="Y1078">
        <f t="shared" si="267"/>
        <v>4.5</v>
      </c>
      <c r="Z1078">
        <f t="shared" si="268"/>
        <v>6</v>
      </c>
      <c r="AA1078">
        <f t="shared" si="269"/>
        <v>4.5</v>
      </c>
      <c r="AB1078">
        <f t="shared" si="270"/>
        <v>4.5</v>
      </c>
      <c r="AC1078">
        <v>4.4400000000000004</v>
      </c>
      <c r="AD1078">
        <v>5.23</v>
      </c>
      <c r="AE1078">
        <v>5.4</v>
      </c>
      <c r="AF1078">
        <v>4.83</v>
      </c>
      <c r="AG1078">
        <v>5.38</v>
      </c>
      <c r="AH1078" t="str">
        <f>LOOKUP(X1078,{0,2.99,4.44,5.89},{"Low","Medium Low","Medium High","High"})</f>
        <v>Low</v>
      </c>
      <c r="AI1078" t="str">
        <f>LOOKUP(Y1078,{0,4.12,5.23,6.34},{"Low","Medium Low","Medium High","High"})</f>
        <v>Medium Low</v>
      </c>
      <c r="AJ1078" t="str">
        <f>LOOKUP(Z1078,{0,4.08,5.4,6.72},{"Low","Medium Low","Medium High","High"})</f>
        <v>Medium High</v>
      </c>
      <c r="AK1078" t="str">
        <f>LOOKUP(AA1078,{0,3.41,4.83,6.25},{"Low","Medium Low","Medium High","High"})</f>
        <v>Medium Low</v>
      </c>
      <c r="AL1078" t="str">
        <f>LOOKUP(AB1078,{0,4.31,5.38,6.45},{"Low","Medium Low","Medium High","High"})</f>
        <v>Medium Low</v>
      </c>
      <c r="AM1078">
        <f>VLOOKUP(C1078,'CLEAN DATA'!$C$1:$BE$1213,25,FALSE)</f>
        <v>13</v>
      </c>
      <c r="AN1078">
        <f>VLOOKUP($C1078,'CLEAN DATA'!$C$1:$BE$1213,2,FALSE)</f>
        <v>40</v>
      </c>
      <c r="AO1078" t="str">
        <f t="shared" si="271"/>
        <v>31-40</v>
      </c>
      <c r="AP1078">
        <f>VLOOKUP(C1078,'AT Copy'!C1077:BP2289,66,FALSE)</f>
        <v>5</v>
      </c>
      <c r="AQ1078">
        <f>VLOOKUP(C1078,'AT Copy'!C1077:BP2289,40,FALSE)</f>
        <v>1</v>
      </c>
    </row>
    <row r="1079" spans="1:43" x14ac:dyDescent="0.2">
      <c r="A1079">
        <v>1078</v>
      </c>
      <c r="B1079" s="2">
        <v>44099.683194444442</v>
      </c>
      <c r="C1079" t="s">
        <v>1339</v>
      </c>
      <c r="D1079">
        <v>6</v>
      </c>
      <c r="E1079">
        <v>2</v>
      </c>
      <c r="F1079">
        <v>7</v>
      </c>
      <c r="G1079">
        <v>2</v>
      </c>
      <c r="H1079">
        <v>7</v>
      </c>
      <c r="I1079">
        <v>5</v>
      </c>
      <c r="J1079">
        <v>7</v>
      </c>
      <c r="K1079">
        <v>3</v>
      </c>
      <c r="L1079">
        <v>7</v>
      </c>
      <c r="M1079">
        <v>2</v>
      </c>
      <c r="N1079">
        <f t="shared" si="256"/>
        <v>6</v>
      </c>
      <c r="O1079">
        <f t="shared" si="257"/>
        <v>6</v>
      </c>
      <c r="P1079">
        <f t="shared" si="258"/>
        <v>7</v>
      </c>
      <c r="Q1079">
        <f t="shared" si="259"/>
        <v>6</v>
      </c>
      <c r="R1079">
        <f t="shared" si="260"/>
        <v>7</v>
      </c>
      <c r="S1079">
        <f t="shared" si="261"/>
        <v>3</v>
      </c>
      <c r="T1079">
        <f t="shared" si="262"/>
        <v>7</v>
      </c>
      <c r="U1079">
        <f t="shared" si="263"/>
        <v>5</v>
      </c>
      <c r="V1079">
        <f t="shared" si="264"/>
        <v>7</v>
      </c>
      <c r="W1079">
        <f t="shared" si="265"/>
        <v>6</v>
      </c>
      <c r="X1079">
        <f t="shared" si="266"/>
        <v>4.5</v>
      </c>
      <c r="Y1079">
        <f t="shared" si="267"/>
        <v>6.5</v>
      </c>
      <c r="Z1079">
        <f t="shared" si="268"/>
        <v>6</v>
      </c>
      <c r="AA1079">
        <f t="shared" si="269"/>
        <v>6.5</v>
      </c>
      <c r="AB1079">
        <f t="shared" si="270"/>
        <v>6.5</v>
      </c>
      <c r="AC1079">
        <v>4.4400000000000004</v>
      </c>
      <c r="AD1079">
        <v>5.23</v>
      </c>
      <c r="AE1079">
        <v>5.4</v>
      </c>
      <c r="AF1079">
        <v>4.83</v>
      </c>
      <c r="AG1079">
        <v>5.38</v>
      </c>
      <c r="AH1079" t="str">
        <f>LOOKUP(X1079,{0,2.99,4.44,5.89},{"Low","Medium Low","Medium High","High"})</f>
        <v>Medium High</v>
      </c>
      <c r="AI1079" t="str">
        <f>LOOKUP(Y1079,{0,4.12,5.23,6.34},{"Low","Medium Low","Medium High","High"})</f>
        <v>High</v>
      </c>
      <c r="AJ1079" t="str">
        <f>LOOKUP(Z1079,{0,4.08,5.4,6.72},{"Low","Medium Low","Medium High","High"})</f>
        <v>Medium High</v>
      </c>
      <c r="AK1079" t="str">
        <f>LOOKUP(AA1079,{0,3.41,4.83,6.25},{"Low","Medium Low","Medium High","High"})</f>
        <v>High</v>
      </c>
      <c r="AL1079" t="str">
        <f>LOOKUP(AB1079,{0,4.31,5.38,6.45},{"Low","Medium Low","Medium High","High"})</f>
        <v>High</v>
      </c>
      <c r="AM1079">
        <f>VLOOKUP(C1079,'CLEAN DATA'!$C$1:$BE$1213,25,FALSE)</f>
        <v>1</v>
      </c>
      <c r="AN1079">
        <f>VLOOKUP($C1079,'CLEAN DATA'!$C$1:$BE$1213,2,FALSE)</f>
        <v>39</v>
      </c>
      <c r="AO1079" t="str">
        <f t="shared" si="271"/>
        <v>31-40</v>
      </c>
      <c r="AP1079">
        <f>VLOOKUP(C1079,'AT Copy'!C1078:BP2290,66,FALSE)</f>
        <v>8</v>
      </c>
      <c r="AQ1079">
        <f>VLOOKUP(C1079,'AT Copy'!C1078:BP2290,40,FALSE)</f>
        <v>0</v>
      </c>
    </row>
    <row r="1080" spans="1:43" x14ac:dyDescent="0.2">
      <c r="A1080">
        <v>1079</v>
      </c>
      <c r="B1080" s="2">
        <v>44099.683344907404</v>
      </c>
      <c r="C1080" t="s">
        <v>1340</v>
      </c>
      <c r="D1080">
        <v>5</v>
      </c>
      <c r="E1080">
        <v>2</v>
      </c>
      <c r="F1080">
        <v>6</v>
      </c>
      <c r="G1080">
        <v>4</v>
      </c>
      <c r="H1080">
        <v>5</v>
      </c>
      <c r="I1080">
        <v>5</v>
      </c>
      <c r="J1080">
        <v>6</v>
      </c>
      <c r="K1080">
        <v>2</v>
      </c>
      <c r="L1080">
        <v>6</v>
      </c>
      <c r="M1080">
        <v>3</v>
      </c>
      <c r="N1080">
        <f t="shared" si="256"/>
        <v>5</v>
      </c>
      <c r="O1080">
        <f t="shared" si="257"/>
        <v>6</v>
      </c>
      <c r="P1080">
        <f t="shared" si="258"/>
        <v>6</v>
      </c>
      <c r="Q1080">
        <f t="shared" si="259"/>
        <v>4</v>
      </c>
      <c r="R1080">
        <f t="shared" si="260"/>
        <v>5</v>
      </c>
      <c r="S1080">
        <f t="shared" si="261"/>
        <v>3</v>
      </c>
      <c r="T1080">
        <f t="shared" si="262"/>
        <v>6</v>
      </c>
      <c r="U1080">
        <f t="shared" si="263"/>
        <v>6</v>
      </c>
      <c r="V1080">
        <f t="shared" si="264"/>
        <v>6</v>
      </c>
      <c r="W1080">
        <f t="shared" si="265"/>
        <v>5</v>
      </c>
      <c r="X1080">
        <f t="shared" si="266"/>
        <v>4</v>
      </c>
      <c r="Y1080">
        <f t="shared" si="267"/>
        <v>6</v>
      </c>
      <c r="Z1080">
        <f t="shared" si="268"/>
        <v>6</v>
      </c>
      <c r="AA1080">
        <f t="shared" si="269"/>
        <v>5</v>
      </c>
      <c r="AB1080">
        <f t="shared" si="270"/>
        <v>5</v>
      </c>
      <c r="AC1080">
        <v>4.4400000000000004</v>
      </c>
      <c r="AD1080">
        <v>5.23</v>
      </c>
      <c r="AE1080">
        <v>5.4</v>
      </c>
      <c r="AF1080">
        <v>4.83</v>
      </c>
      <c r="AG1080">
        <v>5.38</v>
      </c>
      <c r="AH1080" t="str">
        <f>LOOKUP(X1080,{0,2.99,4.44,5.89},{"Low","Medium Low","Medium High","High"})</f>
        <v>Medium Low</v>
      </c>
      <c r="AI1080" t="str">
        <f>LOOKUP(Y1080,{0,4.12,5.23,6.34},{"Low","Medium Low","Medium High","High"})</f>
        <v>Medium High</v>
      </c>
      <c r="AJ1080" t="str">
        <f>LOOKUP(Z1080,{0,4.08,5.4,6.72},{"Low","Medium Low","Medium High","High"})</f>
        <v>Medium High</v>
      </c>
      <c r="AK1080" t="str">
        <f>LOOKUP(AA1080,{0,3.41,4.83,6.25},{"Low","Medium Low","Medium High","High"})</f>
        <v>Medium High</v>
      </c>
      <c r="AL1080" t="str">
        <f>LOOKUP(AB1080,{0,4.31,5.38,6.45},{"Low","Medium Low","Medium High","High"})</f>
        <v>Medium Low</v>
      </c>
      <c r="AM1080">
        <f>VLOOKUP(C1080,'CLEAN DATA'!$C$1:$BE$1213,25,FALSE)</f>
        <v>3</v>
      </c>
      <c r="AN1080">
        <f>VLOOKUP($C1080,'CLEAN DATA'!$C$1:$BE$1213,2,FALSE)</f>
        <v>76</v>
      </c>
      <c r="AO1080" t="str">
        <f t="shared" si="271"/>
        <v>60+</v>
      </c>
      <c r="AP1080">
        <f>VLOOKUP(C1080,'AT Copy'!C1079:BP2291,66,FALSE)</f>
        <v>6</v>
      </c>
      <c r="AQ1080">
        <f>VLOOKUP(C1080,'AT Copy'!C1079:BP2291,40,FALSE)</f>
        <v>1</v>
      </c>
    </row>
    <row r="1081" spans="1:43" x14ac:dyDescent="0.2">
      <c r="A1081">
        <v>1080</v>
      </c>
      <c r="B1081" s="2">
        <v>44099.690057870372</v>
      </c>
      <c r="C1081" t="s">
        <v>1341</v>
      </c>
      <c r="D1081">
        <v>5</v>
      </c>
      <c r="E1081">
        <v>1</v>
      </c>
      <c r="F1081">
        <v>7</v>
      </c>
      <c r="G1081">
        <v>1</v>
      </c>
      <c r="H1081">
        <v>6</v>
      </c>
      <c r="I1081">
        <v>7</v>
      </c>
      <c r="J1081">
        <v>7</v>
      </c>
      <c r="K1081">
        <v>1</v>
      </c>
      <c r="L1081">
        <v>7</v>
      </c>
      <c r="M1081">
        <v>2</v>
      </c>
      <c r="N1081">
        <f t="shared" si="256"/>
        <v>5</v>
      </c>
      <c r="O1081">
        <f t="shared" si="257"/>
        <v>7</v>
      </c>
      <c r="P1081">
        <f t="shared" si="258"/>
        <v>7</v>
      </c>
      <c r="Q1081">
        <f t="shared" si="259"/>
        <v>7</v>
      </c>
      <c r="R1081">
        <f t="shared" si="260"/>
        <v>6</v>
      </c>
      <c r="S1081">
        <f t="shared" si="261"/>
        <v>1</v>
      </c>
      <c r="T1081">
        <f t="shared" si="262"/>
        <v>7</v>
      </c>
      <c r="U1081">
        <f t="shared" si="263"/>
        <v>7</v>
      </c>
      <c r="V1081">
        <f t="shared" si="264"/>
        <v>7</v>
      </c>
      <c r="W1081">
        <f t="shared" si="265"/>
        <v>6</v>
      </c>
      <c r="X1081">
        <f t="shared" si="266"/>
        <v>3</v>
      </c>
      <c r="Y1081">
        <f t="shared" si="267"/>
        <v>7</v>
      </c>
      <c r="Z1081">
        <f t="shared" si="268"/>
        <v>7</v>
      </c>
      <c r="AA1081">
        <f t="shared" si="269"/>
        <v>7</v>
      </c>
      <c r="AB1081">
        <f t="shared" si="270"/>
        <v>6</v>
      </c>
      <c r="AC1081">
        <v>4.4400000000000004</v>
      </c>
      <c r="AD1081">
        <v>5.23</v>
      </c>
      <c r="AE1081">
        <v>5.4</v>
      </c>
      <c r="AF1081">
        <v>4.83</v>
      </c>
      <c r="AG1081">
        <v>5.38</v>
      </c>
      <c r="AH1081" t="str">
        <f>LOOKUP(X1081,{0,2.99,4.44,5.89},{"Low","Medium Low","Medium High","High"})</f>
        <v>Medium Low</v>
      </c>
      <c r="AI1081" t="str">
        <f>LOOKUP(Y1081,{0,4.12,5.23,6.34},{"Low","Medium Low","Medium High","High"})</f>
        <v>High</v>
      </c>
      <c r="AJ1081" t="str">
        <f>LOOKUP(Z1081,{0,4.08,5.4,6.72},{"Low","Medium Low","Medium High","High"})</f>
        <v>High</v>
      </c>
      <c r="AK1081" t="str">
        <f>LOOKUP(AA1081,{0,3.41,4.83,6.25},{"Low","Medium Low","Medium High","High"})</f>
        <v>High</v>
      </c>
      <c r="AL1081" t="str">
        <f>LOOKUP(AB1081,{0,4.31,5.38,6.45},{"Low","Medium Low","Medium High","High"})</f>
        <v>Medium High</v>
      </c>
      <c r="AM1081">
        <f>VLOOKUP(C1081,'CLEAN DATA'!$C$1:$BE$1213,25,FALSE)</f>
        <v>13</v>
      </c>
      <c r="AN1081">
        <f>VLOOKUP($C1081,'CLEAN DATA'!$C$1:$BE$1213,2,FALSE)</f>
        <v>65</v>
      </c>
      <c r="AO1081" t="str">
        <f t="shared" si="271"/>
        <v>60+</v>
      </c>
      <c r="AP1081">
        <f>VLOOKUP(C1081,'AT Copy'!C1080:BP2292,66,FALSE)</f>
        <v>8</v>
      </c>
      <c r="AQ1081">
        <f>VLOOKUP(C1081,'AT Copy'!C1080:BP2292,40,FALSE)</f>
        <v>1</v>
      </c>
    </row>
    <row r="1082" spans="1:43" x14ac:dyDescent="0.2">
      <c r="A1082">
        <v>1081</v>
      </c>
      <c r="B1082" s="2">
        <v>44099.699178240742</v>
      </c>
      <c r="C1082" t="s">
        <v>1342</v>
      </c>
      <c r="D1082">
        <v>3</v>
      </c>
      <c r="E1082">
        <v>2</v>
      </c>
      <c r="F1082">
        <v>5</v>
      </c>
      <c r="G1082">
        <v>5</v>
      </c>
      <c r="H1082">
        <v>6</v>
      </c>
      <c r="I1082">
        <v>6</v>
      </c>
      <c r="J1082">
        <v>5</v>
      </c>
      <c r="K1082">
        <v>2</v>
      </c>
      <c r="L1082">
        <v>5</v>
      </c>
      <c r="M1082">
        <v>4</v>
      </c>
      <c r="N1082">
        <f t="shared" si="256"/>
        <v>3</v>
      </c>
      <c r="O1082">
        <f t="shared" si="257"/>
        <v>6</v>
      </c>
      <c r="P1082">
        <f t="shared" si="258"/>
        <v>5</v>
      </c>
      <c r="Q1082">
        <f t="shared" si="259"/>
        <v>3</v>
      </c>
      <c r="R1082">
        <f t="shared" si="260"/>
        <v>6</v>
      </c>
      <c r="S1082">
        <f t="shared" si="261"/>
        <v>2</v>
      </c>
      <c r="T1082">
        <f t="shared" si="262"/>
        <v>5</v>
      </c>
      <c r="U1082">
        <f t="shared" si="263"/>
        <v>6</v>
      </c>
      <c r="V1082">
        <f t="shared" si="264"/>
        <v>5</v>
      </c>
      <c r="W1082">
        <f t="shared" si="265"/>
        <v>4</v>
      </c>
      <c r="X1082">
        <f t="shared" si="266"/>
        <v>2.5</v>
      </c>
      <c r="Y1082">
        <f t="shared" si="267"/>
        <v>5.5</v>
      </c>
      <c r="Z1082">
        <f t="shared" si="268"/>
        <v>5.5</v>
      </c>
      <c r="AA1082">
        <f t="shared" si="269"/>
        <v>4</v>
      </c>
      <c r="AB1082">
        <f t="shared" si="270"/>
        <v>5</v>
      </c>
      <c r="AC1082">
        <v>4.4400000000000004</v>
      </c>
      <c r="AD1082">
        <v>5.23</v>
      </c>
      <c r="AE1082">
        <v>5.4</v>
      </c>
      <c r="AF1082">
        <v>4.83</v>
      </c>
      <c r="AG1082">
        <v>5.38</v>
      </c>
      <c r="AH1082" t="str">
        <f>LOOKUP(X1082,{0,2.99,4.44,5.89},{"Low","Medium Low","Medium High","High"})</f>
        <v>Low</v>
      </c>
      <c r="AI1082" t="str">
        <f>LOOKUP(Y1082,{0,4.12,5.23,6.34},{"Low","Medium Low","Medium High","High"})</f>
        <v>Medium High</v>
      </c>
      <c r="AJ1082" t="str">
        <f>LOOKUP(Z1082,{0,4.08,5.4,6.72},{"Low","Medium Low","Medium High","High"})</f>
        <v>Medium High</v>
      </c>
      <c r="AK1082" t="str">
        <f>LOOKUP(AA1082,{0,3.41,4.83,6.25},{"Low","Medium Low","Medium High","High"})</f>
        <v>Medium Low</v>
      </c>
      <c r="AL1082" t="str">
        <f>LOOKUP(AB1082,{0,4.31,5.38,6.45},{"Low","Medium Low","Medium High","High"})</f>
        <v>Medium Low</v>
      </c>
      <c r="AM1082">
        <f>VLOOKUP(C1082,'CLEAN DATA'!$C$1:$BE$1213,25,FALSE)</f>
        <v>11</v>
      </c>
      <c r="AN1082">
        <f>VLOOKUP($C1082,'CLEAN DATA'!$C$1:$BE$1213,2,FALSE)</f>
        <v>74</v>
      </c>
      <c r="AO1082" t="str">
        <f t="shared" si="271"/>
        <v>60+</v>
      </c>
      <c r="AP1082">
        <f>VLOOKUP(C1082,'AT Copy'!C1081:BP2293,66,FALSE)</f>
        <v>5</v>
      </c>
      <c r="AQ1082">
        <f>VLOOKUP(C1082,'AT Copy'!C1081:BP2293,40,FALSE)</f>
        <v>1</v>
      </c>
    </row>
    <row r="1083" spans="1:43" x14ac:dyDescent="0.2">
      <c r="A1083">
        <v>1082</v>
      </c>
      <c r="B1083" s="2">
        <v>44099.720347222225</v>
      </c>
      <c r="C1083" t="s">
        <v>1344</v>
      </c>
      <c r="D1083">
        <v>3</v>
      </c>
      <c r="E1083">
        <v>4</v>
      </c>
      <c r="F1083">
        <v>6</v>
      </c>
      <c r="G1083">
        <v>2</v>
      </c>
      <c r="H1083">
        <v>4</v>
      </c>
      <c r="I1083">
        <v>5</v>
      </c>
      <c r="J1083">
        <v>4</v>
      </c>
      <c r="K1083">
        <v>5</v>
      </c>
      <c r="L1083">
        <v>6</v>
      </c>
      <c r="M1083">
        <v>3</v>
      </c>
      <c r="N1083">
        <f t="shared" si="256"/>
        <v>3</v>
      </c>
      <c r="O1083">
        <f t="shared" si="257"/>
        <v>4</v>
      </c>
      <c r="P1083">
        <f t="shared" si="258"/>
        <v>6</v>
      </c>
      <c r="Q1083">
        <f t="shared" si="259"/>
        <v>6</v>
      </c>
      <c r="R1083">
        <f t="shared" si="260"/>
        <v>4</v>
      </c>
      <c r="S1083">
        <f t="shared" si="261"/>
        <v>3</v>
      </c>
      <c r="T1083">
        <f t="shared" si="262"/>
        <v>4</v>
      </c>
      <c r="U1083">
        <f t="shared" si="263"/>
        <v>3</v>
      </c>
      <c r="V1083">
        <f t="shared" si="264"/>
        <v>6</v>
      </c>
      <c r="W1083">
        <f t="shared" si="265"/>
        <v>5</v>
      </c>
      <c r="X1083">
        <f t="shared" si="266"/>
        <v>3</v>
      </c>
      <c r="Y1083">
        <f t="shared" si="267"/>
        <v>4</v>
      </c>
      <c r="Z1083">
        <f t="shared" si="268"/>
        <v>4.5</v>
      </c>
      <c r="AA1083">
        <f t="shared" si="269"/>
        <v>6</v>
      </c>
      <c r="AB1083">
        <f t="shared" si="270"/>
        <v>4.5</v>
      </c>
      <c r="AC1083">
        <v>4.4400000000000004</v>
      </c>
      <c r="AD1083">
        <v>5.23</v>
      </c>
      <c r="AE1083">
        <v>5.4</v>
      </c>
      <c r="AF1083">
        <v>4.83</v>
      </c>
      <c r="AG1083">
        <v>5.38</v>
      </c>
      <c r="AH1083" t="str">
        <f>LOOKUP(X1083,{0,2.99,4.44,5.89},{"Low","Medium Low","Medium High","High"})</f>
        <v>Medium Low</v>
      </c>
      <c r="AI1083" t="str">
        <f>LOOKUP(Y1083,{0,4.12,5.23,6.34},{"Low","Medium Low","Medium High","High"})</f>
        <v>Low</v>
      </c>
      <c r="AJ1083" t="str">
        <f>LOOKUP(Z1083,{0,4.08,5.4,6.72},{"Low","Medium Low","Medium High","High"})</f>
        <v>Medium Low</v>
      </c>
      <c r="AK1083" t="str">
        <f>LOOKUP(AA1083,{0,3.41,4.83,6.25},{"Low","Medium Low","Medium High","High"})</f>
        <v>Medium High</v>
      </c>
      <c r="AL1083" t="str">
        <f>LOOKUP(AB1083,{0,4.31,5.38,6.45},{"Low","Medium Low","Medium High","High"})</f>
        <v>Medium Low</v>
      </c>
      <c r="AM1083">
        <f>VLOOKUP(C1083,'CLEAN DATA'!$C$1:$BE$1213,25,FALSE)</f>
        <v>1</v>
      </c>
      <c r="AN1083">
        <f>VLOOKUP($C1083,'CLEAN DATA'!$C$1:$BE$1213,2,FALSE)</f>
        <v>57</v>
      </c>
      <c r="AO1083" t="str">
        <f t="shared" si="271"/>
        <v>51-60</v>
      </c>
      <c r="AP1083">
        <f>VLOOKUP(C1083,'AT Copy'!C1082:BP2294,66,FALSE)</f>
        <v>3</v>
      </c>
      <c r="AQ1083">
        <f>VLOOKUP(C1083,'AT Copy'!C1082:BP2294,40,FALSE)</f>
        <v>0</v>
      </c>
    </row>
    <row r="1084" spans="1:43" x14ac:dyDescent="0.2">
      <c r="A1084">
        <v>1083</v>
      </c>
      <c r="B1084" s="2">
        <v>44099.72246527778</v>
      </c>
      <c r="C1084" t="s">
        <v>1345</v>
      </c>
      <c r="D1084">
        <v>5</v>
      </c>
      <c r="E1084">
        <v>5</v>
      </c>
      <c r="F1084">
        <v>3</v>
      </c>
      <c r="G1084">
        <v>1</v>
      </c>
      <c r="H1084">
        <v>5</v>
      </c>
      <c r="I1084">
        <v>5</v>
      </c>
      <c r="J1084">
        <v>7</v>
      </c>
      <c r="K1084">
        <v>6</v>
      </c>
      <c r="L1084">
        <v>7</v>
      </c>
      <c r="M1084">
        <v>6</v>
      </c>
      <c r="N1084">
        <f t="shared" si="256"/>
        <v>5</v>
      </c>
      <c r="O1084">
        <f t="shared" si="257"/>
        <v>3</v>
      </c>
      <c r="P1084">
        <f t="shared" si="258"/>
        <v>3</v>
      </c>
      <c r="Q1084">
        <f t="shared" si="259"/>
        <v>7</v>
      </c>
      <c r="R1084">
        <f t="shared" si="260"/>
        <v>5</v>
      </c>
      <c r="S1084">
        <f t="shared" si="261"/>
        <v>3</v>
      </c>
      <c r="T1084">
        <f t="shared" si="262"/>
        <v>7</v>
      </c>
      <c r="U1084">
        <f t="shared" si="263"/>
        <v>2</v>
      </c>
      <c r="V1084">
        <f t="shared" si="264"/>
        <v>7</v>
      </c>
      <c r="W1084">
        <f t="shared" si="265"/>
        <v>2</v>
      </c>
      <c r="X1084">
        <f t="shared" si="266"/>
        <v>4</v>
      </c>
      <c r="Y1084">
        <f t="shared" si="267"/>
        <v>5</v>
      </c>
      <c r="Z1084">
        <f t="shared" si="268"/>
        <v>2.5</v>
      </c>
      <c r="AA1084">
        <f t="shared" si="269"/>
        <v>7</v>
      </c>
      <c r="AB1084">
        <f t="shared" si="270"/>
        <v>3.5</v>
      </c>
      <c r="AC1084">
        <v>4.4400000000000004</v>
      </c>
      <c r="AD1084">
        <v>5.23</v>
      </c>
      <c r="AE1084">
        <v>5.4</v>
      </c>
      <c r="AF1084">
        <v>4.83</v>
      </c>
      <c r="AG1084">
        <v>5.38</v>
      </c>
      <c r="AH1084" t="str">
        <f>LOOKUP(X1084,{0,2.99,4.44,5.89},{"Low","Medium Low","Medium High","High"})</f>
        <v>Medium Low</v>
      </c>
      <c r="AI1084" t="str">
        <f>LOOKUP(Y1084,{0,4.12,5.23,6.34},{"Low","Medium Low","Medium High","High"})</f>
        <v>Medium Low</v>
      </c>
      <c r="AJ1084" t="str">
        <f>LOOKUP(Z1084,{0,4.08,5.4,6.72},{"Low","Medium Low","Medium High","High"})</f>
        <v>Low</v>
      </c>
      <c r="AK1084" t="str">
        <f>LOOKUP(AA1084,{0,3.41,4.83,6.25},{"Low","Medium Low","Medium High","High"})</f>
        <v>High</v>
      </c>
      <c r="AL1084" t="str">
        <f>LOOKUP(AB1084,{0,4.31,5.38,6.45},{"Low","Medium Low","Medium High","High"})</f>
        <v>Low</v>
      </c>
      <c r="AM1084">
        <f>VLOOKUP(C1084,'CLEAN DATA'!$C$1:$BE$1213,25,FALSE)</f>
        <v>14</v>
      </c>
      <c r="AN1084">
        <f>VLOOKUP($C1084,'CLEAN DATA'!$C$1:$BE$1213,2,FALSE)</f>
        <v>61</v>
      </c>
      <c r="AO1084" t="str">
        <f t="shared" si="271"/>
        <v>60+</v>
      </c>
      <c r="AP1084">
        <f>VLOOKUP(C1084,'AT Copy'!C1083:BP2295,66,FALSE)</f>
        <v>1</v>
      </c>
      <c r="AQ1084">
        <f>VLOOKUP(C1084,'AT Copy'!C1083:BP2295,40,FALSE)</f>
        <v>1</v>
      </c>
    </row>
    <row r="1085" spans="1:43" x14ac:dyDescent="0.2">
      <c r="A1085">
        <v>1084</v>
      </c>
      <c r="B1085" s="2">
        <v>44099.736319444448</v>
      </c>
      <c r="C1085" t="s">
        <v>1346</v>
      </c>
      <c r="D1085">
        <v>7</v>
      </c>
      <c r="E1085">
        <v>7</v>
      </c>
      <c r="F1085">
        <v>7</v>
      </c>
      <c r="G1085">
        <v>6</v>
      </c>
      <c r="H1085">
        <v>6</v>
      </c>
      <c r="I1085">
        <v>7</v>
      </c>
      <c r="J1085">
        <v>5</v>
      </c>
      <c r="K1085">
        <v>5</v>
      </c>
      <c r="L1085">
        <v>7</v>
      </c>
      <c r="M1085">
        <v>7</v>
      </c>
      <c r="N1085">
        <f t="shared" si="256"/>
        <v>7</v>
      </c>
      <c r="O1085">
        <f t="shared" si="257"/>
        <v>1</v>
      </c>
      <c r="P1085">
        <f t="shared" si="258"/>
        <v>7</v>
      </c>
      <c r="Q1085">
        <f t="shared" si="259"/>
        <v>2</v>
      </c>
      <c r="R1085">
        <f t="shared" si="260"/>
        <v>6</v>
      </c>
      <c r="S1085">
        <f t="shared" si="261"/>
        <v>1</v>
      </c>
      <c r="T1085">
        <f t="shared" si="262"/>
        <v>5</v>
      </c>
      <c r="U1085">
        <f t="shared" si="263"/>
        <v>3</v>
      </c>
      <c r="V1085">
        <f t="shared" si="264"/>
        <v>7</v>
      </c>
      <c r="W1085">
        <f t="shared" si="265"/>
        <v>1</v>
      </c>
      <c r="X1085">
        <f t="shared" si="266"/>
        <v>4</v>
      </c>
      <c r="Y1085">
        <f t="shared" si="267"/>
        <v>3</v>
      </c>
      <c r="Z1085">
        <f t="shared" si="268"/>
        <v>5</v>
      </c>
      <c r="AA1085">
        <f t="shared" si="269"/>
        <v>4.5</v>
      </c>
      <c r="AB1085">
        <f t="shared" si="270"/>
        <v>3.5</v>
      </c>
      <c r="AC1085">
        <v>4.4400000000000004</v>
      </c>
      <c r="AD1085">
        <v>5.23</v>
      </c>
      <c r="AE1085">
        <v>5.4</v>
      </c>
      <c r="AF1085">
        <v>4.83</v>
      </c>
      <c r="AG1085">
        <v>5.38</v>
      </c>
      <c r="AH1085" t="str">
        <f>LOOKUP(X1085,{0,2.99,4.44,5.89},{"Low","Medium Low","Medium High","High"})</f>
        <v>Medium Low</v>
      </c>
      <c r="AI1085" t="str">
        <f>LOOKUP(Y1085,{0,4.12,5.23,6.34},{"Low","Medium Low","Medium High","High"})</f>
        <v>Low</v>
      </c>
      <c r="AJ1085" t="str">
        <f>LOOKUP(Z1085,{0,4.08,5.4,6.72},{"Low","Medium Low","Medium High","High"})</f>
        <v>Medium Low</v>
      </c>
      <c r="AK1085" t="str">
        <f>LOOKUP(AA1085,{0,3.41,4.83,6.25},{"Low","Medium Low","Medium High","High"})</f>
        <v>Medium Low</v>
      </c>
      <c r="AL1085" t="str">
        <f>LOOKUP(AB1085,{0,4.31,5.38,6.45},{"Low","Medium Low","Medium High","High"})</f>
        <v>Low</v>
      </c>
      <c r="AM1085">
        <f>VLOOKUP(C1085,'CLEAN DATA'!$C$1:$BE$1213,25,FALSE)</f>
        <v>10</v>
      </c>
      <c r="AN1085">
        <f>VLOOKUP($C1085,'CLEAN DATA'!$C$1:$BE$1213,2,FALSE)</f>
        <v>28</v>
      </c>
      <c r="AO1085" t="str">
        <f t="shared" si="271"/>
        <v>&lt;=30</v>
      </c>
      <c r="AP1085">
        <f>VLOOKUP(C1085,'AT Copy'!C1084:BP2296,66,FALSE)</f>
        <v>1</v>
      </c>
      <c r="AQ1085">
        <f>VLOOKUP(C1085,'AT Copy'!C1084:BP2296,40,FALSE)</f>
        <v>0</v>
      </c>
    </row>
    <row r="1086" spans="1:43" x14ac:dyDescent="0.2">
      <c r="A1086">
        <v>1085</v>
      </c>
      <c r="B1086" s="2">
        <v>44099.736944444441</v>
      </c>
      <c r="C1086" t="s">
        <v>1347</v>
      </c>
      <c r="D1086">
        <v>7</v>
      </c>
      <c r="E1086">
        <v>2</v>
      </c>
      <c r="F1086">
        <v>6</v>
      </c>
      <c r="G1086">
        <v>2</v>
      </c>
      <c r="H1086">
        <v>7</v>
      </c>
      <c r="I1086">
        <v>2</v>
      </c>
      <c r="J1086">
        <v>6</v>
      </c>
      <c r="K1086">
        <v>5</v>
      </c>
      <c r="L1086">
        <v>6</v>
      </c>
      <c r="M1086">
        <v>2</v>
      </c>
      <c r="N1086">
        <f t="shared" si="256"/>
        <v>7</v>
      </c>
      <c r="O1086">
        <f t="shared" si="257"/>
        <v>6</v>
      </c>
      <c r="P1086">
        <f t="shared" si="258"/>
        <v>6</v>
      </c>
      <c r="Q1086">
        <f t="shared" si="259"/>
        <v>6</v>
      </c>
      <c r="R1086">
        <f t="shared" si="260"/>
        <v>7</v>
      </c>
      <c r="S1086">
        <f t="shared" si="261"/>
        <v>6</v>
      </c>
      <c r="T1086">
        <f t="shared" si="262"/>
        <v>6</v>
      </c>
      <c r="U1086">
        <f t="shared" si="263"/>
        <v>3</v>
      </c>
      <c r="V1086">
        <f t="shared" si="264"/>
        <v>6</v>
      </c>
      <c r="W1086">
        <f t="shared" si="265"/>
        <v>6</v>
      </c>
      <c r="X1086">
        <f t="shared" si="266"/>
        <v>6.5</v>
      </c>
      <c r="Y1086">
        <f t="shared" si="267"/>
        <v>6</v>
      </c>
      <c r="Z1086">
        <f t="shared" si="268"/>
        <v>4.5</v>
      </c>
      <c r="AA1086">
        <f t="shared" si="269"/>
        <v>6</v>
      </c>
      <c r="AB1086">
        <f t="shared" si="270"/>
        <v>6.5</v>
      </c>
      <c r="AC1086">
        <v>4.4400000000000004</v>
      </c>
      <c r="AD1086">
        <v>5.23</v>
      </c>
      <c r="AE1086">
        <v>5.4</v>
      </c>
      <c r="AF1086">
        <v>4.83</v>
      </c>
      <c r="AG1086">
        <v>5.38</v>
      </c>
      <c r="AH1086" t="str">
        <f>LOOKUP(X1086,{0,2.99,4.44,5.89},{"Low","Medium Low","Medium High","High"})</f>
        <v>High</v>
      </c>
      <c r="AI1086" t="str">
        <f>LOOKUP(Y1086,{0,4.12,5.23,6.34},{"Low","Medium Low","Medium High","High"})</f>
        <v>Medium High</v>
      </c>
      <c r="AJ1086" t="str">
        <f>LOOKUP(Z1086,{0,4.08,5.4,6.72},{"Low","Medium Low","Medium High","High"})</f>
        <v>Medium Low</v>
      </c>
      <c r="AK1086" t="str">
        <f>LOOKUP(AA1086,{0,3.41,4.83,6.25},{"Low","Medium Low","Medium High","High"})</f>
        <v>Medium High</v>
      </c>
      <c r="AL1086" t="str">
        <f>LOOKUP(AB1086,{0,4.31,5.38,6.45},{"Low","Medium Low","Medium High","High"})</f>
        <v>High</v>
      </c>
      <c r="AM1086">
        <f>VLOOKUP(C1086,'CLEAN DATA'!$C$1:$BE$1213,25,FALSE)</f>
        <v>12</v>
      </c>
      <c r="AN1086">
        <f>VLOOKUP($C1086,'CLEAN DATA'!$C$1:$BE$1213,2,FALSE)</f>
        <v>47</v>
      </c>
      <c r="AO1086" t="str">
        <f t="shared" si="271"/>
        <v>41-50</v>
      </c>
      <c r="AP1086">
        <f>VLOOKUP(C1086,'AT Copy'!C1085:BP2297,66,FALSE)</f>
        <v>4</v>
      </c>
      <c r="AQ1086">
        <f>VLOOKUP(C1086,'AT Copy'!C1085:BP2297,40,FALSE)</f>
        <v>0</v>
      </c>
    </row>
    <row r="1087" spans="1:43" x14ac:dyDescent="0.2">
      <c r="A1087">
        <v>1086</v>
      </c>
      <c r="B1087" s="2">
        <v>44099.739178240743</v>
      </c>
      <c r="C1087" t="s">
        <v>1349</v>
      </c>
      <c r="D1087">
        <v>6</v>
      </c>
      <c r="E1087">
        <v>1</v>
      </c>
      <c r="F1087">
        <v>7</v>
      </c>
      <c r="G1087">
        <v>2</v>
      </c>
      <c r="H1087">
        <v>7</v>
      </c>
      <c r="I1087">
        <v>6</v>
      </c>
      <c r="J1087">
        <v>6</v>
      </c>
      <c r="K1087">
        <v>1</v>
      </c>
      <c r="L1087">
        <v>7</v>
      </c>
      <c r="M1087">
        <v>6</v>
      </c>
      <c r="N1087">
        <f t="shared" si="256"/>
        <v>6</v>
      </c>
      <c r="O1087">
        <f t="shared" si="257"/>
        <v>7</v>
      </c>
      <c r="P1087">
        <f t="shared" si="258"/>
        <v>7</v>
      </c>
      <c r="Q1087">
        <f t="shared" si="259"/>
        <v>6</v>
      </c>
      <c r="R1087">
        <f t="shared" si="260"/>
        <v>7</v>
      </c>
      <c r="S1087">
        <f t="shared" si="261"/>
        <v>2</v>
      </c>
      <c r="T1087">
        <f t="shared" si="262"/>
        <v>6</v>
      </c>
      <c r="U1087">
        <f t="shared" si="263"/>
        <v>7</v>
      </c>
      <c r="V1087">
        <f t="shared" si="264"/>
        <v>7</v>
      </c>
      <c r="W1087">
        <f t="shared" si="265"/>
        <v>2</v>
      </c>
      <c r="X1087">
        <f t="shared" si="266"/>
        <v>4</v>
      </c>
      <c r="Y1087">
        <f t="shared" si="267"/>
        <v>6.5</v>
      </c>
      <c r="Z1087">
        <f t="shared" si="268"/>
        <v>7</v>
      </c>
      <c r="AA1087">
        <f t="shared" si="269"/>
        <v>6.5</v>
      </c>
      <c r="AB1087">
        <f t="shared" si="270"/>
        <v>4.5</v>
      </c>
      <c r="AC1087">
        <v>4.4400000000000004</v>
      </c>
      <c r="AD1087">
        <v>5.23</v>
      </c>
      <c r="AE1087">
        <v>5.4</v>
      </c>
      <c r="AF1087">
        <v>4.83</v>
      </c>
      <c r="AG1087">
        <v>5.38</v>
      </c>
      <c r="AH1087" t="str">
        <f>LOOKUP(X1087,{0,2.99,4.44,5.89},{"Low","Medium Low","Medium High","High"})</f>
        <v>Medium Low</v>
      </c>
      <c r="AI1087" t="str">
        <f>LOOKUP(Y1087,{0,4.12,5.23,6.34},{"Low","Medium Low","Medium High","High"})</f>
        <v>High</v>
      </c>
      <c r="AJ1087" t="str">
        <f>LOOKUP(Z1087,{0,4.08,5.4,6.72},{"Low","Medium Low","Medium High","High"})</f>
        <v>High</v>
      </c>
      <c r="AK1087" t="str">
        <f>LOOKUP(AA1087,{0,3.41,4.83,6.25},{"Low","Medium Low","Medium High","High"})</f>
        <v>High</v>
      </c>
      <c r="AL1087" t="str">
        <f>LOOKUP(AB1087,{0,4.31,5.38,6.45},{"Low","Medium Low","Medium High","High"})</f>
        <v>Medium Low</v>
      </c>
      <c r="AM1087">
        <f>VLOOKUP(C1087,'CLEAN DATA'!$C$1:$BE$1213,25,FALSE)</f>
        <v>3</v>
      </c>
      <c r="AN1087">
        <f>VLOOKUP($C1087,'CLEAN DATA'!$C$1:$BE$1213,2,FALSE)</f>
        <v>40</v>
      </c>
      <c r="AO1087" t="str">
        <f t="shared" si="271"/>
        <v>31-40</v>
      </c>
      <c r="AP1087">
        <f>VLOOKUP(C1087,'AT Copy'!C1086:BP2298,66,FALSE)</f>
        <v>2</v>
      </c>
      <c r="AQ1087">
        <f>VLOOKUP(C1087,'AT Copy'!C1086:BP2298,40,FALSE)</f>
        <v>0</v>
      </c>
    </row>
    <row r="1088" spans="1:43" x14ac:dyDescent="0.2">
      <c r="A1088">
        <v>1087</v>
      </c>
      <c r="B1088" s="2">
        <v>44099.749699074076</v>
      </c>
      <c r="C1088" t="s">
        <v>1350</v>
      </c>
      <c r="D1088">
        <v>2</v>
      </c>
      <c r="E1088">
        <v>2</v>
      </c>
      <c r="F1088">
        <v>5</v>
      </c>
      <c r="G1088">
        <v>5</v>
      </c>
      <c r="H1088">
        <v>3</v>
      </c>
      <c r="I1088">
        <v>3</v>
      </c>
      <c r="J1088">
        <v>5</v>
      </c>
      <c r="K1088">
        <v>1</v>
      </c>
      <c r="L1088">
        <v>5</v>
      </c>
      <c r="M1088">
        <v>3</v>
      </c>
      <c r="N1088">
        <f t="shared" si="256"/>
        <v>2</v>
      </c>
      <c r="O1088">
        <f t="shared" si="257"/>
        <v>6</v>
      </c>
      <c r="P1088">
        <f t="shared" si="258"/>
        <v>5</v>
      </c>
      <c r="Q1088">
        <f t="shared" si="259"/>
        <v>3</v>
      </c>
      <c r="R1088">
        <f t="shared" si="260"/>
        <v>3</v>
      </c>
      <c r="S1088">
        <f t="shared" si="261"/>
        <v>5</v>
      </c>
      <c r="T1088">
        <f t="shared" si="262"/>
        <v>5</v>
      </c>
      <c r="U1088">
        <f t="shared" si="263"/>
        <v>7</v>
      </c>
      <c r="V1088">
        <f t="shared" si="264"/>
        <v>5</v>
      </c>
      <c r="W1088">
        <f t="shared" si="265"/>
        <v>5</v>
      </c>
      <c r="X1088">
        <f t="shared" si="266"/>
        <v>3.5</v>
      </c>
      <c r="Y1088">
        <f t="shared" si="267"/>
        <v>5.5</v>
      </c>
      <c r="Z1088">
        <f t="shared" si="268"/>
        <v>6</v>
      </c>
      <c r="AA1088">
        <f t="shared" si="269"/>
        <v>4</v>
      </c>
      <c r="AB1088">
        <f t="shared" si="270"/>
        <v>4</v>
      </c>
      <c r="AC1088">
        <v>4.4400000000000004</v>
      </c>
      <c r="AD1088">
        <v>5.23</v>
      </c>
      <c r="AE1088">
        <v>5.4</v>
      </c>
      <c r="AF1088">
        <v>4.83</v>
      </c>
      <c r="AG1088">
        <v>5.38</v>
      </c>
      <c r="AH1088" t="str">
        <f>LOOKUP(X1088,{0,2.99,4.44,5.89},{"Low","Medium Low","Medium High","High"})</f>
        <v>Medium Low</v>
      </c>
      <c r="AI1088" t="str">
        <f>LOOKUP(Y1088,{0,4.12,5.23,6.34},{"Low","Medium Low","Medium High","High"})</f>
        <v>Medium High</v>
      </c>
      <c r="AJ1088" t="str">
        <f>LOOKUP(Z1088,{0,4.08,5.4,6.72},{"Low","Medium Low","Medium High","High"})</f>
        <v>Medium High</v>
      </c>
      <c r="AK1088" t="str">
        <f>LOOKUP(AA1088,{0,3.41,4.83,6.25},{"Low","Medium Low","Medium High","High"})</f>
        <v>Medium Low</v>
      </c>
      <c r="AL1088" t="str">
        <f>LOOKUP(AB1088,{0,4.31,5.38,6.45},{"Low","Medium Low","Medium High","High"})</f>
        <v>Low</v>
      </c>
      <c r="AM1088">
        <f>VLOOKUP(C1088,'CLEAN DATA'!$C$1:$BE$1213,25,FALSE)</f>
        <v>1</v>
      </c>
      <c r="AN1088">
        <f>VLOOKUP($C1088,'CLEAN DATA'!$C$1:$BE$1213,2,FALSE)</f>
        <v>39</v>
      </c>
      <c r="AO1088" t="str">
        <f t="shared" si="271"/>
        <v>31-40</v>
      </c>
      <c r="AP1088">
        <f>VLOOKUP(C1088,'AT Copy'!C1087:BP2299,66,FALSE)</f>
        <v>5</v>
      </c>
      <c r="AQ1088">
        <f>VLOOKUP(C1088,'AT Copy'!C1087:BP2299,40,FALSE)</f>
        <v>0</v>
      </c>
    </row>
    <row r="1089" spans="1:43" x14ac:dyDescent="0.2">
      <c r="A1089">
        <v>1088</v>
      </c>
      <c r="B1089" s="2">
        <v>44099.752835648149</v>
      </c>
      <c r="C1089" t="s">
        <v>1351</v>
      </c>
      <c r="D1089">
        <v>4</v>
      </c>
      <c r="E1089">
        <v>2</v>
      </c>
      <c r="F1089">
        <v>6</v>
      </c>
      <c r="G1089">
        <v>2</v>
      </c>
      <c r="H1089">
        <v>5</v>
      </c>
      <c r="I1089">
        <v>5</v>
      </c>
      <c r="J1089">
        <v>6</v>
      </c>
      <c r="K1089">
        <v>1</v>
      </c>
      <c r="L1089">
        <v>6</v>
      </c>
      <c r="M1089">
        <v>5</v>
      </c>
      <c r="N1089">
        <f t="shared" si="256"/>
        <v>4</v>
      </c>
      <c r="O1089">
        <f t="shared" si="257"/>
        <v>6</v>
      </c>
      <c r="P1089">
        <f t="shared" si="258"/>
        <v>6</v>
      </c>
      <c r="Q1089">
        <f t="shared" si="259"/>
        <v>6</v>
      </c>
      <c r="R1089">
        <f t="shared" si="260"/>
        <v>5</v>
      </c>
      <c r="S1089">
        <f t="shared" si="261"/>
        <v>3</v>
      </c>
      <c r="T1089">
        <f t="shared" si="262"/>
        <v>6</v>
      </c>
      <c r="U1089">
        <f t="shared" si="263"/>
        <v>7</v>
      </c>
      <c r="V1089">
        <f t="shared" si="264"/>
        <v>6</v>
      </c>
      <c r="W1089">
        <f t="shared" si="265"/>
        <v>3</v>
      </c>
      <c r="X1089">
        <f t="shared" si="266"/>
        <v>3.5</v>
      </c>
      <c r="Y1089">
        <f t="shared" si="267"/>
        <v>6</v>
      </c>
      <c r="Z1089">
        <f t="shared" si="268"/>
        <v>6.5</v>
      </c>
      <c r="AA1089">
        <f t="shared" si="269"/>
        <v>6</v>
      </c>
      <c r="AB1089">
        <f t="shared" si="270"/>
        <v>4</v>
      </c>
      <c r="AC1089">
        <v>4.4400000000000004</v>
      </c>
      <c r="AD1089">
        <v>5.23</v>
      </c>
      <c r="AE1089">
        <v>5.4</v>
      </c>
      <c r="AF1089">
        <v>4.83</v>
      </c>
      <c r="AG1089">
        <v>5.38</v>
      </c>
      <c r="AH1089" t="str">
        <f>LOOKUP(X1089,{0,2.99,4.44,5.89},{"Low","Medium Low","Medium High","High"})</f>
        <v>Medium Low</v>
      </c>
      <c r="AI1089" t="str">
        <f>LOOKUP(Y1089,{0,4.12,5.23,6.34},{"Low","Medium Low","Medium High","High"})</f>
        <v>Medium High</v>
      </c>
      <c r="AJ1089" t="str">
        <f>LOOKUP(Z1089,{0,4.08,5.4,6.72},{"Low","Medium Low","Medium High","High"})</f>
        <v>Medium High</v>
      </c>
      <c r="AK1089" t="str">
        <f>LOOKUP(AA1089,{0,3.41,4.83,6.25},{"Low","Medium Low","Medium High","High"})</f>
        <v>Medium High</v>
      </c>
      <c r="AL1089" t="str">
        <f>LOOKUP(AB1089,{0,4.31,5.38,6.45},{"Low","Medium Low","Medium High","High"})</f>
        <v>Low</v>
      </c>
      <c r="AM1089">
        <f>VLOOKUP(C1089,'CLEAN DATA'!$C$1:$BE$1213,25,FALSE)</f>
        <v>3</v>
      </c>
      <c r="AN1089">
        <f>VLOOKUP($C1089,'CLEAN DATA'!$C$1:$BE$1213,2,FALSE)</f>
        <v>47</v>
      </c>
      <c r="AO1089" t="str">
        <f t="shared" si="271"/>
        <v>41-50</v>
      </c>
      <c r="AP1089">
        <f>VLOOKUP(C1089,'AT Copy'!C1088:BP2300,66,FALSE)</f>
        <v>2</v>
      </c>
      <c r="AQ1089">
        <f>VLOOKUP(C1089,'AT Copy'!C1088:BP2300,40,FALSE)</f>
        <v>1</v>
      </c>
    </row>
    <row r="1090" spans="1:43" x14ac:dyDescent="0.2">
      <c r="A1090">
        <v>1089</v>
      </c>
      <c r="B1090" s="2">
        <v>44099.764490740738</v>
      </c>
      <c r="C1090" t="s">
        <v>1352</v>
      </c>
      <c r="D1090">
        <v>1</v>
      </c>
      <c r="E1090">
        <v>1</v>
      </c>
      <c r="F1090">
        <v>5</v>
      </c>
      <c r="G1090">
        <v>5</v>
      </c>
      <c r="H1090">
        <v>4</v>
      </c>
      <c r="I1090">
        <v>7</v>
      </c>
      <c r="J1090">
        <v>5</v>
      </c>
      <c r="K1090">
        <v>2</v>
      </c>
      <c r="L1090">
        <v>6</v>
      </c>
      <c r="M1090">
        <v>6</v>
      </c>
      <c r="N1090">
        <f t="shared" si="256"/>
        <v>1</v>
      </c>
      <c r="O1090">
        <f t="shared" si="257"/>
        <v>7</v>
      </c>
      <c r="P1090">
        <f t="shared" si="258"/>
        <v>5</v>
      </c>
      <c r="Q1090">
        <f t="shared" si="259"/>
        <v>3</v>
      </c>
      <c r="R1090">
        <f t="shared" si="260"/>
        <v>4</v>
      </c>
      <c r="S1090">
        <f t="shared" si="261"/>
        <v>1</v>
      </c>
      <c r="T1090">
        <f t="shared" si="262"/>
        <v>5</v>
      </c>
      <c r="U1090">
        <f t="shared" si="263"/>
        <v>6</v>
      </c>
      <c r="V1090">
        <f t="shared" si="264"/>
        <v>6</v>
      </c>
      <c r="W1090">
        <f t="shared" si="265"/>
        <v>2</v>
      </c>
      <c r="X1090">
        <f t="shared" si="266"/>
        <v>1</v>
      </c>
      <c r="Y1090">
        <f t="shared" si="267"/>
        <v>6</v>
      </c>
      <c r="Z1090">
        <f t="shared" si="268"/>
        <v>5.5</v>
      </c>
      <c r="AA1090">
        <f t="shared" si="269"/>
        <v>4.5</v>
      </c>
      <c r="AB1090">
        <f t="shared" si="270"/>
        <v>3</v>
      </c>
      <c r="AC1090">
        <v>4.4400000000000004</v>
      </c>
      <c r="AD1090">
        <v>5.23</v>
      </c>
      <c r="AE1090">
        <v>5.4</v>
      </c>
      <c r="AF1090">
        <v>4.83</v>
      </c>
      <c r="AG1090">
        <v>5.38</v>
      </c>
      <c r="AH1090" t="str">
        <f>LOOKUP(X1090,{0,2.99,4.44,5.89},{"Low","Medium Low","Medium High","High"})</f>
        <v>Low</v>
      </c>
      <c r="AI1090" t="str">
        <f>LOOKUP(Y1090,{0,4.12,5.23,6.34},{"Low","Medium Low","Medium High","High"})</f>
        <v>Medium High</v>
      </c>
      <c r="AJ1090" t="str">
        <f>LOOKUP(Z1090,{0,4.08,5.4,6.72},{"Low","Medium Low","Medium High","High"})</f>
        <v>Medium High</v>
      </c>
      <c r="AK1090" t="str">
        <f>LOOKUP(AA1090,{0,3.41,4.83,6.25},{"Low","Medium Low","Medium High","High"})</f>
        <v>Medium Low</v>
      </c>
      <c r="AL1090" t="str">
        <f>LOOKUP(AB1090,{0,4.31,5.38,6.45},{"Low","Medium Low","Medium High","High"})</f>
        <v>Low</v>
      </c>
      <c r="AM1090">
        <f>VLOOKUP(C1090,'CLEAN DATA'!$C$1:$BE$1213,25,FALSE)</f>
        <v>5</v>
      </c>
      <c r="AN1090">
        <f>VLOOKUP($C1090,'CLEAN DATA'!$C$1:$BE$1213,2,FALSE)</f>
        <v>51</v>
      </c>
      <c r="AO1090" t="str">
        <f t="shared" si="271"/>
        <v>51-60</v>
      </c>
      <c r="AP1090">
        <f>VLOOKUP(C1090,'AT Copy'!C1089:BP2301,66,FALSE)</f>
        <v>5</v>
      </c>
      <c r="AQ1090">
        <f>VLOOKUP(C1090,'AT Copy'!C1089:BP2301,40,FALSE)</f>
        <v>1</v>
      </c>
    </row>
    <row r="1091" spans="1:43" x14ac:dyDescent="0.2">
      <c r="A1091">
        <v>1090</v>
      </c>
      <c r="B1091" s="2">
        <v>44099.767592592594</v>
      </c>
      <c r="C1091" t="s">
        <v>1353</v>
      </c>
      <c r="D1091">
        <v>5</v>
      </c>
      <c r="E1091">
        <v>1</v>
      </c>
      <c r="F1091">
        <v>7</v>
      </c>
      <c r="G1091">
        <v>2</v>
      </c>
      <c r="H1091">
        <v>5</v>
      </c>
      <c r="I1091">
        <v>5</v>
      </c>
      <c r="J1091">
        <v>7</v>
      </c>
      <c r="K1091">
        <v>1</v>
      </c>
      <c r="L1091">
        <v>7</v>
      </c>
      <c r="M1091">
        <v>5</v>
      </c>
      <c r="N1091">
        <f t="shared" ref="N1091:N1154" si="272">D1091</f>
        <v>5</v>
      </c>
      <c r="O1091">
        <f t="shared" ref="O1091:O1154" si="273">IF(E1091=1,7,IF(E1091=2,6,IF(E1091=3,5,IF(E1091=4,4,IF(E1091=5,3,IF(E1091=6,2,IF(E1091=7,1,"")))))))</f>
        <v>7</v>
      </c>
      <c r="P1091">
        <f t="shared" ref="P1091:P1154" si="274">F1091</f>
        <v>7</v>
      </c>
      <c r="Q1091">
        <f t="shared" ref="Q1091:Q1154" si="275">IF(G1091=1,7,IF(G1091=2,6,IF(G1091=3,5,IF(G1091=4,4,IF(G1091=5,3,IF(G1091=6,2,IF(G1091=7,1,"")))))))</f>
        <v>6</v>
      </c>
      <c r="R1091">
        <f t="shared" ref="R1091:R1154" si="276">H1091</f>
        <v>5</v>
      </c>
      <c r="S1091">
        <f t="shared" ref="S1091:S1154" si="277">IF(I1091=1,7,IF(I1091=2,6,IF(I1091=3,5,IF(I1091=4,4,IF(I1091=5,3,IF(I1091=6,2,IF(I1091=7,1,"")))))))</f>
        <v>3</v>
      </c>
      <c r="T1091">
        <f t="shared" ref="T1091:T1154" si="278">J1091</f>
        <v>7</v>
      </c>
      <c r="U1091">
        <f t="shared" ref="U1091:U1154" si="279">IF(K1091=1,7,IF(K1091=2,6,IF(K1091=3,5,IF(K1091=4,4,IF(K1091=5,3,IF(K1091=6,2,IF(K1091=7,1,"")))))))</f>
        <v>7</v>
      </c>
      <c r="V1091">
        <f t="shared" ref="V1091:V1154" si="280">L1091</f>
        <v>7</v>
      </c>
      <c r="W1091">
        <f t="shared" ref="W1091:W1154" si="281">IF(M1091=1,7,IF(M1091=2,6,IF(M1091=3,5,IF(M1091=4,4,IF(M1091=5,3,IF(M1091=6,2,IF(M1091=7,1,"")))))))</f>
        <v>3</v>
      </c>
      <c r="X1091">
        <f t="shared" ref="X1091:X1154" si="282">(N1091+S1091)/2</f>
        <v>4</v>
      </c>
      <c r="Y1091">
        <f t="shared" ref="Y1091:Y1154" si="283">(O1091+T1091)/2</f>
        <v>7</v>
      </c>
      <c r="Z1091">
        <f t="shared" ref="Z1091:Z1154" si="284">(P1091+U1091)/2</f>
        <v>7</v>
      </c>
      <c r="AA1091">
        <f t="shared" ref="AA1091:AA1154" si="285">(Q1091+V1091)/2</f>
        <v>6.5</v>
      </c>
      <c r="AB1091">
        <f t="shared" ref="AB1091:AB1154" si="286">(R1091+W1091)/2</f>
        <v>4</v>
      </c>
      <c r="AC1091">
        <v>4.4400000000000004</v>
      </c>
      <c r="AD1091">
        <v>5.23</v>
      </c>
      <c r="AE1091">
        <v>5.4</v>
      </c>
      <c r="AF1091">
        <v>4.83</v>
      </c>
      <c r="AG1091">
        <v>5.38</v>
      </c>
      <c r="AH1091" t="str">
        <f>LOOKUP(X1091,{0,2.99,4.44,5.89},{"Low","Medium Low","Medium High","High"})</f>
        <v>Medium Low</v>
      </c>
      <c r="AI1091" t="str">
        <f>LOOKUP(Y1091,{0,4.12,5.23,6.34},{"Low","Medium Low","Medium High","High"})</f>
        <v>High</v>
      </c>
      <c r="AJ1091" t="str">
        <f>LOOKUP(Z1091,{0,4.08,5.4,6.72},{"Low","Medium Low","Medium High","High"})</f>
        <v>High</v>
      </c>
      <c r="AK1091" t="str">
        <f>LOOKUP(AA1091,{0,3.41,4.83,6.25},{"Low","Medium Low","Medium High","High"})</f>
        <v>High</v>
      </c>
      <c r="AL1091" t="str">
        <f>LOOKUP(AB1091,{0,4.31,5.38,6.45},{"Low","Medium Low","Medium High","High"})</f>
        <v>Low</v>
      </c>
      <c r="AM1091">
        <f>VLOOKUP(C1091,'CLEAN DATA'!$C$1:$BE$1213,25,FALSE)</f>
        <v>14</v>
      </c>
      <c r="AN1091">
        <f>VLOOKUP($C1091,'CLEAN DATA'!$C$1:$BE$1213,2,FALSE)</f>
        <v>43</v>
      </c>
      <c r="AO1091" t="str">
        <f t="shared" ref="AO1091:AO1154" si="287">IF(AN1091&lt;=20,"&lt;=30",IF(AN1091&lt;=25,"&lt;=30",IF(AN1091&lt;=30,"&lt;=30",IF(AN1091&lt;=35,"31-40",IF(AN1091&lt;=40,"31-40",IF(AN1091&lt;=45,"41-50",IF(AN1091&lt;=50,"41-50",IF(AN1091&lt;=55,"51-60",IF(AN1091&lt;=60,"51-60","60+")))))))))</f>
        <v>41-50</v>
      </c>
      <c r="AP1091">
        <f>VLOOKUP(C1091,'AT Copy'!C1090:BP2302,66,FALSE)</f>
        <v>2</v>
      </c>
      <c r="AQ1091">
        <f>VLOOKUP(C1091,'AT Copy'!C1090:BP2302,40,FALSE)</f>
        <v>1</v>
      </c>
    </row>
    <row r="1092" spans="1:43" x14ac:dyDescent="0.2">
      <c r="A1092">
        <v>1091</v>
      </c>
      <c r="B1092" s="2">
        <v>44099.771666666667</v>
      </c>
      <c r="C1092" t="s">
        <v>1354</v>
      </c>
      <c r="D1092">
        <v>1</v>
      </c>
      <c r="E1092">
        <v>6</v>
      </c>
      <c r="F1092">
        <v>5</v>
      </c>
      <c r="G1092">
        <v>2</v>
      </c>
      <c r="H1092">
        <v>5</v>
      </c>
      <c r="I1092">
        <v>7</v>
      </c>
      <c r="J1092">
        <v>6</v>
      </c>
      <c r="K1092">
        <v>1</v>
      </c>
      <c r="L1092">
        <v>6</v>
      </c>
      <c r="M1092">
        <v>5</v>
      </c>
      <c r="N1092">
        <f t="shared" si="272"/>
        <v>1</v>
      </c>
      <c r="O1092">
        <f t="shared" si="273"/>
        <v>2</v>
      </c>
      <c r="P1092">
        <f t="shared" si="274"/>
        <v>5</v>
      </c>
      <c r="Q1092">
        <f t="shared" si="275"/>
        <v>6</v>
      </c>
      <c r="R1092">
        <f t="shared" si="276"/>
        <v>5</v>
      </c>
      <c r="S1092">
        <f t="shared" si="277"/>
        <v>1</v>
      </c>
      <c r="T1092">
        <f t="shared" si="278"/>
        <v>6</v>
      </c>
      <c r="U1092">
        <f t="shared" si="279"/>
        <v>7</v>
      </c>
      <c r="V1092">
        <f t="shared" si="280"/>
        <v>6</v>
      </c>
      <c r="W1092">
        <f t="shared" si="281"/>
        <v>3</v>
      </c>
      <c r="X1092">
        <f t="shared" si="282"/>
        <v>1</v>
      </c>
      <c r="Y1092">
        <f t="shared" si="283"/>
        <v>4</v>
      </c>
      <c r="Z1092">
        <f t="shared" si="284"/>
        <v>6</v>
      </c>
      <c r="AA1092">
        <f t="shared" si="285"/>
        <v>6</v>
      </c>
      <c r="AB1092">
        <f t="shared" si="286"/>
        <v>4</v>
      </c>
      <c r="AC1092">
        <v>4.4400000000000004</v>
      </c>
      <c r="AD1092">
        <v>5.23</v>
      </c>
      <c r="AE1092">
        <v>5.4</v>
      </c>
      <c r="AF1092">
        <v>4.83</v>
      </c>
      <c r="AG1092">
        <v>5.38</v>
      </c>
      <c r="AH1092" t="str">
        <f>LOOKUP(X1092,{0,2.99,4.44,5.89},{"Low","Medium Low","Medium High","High"})</f>
        <v>Low</v>
      </c>
      <c r="AI1092" t="str">
        <f>LOOKUP(Y1092,{0,4.12,5.23,6.34},{"Low","Medium Low","Medium High","High"})</f>
        <v>Low</v>
      </c>
      <c r="AJ1092" t="str">
        <f>LOOKUP(Z1092,{0,4.08,5.4,6.72},{"Low","Medium Low","Medium High","High"})</f>
        <v>Medium High</v>
      </c>
      <c r="AK1092" t="str">
        <f>LOOKUP(AA1092,{0,3.41,4.83,6.25},{"Low","Medium Low","Medium High","High"})</f>
        <v>Medium High</v>
      </c>
      <c r="AL1092" t="str">
        <f>LOOKUP(AB1092,{0,4.31,5.38,6.45},{"Low","Medium Low","Medium High","High"})</f>
        <v>Low</v>
      </c>
      <c r="AM1092">
        <f>VLOOKUP(C1092,'CLEAN DATA'!$C$1:$BE$1213,25,FALSE)</f>
        <v>13</v>
      </c>
      <c r="AN1092">
        <f>VLOOKUP($C1092,'CLEAN DATA'!$C$1:$BE$1213,2,FALSE)</f>
        <v>27</v>
      </c>
      <c r="AO1092" t="str">
        <f t="shared" si="287"/>
        <v>&lt;=30</v>
      </c>
      <c r="AP1092">
        <f>VLOOKUP(C1092,'AT Copy'!C1091:BP2303,66,FALSE)</f>
        <v>2</v>
      </c>
      <c r="AQ1092">
        <f>VLOOKUP(C1092,'AT Copy'!C1091:BP2303,40,FALSE)</f>
        <v>1</v>
      </c>
    </row>
    <row r="1093" spans="1:43" x14ac:dyDescent="0.2">
      <c r="A1093">
        <v>1092</v>
      </c>
      <c r="B1093" s="2">
        <v>44099.8121875</v>
      </c>
      <c r="C1093" t="s">
        <v>1356</v>
      </c>
      <c r="D1093">
        <v>6</v>
      </c>
      <c r="E1093">
        <v>4</v>
      </c>
      <c r="F1093">
        <v>5</v>
      </c>
      <c r="G1093">
        <v>7</v>
      </c>
      <c r="H1093">
        <v>4</v>
      </c>
      <c r="I1093">
        <v>5</v>
      </c>
      <c r="J1093">
        <v>6</v>
      </c>
      <c r="K1093">
        <v>4</v>
      </c>
      <c r="L1093">
        <v>6</v>
      </c>
      <c r="M1093">
        <v>4</v>
      </c>
      <c r="N1093">
        <f t="shared" si="272"/>
        <v>6</v>
      </c>
      <c r="O1093">
        <f t="shared" si="273"/>
        <v>4</v>
      </c>
      <c r="P1093">
        <f t="shared" si="274"/>
        <v>5</v>
      </c>
      <c r="Q1093">
        <f t="shared" si="275"/>
        <v>1</v>
      </c>
      <c r="R1093">
        <f t="shared" si="276"/>
        <v>4</v>
      </c>
      <c r="S1093">
        <f t="shared" si="277"/>
        <v>3</v>
      </c>
      <c r="T1093">
        <f t="shared" si="278"/>
        <v>6</v>
      </c>
      <c r="U1093">
        <f t="shared" si="279"/>
        <v>4</v>
      </c>
      <c r="V1093">
        <f t="shared" si="280"/>
        <v>6</v>
      </c>
      <c r="W1093">
        <f t="shared" si="281"/>
        <v>4</v>
      </c>
      <c r="X1093">
        <f t="shared" si="282"/>
        <v>4.5</v>
      </c>
      <c r="Y1093">
        <f t="shared" si="283"/>
        <v>5</v>
      </c>
      <c r="Z1093">
        <f t="shared" si="284"/>
        <v>4.5</v>
      </c>
      <c r="AA1093">
        <f t="shared" si="285"/>
        <v>3.5</v>
      </c>
      <c r="AB1093">
        <f t="shared" si="286"/>
        <v>4</v>
      </c>
      <c r="AC1093">
        <v>4.4400000000000004</v>
      </c>
      <c r="AD1093">
        <v>5.23</v>
      </c>
      <c r="AE1093">
        <v>5.4</v>
      </c>
      <c r="AF1093">
        <v>4.83</v>
      </c>
      <c r="AG1093">
        <v>5.38</v>
      </c>
      <c r="AH1093" t="str">
        <f>LOOKUP(X1093,{0,2.99,4.44,5.89},{"Low","Medium Low","Medium High","High"})</f>
        <v>Medium High</v>
      </c>
      <c r="AI1093" t="str">
        <f>LOOKUP(Y1093,{0,4.12,5.23,6.34},{"Low","Medium Low","Medium High","High"})</f>
        <v>Medium Low</v>
      </c>
      <c r="AJ1093" t="str">
        <f>LOOKUP(Z1093,{0,4.08,5.4,6.72},{"Low","Medium Low","Medium High","High"})</f>
        <v>Medium Low</v>
      </c>
      <c r="AK1093" t="str">
        <f>LOOKUP(AA1093,{0,3.41,4.83,6.25},{"Low","Medium Low","Medium High","High"})</f>
        <v>Medium Low</v>
      </c>
      <c r="AL1093" t="str">
        <f>LOOKUP(AB1093,{0,4.31,5.38,6.45},{"Low","Medium Low","Medium High","High"})</f>
        <v>Low</v>
      </c>
      <c r="AM1093">
        <f>VLOOKUP(C1093,'CLEAN DATA'!$C$1:$BE$1213,25,FALSE)</f>
        <v>1</v>
      </c>
      <c r="AN1093">
        <f>VLOOKUP($C1093,'CLEAN DATA'!$C$1:$BE$1213,2,FALSE)</f>
        <v>38</v>
      </c>
      <c r="AO1093" t="str">
        <f t="shared" si="287"/>
        <v>31-40</v>
      </c>
      <c r="AP1093">
        <f>VLOOKUP(C1093,'AT Copy'!C1092:BP2304,66,FALSE)</f>
        <v>7</v>
      </c>
      <c r="AQ1093">
        <f>VLOOKUP(C1093,'AT Copy'!C1092:BP2304,40,FALSE)</f>
        <v>1</v>
      </c>
    </row>
    <row r="1094" spans="1:43" x14ac:dyDescent="0.2">
      <c r="A1094">
        <v>1093</v>
      </c>
      <c r="B1094" s="2">
        <v>44099.820717592593</v>
      </c>
      <c r="C1094" t="s">
        <v>1357</v>
      </c>
      <c r="D1094">
        <v>1</v>
      </c>
      <c r="E1094">
        <v>5</v>
      </c>
      <c r="F1094">
        <v>7</v>
      </c>
      <c r="G1094">
        <v>1</v>
      </c>
      <c r="H1094">
        <v>6</v>
      </c>
      <c r="I1094">
        <v>6</v>
      </c>
      <c r="J1094">
        <v>3</v>
      </c>
      <c r="K1094">
        <v>1</v>
      </c>
      <c r="L1094">
        <v>6</v>
      </c>
      <c r="M1094">
        <v>3</v>
      </c>
      <c r="N1094">
        <f t="shared" si="272"/>
        <v>1</v>
      </c>
      <c r="O1094">
        <f t="shared" si="273"/>
        <v>3</v>
      </c>
      <c r="P1094">
        <f t="shared" si="274"/>
        <v>7</v>
      </c>
      <c r="Q1094">
        <f t="shared" si="275"/>
        <v>7</v>
      </c>
      <c r="R1094">
        <f t="shared" si="276"/>
        <v>6</v>
      </c>
      <c r="S1094">
        <f t="shared" si="277"/>
        <v>2</v>
      </c>
      <c r="T1094">
        <f t="shared" si="278"/>
        <v>3</v>
      </c>
      <c r="U1094">
        <f t="shared" si="279"/>
        <v>7</v>
      </c>
      <c r="V1094">
        <f t="shared" si="280"/>
        <v>6</v>
      </c>
      <c r="W1094">
        <f t="shared" si="281"/>
        <v>5</v>
      </c>
      <c r="X1094">
        <f t="shared" si="282"/>
        <v>1.5</v>
      </c>
      <c r="Y1094">
        <f t="shared" si="283"/>
        <v>3</v>
      </c>
      <c r="Z1094">
        <f t="shared" si="284"/>
        <v>7</v>
      </c>
      <c r="AA1094">
        <f t="shared" si="285"/>
        <v>6.5</v>
      </c>
      <c r="AB1094">
        <f t="shared" si="286"/>
        <v>5.5</v>
      </c>
      <c r="AC1094">
        <v>4.4400000000000004</v>
      </c>
      <c r="AD1094">
        <v>5.23</v>
      </c>
      <c r="AE1094">
        <v>5.4</v>
      </c>
      <c r="AF1094">
        <v>4.83</v>
      </c>
      <c r="AG1094">
        <v>5.38</v>
      </c>
      <c r="AH1094" t="str">
        <f>LOOKUP(X1094,{0,2.99,4.44,5.89},{"Low","Medium Low","Medium High","High"})</f>
        <v>Low</v>
      </c>
      <c r="AI1094" t="str">
        <f>LOOKUP(Y1094,{0,4.12,5.23,6.34},{"Low","Medium Low","Medium High","High"})</f>
        <v>Low</v>
      </c>
      <c r="AJ1094" t="str">
        <f>LOOKUP(Z1094,{0,4.08,5.4,6.72},{"Low","Medium Low","Medium High","High"})</f>
        <v>High</v>
      </c>
      <c r="AK1094" t="str">
        <f>LOOKUP(AA1094,{0,3.41,4.83,6.25},{"Low","Medium Low","Medium High","High"})</f>
        <v>High</v>
      </c>
      <c r="AL1094" t="str">
        <f>LOOKUP(AB1094,{0,4.31,5.38,6.45},{"Low","Medium Low","Medium High","High"})</f>
        <v>Medium High</v>
      </c>
      <c r="AM1094">
        <f>VLOOKUP(C1094,'CLEAN DATA'!$C$1:$BE$1213,25,FALSE)</f>
        <v>9</v>
      </c>
      <c r="AN1094">
        <f>VLOOKUP($C1094,'CLEAN DATA'!$C$1:$BE$1213,2,FALSE)</f>
        <v>45</v>
      </c>
      <c r="AO1094" t="str">
        <f t="shared" si="287"/>
        <v>41-50</v>
      </c>
      <c r="AP1094">
        <f>VLOOKUP(C1094,'AT Copy'!C1093:BP2305,66,FALSE)</f>
        <v>3</v>
      </c>
      <c r="AQ1094">
        <f>VLOOKUP(C1094,'AT Copy'!C1093:BP2305,40,FALSE)</f>
        <v>1</v>
      </c>
    </row>
    <row r="1095" spans="1:43" x14ac:dyDescent="0.2">
      <c r="A1095">
        <v>1094</v>
      </c>
      <c r="B1095" s="2">
        <v>44099.821192129632</v>
      </c>
      <c r="C1095" t="s">
        <v>1358</v>
      </c>
      <c r="D1095">
        <v>4</v>
      </c>
      <c r="E1095">
        <v>2</v>
      </c>
      <c r="F1095">
        <v>7</v>
      </c>
      <c r="G1095">
        <v>5</v>
      </c>
      <c r="H1095">
        <v>7</v>
      </c>
      <c r="I1095">
        <v>5</v>
      </c>
      <c r="J1095">
        <v>7</v>
      </c>
      <c r="K1095">
        <v>1</v>
      </c>
      <c r="L1095">
        <v>5</v>
      </c>
      <c r="M1095">
        <v>4</v>
      </c>
      <c r="N1095">
        <f t="shared" si="272"/>
        <v>4</v>
      </c>
      <c r="O1095">
        <f t="shared" si="273"/>
        <v>6</v>
      </c>
      <c r="P1095">
        <f t="shared" si="274"/>
        <v>7</v>
      </c>
      <c r="Q1095">
        <f t="shared" si="275"/>
        <v>3</v>
      </c>
      <c r="R1095">
        <f t="shared" si="276"/>
        <v>7</v>
      </c>
      <c r="S1095">
        <f t="shared" si="277"/>
        <v>3</v>
      </c>
      <c r="T1095">
        <f t="shared" si="278"/>
        <v>7</v>
      </c>
      <c r="U1095">
        <f t="shared" si="279"/>
        <v>7</v>
      </c>
      <c r="V1095">
        <f t="shared" si="280"/>
        <v>5</v>
      </c>
      <c r="W1095">
        <f t="shared" si="281"/>
        <v>4</v>
      </c>
      <c r="X1095">
        <f t="shared" si="282"/>
        <v>3.5</v>
      </c>
      <c r="Y1095">
        <f t="shared" si="283"/>
        <v>6.5</v>
      </c>
      <c r="Z1095">
        <f t="shared" si="284"/>
        <v>7</v>
      </c>
      <c r="AA1095">
        <f t="shared" si="285"/>
        <v>4</v>
      </c>
      <c r="AB1095">
        <f t="shared" si="286"/>
        <v>5.5</v>
      </c>
      <c r="AC1095">
        <v>4.4400000000000004</v>
      </c>
      <c r="AD1095">
        <v>5.23</v>
      </c>
      <c r="AE1095">
        <v>5.4</v>
      </c>
      <c r="AF1095">
        <v>4.83</v>
      </c>
      <c r="AG1095">
        <v>5.38</v>
      </c>
      <c r="AH1095" t="str">
        <f>LOOKUP(X1095,{0,2.99,4.44,5.89},{"Low","Medium Low","Medium High","High"})</f>
        <v>Medium Low</v>
      </c>
      <c r="AI1095" t="str">
        <f>LOOKUP(Y1095,{0,4.12,5.23,6.34},{"Low","Medium Low","Medium High","High"})</f>
        <v>High</v>
      </c>
      <c r="AJ1095" t="str">
        <f>LOOKUP(Z1095,{0,4.08,5.4,6.72},{"Low","Medium Low","Medium High","High"})</f>
        <v>High</v>
      </c>
      <c r="AK1095" t="str">
        <f>LOOKUP(AA1095,{0,3.41,4.83,6.25},{"Low","Medium Low","Medium High","High"})</f>
        <v>Medium Low</v>
      </c>
      <c r="AL1095" t="str">
        <f>LOOKUP(AB1095,{0,4.31,5.38,6.45},{"Low","Medium Low","Medium High","High"})</f>
        <v>Medium High</v>
      </c>
      <c r="AM1095">
        <f>VLOOKUP(C1095,'CLEAN DATA'!$C$1:$BE$1213,25,FALSE)</f>
        <v>13</v>
      </c>
      <c r="AN1095">
        <f>VLOOKUP($C1095,'CLEAN DATA'!$C$1:$BE$1213,2,FALSE)</f>
        <v>48</v>
      </c>
      <c r="AO1095" t="str">
        <f t="shared" si="287"/>
        <v>41-50</v>
      </c>
      <c r="AP1095">
        <f>VLOOKUP(C1095,'AT Copy'!C1094:BP2306,66,FALSE)</f>
        <v>6</v>
      </c>
      <c r="AQ1095">
        <f>VLOOKUP(C1095,'AT Copy'!C1094:BP2306,40,FALSE)</f>
        <v>0</v>
      </c>
    </row>
    <row r="1096" spans="1:43" x14ac:dyDescent="0.2">
      <c r="A1096">
        <v>1095</v>
      </c>
      <c r="B1096" s="2">
        <v>44099.834664351853</v>
      </c>
      <c r="C1096" t="s">
        <v>1360</v>
      </c>
      <c r="D1096">
        <v>2</v>
      </c>
      <c r="E1096">
        <v>4</v>
      </c>
      <c r="F1096">
        <v>7</v>
      </c>
      <c r="G1096">
        <v>5</v>
      </c>
      <c r="H1096">
        <v>4</v>
      </c>
      <c r="I1096">
        <v>4</v>
      </c>
      <c r="J1096">
        <v>5</v>
      </c>
      <c r="K1096">
        <v>2</v>
      </c>
      <c r="L1096">
        <v>4</v>
      </c>
      <c r="M1096">
        <v>2</v>
      </c>
      <c r="N1096">
        <f t="shared" si="272"/>
        <v>2</v>
      </c>
      <c r="O1096">
        <f t="shared" si="273"/>
        <v>4</v>
      </c>
      <c r="P1096">
        <f t="shared" si="274"/>
        <v>7</v>
      </c>
      <c r="Q1096">
        <f t="shared" si="275"/>
        <v>3</v>
      </c>
      <c r="R1096">
        <f t="shared" si="276"/>
        <v>4</v>
      </c>
      <c r="S1096">
        <f t="shared" si="277"/>
        <v>4</v>
      </c>
      <c r="T1096">
        <f t="shared" si="278"/>
        <v>5</v>
      </c>
      <c r="U1096">
        <f t="shared" si="279"/>
        <v>6</v>
      </c>
      <c r="V1096">
        <f t="shared" si="280"/>
        <v>4</v>
      </c>
      <c r="W1096">
        <f t="shared" si="281"/>
        <v>6</v>
      </c>
      <c r="X1096">
        <f t="shared" si="282"/>
        <v>3</v>
      </c>
      <c r="Y1096">
        <f t="shared" si="283"/>
        <v>4.5</v>
      </c>
      <c r="Z1096">
        <f t="shared" si="284"/>
        <v>6.5</v>
      </c>
      <c r="AA1096">
        <f t="shared" si="285"/>
        <v>3.5</v>
      </c>
      <c r="AB1096">
        <f t="shared" si="286"/>
        <v>5</v>
      </c>
      <c r="AC1096">
        <v>4.4400000000000004</v>
      </c>
      <c r="AD1096">
        <v>5.23</v>
      </c>
      <c r="AE1096">
        <v>5.4</v>
      </c>
      <c r="AF1096">
        <v>4.83</v>
      </c>
      <c r="AG1096">
        <v>5.38</v>
      </c>
      <c r="AH1096" t="str">
        <f>LOOKUP(X1096,{0,2.99,4.44,5.89},{"Low","Medium Low","Medium High","High"})</f>
        <v>Medium Low</v>
      </c>
      <c r="AI1096" t="str">
        <f>LOOKUP(Y1096,{0,4.12,5.23,6.34},{"Low","Medium Low","Medium High","High"})</f>
        <v>Medium Low</v>
      </c>
      <c r="AJ1096" t="str">
        <f>LOOKUP(Z1096,{0,4.08,5.4,6.72},{"Low","Medium Low","Medium High","High"})</f>
        <v>Medium High</v>
      </c>
      <c r="AK1096" t="str">
        <f>LOOKUP(AA1096,{0,3.41,4.83,6.25},{"Low","Medium Low","Medium High","High"})</f>
        <v>Medium Low</v>
      </c>
      <c r="AL1096" t="str">
        <f>LOOKUP(AB1096,{0,4.31,5.38,6.45},{"Low","Medium Low","Medium High","High"})</f>
        <v>Medium Low</v>
      </c>
      <c r="AM1096">
        <f>VLOOKUP(C1096,'CLEAN DATA'!$C$1:$BE$1213,25,FALSE)</f>
        <v>9</v>
      </c>
      <c r="AN1096">
        <f>VLOOKUP($C1096,'CLEAN DATA'!$C$1:$BE$1213,2,FALSE)</f>
        <v>49</v>
      </c>
      <c r="AO1096" t="str">
        <f t="shared" si="287"/>
        <v>41-50</v>
      </c>
      <c r="AP1096">
        <f>VLOOKUP(C1096,'AT Copy'!C1095:BP2307,66,FALSE)</f>
        <v>5</v>
      </c>
      <c r="AQ1096">
        <f>VLOOKUP(C1096,'AT Copy'!C1095:BP2307,40,FALSE)</f>
        <v>1</v>
      </c>
    </row>
    <row r="1097" spans="1:43" x14ac:dyDescent="0.2">
      <c r="A1097">
        <v>1096</v>
      </c>
      <c r="B1097" s="2">
        <v>44099.852569444447</v>
      </c>
      <c r="C1097" t="s">
        <v>1361</v>
      </c>
      <c r="D1097">
        <v>7</v>
      </c>
      <c r="E1097">
        <v>1</v>
      </c>
      <c r="F1097">
        <v>7</v>
      </c>
      <c r="G1097">
        <v>1</v>
      </c>
      <c r="H1097">
        <v>6</v>
      </c>
      <c r="I1097">
        <v>4</v>
      </c>
      <c r="J1097">
        <v>6</v>
      </c>
      <c r="K1097">
        <v>1</v>
      </c>
      <c r="L1097">
        <v>7</v>
      </c>
      <c r="M1097">
        <v>1</v>
      </c>
      <c r="N1097">
        <f t="shared" si="272"/>
        <v>7</v>
      </c>
      <c r="O1097">
        <f t="shared" si="273"/>
        <v>7</v>
      </c>
      <c r="P1097">
        <f t="shared" si="274"/>
        <v>7</v>
      </c>
      <c r="Q1097">
        <f t="shared" si="275"/>
        <v>7</v>
      </c>
      <c r="R1097">
        <f t="shared" si="276"/>
        <v>6</v>
      </c>
      <c r="S1097">
        <f t="shared" si="277"/>
        <v>4</v>
      </c>
      <c r="T1097">
        <f t="shared" si="278"/>
        <v>6</v>
      </c>
      <c r="U1097">
        <f t="shared" si="279"/>
        <v>7</v>
      </c>
      <c r="V1097">
        <f t="shared" si="280"/>
        <v>7</v>
      </c>
      <c r="W1097">
        <f t="shared" si="281"/>
        <v>7</v>
      </c>
      <c r="X1097">
        <f t="shared" si="282"/>
        <v>5.5</v>
      </c>
      <c r="Y1097">
        <f t="shared" si="283"/>
        <v>6.5</v>
      </c>
      <c r="Z1097">
        <f t="shared" si="284"/>
        <v>7</v>
      </c>
      <c r="AA1097">
        <f t="shared" si="285"/>
        <v>7</v>
      </c>
      <c r="AB1097">
        <f t="shared" si="286"/>
        <v>6.5</v>
      </c>
      <c r="AC1097">
        <v>4.4400000000000004</v>
      </c>
      <c r="AD1097">
        <v>5.23</v>
      </c>
      <c r="AE1097">
        <v>5.4</v>
      </c>
      <c r="AF1097">
        <v>4.83</v>
      </c>
      <c r="AG1097">
        <v>5.38</v>
      </c>
      <c r="AH1097" t="str">
        <f>LOOKUP(X1097,{0,2.99,4.44,5.89},{"Low","Medium Low","Medium High","High"})</f>
        <v>Medium High</v>
      </c>
      <c r="AI1097" t="str">
        <f>LOOKUP(Y1097,{0,4.12,5.23,6.34},{"Low","Medium Low","Medium High","High"})</f>
        <v>High</v>
      </c>
      <c r="AJ1097" t="str">
        <f>LOOKUP(Z1097,{0,4.08,5.4,6.72},{"Low","Medium Low","Medium High","High"})</f>
        <v>High</v>
      </c>
      <c r="AK1097" t="str">
        <f>LOOKUP(AA1097,{0,3.41,4.83,6.25},{"Low","Medium Low","Medium High","High"})</f>
        <v>High</v>
      </c>
      <c r="AL1097" t="str">
        <f>LOOKUP(AB1097,{0,4.31,5.38,6.45},{"Low","Medium Low","Medium High","High"})</f>
        <v>High</v>
      </c>
      <c r="AM1097">
        <f>VLOOKUP(C1097,'CLEAN DATA'!$C$1:$BE$1213,25,FALSE)</f>
        <v>12</v>
      </c>
      <c r="AN1097">
        <f>VLOOKUP($C1097,'CLEAN DATA'!$C$1:$BE$1213,2,FALSE)</f>
        <v>60</v>
      </c>
      <c r="AO1097" t="str">
        <f t="shared" si="287"/>
        <v>51-60</v>
      </c>
      <c r="AP1097">
        <f>VLOOKUP(C1097,'AT Copy'!C1096:BP2308,66,FALSE)</f>
        <v>4</v>
      </c>
      <c r="AQ1097">
        <f>VLOOKUP(C1097,'AT Copy'!C1096:BP2308,40,FALSE)</f>
        <v>1</v>
      </c>
    </row>
    <row r="1098" spans="1:43" x14ac:dyDescent="0.2">
      <c r="A1098">
        <v>1097</v>
      </c>
      <c r="B1098" s="2">
        <v>44099.859942129631</v>
      </c>
      <c r="C1098" t="s">
        <v>1363</v>
      </c>
      <c r="D1098">
        <v>3</v>
      </c>
      <c r="E1098">
        <v>5</v>
      </c>
      <c r="F1098">
        <v>5</v>
      </c>
      <c r="G1098">
        <v>5</v>
      </c>
      <c r="H1098">
        <v>4</v>
      </c>
      <c r="I1098">
        <v>5</v>
      </c>
      <c r="J1098">
        <v>5</v>
      </c>
      <c r="K1098">
        <v>5</v>
      </c>
      <c r="L1098">
        <v>3</v>
      </c>
      <c r="M1098">
        <v>5</v>
      </c>
      <c r="N1098">
        <f t="shared" si="272"/>
        <v>3</v>
      </c>
      <c r="O1098">
        <f t="shared" si="273"/>
        <v>3</v>
      </c>
      <c r="P1098">
        <f t="shared" si="274"/>
        <v>5</v>
      </c>
      <c r="Q1098">
        <f t="shared" si="275"/>
        <v>3</v>
      </c>
      <c r="R1098">
        <f t="shared" si="276"/>
        <v>4</v>
      </c>
      <c r="S1098">
        <f t="shared" si="277"/>
        <v>3</v>
      </c>
      <c r="T1098">
        <f t="shared" si="278"/>
        <v>5</v>
      </c>
      <c r="U1098">
        <f t="shared" si="279"/>
        <v>3</v>
      </c>
      <c r="V1098">
        <f t="shared" si="280"/>
        <v>3</v>
      </c>
      <c r="W1098">
        <f t="shared" si="281"/>
        <v>3</v>
      </c>
      <c r="X1098">
        <f t="shared" si="282"/>
        <v>3</v>
      </c>
      <c r="Y1098">
        <f t="shared" si="283"/>
        <v>4</v>
      </c>
      <c r="Z1098">
        <f t="shared" si="284"/>
        <v>4</v>
      </c>
      <c r="AA1098">
        <f t="shared" si="285"/>
        <v>3</v>
      </c>
      <c r="AB1098">
        <f t="shared" si="286"/>
        <v>3.5</v>
      </c>
      <c r="AC1098">
        <v>4.4400000000000004</v>
      </c>
      <c r="AD1098">
        <v>5.23</v>
      </c>
      <c r="AE1098">
        <v>5.4</v>
      </c>
      <c r="AF1098">
        <v>4.83</v>
      </c>
      <c r="AG1098">
        <v>5.38</v>
      </c>
      <c r="AH1098" t="str">
        <f>LOOKUP(X1098,{0,2.99,4.44,5.89},{"Low","Medium Low","Medium High","High"})</f>
        <v>Medium Low</v>
      </c>
      <c r="AI1098" t="str">
        <f>LOOKUP(Y1098,{0,4.12,5.23,6.34},{"Low","Medium Low","Medium High","High"})</f>
        <v>Low</v>
      </c>
      <c r="AJ1098" t="str">
        <f>LOOKUP(Z1098,{0,4.08,5.4,6.72},{"Low","Medium Low","Medium High","High"})</f>
        <v>Low</v>
      </c>
      <c r="AK1098" t="str">
        <f>LOOKUP(AA1098,{0,3.41,4.83,6.25},{"Low","Medium Low","Medium High","High"})</f>
        <v>Low</v>
      </c>
      <c r="AL1098" t="str">
        <f>LOOKUP(AB1098,{0,4.31,5.38,6.45},{"Low","Medium Low","Medium High","High"})</f>
        <v>Low</v>
      </c>
      <c r="AM1098">
        <f>VLOOKUP(C1098,'CLEAN DATA'!$C$1:$BE$1213,25,FALSE)</f>
        <v>13</v>
      </c>
      <c r="AN1098">
        <f>VLOOKUP($C1098,'CLEAN DATA'!$C$1:$BE$1213,2,FALSE)</f>
        <v>35</v>
      </c>
      <c r="AO1098" t="str">
        <f t="shared" si="287"/>
        <v>31-40</v>
      </c>
      <c r="AP1098">
        <f>VLOOKUP(C1098,'AT Copy'!C1097:BP2309,66,FALSE)</f>
        <v>1</v>
      </c>
      <c r="AQ1098">
        <f>VLOOKUP(C1098,'AT Copy'!C1097:BP2309,40,FALSE)</f>
        <v>0</v>
      </c>
    </row>
    <row r="1099" spans="1:43" x14ac:dyDescent="0.2">
      <c r="A1099">
        <v>1098</v>
      </c>
      <c r="B1099" s="2">
        <v>44099.866296296299</v>
      </c>
      <c r="C1099" t="s">
        <v>1364</v>
      </c>
      <c r="D1099">
        <v>6</v>
      </c>
      <c r="E1099">
        <v>4</v>
      </c>
      <c r="F1099">
        <v>4</v>
      </c>
      <c r="G1099">
        <v>5</v>
      </c>
      <c r="H1099">
        <v>3</v>
      </c>
      <c r="I1099">
        <v>5</v>
      </c>
      <c r="J1099">
        <v>6</v>
      </c>
      <c r="K1099">
        <v>5</v>
      </c>
      <c r="L1099">
        <v>5</v>
      </c>
      <c r="M1099">
        <v>6</v>
      </c>
      <c r="N1099">
        <f t="shared" si="272"/>
        <v>6</v>
      </c>
      <c r="O1099">
        <f t="shared" si="273"/>
        <v>4</v>
      </c>
      <c r="P1099">
        <f t="shared" si="274"/>
        <v>4</v>
      </c>
      <c r="Q1099">
        <f t="shared" si="275"/>
        <v>3</v>
      </c>
      <c r="R1099">
        <f t="shared" si="276"/>
        <v>3</v>
      </c>
      <c r="S1099">
        <f t="shared" si="277"/>
        <v>3</v>
      </c>
      <c r="T1099">
        <f t="shared" si="278"/>
        <v>6</v>
      </c>
      <c r="U1099">
        <f t="shared" si="279"/>
        <v>3</v>
      </c>
      <c r="V1099">
        <f t="shared" si="280"/>
        <v>5</v>
      </c>
      <c r="W1099">
        <f t="shared" si="281"/>
        <v>2</v>
      </c>
      <c r="X1099">
        <f t="shared" si="282"/>
        <v>4.5</v>
      </c>
      <c r="Y1099">
        <f t="shared" si="283"/>
        <v>5</v>
      </c>
      <c r="Z1099">
        <f t="shared" si="284"/>
        <v>3.5</v>
      </c>
      <c r="AA1099">
        <f t="shared" si="285"/>
        <v>4</v>
      </c>
      <c r="AB1099">
        <f t="shared" si="286"/>
        <v>2.5</v>
      </c>
      <c r="AC1099">
        <v>4.4400000000000004</v>
      </c>
      <c r="AD1099">
        <v>5.23</v>
      </c>
      <c r="AE1099">
        <v>5.4</v>
      </c>
      <c r="AF1099">
        <v>4.83</v>
      </c>
      <c r="AG1099">
        <v>5.38</v>
      </c>
      <c r="AH1099" t="str">
        <f>LOOKUP(X1099,{0,2.99,4.44,5.89},{"Low","Medium Low","Medium High","High"})</f>
        <v>Medium High</v>
      </c>
      <c r="AI1099" t="str">
        <f>LOOKUP(Y1099,{0,4.12,5.23,6.34},{"Low","Medium Low","Medium High","High"})</f>
        <v>Medium Low</v>
      </c>
      <c r="AJ1099" t="str">
        <f>LOOKUP(Z1099,{0,4.08,5.4,6.72},{"Low","Medium Low","Medium High","High"})</f>
        <v>Low</v>
      </c>
      <c r="AK1099" t="str">
        <f>LOOKUP(AA1099,{0,3.41,4.83,6.25},{"Low","Medium Low","Medium High","High"})</f>
        <v>Medium Low</v>
      </c>
      <c r="AL1099" t="str">
        <f>LOOKUP(AB1099,{0,4.31,5.38,6.45},{"Low","Medium Low","Medium High","High"})</f>
        <v>Low</v>
      </c>
      <c r="AM1099">
        <f>VLOOKUP(C1099,'CLEAN DATA'!$C$1:$BE$1213,25,FALSE)</f>
        <v>3</v>
      </c>
      <c r="AN1099">
        <f>VLOOKUP($C1099,'CLEAN DATA'!$C$1:$BE$1213,2,FALSE)</f>
        <v>38</v>
      </c>
      <c r="AO1099" t="str">
        <f t="shared" si="287"/>
        <v>31-40</v>
      </c>
      <c r="AP1099">
        <f>VLOOKUP(C1099,'AT Copy'!C1098:BP2310,66,FALSE)</f>
        <v>1</v>
      </c>
      <c r="AQ1099">
        <f>VLOOKUP(C1099,'AT Copy'!C1098:BP2310,40,FALSE)</f>
        <v>0</v>
      </c>
    </row>
    <row r="1100" spans="1:43" x14ac:dyDescent="0.2">
      <c r="A1100">
        <v>1099</v>
      </c>
      <c r="B1100" s="2">
        <v>44099.887349537035</v>
      </c>
      <c r="C1100" t="s">
        <v>1365</v>
      </c>
      <c r="D1100">
        <v>3</v>
      </c>
      <c r="E1100">
        <v>6</v>
      </c>
      <c r="F1100">
        <v>6</v>
      </c>
      <c r="G1100">
        <v>7</v>
      </c>
      <c r="H1100">
        <v>5</v>
      </c>
      <c r="I1100">
        <v>6</v>
      </c>
      <c r="J1100">
        <v>7</v>
      </c>
      <c r="K1100">
        <v>3</v>
      </c>
      <c r="L1100">
        <v>3</v>
      </c>
      <c r="M1100">
        <v>5</v>
      </c>
      <c r="N1100">
        <f t="shared" si="272"/>
        <v>3</v>
      </c>
      <c r="O1100">
        <f t="shared" si="273"/>
        <v>2</v>
      </c>
      <c r="P1100">
        <f t="shared" si="274"/>
        <v>6</v>
      </c>
      <c r="Q1100">
        <f t="shared" si="275"/>
        <v>1</v>
      </c>
      <c r="R1100">
        <f t="shared" si="276"/>
        <v>5</v>
      </c>
      <c r="S1100">
        <f t="shared" si="277"/>
        <v>2</v>
      </c>
      <c r="T1100">
        <f t="shared" si="278"/>
        <v>7</v>
      </c>
      <c r="U1100">
        <f t="shared" si="279"/>
        <v>5</v>
      </c>
      <c r="V1100">
        <f t="shared" si="280"/>
        <v>3</v>
      </c>
      <c r="W1100">
        <f t="shared" si="281"/>
        <v>3</v>
      </c>
      <c r="X1100">
        <f t="shared" si="282"/>
        <v>2.5</v>
      </c>
      <c r="Y1100">
        <f t="shared" si="283"/>
        <v>4.5</v>
      </c>
      <c r="Z1100">
        <f t="shared" si="284"/>
        <v>5.5</v>
      </c>
      <c r="AA1100">
        <f t="shared" si="285"/>
        <v>2</v>
      </c>
      <c r="AB1100">
        <f t="shared" si="286"/>
        <v>4</v>
      </c>
      <c r="AC1100">
        <v>4.4400000000000004</v>
      </c>
      <c r="AD1100">
        <v>5.23</v>
      </c>
      <c r="AE1100">
        <v>5.4</v>
      </c>
      <c r="AF1100">
        <v>4.83</v>
      </c>
      <c r="AG1100">
        <v>5.38</v>
      </c>
      <c r="AH1100" t="str">
        <f>LOOKUP(X1100,{0,2.99,4.44,5.89},{"Low","Medium Low","Medium High","High"})</f>
        <v>Low</v>
      </c>
      <c r="AI1100" t="str">
        <f>LOOKUP(Y1100,{0,4.12,5.23,6.34},{"Low","Medium Low","Medium High","High"})</f>
        <v>Medium Low</v>
      </c>
      <c r="AJ1100" t="str">
        <f>LOOKUP(Z1100,{0,4.08,5.4,6.72},{"Low","Medium Low","Medium High","High"})</f>
        <v>Medium High</v>
      </c>
      <c r="AK1100" t="str">
        <f>LOOKUP(AA1100,{0,3.41,4.83,6.25},{"Low","Medium Low","Medium High","High"})</f>
        <v>Low</v>
      </c>
      <c r="AL1100" t="str">
        <f>LOOKUP(AB1100,{0,4.31,5.38,6.45},{"Low","Medium Low","Medium High","High"})</f>
        <v>Low</v>
      </c>
      <c r="AM1100">
        <f>VLOOKUP(C1100,'CLEAN DATA'!$C$1:$BE$1213,25,FALSE)</f>
        <v>11</v>
      </c>
      <c r="AN1100">
        <f>VLOOKUP($C1100,'CLEAN DATA'!$C$1:$BE$1213,2,FALSE)</f>
        <v>38</v>
      </c>
      <c r="AO1100" t="str">
        <f t="shared" si="287"/>
        <v>31-40</v>
      </c>
      <c r="AP1100">
        <f>VLOOKUP(C1100,'AT Copy'!C1099:BP2311,66,FALSE)</f>
        <v>5</v>
      </c>
      <c r="AQ1100">
        <f>VLOOKUP(C1100,'AT Copy'!C1099:BP2311,40,FALSE)</f>
        <v>1</v>
      </c>
    </row>
    <row r="1101" spans="1:43" x14ac:dyDescent="0.2">
      <c r="A1101">
        <v>1100</v>
      </c>
      <c r="B1101" s="2">
        <v>44099.946932870371</v>
      </c>
      <c r="C1101" t="s">
        <v>1366</v>
      </c>
      <c r="D1101">
        <v>7</v>
      </c>
      <c r="E1101">
        <v>1</v>
      </c>
      <c r="F1101">
        <v>7</v>
      </c>
      <c r="G1101">
        <v>1</v>
      </c>
      <c r="H1101">
        <v>6</v>
      </c>
      <c r="I1101">
        <v>5</v>
      </c>
      <c r="J1101">
        <v>7</v>
      </c>
      <c r="K1101">
        <v>2</v>
      </c>
      <c r="L1101">
        <v>7</v>
      </c>
      <c r="M1101">
        <v>2</v>
      </c>
      <c r="N1101">
        <f t="shared" si="272"/>
        <v>7</v>
      </c>
      <c r="O1101">
        <f t="shared" si="273"/>
        <v>7</v>
      </c>
      <c r="P1101">
        <f t="shared" si="274"/>
        <v>7</v>
      </c>
      <c r="Q1101">
        <f t="shared" si="275"/>
        <v>7</v>
      </c>
      <c r="R1101">
        <f t="shared" si="276"/>
        <v>6</v>
      </c>
      <c r="S1101">
        <f t="shared" si="277"/>
        <v>3</v>
      </c>
      <c r="T1101">
        <f t="shared" si="278"/>
        <v>7</v>
      </c>
      <c r="U1101">
        <f t="shared" si="279"/>
        <v>6</v>
      </c>
      <c r="V1101">
        <f t="shared" si="280"/>
        <v>7</v>
      </c>
      <c r="W1101">
        <f t="shared" si="281"/>
        <v>6</v>
      </c>
      <c r="X1101">
        <f t="shared" si="282"/>
        <v>5</v>
      </c>
      <c r="Y1101">
        <f t="shared" si="283"/>
        <v>7</v>
      </c>
      <c r="Z1101">
        <f t="shared" si="284"/>
        <v>6.5</v>
      </c>
      <c r="AA1101">
        <f t="shared" si="285"/>
        <v>7</v>
      </c>
      <c r="AB1101">
        <f t="shared" si="286"/>
        <v>6</v>
      </c>
      <c r="AC1101">
        <v>4.4400000000000004</v>
      </c>
      <c r="AD1101">
        <v>5.23</v>
      </c>
      <c r="AE1101">
        <v>5.4</v>
      </c>
      <c r="AF1101">
        <v>4.83</v>
      </c>
      <c r="AG1101">
        <v>5.38</v>
      </c>
      <c r="AH1101" t="str">
        <f>LOOKUP(X1101,{0,2.99,4.44,5.89},{"Low","Medium Low","Medium High","High"})</f>
        <v>Medium High</v>
      </c>
      <c r="AI1101" t="str">
        <f>LOOKUP(Y1101,{0,4.12,5.23,6.34},{"Low","Medium Low","Medium High","High"})</f>
        <v>High</v>
      </c>
      <c r="AJ1101" t="str">
        <f>LOOKUP(Z1101,{0,4.08,5.4,6.72},{"Low","Medium Low","Medium High","High"})</f>
        <v>Medium High</v>
      </c>
      <c r="AK1101" t="str">
        <f>LOOKUP(AA1101,{0,3.41,4.83,6.25},{"Low","Medium Low","Medium High","High"})</f>
        <v>High</v>
      </c>
      <c r="AL1101" t="str">
        <f>LOOKUP(AB1101,{0,4.31,5.38,6.45},{"Low","Medium Low","Medium High","High"})</f>
        <v>Medium High</v>
      </c>
      <c r="AM1101">
        <f>VLOOKUP(C1101,'CLEAN DATA'!$C$1:$BE$1213,25,FALSE)</f>
        <v>7</v>
      </c>
      <c r="AN1101">
        <f>VLOOKUP($C1101,'CLEAN DATA'!$C$1:$BE$1213,2,FALSE)</f>
        <v>62</v>
      </c>
      <c r="AO1101" t="str">
        <f t="shared" si="287"/>
        <v>60+</v>
      </c>
      <c r="AP1101">
        <f>VLOOKUP(C1101,'AT Copy'!C1100:BP2312,66,FALSE)</f>
        <v>8</v>
      </c>
      <c r="AQ1101">
        <f>VLOOKUP(C1101,'AT Copy'!C1100:BP2312,40,FALSE)</f>
        <v>0</v>
      </c>
    </row>
    <row r="1102" spans="1:43" x14ac:dyDescent="0.2">
      <c r="A1102">
        <v>1101</v>
      </c>
      <c r="B1102" s="2">
        <v>44100.023784722223</v>
      </c>
      <c r="C1102" t="s">
        <v>1367</v>
      </c>
      <c r="D1102">
        <v>6</v>
      </c>
      <c r="E1102">
        <v>6</v>
      </c>
      <c r="F1102">
        <v>6</v>
      </c>
      <c r="G1102">
        <v>6</v>
      </c>
      <c r="H1102">
        <v>6</v>
      </c>
      <c r="I1102">
        <v>6</v>
      </c>
      <c r="J1102">
        <v>6</v>
      </c>
      <c r="K1102">
        <v>6</v>
      </c>
      <c r="L1102">
        <v>6</v>
      </c>
      <c r="M1102">
        <v>6</v>
      </c>
      <c r="N1102">
        <f t="shared" si="272"/>
        <v>6</v>
      </c>
      <c r="O1102">
        <f t="shared" si="273"/>
        <v>2</v>
      </c>
      <c r="P1102">
        <f t="shared" si="274"/>
        <v>6</v>
      </c>
      <c r="Q1102">
        <f t="shared" si="275"/>
        <v>2</v>
      </c>
      <c r="R1102">
        <f t="shared" si="276"/>
        <v>6</v>
      </c>
      <c r="S1102">
        <f t="shared" si="277"/>
        <v>2</v>
      </c>
      <c r="T1102">
        <f t="shared" si="278"/>
        <v>6</v>
      </c>
      <c r="U1102">
        <f t="shared" si="279"/>
        <v>2</v>
      </c>
      <c r="V1102">
        <f t="shared" si="280"/>
        <v>6</v>
      </c>
      <c r="W1102">
        <f t="shared" si="281"/>
        <v>2</v>
      </c>
      <c r="X1102">
        <f t="shared" si="282"/>
        <v>4</v>
      </c>
      <c r="Y1102">
        <f t="shared" si="283"/>
        <v>4</v>
      </c>
      <c r="Z1102">
        <f t="shared" si="284"/>
        <v>4</v>
      </c>
      <c r="AA1102">
        <f t="shared" si="285"/>
        <v>4</v>
      </c>
      <c r="AB1102">
        <f t="shared" si="286"/>
        <v>4</v>
      </c>
      <c r="AC1102">
        <v>4.4400000000000004</v>
      </c>
      <c r="AD1102">
        <v>5.23</v>
      </c>
      <c r="AE1102">
        <v>5.4</v>
      </c>
      <c r="AF1102">
        <v>4.83</v>
      </c>
      <c r="AG1102">
        <v>5.38</v>
      </c>
      <c r="AH1102" t="str">
        <f>LOOKUP(X1102,{0,2.99,4.44,5.89},{"Low","Medium Low","Medium High","High"})</f>
        <v>Medium Low</v>
      </c>
      <c r="AI1102" t="str">
        <f>LOOKUP(Y1102,{0,4.12,5.23,6.34},{"Low","Medium Low","Medium High","High"})</f>
        <v>Low</v>
      </c>
      <c r="AJ1102" t="str">
        <f>LOOKUP(Z1102,{0,4.08,5.4,6.72},{"Low","Medium Low","Medium High","High"})</f>
        <v>Low</v>
      </c>
      <c r="AK1102" t="str">
        <f>LOOKUP(AA1102,{0,3.41,4.83,6.25},{"Low","Medium Low","Medium High","High"})</f>
        <v>Medium Low</v>
      </c>
      <c r="AL1102" t="str">
        <f>LOOKUP(AB1102,{0,4.31,5.38,6.45},{"Low","Medium Low","Medium High","High"})</f>
        <v>Low</v>
      </c>
      <c r="AM1102">
        <f>VLOOKUP(C1102,'CLEAN DATA'!$C$1:$BE$1213,25,FALSE)</f>
        <v>1</v>
      </c>
      <c r="AN1102">
        <f>VLOOKUP($C1102,'CLEAN DATA'!$C$1:$BE$1213,2,FALSE)</f>
        <v>37</v>
      </c>
      <c r="AO1102" t="str">
        <f t="shared" si="287"/>
        <v>31-40</v>
      </c>
      <c r="AP1102">
        <f>VLOOKUP(C1102,'AT Copy'!C1101:BP2313,66,FALSE)</f>
        <v>1</v>
      </c>
      <c r="AQ1102">
        <f>VLOOKUP(C1102,'AT Copy'!C1101:BP2313,40,FALSE)</f>
        <v>1</v>
      </c>
    </row>
    <row r="1103" spans="1:43" x14ac:dyDescent="0.2">
      <c r="A1103">
        <v>1102</v>
      </c>
      <c r="B1103" s="2">
        <v>44100.077175925922</v>
      </c>
      <c r="C1103" t="s">
        <v>1368</v>
      </c>
      <c r="D1103">
        <v>7</v>
      </c>
      <c r="E1103">
        <v>5</v>
      </c>
      <c r="F1103">
        <v>7</v>
      </c>
      <c r="G1103">
        <v>2</v>
      </c>
      <c r="H1103">
        <v>7</v>
      </c>
      <c r="I1103">
        <v>1</v>
      </c>
      <c r="J1103">
        <v>7</v>
      </c>
      <c r="K1103">
        <v>1</v>
      </c>
      <c r="L1103">
        <v>7</v>
      </c>
      <c r="M1103">
        <v>2</v>
      </c>
      <c r="N1103">
        <f t="shared" si="272"/>
        <v>7</v>
      </c>
      <c r="O1103">
        <f t="shared" si="273"/>
        <v>3</v>
      </c>
      <c r="P1103">
        <f t="shared" si="274"/>
        <v>7</v>
      </c>
      <c r="Q1103">
        <f t="shared" si="275"/>
        <v>6</v>
      </c>
      <c r="R1103">
        <f t="shared" si="276"/>
        <v>7</v>
      </c>
      <c r="S1103">
        <f t="shared" si="277"/>
        <v>7</v>
      </c>
      <c r="T1103">
        <f t="shared" si="278"/>
        <v>7</v>
      </c>
      <c r="U1103">
        <f t="shared" si="279"/>
        <v>7</v>
      </c>
      <c r="V1103">
        <f t="shared" si="280"/>
        <v>7</v>
      </c>
      <c r="W1103">
        <f t="shared" si="281"/>
        <v>6</v>
      </c>
      <c r="X1103">
        <f t="shared" si="282"/>
        <v>7</v>
      </c>
      <c r="Y1103">
        <f t="shared" si="283"/>
        <v>5</v>
      </c>
      <c r="Z1103">
        <f t="shared" si="284"/>
        <v>7</v>
      </c>
      <c r="AA1103">
        <f t="shared" si="285"/>
        <v>6.5</v>
      </c>
      <c r="AB1103">
        <f t="shared" si="286"/>
        <v>6.5</v>
      </c>
      <c r="AC1103">
        <v>4.4400000000000004</v>
      </c>
      <c r="AD1103">
        <v>5.23</v>
      </c>
      <c r="AE1103">
        <v>5.4</v>
      </c>
      <c r="AF1103">
        <v>4.83</v>
      </c>
      <c r="AG1103">
        <v>5.38</v>
      </c>
      <c r="AH1103" t="str">
        <f>LOOKUP(X1103,{0,2.99,4.44,5.89},{"Low","Medium Low","Medium High","High"})</f>
        <v>High</v>
      </c>
      <c r="AI1103" t="str">
        <f>LOOKUP(Y1103,{0,4.12,5.23,6.34},{"Low","Medium Low","Medium High","High"})</f>
        <v>Medium Low</v>
      </c>
      <c r="AJ1103" t="str">
        <f>LOOKUP(Z1103,{0,4.08,5.4,6.72},{"Low","Medium Low","Medium High","High"})</f>
        <v>High</v>
      </c>
      <c r="AK1103" t="str">
        <f>LOOKUP(AA1103,{0,3.41,4.83,6.25},{"Low","Medium Low","Medium High","High"})</f>
        <v>High</v>
      </c>
      <c r="AL1103" t="str">
        <f>LOOKUP(AB1103,{0,4.31,5.38,6.45},{"Low","Medium Low","Medium High","High"})</f>
        <v>High</v>
      </c>
      <c r="AM1103">
        <f>VLOOKUP(C1103,'CLEAN DATA'!$C$1:$BE$1213,25,FALSE)</f>
        <v>9</v>
      </c>
      <c r="AN1103">
        <f>VLOOKUP($C1103,'CLEAN DATA'!$C$1:$BE$1213,2,FALSE)</f>
        <v>36</v>
      </c>
      <c r="AO1103" t="str">
        <f t="shared" si="287"/>
        <v>31-40</v>
      </c>
      <c r="AP1103">
        <f>VLOOKUP(C1103,'AT Copy'!C1102:BP2314,66,FALSE)</f>
        <v>4</v>
      </c>
      <c r="AQ1103">
        <f>VLOOKUP(C1103,'AT Copy'!C1102:BP2314,40,FALSE)</f>
        <v>1</v>
      </c>
    </row>
    <row r="1104" spans="1:43" x14ac:dyDescent="0.2">
      <c r="A1104">
        <v>1103</v>
      </c>
      <c r="B1104" s="2">
        <v>44100.155416666668</v>
      </c>
      <c r="C1104" t="s">
        <v>1369</v>
      </c>
      <c r="D1104">
        <v>7</v>
      </c>
      <c r="E1104">
        <v>1</v>
      </c>
      <c r="F1104">
        <v>7</v>
      </c>
      <c r="G1104">
        <v>3</v>
      </c>
      <c r="H1104">
        <v>7</v>
      </c>
      <c r="I1104">
        <v>7</v>
      </c>
      <c r="J1104">
        <v>7</v>
      </c>
      <c r="K1104">
        <v>1</v>
      </c>
      <c r="L1104">
        <v>7</v>
      </c>
      <c r="M1104">
        <v>2</v>
      </c>
      <c r="N1104">
        <f t="shared" si="272"/>
        <v>7</v>
      </c>
      <c r="O1104">
        <f t="shared" si="273"/>
        <v>7</v>
      </c>
      <c r="P1104">
        <f t="shared" si="274"/>
        <v>7</v>
      </c>
      <c r="Q1104">
        <f t="shared" si="275"/>
        <v>5</v>
      </c>
      <c r="R1104">
        <f t="shared" si="276"/>
        <v>7</v>
      </c>
      <c r="S1104">
        <f t="shared" si="277"/>
        <v>1</v>
      </c>
      <c r="T1104">
        <f t="shared" si="278"/>
        <v>7</v>
      </c>
      <c r="U1104">
        <f t="shared" si="279"/>
        <v>7</v>
      </c>
      <c r="V1104">
        <f t="shared" si="280"/>
        <v>7</v>
      </c>
      <c r="W1104">
        <f t="shared" si="281"/>
        <v>6</v>
      </c>
      <c r="X1104">
        <f t="shared" si="282"/>
        <v>4</v>
      </c>
      <c r="Y1104">
        <f t="shared" si="283"/>
        <v>7</v>
      </c>
      <c r="Z1104">
        <f t="shared" si="284"/>
        <v>7</v>
      </c>
      <c r="AA1104">
        <f t="shared" si="285"/>
        <v>6</v>
      </c>
      <c r="AB1104">
        <f t="shared" si="286"/>
        <v>6.5</v>
      </c>
      <c r="AC1104">
        <v>4.4400000000000004</v>
      </c>
      <c r="AD1104">
        <v>5.23</v>
      </c>
      <c r="AE1104">
        <v>5.4</v>
      </c>
      <c r="AF1104">
        <v>4.83</v>
      </c>
      <c r="AG1104">
        <v>5.38</v>
      </c>
      <c r="AH1104" t="str">
        <f>LOOKUP(X1104,{0,2.99,4.44,5.89},{"Low","Medium Low","Medium High","High"})</f>
        <v>Medium Low</v>
      </c>
      <c r="AI1104" t="str">
        <f>LOOKUP(Y1104,{0,4.12,5.23,6.34},{"Low","Medium Low","Medium High","High"})</f>
        <v>High</v>
      </c>
      <c r="AJ1104" t="str">
        <f>LOOKUP(Z1104,{0,4.08,5.4,6.72},{"Low","Medium Low","Medium High","High"})</f>
        <v>High</v>
      </c>
      <c r="AK1104" t="str">
        <f>LOOKUP(AA1104,{0,3.41,4.83,6.25},{"Low","Medium Low","Medium High","High"})</f>
        <v>Medium High</v>
      </c>
      <c r="AL1104" t="str">
        <f>LOOKUP(AB1104,{0,4.31,5.38,6.45},{"Low","Medium Low","Medium High","High"})</f>
        <v>High</v>
      </c>
      <c r="AM1104">
        <f>VLOOKUP(C1104,'CLEAN DATA'!$C$1:$BE$1213,25,FALSE)</f>
        <v>3</v>
      </c>
      <c r="AN1104">
        <f>VLOOKUP($C1104,'CLEAN DATA'!$C$1:$BE$1213,2,FALSE)</f>
        <v>45</v>
      </c>
      <c r="AO1104" t="str">
        <f t="shared" si="287"/>
        <v>41-50</v>
      </c>
      <c r="AP1104">
        <f>VLOOKUP(C1104,'AT Copy'!C1103:BP2315,66,FALSE)</f>
        <v>8</v>
      </c>
      <c r="AQ1104">
        <f>VLOOKUP(C1104,'AT Copy'!C1103:BP2315,40,FALSE)</f>
        <v>1</v>
      </c>
    </row>
    <row r="1105" spans="1:43" x14ac:dyDescent="0.2">
      <c r="A1105">
        <v>1104</v>
      </c>
      <c r="B1105" s="2">
        <v>44100.22246527778</v>
      </c>
      <c r="C1105" t="s">
        <v>1370</v>
      </c>
      <c r="D1105">
        <v>1</v>
      </c>
      <c r="E1105">
        <v>1</v>
      </c>
      <c r="F1105">
        <v>6</v>
      </c>
      <c r="G1105">
        <v>3</v>
      </c>
      <c r="H1105">
        <v>4</v>
      </c>
      <c r="I1105">
        <v>3</v>
      </c>
      <c r="J1105">
        <v>6</v>
      </c>
      <c r="K1105">
        <v>1</v>
      </c>
      <c r="L1105">
        <v>3</v>
      </c>
      <c r="M1105">
        <v>2</v>
      </c>
      <c r="N1105">
        <f t="shared" si="272"/>
        <v>1</v>
      </c>
      <c r="O1105">
        <f t="shared" si="273"/>
        <v>7</v>
      </c>
      <c r="P1105">
        <f t="shared" si="274"/>
        <v>6</v>
      </c>
      <c r="Q1105">
        <f t="shared" si="275"/>
        <v>5</v>
      </c>
      <c r="R1105">
        <f t="shared" si="276"/>
        <v>4</v>
      </c>
      <c r="S1105">
        <f t="shared" si="277"/>
        <v>5</v>
      </c>
      <c r="T1105">
        <f t="shared" si="278"/>
        <v>6</v>
      </c>
      <c r="U1105">
        <f t="shared" si="279"/>
        <v>7</v>
      </c>
      <c r="V1105">
        <f t="shared" si="280"/>
        <v>3</v>
      </c>
      <c r="W1105">
        <f t="shared" si="281"/>
        <v>6</v>
      </c>
      <c r="X1105">
        <f t="shared" si="282"/>
        <v>3</v>
      </c>
      <c r="Y1105">
        <f t="shared" si="283"/>
        <v>6.5</v>
      </c>
      <c r="Z1105">
        <f t="shared" si="284"/>
        <v>6.5</v>
      </c>
      <c r="AA1105">
        <f t="shared" si="285"/>
        <v>4</v>
      </c>
      <c r="AB1105">
        <f t="shared" si="286"/>
        <v>5</v>
      </c>
      <c r="AC1105">
        <v>4.4400000000000004</v>
      </c>
      <c r="AD1105">
        <v>5.23</v>
      </c>
      <c r="AE1105">
        <v>5.4</v>
      </c>
      <c r="AF1105">
        <v>4.83</v>
      </c>
      <c r="AG1105">
        <v>5.38</v>
      </c>
      <c r="AH1105" t="str">
        <f>LOOKUP(X1105,{0,2.99,4.44,5.89},{"Low","Medium Low","Medium High","High"})</f>
        <v>Medium Low</v>
      </c>
      <c r="AI1105" t="str">
        <f>LOOKUP(Y1105,{0,4.12,5.23,6.34},{"Low","Medium Low","Medium High","High"})</f>
        <v>High</v>
      </c>
      <c r="AJ1105" t="str">
        <f>LOOKUP(Z1105,{0,4.08,5.4,6.72},{"Low","Medium Low","Medium High","High"})</f>
        <v>Medium High</v>
      </c>
      <c r="AK1105" t="str">
        <f>LOOKUP(AA1105,{0,3.41,4.83,6.25},{"Low","Medium Low","Medium High","High"})</f>
        <v>Medium Low</v>
      </c>
      <c r="AL1105" t="str">
        <f>LOOKUP(AB1105,{0,4.31,5.38,6.45},{"Low","Medium Low","Medium High","High"})</f>
        <v>Medium Low</v>
      </c>
      <c r="AM1105">
        <f>VLOOKUP(C1105,'CLEAN DATA'!$C$1:$BE$1213,25,FALSE)</f>
        <v>14</v>
      </c>
      <c r="AN1105">
        <f>VLOOKUP($C1105,'CLEAN DATA'!$C$1:$BE$1213,2,FALSE)</f>
        <v>59</v>
      </c>
      <c r="AO1105" t="str">
        <f t="shared" si="287"/>
        <v>51-60</v>
      </c>
      <c r="AP1105">
        <f>VLOOKUP(C1105,'AT Copy'!C1104:BP2316,66,FALSE)</f>
        <v>6</v>
      </c>
      <c r="AQ1105">
        <f>VLOOKUP(C1105,'AT Copy'!C1104:BP2316,40,FALSE)</f>
        <v>0</v>
      </c>
    </row>
    <row r="1106" spans="1:43" x14ac:dyDescent="0.2">
      <c r="A1106">
        <v>1105</v>
      </c>
      <c r="B1106" s="2">
        <v>44100.251712962963</v>
      </c>
      <c r="C1106" t="s">
        <v>1371</v>
      </c>
      <c r="D1106">
        <v>5</v>
      </c>
      <c r="E1106">
        <v>1</v>
      </c>
      <c r="F1106">
        <v>7</v>
      </c>
      <c r="G1106">
        <v>1</v>
      </c>
      <c r="H1106">
        <v>5</v>
      </c>
      <c r="I1106">
        <v>5</v>
      </c>
      <c r="J1106">
        <v>6</v>
      </c>
      <c r="K1106">
        <v>2</v>
      </c>
      <c r="L1106">
        <v>7</v>
      </c>
      <c r="M1106">
        <v>1</v>
      </c>
      <c r="N1106">
        <f t="shared" si="272"/>
        <v>5</v>
      </c>
      <c r="O1106">
        <f t="shared" si="273"/>
        <v>7</v>
      </c>
      <c r="P1106">
        <f t="shared" si="274"/>
        <v>7</v>
      </c>
      <c r="Q1106">
        <f t="shared" si="275"/>
        <v>7</v>
      </c>
      <c r="R1106">
        <f t="shared" si="276"/>
        <v>5</v>
      </c>
      <c r="S1106">
        <f t="shared" si="277"/>
        <v>3</v>
      </c>
      <c r="T1106">
        <f t="shared" si="278"/>
        <v>6</v>
      </c>
      <c r="U1106">
        <f t="shared" si="279"/>
        <v>6</v>
      </c>
      <c r="V1106">
        <f t="shared" si="280"/>
        <v>7</v>
      </c>
      <c r="W1106">
        <f t="shared" si="281"/>
        <v>7</v>
      </c>
      <c r="X1106">
        <f t="shared" si="282"/>
        <v>4</v>
      </c>
      <c r="Y1106">
        <f t="shared" si="283"/>
        <v>6.5</v>
      </c>
      <c r="Z1106">
        <f t="shared" si="284"/>
        <v>6.5</v>
      </c>
      <c r="AA1106">
        <f t="shared" si="285"/>
        <v>7</v>
      </c>
      <c r="AB1106">
        <f t="shared" si="286"/>
        <v>6</v>
      </c>
      <c r="AC1106">
        <v>4.4400000000000004</v>
      </c>
      <c r="AD1106">
        <v>5.23</v>
      </c>
      <c r="AE1106">
        <v>5.4</v>
      </c>
      <c r="AF1106">
        <v>4.83</v>
      </c>
      <c r="AG1106">
        <v>5.38</v>
      </c>
      <c r="AH1106" t="str">
        <f>LOOKUP(X1106,{0,2.99,4.44,5.89},{"Low","Medium Low","Medium High","High"})</f>
        <v>Medium Low</v>
      </c>
      <c r="AI1106" t="str">
        <f>LOOKUP(Y1106,{0,4.12,5.23,6.34},{"Low","Medium Low","Medium High","High"})</f>
        <v>High</v>
      </c>
      <c r="AJ1106" t="str">
        <f>LOOKUP(Z1106,{0,4.08,5.4,6.72},{"Low","Medium Low","Medium High","High"})</f>
        <v>Medium High</v>
      </c>
      <c r="AK1106" t="str">
        <f>LOOKUP(AA1106,{0,3.41,4.83,6.25},{"Low","Medium Low","Medium High","High"})</f>
        <v>High</v>
      </c>
      <c r="AL1106" t="str">
        <f>LOOKUP(AB1106,{0,4.31,5.38,6.45},{"Low","Medium Low","Medium High","High"})</f>
        <v>Medium High</v>
      </c>
      <c r="AM1106">
        <f>VLOOKUP(C1106,'CLEAN DATA'!$C$1:$BE$1213,25,FALSE)</f>
        <v>13</v>
      </c>
      <c r="AN1106">
        <f>VLOOKUP($C1106,'CLEAN DATA'!$C$1:$BE$1213,2,FALSE)</f>
        <v>70</v>
      </c>
      <c r="AO1106" t="str">
        <f t="shared" si="287"/>
        <v>60+</v>
      </c>
      <c r="AP1106">
        <f>VLOOKUP(C1106,'AT Copy'!C1105:BP2317,66,FALSE)</f>
        <v>8</v>
      </c>
      <c r="AQ1106">
        <f>VLOOKUP(C1106,'AT Copy'!C1105:BP2317,40,FALSE)</f>
        <v>0</v>
      </c>
    </row>
    <row r="1107" spans="1:43" x14ac:dyDescent="0.2">
      <c r="A1107">
        <v>1106</v>
      </c>
      <c r="B1107" s="2">
        <v>44100.263043981482</v>
      </c>
      <c r="C1107" t="s">
        <v>1372</v>
      </c>
      <c r="D1107">
        <v>5</v>
      </c>
      <c r="E1107">
        <v>6</v>
      </c>
      <c r="F1107">
        <v>6</v>
      </c>
      <c r="G1107">
        <v>7</v>
      </c>
      <c r="H1107">
        <v>3</v>
      </c>
      <c r="I1107">
        <v>3</v>
      </c>
      <c r="J1107">
        <v>5</v>
      </c>
      <c r="K1107">
        <v>3</v>
      </c>
      <c r="L1107">
        <v>4</v>
      </c>
      <c r="M1107">
        <v>5</v>
      </c>
      <c r="N1107">
        <f t="shared" si="272"/>
        <v>5</v>
      </c>
      <c r="O1107">
        <f t="shared" si="273"/>
        <v>2</v>
      </c>
      <c r="P1107">
        <f t="shared" si="274"/>
        <v>6</v>
      </c>
      <c r="Q1107">
        <f t="shared" si="275"/>
        <v>1</v>
      </c>
      <c r="R1107">
        <f t="shared" si="276"/>
        <v>3</v>
      </c>
      <c r="S1107">
        <f t="shared" si="277"/>
        <v>5</v>
      </c>
      <c r="T1107">
        <f t="shared" si="278"/>
        <v>5</v>
      </c>
      <c r="U1107">
        <f t="shared" si="279"/>
        <v>5</v>
      </c>
      <c r="V1107">
        <f t="shared" si="280"/>
        <v>4</v>
      </c>
      <c r="W1107">
        <f t="shared" si="281"/>
        <v>3</v>
      </c>
      <c r="X1107">
        <f t="shared" si="282"/>
        <v>5</v>
      </c>
      <c r="Y1107">
        <f t="shared" si="283"/>
        <v>3.5</v>
      </c>
      <c r="Z1107">
        <f t="shared" si="284"/>
        <v>5.5</v>
      </c>
      <c r="AA1107">
        <f t="shared" si="285"/>
        <v>2.5</v>
      </c>
      <c r="AB1107">
        <f t="shared" si="286"/>
        <v>3</v>
      </c>
      <c r="AC1107">
        <v>4.4400000000000004</v>
      </c>
      <c r="AD1107">
        <v>5.23</v>
      </c>
      <c r="AE1107">
        <v>5.4</v>
      </c>
      <c r="AF1107">
        <v>4.83</v>
      </c>
      <c r="AG1107">
        <v>5.38</v>
      </c>
      <c r="AH1107" t="str">
        <f>LOOKUP(X1107,{0,2.99,4.44,5.89},{"Low","Medium Low","Medium High","High"})</f>
        <v>Medium High</v>
      </c>
      <c r="AI1107" t="str">
        <f>LOOKUP(Y1107,{0,4.12,5.23,6.34},{"Low","Medium Low","Medium High","High"})</f>
        <v>Low</v>
      </c>
      <c r="AJ1107" t="str">
        <f>LOOKUP(Z1107,{0,4.08,5.4,6.72},{"Low","Medium Low","Medium High","High"})</f>
        <v>Medium High</v>
      </c>
      <c r="AK1107" t="str">
        <f>LOOKUP(AA1107,{0,3.41,4.83,6.25},{"Low","Medium Low","Medium High","High"})</f>
        <v>Low</v>
      </c>
      <c r="AL1107" t="str">
        <f>LOOKUP(AB1107,{0,4.31,5.38,6.45},{"Low","Medium Low","Medium High","High"})</f>
        <v>Low</v>
      </c>
      <c r="AM1107">
        <f>VLOOKUP(C1107,'CLEAN DATA'!$C$1:$BE$1213,25,FALSE)</f>
        <v>5</v>
      </c>
      <c r="AN1107">
        <f>VLOOKUP($C1107,'CLEAN DATA'!$C$1:$BE$1213,2,FALSE)</f>
        <v>30</v>
      </c>
      <c r="AO1107" t="str">
        <f t="shared" si="287"/>
        <v>&lt;=30</v>
      </c>
      <c r="AP1107">
        <f>VLOOKUP(C1107,'AT Copy'!C1106:BP2318,66,FALSE)</f>
        <v>7</v>
      </c>
      <c r="AQ1107">
        <f>VLOOKUP(C1107,'AT Copy'!C1106:BP2318,40,FALSE)</f>
        <v>0</v>
      </c>
    </row>
    <row r="1108" spans="1:43" x14ac:dyDescent="0.2">
      <c r="A1108">
        <v>1107</v>
      </c>
      <c r="B1108" s="2">
        <v>44100.343449074076</v>
      </c>
      <c r="C1108" t="s">
        <v>1373</v>
      </c>
      <c r="D1108">
        <v>7</v>
      </c>
      <c r="E1108">
        <v>6</v>
      </c>
      <c r="F1108">
        <v>5</v>
      </c>
      <c r="G1108">
        <v>3</v>
      </c>
      <c r="H1108">
        <v>7</v>
      </c>
      <c r="I1108">
        <v>4</v>
      </c>
      <c r="J1108">
        <v>5</v>
      </c>
      <c r="K1108">
        <v>2</v>
      </c>
      <c r="L1108">
        <v>7</v>
      </c>
      <c r="M1108">
        <v>6</v>
      </c>
      <c r="N1108">
        <f t="shared" si="272"/>
        <v>7</v>
      </c>
      <c r="O1108">
        <f t="shared" si="273"/>
        <v>2</v>
      </c>
      <c r="P1108">
        <f t="shared" si="274"/>
        <v>5</v>
      </c>
      <c r="Q1108">
        <f t="shared" si="275"/>
        <v>5</v>
      </c>
      <c r="R1108">
        <f t="shared" si="276"/>
        <v>7</v>
      </c>
      <c r="S1108">
        <f t="shared" si="277"/>
        <v>4</v>
      </c>
      <c r="T1108">
        <f t="shared" si="278"/>
        <v>5</v>
      </c>
      <c r="U1108">
        <f t="shared" si="279"/>
        <v>6</v>
      </c>
      <c r="V1108">
        <f t="shared" si="280"/>
        <v>7</v>
      </c>
      <c r="W1108">
        <f t="shared" si="281"/>
        <v>2</v>
      </c>
      <c r="X1108">
        <f t="shared" si="282"/>
        <v>5.5</v>
      </c>
      <c r="Y1108">
        <f t="shared" si="283"/>
        <v>3.5</v>
      </c>
      <c r="Z1108">
        <f t="shared" si="284"/>
        <v>5.5</v>
      </c>
      <c r="AA1108">
        <f t="shared" si="285"/>
        <v>6</v>
      </c>
      <c r="AB1108">
        <f t="shared" si="286"/>
        <v>4.5</v>
      </c>
      <c r="AC1108">
        <v>4.4400000000000004</v>
      </c>
      <c r="AD1108">
        <v>5.23</v>
      </c>
      <c r="AE1108">
        <v>5.4</v>
      </c>
      <c r="AF1108">
        <v>4.83</v>
      </c>
      <c r="AG1108">
        <v>5.38</v>
      </c>
      <c r="AH1108" t="str">
        <f>LOOKUP(X1108,{0,2.99,4.44,5.89},{"Low","Medium Low","Medium High","High"})</f>
        <v>Medium High</v>
      </c>
      <c r="AI1108" t="str">
        <f>LOOKUP(Y1108,{0,4.12,5.23,6.34},{"Low","Medium Low","Medium High","High"})</f>
        <v>Low</v>
      </c>
      <c r="AJ1108" t="str">
        <f>LOOKUP(Z1108,{0,4.08,5.4,6.72},{"Low","Medium Low","Medium High","High"})</f>
        <v>Medium High</v>
      </c>
      <c r="AK1108" t="str">
        <f>LOOKUP(AA1108,{0,3.41,4.83,6.25},{"Low","Medium Low","Medium High","High"})</f>
        <v>Medium High</v>
      </c>
      <c r="AL1108" t="str">
        <f>LOOKUP(AB1108,{0,4.31,5.38,6.45},{"Low","Medium Low","Medium High","High"})</f>
        <v>Medium Low</v>
      </c>
      <c r="AM1108">
        <f>VLOOKUP(C1108,'CLEAN DATA'!$C$1:$BE$1213,25,FALSE)</f>
        <v>2</v>
      </c>
      <c r="AN1108">
        <f>VLOOKUP($C1108,'CLEAN DATA'!$C$1:$BE$1213,2,FALSE)</f>
        <v>40</v>
      </c>
      <c r="AO1108" t="str">
        <f t="shared" si="287"/>
        <v>31-40</v>
      </c>
      <c r="AP1108">
        <f>VLOOKUP(C1108,'AT Copy'!C1107:BP2319,66,FALSE)</f>
        <v>3</v>
      </c>
      <c r="AQ1108">
        <f>VLOOKUP(C1108,'AT Copy'!C1107:BP2319,40,FALSE)</f>
        <v>1</v>
      </c>
    </row>
    <row r="1109" spans="1:43" x14ac:dyDescent="0.2">
      <c r="A1109">
        <v>1108</v>
      </c>
      <c r="B1109" s="2">
        <v>44100.65662037037</v>
      </c>
      <c r="C1109" t="s">
        <v>1374</v>
      </c>
      <c r="D1109">
        <v>6</v>
      </c>
      <c r="E1109">
        <v>1</v>
      </c>
      <c r="F1109">
        <v>7</v>
      </c>
      <c r="G1109">
        <v>5</v>
      </c>
      <c r="H1109">
        <v>6</v>
      </c>
      <c r="I1109">
        <v>6</v>
      </c>
      <c r="J1109">
        <v>7</v>
      </c>
      <c r="K1109">
        <v>1</v>
      </c>
      <c r="L1109">
        <v>7</v>
      </c>
      <c r="M1109">
        <v>1</v>
      </c>
      <c r="N1109">
        <f t="shared" si="272"/>
        <v>6</v>
      </c>
      <c r="O1109">
        <f t="shared" si="273"/>
        <v>7</v>
      </c>
      <c r="P1109">
        <f t="shared" si="274"/>
        <v>7</v>
      </c>
      <c r="Q1109">
        <f t="shared" si="275"/>
        <v>3</v>
      </c>
      <c r="R1109">
        <f t="shared" si="276"/>
        <v>6</v>
      </c>
      <c r="S1109">
        <f t="shared" si="277"/>
        <v>2</v>
      </c>
      <c r="T1109">
        <f t="shared" si="278"/>
        <v>7</v>
      </c>
      <c r="U1109">
        <f t="shared" si="279"/>
        <v>7</v>
      </c>
      <c r="V1109">
        <f t="shared" si="280"/>
        <v>7</v>
      </c>
      <c r="W1109">
        <f t="shared" si="281"/>
        <v>7</v>
      </c>
      <c r="X1109">
        <f t="shared" si="282"/>
        <v>4</v>
      </c>
      <c r="Y1109">
        <f t="shared" si="283"/>
        <v>7</v>
      </c>
      <c r="Z1109">
        <f t="shared" si="284"/>
        <v>7</v>
      </c>
      <c r="AA1109">
        <f t="shared" si="285"/>
        <v>5</v>
      </c>
      <c r="AB1109">
        <f t="shared" si="286"/>
        <v>6.5</v>
      </c>
      <c r="AC1109">
        <v>4.4400000000000004</v>
      </c>
      <c r="AD1109">
        <v>5.23</v>
      </c>
      <c r="AE1109">
        <v>5.4</v>
      </c>
      <c r="AF1109">
        <v>4.83</v>
      </c>
      <c r="AG1109">
        <v>5.38</v>
      </c>
      <c r="AH1109" t="str">
        <f>LOOKUP(X1109,{0,2.99,4.44,5.89},{"Low","Medium Low","Medium High","High"})</f>
        <v>Medium Low</v>
      </c>
      <c r="AI1109" t="str">
        <f>LOOKUP(Y1109,{0,4.12,5.23,6.34},{"Low","Medium Low","Medium High","High"})</f>
        <v>High</v>
      </c>
      <c r="AJ1109" t="str">
        <f>LOOKUP(Z1109,{0,4.08,5.4,6.72},{"Low","Medium Low","Medium High","High"})</f>
        <v>High</v>
      </c>
      <c r="AK1109" t="str">
        <f>LOOKUP(AA1109,{0,3.41,4.83,6.25},{"Low","Medium Low","Medium High","High"})</f>
        <v>Medium High</v>
      </c>
      <c r="AL1109" t="str">
        <f>LOOKUP(AB1109,{0,4.31,5.38,6.45},{"Low","Medium Low","Medium High","High"})</f>
        <v>High</v>
      </c>
      <c r="AM1109">
        <f>VLOOKUP(C1109,'CLEAN DATA'!$C$1:$BE$1213,25,FALSE)</f>
        <v>1</v>
      </c>
      <c r="AN1109">
        <f>VLOOKUP($C1109,'CLEAN DATA'!$C$1:$BE$1213,2,FALSE)</f>
        <v>36</v>
      </c>
      <c r="AO1109" t="str">
        <f t="shared" si="287"/>
        <v>31-40</v>
      </c>
      <c r="AP1109">
        <f>VLOOKUP(C1109,'AT Copy'!C1108:BP2320,66,FALSE)</f>
        <v>8</v>
      </c>
      <c r="AQ1109">
        <f>VLOOKUP(C1109,'AT Copy'!C1108:BP2320,40,FALSE)</f>
        <v>1</v>
      </c>
    </row>
    <row r="1110" spans="1:43" x14ac:dyDescent="0.2">
      <c r="A1110">
        <v>1109</v>
      </c>
      <c r="B1110" s="2">
        <v>44100.944502314815</v>
      </c>
      <c r="C1110" t="s">
        <v>1375</v>
      </c>
      <c r="D1110">
        <v>3</v>
      </c>
      <c r="E1110">
        <v>1</v>
      </c>
      <c r="F1110">
        <v>6</v>
      </c>
      <c r="G1110">
        <v>3</v>
      </c>
      <c r="H1110">
        <v>3</v>
      </c>
      <c r="I1110">
        <v>6</v>
      </c>
      <c r="J1110">
        <v>6</v>
      </c>
      <c r="K1110">
        <v>6</v>
      </c>
      <c r="L1110">
        <v>6</v>
      </c>
      <c r="M1110">
        <v>3</v>
      </c>
      <c r="N1110">
        <f t="shared" si="272"/>
        <v>3</v>
      </c>
      <c r="O1110">
        <f t="shared" si="273"/>
        <v>7</v>
      </c>
      <c r="P1110">
        <f t="shared" si="274"/>
        <v>6</v>
      </c>
      <c r="Q1110">
        <f t="shared" si="275"/>
        <v>5</v>
      </c>
      <c r="R1110">
        <f t="shared" si="276"/>
        <v>3</v>
      </c>
      <c r="S1110">
        <f t="shared" si="277"/>
        <v>2</v>
      </c>
      <c r="T1110">
        <f t="shared" si="278"/>
        <v>6</v>
      </c>
      <c r="U1110">
        <f t="shared" si="279"/>
        <v>2</v>
      </c>
      <c r="V1110">
        <f t="shared" si="280"/>
        <v>6</v>
      </c>
      <c r="W1110">
        <f t="shared" si="281"/>
        <v>5</v>
      </c>
      <c r="X1110">
        <f t="shared" si="282"/>
        <v>2.5</v>
      </c>
      <c r="Y1110">
        <f t="shared" si="283"/>
        <v>6.5</v>
      </c>
      <c r="Z1110">
        <f t="shared" si="284"/>
        <v>4</v>
      </c>
      <c r="AA1110">
        <f t="shared" si="285"/>
        <v>5.5</v>
      </c>
      <c r="AB1110">
        <f t="shared" si="286"/>
        <v>4</v>
      </c>
      <c r="AC1110">
        <v>4.4400000000000004</v>
      </c>
      <c r="AD1110">
        <v>5.23</v>
      </c>
      <c r="AE1110">
        <v>5.4</v>
      </c>
      <c r="AF1110">
        <v>4.83</v>
      </c>
      <c r="AG1110">
        <v>5.38</v>
      </c>
      <c r="AH1110" t="str">
        <f>LOOKUP(X1110,{0,2.99,4.44,5.89},{"Low","Medium Low","Medium High","High"})</f>
        <v>Low</v>
      </c>
      <c r="AI1110" t="str">
        <f>LOOKUP(Y1110,{0,4.12,5.23,6.34},{"Low","Medium Low","Medium High","High"})</f>
        <v>High</v>
      </c>
      <c r="AJ1110" t="str">
        <f>LOOKUP(Z1110,{0,4.08,5.4,6.72},{"Low","Medium Low","Medium High","High"})</f>
        <v>Low</v>
      </c>
      <c r="AK1110" t="str">
        <f>LOOKUP(AA1110,{0,3.41,4.83,6.25},{"Low","Medium Low","Medium High","High"})</f>
        <v>Medium High</v>
      </c>
      <c r="AL1110" t="str">
        <f>LOOKUP(AB1110,{0,4.31,5.38,6.45},{"Low","Medium Low","Medium High","High"})</f>
        <v>Low</v>
      </c>
      <c r="AM1110">
        <f>VLOOKUP(C1110,'CLEAN DATA'!$C$1:$BE$1213,25,FALSE)</f>
        <v>11</v>
      </c>
      <c r="AN1110">
        <f>VLOOKUP($C1110,'CLEAN DATA'!$C$1:$BE$1213,2,FALSE)</f>
        <v>80</v>
      </c>
      <c r="AO1110" t="str">
        <f t="shared" si="287"/>
        <v>60+</v>
      </c>
      <c r="AP1110">
        <f>VLOOKUP(C1110,'AT Copy'!C1109:BP2321,66,FALSE)</f>
        <v>2</v>
      </c>
      <c r="AQ1110">
        <f>VLOOKUP(C1110,'AT Copy'!C1109:BP2321,40,FALSE)</f>
        <v>1</v>
      </c>
    </row>
    <row r="1111" spans="1:43" x14ac:dyDescent="0.2">
      <c r="A1111">
        <v>1110</v>
      </c>
      <c r="B1111" s="2">
        <v>44101.858634259261</v>
      </c>
      <c r="C1111" t="s">
        <v>1378</v>
      </c>
      <c r="D1111">
        <v>3</v>
      </c>
      <c r="E1111">
        <v>5</v>
      </c>
      <c r="F1111">
        <v>4</v>
      </c>
      <c r="G1111">
        <v>5</v>
      </c>
      <c r="H1111">
        <v>5</v>
      </c>
      <c r="I1111">
        <v>3</v>
      </c>
      <c r="J1111">
        <v>4</v>
      </c>
      <c r="K1111">
        <v>5</v>
      </c>
      <c r="L1111">
        <v>4</v>
      </c>
      <c r="M1111">
        <v>3</v>
      </c>
      <c r="N1111">
        <f t="shared" si="272"/>
        <v>3</v>
      </c>
      <c r="O1111">
        <f t="shared" si="273"/>
        <v>3</v>
      </c>
      <c r="P1111">
        <f t="shared" si="274"/>
        <v>4</v>
      </c>
      <c r="Q1111">
        <f t="shared" si="275"/>
        <v>3</v>
      </c>
      <c r="R1111">
        <f t="shared" si="276"/>
        <v>5</v>
      </c>
      <c r="S1111">
        <f t="shared" si="277"/>
        <v>5</v>
      </c>
      <c r="T1111">
        <f t="shared" si="278"/>
        <v>4</v>
      </c>
      <c r="U1111">
        <f t="shared" si="279"/>
        <v>3</v>
      </c>
      <c r="V1111">
        <f t="shared" si="280"/>
        <v>4</v>
      </c>
      <c r="W1111">
        <f t="shared" si="281"/>
        <v>5</v>
      </c>
      <c r="X1111">
        <f t="shared" si="282"/>
        <v>4</v>
      </c>
      <c r="Y1111">
        <f t="shared" si="283"/>
        <v>3.5</v>
      </c>
      <c r="Z1111">
        <f t="shared" si="284"/>
        <v>3.5</v>
      </c>
      <c r="AA1111">
        <f t="shared" si="285"/>
        <v>3.5</v>
      </c>
      <c r="AB1111">
        <f t="shared" si="286"/>
        <v>5</v>
      </c>
      <c r="AC1111">
        <v>4.4400000000000004</v>
      </c>
      <c r="AD1111">
        <v>5.23</v>
      </c>
      <c r="AE1111">
        <v>5.4</v>
      </c>
      <c r="AF1111">
        <v>4.83</v>
      </c>
      <c r="AG1111">
        <v>5.38</v>
      </c>
      <c r="AH1111" t="str">
        <f>LOOKUP(X1111,{0,2.99,4.44,5.89},{"Low","Medium Low","Medium High","High"})</f>
        <v>Medium Low</v>
      </c>
      <c r="AI1111" t="str">
        <f>LOOKUP(Y1111,{0,4.12,5.23,6.34},{"Low","Medium Low","Medium High","High"})</f>
        <v>Low</v>
      </c>
      <c r="AJ1111" t="str">
        <f>LOOKUP(Z1111,{0,4.08,5.4,6.72},{"Low","Medium Low","Medium High","High"})</f>
        <v>Low</v>
      </c>
      <c r="AK1111" t="str">
        <f>LOOKUP(AA1111,{0,3.41,4.83,6.25},{"Low","Medium Low","Medium High","High"})</f>
        <v>Medium Low</v>
      </c>
      <c r="AL1111" t="str">
        <f>LOOKUP(AB1111,{0,4.31,5.38,6.45},{"Low","Medium Low","Medium High","High"})</f>
        <v>Medium Low</v>
      </c>
      <c r="AM1111">
        <f>VLOOKUP(C1111,'CLEAN DATA'!$C$1:$BE$1213,25,FALSE)</f>
        <v>1</v>
      </c>
      <c r="AN1111">
        <f>VLOOKUP($C1111,'CLEAN DATA'!$C$1:$BE$1213,2,FALSE)</f>
        <v>25</v>
      </c>
      <c r="AO1111" t="str">
        <f t="shared" si="287"/>
        <v>&lt;=30</v>
      </c>
      <c r="AP1111">
        <f>VLOOKUP(C1111,'AT Copy'!C1110:BP2322,66,FALSE)</f>
        <v>1</v>
      </c>
      <c r="AQ1111">
        <f>VLOOKUP(C1111,'AT Copy'!C1110:BP2322,40,FALSE)</f>
        <v>1</v>
      </c>
    </row>
    <row r="1112" spans="1:43" x14ac:dyDescent="0.2">
      <c r="A1112">
        <v>1111</v>
      </c>
      <c r="B1112" s="2">
        <v>44102.374409722222</v>
      </c>
      <c r="C1112" t="s">
        <v>1379</v>
      </c>
      <c r="D1112">
        <v>2</v>
      </c>
      <c r="E1112">
        <v>5</v>
      </c>
      <c r="F1112">
        <v>3</v>
      </c>
      <c r="G1112">
        <v>5</v>
      </c>
      <c r="H1112">
        <v>3</v>
      </c>
      <c r="I1112">
        <v>3</v>
      </c>
      <c r="J1112">
        <v>2</v>
      </c>
      <c r="K1112">
        <v>2</v>
      </c>
      <c r="L1112">
        <v>3</v>
      </c>
      <c r="M1112">
        <v>2</v>
      </c>
      <c r="N1112">
        <f t="shared" si="272"/>
        <v>2</v>
      </c>
      <c r="O1112">
        <f t="shared" si="273"/>
        <v>3</v>
      </c>
      <c r="P1112">
        <f t="shared" si="274"/>
        <v>3</v>
      </c>
      <c r="Q1112">
        <f t="shared" si="275"/>
        <v>3</v>
      </c>
      <c r="R1112">
        <f t="shared" si="276"/>
        <v>3</v>
      </c>
      <c r="S1112">
        <f t="shared" si="277"/>
        <v>5</v>
      </c>
      <c r="T1112">
        <f t="shared" si="278"/>
        <v>2</v>
      </c>
      <c r="U1112">
        <f t="shared" si="279"/>
        <v>6</v>
      </c>
      <c r="V1112">
        <f t="shared" si="280"/>
        <v>3</v>
      </c>
      <c r="W1112">
        <f t="shared" si="281"/>
        <v>6</v>
      </c>
      <c r="X1112">
        <f t="shared" si="282"/>
        <v>3.5</v>
      </c>
      <c r="Y1112">
        <f t="shared" si="283"/>
        <v>2.5</v>
      </c>
      <c r="Z1112">
        <f t="shared" si="284"/>
        <v>4.5</v>
      </c>
      <c r="AA1112">
        <f t="shared" si="285"/>
        <v>3</v>
      </c>
      <c r="AB1112">
        <f t="shared" si="286"/>
        <v>4.5</v>
      </c>
      <c r="AC1112">
        <v>4.4400000000000004</v>
      </c>
      <c r="AD1112">
        <v>5.23</v>
      </c>
      <c r="AE1112">
        <v>5.4</v>
      </c>
      <c r="AF1112">
        <v>4.83</v>
      </c>
      <c r="AG1112">
        <v>5.38</v>
      </c>
      <c r="AH1112" t="str">
        <f>LOOKUP(X1112,{0,2.99,4.44,5.89},{"Low","Medium Low","Medium High","High"})</f>
        <v>Medium Low</v>
      </c>
      <c r="AI1112" t="str">
        <f>LOOKUP(Y1112,{0,4.12,5.23,6.34},{"Low","Medium Low","Medium High","High"})</f>
        <v>Low</v>
      </c>
      <c r="AJ1112" t="str">
        <f>LOOKUP(Z1112,{0,4.08,5.4,6.72},{"Low","Medium Low","Medium High","High"})</f>
        <v>Medium Low</v>
      </c>
      <c r="AK1112" t="str">
        <f>LOOKUP(AA1112,{0,3.41,4.83,6.25},{"Low","Medium Low","Medium High","High"})</f>
        <v>Low</v>
      </c>
      <c r="AL1112" t="str">
        <f>LOOKUP(AB1112,{0,4.31,5.38,6.45},{"Low","Medium Low","Medium High","High"})</f>
        <v>Medium Low</v>
      </c>
      <c r="AM1112">
        <f>VLOOKUP(C1112,'CLEAN DATA'!$C$1:$BE$1213,25,FALSE)</f>
        <v>6</v>
      </c>
      <c r="AN1112">
        <f>VLOOKUP($C1112,'CLEAN DATA'!$C$1:$BE$1213,2,FALSE)</f>
        <v>45</v>
      </c>
      <c r="AO1112" t="str">
        <f t="shared" si="287"/>
        <v>41-50</v>
      </c>
      <c r="AP1112">
        <f>VLOOKUP(C1112,'AT Copy'!C1111:BP2323,66,FALSE)</f>
        <v>1</v>
      </c>
      <c r="AQ1112">
        <f>VLOOKUP(C1112,'AT Copy'!C1111:BP2323,40,FALSE)</f>
        <v>0</v>
      </c>
    </row>
    <row r="1113" spans="1:43" x14ac:dyDescent="0.2">
      <c r="A1113">
        <v>1112</v>
      </c>
      <c r="B1113" s="2">
        <v>44102.755312499998</v>
      </c>
      <c r="C1113" t="s">
        <v>1380</v>
      </c>
      <c r="D1113">
        <v>3</v>
      </c>
      <c r="E1113">
        <v>5</v>
      </c>
      <c r="F1113">
        <v>6</v>
      </c>
      <c r="G1113">
        <v>5</v>
      </c>
      <c r="H1113">
        <v>6</v>
      </c>
      <c r="I1113">
        <v>7</v>
      </c>
      <c r="J1113">
        <v>5</v>
      </c>
      <c r="K1113">
        <v>2</v>
      </c>
      <c r="L1113">
        <v>6</v>
      </c>
      <c r="M1113">
        <v>2</v>
      </c>
      <c r="N1113">
        <f t="shared" si="272"/>
        <v>3</v>
      </c>
      <c r="O1113">
        <f t="shared" si="273"/>
        <v>3</v>
      </c>
      <c r="P1113">
        <f t="shared" si="274"/>
        <v>6</v>
      </c>
      <c r="Q1113">
        <f t="shared" si="275"/>
        <v>3</v>
      </c>
      <c r="R1113">
        <f t="shared" si="276"/>
        <v>6</v>
      </c>
      <c r="S1113">
        <f t="shared" si="277"/>
        <v>1</v>
      </c>
      <c r="T1113">
        <f t="shared" si="278"/>
        <v>5</v>
      </c>
      <c r="U1113">
        <f t="shared" si="279"/>
        <v>6</v>
      </c>
      <c r="V1113">
        <f t="shared" si="280"/>
        <v>6</v>
      </c>
      <c r="W1113">
        <f t="shared" si="281"/>
        <v>6</v>
      </c>
      <c r="X1113">
        <f t="shared" si="282"/>
        <v>2</v>
      </c>
      <c r="Y1113">
        <f t="shared" si="283"/>
        <v>4</v>
      </c>
      <c r="Z1113">
        <f t="shared" si="284"/>
        <v>6</v>
      </c>
      <c r="AA1113">
        <f t="shared" si="285"/>
        <v>4.5</v>
      </c>
      <c r="AB1113">
        <f t="shared" si="286"/>
        <v>6</v>
      </c>
      <c r="AC1113">
        <v>4.4400000000000004</v>
      </c>
      <c r="AD1113">
        <v>5.23</v>
      </c>
      <c r="AE1113">
        <v>5.4</v>
      </c>
      <c r="AF1113">
        <v>4.83</v>
      </c>
      <c r="AG1113">
        <v>5.38</v>
      </c>
      <c r="AH1113" t="str">
        <f>LOOKUP(X1113,{0,2.99,4.44,5.89},{"Low","Medium Low","Medium High","High"})</f>
        <v>Low</v>
      </c>
      <c r="AI1113" t="str">
        <f>LOOKUP(Y1113,{0,4.12,5.23,6.34},{"Low","Medium Low","Medium High","High"})</f>
        <v>Low</v>
      </c>
      <c r="AJ1113" t="str">
        <f>LOOKUP(Z1113,{0,4.08,5.4,6.72},{"Low","Medium Low","Medium High","High"})</f>
        <v>Medium High</v>
      </c>
      <c r="AK1113" t="str">
        <f>LOOKUP(AA1113,{0,3.41,4.83,6.25},{"Low","Medium Low","Medium High","High"})</f>
        <v>Medium Low</v>
      </c>
      <c r="AL1113" t="str">
        <f>LOOKUP(AB1113,{0,4.31,5.38,6.45},{"Low","Medium Low","Medium High","High"})</f>
        <v>Medium High</v>
      </c>
      <c r="AM1113">
        <f>VLOOKUP(C1113,'CLEAN DATA'!$C$1:$BE$1213,25,FALSE)</f>
        <v>3</v>
      </c>
      <c r="AN1113">
        <f>VLOOKUP($C1113,'CLEAN DATA'!$C$1:$BE$1213,2,FALSE)</f>
        <v>55</v>
      </c>
      <c r="AO1113" t="str">
        <f t="shared" si="287"/>
        <v>51-60</v>
      </c>
      <c r="AP1113">
        <f>VLOOKUP(C1113,'AT Copy'!C1112:BP2324,66,FALSE)</f>
        <v>3</v>
      </c>
      <c r="AQ1113">
        <f>VLOOKUP(C1113,'AT Copy'!C1112:BP2324,40,FALSE)</f>
        <v>1</v>
      </c>
    </row>
    <row r="1114" spans="1:43" x14ac:dyDescent="0.2">
      <c r="A1114">
        <v>1113</v>
      </c>
      <c r="B1114" s="2">
        <v>44102.757060185184</v>
      </c>
      <c r="C1114" t="s">
        <v>1381</v>
      </c>
      <c r="D1114">
        <v>5</v>
      </c>
      <c r="E1114">
        <v>6</v>
      </c>
      <c r="F1114">
        <v>5</v>
      </c>
      <c r="G1114">
        <v>5</v>
      </c>
      <c r="H1114">
        <v>5</v>
      </c>
      <c r="I1114">
        <v>5</v>
      </c>
      <c r="J1114">
        <v>5</v>
      </c>
      <c r="K1114">
        <v>3</v>
      </c>
      <c r="L1114">
        <v>6</v>
      </c>
      <c r="M1114">
        <v>3</v>
      </c>
      <c r="N1114">
        <f t="shared" si="272"/>
        <v>5</v>
      </c>
      <c r="O1114">
        <f t="shared" si="273"/>
        <v>2</v>
      </c>
      <c r="P1114">
        <f t="shared" si="274"/>
        <v>5</v>
      </c>
      <c r="Q1114">
        <f t="shared" si="275"/>
        <v>3</v>
      </c>
      <c r="R1114">
        <f t="shared" si="276"/>
        <v>5</v>
      </c>
      <c r="S1114">
        <f t="shared" si="277"/>
        <v>3</v>
      </c>
      <c r="T1114">
        <f t="shared" si="278"/>
        <v>5</v>
      </c>
      <c r="U1114">
        <f t="shared" si="279"/>
        <v>5</v>
      </c>
      <c r="V1114">
        <f t="shared" si="280"/>
        <v>6</v>
      </c>
      <c r="W1114">
        <f t="shared" si="281"/>
        <v>5</v>
      </c>
      <c r="X1114">
        <f t="shared" si="282"/>
        <v>4</v>
      </c>
      <c r="Y1114">
        <f t="shared" si="283"/>
        <v>3.5</v>
      </c>
      <c r="Z1114">
        <f t="shared" si="284"/>
        <v>5</v>
      </c>
      <c r="AA1114">
        <f t="shared" si="285"/>
        <v>4.5</v>
      </c>
      <c r="AB1114">
        <f t="shared" si="286"/>
        <v>5</v>
      </c>
      <c r="AC1114">
        <v>4.4400000000000004</v>
      </c>
      <c r="AD1114">
        <v>5.23</v>
      </c>
      <c r="AE1114">
        <v>5.4</v>
      </c>
      <c r="AF1114">
        <v>4.83</v>
      </c>
      <c r="AG1114">
        <v>5.38</v>
      </c>
      <c r="AH1114" t="str">
        <f>LOOKUP(X1114,{0,2.99,4.44,5.89},{"Low","Medium Low","Medium High","High"})</f>
        <v>Medium Low</v>
      </c>
      <c r="AI1114" t="str">
        <f>LOOKUP(Y1114,{0,4.12,5.23,6.34},{"Low","Medium Low","Medium High","High"})</f>
        <v>Low</v>
      </c>
      <c r="AJ1114" t="str">
        <f>LOOKUP(Z1114,{0,4.08,5.4,6.72},{"Low","Medium Low","Medium High","High"})</f>
        <v>Medium Low</v>
      </c>
      <c r="AK1114" t="str">
        <f>LOOKUP(AA1114,{0,3.41,4.83,6.25},{"Low","Medium Low","Medium High","High"})</f>
        <v>Medium Low</v>
      </c>
      <c r="AL1114" t="str">
        <f>LOOKUP(AB1114,{0,4.31,5.38,6.45},{"Low","Medium Low","Medium High","High"})</f>
        <v>Medium Low</v>
      </c>
      <c r="AM1114">
        <f>VLOOKUP(C1114,'CLEAN DATA'!$C$1:$BE$1213,25,FALSE)</f>
        <v>11</v>
      </c>
      <c r="AN1114">
        <f>VLOOKUP($C1114,'CLEAN DATA'!$C$1:$BE$1213,2,FALSE)</f>
        <v>32</v>
      </c>
      <c r="AO1114" t="str">
        <f t="shared" si="287"/>
        <v>31-40</v>
      </c>
      <c r="AP1114">
        <f>VLOOKUP(C1114,'AT Copy'!C1113:BP2325,66,FALSE)</f>
        <v>3</v>
      </c>
      <c r="AQ1114">
        <f>VLOOKUP(C1114,'AT Copy'!C1113:BP2325,40,FALSE)</f>
        <v>0</v>
      </c>
    </row>
    <row r="1115" spans="1:43" x14ac:dyDescent="0.2">
      <c r="A1115">
        <v>1114</v>
      </c>
      <c r="B1115" s="2">
        <v>44102.757847222223</v>
      </c>
      <c r="C1115" t="s">
        <v>1383</v>
      </c>
      <c r="D1115">
        <v>4</v>
      </c>
      <c r="E1115">
        <v>3</v>
      </c>
      <c r="F1115">
        <v>3</v>
      </c>
      <c r="G1115">
        <v>3</v>
      </c>
      <c r="H1115">
        <v>4</v>
      </c>
      <c r="I1115">
        <v>3</v>
      </c>
      <c r="J1115">
        <v>5</v>
      </c>
      <c r="K1115">
        <v>2</v>
      </c>
      <c r="L1115">
        <v>2</v>
      </c>
      <c r="M1115">
        <v>3</v>
      </c>
      <c r="N1115">
        <f t="shared" si="272"/>
        <v>4</v>
      </c>
      <c r="O1115">
        <f t="shared" si="273"/>
        <v>5</v>
      </c>
      <c r="P1115">
        <f t="shared" si="274"/>
        <v>3</v>
      </c>
      <c r="Q1115">
        <f t="shared" si="275"/>
        <v>5</v>
      </c>
      <c r="R1115">
        <f t="shared" si="276"/>
        <v>4</v>
      </c>
      <c r="S1115">
        <f t="shared" si="277"/>
        <v>5</v>
      </c>
      <c r="T1115">
        <f t="shared" si="278"/>
        <v>5</v>
      </c>
      <c r="U1115">
        <f t="shared" si="279"/>
        <v>6</v>
      </c>
      <c r="V1115">
        <f t="shared" si="280"/>
        <v>2</v>
      </c>
      <c r="W1115">
        <f t="shared" si="281"/>
        <v>5</v>
      </c>
      <c r="X1115">
        <f t="shared" si="282"/>
        <v>4.5</v>
      </c>
      <c r="Y1115">
        <f t="shared" si="283"/>
        <v>5</v>
      </c>
      <c r="Z1115">
        <f t="shared" si="284"/>
        <v>4.5</v>
      </c>
      <c r="AA1115">
        <f t="shared" si="285"/>
        <v>3.5</v>
      </c>
      <c r="AB1115">
        <f t="shared" si="286"/>
        <v>4.5</v>
      </c>
      <c r="AC1115">
        <v>4.4400000000000004</v>
      </c>
      <c r="AD1115">
        <v>5.23</v>
      </c>
      <c r="AE1115">
        <v>5.4</v>
      </c>
      <c r="AF1115">
        <v>4.83</v>
      </c>
      <c r="AG1115">
        <v>5.38</v>
      </c>
      <c r="AH1115" t="str">
        <f>LOOKUP(X1115,{0,2.99,4.44,5.89},{"Low","Medium Low","Medium High","High"})</f>
        <v>Medium High</v>
      </c>
      <c r="AI1115" t="str">
        <f>LOOKUP(Y1115,{0,4.12,5.23,6.34},{"Low","Medium Low","Medium High","High"})</f>
        <v>Medium Low</v>
      </c>
      <c r="AJ1115" t="str">
        <f>LOOKUP(Z1115,{0,4.08,5.4,6.72},{"Low","Medium Low","Medium High","High"})</f>
        <v>Medium Low</v>
      </c>
      <c r="AK1115" t="str">
        <f>LOOKUP(AA1115,{0,3.41,4.83,6.25},{"Low","Medium Low","Medium High","High"})</f>
        <v>Medium Low</v>
      </c>
      <c r="AL1115" t="str">
        <f>LOOKUP(AB1115,{0,4.31,5.38,6.45},{"Low","Medium Low","Medium High","High"})</f>
        <v>Medium Low</v>
      </c>
      <c r="AM1115">
        <f>VLOOKUP(C1115,'CLEAN DATA'!$C$1:$BE$1213,25,FALSE)</f>
        <v>3</v>
      </c>
      <c r="AN1115">
        <f>VLOOKUP($C1115,'CLEAN DATA'!$C$1:$BE$1213,2,FALSE)</f>
        <v>29</v>
      </c>
      <c r="AO1115" t="str">
        <f t="shared" si="287"/>
        <v>&lt;=30</v>
      </c>
      <c r="AP1115">
        <f>VLOOKUP(C1115,'AT Copy'!C1114:BP2326,66,FALSE)</f>
        <v>7</v>
      </c>
      <c r="AQ1115">
        <f>VLOOKUP(C1115,'AT Copy'!C1114:BP2326,40,FALSE)</f>
        <v>1</v>
      </c>
    </row>
    <row r="1116" spans="1:43" x14ac:dyDescent="0.2">
      <c r="A1116">
        <v>1115</v>
      </c>
      <c r="B1116" s="2">
        <v>44102.757928240739</v>
      </c>
      <c r="C1116" t="s">
        <v>1384</v>
      </c>
      <c r="D1116">
        <v>3</v>
      </c>
      <c r="E1116">
        <v>3</v>
      </c>
      <c r="F1116">
        <v>6</v>
      </c>
      <c r="G1116">
        <v>6</v>
      </c>
      <c r="H1116">
        <v>5</v>
      </c>
      <c r="I1116">
        <v>6</v>
      </c>
      <c r="J1116">
        <v>6</v>
      </c>
      <c r="K1116">
        <v>2</v>
      </c>
      <c r="L1116">
        <v>3</v>
      </c>
      <c r="M1116">
        <v>2</v>
      </c>
      <c r="N1116">
        <f t="shared" si="272"/>
        <v>3</v>
      </c>
      <c r="O1116">
        <f t="shared" si="273"/>
        <v>5</v>
      </c>
      <c r="P1116">
        <f t="shared" si="274"/>
        <v>6</v>
      </c>
      <c r="Q1116">
        <f t="shared" si="275"/>
        <v>2</v>
      </c>
      <c r="R1116">
        <f t="shared" si="276"/>
        <v>5</v>
      </c>
      <c r="S1116">
        <f t="shared" si="277"/>
        <v>2</v>
      </c>
      <c r="T1116">
        <f t="shared" si="278"/>
        <v>6</v>
      </c>
      <c r="U1116">
        <f t="shared" si="279"/>
        <v>6</v>
      </c>
      <c r="V1116">
        <f t="shared" si="280"/>
        <v>3</v>
      </c>
      <c r="W1116">
        <f t="shared" si="281"/>
        <v>6</v>
      </c>
      <c r="X1116">
        <f t="shared" si="282"/>
        <v>2.5</v>
      </c>
      <c r="Y1116">
        <f t="shared" si="283"/>
        <v>5.5</v>
      </c>
      <c r="Z1116">
        <f t="shared" si="284"/>
        <v>6</v>
      </c>
      <c r="AA1116">
        <f t="shared" si="285"/>
        <v>2.5</v>
      </c>
      <c r="AB1116">
        <f t="shared" si="286"/>
        <v>5.5</v>
      </c>
      <c r="AC1116">
        <v>4.4400000000000004</v>
      </c>
      <c r="AD1116">
        <v>5.23</v>
      </c>
      <c r="AE1116">
        <v>5.4</v>
      </c>
      <c r="AF1116">
        <v>4.83</v>
      </c>
      <c r="AG1116">
        <v>5.38</v>
      </c>
      <c r="AH1116" t="str">
        <f>LOOKUP(X1116,{0,2.99,4.44,5.89},{"Low","Medium Low","Medium High","High"})</f>
        <v>Low</v>
      </c>
      <c r="AI1116" t="str">
        <f>LOOKUP(Y1116,{0,4.12,5.23,6.34},{"Low","Medium Low","Medium High","High"})</f>
        <v>Medium High</v>
      </c>
      <c r="AJ1116" t="str">
        <f>LOOKUP(Z1116,{0,4.08,5.4,6.72},{"Low","Medium Low","Medium High","High"})</f>
        <v>Medium High</v>
      </c>
      <c r="AK1116" t="str">
        <f>LOOKUP(AA1116,{0,3.41,4.83,6.25},{"Low","Medium Low","Medium High","High"})</f>
        <v>Low</v>
      </c>
      <c r="AL1116" t="str">
        <f>LOOKUP(AB1116,{0,4.31,5.38,6.45},{"Low","Medium Low","Medium High","High"})</f>
        <v>Medium High</v>
      </c>
      <c r="AM1116">
        <f>VLOOKUP(C1116,'CLEAN DATA'!$C$1:$BE$1213,25,FALSE)</f>
        <v>10</v>
      </c>
      <c r="AN1116">
        <f>VLOOKUP($C1116,'CLEAN DATA'!$C$1:$BE$1213,2,FALSE)</f>
        <v>25</v>
      </c>
      <c r="AO1116" t="str">
        <f t="shared" si="287"/>
        <v>&lt;=30</v>
      </c>
      <c r="AP1116">
        <f>VLOOKUP(C1116,'AT Copy'!C1115:BP2327,66,FALSE)</f>
        <v>5</v>
      </c>
      <c r="AQ1116">
        <f>VLOOKUP(C1116,'AT Copy'!C1115:BP2327,40,FALSE)</f>
        <v>0</v>
      </c>
    </row>
    <row r="1117" spans="1:43" x14ac:dyDescent="0.2">
      <c r="A1117">
        <v>1116</v>
      </c>
      <c r="B1117" s="2">
        <v>44102.757962962962</v>
      </c>
      <c r="C1117" t="s">
        <v>1385</v>
      </c>
      <c r="D1117">
        <v>7</v>
      </c>
      <c r="E1117">
        <v>6</v>
      </c>
      <c r="F1117">
        <v>7</v>
      </c>
      <c r="G1117">
        <v>2</v>
      </c>
      <c r="H1117">
        <v>7</v>
      </c>
      <c r="I1117">
        <v>7</v>
      </c>
      <c r="J1117">
        <v>7</v>
      </c>
      <c r="K1117">
        <v>3</v>
      </c>
      <c r="L1117">
        <v>7</v>
      </c>
      <c r="M1117">
        <v>6</v>
      </c>
      <c r="N1117">
        <f t="shared" si="272"/>
        <v>7</v>
      </c>
      <c r="O1117">
        <f t="shared" si="273"/>
        <v>2</v>
      </c>
      <c r="P1117">
        <f t="shared" si="274"/>
        <v>7</v>
      </c>
      <c r="Q1117">
        <f t="shared" si="275"/>
        <v>6</v>
      </c>
      <c r="R1117">
        <f t="shared" si="276"/>
        <v>7</v>
      </c>
      <c r="S1117">
        <f t="shared" si="277"/>
        <v>1</v>
      </c>
      <c r="T1117">
        <f t="shared" si="278"/>
        <v>7</v>
      </c>
      <c r="U1117">
        <f t="shared" si="279"/>
        <v>5</v>
      </c>
      <c r="V1117">
        <f t="shared" si="280"/>
        <v>7</v>
      </c>
      <c r="W1117">
        <f t="shared" si="281"/>
        <v>2</v>
      </c>
      <c r="X1117">
        <f t="shared" si="282"/>
        <v>4</v>
      </c>
      <c r="Y1117">
        <f t="shared" si="283"/>
        <v>4.5</v>
      </c>
      <c r="Z1117">
        <f t="shared" si="284"/>
        <v>6</v>
      </c>
      <c r="AA1117">
        <f t="shared" si="285"/>
        <v>6.5</v>
      </c>
      <c r="AB1117">
        <f t="shared" si="286"/>
        <v>4.5</v>
      </c>
      <c r="AC1117">
        <v>4.4400000000000004</v>
      </c>
      <c r="AD1117">
        <v>5.23</v>
      </c>
      <c r="AE1117">
        <v>5.4</v>
      </c>
      <c r="AF1117">
        <v>4.83</v>
      </c>
      <c r="AG1117">
        <v>5.38</v>
      </c>
      <c r="AH1117" t="str">
        <f>LOOKUP(X1117,{0,2.99,4.44,5.89},{"Low","Medium Low","Medium High","High"})</f>
        <v>Medium Low</v>
      </c>
      <c r="AI1117" t="str">
        <f>LOOKUP(Y1117,{0,4.12,5.23,6.34},{"Low","Medium Low","Medium High","High"})</f>
        <v>Medium Low</v>
      </c>
      <c r="AJ1117" t="str">
        <f>LOOKUP(Z1117,{0,4.08,5.4,6.72},{"Low","Medium Low","Medium High","High"})</f>
        <v>Medium High</v>
      </c>
      <c r="AK1117" t="str">
        <f>LOOKUP(AA1117,{0,3.41,4.83,6.25},{"Low","Medium Low","Medium High","High"})</f>
        <v>High</v>
      </c>
      <c r="AL1117" t="str">
        <f>LOOKUP(AB1117,{0,4.31,5.38,6.45},{"Low","Medium Low","Medium High","High"})</f>
        <v>Medium Low</v>
      </c>
      <c r="AM1117">
        <f>VLOOKUP(C1117,'CLEAN DATA'!$C$1:$BE$1213,25,FALSE)</f>
        <v>1</v>
      </c>
      <c r="AN1117">
        <f>VLOOKUP($C1117,'CLEAN DATA'!$C$1:$BE$1213,2,FALSE)</f>
        <v>28</v>
      </c>
      <c r="AO1117" t="str">
        <f t="shared" si="287"/>
        <v>&lt;=30</v>
      </c>
      <c r="AP1117">
        <f>VLOOKUP(C1117,'AT Copy'!C1116:BP2328,66,FALSE)</f>
        <v>3</v>
      </c>
      <c r="AQ1117">
        <f>VLOOKUP(C1117,'AT Copy'!C1116:BP2328,40,FALSE)</f>
        <v>0</v>
      </c>
    </row>
    <row r="1118" spans="1:43" x14ac:dyDescent="0.2">
      <c r="A1118">
        <v>1117</v>
      </c>
      <c r="B1118" s="2">
        <v>44102.758310185185</v>
      </c>
      <c r="C1118" t="s">
        <v>1386</v>
      </c>
      <c r="D1118">
        <v>6</v>
      </c>
      <c r="E1118">
        <v>6</v>
      </c>
      <c r="F1118">
        <v>7</v>
      </c>
      <c r="G1118">
        <v>4</v>
      </c>
      <c r="H1118">
        <v>6</v>
      </c>
      <c r="I1118">
        <v>7</v>
      </c>
      <c r="J1118">
        <v>7</v>
      </c>
      <c r="K1118">
        <v>5</v>
      </c>
      <c r="L1118">
        <v>7</v>
      </c>
      <c r="M1118">
        <v>7</v>
      </c>
      <c r="N1118">
        <f t="shared" si="272"/>
        <v>6</v>
      </c>
      <c r="O1118">
        <f t="shared" si="273"/>
        <v>2</v>
      </c>
      <c r="P1118">
        <f t="shared" si="274"/>
        <v>7</v>
      </c>
      <c r="Q1118">
        <f t="shared" si="275"/>
        <v>4</v>
      </c>
      <c r="R1118">
        <f t="shared" si="276"/>
        <v>6</v>
      </c>
      <c r="S1118">
        <f t="shared" si="277"/>
        <v>1</v>
      </c>
      <c r="T1118">
        <f t="shared" si="278"/>
        <v>7</v>
      </c>
      <c r="U1118">
        <f t="shared" si="279"/>
        <v>3</v>
      </c>
      <c r="V1118">
        <f t="shared" si="280"/>
        <v>7</v>
      </c>
      <c r="W1118">
        <f t="shared" si="281"/>
        <v>1</v>
      </c>
      <c r="X1118">
        <f t="shared" si="282"/>
        <v>3.5</v>
      </c>
      <c r="Y1118">
        <f t="shared" si="283"/>
        <v>4.5</v>
      </c>
      <c r="Z1118">
        <f t="shared" si="284"/>
        <v>5</v>
      </c>
      <c r="AA1118">
        <f t="shared" si="285"/>
        <v>5.5</v>
      </c>
      <c r="AB1118">
        <f t="shared" si="286"/>
        <v>3.5</v>
      </c>
      <c r="AC1118">
        <v>4.4400000000000004</v>
      </c>
      <c r="AD1118">
        <v>5.23</v>
      </c>
      <c r="AE1118">
        <v>5.4</v>
      </c>
      <c r="AF1118">
        <v>4.83</v>
      </c>
      <c r="AG1118">
        <v>5.38</v>
      </c>
      <c r="AH1118" t="str">
        <f>LOOKUP(X1118,{0,2.99,4.44,5.89},{"Low","Medium Low","Medium High","High"})</f>
        <v>Medium Low</v>
      </c>
      <c r="AI1118" t="str">
        <f>LOOKUP(Y1118,{0,4.12,5.23,6.34},{"Low","Medium Low","Medium High","High"})</f>
        <v>Medium Low</v>
      </c>
      <c r="AJ1118" t="str">
        <f>LOOKUP(Z1118,{0,4.08,5.4,6.72},{"Low","Medium Low","Medium High","High"})</f>
        <v>Medium Low</v>
      </c>
      <c r="AK1118" t="str">
        <f>LOOKUP(AA1118,{0,3.41,4.83,6.25},{"Low","Medium Low","Medium High","High"})</f>
        <v>Medium High</v>
      </c>
      <c r="AL1118" t="str">
        <f>LOOKUP(AB1118,{0,4.31,5.38,6.45},{"Low","Medium Low","Medium High","High"})</f>
        <v>Low</v>
      </c>
      <c r="AM1118">
        <f>VLOOKUP(C1118,'CLEAN DATA'!$C$1:$BE$1213,25,FALSE)</f>
        <v>1</v>
      </c>
      <c r="AN1118">
        <f>VLOOKUP($C1118,'CLEAN DATA'!$C$1:$BE$1213,2,FALSE)</f>
        <v>30</v>
      </c>
      <c r="AO1118" t="str">
        <f t="shared" si="287"/>
        <v>&lt;=30</v>
      </c>
      <c r="AP1118">
        <f>VLOOKUP(C1118,'AT Copy'!C1117:BP2329,66,FALSE)</f>
        <v>1</v>
      </c>
      <c r="AQ1118">
        <f>VLOOKUP(C1118,'AT Copy'!C1117:BP2329,40,FALSE)</f>
        <v>1</v>
      </c>
    </row>
    <row r="1119" spans="1:43" x14ac:dyDescent="0.2">
      <c r="A1119">
        <v>1118</v>
      </c>
      <c r="B1119" s="2">
        <v>44102.760567129626</v>
      </c>
      <c r="C1119" t="s">
        <v>1387</v>
      </c>
      <c r="D1119">
        <v>7</v>
      </c>
      <c r="E1119">
        <v>6</v>
      </c>
      <c r="F1119">
        <v>7</v>
      </c>
      <c r="G1119">
        <v>5</v>
      </c>
      <c r="H1119">
        <v>7</v>
      </c>
      <c r="I1119">
        <v>3</v>
      </c>
      <c r="J1119">
        <v>7</v>
      </c>
      <c r="K1119">
        <v>3</v>
      </c>
      <c r="L1119">
        <v>6</v>
      </c>
      <c r="M1119">
        <v>6</v>
      </c>
      <c r="N1119">
        <f t="shared" si="272"/>
        <v>7</v>
      </c>
      <c r="O1119">
        <f t="shared" si="273"/>
        <v>2</v>
      </c>
      <c r="P1119">
        <f t="shared" si="274"/>
        <v>7</v>
      </c>
      <c r="Q1119">
        <f t="shared" si="275"/>
        <v>3</v>
      </c>
      <c r="R1119">
        <f t="shared" si="276"/>
        <v>7</v>
      </c>
      <c r="S1119">
        <f t="shared" si="277"/>
        <v>5</v>
      </c>
      <c r="T1119">
        <f t="shared" si="278"/>
        <v>7</v>
      </c>
      <c r="U1119">
        <f t="shared" si="279"/>
        <v>5</v>
      </c>
      <c r="V1119">
        <f t="shared" si="280"/>
        <v>6</v>
      </c>
      <c r="W1119">
        <f t="shared" si="281"/>
        <v>2</v>
      </c>
      <c r="X1119">
        <f t="shared" si="282"/>
        <v>6</v>
      </c>
      <c r="Y1119">
        <f t="shared" si="283"/>
        <v>4.5</v>
      </c>
      <c r="Z1119">
        <f t="shared" si="284"/>
        <v>6</v>
      </c>
      <c r="AA1119">
        <f t="shared" si="285"/>
        <v>4.5</v>
      </c>
      <c r="AB1119">
        <f t="shared" si="286"/>
        <v>4.5</v>
      </c>
      <c r="AC1119">
        <v>4.4400000000000004</v>
      </c>
      <c r="AD1119">
        <v>5.23</v>
      </c>
      <c r="AE1119">
        <v>5.4</v>
      </c>
      <c r="AF1119">
        <v>4.83</v>
      </c>
      <c r="AG1119">
        <v>5.38</v>
      </c>
      <c r="AH1119" t="str">
        <f>LOOKUP(X1119,{0,2.99,4.44,5.89},{"Low","Medium Low","Medium High","High"})</f>
        <v>High</v>
      </c>
      <c r="AI1119" t="str">
        <f>LOOKUP(Y1119,{0,4.12,5.23,6.34},{"Low","Medium Low","Medium High","High"})</f>
        <v>Medium Low</v>
      </c>
      <c r="AJ1119" t="str">
        <f>LOOKUP(Z1119,{0,4.08,5.4,6.72},{"Low","Medium Low","Medium High","High"})</f>
        <v>Medium High</v>
      </c>
      <c r="AK1119" t="str">
        <f>LOOKUP(AA1119,{0,3.41,4.83,6.25},{"Low","Medium Low","Medium High","High"})</f>
        <v>Medium Low</v>
      </c>
      <c r="AL1119" t="str">
        <f>LOOKUP(AB1119,{0,4.31,5.38,6.45},{"Low","Medium Low","Medium High","High"})</f>
        <v>Medium Low</v>
      </c>
      <c r="AM1119">
        <f>VLOOKUP(C1119,'CLEAN DATA'!$C$1:$BE$1213,25,FALSE)</f>
        <v>1</v>
      </c>
      <c r="AN1119">
        <f>VLOOKUP($C1119,'CLEAN DATA'!$C$1:$BE$1213,2,FALSE)</f>
        <v>41</v>
      </c>
      <c r="AO1119" t="str">
        <f t="shared" si="287"/>
        <v>41-50</v>
      </c>
      <c r="AP1119">
        <f>VLOOKUP(C1119,'AT Copy'!C1118:BP2330,66,FALSE)</f>
        <v>7</v>
      </c>
      <c r="AQ1119">
        <f>VLOOKUP(C1119,'AT Copy'!C1118:BP2330,40,FALSE)</f>
        <v>1</v>
      </c>
    </row>
    <row r="1120" spans="1:43" x14ac:dyDescent="0.2">
      <c r="A1120">
        <v>1119</v>
      </c>
      <c r="B1120" s="2">
        <v>44102.760740740741</v>
      </c>
      <c r="C1120" t="s">
        <v>1388</v>
      </c>
      <c r="D1120">
        <v>5</v>
      </c>
      <c r="E1120">
        <v>5</v>
      </c>
      <c r="F1120">
        <v>4</v>
      </c>
      <c r="G1120">
        <v>4</v>
      </c>
      <c r="H1120">
        <v>6</v>
      </c>
      <c r="I1120">
        <v>4</v>
      </c>
      <c r="J1120">
        <v>7</v>
      </c>
      <c r="K1120">
        <v>3</v>
      </c>
      <c r="L1120">
        <v>5</v>
      </c>
      <c r="M1120">
        <v>7</v>
      </c>
      <c r="N1120">
        <f t="shared" si="272"/>
        <v>5</v>
      </c>
      <c r="O1120">
        <f t="shared" si="273"/>
        <v>3</v>
      </c>
      <c r="P1120">
        <f t="shared" si="274"/>
        <v>4</v>
      </c>
      <c r="Q1120">
        <f t="shared" si="275"/>
        <v>4</v>
      </c>
      <c r="R1120">
        <f t="shared" si="276"/>
        <v>6</v>
      </c>
      <c r="S1120">
        <f t="shared" si="277"/>
        <v>4</v>
      </c>
      <c r="T1120">
        <f t="shared" si="278"/>
        <v>7</v>
      </c>
      <c r="U1120">
        <f t="shared" si="279"/>
        <v>5</v>
      </c>
      <c r="V1120">
        <f t="shared" si="280"/>
        <v>5</v>
      </c>
      <c r="W1120">
        <f t="shared" si="281"/>
        <v>1</v>
      </c>
      <c r="X1120">
        <f t="shared" si="282"/>
        <v>4.5</v>
      </c>
      <c r="Y1120">
        <f t="shared" si="283"/>
        <v>5</v>
      </c>
      <c r="Z1120">
        <f t="shared" si="284"/>
        <v>4.5</v>
      </c>
      <c r="AA1120">
        <f t="shared" si="285"/>
        <v>4.5</v>
      </c>
      <c r="AB1120">
        <f t="shared" si="286"/>
        <v>3.5</v>
      </c>
      <c r="AC1120">
        <v>4.4400000000000004</v>
      </c>
      <c r="AD1120">
        <v>5.23</v>
      </c>
      <c r="AE1120">
        <v>5.4</v>
      </c>
      <c r="AF1120">
        <v>4.83</v>
      </c>
      <c r="AG1120">
        <v>5.38</v>
      </c>
      <c r="AH1120" t="str">
        <f>LOOKUP(X1120,{0,2.99,4.44,5.89},{"Low","Medium Low","Medium High","High"})</f>
        <v>Medium High</v>
      </c>
      <c r="AI1120" t="str">
        <f>LOOKUP(Y1120,{0,4.12,5.23,6.34},{"Low","Medium Low","Medium High","High"})</f>
        <v>Medium Low</v>
      </c>
      <c r="AJ1120" t="str">
        <f>LOOKUP(Z1120,{0,4.08,5.4,6.72},{"Low","Medium Low","Medium High","High"})</f>
        <v>Medium Low</v>
      </c>
      <c r="AK1120" t="str">
        <f>LOOKUP(AA1120,{0,3.41,4.83,6.25},{"Low","Medium Low","Medium High","High"})</f>
        <v>Medium Low</v>
      </c>
      <c r="AL1120" t="str">
        <f>LOOKUP(AB1120,{0,4.31,5.38,6.45},{"Low","Medium Low","Medium High","High"})</f>
        <v>Low</v>
      </c>
      <c r="AM1120">
        <f>VLOOKUP(C1120,'CLEAN DATA'!$C$1:$BE$1213,25,FALSE)</f>
        <v>10</v>
      </c>
      <c r="AN1120">
        <f>VLOOKUP($C1120,'CLEAN DATA'!$C$1:$BE$1213,2,FALSE)</f>
        <v>28</v>
      </c>
      <c r="AO1120" t="str">
        <f t="shared" si="287"/>
        <v>&lt;=30</v>
      </c>
      <c r="AP1120">
        <f>VLOOKUP(C1120,'AT Copy'!C1119:BP2331,66,FALSE)</f>
        <v>1</v>
      </c>
      <c r="AQ1120">
        <f>VLOOKUP(C1120,'AT Copy'!C1119:BP2331,40,FALSE)</f>
        <v>0</v>
      </c>
    </row>
    <row r="1121" spans="1:43" x14ac:dyDescent="0.2">
      <c r="A1121">
        <v>1120</v>
      </c>
      <c r="B1121" s="2">
        <v>44102.760937500003</v>
      </c>
      <c r="C1121" t="s">
        <v>1389</v>
      </c>
      <c r="D1121">
        <v>5</v>
      </c>
      <c r="E1121">
        <v>6</v>
      </c>
      <c r="F1121">
        <v>5</v>
      </c>
      <c r="G1121">
        <v>6</v>
      </c>
      <c r="H1121">
        <v>6</v>
      </c>
      <c r="I1121">
        <v>6</v>
      </c>
      <c r="J1121">
        <v>5</v>
      </c>
      <c r="K1121">
        <v>6</v>
      </c>
      <c r="L1121">
        <v>5</v>
      </c>
      <c r="M1121">
        <v>2</v>
      </c>
      <c r="N1121">
        <f t="shared" si="272"/>
        <v>5</v>
      </c>
      <c r="O1121">
        <f t="shared" si="273"/>
        <v>2</v>
      </c>
      <c r="P1121">
        <f t="shared" si="274"/>
        <v>5</v>
      </c>
      <c r="Q1121">
        <f t="shared" si="275"/>
        <v>2</v>
      </c>
      <c r="R1121">
        <f t="shared" si="276"/>
        <v>6</v>
      </c>
      <c r="S1121">
        <f t="shared" si="277"/>
        <v>2</v>
      </c>
      <c r="T1121">
        <f t="shared" si="278"/>
        <v>5</v>
      </c>
      <c r="U1121">
        <f t="shared" si="279"/>
        <v>2</v>
      </c>
      <c r="V1121">
        <f t="shared" si="280"/>
        <v>5</v>
      </c>
      <c r="W1121">
        <f t="shared" si="281"/>
        <v>6</v>
      </c>
      <c r="X1121">
        <f t="shared" si="282"/>
        <v>3.5</v>
      </c>
      <c r="Y1121">
        <f t="shared" si="283"/>
        <v>3.5</v>
      </c>
      <c r="Z1121">
        <f t="shared" si="284"/>
        <v>3.5</v>
      </c>
      <c r="AA1121">
        <f t="shared" si="285"/>
        <v>3.5</v>
      </c>
      <c r="AB1121">
        <f t="shared" si="286"/>
        <v>6</v>
      </c>
      <c r="AC1121">
        <v>4.4400000000000004</v>
      </c>
      <c r="AD1121">
        <v>5.23</v>
      </c>
      <c r="AE1121">
        <v>5.4</v>
      </c>
      <c r="AF1121">
        <v>4.83</v>
      </c>
      <c r="AG1121">
        <v>5.38</v>
      </c>
      <c r="AH1121" t="str">
        <f>LOOKUP(X1121,{0,2.99,4.44,5.89},{"Low","Medium Low","Medium High","High"})</f>
        <v>Medium Low</v>
      </c>
      <c r="AI1121" t="str">
        <f>LOOKUP(Y1121,{0,4.12,5.23,6.34},{"Low","Medium Low","Medium High","High"})</f>
        <v>Low</v>
      </c>
      <c r="AJ1121" t="str">
        <f>LOOKUP(Z1121,{0,4.08,5.4,6.72},{"Low","Medium Low","Medium High","High"})</f>
        <v>Low</v>
      </c>
      <c r="AK1121" t="str">
        <f>LOOKUP(AA1121,{0,3.41,4.83,6.25},{"Low","Medium Low","Medium High","High"})</f>
        <v>Medium Low</v>
      </c>
      <c r="AL1121" t="str">
        <f>LOOKUP(AB1121,{0,4.31,5.38,6.45},{"Low","Medium Low","Medium High","High"})</f>
        <v>Medium High</v>
      </c>
      <c r="AM1121">
        <f>VLOOKUP(C1121,'CLEAN DATA'!$C$1:$BE$1213,25,FALSE)</f>
        <v>3</v>
      </c>
      <c r="AN1121">
        <f>VLOOKUP($C1121,'CLEAN DATA'!$C$1:$BE$1213,2,FALSE)</f>
        <v>25</v>
      </c>
      <c r="AO1121" t="str">
        <f t="shared" si="287"/>
        <v>&lt;=30</v>
      </c>
      <c r="AP1121">
        <f>VLOOKUP(C1121,'AT Copy'!C1120:BP2332,66,FALSE)</f>
        <v>1</v>
      </c>
      <c r="AQ1121">
        <f>VLOOKUP(C1121,'AT Copy'!C1120:BP2332,40,FALSE)</f>
        <v>0</v>
      </c>
    </row>
    <row r="1122" spans="1:43" x14ac:dyDescent="0.2">
      <c r="A1122">
        <v>1121</v>
      </c>
      <c r="B1122" s="2">
        <v>44102.761284722219</v>
      </c>
      <c r="C1122" t="s">
        <v>1390</v>
      </c>
      <c r="D1122">
        <v>7</v>
      </c>
      <c r="E1122">
        <v>1</v>
      </c>
      <c r="F1122">
        <v>7</v>
      </c>
      <c r="G1122">
        <v>1</v>
      </c>
      <c r="H1122">
        <v>7</v>
      </c>
      <c r="I1122">
        <v>1</v>
      </c>
      <c r="J1122">
        <v>6</v>
      </c>
      <c r="K1122">
        <v>1</v>
      </c>
      <c r="L1122">
        <v>7</v>
      </c>
      <c r="M1122">
        <v>4</v>
      </c>
      <c r="N1122">
        <f t="shared" si="272"/>
        <v>7</v>
      </c>
      <c r="O1122">
        <f t="shared" si="273"/>
        <v>7</v>
      </c>
      <c r="P1122">
        <f t="shared" si="274"/>
        <v>7</v>
      </c>
      <c r="Q1122">
        <f t="shared" si="275"/>
        <v>7</v>
      </c>
      <c r="R1122">
        <f t="shared" si="276"/>
        <v>7</v>
      </c>
      <c r="S1122">
        <f t="shared" si="277"/>
        <v>7</v>
      </c>
      <c r="T1122">
        <f t="shared" si="278"/>
        <v>6</v>
      </c>
      <c r="U1122">
        <f t="shared" si="279"/>
        <v>7</v>
      </c>
      <c r="V1122">
        <f t="shared" si="280"/>
        <v>7</v>
      </c>
      <c r="W1122">
        <f t="shared" si="281"/>
        <v>4</v>
      </c>
      <c r="X1122">
        <f t="shared" si="282"/>
        <v>7</v>
      </c>
      <c r="Y1122">
        <f t="shared" si="283"/>
        <v>6.5</v>
      </c>
      <c r="Z1122">
        <f t="shared" si="284"/>
        <v>7</v>
      </c>
      <c r="AA1122">
        <f t="shared" si="285"/>
        <v>7</v>
      </c>
      <c r="AB1122">
        <f t="shared" si="286"/>
        <v>5.5</v>
      </c>
      <c r="AC1122">
        <v>4.4400000000000004</v>
      </c>
      <c r="AD1122">
        <v>5.23</v>
      </c>
      <c r="AE1122">
        <v>5.4</v>
      </c>
      <c r="AF1122">
        <v>4.83</v>
      </c>
      <c r="AG1122">
        <v>5.38</v>
      </c>
      <c r="AH1122" t="str">
        <f>LOOKUP(X1122,{0,2.99,4.44,5.89},{"Low","Medium Low","Medium High","High"})</f>
        <v>High</v>
      </c>
      <c r="AI1122" t="str">
        <f>LOOKUP(Y1122,{0,4.12,5.23,6.34},{"Low","Medium Low","Medium High","High"})</f>
        <v>High</v>
      </c>
      <c r="AJ1122" t="str">
        <f>LOOKUP(Z1122,{0,4.08,5.4,6.72},{"Low","Medium Low","Medium High","High"})</f>
        <v>High</v>
      </c>
      <c r="AK1122" t="str">
        <f>LOOKUP(AA1122,{0,3.41,4.83,6.25},{"Low","Medium Low","Medium High","High"})</f>
        <v>High</v>
      </c>
      <c r="AL1122" t="str">
        <f>LOOKUP(AB1122,{0,4.31,5.38,6.45},{"Low","Medium Low","Medium High","High"})</f>
        <v>Medium High</v>
      </c>
      <c r="AM1122">
        <f>VLOOKUP(C1122,'CLEAN DATA'!$C$1:$BE$1213,25,FALSE)</f>
        <v>1</v>
      </c>
      <c r="AN1122">
        <f>VLOOKUP($C1122,'CLEAN DATA'!$C$1:$BE$1213,2,FALSE)</f>
        <v>28</v>
      </c>
      <c r="AO1122" t="str">
        <f t="shared" si="287"/>
        <v>&lt;=30</v>
      </c>
      <c r="AP1122">
        <f>VLOOKUP(C1122,'AT Copy'!C1121:BP2333,66,FALSE)</f>
        <v>4</v>
      </c>
      <c r="AQ1122">
        <f>VLOOKUP(C1122,'AT Copy'!C1121:BP2333,40,FALSE)</f>
        <v>1</v>
      </c>
    </row>
    <row r="1123" spans="1:43" x14ac:dyDescent="0.2">
      <c r="A1123">
        <v>1122</v>
      </c>
      <c r="B1123" s="2">
        <v>44102.761400462965</v>
      </c>
      <c r="C1123" t="s">
        <v>1391</v>
      </c>
      <c r="D1123">
        <v>5</v>
      </c>
      <c r="E1123">
        <v>5</v>
      </c>
      <c r="F1123">
        <v>3</v>
      </c>
      <c r="G1123">
        <v>4</v>
      </c>
      <c r="H1123">
        <v>7</v>
      </c>
      <c r="I1123">
        <v>3</v>
      </c>
      <c r="J1123">
        <v>7</v>
      </c>
      <c r="K1123">
        <v>4</v>
      </c>
      <c r="L1123">
        <v>5</v>
      </c>
      <c r="M1123">
        <v>1</v>
      </c>
      <c r="N1123">
        <f t="shared" si="272"/>
        <v>5</v>
      </c>
      <c r="O1123">
        <f t="shared" si="273"/>
        <v>3</v>
      </c>
      <c r="P1123">
        <f t="shared" si="274"/>
        <v>3</v>
      </c>
      <c r="Q1123">
        <f t="shared" si="275"/>
        <v>4</v>
      </c>
      <c r="R1123">
        <f t="shared" si="276"/>
        <v>7</v>
      </c>
      <c r="S1123">
        <f t="shared" si="277"/>
        <v>5</v>
      </c>
      <c r="T1123">
        <f t="shared" si="278"/>
        <v>7</v>
      </c>
      <c r="U1123">
        <f t="shared" si="279"/>
        <v>4</v>
      </c>
      <c r="V1123">
        <f t="shared" si="280"/>
        <v>5</v>
      </c>
      <c r="W1123">
        <f t="shared" si="281"/>
        <v>7</v>
      </c>
      <c r="X1123">
        <f t="shared" si="282"/>
        <v>5</v>
      </c>
      <c r="Y1123">
        <f t="shared" si="283"/>
        <v>5</v>
      </c>
      <c r="Z1123">
        <f t="shared" si="284"/>
        <v>3.5</v>
      </c>
      <c r="AA1123">
        <f t="shared" si="285"/>
        <v>4.5</v>
      </c>
      <c r="AB1123">
        <f t="shared" si="286"/>
        <v>7</v>
      </c>
      <c r="AC1123">
        <v>4.4400000000000004</v>
      </c>
      <c r="AD1123">
        <v>5.23</v>
      </c>
      <c r="AE1123">
        <v>5.4</v>
      </c>
      <c r="AF1123">
        <v>4.83</v>
      </c>
      <c r="AG1123">
        <v>5.38</v>
      </c>
      <c r="AH1123" t="str">
        <f>LOOKUP(X1123,{0,2.99,4.44,5.89},{"Low","Medium Low","Medium High","High"})</f>
        <v>Medium High</v>
      </c>
      <c r="AI1123" t="str">
        <f>LOOKUP(Y1123,{0,4.12,5.23,6.34},{"Low","Medium Low","Medium High","High"})</f>
        <v>Medium Low</v>
      </c>
      <c r="AJ1123" t="str">
        <f>LOOKUP(Z1123,{0,4.08,5.4,6.72},{"Low","Medium Low","Medium High","High"})</f>
        <v>Low</v>
      </c>
      <c r="AK1123" t="str">
        <f>LOOKUP(AA1123,{0,3.41,4.83,6.25},{"Low","Medium Low","Medium High","High"})</f>
        <v>Medium Low</v>
      </c>
      <c r="AL1123" t="str">
        <f>LOOKUP(AB1123,{0,4.31,5.38,6.45},{"Low","Medium Low","Medium High","High"})</f>
        <v>High</v>
      </c>
      <c r="AM1123">
        <f>VLOOKUP(C1123,'CLEAN DATA'!$C$1:$BE$1213,25,FALSE)</f>
        <v>12</v>
      </c>
      <c r="AN1123">
        <f>VLOOKUP($C1123,'CLEAN DATA'!$C$1:$BE$1213,2,FALSE)</f>
        <v>45</v>
      </c>
      <c r="AO1123" t="str">
        <f t="shared" si="287"/>
        <v>41-50</v>
      </c>
      <c r="AP1123">
        <f>VLOOKUP(C1123,'AT Copy'!C1122:BP2334,66,FALSE)</f>
        <v>7</v>
      </c>
      <c r="AQ1123">
        <f>VLOOKUP(C1123,'AT Copy'!C1122:BP2334,40,FALSE)</f>
        <v>1</v>
      </c>
    </row>
    <row r="1124" spans="1:43" x14ac:dyDescent="0.2">
      <c r="A1124">
        <v>1123</v>
      </c>
      <c r="B1124" s="2">
        <v>44102.761435185188</v>
      </c>
      <c r="C1124" t="s">
        <v>1393</v>
      </c>
      <c r="D1124">
        <v>6</v>
      </c>
      <c r="E1124">
        <v>1</v>
      </c>
      <c r="F1124">
        <v>7</v>
      </c>
      <c r="G1124">
        <v>2</v>
      </c>
      <c r="H1124">
        <v>5</v>
      </c>
      <c r="I1124">
        <v>3</v>
      </c>
      <c r="J1124">
        <v>7</v>
      </c>
      <c r="K1124">
        <v>4</v>
      </c>
      <c r="L1124">
        <v>7</v>
      </c>
      <c r="M1124">
        <v>3</v>
      </c>
      <c r="N1124">
        <f t="shared" si="272"/>
        <v>6</v>
      </c>
      <c r="O1124">
        <f t="shared" si="273"/>
        <v>7</v>
      </c>
      <c r="P1124">
        <f t="shared" si="274"/>
        <v>7</v>
      </c>
      <c r="Q1124">
        <f t="shared" si="275"/>
        <v>6</v>
      </c>
      <c r="R1124">
        <f t="shared" si="276"/>
        <v>5</v>
      </c>
      <c r="S1124">
        <f t="shared" si="277"/>
        <v>5</v>
      </c>
      <c r="T1124">
        <f t="shared" si="278"/>
        <v>7</v>
      </c>
      <c r="U1124">
        <f t="shared" si="279"/>
        <v>4</v>
      </c>
      <c r="V1124">
        <f t="shared" si="280"/>
        <v>7</v>
      </c>
      <c r="W1124">
        <f t="shared" si="281"/>
        <v>5</v>
      </c>
      <c r="X1124">
        <f t="shared" si="282"/>
        <v>5.5</v>
      </c>
      <c r="Y1124">
        <f t="shared" si="283"/>
        <v>7</v>
      </c>
      <c r="Z1124">
        <f t="shared" si="284"/>
        <v>5.5</v>
      </c>
      <c r="AA1124">
        <f t="shared" si="285"/>
        <v>6.5</v>
      </c>
      <c r="AB1124">
        <f t="shared" si="286"/>
        <v>5</v>
      </c>
      <c r="AC1124">
        <v>4.4400000000000004</v>
      </c>
      <c r="AD1124">
        <v>5.23</v>
      </c>
      <c r="AE1124">
        <v>5.4</v>
      </c>
      <c r="AF1124">
        <v>4.83</v>
      </c>
      <c r="AG1124">
        <v>5.38</v>
      </c>
      <c r="AH1124" t="str">
        <f>LOOKUP(X1124,{0,2.99,4.44,5.89},{"Low","Medium Low","Medium High","High"})</f>
        <v>Medium High</v>
      </c>
      <c r="AI1124" t="str">
        <f>LOOKUP(Y1124,{0,4.12,5.23,6.34},{"Low","Medium Low","Medium High","High"})</f>
        <v>High</v>
      </c>
      <c r="AJ1124" t="str">
        <f>LOOKUP(Z1124,{0,4.08,5.4,6.72},{"Low","Medium Low","Medium High","High"})</f>
        <v>Medium High</v>
      </c>
      <c r="AK1124" t="str">
        <f>LOOKUP(AA1124,{0,3.41,4.83,6.25},{"Low","Medium Low","Medium High","High"})</f>
        <v>High</v>
      </c>
      <c r="AL1124" t="str">
        <f>LOOKUP(AB1124,{0,4.31,5.38,6.45},{"Low","Medium Low","Medium High","High"})</f>
        <v>Medium Low</v>
      </c>
      <c r="AM1124">
        <f>VLOOKUP(C1124,'CLEAN DATA'!$C$1:$BE$1213,25,FALSE)</f>
        <v>3</v>
      </c>
      <c r="AN1124">
        <f>VLOOKUP($C1124,'CLEAN DATA'!$C$1:$BE$1213,2,FALSE)</f>
        <v>72</v>
      </c>
      <c r="AO1124" t="str">
        <f t="shared" si="287"/>
        <v>60+</v>
      </c>
      <c r="AP1124">
        <f>VLOOKUP(C1124,'AT Copy'!C1123:BP2335,66,FALSE)</f>
        <v>4</v>
      </c>
      <c r="AQ1124">
        <f>VLOOKUP(C1124,'AT Copy'!C1123:BP2335,40,FALSE)</f>
        <v>1</v>
      </c>
    </row>
    <row r="1125" spans="1:43" x14ac:dyDescent="0.2">
      <c r="A1125">
        <v>1124</v>
      </c>
      <c r="B1125" s="2">
        <v>44102.76158564815</v>
      </c>
      <c r="C1125" t="s">
        <v>1394</v>
      </c>
      <c r="D1125">
        <v>4</v>
      </c>
      <c r="E1125">
        <v>3</v>
      </c>
      <c r="F1125">
        <v>3</v>
      </c>
      <c r="G1125">
        <v>5</v>
      </c>
      <c r="H1125">
        <v>3</v>
      </c>
      <c r="I1125">
        <v>6</v>
      </c>
      <c r="J1125">
        <v>4</v>
      </c>
      <c r="K1125">
        <v>4</v>
      </c>
      <c r="L1125">
        <v>3</v>
      </c>
      <c r="M1125">
        <v>5</v>
      </c>
      <c r="N1125">
        <f t="shared" si="272"/>
        <v>4</v>
      </c>
      <c r="O1125">
        <f t="shared" si="273"/>
        <v>5</v>
      </c>
      <c r="P1125">
        <f t="shared" si="274"/>
        <v>3</v>
      </c>
      <c r="Q1125">
        <f t="shared" si="275"/>
        <v>3</v>
      </c>
      <c r="R1125">
        <f t="shared" si="276"/>
        <v>3</v>
      </c>
      <c r="S1125">
        <f t="shared" si="277"/>
        <v>2</v>
      </c>
      <c r="T1125">
        <f t="shared" si="278"/>
        <v>4</v>
      </c>
      <c r="U1125">
        <f t="shared" si="279"/>
        <v>4</v>
      </c>
      <c r="V1125">
        <f t="shared" si="280"/>
        <v>3</v>
      </c>
      <c r="W1125">
        <f t="shared" si="281"/>
        <v>3</v>
      </c>
      <c r="X1125">
        <f t="shared" si="282"/>
        <v>3</v>
      </c>
      <c r="Y1125">
        <f t="shared" si="283"/>
        <v>4.5</v>
      </c>
      <c r="Z1125">
        <f t="shared" si="284"/>
        <v>3.5</v>
      </c>
      <c r="AA1125">
        <f t="shared" si="285"/>
        <v>3</v>
      </c>
      <c r="AB1125">
        <f t="shared" si="286"/>
        <v>3</v>
      </c>
      <c r="AC1125">
        <v>4.4400000000000004</v>
      </c>
      <c r="AD1125">
        <v>5.23</v>
      </c>
      <c r="AE1125">
        <v>5.4</v>
      </c>
      <c r="AF1125">
        <v>4.83</v>
      </c>
      <c r="AG1125">
        <v>5.38</v>
      </c>
      <c r="AH1125" t="str">
        <f>LOOKUP(X1125,{0,2.99,4.44,5.89},{"Low","Medium Low","Medium High","High"})</f>
        <v>Medium Low</v>
      </c>
      <c r="AI1125" t="str">
        <f>LOOKUP(Y1125,{0,4.12,5.23,6.34},{"Low","Medium Low","Medium High","High"})</f>
        <v>Medium Low</v>
      </c>
      <c r="AJ1125" t="str">
        <f>LOOKUP(Z1125,{0,4.08,5.4,6.72},{"Low","Medium Low","Medium High","High"})</f>
        <v>Low</v>
      </c>
      <c r="AK1125" t="str">
        <f>LOOKUP(AA1125,{0,3.41,4.83,6.25},{"Low","Medium Low","Medium High","High"})</f>
        <v>Low</v>
      </c>
      <c r="AL1125" t="str">
        <f>LOOKUP(AB1125,{0,4.31,5.38,6.45},{"Low","Medium Low","Medium High","High"})</f>
        <v>Low</v>
      </c>
      <c r="AM1125">
        <f>VLOOKUP(C1125,'CLEAN DATA'!$C$1:$BE$1213,25,FALSE)</f>
        <v>3</v>
      </c>
      <c r="AN1125">
        <f>VLOOKUP($C1125,'CLEAN DATA'!$C$1:$BE$1213,2,FALSE)</f>
        <v>51</v>
      </c>
      <c r="AO1125" t="str">
        <f t="shared" si="287"/>
        <v>51-60</v>
      </c>
      <c r="AP1125">
        <f>VLOOKUP(C1125,'AT Copy'!C1124:BP2336,66,FALSE)</f>
        <v>1</v>
      </c>
      <c r="AQ1125">
        <f>VLOOKUP(C1125,'AT Copy'!C1124:BP2336,40,FALSE)</f>
        <v>0</v>
      </c>
    </row>
    <row r="1126" spans="1:43" x14ac:dyDescent="0.2">
      <c r="A1126">
        <v>1125</v>
      </c>
      <c r="B1126" s="2">
        <v>44102.761874999997</v>
      </c>
      <c r="C1126" t="s">
        <v>1395</v>
      </c>
      <c r="D1126">
        <v>5</v>
      </c>
      <c r="E1126">
        <v>1</v>
      </c>
      <c r="F1126">
        <v>5</v>
      </c>
      <c r="G1126">
        <v>4</v>
      </c>
      <c r="H1126">
        <v>5</v>
      </c>
      <c r="I1126">
        <v>3</v>
      </c>
      <c r="J1126">
        <v>6</v>
      </c>
      <c r="K1126">
        <v>5</v>
      </c>
      <c r="L1126">
        <v>2</v>
      </c>
      <c r="M1126">
        <v>2</v>
      </c>
      <c r="N1126">
        <f t="shared" si="272"/>
        <v>5</v>
      </c>
      <c r="O1126">
        <f t="shared" si="273"/>
        <v>7</v>
      </c>
      <c r="P1126">
        <f t="shared" si="274"/>
        <v>5</v>
      </c>
      <c r="Q1126">
        <f t="shared" si="275"/>
        <v>4</v>
      </c>
      <c r="R1126">
        <f t="shared" si="276"/>
        <v>5</v>
      </c>
      <c r="S1126">
        <f t="shared" si="277"/>
        <v>5</v>
      </c>
      <c r="T1126">
        <f t="shared" si="278"/>
        <v>6</v>
      </c>
      <c r="U1126">
        <f t="shared" si="279"/>
        <v>3</v>
      </c>
      <c r="V1126">
        <f t="shared" si="280"/>
        <v>2</v>
      </c>
      <c r="W1126">
        <f t="shared" si="281"/>
        <v>6</v>
      </c>
      <c r="X1126">
        <f t="shared" si="282"/>
        <v>5</v>
      </c>
      <c r="Y1126">
        <f t="shared" si="283"/>
        <v>6.5</v>
      </c>
      <c r="Z1126">
        <f t="shared" si="284"/>
        <v>4</v>
      </c>
      <c r="AA1126">
        <f t="shared" si="285"/>
        <v>3</v>
      </c>
      <c r="AB1126">
        <f t="shared" si="286"/>
        <v>5.5</v>
      </c>
      <c r="AC1126">
        <v>4.4400000000000004</v>
      </c>
      <c r="AD1126">
        <v>5.23</v>
      </c>
      <c r="AE1126">
        <v>5.4</v>
      </c>
      <c r="AF1126">
        <v>4.83</v>
      </c>
      <c r="AG1126">
        <v>5.38</v>
      </c>
      <c r="AH1126" t="str">
        <f>LOOKUP(X1126,{0,2.99,4.44,5.89},{"Low","Medium Low","Medium High","High"})</f>
        <v>Medium High</v>
      </c>
      <c r="AI1126" t="str">
        <f>LOOKUP(Y1126,{0,4.12,5.23,6.34},{"Low","Medium Low","Medium High","High"})</f>
        <v>High</v>
      </c>
      <c r="AJ1126" t="str">
        <f>LOOKUP(Z1126,{0,4.08,5.4,6.72},{"Low","Medium Low","Medium High","High"})</f>
        <v>Low</v>
      </c>
      <c r="AK1126" t="str">
        <f>LOOKUP(AA1126,{0,3.41,4.83,6.25},{"Low","Medium Low","Medium High","High"})</f>
        <v>Low</v>
      </c>
      <c r="AL1126" t="str">
        <f>LOOKUP(AB1126,{0,4.31,5.38,6.45},{"Low","Medium Low","Medium High","High"})</f>
        <v>Medium High</v>
      </c>
      <c r="AM1126">
        <f>VLOOKUP(C1126,'CLEAN DATA'!$C$1:$BE$1213,25,FALSE)</f>
        <v>9</v>
      </c>
      <c r="AN1126">
        <f>VLOOKUP($C1126,'CLEAN DATA'!$C$1:$BE$1213,2,FALSE)</f>
        <v>39</v>
      </c>
      <c r="AO1126" t="str">
        <f t="shared" si="287"/>
        <v>31-40</v>
      </c>
      <c r="AP1126">
        <f>VLOOKUP(C1126,'AT Copy'!C1125:BP2337,66,FALSE)</f>
        <v>6</v>
      </c>
      <c r="AQ1126">
        <f>VLOOKUP(C1126,'AT Copy'!C1125:BP2337,40,FALSE)</f>
        <v>1</v>
      </c>
    </row>
    <row r="1127" spans="1:43" x14ac:dyDescent="0.2">
      <c r="A1127">
        <v>1126</v>
      </c>
      <c r="B1127" s="2">
        <v>44102.762858796297</v>
      </c>
      <c r="C1127" t="s">
        <v>1396</v>
      </c>
      <c r="D1127">
        <v>3</v>
      </c>
      <c r="E1127">
        <v>2</v>
      </c>
      <c r="F1127">
        <v>2</v>
      </c>
      <c r="G1127">
        <v>5</v>
      </c>
      <c r="H1127">
        <v>3</v>
      </c>
      <c r="I1127">
        <v>5</v>
      </c>
      <c r="J1127">
        <v>4</v>
      </c>
      <c r="K1127">
        <v>4</v>
      </c>
      <c r="L1127">
        <v>4</v>
      </c>
      <c r="M1127">
        <v>1</v>
      </c>
      <c r="N1127">
        <f t="shared" si="272"/>
        <v>3</v>
      </c>
      <c r="O1127">
        <f t="shared" si="273"/>
        <v>6</v>
      </c>
      <c r="P1127">
        <f t="shared" si="274"/>
        <v>2</v>
      </c>
      <c r="Q1127">
        <f t="shared" si="275"/>
        <v>3</v>
      </c>
      <c r="R1127">
        <f t="shared" si="276"/>
        <v>3</v>
      </c>
      <c r="S1127">
        <f t="shared" si="277"/>
        <v>3</v>
      </c>
      <c r="T1127">
        <f t="shared" si="278"/>
        <v>4</v>
      </c>
      <c r="U1127">
        <f t="shared" si="279"/>
        <v>4</v>
      </c>
      <c r="V1127">
        <f t="shared" si="280"/>
        <v>4</v>
      </c>
      <c r="W1127">
        <f t="shared" si="281"/>
        <v>7</v>
      </c>
      <c r="X1127">
        <f t="shared" si="282"/>
        <v>3</v>
      </c>
      <c r="Y1127">
        <f t="shared" si="283"/>
        <v>5</v>
      </c>
      <c r="Z1127">
        <f t="shared" si="284"/>
        <v>3</v>
      </c>
      <c r="AA1127">
        <f t="shared" si="285"/>
        <v>3.5</v>
      </c>
      <c r="AB1127">
        <f t="shared" si="286"/>
        <v>5</v>
      </c>
      <c r="AC1127">
        <v>4.4400000000000004</v>
      </c>
      <c r="AD1127">
        <v>5.23</v>
      </c>
      <c r="AE1127">
        <v>5.4</v>
      </c>
      <c r="AF1127">
        <v>4.83</v>
      </c>
      <c r="AG1127">
        <v>5.38</v>
      </c>
      <c r="AH1127" t="str">
        <f>LOOKUP(X1127,{0,2.99,4.44,5.89},{"Low","Medium Low","Medium High","High"})</f>
        <v>Medium Low</v>
      </c>
      <c r="AI1127" t="str">
        <f>LOOKUP(Y1127,{0,4.12,5.23,6.34},{"Low","Medium Low","Medium High","High"})</f>
        <v>Medium Low</v>
      </c>
      <c r="AJ1127" t="str">
        <f>LOOKUP(Z1127,{0,4.08,5.4,6.72},{"Low","Medium Low","Medium High","High"})</f>
        <v>Low</v>
      </c>
      <c r="AK1127" t="str">
        <f>LOOKUP(AA1127,{0,3.41,4.83,6.25},{"Low","Medium Low","Medium High","High"})</f>
        <v>Medium Low</v>
      </c>
      <c r="AL1127" t="str">
        <f>LOOKUP(AB1127,{0,4.31,5.38,6.45},{"Low","Medium Low","Medium High","High"})</f>
        <v>Medium Low</v>
      </c>
      <c r="AM1127">
        <f>VLOOKUP(C1127,'CLEAN DATA'!$C$1:$BE$1213,25,FALSE)</f>
        <v>3</v>
      </c>
      <c r="AN1127">
        <f>VLOOKUP($C1127,'CLEAN DATA'!$C$1:$BE$1213,2,FALSE)</f>
        <v>18</v>
      </c>
      <c r="AO1127" t="str">
        <f t="shared" si="287"/>
        <v>&lt;=30</v>
      </c>
      <c r="AP1127">
        <f>VLOOKUP(C1127,'AT Copy'!C1126:BP2338,66,FALSE)</f>
        <v>1</v>
      </c>
      <c r="AQ1127">
        <f>VLOOKUP(C1127,'AT Copy'!C1126:BP2338,40,FALSE)</f>
        <v>0</v>
      </c>
    </row>
    <row r="1128" spans="1:43" x14ac:dyDescent="0.2">
      <c r="A1128">
        <v>1127</v>
      </c>
      <c r="B1128" s="2">
        <v>44102.763437499998</v>
      </c>
      <c r="C1128" t="s">
        <v>1397</v>
      </c>
      <c r="D1128">
        <v>6</v>
      </c>
      <c r="E1128">
        <v>3</v>
      </c>
      <c r="F1128">
        <v>7</v>
      </c>
      <c r="G1128">
        <v>5</v>
      </c>
      <c r="H1128">
        <v>4</v>
      </c>
      <c r="I1128">
        <v>3</v>
      </c>
      <c r="J1128">
        <v>3</v>
      </c>
      <c r="K1128">
        <v>3</v>
      </c>
      <c r="L1128">
        <v>3</v>
      </c>
      <c r="M1128">
        <v>4</v>
      </c>
      <c r="N1128">
        <f t="shared" si="272"/>
        <v>6</v>
      </c>
      <c r="O1128">
        <f t="shared" si="273"/>
        <v>5</v>
      </c>
      <c r="P1128">
        <f t="shared" si="274"/>
        <v>7</v>
      </c>
      <c r="Q1128">
        <f t="shared" si="275"/>
        <v>3</v>
      </c>
      <c r="R1128">
        <f t="shared" si="276"/>
        <v>4</v>
      </c>
      <c r="S1128">
        <f t="shared" si="277"/>
        <v>5</v>
      </c>
      <c r="T1128">
        <f t="shared" si="278"/>
        <v>3</v>
      </c>
      <c r="U1128">
        <f t="shared" si="279"/>
        <v>5</v>
      </c>
      <c r="V1128">
        <f t="shared" si="280"/>
        <v>3</v>
      </c>
      <c r="W1128">
        <f t="shared" si="281"/>
        <v>4</v>
      </c>
      <c r="X1128">
        <f t="shared" si="282"/>
        <v>5.5</v>
      </c>
      <c r="Y1128">
        <f t="shared" si="283"/>
        <v>4</v>
      </c>
      <c r="Z1128">
        <f t="shared" si="284"/>
        <v>6</v>
      </c>
      <c r="AA1128">
        <f t="shared" si="285"/>
        <v>3</v>
      </c>
      <c r="AB1128">
        <f t="shared" si="286"/>
        <v>4</v>
      </c>
      <c r="AC1128">
        <v>4.4400000000000004</v>
      </c>
      <c r="AD1128">
        <v>5.23</v>
      </c>
      <c r="AE1128">
        <v>5.4</v>
      </c>
      <c r="AF1128">
        <v>4.83</v>
      </c>
      <c r="AG1128">
        <v>5.38</v>
      </c>
      <c r="AH1128" t="str">
        <f>LOOKUP(X1128,{0,2.99,4.44,5.89},{"Low","Medium Low","Medium High","High"})</f>
        <v>Medium High</v>
      </c>
      <c r="AI1128" t="str">
        <f>LOOKUP(Y1128,{0,4.12,5.23,6.34},{"Low","Medium Low","Medium High","High"})</f>
        <v>Low</v>
      </c>
      <c r="AJ1128" t="str">
        <f>LOOKUP(Z1128,{0,4.08,5.4,6.72},{"Low","Medium Low","Medium High","High"})</f>
        <v>Medium High</v>
      </c>
      <c r="AK1128" t="str">
        <f>LOOKUP(AA1128,{0,3.41,4.83,6.25},{"Low","Medium Low","Medium High","High"})</f>
        <v>Low</v>
      </c>
      <c r="AL1128" t="str">
        <f>LOOKUP(AB1128,{0,4.31,5.38,6.45},{"Low","Medium Low","Medium High","High"})</f>
        <v>Low</v>
      </c>
      <c r="AM1128">
        <f>VLOOKUP(C1128,'CLEAN DATA'!$C$1:$BE$1213,25,FALSE)</f>
        <v>9</v>
      </c>
      <c r="AN1128">
        <f>VLOOKUP($C1128,'CLEAN DATA'!$C$1:$BE$1213,2,FALSE)</f>
        <v>32</v>
      </c>
      <c r="AO1128" t="str">
        <f t="shared" si="287"/>
        <v>31-40</v>
      </c>
      <c r="AP1128">
        <f>VLOOKUP(C1128,'AT Copy'!C1127:BP2339,66,FALSE)</f>
        <v>7</v>
      </c>
      <c r="AQ1128">
        <f>VLOOKUP(C1128,'AT Copy'!C1127:BP2339,40,FALSE)</f>
        <v>1</v>
      </c>
    </row>
    <row r="1129" spans="1:43" x14ac:dyDescent="0.2">
      <c r="A1129">
        <v>1128</v>
      </c>
      <c r="B1129" s="2">
        <v>44102.76390046296</v>
      </c>
      <c r="C1129" t="s">
        <v>1398</v>
      </c>
      <c r="D1129">
        <v>5</v>
      </c>
      <c r="E1129">
        <v>3</v>
      </c>
      <c r="F1129">
        <v>6</v>
      </c>
      <c r="G1129">
        <v>3</v>
      </c>
      <c r="H1129">
        <v>5</v>
      </c>
      <c r="I1129">
        <v>3</v>
      </c>
      <c r="J1129">
        <v>6</v>
      </c>
      <c r="K1129">
        <v>2</v>
      </c>
      <c r="L1129">
        <v>5</v>
      </c>
      <c r="M1129">
        <v>2</v>
      </c>
      <c r="N1129">
        <f t="shared" si="272"/>
        <v>5</v>
      </c>
      <c r="O1129">
        <f t="shared" si="273"/>
        <v>5</v>
      </c>
      <c r="P1129">
        <f t="shared" si="274"/>
        <v>6</v>
      </c>
      <c r="Q1129">
        <f t="shared" si="275"/>
        <v>5</v>
      </c>
      <c r="R1129">
        <f t="shared" si="276"/>
        <v>5</v>
      </c>
      <c r="S1129">
        <f t="shared" si="277"/>
        <v>5</v>
      </c>
      <c r="T1129">
        <f t="shared" si="278"/>
        <v>6</v>
      </c>
      <c r="U1129">
        <f t="shared" si="279"/>
        <v>6</v>
      </c>
      <c r="V1129">
        <f t="shared" si="280"/>
        <v>5</v>
      </c>
      <c r="W1129">
        <f t="shared" si="281"/>
        <v>6</v>
      </c>
      <c r="X1129">
        <f t="shared" si="282"/>
        <v>5</v>
      </c>
      <c r="Y1129">
        <f t="shared" si="283"/>
        <v>5.5</v>
      </c>
      <c r="Z1129">
        <f t="shared" si="284"/>
        <v>6</v>
      </c>
      <c r="AA1129">
        <f t="shared" si="285"/>
        <v>5</v>
      </c>
      <c r="AB1129">
        <f t="shared" si="286"/>
        <v>5.5</v>
      </c>
      <c r="AC1129">
        <v>4.4400000000000004</v>
      </c>
      <c r="AD1129">
        <v>5.23</v>
      </c>
      <c r="AE1129">
        <v>5.4</v>
      </c>
      <c r="AF1129">
        <v>4.83</v>
      </c>
      <c r="AG1129">
        <v>5.38</v>
      </c>
      <c r="AH1129" t="str">
        <f>LOOKUP(X1129,{0,2.99,4.44,5.89},{"Low","Medium Low","Medium High","High"})</f>
        <v>Medium High</v>
      </c>
      <c r="AI1129" t="str">
        <f>LOOKUP(Y1129,{0,4.12,5.23,6.34},{"Low","Medium Low","Medium High","High"})</f>
        <v>Medium High</v>
      </c>
      <c r="AJ1129" t="str">
        <f>LOOKUP(Z1129,{0,4.08,5.4,6.72},{"Low","Medium Low","Medium High","High"})</f>
        <v>Medium High</v>
      </c>
      <c r="AK1129" t="str">
        <f>LOOKUP(AA1129,{0,3.41,4.83,6.25},{"Low","Medium Low","Medium High","High"})</f>
        <v>Medium High</v>
      </c>
      <c r="AL1129" t="str">
        <f>LOOKUP(AB1129,{0,4.31,5.38,6.45},{"Low","Medium Low","Medium High","High"})</f>
        <v>Medium High</v>
      </c>
      <c r="AM1129">
        <f>VLOOKUP(C1129,'CLEAN DATA'!$C$1:$BE$1213,25,FALSE)</f>
        <v>14</v>
      </c>
      <c r="AN1129">
        <f>VLOOKUP($C1129,'CLEAN DATA'!$C$1:$BE$1213,2,FALSE)</f>
        <v>34</v>
      </c>
      <c r="AO1129" t="str">
        <f t="shared" si="287"/>
        <v>31-40</v>
      </c>
      <c r="AP1129">
        <f>VLOOKUP(C1129,'AT Copy'!C1128:BP2340,66,FALSE)</f>
        <v>6</v>
      </c>
      <c r="AQ1129">
        <f>VLOOKUP(C1129,'AT Copy'!C1128:BP2340,40,FALSE)</f>
        <v>1</v>
      </c>
    </row>
    <row r="1130" spans="1:43" x14ac:dyDescent="0.2">
      <c r="A1130">
        <v>1129</v>
      </c>
      <c r="B1130" s="2">
        <v>44102.763912037037</v>
      </c>
      <c r="C1130" t="s">
        <v>1399</v>
      </c>
      <c r="D1130">
        <v>5</v>
      </c>
      <c r="E1130">
        <v>1</v>
      </c>
      <c r="F1130">
        <v>5</v>
      </c>
      <c r="G1130">
        <v>1</v>
      </c>
      <c r="H1130">
        <v>7</v>
      </c>
      <c r="I1130">
        <v>5</v>
      </c>
      <c r="J1130">
        <v>7</v>
      </c>
      <c r="K1130">
        <v>1</v>
      </c>
      <c r="L1130">
        <v>6</v>
      </c>
      <c r="M1130">
        <v>1</v>
      </c>
      <c r="N1130">
        <f t="shared" si="272"/>
        <v>5</v>
      </c>
      <c r="O1130">
        <f t="shared" si="273"/>
        <v>7</v>
      </c>
      <c r="P1130">
        <f t="shared" si="274"/>
        <v>5</v>
      </c>
      <c r="Q1130">
        <f t="shared" si="275"/>
        <v>7</v>
      </c>
      <c r="R1130">
        <f t="shared" si="276"/>
        <v>7</v>
      </c>
      <c r="S1130">
        <f t="shared" si="277"/>
        <v>3</v>
      </c>
      <c r="T1130">
        <f t="shared" si="278"/>
        <v>7</v>
      </c>
      <c r="U1130">
        <f t="shared" si="279"/>
        <v>7</v>
      </c>
      <c r="V1130">
        <f t="shared" si="280"/>
        <v>6</v>
      </c>
      <c r="W1130">
        <f t="shared" si="281"/>
        <v>7</v>
      </c>
      <c r="X1130">
        <f t="shared" si="282"/>
        <v>4</v>
      </c>
      <c r="Y1130">
        <f t="shared" si="283"/>
        <v>7</v>
      </c>
      <c r="Z1130">
        <f t="shared" si="284"/>
        <v>6</v>
      </c>
      <c r="AA1130">
        <f t="shared" si="285"/>
        <v>6.5</v>
      </c>
      <c r="AB1130">
        <f t="shared" si="286"/>
        <v>7</v>
      </c>
      <c r="AC1130">
        <v>4.4400000000000004</v>
      </c>
      <c r="AD1130">
        <v>5.23</v>
      </c>
      <c r="AE1130">
        <v>5.4</v>
      </c>
      <c r="AF1130">
        <v>4.83</v>
      </c>
      <c r="AG1130">
        <v>5.38</v>
      </c>
      <c r="AH1130" t="str">
        <f>LOOKUP(X1130,{0,2.99,4.44,5.89},{"Low","Medium Low","Medium High","High"})</f>
        <v>Medium Low</v>
      </c>
      <c r="AI1130" t="str">
        <f>LOOKUP(Y1130,{0,4.12,5.23,6.34},{"Low","Medium Low","Medium High","High"})</f>
        <v>High</v>
      </c>
      <c r="AJ1130" t="str">
        <f>LOOKUP(Z1130,{0,4.08,5.4,6.72},{"Low","Medium Low","Medium High","High"})</f>
        <v>Medium High</v>
      </c>
      <c r="AK1130" t="str">
        <f>LOOKUP(AA1130,{0,3.41,4.83,6.25},{"Low","Medium Low","Medium High","High"})</f>
        <v>High</v>
      </c>
      <c r="AL1130" t="str">
        <f>LOOKUP(AB1130,{0,4.31,5.38,6.45},{"Low","Medium Low","Medium High","High"})</f>
        <v>High</v>
      </c>
      <c r="AM1130">
        <f>VLOOKUP(C1130,'CLEAN DATA'!$C$1:$BE$1213,25,FALSE)</f>
        <v>11</v>
      </c>
      <c r="AN1130">
        <f>VLOOKUP($C1130,'CLEAN DATA'!$C$1:$BE$1213,2,FALSE)</f>
        <v>42</v>
      </c>
      <c r="AO1130" t="str">
        <f t="shared" si="287"/>
        <v>41-50</v>
      </c>
      <c r="AP1130">
        <f>VLOOKUP(C1130,'AT Copy'!C1129:BP2341,66,FALSE)</f>
        <v>8</v>
      </c>
      <c r="AQ1130">
        <f>VLOOKUP(C1130,'AT Copy'!C1129:BP2341,40,FALSE)</f>
        <v>1</v>
      </c>
    </row>
    <row r="1131" spans="1:43" x14ac:dyDescent="0.2">
      <c r="A1131">
        <v>1130</v>
      </c>
      <c r="B1131" s="2">
        <v>44102.764155092591</v>
      </c>
      <c r="C1131" t="s">
        <v>1401</v>
      </c>
      <c r="D1131">
        <v>3</v>
      </c>
      <c r="E1131">
        <v>3</v>
      </c>
      <c r="F1131">
        <v>7</v>
      </c>
      <c r="G1131">
        <v>1</v>
      </c>
      <c r="H1131">
        <v>4</v>
      </c>
      <c r="I1131">
        <v>5</v>
      </c>
      <c r="J1131">
        <v>5</v>
      </c>
      <c r="K1131">
        <v>2</v>
      </c>
      <c r="L1131">
        <v>7</v>
      </c>
      <c r="M1131">
        <v>4</v>
      </c>
      <c r="N1131">
        <f t="shared" si="272"/>
        <v>3</v>
      </c>
      <c r="O1131">
        <f t="shared" si="273"/>
        <v>5</v>
      </c>
      <c r="P1131">
        <f t="shared" si="274"/>
        <v>7</v>
      </c>
      <c r="Q1131">
        <f t="shared" si="275"/>
        <v>7</v>
      </c>
      <c r="R1131">
        <f t="shared" si="276"/>
        <v>4</v>
      </c>
      <c r="S1131">
        <f t="shared" si="277"/>
        <v>3</v>
      </c>
      <c r="T1131">
        <f t="shared" si="278"/>
        <v>5</v>
      </c>
      <c r="U1131">
        <f t="shared" si="279"/>
        <v>6</v>
      </c>
      <c r="V1131">
        <f t="shared" si="280"/>
        <v>7</v>
      </c>
      <c r="W1131">
        <f t="shared" si="281"/>
        <v>4</v>
      </c>
      <c r="X1131">
        <f t="shared" si="282"/>
        <v>3</v>
      </c>
      <c r="Y1131">
        <f t="shared" si="283"/>
        <v>5</v>
      </c>
      <c r="Z1131">
        <f t="shared" si="284"/>
        <v>6.5</v>
      </c>
      <c r="AA1131">
        <f t="shared" si="285"/>
        <v>7</v>
      </c>
      <c r="AB1131">
        <f t="shared" si="286"/>
        <v>4</v>
      </c>
      <c r="AC1131">
        <v>4.4400000000000004</v>
      </c>
      <c r="AD1131">
        <v>5.23</v>
      </c>
      <c r="AE1131">
        <v>5.4</v>
      </c>
      <c r="AF1131">
        <v>4.83</v>
      </c>
      <c r="AG1131">
        <v>5.38</v>
      </c>
      <c r="AH1131" t="str">
        <f>LOOKUP(X1131,{0,2.99,4.44,5.89},{"Low","Medium Low","Medium High","High"})</f>
        <v>Medium Low</v>
      </c>
      <c r="AI1131" t="str">
        <f>LOOKUP(Y1131,{0,4.12,5.23,6.34},{"Low","Medium Low","Medium High","High"})</f>
        <v>Medium Low</v>
      </c>
      <c r="AJ1131" t="str">
        <f>LOOKUP(Z1131,{0,4.08,5.4,6.72},{"Low","Medium Low","Medium High","High"})</f>
        <v>Medium High</v>
      </c>
      <c r="AK1131" t="str">
        <f>LOOKUP(AA1131,{0,3.41,4.83,6.25},{"Low","Medium Low","Medium High","High"})</f>
        <v>High</v>
      </c>
      <c r="AL1131" t="str">
        <f>LOOKUP(AB1131,{0,4.31,5.38,6.45},{"Low","Medium Low","Medium High","High"})</f>
        <v>Low</v>
      </c>
      <c r="AM1131">
        <f>VLOOKUP(C1131,'CLEAN DATA'!$C$1:$BE$1213,25,FALSE)</f>
        <v>3</v>
      </c>
      <c r="AN1131">
        <f>VLOOKUP($C1131,'CLEAN DATA'!$C$1:$BE$1213,2,FALSE)</f>
        <v>71</v>
      </c>
      <c r="AO1131" t="str">
        <f t="shared" si="287"/>
        <v>60+</v>
      </c>
      <c r="AP1131">
        <f>VLOOKUP(C1131,'AT Copy'!C1130:BP2342,66,FALSE)</f>
        <v>2</v>
      </c>
      <c r="AQ1131">
        <f>VLOOKUP(C1131,'AT Copy'!C1130:BP2342,40,FALSE)</f>
        <v>1</v>
      </c>
    </row>
    <row r="1132" spans="1:43" x14ac:dyDescent="0.2">
      <c r="A1132">
        <v>1131</v>
      </c>
      <c r="B1132" s="2">
        <v>44102.764363425929</v>
      </c>
      <c r="C1132" t="s">
        <v>1402</v>
      </c>
      <c r="D1132">
        <v>6</v>
      </c>
      <c r="E1132">
        <v>5</v>
      </c>
      <c r="F1132">
        <v>7</v>
      </c>
      <c r="G1132">
        <v>4</v>
      </c>
      <c r="H1132">
        <v>5</v>
      </c>
      <c r="I1132">
        <v>3</v>
      </c>
      <c r="J1132">
        <v>6</v>
      </c>
      <c r="K1132">
        <v>1</v>
      </c>
      <c r="L1132">
        <v>7</v>
      </c>
      <c r="M1132">
        <v>2</v>
      </c>
      <c r="N1132">
        <f t="shared" si="272"/>
        <v>6</v>
      </c>
      <c r="O1132">
        <f t="shared" si="273"/>
        <v>3</v>
      </c>
      <c r="P1132">
        <f t="shared" si="274"/>
        <v>7</v>
      </c>
      <c r="Q1132">
        <f t="shared" si="275"/>
        <v>4</v>
      </c>
      <c r="R1132">
        <f t="shared" si="276"/>
        <v>5</v>
      </c>
      <c r="S1132">
        <f t="shared" si="277"/>
        <v>5</v>
      </c>
      <c r="T1132">
        <f t="shared" si="278"/>
        <v>6</v>
      </c>
      <c r="U1132">
        <f t="shared" si="279"/>
        <v>7</v>
      </c>
      <c r="V1132">
        <f t="shared" si="280"/>
        <v>7</v>
      </c>
      <c r="W1132">
        <f t="shared" si="281"/>
        <v>6</v>
      </c>
      <c r="X1132">
        <f t="shared" si="282"/>
        <v>5.5</v>
      </c>
      <c r="Y1132">
        <f t="shared" si="283"/>
        <v>4.5</v>
      </c>
      <c r="Z1132">
        <f t="shared" si="284"/>
        <v>7</v>
      </c>
      <c r="AA1132">
        <f t="shared" si="285"/>
        <v>5.5</v>
      </c>
      <c r="AB1132">
        <f t="shared" si="286"/>
        <v>5.5</v>
      </c>
      <c r="AC1132">
        <v>4.4400000000000004</v>
      </c>
      <c r="AD1132">
        <v>5.23</v>
      </c>
      <c r="AE1132">
        <v>5.4</v>
      </c>
      <c r="AF1132">
        <v>4.83</v>
      </c>
      <c r="AG1132">
        <v>5.38</v>
      </c>
      <c r="AH1132" t="str">
        <f>LOOKUP(X1132,{0,2.99,4.44,5.89},{"Low","Medium Low","Medium High","High"})</f>
        <v>Medium High</v>
      </c>
      <c r="AI1132" t="str">
        <f>LOOKUP(Y1132,{0,4.12,5.23,6.34},{"Low","Medium Low","Medium High","High"})</f>
        <v>Medium Low</v>
      </c>
      <c r="AJ1132" t="str">
        <f>LOOKUP(Z1132,{0,4.08,5.4,6.72},{"Low","Medium Low","Medium High","High"})</f>
        <v>High</v>
      </c>
      <c r="AK1132" t="str">
        <f>LOOKUP(AA1132,{0,3.41,4.83,6.25},{"Low","Medium Low","Medium High","High"})</f>
        <v>Medium High</v>
      </c>
      <c r="AL1132" t="str">
        <f>LOOKUP(AB1132,{0,4.31,5.38,6.45},{"Low","Medium Low","Medium High","High"})</f>
        <v>Medium High</v>
      </c>
      <c r="AM1132">
        <f>VLOOKUP(C1132,'CLEAN DATA'!$C$1:$BE$1213,25,FALSE)</f>
        <v>9</v>
      </c>
      <c r="AN1132">
        <f>VLOOKUP($C1132,'CLEAN DATA'!$C$1:$BE$1213,2,FALSE)</f>
        <v>39</v>
      </c>
      <c r="AO1132" t="str">
        <f t="shared" si="287"/>
        <v>31-40</v>
      </c>
      <c r="AP1132">
        <f>VLOOKUP(C1132,'AT Copy'!C1131:BP2343,66,FALSE)</f>
        <v>4</v>
      </c>
      <c r="AQ1132">
        <f>VLOOKUP(C1132,'AT Copy'!C1131:BP2343,40,FALSE)</f>
        <v>1</v>
      </c>
    </row>
    <row r="1133" spans="1:43" x14ac:dyDescent="0.2">
      <c r="A1133">
        <v>1132</v>
      </c>
      <c r="B1133" s="2">
        <v>44102.765474537038</v>
      </c>
      <c r="C1133" t="s">
        <v>1403</v>
      </c>
      <c r="D1133">
        <v>5</v>
      </c>
      <c r="E1133">
        <v>6</v>
      </c>
      <c r="F1133">
        <v>6</v>
      </c>
      <c r="G1133">
        <v>7</v>
      </c>
      <c r="H1133">
        <v>3</v>
      </c>
      <c r="I1133">
        <v>6</v>
      </c>
      <c r="J1133">
        <v>3</v>
      </c>
      <c r="K1133">
        <v>3</v>
      </c>
      <c r="L1133">
        <v>6</v>
      </c>
      <c r="M1133">
        <v>5</v>
      </c>
      <c r="N1133">
        <f t="shared" si="272"/>
        <v>5</v>
      </c>
      <c r="O1133">
        <f t="shared" si="273"/>
        <v>2</v>
      </c>
      <c r="P1133">
        <f t="shared" si="274"/>
        <v>6</v>
      </c>
      <c r="Q1133">
        <f t="shared" si="275"/>
        <v>1</v>
      </c>
      <c r="R1133">
        <f t="shared" si="276"/>
        <v>3</v>
      </c>
      <c r="S1133">
        <f t="shared" si="277"/>
        <v>2</v>
      </c>
      <c r="T1133">
        <f t="shared" si="278"/>
        <v>3</v>
      </c>
      <c r="U1133">
        <f t="shared" si="279"/>
        <v>5</v>
      </c>
      <c r="V1133">
        <f t="shared" si="280"/>
        <v>6</v>
      </c>
      <c r="W1133">
        <f t="shared" si="281"/>
        <v>3</v>
      </c>
      <c r="X1133">
        <f t="shared" si="282"/>
        <v>3.5</v>
      </c>
      <c r="Y1133">
        <f t="shared" si="283"/>
        <v>2.5</v>
      </c>
      <c r="Z1133">
        <f t="shared" si="284"/>
        <v>5.5</v>
      </c>
      <c r="AA1133">
        <f t="shared" si="285"/>
        <v>3.5</v>
      </c>
      <c r="AB1133">
        <f t="shared" si="286"/>
        <v>3</v>
      </c>
      <c r="AC1133">
        <v>4.4400000000000004</v>
      </c>
      <c r="AD1133">
        <v>5.23</v>
      </c>
      <c r="AE1133">
        <v>5.4</v>
      </c>
      <c r="AF1133">
        <v>4.83</v>
      </c>
      <c r="AG1133">
        <v>5.38</v>
      </c>
      <c r="AH1133" t="str">
        <f>LOOKUP(X1133,{0,2.99,4.44,5.89},{"Low","Medium Low","Medium High","High"})</f>
        <v>Medium Low</v>
      </c>
      <c r="AI1133" t="str">
        <f>LOOKUP(Y1133,{0,4.12,5.23,6.34},{"Low","Medium Low","Medium High","High"})</f>
        <v>Low</v>
      </c>
      <c r="AJ1133" t="str">
        <f>LOOKUP(Z1133,{0,4.08,5.4,6.72},{"Low","Medium Low","Medium High","High"})</f>
        <v>Medium High</v>
      </c>
      <c r="AK1133" t="str">
        <f>LOOKUP(AA1133,{0,3.41,4.83,6.25},{"Low","Medium Low","Medium High","High"})</f>
        <v>Medium Low</v>
      </c>
      <c r="AL1133" t="str">
        <f>LOOKUP(AB1133,{0,4.31,5.38,6.45},{"Low","Medium Low","Medium High","High"})</f>
        <v>Low</v>
      </c>
      <c r="AM1133">
        <f>VLOOKUP(C1133,'CLEAN DATA'!$C$1:$BE$1213,25,FALSE)</f>
        <v>1</v>
      </c>
      <c r="AN1133">
        <f>VLOOKUP($C1133,'CLEAN DATA'!$C$1:$BE$1213,2,FALSE)</f>
        <v>24</v>
      </c>
      <c r="AO1133" t="str">
        <f t="shared" si="287"/>
        <v>&lt;=30</v>
      </c>
      <c r="AP1133">
        <f>VLOOKUP(C1133,'AT Copy'!C1132:BP2344,66,FALSE)</f>
        <v>1</v>
      </c>
      <c r="AQ1133">
        <f>VLOOKUP(C1133,'AT Copy'!C1132:BP2344,40,FALSE)</f>
        <v>1</v>
      </c>
    </row>
    <row r="1134" spans="1:43" x14ac:dyDescent="0.2">
      <c r="A1134">
        <v>1133</v>
      </c>
      <c r="B1134" s="2">
        <v>44102.765497685185</v>
      </c>
      <c r="C1134" t="s">
        <v>1404</v>
      </c>
      <c r="D1134">
        <v>3</v>
      </c>
      <c r="E1134">
        <v>4</v>
      </c>
      <c r="F1134">
        <v>7</v>
      </c>
      <c r="G1134">
        <v>6</v>
      </c>
      <c r="H1134">
        <v>7</v>
      </c>
      <c r="I1134">
        <v>5</v>
      </c>
      <c r="J1134">
        <v>5</v>
      </c>
      <c r="K1134">
        <v>1</v>
      </c>
      <c r="L1134">
        <v>2</v>
      </c>
      <c r="M1134">
        <v>5</v>
      </c>
      <c r="N1134">
        <f t="shared" si="272"/>
        <v>3</v>
      </c>
      <c r="O1134">
        <f t="shared" si="273"/>
        <v>4</v>
      </c>
      <c r="P1134">
        <f t="shared" si="274"/>
        <v>7</v>
      </c>
      <c r="Q1134">
        <f t="shared" si="275"/>
        <v>2</v>
      </c>
      <c r="R1134">
        <f t="shared" si="276"/>
        <v>7</v>
      </c>
      <c r="S1134">
        <f t="shared" si="277"/>
        <v>3</v>
      </c>
      <c r="T1134">
        <f t="shared" si="278"/>
        <v>5</v>
      </c>
      <c r="U1134">
        <f t="shared" si="279"/>
        <v>7</v>
      </c>
      <c r="V1134">
        <f t="shared" si="280"/>
        <v>2</v>
      </c>
      <c r="W1134">
        <f t="shared" si="281"/>
        <v>3</v>
      </c>
      <c r="X1134">
        <f t="shared" si="282"/>
        <v>3</v>
      </c>
      <c r="Y1134">
        <f t="shared" si="283"/>
        <v>4.5</v>
      </c>
      <c r="Z1134">
        <f t="shared" si="284"/>
        <v>7</v>
      </c>
      <c r="AA1134">
        <f t="shared" si="285"/>
        <v>2</v>
      </c>
      <c r="AB1134">
        <f t="shared" si="286"/>
        <v>5</v>
      </c>
      <c r="AC1134">
        <v>4.4400000000000004</v>
      </c>
      <c r="AD1134">
        <v>5.23</v>
      </c>
      <c r="AE1134">
        <v>5.4</v>
      </c>
      <c r="AF1134">
        <v>4.83</v>
      </c>
      <c r="AG1134">
        <v>5.38</v>
      </c>
      <c r="AH1134" t="str">
        <f>LOOKUP(X1134,{0,2.99,4.44,5.89},{"Low","Medium Low","Medium High","High"})</f>
        <v>Medium Low</v>
      </c>
      <c r="AI1134" t="str">
        <f>LOOKUP(Y1134,{0,4.12,5.23,6.34},{"Low","Medium Low","Medium High","High"})</f>
        <v>Medium Low</v>
      </c>
      <c r="AJ1134" t="str">
        <f>LOOKUP(Z1134,{0,4.08,5.4,6.72},{"Low","Medium Low","Medium High","High"})</f>
        <v>High</v>
      </c>
      <c r="AK1134" t="str">
        <f>LOOKUP(AA1134,{0,3.41,4.83,6.25},{"Low","Medium Low","Medium High","High"})</f>
        <v>Low</v>
      </c>
      <c r="AL1134" t="str">
        <f>LOOKUP(AB1134,{0,4.31,5.38,6.45},{"Low","Medium Low","Medium High","High"})</f>
        <v>Medium Low</v>
      </c>
      <c r="AM1134">
        <f>VLOOKUP(C1134,'CLEAN DATA'!$C$1:$BE$1213,25,FALSE)</f>
        <v>14</v>
      </c>
      <c r="AN1134">
        <f>VLOOKUP($C1134,'CLEAN DATA'!$C$1:$BE$1213,2,FALSE)</f>
        <v>38</v>
      </c>
      <c r="AO1134" t="str">
        <f t="shared" si="287"/>
        <v>31-40</v>
      </c>
      <c r="AP1134">
        <f>VLOOKUP(C1134,'AT Copy'!C1133:BP2345,66,FALSE)</f>
        <v>5</v>
      </c>
      <c r="AQ1134">
        <f>VLOOKUP(C1134,'AT Copy'!C1133:BP2345,40,FALSE)</f>
        <v>0</v>
      </c>
    </row>
    <row r="1135" spans="1:43" x14ac:dyDescent="0.2">
      <c r="A1135">
        <v>1134</v>
      </c>
      <c r="B1135" s="2">
        <v>44102.7655787037</v>
      </c>
      <c r="C1135" t="s">
        <v>1405</v>
      </c>
      <c r="D1135">
        <v>5</v>
      </c>
      <c r="E1135">
        <v>3</v>
      </c>
      <c r="F1135">
        <v>6</v>
      </c>
      <c r="G1135">
        <v>5</v>
      </c>
      <c r="H1135">
        <v>4</v>
      </c>
      <c r="I1135">
        <v>6</v>
      </c>
      <c r="J1135">
        <v>6</v>
      </c>
      <c r="K1135">
        <v>4</v>
      </c>
      <c r="L1135">
        <v>5</v>
      </c>
      <c r="M1135">
        <v>4</v>
      </c>
      <c r="N1135">
        <f t="shared" si="272"/>
        <v>5</v>
      </c>
      <c r="O1135">
        <f t="shared" si="273"/>
        <v>5</v>
      </c>
      <c r="P1135">
        <f t="shared" si="274"/>
        <v>6</v>
      </c>
      <c r="Q1135">
        <f t="shared" si="275"/>
        <v>3</v>
      </c>
      <c r="R1135">
        <f t="shared" si="276"/>
        <v>4</v>
      </c>
      <c r="S1135">
        <f t="shared" si="277"/>
        <v>2</v>
      </c>
      <c r="T1135">
        <f t="shared" si="278"/>
        <v>6</v>
      </c>
      <c r="U1135">
        <f t="shared" si="279"/>
        <v>4</v>
      </c>
      <c r="V1135">
        <f t="shared" si="280"/>
        <v>5</v>
      </c>
      <c r="W1135">
        <f t="shared" si="281"/>
        <v>4</v>
      </c>
      <c r="X1135">
        <f t="shared" si="282"/>
        <v>3.5</v>
      </c>
      <c r="Y1135">
        <f t="shared" si="283"/>
        <v>5.5</v>
      </c>
      <c r="Z1135">
        <f t="shared" si="284"/>
        <v>5</v>
      </c>
      <c r="AA1135">
        <f t="shared" si="285"/>
        <v>4</v>
      </c>
      <c r="AB1135">
        <f t="shared" si="286"/>
        <v>4</v>
      </c>
      <c r="AC1135">
        <v>4.4400000000000004</v>
      </c>
      <c r="AD1135">
        <v>5.23</v>
      </c>
      <c r="AE1135">
        <v>5.4</v>
      </c>
      <c r="AF1135">
        <v>4.83</v>
      </c>
      <c r="AG1135">
        <v>5.38</v>
      </c>
      <c r="AH1135" t="str">
        <f>LOOKUP(X1135,{0,2.99,4.44,5.89},{"Low","Medium Low","Medium High","High"})</f>
        <v>Medium Low</v>
      </c>
      <c r="AI1135" t="str">
        <f>LOOKUP(Y1135,{0,4.12,5.23,6.34},{"Low","Medium Low","Medium High","High"})</f>
        <v>Medium High</v>
      </c>
      <c r="AJ1135" t="str">
        <f>LOOKUP(Z1135,{0,4.08,5.4,6.72},{"Low","Medium Low","Medium High","High"})</f>
        <v>Medium Low</v>
      </c>
      <c r="AK1135" t="str">
        <f>LOOKUP(AA1135,{0,3.41,4.83,6.25},{"Low","Medium Low","Medium High","High"})</f>
        <v>Medium Low</v>
      </c>
      <c r="AL1135" t="str">
        <f>LOOKUP(AB1135,{0,4.31,5.38,6.45},{"Low","Medium Low","Medium High","High"})</f>
        <v>Low</v>
      </c>
      <c r="AM1135">
        <f>VLOOKUP(C1135,'CLEAN DATA'!$C$1:$BE$1213,25,FALSE)</f>
        <v>13</v>
      </c>
      <c r="AN1135">
        <f>VLOOKUP($C1135,'CLEAN DATA'!$C$1:$BE$1213,2,FALSE)</f>
        <v>28</v>
      </c>
      <c r="AO1135" t="str">
        <f t="shared" si="287"/>
        <v>&lt;=30</v>
      </c>
      <c r="AP1135">
        <f>VLOOKUP(C1135,'AT Copy'!C1134:BP2346,66,FALSE)</f>
        <v>5</v>
      </c>
      <c r="AQ1135">
        <f>VLOOKUP(C1135,'AT Copy'!C1134:BP2346,40,FALSE)</f>
        <v>1</v>
      </c>
    </row>
    <row r="1136" spans="1:43" x14ac:dyDescent="0.2">
      <c r="A1136">
        <v>1135</v>
      </c>
      <c r="B1136" s="2">
        <v>44102.765694444446</v>
      </c>
      <c r="C1136" t="s">
        <v>1407</v>
      </c>
      <c r="D1136">
        <v>4</v>
      </c>
      <c r="E1136">
        <v>5</v>
      </c>
      <c r="F1136">
        <v>5</v>
      </c>
      <c r="G1136">
        <v>5</v>
      </c>
      <c r="H1136">
        <v>5</v>
      </c>
      <c r="I1136">
        <v>5</v>
      </c>
      <c r="J1136">
        <v>5</v>
      </c>
      <c r="K1136">
        <v>5</v>
      </c>
      <c r="L1136">
        <v>4</v>
      </c>
      <c r="M1136">
        <v>5</v>
      </c>
      <c r="N1136">
        <f t="shared" si="272"/>
        <v>4</v>
      </c>
      <c r="O1136">
        <f t="shared" si="273"/>
        <v>3</v>
      </c>
      <c r="P1136">
        <f t="shared" si="274"/>
        <v>5</v>
      </c>
      <c r="Q1136">
        <f t="shared" si="275"/>
        <v>3</v>
      </c>
      <c r="R1136">
        <f t="shared" si="276"/>
        <v>5</v>
      </c>
      <c r="S1136">
        <f t="shared" si="277"/>
        <v>3</v>
      </c>
      <c r="T1136">
        <f t="shared" si="278"/>
        <v>5</v>
      </c>
      <c r="U1136">
        <f t="shared" si="279"/>
        <v>3</v>
      </c>
      <c r="V1136">
        <f t="shared" si="280"/>
        <v>4</v>
      </c>
      <c r="W1136">
        <f t="shared" si="281"/>
        <v>3</v>
      </c>
      <c r="X1136">
        <f t="shared" si="282"/>
        <v>3.5</v>
      </c>
      <c r="Y1136">
        <f t="shared" si="283"/>
        <v>4</v>
      </c>
      <c r="Z1136">
        <f t="shared" si="284"/>
        <v>4</v>
      </c>
      <c r="AA1136">
        <f t="shared" si="285"/>
        <v>3.5</v>
      </c>
      <c r="AB1136">
        <f t="shared" si="286"/>
        <v>4</v>
      </c>
      <c r="AC1136">
        <v>4.4400000000000004</v>
      </c>
      <c r="AD1136">
        <v>5.23</v>
      </c>
      <c r="AE1136">
        <v>5.4</v>
      </c>
      <c r="AF1136">
        <v>4.83</v>
      </c>
      <c r="AG1136">
        <v>5.38</v>
      </c>
      <c r="AH1136" t="str">
        <f>LOOKUP(X1136,{0,2.99,4.44,5.89},{"Low","Medium Low","Medium High","High"})</f>
        <v>Medium Low</v>
      </c>
      <c r="AI1136" t="str">
        <f>LOOKUP(Y1136,{0,4.12,5.23,6.34},{"Low","Medium Low","Medium High","High"})</f>
        <v>Low</v>
      </c>
      <c r="AJ1136" t="str">
        <f>LOOKUP(Z1136,{0,4.08,5.4,6.72},{"Low","Medium Low","Medium High","High"})</f>
        <v>Low</v>
      </c>
      <c r="AK1136" t="str">
        <f>LOOKUP(AA1136,{0,3.41,4.83,6.25},{"Low","Medium Low","Medium High","High"})</f>
        <v>Medium Low</v>
      </c>
      <c r="AL1136" t="str">
        <f>LOOKUP(AB1136,{0,4.31,5.38,6.45},{"Low","Medium Low","Medium High","High"})</f>
        <v>Low</v>
      </c>
      <c r="AM1136">
        <f>VLOOKUP(C1136,'CLEAN DATA'!$C$1:$BE$1213,25,FALSE)</f>
        <v>6</v>
      </c>
      <c r="AN1136">
        <f>VLOOKUP($C1136,'CLEAN DATA'!$C$1:$BE$1213,2,FALSE)</f>
        <v>40</v>
      </c>
      <c r="AO1136" t="str">
        <f t="shared" si="287"/>
        <v>31-40</v>
      </c>
      <c r="AP1136">
        <f>VLOOKUP(C1136,'AT Copy'!C1135:BP2347,66,FALSE)</f>
        <v>1</v>
      </c>
      <c r="AQ1136">
        <f>VLOOKUP(C1136,'AT Copy'!C1135:BP2347,40,FALSE)</f>
        <v>0</v>
      </c>
    </row>
    <row r="1137" spans="1:43" x14ac:dyDescent="0.2">
      <c r="A1137">
        <v>1136</v>
      </c>
      <c r="B1137" s="2">
        <v>44102.765879629631</v>
      </c>
      <c r="C1137" t="s">
        <v>1408</v>
      </c>
      <c r="D1137">
        <v>6</v>
      </c>
      <c r="E1137">
        <v>1</v>
      </c>
      <c r="F1137">
        <v>7</v>
      </c>
      <c r="G1137">
        <v>7</v>
      </c>
      <c r="H1137">
        <v>7</v>
      </c>
      <c r="I1137">
        <v>2</v>
      </c>
      <c r="J1137">
        <v>7</v>
      </c>
      <c r="K1137">
        <v>1</v>
      </c>
      <c r="L1137">
        <v>5</v>
      </c>
      <c r="M1137">
        <v>1</v>
      </c>
      <c r="N1137">
        <f t="shared" si="272"/>
        <v>6</v>
      </c>
      <c r="O1137">
        <f t="shared" si="273"/>
        <v>7</v>
      </c>
      <c r="P1137">
        <f t="shared" si="274"/>
        <v>7</v>
      </c>
      <c r="Q1137">
        <f t="shared" si="275"/>
        <v>1</v>
      </c>
      <c r="R1137">
        <f t="shared" si="276"/>
        <v>7</v>
      </c>
      <c r="S1137">
        <f t="shared" si="277"/>
        <v>6</v>
      </c>
      <c r="T1137">
        <f t="shared" si="278"/>
        <v>7</v>
      </c>
      <c r="U1137">
        <f t="shared" si="279"/>
        <v>7</v>
      </c>
      <c r="V1137">
        <f t="shared" si="280"/>
        <v>5</v>
      </c>
      <c r="W1137">
        <f t="shared" si="281"/>
        <v>7</v>
      </c>
      <c r="X1137">
        <f t="shared" si="282"/>
        <v>6</v>
      </c>
      <c r="Y1137">
        <f t="shared" si="283"/>
        <v>7</v>
      </c>
      <c r="Z1137">
        <f t="shared" si="284"/>
        <v>7</v>
      </c>
      <c r="AA1137">
        <f t="shared" si="285"/>
        <v>3</v>
      </c>
      <c r="AB1137">
        <f t="shared" si="286"/>
        <v>7</v>
      </c>
      <c r="AC1137">
        <v>4.4400000000000004</v>
      </c>
      <c r="AD1137">
        <v>5.23</v>
      </c>
      <c r="AE1137">
        <v>5.4</v>
      </c>
      <c r="AF1137">
        <v>4.83</v>
      </c>
      <c r="AG1137">
        <v>5.38</v>
      </c>
      <c r="AH1137" t="str">
        <f>LOOKUP(X1137,{0,2.99,4.44,5.89},{"Low","Medium Low","Medium High","High"})</f>
        <v>High</v>
      </c>
      <c r="AI1137" t="str">
        <f>LOOKUP(Y1137,{0,4.12,5.23,6.34},{"Low","Medium Low","Medium High","High"})</f>
        <v>High</v>
      </c>
      <c r="AJ1137" t="str">
        <f>LOOKUP(Z1137,{0,4.08,5.4,6.72},{"Low","Medium Low","Medium High","High"})</f>
        <v>High</v>
      </c>
      <c r="AK1137" t="str">
        <f>LOOKUP(AA1137,{0,3.41,4.83,6.25},{"Low","Medium Low","Medium High","High"})</f>
        <v>Low</v>
      </c>
      <c r="AL1137" t="str">
        <f>LOOKUP(AB1137,{0,4.31,5.38,6.45},{"Low","Medium Low","Medium High","High"})</f>
        <v>High</v>
      </c>
      <c r="AM1137">
        <f>VLOOKUP(C1137,'CLEAN DATA'!$C$1:$BE$1213,25,FALSE)</f>
        <v>14</v>
      </c>
      <c r="AN1137">
        <f>VLOOKUP($C1137,'CLEAN DATA'!$C$1:$BE$1213,2,FALSE)</f>
        <v>33</v>
      </c>
      <c r="AO1137" t="str">
        <f t="shared" si="287"/>
        <v>31-40</v>
      </c>
      <c r="AP1137">
        <f>VLOOKUP(C1137,'AT Copy'!C1136:BP2348,66,FALSE)</f>
        <v>6</v>
      </c>
      <c r="AQ1137">
        <f>VLOOKUP(C1137,'AT Copy'!C1136:BP2348,40,FALSE)</f>
        <v>0</v>
      </c>
    </row>
    <row r="1138" spans="1:43" x14ac:dyDescent="0.2">
      <c r="A1138">
        <v>1137</v>
      </c>
      <c r="B1138" s="2">
        <v>44102.766192129631</v>
      </c>
      <c r="C1138" t="s">
        <v>1409</v>
      </c>
      <c r="D1138">
        <v>4</v>
      </c>
      <c r="E1138">
        <v>1</v>
      </c>
      <c r="F1138">
        <v>5</v>
      </c>
      <c r="G1138">
        <v>4</v>
      </c>
      <c r="H1138">
        <v>6</v>
      </c>
      <c r="I1138">
        <v>6</v>
      </c>
      <c r="J1138">
        <v>7</v>
      </c>
      <c r="K1138">
        <v>2</v>
      </c>
      <c r="L1138">
        <v>6</v>
      </c>
      <c r="M1138">
        <v>3</v>
      </c>
      <c r="N1138">
        <f t="shared" si="272"/>
        <v>4</v>
      </c>
      <c r="O1138">
        <f t="shared" si="273"/>
        <v>7</v>
      </c>
      <c r="P1138">
        <f t="shared" si="274"/>
        <v>5</v>
      </c>
      <c r="Q1138">
        <f t="shared" si="275"/>
        <v>4</v>
      </c>
      <c r="R1138">
        <f t="shared" si="276"/>
        <v>6</v>
      </c>
      <c r="S1138">
        <f t="shared" si="277"/>
        <v>2</v>
      </c>
      <c r="T1138">
        <f t="shared" si="278"/>
        <v>7</v>
      </c>
      <c r="U1138">
        <f t="shared" si="279"/>
        <v>6</v>
      </c>
      <c r="V1138">
        <f t="shared" si="280"/>
        <v>6</v>
      </c>
      <c r="W1138">
        <f t="shared" si="281"/>
        <v>5</v>
      </c>
      <c r="X1138">
        <f t="shared" si="282"/>
        <v>3</v>
      </c>
      <c r="Y1138">
        <f t="shared" si="283"/>
        <v>7</v>
      </c>
      <c r="Z1138">
        <f t="shared" si="284"/>
        <v>5.5</v>
      </c>
      <c r="AA1138">
        <f t="shared" si="285"/>
        <v>5</v>
      </c>
      <c r="AB1138">
        <f t="shared" si="286"/>
        <v>5.5</v>
      </c>
      <c r="AC1138">
        <v>4.4400000000000004</v>
      </c>
      <c r="AD1138">
        <v>5.23</v>
      </c>
      <c r="AE1138">
        <v>5.4</v>
      </c>
      <c r="AF1138">
        <v>4.83</v>
      </c>
      <c r="AG1138">
        <v>5.38</v>
      </c>
      <c r="AH1138" t="str">
        <f>LOOKUP(X1138,{0,2.99,4.44,5.89},{"Low","Medium Low","Medium High","High"})</f>
        <v>Medium Low</v>
      </c>
      <c r="AI1138" t="str">
        <f>LOOKUP(Y1138,{0,4.12,5.23,6.34},{"Low","Medium Low","Medium High","High"})</f>
        <v>High</v>
      </c>
      <c r="AJ1138" t="str">
        <f>LOOKUP(Z1138,{0,4.08,5.4,6.72},{"Low","Medium Low","Medium High","High"})</f>
        <v>Medium High</v>
      </c>
      <c r="AK1138" t="str">
        <f>LOOKUP(AA1138,{0,3.41,4.83,6.25},{"Low","Medium Low","Medium High","High"})</f>
        <v>Medium High</v>
      </c>
      <c r="AL1138" t="str">
        <f>LOOKUP(AB1138,{0,4.31,5.38,6.45},{"Low","Medium Low","Medium High","High"})</f>
        <v>Medium High</v>
      </c>
      <c r="AM1138">
        <f>VLOOKUP(C1138,'CLEAN DATA'!$C$1:$BE$1213,25,FALSE)</f>
        <v>11</v>
      </c>
      <c r="AN1138">
        <f>VLOOKUP($C1138,'CLEAN DATA'!$C$1:$BE$1213,2,FALSE)</f>
        <v>40</v>
      </c>
      <c r="AO1138" t="str">
        <f t="shared" si="287"/>
        <v>31-40</v>
      </c>
      <c r="AP1138">
        <f>VLOOKUP(C1138,'AT Copy'!C1137:BP2349,66,FALSE)</f>
        <v>6</v>
      </c>
      <c r="AQ1138">
        <f>VLOOKUP(C1138,'AT Copy'!C1137:BP2349,40,FALSE)</f>
        <v>1</v>
      </c>
    </row>
    <row r="1139" spans="1:43" x14ac:dyDescent="0.2">
      <c r="A1139">
        <v>1138</v>
      </c>
      <c r="B1139" s="2">
        <v>44102.766562500001</v>
      </c>
      <c r="C1139" t="s">
        <v>1411</v>
      </c>
      <c r="D1139">
        <v>5</v>
      </c>
      <c r="E1139">
        <v>5</v>
      </c>
      <c r="F1139">
        <v>6</v>
      </c>
      <c r="G1139">
        <v>5</v>
      </c>
      <c r="H1139">
        <v>5</v>
      </c>
      <c r="I1139">
        <v>3</v>
      </c>
      <c r="J1139">
        <v>6</v>
      </c>
      <c r="K1139">
        <v>1</v>
      </c>
      <c r="L1139">
        <v>3</v>
      </c>
      <c r="M1139">
        <v>5</v>
      </c>
      <c r="N1139">
        <f t="shared" si="272"/>
        <v>5</v>
      </c>
      <c r="O1139">
        <f t="shared" si="273"/>
        <v>3</v>
      </c>
      <c r="P1139">
        <f t="shared" si="274"/>
        <v>6</v>
      </c>
      <c r="Q1139">
        <f t="shared" si="275"/>
        <v>3</v>
      </c>
      <c r="R1139">
        <f t="shared" si="276"/>
        <v>5</v>
      </c>
      <c r="S1139">
        <f t="shared" si="277"/>
        <v>5</v>
      </c>
      <c r="T1139">
        <f t="shared" si="278"/>
        <v>6</v>
      </c>
      <c r="U1139">
        <f t="shared" si="279"/>
        <v>7</v>
      </c>
      <c r="V1139">
        <f t="shared" si="280"/>
        <v>3</v>
      </c>
      <c r="W1139">
        <f t="shared" si="281"/>
        <v>3</v>
      </c>
      <c r="X1139">
        <f t="shared" si="282"/>
        <v>5</v>
      </c>
      <c r="Y1139">
        <f t="shared" si="283"/>
        <v>4.5</v>
      </c>
      <c r="Z1139">
        <f t="shared" si="284"/>
        <v>6.5</v>
      </c>
      <c r="AA1139">
        <f t="shared" si="285"/>
        <v>3</v>
      </c>
      <c r="AB1139">
        <f t="shared" si="286"/>
        <v>4</v>
      </c>
      <c r="AC1139">
        <v>4.4400000000000004</v>
      </c>
      <c r="AD1139">
        <v>5.23</v>
      </c>
      <c r="AE1139">
        <v>5.4</v>
      </c>
      <c r="AF1139">
        <v>4.83</v>
      </c>
      <c r="AG1139">
        <v>5.38</v>
      </c>
      <c r="AH1139" t="str">
        <f>LOOKUP(X1139,{0,2.99,4.44,5.89},{"Low","Medium Low","Medium High","High"})</f>
        <v>Medium High</v>
      </c>
      <c r="AI1139" t="str">
        <f>LOOKUP(Y1139,{0,4.12,5.23,6.34},{"Low","Medium Low","Medium High","High"})</f>
        <v>Medium Low</v>
      </c>
      <c r="AJ1139" t="str">
        <f>LOOKUP(Z1139,{0,4.08,5.4,6.72},{"Low","Medium Low","Medium High","High"})</f>
        <v>Medium High</v>
      </c>
      <c r="AK1139" t="str">
        <f>LOOKUP(AA1139,{0,3.41,4.83,6.25},{"Low","Medium Low","Medium High","High"})</f>
        <v>Low</v>
      </c>
      <c r="AL1139" t="str">
        <f>LOOKUP(AB1139,{0,4.31,5.38,6.45},{"Low","Medium Low","Medium High","High"})</f>
        <v>Low</v>
      </c>
      <c r="AM1139">
        <f>VLOOKUP(C1139,'CLEAN DATA'!$C$1:$BE$1213,25,FALSE)</f>
        <v>10</v>
      </c>
      <c r="AN1139">
        <f>VLOOKUP($C1139,'CLEAN DATA'!$C$1:$BE$1213,2,FALSE)</f>
        <v>40</v>
      </c>
      <c r="AO1139" t="str">
        <f t="shared" si="287"/>
        <v>31-40</v>
      </c>
      <c r="AP1139">
        <f>VLOOKUP(C1139,'AT Copy'!C1138:BP2350,66,FALSE)</f>
        <v>7</v>
      </c>
      <c r="AQ1139">
        <f>VLOOKUP(C1139,'AT Copy'!C1138:BP2350,40,FALSE)</f>
        <v>1</v>
      </c>
    </row>
    <row r="1140" spans="1:43" x14ac:dyDescent="0.2">
      <c r="A1140">
        <v>1139</v>
      </c>
      <c r="B1140" s="2">
        <v>44102.766689814816</v>
      </c>
      <c r="C1140" t="s">
        <v>1412</v>
      </c>
      <c r="D1140">
        <v>5</v>
      </c>
      <c r="E1140">
        <v>1</v>
      </c>
      <c r="F1140">
        <v>5</v>
      </c>
      <c r="G1140">
        <v>3</v>
      </c>
      <c r="H1140">
        <v>7</v>
      </c>
      <c r="I1140">
        <v>5</v>
      </c>
      <c r="J1140">
        <v>7</v>
      </c>
      <c r="K1140">
        <v>2</v>
      </c>
      <c r="L1140">
        <v>7</v>
      </c>
      <c r="M1140">
        <v>1</v>
      </c>
      <c r="N1140">
        <f t="shared" si="272"/>
        <v>5</v>
      </c>
      <c r="O1140">
        <f t="shared" si="273"/>
        <v>7</v>
      </c>
      <c r="P1140">
        <f t="shared" si="274"/>
        <v>5</v>
      </c>
      <c r="Q1140">
        <f t="shared" si="275"/>
        <v>5</v>
      </c>
      <c r="R1140">
        <f t="shared" si="276"/>
        <v>7</v>
      </c>
      <c r="S1140">
        <f t="shared" si="277"/>
        <v>3</v>
      </c>
      <c r="T1140">
        <f t="shared" si="278"/>
        <v>7</v>
      </c>
      <c r="U1140">
        <f t="shared" si="279"/>
        <v>6</v>
      </c>
      <c r="V1140">
        <f t="shared" si="280"/>
        <v>7</v>
      </c>
      <c r="W1140">
        <f t="shared" si="281"/>
        <v>7</v>
      </c>
      <c r="X1140">
        <f t="shared" si="282"/>
        <v>4</v>
      </c>
      <c r="Y1140">
        <f t="shared" si="283"/>
        <v>7</v>
      </c>
      <c r="Z1140">
        <f t="shared" si="284"/>
        <v>5.5</v>
      </c>
      <c r="AA1140">
        <f t="shared" si="285"/>
        <v>6</v>
      </c>
      <c r="AB1140">
        <f t="shared" si="286"/>
        <v>7</v>
      </c>
      <c r="AC1140">
        <v>4.4400000000000004</v>
      </c>
      <c r="AD1140">
        <v>5.23</v>
      </c>
      <c r="AE1140">
        <v>5.4</v>
      </c>
      <c r="AF1140">
        <v>4.83</v>
      </c>
      <c r="AG1140">
        <v>5.38</v>
      </c>
      <c r="AH1140" t="str">
        <f>LOOKUP(X1140,{0,2.99,4.44,5.89},{"Low","Medium Low","Medium High","High"})</f>
        <v>Medium Low</v>
      </c>
      <c r="AI1140" t="str">
        <f>LOOKUP(Y1140,{0,4.12,5.23,6.34},{"Low","Medium Low","Medium High","High"})</f>
        <v>High</v>
      </c>
      <c r="AJ1140" t="str">
        <f>LOOKUP(Z1140,{0,4.08,5.4,6.72},{"Low","Medium Low","Medium High","High"})</f>
        <v>Medium High</v>
      </c>
      <c r="AK1140" t="str">
        <f>LOOKUP(AA1140,{0,3.41,4.83,6.25},{"Low","Medium Low","Medium High","High"})</f>
        <v>Medium High</v>
      </c>
      <c r="AL1140" t="str">
        <f>LOOKUP(AB1140,{0,4.31,5.38,6.45},{"Low","Medium Low","Medium High","High"})</f>
        <v>High</v>
      </c>
      <c r="AM1140">
        <f>VLOOKUP(C1140,'CLEAN DATA'!$C$1:$BE$1213,25,FALSE)</f>
        <v>3</v>
      </c>
      <c r="AN1140">
        <f>VLOOKUP($C1140,'CLEAN DATA'!$C$1:$BE$1213,2,FALSE)</f>
        <v>31</v>
      </c>
      <c r="AO1140" t="str">
        <f t="shared" si="287"/>
        <v>31-40</v>
      </c>
      <c r="AP1140">
        <f>VLOOKUP(C1140,'AT Copy'!C1139:BP2351,66,FALSE)</f>
        <v>8</v>
      </c>
      <c r="AQ1140">
        <f>VLOOKUP(C1140,'AT Copy'!C1139:BP2351,40,FALSE)</f>
        <v>0</v>
      </c>
    </row>
    <row r="1141" spans="1:43" x14ac:dyDescent="0.2">
      <c r="A1141">
        <v>1140</v>
      </c>
      <c r="B1141" s="2">
        <v>44102.766747685186</v>
      </c>
      <c r="C1141" t="s">
        <v>1413</v>
      </c>
      <c r="D1141">
        <v>7</v>
      </c>
      <c r="E1141">
        <v>1</v>
      </c>
      <c r="F1141">
        <v>6</v>
      </c>
      <c r="G1141">
        <v>1</v>
      </c>
      <c r="H1141">
        <v>7</v>
      </c>
      <c r="I1141">
        <v>7</v>
      </c>
      <c r="J1141">
        <v>5</v>
      </c>
      <c r="K1141">
        <v>1</v>
      </c>
      <c r="L1141">
        <v>6</v>
      </c>
      <c r="M1141">
        <v>1</v>
      </c>
      <c r="N1141">
        <f t="shared" si="272"/>
        <v>7</v>
      </c>
      <c r="O1141">
        <f t="shared" si="273"/>
        <v>7</v>
      </c>
      <c r="P1141">
        <f t="shared" si="274"/>
        <v>6</v>
      </c>
      <c r="Q1141">
        <f t="shared" si="275"/>
        <v>7</v>
      </c>
      <c r="R1141">
        <f t="shared" si="276"/>
        <v>7</v>
      </c>
      <c r="S1141">
        <f t="shared" si="277"/>
        <v>1</v>
      </c>
      <c r="T1141">
        <f t="shared" si="278"/>
        <v>5</v>
      </c>
      <c r="U1141">
        <f t="shared" si="279"/>
        <v>7</v>
      </c>
      <c r="V1141">
        <f t="shared" si="280"/>
        <v>6</v>
      </c>
      <c r="W1141">
        <f t="shared" si="281"/>
        <v>7</v>
      </c>
      <c r="X1141">
        <f t="shared" si="282"/>
        <v>4</v>
      </c>
      <c r="Y1141">
        <f t="shared" si="283"/>
        <v>6</v>
      </c>
      <c r="Z1141">
        <f t="shared" si="284"/>
        <v>6.5</v>
      </c>
      <c r="AA1141">
        <f t="shared" si="285"/>
        <v>6.5</v>
      </c>
      <c r="AB1141">
        <f t="shared" si="286"/>
        <v>7</v>
      </c>
      <c r="AC1141">
        <v>4.4400000000000004</v>
      </c>
      <c r="AD1141">
        <v>5.23</v>
      </c>
      <c r="AE1141">
        <v>5.4</v>
      </c>
      <c r="AF1141">
        <v>4.83</v>
      </c>
      <c r="AG1141">
        <v>5.38</v>
      </c>
      <c r="AH1141" t="str">
        <f>LOOKUP(X1141,{0,2.99,4.44,5.89},{"Low","Medium Low","Medium High","High"})</f>
        <v>Medium Low</v>
      </c>
      <c r="AI1141" t="str">
        <f>LOOKUP(Y1141,{0,4.12,5.23,6.34},{"Low","Medium Low","Medium High","High"})</f>
        <v>Medium High</v>
      </c>
      <c r="AJ1141" t="str">
        <f>LOOKUP(Z1141,{0,4.08,5.4,6.72},{"Low","Medium Low","Medium High","High"})</f>
        <v>Medium High</v>
      </c>
      <c r="AK1141" t="str">
        <f>LOOKUP(AA1141,{0,3.41,4.83,6.25},{"Low","Medium Low","Medium High","High"})</f>
        <v>High</v>
      </c>
      <c r="AL1141" t="str">
        <f>LOOKUP(AB1141,{0,4.31,5.38,6.45},{"Low","Medium Low","Medium High","High"})</f>
        <v>High</v>
      </c>
      <c r="AM1141">
        <f>VLOOKUP(C1141,'CLEAN DATA'!$C$1:$BE$1213,25,FALSE)</f>
        <v>1</v>
      </c>
      <c r="AN1141">
        <f>VLOOKUP($C1141,'CLEAN DATA'!$C$1:$BE$1213,2,FALSE)</f>
        <v>35</v>
      </c>
      <c r="AO1141" t="str">
        <f t="shared" si="287"/>
        <v>31-40</v>
      </c>
      <c r="AP1141">
        <f>VLOOKUP(C1141,'AT Copy'!C1140:BP2352,66,FALSE)</f>
        <v>8</v>
      </c>
      <c r="AQ1141">
        <f>VLOOKUP(C1141,'AT Copy'!C1140:BP2352,40,FALSE)</f>
        <v>0</v>
      </c>
    </row>
    <row r="1142" spans="1:43" x14ac:dyDescent="0.2">
      <c r="A1142">
        <v>1141</v>
      </c>
      <c r="B1142" s="2">
        <v>44102.767118055555</v>
      </c>
      <c r="C1142" t="s">
        <v>1414</v>
      </c>
      <c r="D1142">
        <v>6</v>
      </c>
      <c r="E1142">
        <v>5</v>
      </c>
      <c r="F1142">
        <v>7</v>
      </c>
      <c r="G1142">
        <v>6</v>
      </c>
      <c r="H1142">
        <v>7</v>
      </c>
      <c r="I1142">
        <v>6</v>
      </c>
      <c r="J1142">
        <v>7</v>
      </c>
      <c r="K1142">
        <v>1</v>
      </c>
      <c r="L1142">
        <v>7</v>
      </c>
      <c r="M1142">
        <v>2</v>
      </c>
      <c r="N1142">
        <f t="shared" si="272"/>
        <v>6</v>
      </c>
      <c r="O1142">
        <f t="shared" si="273"/>
        <v>3</v>
      </c>
      <c r="P1142">
        <f t="shared" si="274"/>
        <v>7</v>
      </c>
      <c r="Q1142">
        <f t="shared" si="275"/>
        <v>2</v>
      </c>
      <c r="R1142">
        <f t="shared" si="276"/>
        <v>7</v>
      </c>
      <c r="S1142">
        <f t="shared" si="277"/>
        <v>2</v>
      </c>
      <c r="T1142">
        <f t="shared" si="278"/>
        <v>7</v>
      </c>
      <c r="U1142">
        <f t="shared" si="279"/>
        <v>7</v>
      </c>
      <c r="V1142">
        <f t="shared" si="280"/>
        <v>7</v>
      </c>
      <c r="W1142">
        <f t="shared" si="281"/>
        <v>6</v>
      </c>
      <c r="X1142">
        <f t="shared" si="282"/>
        <v>4</v>
      </c>
      <c r="Y1142">
        <f t="shared" si="283"/>
        <v>5</v>
      </c>
      <c r="Z1142">
        <f t="shared" si="284"/>
        <v>7</v>
      </c>
      <c r="AA1142">
        <f t="shared" si="285"/>
        <v>4.5</v>
      </c>
      <c r="AB1142">
        <f t="shared" si="286"/>
        <v>6.5</v>
      </c>
      <c r="AC1142">
        <v>4.4400000000000004</v>
      </c>
      <c r="AD1142">
        <v>5.23</v>
      </c>
      <c r="AE1142">
        <v>5.4</v>
      </c>
      <c r="AF1142">
        <v>4.83</v>
      </c>
      <c r="AG1142">
        <v>5.38</v>
      </c>
      <c r="AH1142" t="str">
        <f>LOOKUP(X1142,{0,2.99,4.44,5.89},{"Low","Medium Low","Medium High","High"})</f>
        <v>Medium Low</v>
      </c>
      <c r="AI1142" t="str">
        <f>LOOKUP(Y1142,{0,4.12,5.23,6.34},{"Low","Medium Low","Medium High","High"})</f>
        <v>Medium Low</v>
      </c>
      <c r="AJ1142" t="str">
        <f>LOOKUP(Z1142,{0,4.08,5.4,6.72},{"Low","Medium Low","Medium High","High"})</f>
        <v>High</v>
      </c>
      <c r="AK1142" t="str">
        <f>LOOKUP(AA1142,{0,3.41,4.83,6.25},{"Low","Medium Low","Medium High","High"})</f>
        <v>Medium Low</v>
      </c>
      <c r="AL1142" t="str">
        <f>LOOKUP(AB1142,{0,4.31,5.38,6.45},{"Low","Medium Low","Medium High","High"})</f>
        <v>High</v>
      </c>
      <c r="AM1142">
        <f>VLOOKUP(C1142,'CLEAN DATA'!$C$1:$BE$1213,25,FALSE)</f>
        <v>11</v>
      </c>
      <c r="AN1142">
        <f>VLOOKUP($C1142,'CLEAN DATA'!$C$1:$BE$1213,2,FALSE)</f>
        <v>20</v>
      </c>
      <c r="AO1142" t="str">
        <f t="shared" si="287"/>
        <v>&lt;=30</v>
      </c>
      <c r="AP1142">
        <f>VLOOKUP(C1142,'AT Copy'!C1141:BP2353,66,FALSE)</f>
        <v>6</v>
      </c>
      <c r="AQ1142">
        <f>VLOOKUP(C1142,'AT Copy'!C1141:BP2353,40,FALSE)</f>
        <v>0</v>
      </c>
    </row>
    <row r="1143" spans="1:43" x14ac:dyDescent="0.2">
      <c r="A1143">
        <v>1142</v>
      </c>
      <c r="B1143" s="2">
        <v>44102.767731481479</v>
      </c>
      <c r="C1143" t="s">
        <v>1416</v>
      </c>
      <c r="D1143">
        <v>3</v>
      </c>
      <c r="E1143">
        <v>2</v>
      </c>
      <c r="F1143">
        <v>6</v>
      </c>
      <c r="G1143">
        <v>2</v>
      </c>
      <c r="H1143">
        <v>4</v>
      </c>
      <c r="I1143">
        <v>6</v>
      </c>
      <c r="J1143">
        <v>6</v>
      </c>
      <c r="K1143">
        <v>2</v>
      </c>
      <c r="L1143">
        <v>6</v>
      </c>
      <c r="M1143">
        <v>4</v>
      </c>
      <c r="N1143">
        <f t="shared" si="272"/>
        <v>3</v>
      </c>
      <c r="O1143">
        <f t="shared" si="273"/>
        <v>6</v>
      </c>
      <c r="P1143">
        <f t="shared" si="274"/>
        <v>6</v>
      </c>
      <c r="Q1143">
        <f t="shared" si="275"/>
        <v>6</v>
      </c>
      <c r="R1143">
        <f t="shared" si="276"/>
        <v>4</v>
      </c>
      <c r="S1143">
        <f t="shared" si="277"/>
        <v>2</v>
      </c>
      <c r="T1143">
        <f t="shared" si="278"/>
        <v>6</v>
      </c>
      <c r="U1143">
        <f t="shared" si="279"/>
        <v>6</v>
      </c>
      <c r="V1143">
        <f t="shared" si="280"/>
        <v>6</v>
      </c>
      <c r="W1143">
        <f t="shared" si="281"/>
        <v>4</v>
      </c>
      <c r="X1143">
        <f t="shared" si="282"/>
        <v>2.5</v>
      </c>
      <c r="Y1143">
        <f t="shared" si="283"/>
        <v>6</v>
      </c>
      <c r="Z1143">
        <f t="shared" si="284"/>
        <v>6</v>
      </c>
      <c r="AA1143">
        <f t="shared" si="285"/>
        <v>6</v>
      </c>
      <c r="AB1143">
        <f t="shared" si="286"/>
        <v>4</v>
      </c>
      <c r="AC1143">
        <v>4.4400000000000004</v>
      </c>
      <c r="AD1143">
        <v>5.23</v>
      </c>
      <c r="AE1143">
        <v>5.4</v>
      </c>
      <c r="AF1143">
        <v>4.83</v>
      </c>
      <c r="AG1143">
        <v>5.38</v>
      </c>
      <c r="AH1143" t="str">
        <f>LOOKUP(X1143,{0,2.99,4.44,5.89},{"Low","Medium Low","Medium High","High"})</f>
        <v>Low</v>
      </c>
      <c r="AI1143" t="str">
        <f>LOOKUP(Y1143,{0,4.12,5.23,6.34},{"Low","Medium Low","Medium High","High"})</f>
        <v>Medium High</v>
      </c>
      <c r="AJ1143" t="str">
        <f>LOOKUP(Z1143,{0,4.08,5.4,6.72},{"Low","Medium Low","Medium High","High"})</f>
        <v>Medium High</v>
      </c>
      <c r="AK1143" t="str">
        <f>LOOKUP(AA1143,{0,3.41,4.83,6.25},{"Low","Medium Low","Medium High","High"})</f>
        <v>Medium High</v>
      </c>
      <c r="AL1143" t="str">
        <f>LOOKUP(AB1143,{0,4.31,5.38,6.45},{"Low","Medium Low","Medium High","High"})</f>
        <v>Low</v>
      </c>
      <c r="AM1143">
        <f>VLOOKUP(C1143,'CLEAN DATA'!$C$1:$BE$1213,25,FALSE)</f>
        <v>11</v>
      </c>
      <c r="AN1143">
        <f>VLOOKUP($C1143,'CLEAN DATA'!$C$1:$BE$1213,2,FALSE)</f>
        <v>63</v>
      </c>
      <c r="AO1143" t="str">
        <f t="shared" si="287"/>
        <v>60+</v>
      </c>
      <c r="AP1143">
        <f>VLOOKUP(C1143,'AT Copy'!C1142:BP2354,66,FALSE)</f>
        <v>2</v>
      </c>
      <c r="AQ1143">
        <f>VLOOKUP(C1143,'AT Copy'!C1142:BP2354,40,FALSE)</f>
        <v>1</v>
      </c>
    </row>
    <row r="1144" spans="1:43" x14ac:dyDescent="0.2">
      <c r="A1144">
        <v>1143</v>
      </c>
      <c r="B1144" s="2">
        <v>44102.768090277779</v>
      </c>
      <c r="C1144" t="s">
        <v>1418</v>
      </c>
      <c r="D1144">
        <v>6</v>
      </c>
      <c r="E1144">
        <v>5</v>
      </c>
      <c r="F1144">
        <v>5</v>
      </c>
      <c r="G1144">
        <v>7</v>
      </c>
      <c r="H1144">
        <v>5</v>
      </c>
      <c r="I1144">
        <v>2</v>
      </c>
      <c r="J1144">
        <v>7</v>
      </c>
      <c r="K1144">
        <v>4</v>
      </c>
      <c r="L1144">
        <v>3</v>
      </c>
      <c r="M1144">
        <v>4</v>
      </c>
      <c r="N1144">
        <f t="shared" si="272"/>
        <v>6</v>
      </c>
      <c r="O1144">
        <f t="shared" si="273"/>
        <v>3</v>
      </c>
      <c r="P1144">
        <f t="shared" si="274"/>
        <v>5</v>
      </c>
      <c r="Q1144">
        <f t="shared" si="275"/>
        <v>1</v>
      </c>
      <c r="R1144">
        <f t="shared" si="276"/>
        <v>5</v>
      </c>
      <c r="S1144">
        <f t="shared" si="277"/>
        <v>6</v>
      </c>
      <c r="T1144">
        <f t="shared" si="278"/>
        <v>7</v>
      </c>
      <c r="U1144">
        <f t="shared" si="279"/>
        <v>4</v>
      </c>
      <c r="V1144">
        <f t="shared" si="280"/>
        <v>3</v>
      </c>
      <c r="W1144">
        <f t="shared" si="281"/>
        <v>4</v>
      </c>
      <c r="X1144">
        <f t="shared" si="282"/>
        <v>6</v>
      </c>
      <c r="Y1144">
        <f t="shared" si="283"/>
        <v>5</v>
      </c>
      <c r="Z1144">
        <f t="shared" si="284"/>
        <v>4.5</v>
      </c>
      <c r="AA1144">
        <f t="shared" si="285"/>
        <v>2</v>
      </c>
      <c r="AB1144">
        <f t="shared" si="286"/>
        <v>4.5</v>
      </c>
      <c r="AC1144">
        <v>4.4400000000000004</v>
      </c>
      <c r="AD1144">
        <v>5.23</v>
      </c>
      <c r="AE1144">
        <v>5.4</v>
      </c>
      <c r="AF1144">
        <v>4.83</v>
      </c>
      <c r="AG1144">
        <v>5.38</v>
      </c>
      <c r="AH1144" t="str">
        <f>LOOKUP(X1144,{0,2.99,4.44,5.89},{"Low","Medium Low","Medium High","High"})</f>
        <v>High</v>
      </c>
      <c r="AI1144" t="str">
        <f>LOOKUP(Y1144,{0,4.12,5.23,6.34},{"Low","Medium Low","Medium High","High"})</f>
        <v>Medium Low</v>
      </c>
      <c r="AJ1144" t="str">
        <f>LOOKUP(Z1144,{0,4.08,5.4,6.72},{"Low","Medium Low","Medium High","High"})</f>
        <v>Medium Low</v>
      </c>
      <c r="AK1144" t="str">
        <f>LOOKUP(AA1144,{0,3.41,4.83,6.25},{"Low","Medium Low","Medium High","High"})</f>
        <v>Low</v>
      </c>
      <c r="AL1144" t="str">
        <f>LOOKUP(AB1144,{0,4.31,5.38,6.45},{"Low","Medium Low","Medium High","High"})</f>
        <v>Medium Low</v>
      </c>
      <c r="AM1144">
        <f>VLOOKUP(C1144,'CLEAN DATA'!$C$1:$BE$1213,25,FALSE)</f>
        <v>1</v>
      </c>
      <c r="AN1144">
        <f>VLOOKUP($C1144,'CLEAN DATA'!$C$1:$BE$1213,2,FALSE)</f>
        <v>35</v>
      </c>
      <c r="AO1144" t="str">
        <f t="shared" si="287"/>
        <v>31-40</v>
      </c>
      <c r="AP1144">
        <f>VLOOKUP(C1144,'AT Copy'!C1143:BP2355,66,FALSE)</f>
        <v>7</v>
      </c>
      <c r="AQ1144">
        <f>VLOOKUP(C1144,'AT Copy'!C1143:BP2355,40,FALSE)</f>
        <v>1</v>
      </c>
    </row>
    <row r="1145" spans="1:43" x14ac:dyDescent="0.2">
      <c r="A1145">
        <v>1144</v>
      </c>
      <c r="B1145" s="2">
        <v>44102.768368055556</v>
      </c>
      <c r="C1145" t="s">
        <v>1419</v>
      </c>
      <c r="D1145">
        <v>6</v>
      </c>
      <c r="E1145">
        <v>4</v>
      </c>
      <c r="F1145">
        <v>6</v>
      </c>
      <c r="G1145">
        <v>1</v>
      </c>
      <c r="H1145">
        <v>5</v>
      </c>
      <c r="I1145">
        <v>3</v>
      </c>
      <c r="J1145">
        <v>6</v>
      </c>
      <c r="K1145">
        <v>1</v>
      </c>
      <c r="L1145">
        <v>6</v>
      </c>
      <c r="M1145">
        <v>1</v>
      </c>
      <c r="N1145">
        <f t="shared" si="272"/>
        <v>6</v>
      </c>
      <c r="O1145">
        <f t="shared" si="273"/>
        <v>4</v>
      </c>
      <c r="P1145">
        <f t="shared" si="274"/>
        <v>6</v>
      </c>
      <c r="Q1145">
        <f t="shared" si="275"/>
        <v>7</v>
      </c>
      <c r="R1145">
        <f t="shared" si="276"/>
        <v>5</v>
      </c>
      <c r="S1145">
        <f t="shared" si="277"/>
        <v>5</v>
      </c>
      <c r="T1145">
        <f t="shared" si="278"/>
        <v>6</v>
      </c>
      <c r="U1145">
        <f t="shared" si="279"/>
        <v>7</v>
      </c>
      <c r="V1145">
        <f t="shared" si="280"/>
        <v>6</v>
      </c>
      <c r="W1145">
        <f t="shared" si="281"/>
        <v>7</v>
      </c>
      <c r="X1145">
        <f t="shared" si="282"/>
        <v>5.5</v>
      </c>
      <c r="Y1145">
        <f t="shared" si="283"/>
        <v>5</v>
      </c>
      <c r="Z1145">
        <f t="shared" si="284"/>
        <v>6.5</v>
      </c>
      <c r="AA1145">
        <f t="shared" si="285"/>
        <v>6.5</v>
      </c>
      <c r="AB1145">
        <f t="shared" si="286"/>
        <v>6</v>
      </c>
      <c r="AC1145">
        <v>4.4400000000000004</v>
      </c>
      <c r="AD1145">
        <v>5.23</v>
      </c>
      <c r="AE1145">
        <v>5.4</v>
      </c>
      <c r="AF1145">
        <v>4.83</v>
      </c>
      <c r="AG1145">
        <v>5.38</v>
      </c>
      <c r="AH1145" t="str">
        <f>LOOKUP(X1145,{0,2.99,4.44,5.89},{"Low","Medium Low","Medium High","High"})</f>
        <v>Medium High</v>
      </c>
      <c r="AI1145" t="str">
        <f>LOOKUP(Y1145,{0,4.12,5.23,6.34},{"Low","Medium Low","Medium High","High"})</f>
        <v>Medium Low</v>
      </c>
      <c r="AJ1145" t="str">
        <f>LOOKUP(Z1145,{0,4.08,5.4,6.72},{"Low","Medium Low","Medium High","High"})</f>
        <v>Medium High</v>
      </c>
      <c r="AK1145" t="str">
        <f>LOOKUP(AA1145,{0,3.41,4.83,6.25},{"Low","Medium Low","Medium High","High"})</f>
        <v>High</v>
      </c>
      <c r="AL1145" t="str">
        <f>LOOKUP(AB1145,{0,4.31,5.38,6.45},{"Low","Medium Low","Medium High","High"})</f>
        <v>Medium High</v>
      </c>
      <c r="AM1145">
        <f>VLOOKUP(C1145,'CLEAN DATA'!$C$1:$BE$1213,25,FALSE)</f>
        <v>13</v>
      </c>
      <c r="AN1145">
        <f>VLOOKUP($C1145,'CLEAN DATA'!$C$1:$BE$1213,2,FALSE)</f>
        <v>40</v>
      </c>
      <c r="AO1145" t="str">
        <f t="shared" si="287"/>
        <v>31-40</v>
      </c>
      <c r="AP1145">
        <f>VLOOKUP(C1145,'AT Copy'!C1144:BP2356,66,FALSE)</f>
        <v>4</v>
      </c>
      <c r="AQ1145">
        <f>VLOOKUP(C1145,'AT Copy'!C1144:BP2356,40,FALSE)</f>
        <v>0</v>
      </c>
    </row>
    <row r="1146" spans="1:43" x14ac:dyDescent="0.2">
      <c r="A1146">
        <v>1145</v>
      </c>
      <c r="B1146" s="2">
        <v>44102.76840277778</v>
      </c>
      <c r="C1146" t="s">
        <v>1421</v>
      </c>
      <c r="D1146">
        <v>6</v>
      </c>
      <c r="E1146">
        <v>7</v>
      </c>
      <c r="F1146">
        <v>7</v>
      </c>
      <c r="G1146">
        <v>6</v>
      </c>
      <c r="H1146">
        <v>7</v>
      </c>
      <c r="I1146">
        <v>6</v>
      </c>
      <c r="J1146">
        <v>6</v>
      </c>
      <c r="K1146">
        <v>7</v>
      </c>
      <c r="L1146">
        <v>7</v>
      </c>
      <c r="M1146">
        <v>6</v>
      </c>
      <c r="N1146">
        <f t="shared" si="272"/>
        <v>6</v>
      </c>
      <c r="O1146">
        <f t="shared" si="273"/>
        <v>1</v>
      </c>
      <c r="P1146">
        <f t="shared" si="274"/>
        <v>7</v>
      </c>
      <c r="Q1146">
        <f t="shared" si="275"/>
        <v>2</v>
      </c>
      <c r="R1146">
        <f t="shared" si="276"/>
        <v>7</v>
      </c>
      <c r="S1146">
        <f t="shared" si="277"/>
        <v>2</v>
      </c>
      <c r="T1146">
        <f t="shared" si="278"/>
        <v>6</v>
      </c>
      <c r="U1146">
        <f t="shared" si="279"/>
        <v>1</v>
      </c>
      <c r="V1146">
        <f t="shared" si="280"/>
        <v>7</v>
      </c>
      <c r="W1146">
        <f t="shared" si="281"/>
        <v>2</v>
      </c>
      <c r="X1146">
        <f t="shared" si="282"/>
        <v>4</v>
      </c>
      <c r="Y1146">
        <f t="shared" si="283"/>
        <v>3.5</v>
      </c>
      <c r="Z1146">
        <f t="shared" si="284"/>
        <v>4</v>
      </c>
      <c r="AA1146">
        <f t="shared" si="285"/>
        <v>4.5</v>
      </c>
      <c r="AB1146">
        <f t="shared" si="286"/>
        <v>4.5</v>
      </c>
      <c r="AC1146">
        <v>4.4400000000000004</v>
      </c>
      <c r="AD1146">
        <v>5.23</v>
      </c>
      <c r="AE1146">
        <v>5.4</v>
      </c>
      <c r="AF1146">
        <v>4.83</v>
      </c>
      <c r="AG1146">
        <v>5.38</v>
      </c>
      <c r="AH1146" t="str">
        <f>LOOKUP(X1146,{0,2.99,4.44,5.89},{"Low","Medium Low","Medium High","High"})</f>
        <v>Medium Low</v>
      </c>
      <c r="AI1146" t="str">
        <f>LOOKUP(Y1146,{0,4.12,5.23,6.34},{"Low","Medium Low","Medium High","High"})</f>
        <v>Low</v>
      </c>
      <c r="AJ1146" t="str">
        <f>LOOKUP(Z1146,{0,4.08,5.4,6.72},{"Low","Medium Low","Medium High","High"})</f>
        <v>Low</v>
      </c>
      <c r="AK1146" t="str">
        <f>LOOKUP(AA1146,{0,3.41,4.83,6.25},{"Low","Medium Low","Medium High","High"})</f>
        <v>Medium Low</v>
      </c>
      <c r="AL1146" t="str">
        <f>LOOKUP(AB1146,{0,4.31,5.38,6.45},{"Low","Medium Low","Medium High","High"})</f>
        <v>Medium Low</v>
      </c>
      <c r="AM1146">
        <f>VLOOKUP(C1146,'CLEAN DATA'!$C$1:$BE$1213,25,FALSE)</f>
        <v>1</v>
      </c>
      <c r="AN1146">
        <f>VLOOKUP($C1146,'CLEAN DATA'!$C$1:$BE$1213,2,FALSE)</f>
        <v>38</v>
      </c>
      <c r="AO1146" t="str">
        <f t="shared" si="287"/>
        <v>31-40</v>
      </c>
      <c r="AP1146">
        <f>VLOOKUP(C1146,'AT Copy'!C1145:BP2357,66,FALSE)</f>
        <v>1</v>
      </c>
      <c r="AQ1146">
        <f>VLOOKUP(C1146,'AT Copy'!C1145:BP2357,40,FALSE)</f>
        <v>1</v>
      </c>
    </row>
    <row r="1147" spans="1:43" x14ac:dyDescent="0.2">
      <c r="A1147">
        <v>1146</v>
      </c>
      <c r="B1147" s="2">
        <v>44102.768425925926</v>
      </c>
      <c r="C1147" t="s">
        <v>1422</v>
      </c>
      <c r="D1147">
        <v>5</v>
      </c>
      <c r="E1147">
        <v>2</v>
      </c>
      <c r="F1147">
        <v>7</v>
      </c>
      <c r="G1147">
        <v>5</v>
      </c>
      <c r="H1147">
        <v>6</v>
      </c>
      <c r="I1147">
        <v>4</v>
      </c>
      <c r="J1147">
        <v>6</v>
      </c>
      <c r="K1147">
        <v>1</v>
      </c>
      <c r="L1147">
        <v>6</v>
      </c>
      <c r="M1147">
        <v>2</v>
      </c>
      <c r="N1147">
        <f t="shared" si="272"/>
        <v>5</v>
      </c>
      <c r="O1147">
        <f t="shared" si="273"/>
        <v>6</v>
      </c>
      <c r="P1147">
        <f t="shared" si="274"/>
        <v>7</v>
      </c>
      <c r="Q1147">
        <f t="shared" si="275"/>
        <v>3</v>
      </c>
      <c r="R1147">
        <f t="shared" si="276"/>
        <v>6</v>
      </c>
      <c r="S1147">
        <f t="shared" si="277"/>
        <v>4</v>
      </c>
      <c r="T1147">
        <f t="shared" si="278"/>
        <v>6</v>
      </c>
      <c r="U1147">
        <f t="shared" si="279"/>
        <v>7</v>
      </c>
      <c r="V1147">
        <f t="shared" si="280"/>
        <v>6</v>
      </c>
      <c r="W1147">
        <f t="shared" si="281"/>
        <v>6</v>
      </c>
      <c r="X1147">
        <f t="shared" si="282"/>
        <v>4.5</v>
      </c>
      <c r="Y1147">
        <f t="shared" si="283"/>
        <v>6</v>
      </c>
      <c r="Z1147">
        <f t="shared" si="284"/>
        <v>7</v>
      </c>
      <c r="AA1147">
        <f t="shared" si="285"/>
        <v>4.5</v>
      </c>
      <c r="AB1147">
        <f t="shared" si="286"/>
        <v>6</v>
      </c>
      <c r="AC1147">
        <v>4.4400000000000004</v>
      </c>
      <c r="AD1147">
        <v>5.23</v>
      </c>
      <c r="AE1147">
        <v>5.4</v>
      </c>
      <c r="AF1147">
        <v>4.83</v>
      </c>
      <c r="AG1147">
        <v>5.38</v>
      </c>
      <c r="AH1147" t="str">
        <f>LOOKUP(X1147,{0,2.99,4.44,5.89},{"Low","Medium Low","Medium High","High"})</f>
        <v>Medium High</v>
      </c>
      <c r="AI1147" t="str">
        <f>LOOKUP(Y1147,{0,4.12,5.23,6.34},{"Low","Medium Low","Medium High","High"})</f>
        <v>Medium High</v>
      </c>
      <c r="AJ1147" t="str">
        <f>LOOKUP(Z1147,{0,4.08,5.4,6.72},{"Low","Medium Low","Medium High","High"})</f>
        <v>High</v>
      </c>
      <c r="AK1147" t="str">
        <f>LOOKUP(AA1147,{0,3.41,4.83,6.25},{"Low","Medium Low","Medium High","High"})</f>
        <v>Medium Low</v>
      </c>
      <c r="AL1147" t="str">
        <f>LOOKUP(AB1147,{0,4.31,5.38,6.45},{"Low","Medium Low","Medium High","High"})</f>
        <v>Medium High</v>
      </c>
      <c r="AM1147">
        <f>VLOOKUP(C1147,'CLEAN DATA'!$C$1:$BE$1213,25,FALSE)</f>
        <v>3</v>
      </c>
      <c r="AN1147">
        <f>VLOOKUP($C1147,'CLEAN DATA'!$C$1:$BE$1213,2,FALSE)</f>
        <v>55</v>
      </c>
      <c r="AO1147" t="str">
        <f t="shared" si="287"/>
        <v>51-60</v>
      </c>
      <c r="AP1147">
        <f>VLOOKUP(C1147,'AT Copy'!C1146:BP2358,66,FALSE)</f>
        <v>6</v>
      </c>
      <c r="AQ1147">
        <f>VLOOKUP(C1147,'AT Copy'!C1146:BP2358,40,FALSE)</f>
        <v>1</v>
      </c>
    </row>
    <row r="1148" spans="1:43" x14ac:dyDescent="0.2">
      <c r="A1148">
        <v>1147</v>
      </c>
      <c r="B1148" s="2">
        <v>44102.768553240741</v>
      </c>
      <c r="C1148" t="s">
        <v>1423</v>
      </c>
      <c r="D1148">
        <v>4</v>
      </c>
      <c r="E1148">
        <v>6</v>
      </c>
      <c r="F1148">
        <v>4</v>
      </c>
      <c r="G1148">
        <v>3</v>
      </c>
      <c r="H1148">
        <v>4</v>
      </c>
      <c r="I1148">
        <v>5</v>
      </c>
      <c r="J1148">
        <v>6</v>
      </c>
      <c r="K1148">
        <v>5</v>
      </c>
      <c r="L1148">
        <v>7</v>
      </c>
      <c r="M1148">
        <v>3</v>
      </c>
      <c r="N1148">
        <f t="shared" si="272"/>
        <v>4</v>
      </c>
      <c r="O1148">
        <f t="shared" si="273"/>
        <v>2</v>
      </c>
      <c r="P1148">
        <f t="shared" si="274"/>
        <v>4</v>
      </c>
      <c r="Q1148">
        <f t="shared" si="275"/>
        <v>5</v>
      </c>
      <c r="R1148">
        <f t="shared" si="276"/>
        <v>4</v>
      </c>
      <c r="S1148">
        <f t="shared" si="277"/>
        <v>3</v>
      </c>
      <c r="T1148">
        <f t="shared" si="278"/>
        <v>6</v>
      </c>
      <c r="U1148">
        <f t="shared" si="279"/>
        <v>3</v>
      </c>
      <c r="V1148">
        <f t="shared" si="280"/>
        <v>7</v>
      </c>
      <c r="W1148">
        <f t="shared" si="281"/>
        <v>5</v>
      </c>
      <c r="X1148">
        <f t="shared" si="282"/>
        <v>3.5</v>
      </c>
      <c r="Y1148">
        <f t="shared" si="283"/>
        <v>4</v>
      </c>
      <c r="Z1148">
        <f t="shared" si="284"/>
        <v>3.5</v>
      </c>
      <c r="AA1148">
        <f t="shared" si="285"/>
        <v>6</v>
      </c>
      <c r="AB1148">
        <f t="shared" si="286"/>
        <v>4.5</v>
      </c>
      <c r="AC1148">
        <v>4.4400000000000004</v>
      </c>
      <c r="AD1148">
        <v>5.23</v>
      </c>
      <c r="AE1148">
        <v>5.4</v>
      </c>
      <c r="AF1148">
        <v>4.83</v>
      </c>
      <c r="AG1148">
        <v>5.38</v>
      </c>
      <c r="AH1148" t="str">
        <f>LOOKUP(X1148,{0,2.99,4.44,5.89},{"Low","Medium Low","Medium High","High"})</f>
        <v>Medium Low</v>
      </c>
      <c r="AI1148" t="str">
        <f>LOOKUP(Y1148,{0,4.12,5.23,6.34},{"Low","Medium Low","Medium High","High"})</f>
        <v>Low</v>
      </c>
      <c r="AJ1148" t="str">
        <f>LOOKUP(Z1148,{0,4.08,5.4,6.72},{"Low","Medium Low","Medium High","High"})</f>
        <v>Low</v>
      </c>
      <c r="AK1148" t="str">
        <f>LOOKUP(AA1148,{0,3.41,4.83,6.25},{"Low","Medium Low","Medium High","High"})</f>
        <v>Medium High</v>
      </c>
      <c r="AL1148" t="str">
        <f>LOOKUP(AB1148,{0,4.31,5.38,6.45},{"Low","Medium Low","Medium High","High"})</f>
        <v>Medium Low</v>
      </c>
      <c r="AM1148">
        <f>VLOOKUP(C1148,'CLEAN DATA'!$C$1:$BE$1213,25,FALSE)</f>
        <v>14</v>
      </c>
      <c r="AN1148">
        <f>VLOOKUP($C1148,'CLEAN DATA'!$C$1:$BE$1213,2,FALSE)</f>
        <v>49</v>
      </c>
      <c r="AO1148" t="str">
        <f t="shared" si="287"/>
        <v>41-50</v>
      </c>
      <c r="AP1148">
        <f>VLOOKUP(C1148,'AT Copy'!C1147:BP2359,66,FALSE)</f>
        <v>1</v>
      </c>
      <c r="AQ1148">
        <f>VLOOKUP(C1148,'AT Copy'!C1147:BP2359,40,FALSE)</f>
        <v>0</v>
      </c>
    </row>
    <row r="1149" spans="1:43" x14ac:dyDescent="0.2">
      <c r="A1149">
        <v>1148</v>
      </c>
      <c r="B1149" s="2">
        <v>44102.768564814818</v>
      </c>
      <c r="C1149" t="s">
        <v>1424</v>
      </c>
      <c r="D1149">
        <v>6</v>
      </c>
      <c r="E1149">
        <v>1</v>
      </c>
      <c r="F1149">
        <v>7</v>
      </c>
      <c r="G1149">
        <v>1</v>
      </c>
      <c r="H1149">
        <v>6</v>
      </c>
      <c r="I1149">
        <v>6</v>
      </c>
      <c r="J1149">
        <v>6</v>
      </c>
      <c r="K1149">
        <v>1</v>
      </c>
      <c r="L1149">
        <v>6</v>
      </c>
      <c r="M1149">
        <v>1</v>
      </c>
      <c r="N1149">
        <f t="shared" si="272"/>
        <v>6</v>
      </c>
      <c r="O1149">
        <f t="shared" si="273"/>
        <v>7</v>
      </c>
      <c r="P1149">
        <f t="shared" si="274"/>
        <v>7</v>
      </c>
      <c r="Q1149">
        <f t="shared" si="275"/>
        <v>7</v>
      </c>
      <c r="R1149">
        <f t="shared" si="276"/>
        <v>6</v>
      </c>
      <c r="S1149">
        <f t="shared" si="277"/>
        <v>2</v>
      </c>
      <c r="T1149">
        <f t="shared" si="278"/>
        <v>6</v>
      </c>
      <c r="U1149">
        <f t="shared" si="279"/>
        <v>7</v>
      </c>
      <c r="V1149">
        <f t="shared" si="280"/>
        <v>6</v>
      </c>
      <c r="W1149">
        <f t="shared" si="281"/>
        <v>7</v>
      </c>
      <c r="X1149">
        <f t="shared" si="282"/>
        <v>4</v>
      </c>
      <c r="Y1149">
        <f t="shared" si="283"/>
        <v>6.5</v>
      </c>
      <c r="Z1149">
        <f t="shared" si="284"/>
        <v>7</v>
      </c>
      <c r="AA1149">
        <f t="shared" si="285"/>
        <v>6.5</v>
      </c>
      <c r="AB1149">
        <f t="shared" si="286"/>
        <v>6.5</v>
      </c>
      <c r="AC1149">
        <v>4.4400000000000004</v>
      </c>
      <c r="AD1149">
        <v>5.23</v>
      </c>
      <c r="AE1149">
        <v>5.4</v>
      </c>
      <c r="AF1149">
        <v>4.83</v>
      </c>
      <c r="AG1149">
        <v>5.38</v>
      </c>
      <c r="AH1149" t="str">
        <f>LOOKUP(X1149,{0,2.99,4.44,5.89},{"Low","Medium Low","Medium High","High"})</f>
        <v>Medium Low</v>
      </c>
      <c r="AI1149" t="str">
        <f>LOOKUP(Y1149,{0,4.12,5.23,6.34},{"Low","Medium Low","Medium High","High"})</f>
        <v>High</v>
      </c>
      <c r="AJ1149" t="str">
        <f>LOOKUP(Z1149,{0,4.08,5.4,6.72},{"Low","Medium Low","Medium High","High"})</f>
        <v>High</v>
      </c>
      <c r="AK1149" t="str">
        <f>LOOKUP(AA1149,{0,3.41,4.83,6.25},{"Low","Medium Low","Medium High","High"})</f>
        <v>High</v>
      </c>
      <c r="AL1149" t="str">
        <f>LOOKUP(AB1149,{0,4.31,5.38,6.45},{"Low","Medium Low","Medium High","High"})</f>
        <v>High</v>
      </c>
      <c r="AM1149">
        <f>VLOOKUP(C1149,'CLEAN DATA'!$C$1:$BE$1213,25,FALSE)</f>
        <v>14</v>
      </c>
      <c r="AN1149">
        <f>VLOOKUP($C1149,'CLEAN DATA'!$C$1:$BE$1213,2,FALSE)</f>
        <v>36</v>
      </c>
      <c r="AO1149" t="str">
        <f t="shared" si="287"/>
        <v>31-40</v>
      </c>
      <c r="AP1149">
        <f>VLOOKUP(C1149,'AT Copy'!C1148:BP2360,66,FALSE)</f>
        <v>8</v>
      </c>
      <c r="AQ1149">
        <f>VLOOKUP(C1149,'AT Copy'!C1148:BP2360,40,FALSE)</f>
        <v>1</v>
      </c>
    </row>
    <row r="1150" spans="1:43" x14ac:dyDescent="0.2">
      <c r="A1150">
        <v>1149</v>
      </c>
      <c r="B1150" s="2">
        <v>44102.768773148149</v>
      </c>
      <c r="C1150" t="s">
        <v>1425</v>
      </c>
      <c r="D1150">
        <v>4</v>
      </c>
      <c r="E1150">
        <v>2</v>
      </c>
      <c r="F1150">
        <v>7</v>
      </c>
      <c r="G1150">
        <v>3</v>
      </c>
      <c r="H1150">
        <v>6</v>
      </c>
      <c r="I1150">
        <v>4</v>
      </c>
      <c r="J1150">
        <v>7</v>
      </c>
      <c r="K1150">
        <v>1</v>
      </c>
      <c r="L1150">
        <v>6</v>
      </c>
      <c r="M1150">
        <v>2</v>
      </c>
      <c r="N1150">
        <f t="shared" si="272"/>
        <v>4</v>
      </c>
      <c r="O1150">
        <f t="shared" si="273"/>
        <v>6</v>
      </c>
      <c r="P1150">
        <f t="shared" si="274"/>
        <v>7</v>
      </c>
      <c r="Q1150">
        <f t="shared" si="275"/>
        <v>5</v>
      </c>
      <c r="R1150">
        <f t="shared" si="276"/>
        <v>6</v>
      </c>
      <c r="S1150">
        <f t="shared" si="277"/>
        <v>4</v>
      </c>
      <c r="T1150">
        <f t="shared" si="278"/>
        <v>7</v>
      </c>
      <c r="U1150">
        <f t="shared" si="279"/>
        <v>7</v>
      </c>
      <c r="V1150">
        <f t="shared" si="280"/>
        <v>6</v>
      </c>
      <c r="W1150">
        <f t="shared" si="281"/>
        <v>6</v>
      </c>
      <c r="X1150">
        <f t="shared" si="282"/>
        <v>4</v>
      </c>
      <c r="Y1150">
        <f t="shared" si="283"/>
        <v>6.5</v>
      </c>
      <c r="Z1150">
        <f t="shared" si="284"/>
        <v>7</v>
      </c>
      <c r="AA1150">
        <f t="shared" si="285"/>
        <v>5.5</v>
      </c>
      <c r="AB1150">
        <f t="shared" si="286"/>
        <v>6</v>
      </c>
      <c r="AC1150">
        <v>4.4400000000000004</v>
      </c>
      <c r="AD1150">
        <v>5.23</v>
      </c>
      <c r="AE1150">
        <v>5.4</v>
      </c>
      <c r="AF1150">
        <v>4.83</v>
      </c>
      <c r="AG1150">
        <v>5.38</v>
      </c>
      <c r="AH1150" t="str">
        <f>LOOKUP(X1150,{0,2.99,4.44,5.89},{"Low","Medium Low","Medium High","High"})</f>
        <v>Medium Low</v>
      </c>
      <c r="AI1150" t="str">
        <f>LOOKUP(Y1150,{0,4.12,5.23,6.34},{"Low","Medium Low","Medium High","High"})</f>
        <v>High</v>
      </c>
      <c r="AJ1150" t="str">
        <f>LOOKUP(Z1150,{0,4.08,5.4,6.72},{"Low","Medium Low","Medium High","High"})</f>
        <v>High</v>
      </c>
      <c r="AK1150" t="str">
        <f>LOOKUP(AA1150,{0,3.41,4.83,6.25},{"Low","Medium Low","Medium High","High"})</f>
        <v>Medium High</v>
      </c>
      <c r="AL1150" t="str">
        <f>LOOKUP(AB1150,{0,4.31,5.38,6.45},{"Low","Medium Low","Medium High","High"})</f>
        <v>Medium High</v>
      </c>
      <c r="AM1150">
        <f>VLOOKUP(C1150,'CLEAN DATA'!$C$1:$BE$1213,25,FALSE)</f>
        <v>4</v>
      </c>
      <c r="AN1150">
        <f>VLOOKUP($C1150,'CLEAN DATA'!$C$1:$BE$1213,2,FALSE)</f>
        <v>35</v>
      </c>
      <c r="AO1150" t="str">
        <f t="shared" si="287"/>
        <v>31-40</v>
      </c>
      <c r="AP1150">
        <f>VLOOKUP(C1150,'AT Copy'!C1149:BP2361,66,FALSE)</f>
        <v>8</v>
      </c>
      <c r="AQ1150">
        <f>VLOOKUP(C1150,'AT Copy'!C1149:BP2361,40,FALSE)</f>
        <v>1</v>
      </c>
    </row>
    <row r="1151" spans="1:43" x14ac:dyDescent="0.2">
      <c r="A1151">
        <v>1150</v>
      </c>
      <c r="B1151" s="2">
        <v>44102.769120370373</v>
      </c>
      <c r="C1151" t="s">
        <v>1426</v>
      </c>
      <c r="D1151">
        <v>4</v>
      </c>
      <c r="E1151">
        <v>3</v>
      </c>
      <c r="F1151">
        <v>6</v>
      </c>
      <c r="G1151">
        <v>1</v>
      </c>
      <c r="H1151">
        <v>6</v>
      </c>
      <c r="I1151">
        <v>4</v>
      </c>
      <c r="J1151">
        <v>6</v>
      </c>
      <c r="K1151">
        <v>3</v>
      </c>
      <c r="L1151">
        <v>6</v>
      </c>
      <c r="M1151">
        <v>1</v>
      </c>
      <c r="N1151">
        <f t="shared" si="272"/>
        <v>4</v>
      </c>
      <c r="O1151">
        <f t="shared" si="273"/>
        <v>5</v>
      </c>
      <c r="P1151">
        <f t="shared" si="274"/>
        <v>6</v>
      </c>
      <c r="Q1151">
        <f t="shared" si="275"/>
        <v>7</v>
      </c>
      <c r="R1151">
        <f t="shared" si="276"/>
        <v>6</v>
      </c>
      <c r="S1151">
        <f t="shared" si="277"/>
        <v>4</v>
      </c>
      <c r="T1151">
        <f t="shared" si="278"/>
        <v>6</v>
      </c>
      <c r="U1151">
        <f t="shared" si="279"/>
        <v>5</v>
      </c>
      <c r="V1151">
        <f t="shared" si="280"/>
        <v>6</v>
      </c>
      <c r="W1151">
        <f t="shared" si="281"/>
        <v>7</v>
      </c>
      <c r="X1151">
        <f t="shared" si="282"/>
        <v>4</v>
      </c>
      <c r="Y1151">
        <f t="shared" si="283"/>
        <v>5.5</v>
      </c>
      <c r="Z1151">
        <f t="shared" si="284"/>
        <v>5.5</v>
      </c>
      <c r="AA1151">
        <f t="shared" si="285"/>
        <v>6.5</v>
      </c>
      <c r="AB1151">
        <f t="shared" si="286"/>
        <v>6.5</v>
      </c>
      <c r="AC1151">
        <v>4.4400000000000004</v>
      </c>
      <c r="AD1151">
        <v>5.23</v>
      </c>
      <c r="AE1151">
        <v>5.4</v>
      </c>
      <c r="AF1151">
        <v>4.83</v>
      </c>
      <c r="AG1151">
        <v>5.38</v>
      </c>
      <c r="AH1151" t="str">
        <f>LOOKUP(X1151,{0,2.99,4.44,5.89},{"Low","Medium Low","Medium High","High"})</f>
        <v>Medium Low</v>
      </c>
      <c r="AI1151" t="str">
        <f>LOOKUP(Y1151,{0,4.12,5.23,6.34},{"Low","Medium Low","Medium High","High"})</f>
        <v>Medium High</v>
      </c>
      <c r="AJ1151" t="str">
        <f>LOOKUP(Z1151,{0,4.08,5.4,6.72},{"Low","Medium Low","Medium High","High"})</f>
        <v>Medium High</v>
      </c>
      <c r="AK1151" t="str">
        <f>LOOKUP(AA1151,{0,3.41,4.83,6.25},{"Low","Medium Low","Medium High","High"})</f>
        <v>High</v>
      </c>
      <c r="AL1151" t="str">
        <f>LOOKUP(AB1151,{0,4.31,5.38,6.45},{"Low","Medium Low","Medium High","High"})</f>
        <v>High</v>
      </c>
      <c r="AM1151">
        <f>VLOOKUP(C1151,'CLEAN DATA'!$C$1:$BE$1213,25,FALSE)</f>
        <v>3</v>
      </c>
      <c r="AN1151">
        <f>VLOOKUP($C1151,'CLEAN DATA'!$C$1:$BE$1213,2,FALSE)</f>
        <v>40</v>
      </c>
      <c r="AO1151" t="str">
        <f t="shared" si="287"/>
        <v>31-40</v>
      </c>
      <c r="AP1151">
        <f>VLOOKUP(C1151,'AT Copy'!C1150:BP2362,66,FALSE)</f>
        <v>8</v>
      </c>
      <c r="AQ1151">
        <f>VLOOKUP(C1151,'AT Copy'!C1150:BP2362,40,FALSE)</f>
        <v>0</v>
      </c>
    </row>
    <row r="1152" spans="1:43" x14ac:dyDescent="0.2">
      <c r="A1152">
        <v>1151</v>
      </c>
      <c r="B1152" s="2">
        <v>44102.76934027778</v>
      </c>
      <c r="C1152" t="s">
        <v>1427</v>
      </c>
      <c r="D1152">
        <v>4</v>
      </c>
      <c r="E1152">
        <v>1</v>
      </c>
      <c r="F1152">
        <v>7</v>
      </c>
      <c r="G1152">
        <v>4</v>
      </c>
      <c r="H1152">
        <v>4</v>
      </c>
      <c r="I1152">
        <v>4</v>
      </c>
      <c r="J1152">
        <v>4</v>
      </c>
      <c r="K1152">
        <v>1</v>
      </c>
      <c r="L1152">
        <v>4</v>
      </c>
      <c r="M1152">
        <v>4</v>
      </c>
      <c r="N1152">
        <f t="shared" si="272"/>
        <v>4</v>
      </c>
      <c r="O1152">
        <f t="shared" si="273"/>
        <v>7</v>
      </c>
      <c r="P1152">
        <f t="shared" si="274"/>
        <v>7</v>
      </c>
      <c r="Q1152">
        <f t="shared" si="275"/>
        <v>4</v>
      </c>
      <c r="R1152">
        <f t="shared" si="276"/>
        <v>4</v>
      </c>
      <c r="S1152">
        <f t="shared" si="277"/>
        <v>4</v>
      </c>
      <c r="T1152">
        <f t="shared" si="278"/>
        <v>4</v>
      </c>
      <c r="U1152">
        <f t="shared" si="279"/>
        <v>7</v>
      </c>
      <c r="V1152">
        <f t="shared" si="280"/>
        <v>4</v>
      </c>
      <c r="W1152">
        <f t="shared" si="281"/>
        <v>4</v>
      </c>
      <c r="X1152">
        <f t="shared" si="282"/>
        <v>4</v>
      </c>
      <c r="Y1152">
        <f t="shared" si="283"/>
        <v>5.5</v>
      </c>
      <c r="Z1152">
        <f t="shared" si="284"/>
        <v>7</v>
      </c>
      <c r="AA1152">
        <f t="shared" si="285"/>
        <v>4</v>
      </c>
      <c r="AB1152">
        <f t="shared" si="286"/>
        <v>4</v>
      </c>
      <c r="AC1152">
        <v>4.4400000000000004</v>
      </c>
      <c r="AD1152">
        <v>5.23</v>
      </c>
      <c r="AE1152">
        <v>5.4</v>
      </c>
      <c r="AF1152">
        <v>4.83</v>
      </c>
      <c r="AG1152">
        <v>5.38</v>
      </c>
      <c r="AH1152" t="str">
        <f>LOOKUP(X1152,{0,2.99,4.44,5.89},{"Low","Medium Low","Medium High","High"})</f>
        <v>Medium Low</v>
      </c>
      <c r="AI1152" t="str">
        <f>LOOKUP(Y1152,{0,4.12,5.23,6.34},{"Low","Medium Low","Medium High","High"})</f>
        <v>Medium High</v>
      </c>
      <c r="AJ1152" t="str">
        <f>LOOKUP(Z1152,{0,4.08,5.4,6.72},{"Low","Medium Low","Medium High","High"})</f>
        <v>High</v>
      </c>
      <c r="AK1152" t="str">
        <f>LOOKUP(AA1152,{0,3.41,4.83,6.25},{"Low","Medium Low","Medium High","High"})</f>
        <v>Medium Low</v>
      </c>
      <c r="AL1152" t="str">
        <f>LOOKUP(AB1152,{0,4.31,5.38,6.45},{"Low","Medium Low","Medium High","High"})</f>
        <v>Low</v>
      </c>
      <c r="AM1152">
        <f>VLOOKUP(C1152,'CLEAN DATA'!$C$1:$BE$1213,25,FALSE)</f>
        <v>14</v>
      </c>
      <c r="AN1152">
        <f>VLOOKUP($C1152,'CLEAN DATA'!$C$1:$BE$1213,2,FALSE)</f>
        <v>73</v>
      </c>
      <c r="AO1152" t="str">
        <f t="shared" si="287"/>
        <v>60+</v>
      </c>
      <c r="AP1152">
        <f>VLOOKUP(C1152,'AT Copy'!C1151:BP2363,66,FALSE)</f>
        <v>6</v>
      </c>
      <c r="AQ1152">
        <f>VLOOKUP(C1152,'AT Copy'!C1151:BP2363,40,FALSE)</f>
        <v>0</v>
      </c>
    </row>
    <row r="1153" spans="1:43" x14ac:dyDescent="0.2">
      <c r="A1153">
        <v>1152</v>
      </c>
      <c r="B1153" s="2">
        <v>44102.769432870373</v>
      </c>
      <c r="C1153" t="s">
        <v>1428</v>
      </c>
      <c r="D1153">
        <v>6</v>
      </c>
      <c r="E1153">
        <v>6</v>
      </c>
      <c r="F1153">
        <v>6</v>
      </c>
      <c r="G1153">
        <v>6</v>
      </c>
      <c r="H1153">
        <v>5</v>
      </c>
      <c r="I1153">
        <v>6</v>
      </c>
      <c r="J1153">
        <v>5</v>
      </c>
      <c r="K1153">
        <v>6</v>
      </c>
      <c r="L1153">
        <v>5</v>
      </c>
      <c r="M1153">
        <v>5</v>
      </c>
      <c r="N1153">
        <f t="shared" si="272"/>
        <v>6</v>
      </c>
      <c r="O1153">
        <f t="shared" si="273"/>
        <v>2</v>
      </c>
      <c r="P1153">
        <f t="shared" si="274"/>
        <v>6</v>
      </c>
      <c r="Q1153">
        <f t="shared" si="275"/>
        <v>2</v>
      </c>
      <c r="R1153">
        <f t="shared" si="276"/>
        <v>5</v>
      </c>
      <c r="S1153">
        <f t="shared" si="277"/>
        <v>2</v>
      </c>
      <c r="T1153">
        <f t="shared" si="278"/>
        <v>5</v>
      </c>
      <c r="U1153">
        <f t="shared" si="279"/>
        <v>2</v>
      </c>
      <c r="V1153">
        <f t="shared" si="280"/>
        <v>5</v>
      </c>
      <c r="W1153">
        <f t="shared" si="281"/>
        <v>3</v>
      </c>
      <c r="X1153">
        <f t="shared" si="282"/>
        <v>4</v>
      </c>
      <c r="Y1153">
        <f t="shared" si="283"/>
        <v>3.5</v>
      </c>
      <c r="Z1153">
        <f t="shared" si="284"/>
        <v>4</v>
      </c>
      <c r="AA1153">
        <f t="shared" si="285"/>
        <v>3.5</v>
      </c>
      <c r="AB1153">
        <f t="shared" si="286"/>
        <v>4</v>
      </c>
      <c r="AC1153">
        <v>4.4400000000000004</v>
      </c>
      <c r="AD1153">
        <v>5.23</v>
      </c>
      <c r="AE1153">
        <v>5.4</v>
      </c>
      <c r="AF1153">
        <v>4.83</v>
      </c>
      <c r="AG1153">
        <v>5.38</v>
      </c>
      <c r="AH1153" t="str">
        <f>LOOKUP(X1153,{0,2.99,4.44,5.89},{"Low","Medium Low","Medium High","High"})</f>
        <v>Medium Low</v>
      </c>
      <c r="AI1153" t="str">
        <f>LOOKUP(Y1153,{0,4.12,5.23,6.34},{"Low","Medium Low","Medium High","High"})</f>
        <v>Low</v>
      </c>
      <c r="AJ1153" t="str">
        <f>LOOKUP(Z1153,{0,4.08,5.4,6.72},{"Low","Medium Low","Medium High","High"})</f>
        <v>Low</v>
      </c>
      <c r="AK1153" t="str">
        <f>LOOKUP(AA1153,{0,3.41,4.83,6.25},{"Low","Medium Low","Medium High","High"})</f>
        <v>Medium Low</v>
      </c>
      <c r="AL1153" t="str">
        <f>LOOKUP(AB1153,{0,4.31,5.38,6.45},{"Low","Medium Low","Medium High","High"})</f>
        <v>Low</v>
      </c>
      <c r="AM1153">
        <f>VLOOKUP(C1153,'CLEAN DATA'!$C$1:$BE$1213,25,FALSE)</f>
        <v>1</v>
      </c>
      <c r="AN1153">
        <f>VLOOKUP($C1153,'CLEAN DATA'!$C$1:$BE$1213,2,FALSE)</f>
        <v>40</v>
      </c>
      <c r="AO1153" t="str">
        <f t="shared" si="287"/>
        <v>31-40</v>
      </c>
      <c r="AP1153">
        <f>VLOOKUP(C1153,'AT Copy'!C1152:BP2364,66,FALSE)</f>
        <v>1</v>
      </c>
      <c r="AQ1153">
        <f>VLOOKUP(C1153,'AT Copy'!C1152:BP2364,40,FALSE)</f>
        <v>0</v>
      </c>
    </row>
    <row r="1154" spans="1:43" x14ac:dyDescent="0.2">
      <c r="A1154">
        <v>1153</v>
      </c>
      <c r="B1154" s="2">
        <v>44102.77034722222</v>
      </c>
      <c r="C1154" t="s">
        <v>1429</v>
      </c>
      <c r="D1154">
        <v>6</v>
      </c>
      <c r="E1154">
        <v>7</v>
      </c>
      <c r="F1154">
        <v>7</v>
      </c>
      <c r="G1154">
        <v>5</v>
      </c>
      <c r="H1154">
        <v>7</v>
      </c>
      <c r="I1154">
        <v>7</v>
      </c>
      <c r="J1154">
        <v>5</v>
      </c>
      <c r="K1154">
        <v>1</v>
      </c>
      <c r="L1154">
        <v>7</v>
      </c>
      <c r="M1154">
        <v>3</v>
      </c>
      <c r="N1154">
        <f t="shared" si="272"/>
        <v>6</v>
      </c>
      <c r="O1154">
        <f t="shared" si="273"/>
        <v>1</v>
      </c>
      <c r="P1154">
        <f t="shared" si="274"/>
        <v>7</v>
      </c>
      <c r="Q1154">
        <f t="shared" si="275"/>
        <v>3</v>
      </c>
      <c r="R1154">
        <f t="shared" si="276"/>
        <v>7</v>
      </c>
      <c r="S1154">
        <f t="shared" si="277"/>
        <v>1</v>
      </c>
      <c r="T1154">
        <f t="shared" si="278"/>
        <v>5</v>
      </c>
      <c r="U1154">
        <f t="shared" si="279"/>
        <v>7</v>
      </c>
      <c r="V1154">
        <f t="shared" si="280"/>
        <v>7</v>
      </c>
      <c r="W1154">
        <f t="shared" si="281"/>
        <v>5</v>
      </c>
      <c r="X1154">
        <f t="shared" si="282"/>
        <v>3.5</v>
      </c>
      <c r="Y1154">
        <f t="shared" si="283"/>
        <v>3</v>
      </c>
      <c r="Z1154">
        <f t="shared" si="284"/>
        <v>7</v>
      </c>
      <c r="AA1154">
        <f t="shared" si="285"/>
        <v>5</v>
      </c>
      <c r="AB1154">
        <f t="shared" si="286"/>
        <v>6</v>
      </c>
      <c r="AC1154">
        <v>4.4400000000000004</v>
      </c>
      <c r="AD1154">
        <v>5.23</v>
      </c>
      <c r="AE1154">
        <v>5.4</v>
      </c>
      <c r="AF1154">
        <v>4.83</v>
      </c>
      <c r="AG1154">
        <v>5.38</v>
      </c>
      <c r="AH1154" t="str">
        <f>LOOKUP(X1154,{0,2.99,4.44,5.89},{"Low","Medium Low","Medium High","High"})</f>
        <v>Medium Low</v>
      </c>
      <c r="AI1154" t="str">
        <f>LOOKUP(Y1154,{0,4.12,5.23,6.34},{"Low","Medium Low","Medium High","High"})</f>
        <v>Low</v>
      </c>
      <c r="AJ1154" t="str">
        <f>LOOKUP(Z1154,{0,4.08,5.4,6.72},{"Low","Medium Low","Medium High","High"})</f>
        <v>High</v>
      </c>
      <c r="AK1154" t="str">
        <f>LOOKUP(AA1154,{0,3.41,4.83,6.25},{"Low","Medium Low","Medium High","High"})</f>
        <v>Medium High</v>
      </c>
      <c r="AL1154" t="str">
        <f>LOOKUP(AB1154,{0,4.31,5.38,6.45},{"Low","Medium Low","Medium High","High"})</f>
        <v>Medium High</v>
      </c>
      <c r="AM1154">
        <f>VLOOKUP(C1154,'CLEAN DATA'!$C$1:$BE$1213,25,FALSE)</f>
        <v>3</v>
      </c>
      <c r="AN1154">
        <f>VLOOKUP($C1154,'CLEAN DATA'!$C$1:$BE$1213,2,FALSE)</f>
        <v>23</v>
      </c>
      <c r="AO1154" t="str">
        <f t="shared" si="287"/>
        <v>&lt;=30</v>
      </c>
      <c r="AP1154">
        <f>VLOOKUP(C1154,'AT Copy'!C1153:BP2365,66,FALSE)</f>
        <v>3</v>
      </c>
      <c r="AQ1154">
        <f>VLOOKUP(C1154,'AT Copy'!C1153:BP2365,40,FALSE)</f>
        <v>0</v>
      </c>
    </row>
    <row r="1155" spans="1:43" x14ac:dyDescent="0.2">
      <c r="A1155">
        <v>1154</v>
      </c>
      <c r="B1155" s="2">
        <v>44102.770925925928</v>
      </c>
      <c r="C1155" t="s">
        <v>1430</v>
      </c>
      <c r="D1155">
        <v>4</v>
      </c>
      <c r="E1155">
        <v>3</v>
      </c>
      <c r="F1155">
        <v>5</v>
      </c>
      <c r="G1155">
        <v>6</v>
      </c>
      <c r="H1155">
        <v>5</v>
      </c>
      <c r="I1155">
        <v>4</v>
      </c>
      <c r="J1155">
        <v>5</v>
      </c>
      <c r="K1155">
        <v>3</v>
      </c>
      <c r="L1155">
        <v>4</v>
      </c>
      <c r="M1155">
        <v>3</v>
      </c>
      <c r="N1155">
        <f t="shared" ref="N1155:N1213" si="288">D1155</f>
        <v>4</v>
      </c>
      <c r="O1155">
        <f t="shared" ref="O1155:O1213" si="289">IF(E1155=1,7,IF(E1155=2,6,IF(E1155=3,5,IF(E1155=4,4,IF(E1155=5,3,IF(E1155=6,2,IF(E1155=7,1,"")))))))</f>
        <v>5</v>
      </c>
      <c r="P1155">
        <f t="shared" ref="P1155:P1213" si="290">F1155</f>
        <v>5</v>
      </c>
      <c r="Q1155">
        <f t="shared" ref="Q1155:Q1213" si="291">IF(G1155=1,7,IF(G1155=2,6,IF(G1155=3,5,IF(G1155=4,4,IF(G1155=5,3,IF(G1155=6,2,IF(G1155=7,1,"")))))))</f>
        <v>2</v>
      </c>
      <c r="R1155">
        <f t="shared" ref="R1155:R1213" si="292">H1155</f>
        <v>5</v>
      </c>
      <c r="S1155">
        <f t="shared" ref="S1155:S1213" si="293">IF(I1155=1,7,IF(I1155=2,6,IF(I1155=3,5,IF(I1155=4,4,IF(I1155=5,3,IF(I1155=6,2,IF(I1155=7,1,"")))))))</f>
        <v>4</v>
      </c>
      <c r="T1155">
        <f t="shared" ref="T1155:T1213" si="294">J1155</f>
        <v>5</v>
      </c>
      <c r="U1155">
        <f t="shared" ref="U1155:U1213" si="295">IF(K1155=1,7,IF(K1155=2,6,IF(K1155=3,5,IF(K1155=4,4,IF(K1155=5,3,IF(K1155=6,2,IF(K1155=7,1,"")))))))</f>
        <v>5</v>
      </c>
      <c r="V1155">
        <f t="shared" ref="V1155:V1213" si="296">L1155</f>
        <v>4</v>
      </c>
      <c r="W1155">
        <f t="shared" ref="W1155:W1213" si="297">IF(M1155=1,7,IF(M1155=2,6,IF(M1155=3,5,IF(M1155=4,4,IF(M1155=5,3,IF(M1155=6,2,IF(M1155=7,1,"")))))))</f>
        <v>5</v>
      </c>
      <c r="X1155">
        <f t="shared" ref="X1155:X1213" si="298">(N1155+S1155)/2</f>
        <v>4</v>
      </c>
      <c r="Y1155">
        <f t="shared" ref="Y1155:Y1213" si="299">(O1155+T1155)/2</f>
        <v>5</v>
      </c>
      <c r="Z1155">
        <f t="shared" ref="Z1155:Z1213" si="300">(P1155+U1155)/2</f>
        <v>5</v>
      </c>
      <c r="AA1155">
        <f t="shared" ref="AA1155:AA1213" si="301">(Q1155+V1155)/2</f>
        <v>3</v>
      </c>
      <c r="AB1155">
        <f t="shared" ref="AB1155:AB1213" si="302">(R1155+W1155)/2</f>
        <v>5</v>
      </c>
      <c r="AC1155">
        <v>4.4400000000000004</v>
      </c>
      <c r="AD1155">
        <v>5.23</v>
      </c>
      <c r="AE1155">
        <v>5.4</v>
      </c>
      <c r="AF1155">
        <v>4.83</v>
      </c>
      <c r="AG1155">
        <v>5.38</v>
      </c>
      <c r="AH1155" t="str">
        <f>LOOKUP(X1155,{0,2.99,4.44,5.89},{"Low","Medium Low","Medium High","High"})</f>
        <v>Medium Low</v>
      </c>
      <c r="AI1155" t="str">
        <f>LOOKUP(Y1155,{0,4.12,5.23,6.34},{"Low","Medium Low","Medium High","High"})</f>
        <v>Medium Low</v>
      </c>
      <c r="AJ1155" t="str">
        <f>LOOKUP(Z1155,{0,4.08,5.4,6.72},{"Low","Medium Low","Medium High","High"})</f>
        <v>Medium Low</v>
      </c>
      <c r="AK1155" t="str">
        <f>LOOKUP(AA1155,{0,3.41,4.83,6.25},{"Low","Medium Low","Medium High","High"})</f>
        <v>Low</v>
      </c>
      <c r="AL1155" t="str">
        <f>LOOKUP(AB1155,{0,4.31,5.38,6.45},{"Low","Medium Low","Medium High","High"})</f>
        <v>Medium Low</v>
      </c>
      <c r="AM1155">
        <f>VLOOKUP(C1155,'CLEAN DATA'!$C$1:$BE$1213,25,FALSE)</f>
        <v>7</v>
      </c>
      <c r="AN1155">
        <f>VLOOKUP($C1155,'CLEAN DATA'!$C$1:$BE$1213,2,FALSE)</f>
        <v>34</v>
      </c>
      <c r="AO1155" t="str">
        <f t="shared" ref="AO1155:AO1213" si="303">IF(AN1155&lt;=20,"&lt;=30",IF(AN1155&lt;=25,"&lt;=30",IF(AN1155&lt;=30,"&lt;=30",IF(AN1155&lt;=35,"31-40",IF(AN1155&lt;=40,"31-40",IF(AN1155&lt;=45,"41-50",IF(AN1155&lt;=50,"41-50",IF(AN1155&lt;=55,"51-60",IF(AN1155&lt;=60,"51-60","60+")))))))))</f>
        <v>31-40</v>
      </c>
      <c r="AP1155">
        <f>VLOOKUP(C1155,'AT Copy'!C1154:BP2366,66,FALSE)</f>
        <v>7</v>
      </c>
      <c r="AQ1155">
        <f>VLOOKUP(C1155,'AT Copy'!C1154:BP2366,40,FALSE)</f>
        <v>1</v>
      </c>
    </row>
    <row r="1156" spans="1:43" x14ac:dyDescent="0.2">
      <c r="A1156">
        <v>1155</v>
      </c>
      <c r="B1156" s="2">
        <v>44102.77140046296</v>
      </c>
      <c r="C1156" t="s">
        <v>1431</v>
      </c>
      <c r="D1156">
        <v>4</v>
      </c>
      <c r="E1156">
        <v>3</v>
      </c>
      <c r="F1156">
        <v>5</v>
      </c>
      <c r="G1156">
        <v>3</v>
      </c>
      <c r="H1156">
        <v>4</v>
      </c>
      <c r="I1156">
        <v>5</v>
      </c>
      <c r="J1156">
        <v>6</v>
      </c>
      <c r="K1156">
        <v>2</v>
      </c>
      <c r="L1156">
        <v>7</v>
      </c>
      <c r="M1156">
        <v>5</v>
      </c>
      <c r="N1156">
        <f t="shared" si="288"/>
        <v>4</v>
      </c>
      <c r="O1156">
        <f t="shared" si="289"/>
        <v>5</v>
      </c>
      <c r="P1156">
        <f t="shared" si="290"/>
        <v>5</v>
      </c>
      <c r="Q1156">
        <f t="shared" si="291"/>
        <v>5</v>
      </c>
      <c r="R1156">
        <f t="shared" si="292"/>
        <v>4</v>
      </c>
      <c r="S1156">
        <f t="shared" si="293"/>
        <v>3</v>
      </c>
      <c r="T1156">
        <f t="shared" si="294"/>
        <v>6</v>
      </c>
      <c r="U1156">
        <f t="shared" si="295"/>
        <v>6</v>
      </c>
      <c r="V1156">
        <f t="shared" si="296"/>
        <v>7</v>
      </c>
      <c r="W1156">
        <f t="shared" si="297"/>
        <v>3</v>
      </c>
      <c r="X1156">
        <f t="shared" si="298"/>
        <v>3.5</v>
      </c>
      <c r="Y1156">
        <f t="shared" si="299"/>
        <v>5.5</v>
      </c>
      <c r="Z1156">
        <f t="shared" si="300"/>
        <v>5.5</v>
      </c>
      <c r="AA1156">
        <f t="shared" si="301"/>
        <v>6</v>
      </c>
      <c r="AB1156">
        <f t="shared" si="302"/>
        <v>3.5</v>
      </c>
      <c r="AC1156">
        <v>4.4400000000000004</v>
      </c>
      <c r="AD1156">
        <v>5.23</v>
      </c>
      <c r="AE1156">
        <v>5.4</v>
      </c>
      <c r="AF1156">
        <v>4.83</v>
      </c>
      <c r="AG1156">
        <v>5.38</v>
      </c>
      <c r="AH1156" t="str">
        <f>LOOKUP(X1156,{0,2.99,4.44,5.89},{"Low","Medium Low","Medium High","High"})</f>
        <v>Medium Low</v>
      </c>
      <c r="AI1156" t="str">
        <f>LOOKUP(Y1156,{0,4.12,5.23,6.34},{"Low","Medium Low","Medium High","High"})</f>
        <v>Medium High</v>
      </c>
      <c r="AJ1156" t="str">
        <f>LOOKUP(Z1156,{0,4.08,5.4,6.72},{"Low","Medium Low","Medium High","High"})</f>
        <v>Medium High</v>
      </c>
      <c r="AK1156" t="str">
        <f>LOOKUP(AA1156,{0,3.41,4.83,6.25},{"Low","Medium Low","Medium High","High"})</f>
        <v>Medium High</v>
      </c>
      <c r="AL1156" t="str">
        <f>LOOKUP(AB1156,{0,4.31,5.38,6.45},{"Low","Medium Low","Medium High","High"})</f>
        <v>Low</v>
      </c>
      <c r="AM1156">
        <f>VLOOKUP(C1156,'CLEAN DATA'!$C$1:$BE$1213,25,FALSE)</f>
        <v>6</v>
      </c>
      <c r="AN1156">
        <f>VLOOKUP($C1156,'CLEAN DATA'!$C$1:$BE$1213,2,FALSE)</f>
        <v>69</v>
      </c>
      <c r="AO1156" t="str">
        <f t="shared" si="303"/>
        <v>60+</v>
      </c>
      <c r="AP1156">
        <f>VLOOKUP(C1156,'AT Copy'!C1155:BP2367,66,FALSE)</f>
        <v>2</v>
      </c>
      <c r="AQ1156">
        <f>VLOOKUP(C1156,'AT Copy'!C1155:BP2367,40,FALSE)</f>
        <v>0</v>
      </c>
    </row>
    <row r="1157" spans="1:43" x14ac:dyDescent="0.2">
      <c r="A1157">
        <v>1156</v>
      </c>
      <c r="B1157" s="2">
        <v>44102.77140046296</v>
      </c>
      <c r="C1157" t="s">
        <v>1432</v>
      </c>
      <c r="D1157">
        <v>4</v>
      </c>
      <c r="E1157">
        <v>3</v>
      </c>
      <c r="F1157">
        <v>6</v>
      </c>
      <c r="G1157">
        <v>4</v>
      </c>
      <c r="H1157">
        <v>5</v>
      </c>
      <c r="I1157">
        <v>3</v>
      </c>
      <c r="J1157">
        <v>6</v>
      </c>
      <c r="K1157">
        <v>5</v>
      </c>
      <c r="L1157">
        <v>4</v>
      </c>
      <c r="M1157">
        <v>3</v>
      </c>
      <c r="N1157">
        <f t="shared" si="288"/>
        <v>4</v>
      </c>
      <c r="O1157">
        <f t="shared" si="289"/>
        <v>5</v>
      </c>
      <c r="P1157">
        <f t="shared" si="290"/>
        <v>6</v>
      </c>
      <c r="Q1157">
        <f t="shared" si="291"/>
        <v>4</v>
      </c>
      <c r="R1157">
        <f t="shared" si="292"/>
        <v>5</v>
      </c>
      <c r="S1157">
        <f t="shared" si="293"/>
        <v>5</v>
      </c>
      <c r="T1157">
        <f t="shared" si="294"/>
        <v>6</v>
      </c>
      <c r="U1157">
        <f t="shared" si="295"/>
        <v>3</v>
      </c>
      <c r="V1157">
        <f t="shared" si="296"/>
        <v>4</v>
      </c>
      <c r="W1157">
        <f t="shared" si="297"/>
        <v>5</v>
      </c>
      <c r="X1157">
        <f t="shared" si="298"/>
        <v>4.5</v>
      </c>
      <c r="Y1157">
        <f t="shared" si="299"/>
        <v>5.5</v>
      </c>
      <c r="Z1157">
        <f t="shared" si="300"/>
        <v>4.5</v>
      </c>
      <c r="AA1157">
        <f t="shared" si="301"/>
        <v>4</v>
      </c>
      <c r="AB1157">
        <f t="shared" si="302"/>
        <v>5</v>
      </c>
      <c r="AC1157">
        <v>4.4400000000000004</v>
      </c>
      <c r="AD1157">
        <v>5.23</v>
      </c>
      <c r="AE1157">
        <v>5.4</v>
      </c>
      <c r="AF1157">
        <v>4.83</v>
      </c>
      <c r="AG1157">
        <v>5.38</v>
      </c>
      <c r="AH1157" t="str">
        <f>LOOKUP(X1157,{0,2.99,4.44,5.89},{"Low","Medium Low","Medium High","High"})</f>
        <v>Medium High</v>
      </c>
      <c r="AI1157" t="str">
        <f>LOOKUP(Y1157,{0,4.12,5.23,6.34},{"Low","Medium Low","Medium High","High"})</f>
        <v>Medium High</v>
      </c>
      <c r="AJ1157" t="str">
        <f>LOOKUP(Z1157,{0,4.08,5.4,6.72},{"Low","Medium Low","Medium High","High"})</f>
        <v>Medium Low</v>
      </c>
      <c r="AK1157" t="str">
        <f>LOOKUP(AA1157,{0,3.41,4.83,6.25},{"Low","Medium Low","Medium High","High"})</f>
        <v>Medium Low</v>
      </c>
      <c r="AL1157" t="str">
        <f>LOOKUP(AB1157,{0,4.31,5.38,6.45},{"Low","Medium Low","Medium High","High"})</f>
        <v>Medium Low</v>
      </c>
      <c r="AM1157">
        <f>VLOOKUP(C1157,'CLEAN DATA'!$C$1:$BE$1213,25,FALSE)</f>
        <v>7</v>
      </c>
      <c r="AN1157">
        <f>VLOOKUP($C1157,'CLEAN DATA'!$C$1:$BE$1213,2,FALSE)</f>
        <v>31</v>
      </c>
      <c r="AO1157" t="str">
        <f t="shared" si="303"/>
        <v>31-40</v>
      </c>
      <c r="AP1157">
        <f>VLOOKUP(C1157,'AT Copy'!C1156:BP2368,66,FALSE)</f>
        <v>7</v>
      </c>
      <c r="AQ1157">
        <f>VLOOKUP(C1157,'AT Copy'!C1156:BP2368,40,FALSE)</f>
        <v>1</v>
      </c>
    </row>
    <row r="1158" spans="1:43" x14ac:dyDescent="0.2">
      <c r="A1158">
        <v>1157</v>
      </c>
      <c r="B1158" s="2">
        <v>44102.771701388891</v>
      </c>
      <c r="C1158" t="s">
        <v>1433</v>
      </c>
      <c r="D1158">
        <v>4</v>
      </c>
      <c r="E1158">
        <v>5</v>
      </c>
      <c r="F1158">
        <v>6</v>
      </c>
      <c r="G1158">
        <v>4</v>
      </c>
      <c r="H1158">
        <v>6</v>
      </c>
      <c r="I1158">
        <v>4</v>
      </c>
      <c r="J1158">
        <v>5</v>
      </c>
      <c r="K1158">
        <v>7</v>
      </c>
      <c r="L1158">
        <v>5</v>
      </c>
      <c r="M1158">
        <v>5</v>
      </c>
      <c r="N1158">
        <f t="shared" si="288"/>
        <v>4</v>
      </c>
      <c r="O1158">
        <f t="shared" si="289"/>
        <v>3</v>
      </c>
      <c r="P1158">
        <f t="shared" si="290"/>
        <v>6</v>
      </c>
      <c r="Q1158">
        <f t="shared" si="291"/>
        <v>4</v>
      </c>
      <c r="R1158">
        <f t="shared" si="292"/>
        <v>6</v>
      </c>
      <c r="S1158">
        <f t="shared" si="293"/>
        <v>4</v>
      </c>
      <c r="T1158">
        <f t="shared" si="294"/>
        <v>5</v>
      </c>
      <c r="U1158">
        <f t="shared" si="295"/>
        <v>1</v>
      </c>
      <c r="V1158">
        <f t="shared" si="296"/>
        <v>5</v>
      </c>
      <c r="W1158">
        <f t="shared" si="297"/>
        <v>3</v>
      </c>
      <c r="X1158">
        <f t="shared" si="298"/>
        <v>4</v>
      </c>
      <c r="Y1158">
        <f t="shared" si="299"/>
        <v>4</v>
      </c>
      <c r="Z1158">
        <f t="shared" si="300"/>
        <v>3.5</v>
      </c>
      <c r="AA1158">
        <f t="shared" si="301"/>
        <v>4.5</v>
      </c>
      <c r="AB1158">
        <f t="shared" si="302"/>
        <v>4.5</v>
      </c>
      <c r="AC1158">
        <v>4.4400000000000004</v>
      </c>
      <c r="AD1158">
        <v>5.23</v>
      </c>
      <c r="AE1158">
        <v>5.4</v>
      </c>
      <c r="AF1158">
        <v>4.83</v>
      </c>
      <c r="AG1158">
        <v>5.38</v>
      </c>
      <c r="AH1158" t="str">
        <f>LOOKUP(X1158,{0,2.99,4.44,5.89},{"Low","Medium Low","Medium High","High"})</f>
        <v>Medium Low</v>
      </c>
      <c r="AI1158" t="str">
        <f>LOOKUP(Y1158,{0,4.12,5.23,6.34},{"Low","Medium Low","Medium High","High"})</f>
        <v>Low</v>
      </c>
      <c r="AJ1158" t="str">
        <f>LOOKUP(Z1158,{0,4.08,5.4,6.72},{"Low","Medium Low","Medium High","High"})</f>
        <v>Low</v>
      </c>
      <c r="AK1158" t="str">
        <f>LOOKUP(AA1158,{0,3.41,4.83,6.25},{"Low","Medium Low","Medium High","High"})</f>
        <v>Medium Low</v>
      </c>
      <c r="AL1158" t="str">
        <f>LOOKUP(AB1158,{0,4.31,5.38,6.45},{"Low","Medium Low","Medium High","High"})</f>
        <v>Medium Low</v>
      </c>
      <c r="AM1158">
        <f>VLOOKUP(C1158,'CLEAN DATA'!$C$1:$BE$1213,25,FALSE)</f>
        <v>9</v>
      </c>
      <c r="AN1158">
        <f>VLOOKUP($C1158,'CLEAN DATA'!$C$1:$BE$1213,2,FALSE)</f>
        <v>40</v>
      </c>
      <c r="AO1158" t="str">
        <f t="shared" si="303"/>
        <v>31-40</v>
      </c>
      <c r="AP1158">
        <f>VLOOKUP(C1158,'AT Copy'!C1157:BP2369,66,FALSE)</f>
        <v>1</v>
      </c>
      <c r="AQ1158">
        <f>VLOOKUP(C1158,'AT Copy'!C1157:BP2369,40,FALSE)</f>
        <v>0</v>
      </c>
    </row>
    <row r="1159" spans="1:43" x14ac:dyDescent="0.2">
      <c r="A1159">
        <v>1158</v>
      </c>
      <c r="B1159" s="2">
        <v>44102.772372685184</v>
      </c>
      <c r="C1159" t="s">
        <v>1434</v>
      </c>
      <c r="D1159">
        <v>2</v>
      </c>
      <c r="E1159">
        <v>2</v>
      </c>
      <c r="F1159">
        <v>6</v>
      </c>
      <c r="G1159">
        <v>2</v>
      </c>
      <c r="H1159">
        <v>4</v>
      </c>
      <c r="I1159">
        <v>5</v>
      </c>
      <c r="J1159">
        <v>6</v>
      </c>
      <c r="K1159">
        <v>2</v>
      </c>
      <c r="L1159">
        <v>6</v>
      </c>
      <c r="M1159">
        <v>5</v>
      </c>
      <c r="N1159">
        <f t="shared" si="288"/>
        <v>2</v>
      </c>
      <c r="O1159">
        <f t="shared" si="289"/>
        <v>6</v>
      </c>
      <c r="P1159">
        <f t="shared" si="290"/>
        <v>6</v>
      </c>
      <c r="Q1159">
        <f t="shared" si="291"/>
        <v>6</v>
      </c>
      <c r="R1159">
        <f t="shared" si="292"/>
        <v>4</v>
      </c>
      <c r="S1159">
        <f t="shared" si="293"/>
        <v>3</v>
      </c>
      <c r="T1159">
        <f t="shared" si="294"/>
        <v>6</v>
      </c>
      <c r="U1159">
        <f t="shared" si="295"/>
        <v>6</v>
      </c>
      <c r="V1159">
        <f t="shared" si="296"/>
        <v>6</v>
      </c>
      <c r="W1159">
        <f t="shared" si="297"/>
        <v>3</v>
      </c>
      <c r="X1159">
        <f t="shared" si="298"/>
        <v>2.5</v>
      </c>
      <c r="Y1159">
        <f t="shared" si="299"/>
        <v>6</v>
      </c>
      <c r="Z1159">
        <f t="shared" si="300"/>
        <v>6</v>
      </c>
      <c r="AA1159">
        <f t="shared" si="301"/>
        <v>6</v>
      </c>
      <c r="AB1159">
        <f t="shared" si="302"/>
        <v>3.5</v>
      </c>
      <c r="AC1159">
        <v>4.4400000000000004</v>
      </c>
      <c r="AD1159">
        <v>5.23</v>
      </c>
      <c r="AE1159">
        <v>5.4</v>
      </c>
      <c r="AF1159">
        <v>4.83</v>
      </c>
      <c r="AG1159">
        <v>5.38</v>
      </c>
      <c r="AH1159" t="str">
        <f>LOOKUP(X1159,{0,2.99,4.44,5.89},{"Low","Medium Low","Medium High","High"})</f>
        <v>Low</v>
      </c>
      <c r="AI1159" t="str">
        <f>LOOKUP(Y1159,{0,4.12,5.23,6.34},{"Low","Medium Low","Medium High","High"})</f>
        <v>Medium High</v>
      </c>
      <c r="AJ1159" t="str">
        <f>LOOKUP(Z1159,{0,4.08,5.4,6.72},{"Low","Medium Low","Medium High","High"})</f>
        <v>Medium High</v>
      </c>
      <c r="AK1159" t="str">
        <f>LOOKUP(AA1159,{0,3.41,4.83,6.25},{"Low","Medium Low","Medium High","High"})</f>
        <v>Medium High</v>
      </c>
      <c r="AL1159" t="str">
        <f>LOOKUP(AB1159,{0,4.31,5.38,6.45},{"Low","Medium Low","Medium High","High"})</f>
        <v>Low</v>
      </c>
      <c r="AM1159">
        <f>VLOOKUP(C1159,'CLEAN DATA'!$C$1:$BE$1213,25,FALSE)</f>
        <v>3</v>
      </c>
      <c r="AN1159">
        <f>VLOOKUP($C1159,'CLEAN DATA'!$C$1:$BE$1213,2,FALSE)</f>
        <v>66</v>
      </c>
      <c r="AO1159" t="str">
        <f t="shared" si="303"/>
        <v>60+</v>
      </c>
      <c r="AP1159">
        <f>VLOOKUP(C1159,'AT Copy'!C1158:BP2370,66,FALSE)</f>
        <v>2</v>
      </c>
      <c r="AQ1159">
        <f>VLOOKUP(C1159,'AT Copy'!C1158:BP2370,40,FALSE)</f>
        <v>1</v>
      </c>
    </row>
    <row r="1160" spans="1:43" x14ac:dyDescent="0.2">
      <c r="A1160">
        <v>1159</v>
      </c>
      <c r="B1160" s="2">
        <v>44102.772638888891</v>
      </c>
      <c r="C1160" t="s">
        <v>1435</v>
      </c>
      <c r="D1160">
        <v>2</v>
      </c>
      <c r="E1160">
        <v>1</v>
      </c>
      <c r="F1160">
        <v>7</v>
      </c>
      <c r="G1160">
        <v>2</v>
      </c>
      <c r="H1160">
        <v>6</v>
      </c>
      <c r="I1160">
        <v>7</v>
      </c>
      <c r="J1160">
        <v>7</v>
      </c>
      <c r="K1160">
        <v>1</v>
      </c>
      <c r="L1160">
        <v>7</v>
      </c>
      <c r="M1160">
        <v>2</v>
      </c>
      <c r="N1160">
        <f t="shared" si="288"/>
        <v>2</v>
      </c>
      <c r="O1160">
        <f t="shared" si="289"/>
        <v>7</v>
      </c>
      <c r="P1160">
        <f t="shared" si="290"/>
        <v>7</v>
      </c>
      <c r="Q1160">
        <f t="shared" si="291"/>
        <v>6</v>
      </c>
      <c r="R1160">
        <f t="shared" si="292"/>
        <v>6</v>
      </c>
      <c r="S1160">
        <f t="shared" si="293"/>
        <v>1</v>
      </c>
      <c r="T1160">
        <f t="shared" si="294"/>
        <v>7</v>
      </c>
      <c r="U1160">
        <f t="shared" si="295"/>
        <v>7</v>
      </c>
      <c r="V1160">
        <f t="shared" si="296"/>
        <v>7</v>
      </c>
      <c r="W1160">
        <f t="shared" si="297"/>
        <v>6</v>
      </c>
      <c r="X1160">
        <f t="shared" si="298"/>
        <v>1.5</v>
      </c>
      <c r="Y1160">
        <f t="shared" si="299"/>
        <v>7</v>
      </c>
      <c r="Z1160">
        <f t="shared" si="300"/>
        <v>7</v>
      </c>
      <c r="AA1160">
        <f t="shared" si="301"/>
        <v>6.5</v>
      </c>
      <c r="AB1160">
        <f t="shared" si="302"/>
        <v>6</v>
      </c>
      <c r="AC1160">
        <v>4.4400000000000004</v>
      </c>
      <c r="AD1160">
        <v>5.23</v>
      </c>
      <c r="AE1160">
        <v>5.4</v>
      </c>
      <c r="AF1160">
        <v>4.83</v>
      </c>
      <c r="AG1160">
        <v>5.38</v>
      </c>
      <c r="AH1160" t="str">
        <f>LOOKUP(X1160,{0,2.99,4.44,5.89},{"Low","Medium Low","Medium High","High"})</f>
        <v>Low</v>
      </c>
      <c r="AI1160" t="str">
        <f>LOOKUP(Y1160,{0,4.12,5.23,6.34},{"Low","Medium Low","Medium High","High"})</f>
        <v>High</v>
      </c>
      <c r="AJ1160" t="str">
        <f>LOOKUP(Z1160,{0,4.08,5.4,6.72},{"Low","Medium Low","Medium High","High"})</f>
        <v>High</v>
      </c>
      <c r="AK1160" t="str">
        <f>LOOKUP(AA1160,{0,3.41,4.83,6.25},{"Low","Medium Low","Medium High","High"})</f>
        <v>High</v>
      </c>
      <c r="AL1160" t="str">
        <f>LOOKUP(AB1160,{0,4.31,5.38,6.45},{"Low","Medium Low","Medium High","High"})</f>
        <v>Medium High</v>
      </c>
      <c r="AM1160">
        <f>VLOOKUP(C1160,'CLEAN DATA'!$C$1:$BE$1213,25,FALSE)</f>
        <v>3</v>
      </c>
      <c r="AN1160">
        <f>VLOOKUP($C1160,'CLEAN DATA'!$C$1:$BE$1213,2,FALSE)</f>
        <v>58</v>
      </c>
      <c r="AO1160" t="str">
        <f t="shared" si="303"/>
        <v>51-60</v>
      </c>
      <c r="AP1160">
        <f>VLOOKUP(C1160,'AT Copy'!C1159:BP2371,66,FALSE)</f>
        <v>8</v>
      </c>
      <c r="AQ1160">
        <f>VLOOKUP(C1160,'AT Copy'!C1159:BP2371,40,FALSE)</f>
        <v>1</v>
      </c>
    </row>
    <row r="1161" spans="1:43" x14ac:dyDescent="0.2">
      <c r="A1161">
        <v>1160</v>
      </c>
      <c r="B1161" s="2">
        <v>44102.772662037038</v>
      </c>
      <c r="C1161" t="s">
        <v>1436</v>
      </c>
      <c r="D1161">
        <v>1</v>
      </c>
      <c r="E1161">
        <v>1</v>
      </c>
      <c r="F1161">
        <v>7</v>
      </c>
      <c r="G1161">
        <v>1</v>
      </c>
      <c r="H1161">
        <v>7</v>
      </c>
      <c r="I1161">
        <v>1</v>
      </c>
      <c r="J1161">
        <v>7</v>
      </c>
      <c r="K1161">
        <v>1</v>
      </c>
      <c r="L1161">
        <v>7</v>
      </c>
      <c r="M1161">
        <v>1</v>
      </c>
      <c r="N1161">
        <f t="shared" si="288"/>
        <v>1</v>
      </c>
      <c r="O1161">
        <f t="shared" si="289"/>
        <v>7</v>
      </c>
      <c r="P1161">
        <f t="shared" si="290"/>
        <v>7</v>
      </c>
      <c r="Q1161">
        <f t="shared" si="291"/>
        <v>7</v>
      </c>
      <c r="R1161">
        <f t="shared" si="292"/>
        <v>7</v>
      </c>
      <c r="S1161">
        <f t="shared" si="293"/>
        <v>7</v>
      </c>
      <c r="T1161">
        <f t="shared" si="294"/>
        <v>7</v>
      </c>
      <c r="U1161">
        <f t="shared" si="295"/>
        <v>7</v>
      </c>
      <c r="V1161">
        <f t="shared" si="296"/>
        <v>7</v>
      </c>
      <c r="W1161">
        <f t="shared" si="297"/>
        <v>7</v>
      </c>
      <c r="X1161">
        <f t="shared" si="298"/>
        <v>4</v>
      </c>
      <c r="Y1161">
        <f t="shared" si="299"/>
        <v>7</v>
      </c>
      <c r="Z1161">
        <f t="shared" si="300"/>
        <v>7</v>
      </c>
      <c r="AA1161">
        <f t="shared" si="301"/>
        <v>7</v>
      </c>
      <c r="AB1161">
        <f t="shared" si="302"/>
        <v>7</v>
      </c>
      <c r="AC1161">
        <v>4.4400000000000004</v>
      </c>
      <c r="AD1161">
        <v>5.23</v>
      </c>
      <c r="AE1161">
        <v>5.4</v>
      </c>
      <c r="AF1161">
        <v>4.83</v>
      </c>
      <c r="AG1161">
        <v>5.38</v>
      </c>
      <c r="AH1161" t="str">
        <f>LOOKUP(X1161,{0,2.99,4.44,5.89},{"Low","Medium Low","Medium High","High"})</f>
        <v>Medium Low</v>
      </c>
      <c r="AI1161" t="str">
        <f>LOOKUP(Y1161,{0,4.12,5.23,6.34},{"Low","Medium Low","Medium High","High"})</f>
        <v>High</v>
      </c>
      <c r="AJ1161" t="str">
        <f>LOOKUP(Z1161,{0,4.08,5.4,6.72},{"Low","Medium Low","Medium High","High"})</f>
        <v>High</v>
      </c>
      <c r="AK1161" t="str">
        <f>LOOKUP(AA1161,{0,3.41,4.83,6.25},{"Low","Medium Low","Medium High","High"})</f>
        <v>High</v>
      </c>
      <c r="AL1161" t="str">
        <f>LOOKUP(AB1161,{0,4.31,5.38,6.45},{"Low","Medium Low","Medium High","High"})</f>
        <v>High</v>
      </c>
      <c r="AM1161">
        <f>VLOOKUP(C1161,'CLEAN DATA'!$C$1:$BE$1213,25,FALSE)</f>
        <v>13</v>
      </c>
      <c r="AN1161">
        <f>VLOOKUP($C1161,'CLEAN DATA'!$C$1:$BE$1213,2,FALSE)</f>
        <v>44</v>
      </c>
      <c r="AO1161" t="str">
        <f t="shared" si="303"/>
        <v>41-50</v>
      </c>
      <c r="AP1161">
        <f>VLOOKUP(C1161,'AT Copy'!C1160:BP2372,66,FALSE)</f>
        <v>8</v>
      </c>
      <c r="AQ1161">
        <f>VLOOKUP(C1161,'AT Copy'!C1160:BP2372,40,FALSE)</f>
        <v>0</v>
      </c>
    </row>
    <row r="1162" spans="1:43" x14ac:dyDescent="0.2">
      <c r="A1162">
        <v>1161</v>
      </c>
      <c r="B1162" s="2">
        <v>44102.772673611114</v>
      </c>
      <c r="C1162" t="s">
        <v>1437</v>
      </c>
      <c r="D1162">
        <v>3</v>
      </c>
      <c r="E1162">
        <v>7</v>
      </c>
      <c r="F1162">
        <v>6</v>
      </c>
      <c r="G1162">
        <v>7</v>
      </c>
      <c r="H1162">
        <v>3</v>
      </c>
      <c r="I1162">
        <v>5</v>
      </c>
      <c r="J1162">
        <v>5</v>
      </c>
      <c r="K1162">
        <v>1</v>
      </c>
      <c r="L1162">
        <v>1</v>
      </c>
      <c r="M1162">
        <v>3</v>
      </c>
      <c r="N1162">
        <f t="shared" si="288"/>
        <v>3</v>
      </c>
      <c r="O1162">
        <f t="shared" si="289"/>
        <v>1</v>
      </c>
      <c r="P1162">
        <f t="shared" si="290"/>
        <v>6</v>
      </c>
      <c r="Q1162">
        <f t="shared" si="291"/>
        <v>1</v>
      </c>
      <c r="R1162">
        <f t="shared" si="292"/>
        <v>3</v>
      </c>
      <c r="S1162">
        <f t="shared" si="293"/>
        <v>3</v>
      </c>
      <c r="T1162">
        <f t="shared" si="294"/>
        <v>5</v>
      </c>
      <c r="U1162">
        <f t="shared" si="295"/>
        <v>7</v>
      </c>
      <c r="V1162">
        <f t="shared" si="296"/>
        <v>1</v>
      </c>
      <c r="W1162">
        <f t="shared" si="297"/>
        <v>5</v>
      </c>
      <c r="X1162">
        <f t="shared" si="298"/>
        <v>3</v>
      </c>
      <c r="Y1162">
        <f t="shared" si="299"/>
        <v>3</v>
      </c>
      <c r="Z1162">
        <f t="shared" si="300"/>
        <v>6.5</v>
      </c>
      <c r="AA1162">
        <f t="shared" si="301"/>
        <v>1</v>
      </c>
      <c r="AB1162">
        <f t="shared" si="302"/>
        <v>4</v>
      </c>
      <c r="AC1162">
        <v>4.4400000000000004</v>
      </c>
      <c r="AD1162">
        <v>5.23</v>
      </c>
      <c r="AE1162">
        <v>5.4</v>
      </c>
      <c r="AF1162">
        <v>4.83</v>
      </c>
      <c r="AG1162">
        <v>5.38</v>
      </c>
      <c r="AH1162" t="str">
        <f>LOOKUP(X1162,{0,2.99,4.44,5.89},{"Low","Medium Low","Medium High","High"})</f>
        <v>Medium Low</v>
      </c>
      <c r="AI1162" t="str">
        <f>LOOKUP(Y1162,{0,4.12,5.23,6.34},{"Low","Medium Low","Medium High","High"})</f>
        <v>Low</v>
      </c>
      <c r="AJ1162" t="str">
        <f>LOOKUP(Z1162,{0,4.08,5.4,6.72},{"Low","Medium Low","Medium High","High"})</f>
        <v>Medium High</v>
      </c>
      <c r="AK1162" t="str">
        <f>LOOKUP(AA1162,{0,3.41,4.83,6.25},{"Low","Medium Low","Medium High","High"})</f>
        <v>Low</v>
      </c>
      <c r="AL1162" t="str">
        <f>LOOKUP(AB1162,{0,4.31,5.38,6.45},{"Low","Medium Low","Medium High","High"})</f>
        <v>Low</v>
      </c>
      <c r="AM1162">
        <f>VLOOKUP(C1162,'CLEAN DATA'!$C$1:$BE$1213,25,FALSE)</f>
        <v>13</v>
      </c>
      <c r="AN1162">
        <f>VLOOKUP($C1162,'CLEAN DATA'!$C$1:$BE$1213,2,FALSE)</f>
        <v>67</v>
      </c>
      <c r="AO1162" t="str">
        <f t="shared" si="303"/>
        <v>60+</v>
      </c>
      <c r="AP1162">
        <f>VLOOKUP(C1162,'AT Copy'!C1161:BP2373,66,FALSE)</f>
        <v>5</v>
      </c>
      <c r="AQ1162">
        <f>VLOOKUP(C1162,'AT Copy'!C1161:BP2373,40,FALSE)</f>
        <v>0</v>
      </c>
    </row>
    <row r="1163" spans="1:43" x14ac:dyDescent="0.2">
      <c r="A1163">
        <v>1162</v>
      </c>
      <c r="B1163" s="2">
        <v>44102.772766203707</v>
      </c>
      <c r="C1163" t="s">
        <v>1439</v>
      </c>
      <c r="D1163">
        <v>5</v>
      </c>
      <c r="E1163">
        <v>6</v>
      </c>
      <c r="F1163">
        <v>5</v>
      </c>
      <c r="G1163">
        <v>6</v>
      </c>
      <c r="H1163">
        <v>6</v>
      </c>
      <c r="I1163">
        <v>3</v>
      </c>
      <c r="J1163">
        <v>5</v>
      </c>
      <c r="K1163">
        <v>6</v>
      </c>
      <c r="L1163">
        <v>5</v>
      </c>
      <c r="M1163">
        <v>2</v>
      </c>
      <c r="N1163">
        <f t="shared" si="288"/>
        <v>5</v>
      </c>
      <c r="O1163">
        <f t="shared" si="289"/>
        <v>2</v>
      </c>
      <c r="P1163">
        <f t="shared" si="290"/>
        <v>5</v>
      </c>
      <c r="Q1163">
        <f t="shared" si="291"/>
        <v>2</v>
      </c>
      <c r="R1163">
        <f t="shared" si="292"/>
        <v>6</v>
      </c>
      <c r="S1163">
        <f t="shared" si="293"/>
        <v>5</v>
      </c>
      <c r="T1163">
        <f t="shared" si="294"/>
        <v>5</v>
      </c>
      <c r="U1163">
        <f t="shared" si="295"/>
        <v>2</v>
      </c>
      <c r="V1163">
        <f t="shared" si="296"/>
        <v>5</v>
      </c>
      <c r="W1163">
        <f t="shared" si="297"/>
        <v>6</v>
      </c>
      <c r="X1163">
        <f t="shared" si="298"/>
        <v>5</v>
      </c>
      <c r="Y1163">
        <f t="shared" si="299"/>
        <v>3.5</v>
      </c>
      <c r="Z1163">
        <f t="shared" si="300"/>
        <v>3.5</v>
      </c>
      <c r="AA1163">
        <f t="shared" si="301"/>
        <v>3.5</v>
      </c>
      <c r="AB1163">
        <f t="shared" si="302"/>
        <v>6</v>
      </c>
      <c r="AC1163">
        <v>4.4400000000000004</v>
      </c>
      <c r="AD1163">
        <v>5.23</v>
      </c>
      <c r="AE1163">
        <v>5.4</v>
      </c>
      <c r="AF1163">
        <v>4.83</v>
      </c>
      <c r="AG1163">
        <v>5.38</v>
      </c>
      <c r="AH1163" t="str">
        <f>LOOKUP(X1163,{0,2.99,4.44,5.89},{"Low","Medium Low","Medium High","High"})</f>
        <v>Medium High</v>
      </c>
      <c r="AI1163" t="str">
        <f>LOOKUP(Y1163,{0,4.12,5.23,6.34},{"Low","Medium Low","Medium High","High"})</f>
        <v>Low</v>
      </c>
      <c r="AJ1163" t="str">
        <f>LOOKUP(Z1163,{0,4.08,5.4,6.72},{"Low","Medium Low","Medium High","High"})</f>
        <v>Low</v>
      </c>
      <c r="AK1163" t="str">
        <f>LOOKUP(AA1163,{0,3.41,4.83,6.25},{"Low","Medium Low","Medium High","High"})</f>
        <v>Medium Low</v>
      </c>
      <c r="AL1163" t="str">
        <f>LOOKUP(AB1163,{0,4.31,5.38,6.45},{"Low","Medium Low","Medium High","High"})</f>
        <v>Medium High</v>
      </c>
      <c r="AM1163">
        <f>VLOOKUP(C1163,'CLEAN DATA'!$C$1:$BE$1213,25,FALSE)</f>
        <v>3</v>
      </c>
      <c r="AN1163">
        <f>VLOOKUP($C1163,'CLEAN DATA'!$C$1:$BE$1213,2,FALSE)</f>
        <v>31</v>
      </c>
      <c r="AO1163" t="str">
        <f t="shared" si="303"/>
        <v>31-40</v>
      </c>
      <c r="AP1163">
        <f>VLOOKUP(C1163,'AT Copy'!C1162:BP2374,66,FALSE)</f>
        <v>7</v>
      </c>
      <c r="AQ1163">
        <f>VLOOKUP(C1163,'AT Copy'!C1162:BP2374,40,FALSE)</f>
        <v>0</v>
      </c>
    </row>
    <row r="1164" spans="1:43" x14ac:dyDescent="0.2">
      <c r="A1164">
        <v>1163</v>
      </c>
      <c r="B1164" s="2">
        <v>44102.772962962961</v>
      </c>
      <c r="C1164" t="s">
        <v>1440</v>
      </c>
      <c r="D1164">
        <v>5</v>
      </c>
      <c r="E1164">
        <v>2</v>
      </c>
      <c r="F1164">
        <v>7</v>
      </c>
      <c r="G1164">
        <v>6</v>
      </c>
      <c r="H1164">
        <v>6</v>
      </c>
      <c r="I1164">
        <v>2</v>
      </c>
      <c r="J1164">
        <v>7</v>
      </c>
      <c r="K1164">
        <v>5</v>
      </c>
      <c r="L1164">
        <v>3</v>
      </c>
      <c r="M1164">
        <v>2</v>
      </c>
      <c r="N1164">
        <f t="shared" si="288"/>
        <v>5</v>
      </c>
      <c r="O1164">
        <f t="shared" si="289"/>
        <v>6</v>
      </c>
      <c r="P1164">
        <f t="shared" si="290"/>
        <v>7</v>
      </c>
      <c r="Q1164">
        <f t="shared" si="291"/>
        <v>2</v>
      </c>
      <c r="R1164">
        <f t="shared" si="292"/>
        <v>6</v>
      </c>
      <c r="S1164">
        <f t="shared" si="293"/>
        <v>6</v>
      </c>
      <c r="T1164">
        <f t="shared" si="294"/>
        <v>7</v>
      </c>
      <c r="U1164">
        <f t="shared" si="295"/>
        <v>3</v>
      </c>
      <c r="V1164">
        <f t="shared" si="296"/>
        <v>3</v>
      </c>
      <c r="W1164">
        <f t="shared" si="297"/>
        <v>6</v>
      </c>
      <c r="X1164">
        <f t="shared" si="298"/>
        <v>5.5</v>
      </c>
      <c r="Y1164">
        <f t="shared" si="299"/>
        <v>6.5</v>
      </c>
      <c r="Z1164">
        <f t="shared" si="300"/>
        <v>5</v>
      </c>
      <c r="AA1164">
        <f t="shared" si="301"/>
        <v>2.5</v>
      </c>
      <c r="AB1164">
        <f t="shared" si="302"/>
        <v>6</v>
      </c>
      <c r="AC1164">
        <v>4.4400000000000004</v>
      </c>
      <c r="AD1164">
        <v>5.23</v>
      </c>
      <c r="AE1164">
        <v>5.4</v>
      </c>
      <c r="AF1164">
        <v>4.83</v>
      </c>
      <c r="AG1164">
        <v>5.38</v>
      </c>
      <c r="AH1164" t="str">
        <f>LOOKUP(X1164,{0,2.99,4.44,5.89},{"Low","Medium Low","Medium High","High"})</f>
        <v>Medium High</v>
      </c>
      <c r="AI1164" t="str">
        <f>LOOKUP(Y1164,{0,4.12,5.23,6.34},{"Low","Medium Low","Medium High","High"})</f>
        <v>High</v>
      </c>
      <c r="AJ1164" t="str">
        <f>LOOKUP(Z1164,{0,4.08,5.4,6.72},{"Low","Medium Low","Medium High","High"})</f>
        <v>Medium Low</v>
      </c>
      <c r="AK1164" t="str">
        <f>LOOKUP(AA1164,{0,3.41,4.83,6.25},{"Low","Medium Low","Medium High","High"})</f>
        <v>Low</v>
      </c>
      <c r="AL1164" t="str">
        <f>LOOKUP(AB1164,{0,4.31,5.38,6.45},{"Low","Medium Low","Medium High","High"})</f>
        <v>Medium High</v>
      </c>
      <c r="AM1164">
        <f>VLOOKUP(C1164,'CLEAN DATA'!$C$1:$BE$1213,25,FALSE)</f>
        <v>1</v>
      </c>
      <c r="AN1164">
        <f>VLOOKUP($C1164,'CLEAN DATA'!$C$1:$BE$1213,2,FALSE)</f>
        <v>46</v>
      </c>
      <c r="AO1164" t="str">
        <f t="shared" si="303"/>
        <v>41-50</v>
      </c>
      <c r="AP1164">
        <f>VLOOKUP(C1164,'AT Copy'!C1163:BP2375,66,FALSE)</f>
        <v>6</v>
      </c>
      <c r="AQ1164">
        <f>VLOOKUP(C1164,'AT Copy'!C1163:BP2375,40,FALSE)</f>
        <v>1</v>
      </c>
    </row>
    <row r="1165" spans="1:43" x14ac:dyDescent="0.2">
      <c r="A1165">
        <v>1164</v>
      </c>
      <c r="B1165" s="2">
        <v>44102.773217592592</v>
      </c>
      <c r="C1165" t="s">
        <v>1441</v>
      </c>
      <c r="D1165">
        <v>5</v>
      </c>
      <c r="E1165">
        <v>2</v>
      </c>
      <c r="F1165">
        <v>5</v>
      </c>
      <c r="G1165">
        <v>4</v>
      </c>
      <c r="H1165">
        <v>4</v>
      </c>
      <c r="I1165">
        <v>4</v>
      </c>
      <c r="J1165">
        <v>6</v>
      </c>
      <c r="K1165">
        <v>3</v>
      </c>
      <c r="L1165">
        <v>6</v>
      </c>
      <c r="M1165">
        <v>4</v>
      </c>
      <c r="N1165">
        <f t="shared" si="288"/>
        <v>5</v>
      </c>
      <c r="O1165">
        <f t="shared" si="289"/>
        <v>6</v>
      </c>
      <c r="P1165">
        <f t="shared" si="290"/>
        <v>5</v>
      </c>
      <c r="Q1165">
        <f t="shared" si="291"/>
        <v>4</v>
      </c>
      <c r="R1165">
        <f t="shared" si="292"/>
        <v>4</v>
      </c>
      <c r="S1165">
        <f t="shared" si="293"/>
        <v>4</v>
      </c>
      <c r="T1165">
        <f t="shared" si="294"/>
        <v>6</v>
      </c>
      <c r="U1165">
        <f t="shared" si="295"/>
        <v>5</v>
      </c>
      <c r="V1165">
        <f t="shared" si="296"/>
        <v>6</v>
      </c>
      <c r="W1165">
        <f t="shared" si="297"/>
        <v>4</v>
      </c>
      <c r="X1165">
        <f t="shared" si="298"/>
        <v>4.5</v>
      </c>
      <c r="Y1165">
        <f t="shared" si="299"/>
        <v>6</v>
      </c>
      <c r="Z1165">
        <f t="shared" si="300"/>
        <v>5</v>
      </c>
      <c r="AA1165">
        <f t="shared" si="301"/>
        <v>5</v>
      </c>
      <c r="AB1165">
        <f t="shared" si="302"/>
        <v>4</v>
      </c>
      <c r="AC1165">
        <v>4.4400000000000004</v>
      </c>
      <c r="AD1165">
        <v>5.23</v>
      </c>
      <c r="AE1165">
        <v>5.4</v>
      </c>
      <c r="AF1165">
        <v>4.83</v>
      </c>
      <c r="AG1165">
        <v>5.38</v>
      </c>
      <c r="AH1165" t="str">
        <f>LOOKUP(X1165,{0,2.99,4.44,5.89},{"Low","Medium Low","Medium High","High"})</f>
        <v>Medium High</v>
      </c>
      <c r="AI1165" t="str">
        <f>LOOKUP(Y1165,{0,4.12,5.23,6.34},{"Low","Medium Low","Medium High","High"})</f>
        <v>Medium High</v>
      </c>
      <c r="AJ1165" t="str">
        <f>LOOKUP(Z1165,{0,4.08,5.4,6.72},{"Low","Medium Low","Medium High","High"})</f>
        <v>Medium Low</v>
      </c>
      <c r="AK1165" t="str">
        <f>LOOKUP(AA1165,{0,3.41,4.83,6.25},{"Low","Medium Low","Medium High","High"})</f>
        <v>Medium High</v>
      </c>
      <c r="AL1165" t="str">
        <f>LOOKUP(AB1165,{0,4.31,5.38,6.45},{"Low","Medium Low","Medium High","High"})</f>
        <v>Low</v>
      </c>
      <c r="AM1165">
        <f>VLOOKUP(C1165,'CLEAN DATA'!$C$1:$BE$1213,25,FALSE)</f>
        <v>10</v>
      </c>
      <c r="AN1165">
        <f>VLOOKUP($C1165,'CLEAN DATA'!$C$1:$BE$1213,2,FALSE)</f>
        <v>33</v>
      </c>
      <c r="AO1165" t="str">
        <f t="shared" si="303"/>
        <v>31-40</v>
      </c>
      <c r="AP1165">
        <f>VLOOKUP(C1165,'AT Copy'!C1164:BP2376,66,FALSE)</f>
        <v>6</v>
      </c>
      <c r="AQ1165">
        <f>VLOOKUP(C1165,'AT Copy'!C1164:BP2376,40,FALSE)</f>
        <v>0</v>
      </c>
    </row>
    <row r="1166" spans="1:43" x14ac:dyDescent="0.2">
      <c r="A1166">
        <v>1165</v>
      </c>
      <c r="B1166" s="2">
        <v>44102.773240740738</v>
      </c>
      <c r="C1166" t="s">
        <v>1442</v>
      </c>
      <c r="D1166">
        <v>1</v>
      </c>
      <c r="E1166">
        <v>3</v>
      </c>
      <c r="F1166">
        <v>7</v>
      </c>
      <c r="G1166">
        <v>4</v>
      </c>
      <c r="H1166">
        <v>6</v>
      </c>
      <c r="I1166">
        <v>5</v>
      </c>
      <c r="J1166">
        <v>7</v>
      </c>
      <c r="K1166">
        <v>1</v>
      </c>
      <c r="L1166">
        <v>4</v>
      </c>
      <c r="M1166">
        <v>1</v>
      </c>
      <c r="N1166">
        <f t="shared" si="288"/>
        <v>1</v>
      </c>
      <c r="O1166">
        <f t="shared" si="289"/>
        <v>5</v>
      </c>
      <c r="P1166">
        <f t="shared" si="290"/>
        <v>7</v>
      </c>
      <c r="Q1166">
        <f t="shared" si="291"/>
        <v>4</v>
      </c>
      <c r="R1166">
        <f t="shared" si="292"/>
        <v>6</v>
      </c>
      <c r="S1166">
        <f t="shared" si="293"/>
        <v>3</v>
      </c>
      <c r="T1166">
        <f t="shared" si="294"/>
        <v>7</v>
      </c>
      <c r="U1166">
        <f t="shared" si="295"/>
        <v>7</v>
      </c>
      <c r="V1166">
        <f t="shared" si="296"/>
        <v>4</v>
      </c>
      <c r="W1166">
        <f t="shared" si="297"/>
        <v>7</v>
      </c>
      <c r="X1166">
        <f t="shared" si="298"/>
        <v>2</v>
      </c>
      <c r="Y1166">
        <f t="shared" si="299"/>
        <v>6</v>
      </c>
      <c r="Z1166">
        <f t="shared" si="300"/>
        <v>7</v>
      </c>
      <c r="AA1166">
        <f t="shared" si="301"/>
        <v>4</v>
      </c>
      <c r="AB1166">
        <f t="shared" si="302"/>
        <v>6.5</v>
      </c>
      <c r="AC1166">
        <v>4.4400000000000004</v>
      </c>
      <c r="AD1166">
        <v>5.23</v>
      </c>
      <c r="AE1166">
        <v>5.4</v>
      </c>
      <c r="AF1166">
        <v>4.83</v>
      </c>
      <c r="AG1166">
        <v>5.38</v>
      </c>
      <c r="AH1166" t="str">
        <f>LOOKUP(X1166,{0,2.99,4.44,5.89},{"Low","Medium Low","Medium High","High"})</f>
        <v>Low</v>
      </c>
      <c r="AI1166" t="str">
        <f>LOOKUP(Y1166,{0,4.12,5.23,6.34},{"Low","Medium Low","Medium High","High"})</f>
        <v>Medium High</v>
      </c>
      <c r="AJ1166" t="str">
        <f>LOOKUP(Z1166,{0,4.08,5.4,6.72},{"Low","Medium Low","Medium High","High"})</f>
        <v>High</v>
      </c>
      <c r="AK1166" t="str">
        <f>LOOKUP(AA1166,{0,3.41,4.83,6.25},{"Low","Medium Low","Medium High","High"})</f>
        <v>Medium Low</v>
      </c>
      <c r="AL1166" t="str">
        <f>LOOKUP(AB1166,{0,4.31,5.38,6.45},{"Low","Medium Low","Medium High","High"})</f>
        <v>High</v>
      </c>
      <c r="AM1166">
        <f>VLOOKUP(C1166,'CLEAN DATA'!$C$1:$BE$1213,25,FALSE)</f>
        <v>13</v>
      </c>
      <c r="AN1166">
        <f>VLOOKUP($C1166,'CLEAN DATA'!$C$1:$BE$1213,2,FALSE)</f>
        <v>41</v>
      </c>
      <c r="AO1166" t="str">
        <f t="shared" si="303"/>
        <v>41-50</v>
      </c>
      <c r="AP1166">
        <f>VLOOKUP(C1166,'AT Copy'!C1165:BP2377,66,FALSE)</f>
        <v>6</v>
      </c>
      <c r="AQ1166">
        <f>VLOOKUP(C1166,'AT Copy'!C1165:BP2377,40,FALSE)</f>
        <v>0</v>
      </c>
    </row>
    <row r="1167" spans="1:43" x14ac:dyDescent="0.2">
      <c r="A1167">
        <v>1166</v>
      </c>
      <c r="B1167" s="2">
        <v>44102.773263888892</v>
      </c>
      <c r="C1167" t="s">
        <v>1444</v>
      </c>
      <c r="D1167">
        <v>6</v>
      </c>
      <c r="E1167">
        <v>1</v>
      </c>
      <c r="F1167">
        <v>7</v>
      </c>
      <c r="G1167">
        <v>1</v>
      </c>
      <c r="H1167">
        <v>7</v>
      </c>
      <c r="I1167">
        <v>5</v>
      </c>
      <c r="J1167">
        <v>5</v>
      </c>
      <c r="K1167">
        <v>1</v>
      </c>
      <c r="L1167">
        <v>7</v>
      </c>
      <c r="M1167">
        <v>1</v>
      </c>
      <c r="N1167">
        <f t="shared" si="288"/>
        <v>6</v>
      </c>
      <c r="O1167">
        <f t="shared" si="289"/>
        <v>7</v>
      </c>
      <c r="P1167">
        <f t="shared" si="290"/>
        <v>7</v>
      </c>
      <c r="Q1167">
        <f t="shared" si="291"/>
        <v>7</v>
      </c>
      <c r="R1167">
        <f t="shared" si="292"/>
        <v>7</v>
      </c>
      <c r="S1167">
        <f t="shared" si="293"/>
        <v>3</v>
      </c>
      <c r="T1167">
        <f t="shared" si="294"/>
        <v>5</v>
      </c>
      <c r="U1167">
        <f t="shared" si="295"/>
        <v>7</v>
      </c>
      <c r="V1167">
        <f t="shared" si="296"/>
        <v>7</v>
      </c>
      <c r="W1167">
        <f t="shared" si="297"/>
        <v>7</v>
      </c>
      <c r="X1167">
        <f t="shared" si="298"/>
        <v>4.5</v>
      </c>
      <c r="Y1167">
        <f t="shared" si="299"/>
        <v>6</v>
      </c>
      <c r="Z1167">
        <f t="shared" si="300"/>
        <v>7</v>
      </c>
      <c r="AA1167">
        <f t="shared" si="301"/>
        <v>7</v>
      </c>
      <c r="AB1167">
        <f t="shared" si="302"/>
        <v>7</v>
      </c>
      <c r="AC1167">
        <v>4.4400000000000004</v>
      </c>
      <c r="AD1167">
        <v>5.23</v>
      </c>
      <c r="AE1167">
        <v>5.4</v>
      </c>
      <c r="AF1167">
        <v>4.83</v>
      </c>
      <c r="AG1167">
        <v>5.38</v>
      </c>
      <c r="AH1167" t="str">
        <f>LOOKUP(X1167,{0,2.99,4.44,5.89},{"Low","Medium Low","Medium High","High"})</f>
        <v>Medium High</v>
      </c>
      <c r="AI1167" t="str">
        <f>LOOKUP(Y1167,{0,4.12,5.23,6.34},{"Low","Medium Low","Medium High","High"})</f>
        <v>Medium High</v>
      </c>
      <c r="AJ1167" t="str">
        <f>LOOKUP(Z1167,{0,4.08,5.4,6.72},{"Low","Medium Low","Medium High","High"})</f>
        <v>High</v>
      </c>
      <c r="AK1167" t="str">
        <f>LOOKUP(AA1167,{0,3.41,4.83,6.25},{"Low","Medium Low","Medium High","High"})</f>
        <v>High</v>
      </c>
      <c r="AL1167" t="str">
        <f>LOOKUP(AB1167,{0,4.31,5.38,6.45},{"Low","Medium Low","Medium High","High"})</f>
        <v>High</v>
      </c>
      <c r="AM1167">
        <f>VLOOKUP(C1167,'CLEAN DATA'!$C$1:$BE$1213,25,FALSE)</f>
        <v>1</v>
      </c>
      <c r="AN1167">
        <f>VLOOKUP($C1167,'CLEAN DATA'!$C$1:$BE$1213,2,FALSE)</f>
        <v>34</v>
      </c>
      <c r="AO1167" t="str">
        <f t="shared" si="303"/>
        <v>31-40</v>
      </c>
      <c r="AP1167">
        <f>VLOOKUP(C1167,'AT Copy'!C1166:BP2378,66,FALSE)</f>
        <v>8</v>
      </c>
      <c r="AQ1167">
        <f>VLOOKUP(C1167,'AT Copy'!C1166:BP2378,40,FALSE)</f>
        <v>0</v>
      </c>
    </row>
    <row r="1168" spans="1:43" x14ac:dyDescent="0.2">
      <c r="A1168">
        <v>1167</v>
      </c>
      <c r="B1168" s="2">
        <v>44102.773333333331</v>
      </c>
      <c r="C1168" t="s">
        <v>1445</v>
      </c>
      <c r="D1168">
        <v>2</v>
      </c>
      <c r="E1168">
        <v>2</v>
      </c>
      <c r="F1168">
        <v>6</v>
      </c>
      <c r="G1168">
        <v>2</v>
      </c>
      <c r="H1168">
        <v>5</v>
      </c>
      <c r="I1168">
        <v>5</v>
      </c>
      <c r="J1168">
        <v>5</v>
      </c>
      <c r="K1168">
        <v>2</v>
      </c>
      <c r="L1168">
        <v>5</v>
      </c>
      <c r="M1168">
        <v>2</v>
      </c>
      <c r="N1168">
        <f t="shared" si="288"/>
        <v>2</v>
      </c>
      <c r="O1168">
        <f t="shared" si="289"/>
        <v>6</v>
      </c>
      <c r="P1168">
        <f t="shared" si="290"/>
        <v>6</v>
      </c>
      <c r="Q1168">
        <f t="shared" si="291"/>
        <v>6</v>
      </c>
      <c r="R1168">
        <f t="shared" si="292"/>
        <v>5</v>
      </c>
      <c r="S1168">
        <f t="shared" si="293"/>
        <v>3</v>
      </c>
      <c r="T1168">
        <f t="shared" si="294"/>
        <v>5</v>
      </c>
      <c r="U1168">
        <f t="shared" si="295"/>
        <v>6</v>
      </c>
      <c r="V1168">
        <f t="shared" si="296"/>
        <v>5</v>
      </c>
      <c r="W1168">
        <f t="shared" si="297"/>
        <v>6</v>
      </c>
      <c r="X1168">
        <f t="shared" si="298"/>
        <v>2.5</v>
      </c>
      <c r="Y1168">
        <f t="shared" si="299"/>
        <v>5.5</v>
      </c>
      <c r="Z1168">
        <f t="shared" si="300"/>
        <v>6</v>
      </c>
      <c r="AA1168">
        <f t="shared" si="301"/>
        <v>5.5</v>
      </c>
      <c r="AB1168">
        <f t="shared" si="302"/>
        <v>5.5</v>
      </c>
      <c r="AC1168">
        <v>4.4400000000000004</v>
      </c>
      <c r="AD1168">
        <v>5.23</v>
      </c>
      <c r="AE1168">
        <v>5.4</v>
      </c>
      <c r="AF1168">
        <v>4.83</v>
      </c>
      <c r="AG1168">
        <v>5.38</v>
      </c>
      <c r="AH1168" t="str">
        <f>LOOKUP(X1168,{0,2.99,4.44,5.89},{"Low","Medium Low","Medium High","High"})</f>
        <v>Low</v>
      </c>
      <c r="AI1168" t="str">
        <f>LOOKUP(Y1168,{0,4.12,5.23,6.34},{"Low","Medium Low","Medium High","High"})</f>
        <v>Medium High</v>
      </c>
      <c r="AJ1168" t="str">
        <f>LOOKUP(Z1168,{0,4.08,5.4,6.72},{"Low","Medium Low","Medium High","High"})</f>
        <v>Medium High</v>
      </c>
      <c r="AK1168" t="str">
        <f>LOOKUP(AA1168,{0,3.41,4.83,6.25},{"Low","Medium Low","Medium High","High"})</f>
        <v>Medium High</v>
      </c>
      <c r="AL1168" t="str">
        <f>LOOKUP(AB1168,{0,4.31,5.38,6.45},{"Low","Medium Low","Medium High","High"})</f>
        <v>Medium High</v>
      </c>
      <c r="AM1168">
        <f>VLOOKUP(C1168,'CLEAN DATA'!$C$1:$BE$1213,25,FALSE)</f>
        <v>3</v>
      </c>
      <c r="AN1168">
        <f>VLOOKUP($C1168,'CLEAN DATA'!$C$1:$BE$1213,2,FALSE)</f>
        <v>50</v>
      </c>
      <c r="AO1168" t="str">
        <f t="shared" si="303"/>
        <v>41-50</v>
      </c>
      <c r="AP1168">
        <f>VLOOKUP(C1168,'AT Copy'!C1167:BP2379,66,FALSE)</f>
        <v>3</v>
      </c>
      <c r="AQ1168">
        <f>VLOOKUP(C1168,'AT Copy'!C1167:BP2379,40,FALSE)</f>
        <v>1</v>
      </c>
    </row>
    <row r="1169" spans="1:43" x14ac:dyDescent="0.2">
      <c r="A1169">
        <v>1168</v>
      </c>
      <c r="B1169" s="2">
        <v>44102.773344907408</v>
      </c>
      <c r="C1169" t="s">
        <v>1446</v>
      </c>
      <c r="D1169">
        <v>6</v>
      </c>
      <c r="E1169">
        <v>1</v>
      </c>
      <c r="F1169">
        <v>6</v>
      </c>
      <c r="G1169">
        <v>5</v>
      </c>
      <c r="H1169">
        <v>5</v>
      </c>
      <c r="I1169">
        <v>4</v>
      </c>
      <c r="J1169">
        <v>6</v>
      </c>
      <c r="K1169">
        <v>1</v>
      </c>
      <c r="L1169">
        <v>5</v>
      </c>
      <c r="M1169">
        <v>1</v>
      </c>
      <c r="N1169">
        <f t="shared" si="288"/>
        <v>6</v>
      </c>
      <c r="O1169">
        <f t="shared" si="289"/>
        <v>7</v>
      </c>
      <c r="P1169">
        <f t="shared" si="290"/>
        <v>6</v>
      </c>
      <c r="Q1169">
        <f t="shared" si="291"/>
        <v>3</v>
      </c>
      <c r="R1169">
        <f t="shared" si="292"/>
        <v>5</v>
      </c>
      <c r="S1169">
        <f t="shared" si="293"/>
        <v>4</v>
      </c>
      <c r="T1169">
        <f t="shared" si="294"/>
        <v>6</v>
      </c>
      <c r="U1169">
        <f t="shared" si="295"/>
        <v>7</v>
      </c>
      <c r="V1169">
        <f t="shared" si="296"/>
        <v>5</v>
      </c>
      <c r="W1169">
        <f t="shared" si="297"/>
        <v>7</v>
      </c>
      <c r="X1169">
        <f t="shared" si="298"/>
        <v>5</v>
      </c>
      <c r="Y1169">
        <f t="shared" si="299"/>
        <v>6.5</v>
      </c>
      <c r="Z1169">
        <f t="shared" si="300"/>
        <v>6.5</v>
      </c>
      <c r="AA1169">
        <f t="shared" si="301"/>
        <v>4</v>
      </c>
      <c r="AB1169">
        <f t="shared" si="302"/>
        <v>6</v>
      </c>
      <c r="AC1169">
        <v>4.4400000000000004</v>
      </c>
      <c r="AD1169">
        <v>5.23</v>
      </c>
      <c r="AE1169">
        <v>5.4</v>
      </c>
      <c r="AF1169">
        <v>4.83</v>
      </c>
      <c r="AG1169">
        <v>5.38</v>
      </c>
      <c r="AH1169" t="str">
        <f>LOOKUP(X1169,{0,2.99,4.44,5.89},{"Low","Medium Low","Medium High","High"})</f>
        <v>Medium High</v>
      </c>
      <c r="AI1169" t="str">
        <f>LOOKUP(Y1169,{0,4.12,5.23,6.34},{"Low","Medium Low","Medium High","High"})</f>
        <v>High</v>
      </c>
      <c r="AJ1169" t="str">
        <f>LOOKUP(Z1169,{0,4.08,5.4,6.72},{"Low","Medium Low","Medium High","High"})</f>
        <v>Medium High</v>
      </c>
      <c r="AK1169" t="str">
        <f>LOOKUP(AA1169,{0,3.41,4.83,6.25},{"Low","Medium Low","Medium High","High"})</f>
        <v>Medium Low</v>
      </c>
      <c r="AL1169" t="str">
        <f>LOOKUP(AB1169,{0,4.31,5.38,6.45},{"Low","Medium Low","Medium High","High"})</f>
        <v>Medium High</v>
      </c>
      <c r="AM1169">
        <f>VLOOKUP(C1169,'CLEAN DATA'!$C$1:$BE$1213,25,FALSE)</f>
        <v>14</v>
      </c>
      <c r="AN1169">
        <f>VLOOKUP($C1169,'CLEAN DATA'!$C$1:$BE$1213,2,FALSE)</f>
        <v>75</v>
      </c>
      <c r="AO1169" t="str">
        <f t="shared" si="303"/>
        <v>60+</v>
      </c>
      <c r="AP1169">
        <f>VLOOKUP(C1169,'AT Copy'!C1168:BP2380,66,FALSE)</f>
        <v>6</v>
      </c>
      <c r="AQ1169">
        <f>VLOOKUP(C1169,'AT Copy'!C1168:BP2380,40,FALSE)</f>
        <v>0</v>
      </c>
    </row>
    <row r="1170" spans="1:43" x14ac:dyDescent="0.2">
      <c r="A1170">
        <v>1169</v>
      </c>
      <c r="B1170" s="2">
        <v>44102.773530092592</v>
      </c>
      <c r="C1170" t="s">
        <v>1447</v>
      </c>
      <c r="D1170">
        <v>4</v>
      </c>
      <c r="E1170">
        <v>1</v>
      </c>
      <c r="F1170">
        <v>6</v>
      </c>
      <c r="G1170">
        <v>5</v>
      </c>
      <c r="H1170">
        <v>1</v>
      </c>
      <c r="I1170">
        <v>5</v>
      </c>
      <c r="J1170">
        <v>6</v>
      </c>
      <c r="K1170">
        <v>4</v>
      </c>
      <c r="L1170">
        <v>3</v>
      </c>
      <c r="M1170">
        <v>3</v>
      </c>
      <c r="N1170">
        <f t="shared" si="288"/>
        <v>4</v>
      </c>
      <c r="O1170">
        <f t="shared" si="289"/>
        <v>7</v>
      </c>
      <c r="P1170">
        <f t="shared" si="290"/>
        <v>6</v>
      </c>
      <c r="Q1170">
        <f t="shared" si="291"/>
        <v>3</v>
      </c>
      <c r="R1170">
        <f t="shared" si="292"/>
        <v>1</v>
      </c>
      <c r="S1170">
        <f t="shared" si="293"/>
        <v>3</v>
      </c>
      <c r="T1170">
        <f t="shared" si="294"/>
        <v>6</v>
      </c>
      <c r="U1170">
        <f t="shared" si="295"/>
        <v>4</v>
      </c>
      <c r="V1170">
        <f t="shared" si="296"/>
        <v>3</v>
      </c>
      <c r="W1170">
        <f t="shared" si="297"/>
        <v>5</v>
      </c>
      <c r="X1170">
        <f t="shared" si="298"/>
        <v>3.5</v>
      </c>
      <c r="Y1170">
        <f t="shared" si="299"/>
        <v>6.5</v>
      </c>
      <c r="Z1170">
        <f t="shared" si="300"/>
        <v>5</v>
      </c>
      <c r="AA1170">
        <f t="shared" si="301"/>
        <v>3</v>
      </c>
      <c r="AB1170">
        <f t="shared" si="302"/>
        <v>3</v>
      </c>
      <c r="AC1170">
        <v>4.4400000000000004</v>
      </c>
      <c r="AD1170">
        <v>5.23</v>
      </c>
      <c r="AE1170">
        <v>5.4</v>
      </c>
      <c r="AF1170">
        <v>4.83</v>
      </c>
      <c r="AG1170">
        <v>5.38</v>
      </c>
      <c r="AH1170" t="str">
        <f>LOOKUP(X1170,{0,2.99,4.44,5.89},{"Low","Medium Low","Medium High","High"})</f>
        <v>Medium Low</v>
      </c>
      <c r="AI1170" t="str">
        <f>LOOKUP(Y1170,{0,4.12,5.23,6.34},{"Low","Medium Low","Medium High","High"})</f>
        <v>High</v>
      </c>
      <c r="AJ1170" t="str">
        <f>LOOKUP(Z1170,{0,4.08,5.4,6.72},{"Low","Medium Low","Medium High","High"})</f>
        <v>Medium Low</v>
      </c>
      <c r="AK1170" t="str">
        <f>LOOKUP(AA1170,{0,3.41,4.83,6.25},{"Low","Medium Low","Medium High","High"})</f>
        <v>Low</v>
      </c>
      <c r="AL1170" t="str">
        <f>LOOKUP(AB1170,{0,4.31,5.38,6.45},{"Low","Medium Low","Medium High","High"})</f>
        <v>Low</v>
      </c>
      <c r="AM1170">
        <f>VLOOKUP(C1170,'CLEAN DATA'!$C$1:$BE$1213,25,FALSE)</f>
        <v>13</v>
      </c>
      <c r="AN1170">
        <f>VLOOKUP($C1170,'CLEAN DATA'!$C$1:$BE$1213,2,FALSE)</f>
        <v>64</v>
      </c>
      <c r="AO1170" t="str">
        <f t="shared" si="303"/>
        <v>60+</v>
      </c>
      <c r="AP1170">
        <f>VLOOKUP(C1170,'AT Copy'!C1169:BP2381,66,FALSE)</f>
        <v>5</v>
      </c>
      <c r="AQ1170">
        <f>VLOOKUP(C1170,'AT Copy'!C1169:BP2381,40,FALSE)</f>
        <v>1</v>
      </c>
    </row>
    <row r="1171" spans="1:43" x14ac:dyDescent="0.2">
      <c r="A1171">
        <v>1170</v>
      </c>
      <c r="B1171" s="2">
        <v>44102.77380787037</v>
      </c>
      <c r="C1171" t="s">
        <v>1448</v>
      </c>
      <c r="D1171">
        <v>5</v>
      </c>
      <c r="E1171">
        <v>2</v>
      </c>
      <c r="F1171">
        <v>7</v>
      </c>
      <c r="G1171">
        <v>5</v>
      </c>
      <c r="H1171">
        <v>4</v>
      </c>
      <c r="I1171">
        <v>6</v>
      </c>
      <c r="J1171">
        <v>6</v>
      </c>
      <c r="K1171">
        <v>3</v>
      </c>
      <c r="L1171">
        <v>7</v>
      </c>
      <c r="M1171">
        <v>3</v>
      </c>
      <c r="N1171">
        <f t="shared" si="288"/>
        <v>5</v>
      </c>
      <c r="O1171">
        <f t="shared" si="289"/>
        <v>6</v>
      </c>
      <c r="P1171">
        <f t="shared" si="290"/>
        <v>7</v>
      </c>
      <c r="Q1171">
        <f t="shared" si="291"/>
        <v>3</v>
      </c>
      <c r="R1171">
        <f t="shared" si="292"/>
        <v>4</v>
      </c>
      <c r="S1171">
        <f t="shared" si="293"/>
        <v>2</v>
      </c>
      <c r="T1171">
        <f t="shared" si="294"/>
        <v>6</v>
      </c>
      <c r="U1171">
        <f t="shared" si="295"/>
        <v>5</v>
      </c>
      <c r="V1171">
        <f t="shared" si="296"/>
        <v>7</v>
      </c>
      <c r="W1171">
        <f t="shared" si="297"/>
        <v>5</v>
      </c>
      <c r="X1171">
        <f t="shared" si="298"/>
        <v>3.5</v>
      </c>
      <c r="Y1171">
        <f t="shared" si="299"/>
        <v>6</v>
      </c>
      <c r="Z1171">
        <f t="shared" si="300"/>
        <v>6</v>
      </c>
      <c r="AA1171">
        <f t="shared" si="301"/>
        <v>5</v>
      </c>
      <c r="AB1171">
        <f t="shared" si="302"/>
        <v>4.5</v>
      </c>
      <c r="AC1171">
        <v>4.4400000000000004</v>
      </c>
      <c r="AD1171">
        <v>5.23</v>
      </c>
      <c r="AE1171">
        <v>5.4</v>
      </c>
      <c r="AF1171">
        <v>4.83</v>
      </c>
      <c r="AG1171">
        <v>5.38</v>
      </c>
      <c r="AH1171" t="str">
        <f>LOOKUP(X1171,{0,2.99,4.44,5.89},{"Low","Medium Low","Medium High","High"})</f>
        <v>Medium Low</v>
      </c>
      <c r="AI1171" t="str">
        <f>LOOKUP(Y1171,{0,4.12,5.23,6.34},{"Low","Medium Low","Medium High","High"})</f>
        <v>Medium High</v>
      </c>
      <c r="AJ1171" t="str">
        <f>LOOKUP(Z1171,{0,4.08,5.4,6.72},{"Low","Medium Low","Medium High","High"})</f>
        <v>Medium High</v>
      </c>
      <c r="AK1171" t="str">
        <f>LOOKUP(AA1171,{0,3.41,4.83,6.25},{"Low","Medium Low","Medium High","High"})</f>
        <v>Medium High</v>
      </c>
      <c r="AL1171" t="str">
        <f>LOOKUP(AB1171,{0,4.31,5.38,6.45},{"Low","Medium Low","Medium High","High"})</f>
        <v>Medium Low</v>
      </c>
      <c r="AM1171">
        <f>VLOOKUP(C1171,'CLEAN DATA'!$C$1:$BE$1213,25,FALSE)</f>
        <v>1</v>
      </c>
      <c r="AN1171">
        <f>VLOOKUP($C1171,'CLEAN DATA'!$C$1:$BE$1213,2,FALSE)</f>
        <v>31</v>
      </c>
      <c r="AO1171" t="str">
        <f t="shared" si="303"/>
        <v>31-40</v>
      </c>
      <c r="AP1171">
        <f>VLOOKUP(C1171,'AT Copy'!C1170:BP2382,66,FALSE)</f>
        <v>2</v>
      </c>
      <c r="AQ1171">
        <f>VLOOKUP(C1171,'AT Copy'!C1170:BP2382,40,FALSE)</f>
        <v>1</v>
      </c>
    </row>
    <row r="1172" spans="1:43" x14ac:dyDescent="0.2">
      <c r="A1172">
        <v>1171</v>
      </c>
      <c r="B1172" s="2">
        <v>44102.774074074077</v>
      </c>
      <c r="C1172" t="s">
        <v>1449</v>
      </c>
      <c r="D1172">
        <v>4</v>
      </c>
      <c r="E1172">
        <v>4</v>
      </c>
      <c r="F1172">
        <v>6</v>
      </c>
      <c r="G1172">
        <v>5</v>
      </c>
      <c r="H1172">
        <v>4</v>
      </c>
      <c r="I1172">
        <v>6</v>
      </c>
      <c r="J1172">
        <v>5</v>
      </c>
      <c r="K1172">
        <v>2</v>
      </c>
      <c r="L1172">
        <v>3</v>
      </c>
      <c r="M1172">
        <v>4</v>
      </c>
      <c r="N1172">
        <f t="shared" si="288"/>
        <v>4</v>
      </c>
      <c r="O1172">
        <f t="shared" si="289"/>
        <v>4</v>
      </c>
      <c r="P1172">
        <f t="shared" si="290"/>
        <v>6</v>
      </c>
      <c r="Q1172">
        <f t="shared" si="291"/>
        <v>3</v>
      </c>
      <c r="R1172">
        <f t="shared" si="292"/>
        <v>4</v>
      </c>
      <c r="S1172">
        <f t="shared" si="293"/>
        <v>2</v>
      </c>
      <c r="T1172">
        <f t="shared" si="294"/>
        <v>5</v>
      </c>
      <c r="U1172">
        <f t="shared" si="295"/>
        <v>6</v>
      </c>
      <c r="V1172">
        <f t="shared" si="296"/>
        <v>3</v>
      </c>
      <c r="W1172">
        <f t="shared" si="297"/>
        <v>4</v>
      </c>
      <c r="X1172">
        <f t="shared" si="298"/>
        <v>3</v>
      </c>
      <c r="Y1172">
        <f t="shared" si="299"/>
        <v>4.5</v>
      </c>
      <c r="Z1172">
        <f t="shared" si="300"/>
        <v>6</v>
      </c>
      <c r="AA1172">
        <f t="shared" si="301"/>
        <v>3</v>
      </c>
      <c r="AB1172">
        <f t="shared" si="302"/>
        <v>4</v>
      </c>
      <c r="AC1172">
        <v>4.4400000000000004</v>
      </c>
      <c r="AD1172">
        <v>5.23</v>
      </c>
      <c r="AE1172">
        <v>5.4</v>
      </c>
      <c r="AF1172">
        <v>4.83</v>
      </c>
      <c r="AG1172">
        <v>5.38</v>
      </c>
      <c r="AH1172" t="str">
        <f>LOOKUP(X1172,{0,2.99,4.44,5.89},{"Low","Medium Low","Medium High","High"})</f>
        <v>Medium Low</v>
      </c>
      <c r="AI1172" t="str">
        <f>LOOKUP(Y1172,{0,4.12,5.23,6.34},{"Low","Medium Low","Medium High","High"})</f>
        <v>Medium Low</v>
      </c>
      <c r="AJ1172" t="str">
        <f>LOOKUP(Z1172,{0,4.08,5.4,6.72},{"Low","Medium Low","Medium High","High"})</f>
        <v>Medium High</v>
      </c>
      <c r="AK1172" t="str">
        <f>LOOKUP(AA1172,{0,3.41,4.83,6.25},{"Low","Medium Low","Medium High","High"})</f>
        <v>Low</v>
      </c>
      <c r="AL1172" t="str">
        <f>LOOKUP(AB1172,{0,4.31,5.38,6.45},{"Low","Medium Low","Medium High","High"})</f>
        <v>Low</v>
      </c>
      <c r="AM1172">
        <f>VLOOKUP(C1172,'CLEAN DATA'!$C$1:$BE$1213,25,FALSE)</f>
        <v>13</v>
      </c>
      <c r="AN1172">
        <f>VLOOKUP($C1172,'CLEAN DATA'!$C$1:$BE$1213,2,FALSE)</f>
        <v>47</v>
      </c>
      <c r="AO1172" t="str">
        <f t="shared" si="303"/>
        <v>41-50</v>
      </c>
      <c r="AP1172">
        <f>VLOOKUP(C1172,'AT Copy'!C1171:BP2383,66,FALSE)</f>
        <v>5</v>
      </c>
      <c r="AQ1172">
        <f>VLOOKUP(C1172,'AT Copy'!C1171:BP2383,40,FALSE)</f>
        <v>1</v>
      </c>
    </row>
    <row r="1173" spans="1:43" x14ac:dyDescent="0.2">
      <c r="A1173">
        <v>1172</v>
      </c>
      <c r="B1173" s="2">
        <v>44102.774212962962</v>
      </c>
      <c r="C1173" t="s">
        <v>1450</v>
      </c>
      <c r="D1173">
        <v>6</v>
      </c>
      <c r="E1173">
        <v>2</v>
      </c>
      <c r="F1173">
        <v>7</v>
      </c>
      <c r="G1173">
        <v>4</v>
      </c>
      <c r="H1173">
        <v>7</v>
      </c>
      <c r="I1173">
        <v>5</v>
      </c>
      <c r="J1173">
        <v>7</v>
      </c>
      <c r="K1173">
        <v>1</v>
      </c>
      <c r="L1173">
        <v>7</v>
      </c>
      <c r="M1173">
        <v>1</v>
      </c>
      <c r="N1173">
        <f t="shared" si="288"/>
        <v>6</v>
      </c>
      <c r="O1173">
        <f t="shared" si="289"/>
        <v>6</v>
      </c>
      <c r="P1173">
        <f t="shared" si="290"/>
        <v>7</v>
      </c>
      <c r="Q1173">
        <f t="shared" si="291"/>
        <v>4</v>
      </c>
      <c r="R1173">
        <f t="shared" si="292"/>
        <v>7</v>
      </c>
      <c r="S1173">
        <f t="shared" si="293"/>
        <v>3</v>
      </c>
      <c r="T1173">
        <f t="shared" si="294"/>
        <v>7</v>
      </c>
      <c r="U1173">
        <f t="shared" si="295"/>
        <v>7</v>
      </c>
      <c r="V1173">
        <f t="shared" si="296"/>
        <v>7</v>
      </c>
      <c r="W1173">
        <f t="shared" si="297"/>
        <v>7</v>
      </c>
      <c r="X1173">
        <f t="shared" si="298"/>
        <v>4.5</v>
      </c>
      <c r="Y1173">
        <f t="shared" si="299"/>
        <v>6.5</v>
      </c>
      <c r="Z1173">
        <f t="shared" si="300"/>
        <v>7</v>
      </c>
      <c r="AA1173">
        <f t="shared" si="301"/>
        <v>5.5</v>
      </c>
      <c r="AB1173">
        <f t="shared" si="302"/>
        <v>7</v>
      </c>
      <c r="AC1173">
        <v>4.4400000000000004</v>
      </c>
      <c r="AD1173">
        <v>5.23</v>
      </c>
      <c r="AE1173">
        <v>5.4</v>
      </c>
      <c r="AF1173">
        <v>4.83</v>
      </c>
      <c r="AG1173">
        <v>5.38</v>
      </c>
      <c r="AH1173" t="str">
        <f>LOOKUP(X1173,{0,2.99,4.44,5.89},{"Low","Medium Low","Medium High","High"})</f>
        <v>Medium High</v>
      </c>
      <c r="AI1173" t="str">
        <f>LOOKUP(Y1173,{0,4.12,5.23,6.34},{"Low","Medium Low","Medium High","High"})</f>
        <v>High</v>
      </c>
      <c r="AJ1173" t="str">
        <f>LOOKUP(Z1173,{0,4.08,5.4,6.72},{"Low","Medium Low","Medium High","High"})</f>
        <v>High</v>
      </c>
      <c r="AK1173" t="str">
        <f>LOOKUP(AA1173,{0,3.41,4.83,6.25},{"Low","Medium Low","Medium High","High"})</f>
        <v>Medium High</v>
      </c>
      <c r="AL1173" t="str">
        <f>LOOKUP(AB1173,{0,4.31,5.38,6.45},{"Low","Medium Low","Medium High","High"})</f>
        <v>High</v>
      </c>
      <c r="AM1173">
        <f>VLOOKUP(C1173,'CLEAN DATA'!$C$1:$BE$1213,25,FALSE)</f>
        <v>9</v>
      </c>
      <c r="AN1173">
        <f>VLOOKUP($C1173,'CLEAN DATA'!$C$1:$BE$1213,2,FALSE)</f>
        <v>44</v>
      </c>
      <c r="AO1173" t="str">
        <f t="shared" si="303"/>
        <v>41-50</v>
      </c>
      <c r="AP1173">
        <f>VLOOKUP(C1173,'AT Copy'!C1172:BP2384,66,FALSE)</f>
        <v>8</v>
      </c>
      <c r="AQ1173">
        <f>VLOOKUP(C1173,'AT Copy'!C1172:BP2384,40,FALSE)</f>
        <v>1</v>
      </c>
    </row>
    <row r="1174" spans="1:43" x14ac:dyDescent="0.2">
      <c r="A1174">
        <v>1173</v>
      </c>
      <c r="B1174" s="2">
        <v>44102.774571759262</v>
      </c>
      <c r="C1174" t="s">
        <v>1451</v>
      </c>
      <c r="D1174">
        <v>3</v>
      </c>
      <c r="E1174">
        <v>5</v>
      </c>
      <c r="F1174">
        <v>7</v>
      </c>
      <c r="G1174">
        <v>2</v>
      </c>
      <c r="H1174">
        <v>5</v>
      </c>
      <c r="I1174">
        <v>3</v>
      </c>
      <c r="J1174">
        <v>5</v>
      </c>
      <c r="K1174">
        <v>1</v>
      </c>
      <c r="L1174">
        <v>7</v>
      </c>
      <c r="M1174">
        <v>1</v>
      </c>
      <c r="N1174">
        <f t="shared" si="288"/>
        <v>3</v>
      </c>
      <c r="O1174">
        <f t="shared" si="289"/>
        <v>3</v>
      </c>
      <c r="P1174">
        <f t="shared" si="290"/>
        <v>7</v>
      </c>
      <c r="Q1174">
        <f t="shared" si="291"/>
        <v>6</v>
      </c>
      <c r="R1174">
        <f t="shared" si="292"/>
        <v>5</v>
      </c>
      <c r="S1174">
        <f t="shared" si="293"/>
        <v>5</v>
      </c>
      <c r="T1174">
        <f t="shared" si="294"/>
        <v>5</v>
      </c>
      <c r="U1174">
        <f t="shared" si="295"/>
        <v>7</v>
      </c>
      <c r="V1174">
        <f t="shared" si="296"/>
        <v>7</v>
      </c>
      <c r="W1174">
        <f t="shared" si="297"/>
        <v>7</v>
      </c>
      <c r="X1174">
        <f t="shared" si="298"/>
        <v>4</v>
      </c>
      <c r="Y1174">
        <f t="shared" si="299"/>
        <v>4</v>
      </c>
      <c r="Z1174">
        <f t="shared" si="300"/>
        <v>7</v>
      </c>
      <c r="AA1174">
        <f t="shared" si="301"/>
        <v>6.5</v>
      </c>
      <c r="AB1174">
        <f t="shared" si="302"/>
        <v>6</v>
      </c>
      <c r="AC1174">
        <v>4.4400000000000004</v>
      </c>
      <c r="AD1174">
        <v>5.23</v>
      </c>
      <c r="AE1174">
        <v>5.4</v>
      </c>
      <c r="AF1174">
        <v>4.83</v>
      </c>
      <c r="AG1174">
        <v>5.38</v>
      </c>
      <c r="AH1174" t="str">
        <f>LOOKUP(X1174,{0,2.99,4.44,5.89},{"Low","Medium Low","Medium High","High"})</f>
        <v>Medium Low</v>
      </c>
      <c r="AI1174" t="str">
        <f>LOOKUP(Y1174,{0,4.12,5.23,6.34},{"Low","Medium Low","Medium High","High"})</f>
        <v>Low</v>
      </c>
      <c r="AJ1174" t="str">
        <f>LOOKUP(Z1174,{0,4.08,5.4,6.72},{"Low","Medium Low","Medium High","High"})</f>
        <v>High</v>
      </c>
      <c r="AK1174" t="str">
        <f>LOOKUP(AA1174,{0,3.41,4.83,6.25},{"Low","Medium Low","Medium High","High"})</f>
        <v>High</v>
      </c>
      <c r="AL1174" t="str">
        <f>LOOKUP(AB1174,{0,4.31,5.38,6.45},{"Low","Medium Low","Medium High","High"})</f>
        <v>Medium High</v>
      </c>
      <c r="AM1174">
        <f>VLOOKUP(C1174,'CLEAN DATA'!$C$1:$BE$1213,25,FALSE)</f>
        <v>9</v>
      </c>
      <c r="AN1174">
        <f>VLOOKUP($C1174,'CLEAN DATA'!$C$1:$BE$1213,2,FALSE)</f>
        <v>30</v>
      </c>
      <c r="AO1174" t="str">
        <f t="shared" si="303"/>
        <v>&lt;=30</v>
      </c>
      <c r="AP1174">
        <f>VLOOKUP(C1174,'AT Copy'!C1173:BP2385,66,FALSE)</f>
        <v>3</v>
      </c>
      <c r="AQ1174">
        <f>VLOOKUP(C1174,'AT Copy'!C1173:BP2385,40,FALSE)</f>
        <v>1</v>
      </c>
    </row>
    <row r="1175" spans="1:43" x14ac:dyDescent="0.2">
      <c r="A1175">
        <v>1174</v>
      </c>
      <c r="B1175" s="2">
        <v>44102.774976851855</v>
      </c>
      <c r="C1175" t="s">
        <v>1452</v>
      </c>
      <c r="D1175">
        <v>6</v>
      </c>
      <c r="E1175">
        <v>5</v>
      </c>
      <c r="F1175">
        <v>5</v>
      </c>
      <c r="G1175">
        <v>2</v>
      </c>
      <c r="H1175">
        <v>6</v>
      </c>
      <c r="I1175">
        <v>3</v>
      </c>
      <c r="J1175">
        <v>6</v>
      </c>
      <c r="K1175">
        <v>2</v>
      </c>
      <c r="L1175">
        <v>5</v>
      </c>
      <c r="M1175">
        <v>2</v>
      </c>
      <c r="N1175">
        <f t="shared" si="288"/>
        <v>6</v>
      </c>
      <c r="O1175">
        <f t="shared" si="289"/>
        <v>3</v>
      </c>
      <c r="P1175">
        <f t="shared" si="290"/>
        <v>5</v>
      </c>
      <c r="Q1175">
        <f t="shared" si="291"/>
        <v>6</v>
      </c>
      <c r="R1175">
        <f t="shared" si="292"/>
        <v>6</v>
      </c>
      <c r="S1175">
        <f t="shared" si="293"/>
        <v>5</v>
      </c>
      <c r="T1175">
        <f t="shared" si="294"/>
        <v>6</v>
      </c>
      <c r="U1175">
        <f t="shared" si="295"/>
        <v>6</v>
      </c>
      <c r="V1175">
        <f t="shared" si="296"/>
        <v>5</v>
      </c>
      <c r="W1175">
        <f t="shared" si="297"/>
        <v>6</v>
      </c>
      <c r="X1175">
        <f t="shared" si="298"/>
        <v>5.5</v>
      </c>
      <c r="Y1175">
        <f t="shared" si="299"/>
        <v>4.5</v>
      </c>
      <c r="Z1175">
        <f t="shared" si="300"/>
        <v>5.5</v>
      </c>
      <c r="AA1175">
        <f t="shared" si="301"/>
        <v>5.5</v>
      </c>
      <c r="AB1175">
        <f t="shared" si="302"/>
        <v>6</v>
      </c>
      <c r="AC1175">
        <v>4.4400000000000004</v>
      </c>
      <c r="AD1175">
        <v>5.23</v>
      </c>
      <c r="AE1175">
        <v>5.4</v>
      </c>
      <c r="AF1175">
        <v>4.83</v>
      </c>
      <c r="AG1175">
        <v>5.38</v>
      </c>
      <c r="AH1175" t="str">
        <f>LOOKUP(X1175,{0,2.99,4.44,5.89},{"Low","Medium Low","Medium High","High"})</f>
        <v>Medium High</v>
      </c>
      <c r="AI1175" t="str">
        <f>LOOKUP(Y1175,{0,4.12,5.23,6.34},{"Low","Medium Low","Medium High","High"})</f>
        <v>Medium Low</v>
      </c>
      <c r="AJ1175" t="str">
        <f>LOOKUP(Z1175,{0,4.08,5.4,6.72},{"Low","Medium Low","Medium High","High"})</f>
        <v>Medium High</v>
      </c>
      <c r="AK1175" t="str">
        <f>LOOKUP(AA1175,{0,3.41,4.83,6.25},{"Low","Medium Low","Medium High","High"})</f>
        <v>Medium High</v>
      </c>
      <c r="AL1175" t="str">
        <f>LOOKUP(AB1175,{0,4.31,5.38,6.45},{"Low","Medium Low","Medium High","High"})</f>
        <v>Medium High</v>
      </c>
      <c r="AM1175">
        <f>VLOOKUP(C1175,'CLEAN DATA'!$C$1:$BE$1213,25,FALSE)</f>
        <v>11</v>
      </c>
      <c r="AN1175">
        <f>VLOOKUP($C1175,'CLEAN DATA'!$C$1:$BE$1213,2,FALSE)</f>
        <v>29</v>
      </c>
      <c r="AO1175" t="str">
        <f t="shared" si="303"/>
        <v>&lt;=30</v>
      </c>
      <c r="AP1175">
        <f>VLOOKUP(C1175,'AT Copy'!C1174:BP2386,66,FALSE)</f>
        <v>4</v>
      </c>
      <c r="AQ1175">
        <f>VLOOKUP(C1175,'AT Copy'!C1174:BP2386,40,FALSE)</f>
        <v>1</v>
      </c>
    </row>
    <row r="1176" spans="1:43" x14ac:dyDescent="0.2">
      <c r="A1176">
        <v>1175</v>
      </c>
      <c r="B1176" s="2">
        <v>44102.775185185186</v>
      </c>
      <c r="C1176" t="s">
        <v>1454</v>
      </c>
      <c r="D1176">
        <v>5</v>
      </c>
      <c r="E1176">
        <v>2</v>
      </c>
      <c r="F1176">
        <v>7</v>
      </c>
      <c r="G1176">
        <v>2</v>
      </c>
      <c r="H1176">
        <v>6</v>
      </c>
      <c r="I1176">
        <v>5</v>
      </c>
      <c r="J1176">
        <v>6</v>
      </c>
      <c r="K1176">
        <v>3</v>
      </c>
      <c r="L1176">
        <v>7</v>
      </c>
      <c r="M1176">
        <v>4</v>
      </c>
      <c r="N1176">
        <f t="shared" si="288"/>
        <v>5</v>
      </c>
      <c r="O1176">
        <f t="shared" si="289"/>
        <v>6</v>
      </c>
      <c r="P1176">
        <f t="shared" si="290"/>
        <v>7</v>
      </c>
      <c r="Q1176">
        <f t="shared" si="291"/>
        <v>6</v>
      </c>
      <c r="R1176">
        <f t="shared" si="292"/>
        <v>6</v>
      </c>
      <c r="S1176">
        <f t="shared" si="293"/>
        <v>3</v>
      </c>
      <c r="T1176">
        <f t="shared" si="294"/>
        <v>6</v>
      </c>
      <c r="U1176">
        <f t="shared" si="295"/>
        <v>5</v>
      </c>
      <c r="V1176">
        <f t="shared" si="296"/>
        <v>7</v>
      </c>
      <c r="W1176">
        <f t="shared" si="297"/>
        <v>4</v>
      </c>
      <c r="X1176">
        <f t="shared" si="298"/>
        <v>4</v>
      </c>
      <c r="Y1176">
        <f t="shared" si="299"/>
        <v>6</v>
      </c>
      <c r="Z1176">
        <f t="shared" si="300"/>
        <v>6</v>
      </c>
      <c r="AA1176">
        <f t="shared" si="301"/>
        <v>6.5</v>
      </c>
      <c r="AB1176">
        <f t="shared" si="302"/>
        <v>5</v>
      </c>
      <c r="AC1176">
        <v>4.4400000000000004</v>
      </c>
      <c r="AD1176">
        <v>5.23</v>
      </c>
      <c r="AE1176">
        <v>5.4</v>
      </c>
      <c r="AF1176">
        <v>4.83</v>
      </c>
      <c r="AG1176">
        <v>5.38</v>
      </c>
      <c r="AH1176" t="str">
        <f>LOOKUP(X1176,{0,2.99,4.44,5.89},{"Low","Medium Low","Medium High","High"})</f>
        <v>Medium Low</v>
      </c>
      <c r="AI1176" t="str">
        <f>LOOKUP(Y1176,{0,4.12,5.23,6.34},{"Low","Medium Low","Medium High","High"})</f>
        <v>Medium High</v>
      </c>
      <c r="AJ1176" t="str">
        <f>LOOKUP(Z1176,{0,4.08,5.4,6.72},{"Low","Medium Low","Medium High","High"})</f>
        <v>Medium High</v>
      </c>
      <c r="AK1176" t="str">
        <f>LOOKUP(AA1176,{0,3.41,4.83,6.25},{"Low","Medium Low","Medium High","High"})</f>
        <v>High</v>
      </c>
      <c r="AL1176" t="str">
        <f>LOOKUP(AB1176,{0,4.31,5.38,6.45},{"Low","Medium Low","Medium High","High"})</f>
        <v>Medium Low</v>
      </c>
      <c r="AM1176">
        <f>VLOOKUP(C1176,'CLEAN DATA'!$C$1:$BE$1213,25,FALSE)</f>
        <v>13</v>
      </c>
      <c r="AN1176">
        <f>VLOOKUP($C1176,'CLEAN DATA'!$C$1:$BE$1213,2,FALSE)</f>
        <v>29</v>
      </c>
      <c r="AO1176" t="str">
        <f t="shared" si="303"/>
        <v>&lt;=30</v>
      </c>
      <c r="AP1176">
        <f>VLOOKUP(C1176,'AT Copy'!C1175:BP2387,66,FALSE)</f>
        <v>2</v>
      </c>
      <c r="AQ1176">
        <f>VLOOKUP(C1176,'AT Copy'!C1175:BP2387,40,FALSE)</f>
        <v>1</v>
      </c>
    </row>
    <row r="1177" spans="1:43" x14ac:dyDescent="0.2">
      <c r="A1177">
        <v>1176</v>
      </c>
      <c r="B1177" s="2">
        <v>44102.775497685187</v>
      </c>
      <c r="C1177" t="s">
        <v>1456</v>
      </c>
      <c r="D1177">
        <v>5</v>
      </c>
      <c r="E1177">
        <v>5</v>
      </c>
      <c r="F1177">
        <v>7</v>
      </c>
      <c r="G1177">
        <v>7</v>
      </c>
      <c r="H1177">
        <v>5</v>
      </c>
      <c r="I1177">
        <v>1</v>
      </c>
      <c r="J1177">
        <v>4</v>
      </c>
      <c r="K1177">
        <v>3</v>
      </c>
      <c r="L1177">
        <v>5</v>
      </c>
      <c r="M1177">
        <v>5</v>
      </c>
      <c r="N1177">
        <f t="shared" si="288"/>
        <v>5</v>
      </c>
      <c r="O1177">
        <f t="shared" si="289"/>
        <v>3</v>
      </c>
      <c r="P1177">
        <f t="shared" si="290"/>
        <v>7</v>
      </c>
      <c r="Q1177">
        <f t="shared" si="291"/>
        <v>1</v>
      </c>
      <c r="R1177">
        <f t="shared" si="292"/>
        <v>5</v>
      </c>
      <c r="S1177">
        <f t="shared" si="293"/>
        <v>7</v>
      </c>
      <c r="T1177">
        <f t="shared" si="294"/>
        <v>4</v>
      </c>
      <c r="U1177">
        <f t="shared" si="295"/>
        <v>5</v>
      </c>
      <c r="V1177">
        <f t="shared" si="296"/>
        <v>5</v>
      </c>
      <c r="W1177">
        <f t="shared" si="297"/>
        <v>3</v>
      </c>
      <c r="X1177">
        <f t="shared" si="298"/>
        <v>6</v>
      </c>
      <c r="Y1177">
        <f t="shared" si="299"/>
        <v>3.5</v>
      </c>
      <c r="Z1177">
        <f t="shared" si="300"/>
        <v>6</v>
      </c>
      <c r="AA1177">
        <f t="shared" si="301"/>
        <v>3</v>
      </c>
      <c r="AB1177">
        <f t="shared" si="302"/>
        <v>4</v>
      </c>
      <c r="AC1177">
        <v>4.4400000000000004</v>
      </c>
      <c r="AD1177">
        <v>5.23</v>
      </c>
      <c r="AE1177">
        <v>5.4</v>
      </c>
      <c r="AF1177">
        <v>4.83</v>
      </c>
      <c r="AG1177">
        <v>5.38</v>
      </c>
      <c r="AH1177" t="str">
        <f>LOOKUP(X1177,{0,2.99,4.44,5.89},{"Low","Medium Low","Medium High","High"})</f>
        <v>High</v>
      </c>
      <c r="AI1177" t="str">
        <f>LOOKUP(Y1177,{0,4.12,5.23,6.34},{"Low","Medium Low","Medium High","High"})</f>
        <v>Low</v>
      </c>
      <c r="AJ1177" t="str">
        <f>LOOKUP(Z1177,{0,4.08,5.4,6.72},{"Low","Medium Low","Medium High","High"})</f>
        <v>Medium High</v>
      </c>
      <c r="AK1177" t="str">
        <f>LOOKUP(AA1177,{0,3.41,4.83,6.25},{"Low","Medium Low","Medium High","High"})</f>
        <v>Low</v>
      </c>
      <c r="AL1177" t="str">
        <f>LOOKUP(AB1177,{0,4.31,5.38,6.45},{"Low","Medium Low","Medium High","High"})</f>
        <v>Low</v>
      </c>
      <c r="AM1177">
        <f>VLOOKUP(C1177,'CLEAN DATA'!$C$1:$BE$1213,25,FALSE)</f>
        <v>3</v>
      </c>
      <c r="AN1177">
        <f>VLOOKUP($C1177,'CLEAN DATA'!$C$1:$BE$1213,2,FALSE)</f>
        <v>30</v>
      </c>
      <c r="AO1177" t="str">
        <f t="shared" si="303"/>
        <v>&lt;=30</v>
      </c>
      <c r="AP1177">
        <f>VLOOKUP(C1177,'AT Copy'!C1176:BP2388,66,FALSE)</f>
        <v>7</v>
      </c>
      <c r="AQ1177">
        <f>VLOOKUP(C1177,'AT Copy'!C1176:BP2388,40,FALSE)</f>
        <v>1</v>
      </c>
    </row>
    <row r="1178" spans="1:43" x14ac:dyDescent="0.2">
      <c r="A1178">
        <v>1177</v>
      </c>
      <c r="B1178" s="2">
        <v>44102.775868055556</v>
      </c>
      <c r="C1178" t="s">
        <v>1457</v>
      </c>
      <c r="D1178">
        <v>5</v>
      </c>
      <c r="E1178">
        <v>5</v>
      </c>
      <c r="F1178">
        <v>5</v>
      </c>
      <c r="G1178">
        <v>5</v>
      </c>
      <c r="H1178">
        <v>5</v>
      </c>
      <c r="I1178">
        <v>5</v>
      </c>
      <c r="J1178">
        <v>5</v>
      </c>
      <c r="K1178">
        <v>5</v>
      </c>
      <c r="L1178">
        <v>5</v>
      </c>
      <c r="M1178">
        <v>5</v>
      </c>
      <c r="N1178">
        <f t="shared" si="288"/>
        <v>5</v>
      </c>
      <c r="O1178">
        <f t="shared" si="289"/>
        <v>3</v>
      </c>
      <c r="P1178">
        <f t="shared" si="290"/>
        <v>5</v>
      </c>
      <c r="Q1178">
        <f t="shared" si="291"/>
        <v>3</v>
      </c>
      <c r="R1178">
        <f t="shared" si="292"/>
        <v>5</v>
      </c>
      <c r="S1178">
        <f t="shared" si="293"/>
        <v>3</v>
      </c>
      <c r="T1178">
        <f t="shared" si="294"/>
        <v>5</v>
      </c>
      <c r="U1178">
        <f t="shared" si="295"/>
        <v>3</v>
      </c>
      <c r="V1178">
        <f t="shared" si="296"/>
        <v>5</v>
      </c>
      <c r="W1178">
        <f t="shared" si="297"/>
        <v>3</v>
      </c>
      <c r="X1178">
        <f t="shared" si="298"/>
        <v>4</v>
      </c>
      <c r="Y1178">
        <f t="shared" si="299"/>
        <v>4</v>
      </c>
      <c r="Z1178">
        <f t="shared" si="300"/>
        <v>4</v>
      </c>
      <c r="AA1178">
        <f t="shared" si="301"/>
        <v>4</v>
      </c>
      <c r="AB1178">
        <f t="shared" si="302"/>
        <v>4</v>
      </c>
      <c r="AC1178">
        <v>4.4400000000000004</v>
      </c>
      <c r="AD1178">
        <v>5.23</v>
      </c>
      <c r="AE1178">
        <v>5.4</v>
      </c>
      <c r="AF1178">
        <v>4.83</v>
      </c>
      <c r="AG1178">
        <v>5.38</v>
      </c>
      <c r="AH1178" t="str">
        <f>LOOKUP(X1178,{0,2.99,4.44,5.89},{"Low","Medium Low","Medium High","High"})</f>
        <v>Medium Low</v>
      </c>
      <c r="AI1178" t="str">
        <f>LOOKUP(Y1178,{0,4.12,5.23,6.34},{"Low","Medium Low","Medium High","High"})</f>
        <v>Low</v>
      </c>
      <c r="AJ1178" t="str">
        <f>LOOKUP(Z1178,{0,4.08,5.4,6.72},{"Low","Medium Low","Medium High","High"})</f>
        <v>Low</v>
      </c>
      <c r="AK1178" t="str">
        <f>LOOKUP(AA1178,{0,3.41,4.83,6.25},{"Low","Medium Low","Medium High","High"})</f>
        <v>Medium Low</v>
      </c>
      <c r="AL1178" t="str">
        <f>LOOKUP(AB1178,{0,4.31,5.38,6.45},{"Low","Medium Low","Medium High","High"})</f>
        <v>Low</v>
      </c>
      <c r="AM1178">
        <f>VLOOKUP(C1178,'CLEAN DATA'!$C$1:$BE$1213,25,FALSE)</f>
        <v>1</v>
      </c>
      <c r="AN1178">
        <f>VLOOKUP($C1178,'CLEAN DATA'!$C$1:$BE$1213,2,FALSE)</f>
        <v>38</v>
      </c>
      <c r="AO1178" t="str">
        <f t="shared" si="303"/>
        <v>31-40</v>
      </c>
      <c r="AP1178">
        <f>VLOOKUP(C1178,'AT Copy'!C1177:BP2389,66,FALSE)</f>
        <v>1</v>
      </c>
      <c r="AQ1178">
        <f>VLOOKUP(C1178,'AT Copy'!C1177:BP2389,40,FALSE)</f>
        <v>1</v>
      </c>
    </row>
    <row r="1179" spans="1:43" x14ac:dyDescent="0.2">
      <c r="A1179">
        <v>1178</v>
      </c>
      <c r="B1179" s="2">
        <v>44102.775972222225</v>
      </c>
      <c r="C1179" t="s">
        <v>1458</v>
      </c>
      <c r="D1179">
        <v>3</v>
      </c>
      <c r="E1179">
        <v>3</v>
      </c>
      <c r="F1179">
        <v>5</v>
      </c>
      <c r="G1179">
        <v>5</v>
      </c>
      <c r="H1179">
        <v>5</v>
      </c>
      <c r="I1179">
        <v>5</v>
      </c>
      <c r="J1179">
        <v>5</v>
      </c>
      <c r="K1179">
        <v>3</v>
      </c>
      <c r="L1179">
        <v>5</v>
      </c>
      <c r="M1179">
        <v>3</v>
      </c>
      <c r="N1179">
        <f t="shared" si="288"/>
        <v>3</v>
      </c>
      <c r="O1179">
        <f t="shared" si="289"/>
        <v>5</v>
      </c>
      <c r="P1179">
        <f t="shared" si="290"/>
        <v>5</v>
      </c>
      <c r="Q1179">
        <f t="shared" si="291"/>
        <v>3</v>
      </c>
      <c r="R1179">
        <f t="shared" si="292"/>
        <v>5</v>
      </c>
      <c r="S1179">
        <f t="shared" si="293"/>
        <v>3</v>
      </c>
      <c r="T1179">
        <f t="shared" si="294"/>
        <v>5</v>
      </c>
      <c r="U1179">
        <f t="shared" si="295"/>
        <v>5</v>
      </c>
      <c r="V1179">
        <f t="shared" si="296"/>
        <v>5</v>
      </c>
      <c r="W1179">
        <f t="shared" si="297"/>
        <v>5</v>
      </c>
      <c r="X1179">
        <f t="shared" si="298"/>
        <v>3</v>
      </c>
      <c r="Y1179">
        <f t="shared" si="299"/>
        <v>5</v>
      </c>
      <c r="Z1179">
        <f t="shared" si="300"/>
        <v>5</v>
      </c>
      <c r="AA1179">
        <f t="shared" si="301"/>
        <v>4</v>
      </c>
      <c r="AB1179">
        <f t="shared" si="302"/>
        <v>5</v>
      </c>
      <c r="AC1179">
        <v>4.4400000000000004</v>
      </c>
      <c r="AD1179">
        <v>5.23</v>
      </c>
      <c r="AE1179">
        <v>5.4</v>
      </c>
      <c r="AF1179">
        <v>4.83</v>
      </c>
      <c r="AG1179">
        <v>5.38</v>
      </c>
      <c r="AH1179" t="str">
        <f>LOOKUP(X1179,{0,2.99,4.44,5.89},{"Low","Medium Low","Medium High","High"})</f>
        <v>Medium Low</v>
      </c>
      <c r="AI1179" t="str">
        <f>LOOKUP(Y1179,{0,4.12,5.23,6.34},{"Low","Medium Low","Medium High","High"})</f>
        <v>Medium Low</v>
      </c>
      <c r="AJ1179" t="str">
        <f>LOOKUP(Z1179,{0,4.08,5.4,6.72},{"Low","Medium Low","Medium High","High"})</f>
        <v>Medium Low</v>
      </c>
      <c r="AK1179" t="str">
        <f>LOOKUP(AA1179,{0,3.41,4.83,6.25},{"Low","Medium Low","Medium High","High"})</f>
        <v>Medium Low</v>
      </c>
      <c r="AL1179" t="str">
        <f>LOOKUP(AB1179,{0,4.31,5.38,6.45},{"Low","Medium Low","Medium High","High"})</f>
        <v>Medium Low</v>
      </c>
      <c r="AM1179">
        <f>VLOOKUP(C1179,'CLEAN DATA'!$C$1:$BE$1213,25,FALSE)</f>
        <v>1</v>
      </c>
      <c r="AN1179">
        <f>VLOOKUP($C1179,'CLEAN DATA'!$C$1:$BE$1213,2,FALSE)</f>
        <v>49</v>
      </c>
      <c r="AO1179" t="str">
        <f t="shared" si="303"/>
        <v>41-50</v>
      </c>
      <c r="AP1179">
        <f>VLOOKUP(C1179,'AT Copy'!C1178:BP2390,66,FALSE)</f>
        <v>5</v>
      </c>
      <c r="AQ1179">
        <f>VLOOKUP(C1179,'AT Copy'!C1178:BP2390,40,FALSE)</f>
        <v>0</v>
      </c>
    </row>
    <row r="1180" spans="1:43" x14ac:dyDescent="0.2">
      <c r="A1180">
        <v>1179</v>
      </c>
      <c r="B1180" s="2">
        <v>44102.776354166665</v>
      </c>
      <c r="C1180" t="s">
        <v>1459</v>
      </c>
      <c r="D1180">
        <v>3</v>
      </c>
      <c r="E1180">
        <v>5</v>
      </c>
      <c r="F1180">
        <v>5</v>
      </c>
      <c r="G1180">
        <v>5</v>
      </c>
      <c r="H1180">
        <v>6</v>
      </c>
      <c r="I1180">
        <v>7</v>
      </c>
      <c r="J1180">
        <v>4</v>
      </c>
      <c r="K1180">
        <v>3</v>
      </c>
      <c r="L1180">
        <v>6</v>
      </c>
      <c r="M1180">
        <v>5</v>
      </c>
      <c r="N1180">
        <f t="shared" si="288"/>
        <v>3</v>
      </c>
      <c r="O1180">
        <f t="shared" si="289"/>
        <v>3</v>
      </c>
      <c r="P1180">
        <f t="shared" si="290"/>
        <v>5</v>
      </c>
      <c r="Q1180">
        <f t="shared" si="291"/>
        <v>3</v>
      </c>
      <c r="R1180">
        <f t="shared" si="292"/>
        <v>6</v>
      </c>
      <c r="S1180">
        <f t="shared" si="293"/>
        <v>1</v>
      </c>
      <c r="T1180">
        <f t="shared" si="294"/>
        <v>4</v>
      </c>
      <c r="U1180">
        <f t="shared" si="295"/>
        <v>5</v>
      </c>
      <c r="V1180">
        <f t="shared" si="296"/>
        <v>6</v>
      </c>
      <c r="W1180">
        <f t="shared" si="297"/>
        <v>3</v>
      </c>
      <c r="X1180">
        <f t="shared" si="298"/>
        <v>2</v>
      </c>
      <c r="Y1180">
        <f t="shared" si="299"/>
        <v>3.5</v>
      </c>
      <c r="Z1180">
        <f t="shared" si="300"/>
        <v>5</v>
      </c>
      <c r="AA1180">
        <f t="shared" si="301"/>
        <v>4.5</v>
      </c>
      <c r="AB1180">
        <f t="shared" si="302"/>
        <v>4.5</v>
      </c>
      <c r="AC1180">
        <v>4.4400000000000004</v>
      </c>
      <c r="AD1180">
        <v>5.23</v>
      </c>
      <c r="AE1180">
        <v>5.4</v>
      </c>
      <c r="AF1180">
        <v>4.83</v>
      </c>
      <c r="AG1180">
        <v>5.38</v>
      </c>
      <c r="AH1180" t="str">
        <f>LOOKUP(X1180,{0,2.99,4.44,5.89},{"Low","Medium Low","Medium High","High"})</f>
        <v>Low</v>
      </c>
      <c r="AI1180" t="str">
        <f>LOOKUP(Y1180,{0,4.12,5.23,6.34},{"Low","Medium Low","Medium High","High"})</f>
        <v>Low</v>
      </c>
      <c r="AJ1180" t="str">
        <f>LOOKUP(Z1180,{0,4.08,5.4,6.72},{"Low","Medium Low","Medium High","High"})</f>
        <v>Medium Low</v>
      </c>
      <c r="AK1180" t="str">
        <f>LOOKUP(AA1180,{0,3.41,4.83,6.25},{"Low","Medium Low","Medium High","High"})</f>
        <v>Medium Low</v>
      </c>
      <c r="AL1180" t="str">
        <f>LOOKUP(AB1180,{0,4.31,5.38,6.45},{"Low","Medium Low","Medium High","High"})</f>
        <v>Medium Low</v>
      </c>
      <c r="AM1180">
        <f>VLOOKUP(C1180,'CLEAN DATA'!$C$1:$BE$1213,25,FALSE)</f>
        <v>3</v>
      </c>
      <c r="AN1180">
        <f>VLOOKUP($C1180,'CLEAN DATA'!$C$1:$BE$1213,2,FALSE)</f>
        <v>55</v>
      </c>
      <c r="AO1180" t="str">
        <f t="shared" si="303"/>
        <v>51-60</v>
      </c>
      <c r="AP1180">
        <f>VLOOKUP(C1180,'AT Copy'!C1179:BP2391,66,FALSE)</f>
        <v>5</v>
      </c>
      <c r="AQ1180">
        <f>VLOOKUP(C1180,'AT Copy'!C1179:BP2391,40,FALSE)</f>
        <v>0</v>
      </c>
    </row>
    <row r="1181" spans="1:43" x14ac:dyDescent="0.2">
      <c r="A1181">
        <v>1180</v>
      </c>
      <c r="B1181" s="2">
        <v>44102.77652777778</v>
      </c>
      <c r="C1181" t="s">
        <v>1460</v>
      </c>
      <c r="D1181">
        <v>2</v>
      </c>
      <c r="E1181">
        <v>3</v>
      </c>
      <c r="F1181">
        <v>6</v>
      </c>
      <c r="G1181">
        <v>3</v>
      </c>
      <c r="H1181">
        <v>6</v>
      </c>
      <c r="I1181">
        <v>6</v>
      </c>
      <c r="J1181">
        <v>5</v>
      </c>
      <c r="K1181">
        <v>2</v>
      </c>
      <c r="L1181">
        <v>5</v>
      </c>
      <c r="M1181">
        <v>5</v>
      </c>
      <c r="N1181">
        <f t="shared" si="288"/>
        <v>2</v>
      </c>
      <c r="O1181">
        <f t="shared" si="289"/>
        <v>5</v>
      </c>
      <c r="P1181">
        <f t="shared" si="290"/>
        <v>6</v>
      </c>
      <c r="Q1181">
        <f t="shared" si="291"/>
        <v>5</v>
      </c>
      <c r="R1181">
        <f t="shared" si="292"/>
        <v>6</v>
      </c>
      <c r="S1181">
        <f t="shared" si="293"/>
        <v>2</v>
      </c>
      <c r="T1181">
        <f t="shared" si="294"/>
        <v>5</v>
      </c>
      <c r="U1181">
        <f t="shared" si="295"/>
        <v>6</v>
      </c>
      <c r="V1181">
        <f t="shared" si="296"/>
        <v>5</v>
      </c>
      <c r="W1181">
        <f t="shared" si="297"/>
        <v>3</v>
      </c>
      <c r="X1181">
        <f t="shared" si="298"/>
        <v>2</v>
      </c>
      <c r="Y1181">
        <f t="shared" si="299"/>
        <v>5</v>
      </c>
      <c r="Z1181">
        <f t="shared" si="300"/>
        <v>6</v>
      </c>
      <c r="AA1181">
        <f t="shared" si="301"/>
        <v>5</v>
      </c>
      <c r="AB1181">
        <f t="shared" si="302"/>
        <v>4.5</v>
      </c>
      <c r="AC1181">
        <v>4.4400000000000004</v>
      </c>
      <c r="AD1181">
        <v>5.23</v>
      </c>
      <c r="AE1181">
        <v>5.4</v>
      </c>
      <c r="AF1181">
        <v>4.83</v>
      </c>
      <c r="AG1181">
        <v>5.38</v>
      </c>
      <c r="AH1181" t="str">
        <f>LOOKUP(X1181,{0,2.99,4.44,5.89},{"Low","Medium Low","Medium High","High"})</f>
        <v>Low</v>
      </c>
      <c r="AI1181" t="str">
        <f>LOOKUP(Y1181,{0,4.12,5.23,6.34},{"Low","Medium Low","Medium High","High"})</f>
        <v>Medium Low</v>
      </c>
      <c r="AJ1181" t="str">
        <f>LOOKUP(Z1181,{0,4.08,5.4,6.72},{"Low","Medium Low","Medium High","High"})</f>
        <v>Medium High</v>
      </c>
      <c r="AK1181" t="str">
        <f>LOOKUP(AA1181,{0,3.41,4.83,6.25},{"Low","Medium Low","Medium High","High"})</f>
        <v>Medium High</v>
      </c>
      <c r="AL1181" t="str">
        <f>LOOKUP(AB1181,{0,4.31,5.38,6.45},{"Low","Medium Low","Medium High","High"})</f>
        <v>Medium Low</v>
      </c>
      <c r="AM1181">
        <f>VLOOKUP(C1181,'CLEAN DATA'!$C$1:$BE$1213,25,FALSE)</f>
        <v>3</v>
      </c>
      <c r="AN1181">
        <f>VLOOKUP($C1181,'CLEAN DATA'!$C$1:$BE$1213,2,FALSE)</f>
        <v>62</v>
      </c>
      <c r="AO1181" t="str">
        <f t="shared" si="303"/>
        <v>60+</v>
      </c>
      <c r="AP1181">
        <f>VLOOKUP(C1181,'AT Copy'!C1180:BP2392,66,FALSE)</f>
        <v>5</v>
      </c>
      <c r="AQ1181">
        <f>VLOOKUP(C1181,'AT Copy'!C1180:BP2392,40,FALSE)</f>
        <v>0</v>
      </c>
    </row>
    <row r="1182" spans="1:43" x14ac:dyDescent="0.2">
      <c r="A1182">
        <v>1181</v>
      </c>
      <c r="B1182" s="2">
        <v>44102.776574074072</v>
      </c>
      <c r="C1182" t="s">
        <v>1461</v>
      </c>
      <c r="D1182">
        <v>4</v>
      </c>
      <c r="E1182">
        <v>3</v>
      </c>
      <c r="F1182">
        <v>5</v>
      </c>
      <c r="G1182">
        <v>5</v>
      </c>
      <c r="H1182">
        <v>5</v>
      </c>
      <c r="I1182">
        <v>5</v>
      </c>
      <c r="J1182">
        <v>5</v>
      </c>
      <c r="K1182">
        <v>3</v>
      </c>
      <c r="L1182">
        <v>5</v>
      </c>
      <c r="M1182">
        <v>5</v>
      </c>
      <c r="N1182">
        <f t="shared" si="288"/>
        <v>4</v>
      </c>
      <c r="O1182">
        <f t="shared" si="289"/>
        <v>5</v>
      </c>
      <c r="P1182">
        <f t="shared" si="290"/>
        <v>5</v>
      </c>
      <c r="Q1182">
        <f t="shared" si="291"/>
        <v>3</v>
      </c>
      <c r="R1182">
        <f t="shared" si="292"/>
        <v>5</v>
      </c>
      <c r="S1182">
        <f t="shared" si="293"/>
        <v>3</v>
      </c>
      <c r="T1182">
        <f t="shared" si="294"/>
        <v>5</v>
      </c>
      <c r="U1182">
        <f t="shared" si="295"/>
        <v>5</v>
      </c>
      <c r="V1182">
        <f t="shared" si="296"/>
        <v>5</v>
      </c>
      <c r="W1182">
        <f t="shared" si="297"/>
        <v>3</v>
      </c>
      <c r="X1182">
        <f t="shared" si="298"/>
        <v>3.5</v>
      </c>
      <c r="Y1182">
        <f t="shared" si="299"/>
        <v>5</v>
      </c>
      <c r="Z1182">
        <f t="shared" si="300"/>
        <v>5</v>
      </c>
      <c r="AA1182">
        <f t="shared" si="301"/>
        <v>4</v>
      </c>
      <c r="AB1182">
        <f t="shared" si="302"/>
        <v>4</v>
      </c>
      <c r="AC1182">
        <v>4.4400000000000004</v>
      </c>
      <c r="AD1182">
        <v>5.23</v>
      </c>
      <c r="AE1182">
        <v>5.4</v>
      </c>
      <c r="AF1182">
        <v>4.83</v>
      </c>
      <c r="AG1182">
        <v>5.38</v>
      </c>
      <c r="AH1182" t="str">
        <f>LOOKUP(X1182,{0,2.99,4.44,5.89},{"Low","Medium Low","Medium High","High"})</f>
        <v>Medium Low</v>
      </c>
      <c r="AI1182" t="str">
        <f>LOOKUP(Y1182,{0,4.12,5.23,6.34},{"Low","Medium Low","Medium High","High"})</f>
        <v>Medium Low</v>
      </c>
      <c r="AJ1182" t="str">
        <f>LOOKUP(Z1182,{0,4.08,5.4,6.72},{"Low","Medium Low","Medium High","High"})</f>
        <v>Medium Low</v>
      </c>
      <c r="AK1182" t="str">
        <f>LOOKUP(AA1182,{0,3.41,4.83,6.25},{"Low","Medium Low","Medium High","High"})</f>
        <v>Medium Low</v>
      </c>
      <c r="AL1182" t="str">
        <f>LOOKUP(AB1182,{0,4.31,5.38,6.45},{"Low","Medium Low","Medium High","High"})</f>
        <v>Low</v>
      </c>
      <c r="AM1182">
        <f>VLOOKUP(C1182,'CLEAN DATA'!$C$1:$BE$1213,25,FALSE)</f>
        <v>12</v>
      </c>
      <c r="AN1182">
        <f>VLOOKUP($C1182,'CLEAN DATA'!$C$1:$BE$1213,2,FALSE)</f>
        <v>39</v>
      </c>
      <c r="AO1182" t="str">
        <f t="shared" si="303"/>
        <v>31-40</v>
      </c>
      <c r="AP1182">
        <f>VLOOKUP(C1182,'AT Copy'!C1181:BP2393,66,FALSE)</f>
        <v>1</v>
      </c>
      <c r="AQ1182">
        <f>VLOOKUP(C1182,'AT Copy'!C1181:BP2393,40,FALSE)</f>
        <v>0</v>
      </c>
    </row>
    <row r="1183" spans="1:43" x14ac:dyDescent="0.2">
      <c r="A1183">
        <v>1182</v>
      </c>
      <c r="B1183" s="2">
        <v>44102.776643518519</v>
      </c>
      <c r="C1183" t="s">
        <v>1463</v>
      </c>
      <c r="D1183">
        <v>7</v>
      </c>
      <c r="E1183">
        <v>7</v>
      </c>
      <c r="F1183">
        <v>7</v>
      </c>
      <c r="G1183">
        <v>7</v>
      </c>
      <c r="H1183">
        <v>7</v>
      </c>
      <c r="I1183">
        <v>7</v>
      </c>
      <c r="J1183">
        <v>7</v>
      </c>
      <c r="K1183">
        <v>7</v>
      </c>
      <c r="L1183">
        <v>7</v>
      </c>
      <c r="M1183">
        <v>7</v>
      </c>
      <c r="N1183">
        <f t="shared" si="288"/>
        <v>7</v>
      </c>
      <c r="O1183">
        <f t="shared" si="289"/>
        <v>1</v>
      </c>
      <c r="P1183">
        <f t="shared" si="290"/>
        <v>7</v>
      </c>
      <c r="Q1183">
        <f t="shared" si="291"/>
        <v>1</v>
      </c>
      <c r="R1183">
        <f t="shared" si="292"/>
        <v>7</v>
      </c>
      <c r="S1183">
        <f t="shared" si="293"/>
        <v>1</v>
      </c>
      <c r="T1183">
        <f t="shared" si="294"/>
        <v>7</v>
      </c>
      <c r="U1183">
        <f t="shared" si="295"/>
        <v>1</v>
      </c>
      <c r="V1183">
        <f t="shared" si="296"/>
        <v>7</v>
      </c>
      <c r="W1183">
        <f t="shared" si="297"/>
        <v>1</v>
      </c>
      <c r="X1183">
        <f t="shared" si="298"/>
        <v>4</v>
      </c>
      <c r="Y1183">
        <f t="shared" si="299"/>
        <v>4</v>
      </c>
      <c r="Z1183">
        <f t="shared" si="300"/>
        <v>4</v>
      </c>
      <c r="AA1183">
        <f t="shared" si="301"/>
        <v>4</v>
      </c>
      <c r="AB1183">
        <f t="shared" si="302"/>
        <v>4</v>
      </c>
      <c r="AC1183">
        <v>4.4400000000000004</v>
      </c>
      <c r="AD1183">
        <v>5.23</v>
      </c>
      <c r="AE1183">
        <v>5.4</v>
      </c>
      <c r="AF1183">
        <v>4.83</v>
      </c>
      <c r="AG1183">
        <v>5.38</v>
      </c>
      <c r="AH1183" t="str">
        <f>LOOKUP(X1183,{0,2.99,4.44,5.89},{"Low","Medium Low","Medium High","High"})</f>
        <v>Medium Low</v>
      </c>
      <c r="AI1183" t="str">
        <f>LOOKUP(Y1183,{0,4.12,5.23,6.34},{"Low","Medium Low","Medium High","High"})</f>
        <v>Low</v>
      </c>
      <c r="AJ1183" t="str">
        <f>LOOKUP(Z1183,{0,4.08,5.4,6.72},{"Low","Medium Low","Medium High","High"})</f>
        <v>Low</v>
      </c>
      <c r="AK1183" t="str">
        <f>LOOKUP(AA1183,{0,3.41,4.83,6.25},{"Low","Medium Low","Medium High","High"})</f>
        <v>Medium Low</v>
      </c>
      <c r="AL1183" t="str">
        <f>LOOKUP(AB1183,{0,4.31,5.38,6.45},{"Low","Medium Low","Medium High","High"})</f>
        <v>Low</v>
      </c>
      <c r="AM1183">
        <f>VLOOKUP(C1183,'CLEAN DATA'!$C$1:$BE$1213,25,FALSE)</f>
        <v>1</v>
      </c>
      <c r="AN1183">
        <f>VLOOKUP($C1183,'CLEAN DATA'!$C$1:$BE$1213,2,FALSE)</f>
        <v>52</v>
      </c>
      <c r="AO1183" t="str">
        <f t="shared" si="303"/>
        <v>51-60</v>
      </c>
      <c r="AP1183">
        <f>VLOOKUP(C1183,'AT Copy'!C1182:BP2394,66,FALSE)</f>
        <v>1</v>
      </c>
      <c r="AQ1183">
        <f>VLOOKUP(C1183,'AT Copy'!C1182:BP2394,40,FALSE)</f>
        <v>1</v>
      </c>
    </row>
    <row r="1184" spans="1:43" x14ac:dyDescent="0.2">
      <c r="A1184">
        <v>1183</v>
      </c>
      <c r="B1184" s="2">
        <v>44102.776689814818</v>
      </c>
      <c r="C1184" t="s">
        <v>1464</v>
      </c>
      <c r="D1184">
        <v>7</v>
      </c>
      <c r="E1184">
        <v>7</v>
      </c>
      <c r="F1184">
        <v>7</v>
      </c>
      <c r="G1184">
        <v>5</v>
      </c>
      <c r="H1184">
        <v>6</v>
      </c>
      <c r="I1184">
        <v>3</v>
      </c>
      <c r="J1184">
        <v>7</v>
      </c>
      <c r="K1184">
        <v>7</v>
      </c>
      <c r="L1184">
        <v>7</v>
      </c>
      <c r="M1184">
        <v>6</v>
      </c>
      <c r="N1184">
        <f t="shared" si="288"/>
        <v>7</v>
      </c>
      <c r="O1184">
        <f t="shared" si="289"/>
        <v>1</v>
      </c>
      <c r="P1184">
        <f t="shared" si="290"/>
        <v>7</v>
      </c>
      <c r="Q1184">
        <f t="shared" si="291"/>
        <v>3</v>
      </c>
      <c r="R1184">
        <f t="shared" si="292"/>
        <v>6</v>
      </c>
      <c r="S1184">
        <f t="shared" si="293"/>
        <v>5</v>
      </c>
      <c r="T1184">
        <f t="shared" si="294"/>
        <v>7</v>
      </c>
      <c r="U1184">
        <f t="shared" si="295"/>
        <v>1</v>
      </c>
      <c r="V1184">
        <f t="shared" si="296"/>
        <v>7</v>
      </c>
      <c r="W1184">
        <f t="shared" si="297"/>
        <v>2</v>
      </c>
      <c r="X1184">
        <f t="shared" si="298"/>
        <v>6</v>
      </c>
      <c r="Y1184">
        <f t="shared" si="299"/>
        <v>4</v>
      </c>
      <c r="Z1184">
        <f t="shared" si="300"/>
        <v>4</v>
      </c>
      <c r="AA1184">
        <f t="shared" si="301"/>
        <v>5</v>
      </c>
      <c r="AB1184">
        <f t="shared" si="302"/>
        <v>4</v>
      </c>
      <c r="AC1184">
        <v>4.4400000000000004</v>
      </c>
      <c r="AD1184">
        <v>5.23</v>
      </c>
      <c r="AE1184">
        <v>5.4</v>
      </c>
      <c r="AF1184">
        <v>4.83</v>
      </c>
      <c r="AG1184">
        <v>5.38</v>
      </c>
      <c r="AH1184" t="str">
        <f>LOOKUP(X1184,{0,2.99,4.44,5.89},{"Low","Medium Low","Medium High","High"})</f>
        <v>High</v>
      </c>
      <c r="AI1184" t="str">
        <f>LOOKUP(Y1184,{0,4.12,5.23,6.34},{"Low","Medium Low","Medium High","High"})</f>
        <v>Low</v>
      </c>
      <c r="AJ1184" t="str">
        <f>LOOKUP(Z1184,{0,4.08,5.4,6.72},{"Low","Medium Low","Medium High","High"})</f>
        <v>Low</v>
      </c>
      <c r="AK1184" t="str">
        <f>LOOKUP(AA1184,{0,3.41,4.83,6.25},{"Low","Medium Low","Medium High","High"})</f>
        <v>Medium High</v>
      </c>
      <c r="AL1184" t="str">
        <f>LOOKUP(AB1184,{0,4.31,5.38,6.45},{"Low","Medium Low","Medium High","High"})</f>
        <v>Low</v>
      </c>
      <c r="AM1184">
        <f>VLOOKUP(C1184,'CLEAN DATA'!$C$1:$BE$1213,25,FALSE)</f>
        <v>12</v>
      </c>
      <c r="AN1184">
        <f>VLOOKUP($C1184,'CLEAN DATA'!$C$1:$BE$1213,2,FALSE)</f>
        <v>20</v>
      </c>
      <c r="AO1184" t="str">
        <f t="shared" si="303"/>
        <v>&lt;=30</v>
      </c>
      <c r="AP1184">
        <f>VLOOKUP(C1184,'AT Copy'!C1183:BP2395,66,FALSE)</f>
        <v>7</v>
      </c>
      <c r="AQ1184">
        <f>VLOOKUP(C1184,'AT Copy'!C1183:BP2395,40,FALSE)</f>
        <v>1</v>
      </c>
    </row>
    <row r="1185" spans="1:43" x14ac:dyDescent="0.2">
      <c r="A1185">
        <v>1184</v>
      </c>
      <c r="B1185" s="2">
        <v>44102.776736111111</v>
      </c>
      <c r="C1185" t="s">
        <v>1466</v>
      </c>
      <c r="D1185">
        <v>5</v>
      </c>
      <c r="E1185">
        <v>6</v>
      </c>
      <c r="F1185">
        <v>6</v>
      </c>
      <c r="G1185">
        <v>5</v>
      </c>
      <c r="H1185">
        <v>5</v>
      </c>
      <c r="I1185">
        <v>6</v>
      </c>
      <c r="J1185">
        <v>5</v>
      </c>
      <c r="K1185">
        <v>5</v>
      </c>
      <c r="L1185">
        <v>5</v>
      </c>
      <c r="M1185">
        <v>5</v>
      </c>
      <c r="N1185">
        <f t="shared" si="288"/>
        <v>5</v>
      </c>
      <c r="O1185">
        <f t="shared" si="289"/>
        <v>2</v>
      </c>
      <c r="P1185">
        <f t="shared" si="290"/>
        <v>6</v>
      </c>
      <c r="Q1185">
        <f t="shared" si="291"/>
        <v>3</v>
      </c>
      <c r="R1185">
        <f t="shared" si="292"/>
        <v>5</v>
      </c>
      <c r="S1185">
        <f t="shared" si="293"/>
        <v>2</v>
      </c>
      <c r="T1185">
        <f t="shared" si="294"/>
        <v>5</v>
      </c>
      <c r="U1185">
        <f t="shared" si="295"/>
        <v>3</v>
      </c>
      <c r="V1185">
        <f t="shared" si="296"/>
        <v>5</v>
      </c>
      <c r="W1185">
        <f t="shared" si="297"/>
        <v>3</v>
      </c>
      <c r="X1185">
        <f t="shared" si="298"/>
        <v>3.5</v>
      </c>
      <c r="Y1185">
        <f t="shared" si="299"/>
        <v>3.5</v>
      </c>
      <c r="Z1185">
        <f t="shared" si="300"/>
        <v>4.5</v>
      </c>
      <c r="AA1185">
        <f t="shared" si="301"/>
        <v>4</v>
      </c>
      <c r="AB1185">
        <f t="shared" si="302"/>
        <v>4</v>
      </c>
      <c r="AC1185">
        <v>4.4400000000000004</v>
      </c>
      <c r="AD1185">
        <v>5.23</v>
      </c>
      <c r="AE1185">
        <v>5.4</v>
      </c>
      <c r="AF1185">
        <v>4.83</v>
      </c>
      <c r="AG1185">
        <v>5.38</v>
      </c>
      <c r="AH1185" t="str">
        <f>LOOKUP(X1185,{0,2.99,4.44,5.89},{"Low","Medium Low","Medium High","High"})</f>
        <v>Medium Low</v>
      </c>
      <c r="AI1185" t="str">
        <f>LOOKUP(Y1185,{0,4.12,5.23,6.34},{"Low","Medium Low","Medium High","High"})</f>
        <v>Low</v>
      </c>
      <c r="AJ1185" t="str">
        <f>LOOKUP(Z1185,{0,4.08,5.4,6.72},{"Low","Medium Low","Medium High","High"})</f>
        <v>Medium Low</v>
      </c>
      <c r="AK1185" t="str">
        <f>LOOKUP(AA1185,{0,3.41,4.83,6.25},{"Low","Medium Low","Medium High","High"})</f>
        <v>Medium Low</v>
      </c>
      <c r="AL1185" t="str">
        <f>LOOKUP(AB1185,{0,4.31,5.38,6.45},{"Low","Medium Low","Medium High","High"})</f>
        <v>Low</v>
      </c>
      <c r="AM1185">
        <f>VLOOKUP(C1185,'CLEAN DATA'!$C$1:$BE$1213,25,FALSE)</f>
        <v>1</v>
      </c>
      <c r="AN1185">
        <f>VLOOKUP($C1185,'CLEAN DATA'!$C$1:$BE$1213,2,FALSE)</f>
        <v>45</v>
      </c>
      <c r="AO1185" t="str">
        <f t="shared" si="303"/>
        <v>41-50</v>
      </c>
      <c r="AP1185">
        <f>VLOOKUP(C1185,'AT Copy'!C1184:BP2396,66,FALSE)</f>
        <v>1</v>
      </c>
      <c r="AQ1185">
        <f>VLOOKUP(C1185,'AT Copy'!C1184:BP2396,40,FALSE)</f>
        <v>0</v>
      </c>
    </row>
    <row r="1186" spans="1:43" x14ac:dyDescent="0.2">
      <c r="A1186">
        <v>1185</v>
      </c>
      <c r="B1186" s="2">
        <v>44102.776979166665</v>
      </c>
      <c r="C1186" t="s">
        <v>1467</v>
      </c>
      <c r="D1186">
        <v>4</v>
      </c>
      <c r="E1186">
        <v>1</v>
      </c>
      <c r="F1186">
        <v>7</v>
      </c>
      <c r="G1186">
        <v>1</v>
      </c>
      <c r="H1186">
        <v>5</v>
      </c>
      <c r="I1186">
        <v>7</v>
      </c>
      <c r="J1186">
        <v>7</v>
      </c>
      <c r="K1186">
        <v>1</v>
      </c>
      <c r="L1186">
        <v>7</v>
      </c>
      <c r="M1186">
        <v>3</v>
      </c>
      <c r="N1186">
        <f t="shared" si="288"/>
        <v>4</v>
      </c>
      <c r="O1186">
        <f t="shared" si="289"/>
        <v>7</v>
      </c>
      <c r="P1186">
        <f t="shared" si="290"/>
        <v>7</v>
      </c>
      <c r="Q1186">
        <f t="shared" si="291"/>
        <v>7</v>
      </c>
      <c r="R1186">
        <f t="shared" si="292"/>
        <v>5</v>
      </c>
      <c r="S1186">
        <f t="shared" si="293"/>
        <v>1</v>
      </c>
      <c r="T1186">
        <f t="shared" si="294"/>
        <v>7</v>
      </c>
      <c r="U1186">
        <f t="shared" si="295"/>
        <v>7</v>
      </c>
      <c r="V1186">
        <f t="shared" si="296"/>
        <v>7</v>
      </c>
      <c r="W1186">
        <f t="shared" si="297"/>
        <v>5</v>
      </c>
      <c r="X1186">
        <f t="shared" si="298"/>
        <v>2.5</v>
      </c>
      <c r="Y1186">
        <f t="shared" si="299"/>
        <v>7</v>
      </c>
      <c r="Z1186">
        <f t="shared" si="300"/>
        <v>7</v>
      </c>
      <c r="AA1186">
        <f t="shared" si="301"/>
        <v>7</v>
      </c>
      <c r="AB1186">
        <f t="shared" si="302"/>
        <v>5</v>
      </c>
      <c r="AC1186">
        <v>4.4400000000000004</v>
      </c>
      <c r="AD1186">
        <v>5.23</v>
      </c>
      <c r="AE1186">
        <v>5.4</v>
      </c>
      <c r="AF1186">
        <v>4.83</v>
      </c>
      <c r="AG1186">
        <v>5.38</v>
      </c>
      <c r="AH1186" t="str">
        <f>LOOKUP(X1186,{0,2.99,4.44,5.89},{"Low","Medium Low","Medium High","High"})</f>
        <v>Low</v>
      </c>
      <c r="AI1186" t="str">
        <f>LOOKUP(Y1186,{0,4.12,5.23,6.34},{"Low","Medium Low","Medium High","High"})</f>
        <v>High</v>
      </c>
      <c r="AJ1186" t="str">
        <f>LOOKUP(Z1186,{0,4.08,5.4,6.72},{"Low","Medium Low","Medium High","High"})</f>
        <v>High</v>
      </c>
      <c r="AK1186" t="str">
        <f>LOOKUP(AA1186,{0,3.41,4.83,6.25},{"Low","Medium Low","Medium High","High"})</f>
        <v>High</v>
      </c>
      <c r="AL1186" t="str">
        <f>LOOKUP(AB1186,{0,4.31,5.38,6.45},{"Low","Medium Low","Medium High","High"})</f>
        <v>Medium Low</v>
      </c>
      <c r="AM1186">
        <f>VLOOKUP(C1186,'CLEAN DATA'!$C$1:$BE$1213,25,FALSE)</f>
        <v>12</v>
      </c>
      <c r="AN1186">
        <f>VLOOKUP($C1186,'CLEAN DATA'!$C$1:$BE$1213,2,FALSE)</f>
        <v>78</v>
      </c>
      <c r="AO1186" t="str">
        <f t="shared" si="303"/>
        <v>60+</v>
      </c>
      <c r="AP1186">
        <f>VLOOKUP(C1186,'AT Copy'!C1185:BP2397,66,FALSE)</f>
        <v>8</v>
      </c>
      <c r="AQ1186">
        <f>VLOOKUP(C1186,'AT Copy'!C1185:BP2397,40,FALSE)</f>
        <v>1</v>
      </c>
    </row>
    <row r="1187" spans="1:43" x14ac:dyDescent="0.2">
      <c r="A1187">
        <v>1186</v>
      </c>
      <c r="B1187" s="2">
        <v>44102.777187500003</v>
      </c>
      <c r="C1187" t="s">
        <v>1468</v>
      </c>
      <c r="D1187">
        <v>6</v>
      </c>
      <c r="E1187">
        <v>6</v>
      </c>
      <c r="F1187">
        <v>3</v>
      </c>
      <c r="G1187">
        <v>7</v>
      </c>
      <c r="H1187">
        <v>5</v>
      </c>
      <c r="I1187">
        <v>2</v>
      </c>
      <c r="J1187">
        <v>6</v>
      </c>
      <c r="K1187">
        <v>6</v>
      </c>
      <c r="L1187">
        <v>3</v>
      </c>
      <c r="M1187">
        <v>1</v>
      </c>
      <c r="N1187">
        <f t="shared" si="288"/>
        <v>6</v>
      </c>
      <c r="O1187">
        <f t="shared" si="289"/>
        <v>2</v>
      </c>
      <c r="P1187">
        <f t="shared" si="290"/>
        <v>3</v>
      </c>
      <c r="Q1187">
        <f t="shared" si="291"/>
        <v>1</v>
      </c>
      <c r="R1187">
        <f t="shared" si="292"/>
        <v>5</v>
      </c>
      <c r="S1187">
        <f t="shared" si="293"/>
        <v>6</v>
      </c>
      <c r="T1187">
        <f t="shared" si="294"/>
        <v>6</v>
      </c>
      <c r="U1187">
        <f t="shared" si="295"/>
        <v>2</v>
      </c>
      <c r="V1187">
        <f t="shared" si="296"/>
        <v>3</v>
      </c>
      <c r="W1187">
        <f t="shared" si="297"/>
        <v>7</v>
      </c>
      <c r="X1187">
        <f t="shared" si="298"/>
        <v>6</v>
      </c>
      <c r="Y1187">
        <f t="shared" si="299"/>
        <v>4</v>
      </c>
      <c r="Z1187">
        <f t="shared" si="300"/>
        <v>2.5</v>
      </c>
      <c r="AA1187">
        <f t="shared" si="301"/>
        <v>2</v>
      </c>
      <c r="AB1187">
        <f t="shared" si="302"/>
        <v>6</v>
      </c>
      <c r="AC1187">
        <v>4.4400000000000004</v>
      </c>
      <c r="AD1187">
        <v>5.23</v>
      </c>
      <c r="AE1187">
        <v>5.4</v>
      </c>
      <c r="AF1187">
        <v>4.83</v>
      </c>
      <c r="AG1187">
        <v>5.38</v>
      </c>
      <c r="AH1187" t="str">
        <f>LOOKUP(X1187,{0,2.99,4.44,5.89},{"Low","Medium Low","Medium High","High"})</f>
        <v>High</v>
      </c>
      <c r="AI1187" t="str">
        <f>LOOKUP(Y1187,{0,4.12,5.23,6.34},{"Low","Medium Low","Medium High","High"})</f>
        <v>Low</v>
      </c>
      <c r="AJ1187" t="str">
        <f>LOOKUP(Z1187,{0,4.08,5.4,6.72},{"Low","Medium Low","Medium High","High"})</f>
        <v>Low</v>
      </c>
      <c r="AK1187" t="str">
        <f>LOOKUP(AA1187,{0,3.41,4.83,6.25},{"Low","Medium Low","Medium High","High"})</f>
        <v>Low</v>
      </c>
      <c r="AL1187" t="str">
        <f>LOOKUP(AB1187,{0,4.31,5.38,6.45},{"Low","Medium Low","Medium High","High"})</f>
        <v>Medium High</v>
      </c>
      <c r="AM1187">
        <f>VLOOKUP(C1187,'CLEAN DATA'!$C$1:$BE$1213,25,FALSE)</f>
        <v>1</v>
      </c>
      <c r="AN1187">
        <f>VLOOKUP($C1187,'CLEAN DATA'!$C$1:$BE$1213,2,FALSE)</f>
        <v>23</v>
      </c>
      <c r="AO1187" t="str">
        <f t="shared" si="303"/>
        <v>&lt;=30</v>
      </c>
      <c r="AP1187">
        <f>VLOOKUP(C1187,'AT Copy'!C1186:BP2398,66,FALSE)</f>
        <v>7</v>
      </c>
      <c r="AQ1187">
        <f>VLOOKUP(C1187,'AT Copy'!C1186:BP2398,40,FALSE)</f>
        <v>1</v>
      </c>
    </row>
    <row r="1188" spans="1:43" x14ac:dyDescent="0.2">
      <c r="A1188">
        <v>1187</v>
      </c>
      <c r="B1188" s="2">
        <v>44102.777372685188</v>
      </c>
      <c r="C1188" t="s">
        <v>1469</v>
      </c>
      <c r="D1188">
        <v>4</v>
      </c>
      <c r="E1188">
        <v>4</v>
      </c>
      <c r="F1188">
        <v>6</v>
      </c>
      <c r="G1188">
        <v>5</v>
      </c>
      <c r="H1188">
        <v>5</v>
      </c>
      <c r="I1188">
        <v>5</v>
      </c>
      <c r="J1188">
        <v>6</v>
      </c>
      <c r="K1188">
        <v>3</v>
      </c>
      <c r="L1188">
        <v>6</v>
      </c>
      <c r="M1188">
        <v>5</v>
      </c>
      <c r="N1188">
        <f t="shared" si="288"/>
        <v>4</v>
      </c>
      <c r="O1188">
        <f t="shared" si="289"/>
        <v>4</v>
      </c>
      <c r="P1188">
        <f t="shared" si="290"/>
        <v>6</v>
      </c>
      <c r="Q1188">
        <f t="shared" si="291"/>
        <v>3</v>
      </c>
      <c r="R1188">
        <f t="shared" si="292"/>
        <v>5</v>
      </c>
      <c r="S1188">
        <f t="shared" si="293"/>
        <v>3</v>
      </c>
      <c r="T1188">
        <f t="shared" si="294"/>
        <v>6</v>
      </c>
      <c r="U1188">
        <f t="shared" si="295"/>
        <v>5</v>
      </c>
      <c r="V1188">
        <f t="shared" si="296"/>
        <v>6</v>
      </c>
      <c r="W1188">
        <f t="shared" si="297"/>
        <v>3</v>
      </c>
      <c r="X1188">
        <f t="shared" si="298"/>
        <v>3.5</v>
      </c>
      <c r="Y1188">
        <f t="shared" si="299"/>
        <v>5</v>
      </c>
      <c r="Z1188">
        <f t="shared" si="300"/>
        <v>5.5</v>
      </c>
      <c r="AA1188">
        <f t="shared" si="301"/>
        <v>4.5</v>
      </c>
      <c r="AB1188">
        <f t="shared" si="302"/>
        <v>4</v>
      </c>
      <c r="AC1188">
        <v>4.4400000000000004</v>
      </c>
      <c r="AD1188">
        <v>5.23</v>
      </c>
      <c r="AE1188">
        <v>5.4</v>
      </c>
      <c r="AF1188">
        <v>4.83</v>
      </c>
      <c r="AG1188">
        <v>5.38</v>
      </c>
      <c r="AH1188" t="str">
        <f>LOOKUP(X1188,{0,2.99,4.44,5.89},{"Low","Medium Low","Medium High","High"})</f>
        <v>Medium Low</v>
      </c>
      <c r="AI1188" t="str">
        <f>LOOKUP(Y1188,{0,4.12,5.23,6.34},{"Low","Medium Low","Medium High","High"})</f>
        <v>Medium Low</v>
      </c>
      <c r="AJ1188" t="str">
        <f>LOOKUP(Z1188,{0,4.08,5.4,6.72},{"Low","Medium Low","Medium High","High"})</f>
        <v>Medium High</v>
      </c>
      <c r="AK1188" t="str">
        <f>LOOKUP(AA1188,{0,3.41,4.83,6.25},{"Low","Medium Low","Medium High","High"})</f>
        <v>Medium Low</v>
      </c>
      <c r="AL1188" t="str">
        <f>LOOKUP(AB1188,{0,4.31,5.38,6.45},{"Low","Medium Low","Medium High","High"})</f>
        <v>Low</v>
      </c>
      <c r="AM1188">
        <f>VLOOKUP(C1188,'CLEAN DATA'!$C$1:$BE$1213,25,FALSE)</f>
        <v>6</v>
      </c>
      <c r="AN1188">
        <f>VLOOKUP($C1188,'CLEAN DATA'!$C$1:$BE$1213,2,FALSE)</f>
        <v>34</v>
      </c>
      <c r="AO1188" t="str">
        <f t="shared" si="303"/>
        <v>31-40</v>
      </c>
      <c r="AP1188">
        <f>VLOOKUP(C1188,'AT Copy'!C1187:BP2399,66,FALSE)</f>
        <v>5</v>
      </c>
      <c r="AQ1188">
        <f>VLOOKUP(C1188,'AT Copy'!C1187:BP2399,40,FALSE)</f>
        <v>1</v>
      </c>
    </row>
    <row r="1189" spans="1:43" x14ac:dyDescent="0.2">
      <c r="A1189">
        <v>1188</v>
      </c>
      <c r="B1189" s="2">
        <v>44102.777395833335</v>
      </c>
      <c r="C1189" t="s">
        <v>1470</v>
      </c>
      <c r="D1189">
        <v>7</v>
      </c>
      <c r="E1189">
        <v>7</v>
      </c>
      <c r="F1189">
        <v>7</v>
      </c>
      <c r="G1189">
        <v>7</v>
      </c>
      <c r="H1189">
        <v>6</v>
      </c>
      <c r="I1189">
        <v>6</v>
      </c>
      <c r="J1189">
        <v>7</v>
      </c>
      <c r="K1189">
        <v>7</v>
      </c>
      <c r="L1189">
        <v>7</v>
      </c>
      <c r="M1189">
        <v>7</v>
      </c>
      <c r="N1189">
        <f t="shared" si="288"/>
        <v>7</v>
      </c>
      <c r="O1189">
        <f t="shared" si="289"/>
        <v>1</v>
      </c>
      <c r="P1189">
        <f t="shared" si="290"/>
        <v>7</v>
      </c>
      <c r="Q1189">
        <f t="shared" si="291"/>
        <v>1</v>
      </c>
      <c r="R1189">
        <f t="shared" si="292"/>
        <v>6</v>
      </c>
      <c r="S1189">
        <f t="shared" si="293"/>
        <v>2</v>
      </c>
      <c r="T1189">
        <f t="shared" si="294"/>
        <v>7</v>
      </c>
      <c r="U1189">
        <f t="shared" si="295"/>
        <v>1</v>
      </c>
      <c r="V1189">
        <f t="shared" si="296"/>
        <v>7</v>
      </c>
      <c r="W1189">
        <f t="shared" si="297"/>
        <v>1</v>
      </c>
      <c r="X1189">
        <f t="shared" si="298"/>
        <v>4.5</v>
      </c>
      <c r="Y1189">
        <f t="shared" si="299"/>
        <v>4</v>
      </c>
      <c r="Z1189">
        <f t="shared" si="300"/>
        <v>4</v>
      </c>
      <c r="AA1189">
        <f t="shared" si="301"/>
        <v>4</v>
      </c>
      <c r="AB1189">
        <f t="shared" si="302"/>
        <v>3.5</v>
      </c>
      <c r="AC1189">
        <v>4.4400000000000004</v>
      </c>
      <c r="AD1189">
        <v>5.23</v>
      </c>
      <c r="AE1189">
        <v>5.4</v>
      </c>
      <c r="AF1189">
        <v>4.83</v>
      </c>
      <c r="AG1189">
        <v>5.38</v>
      </c>
      <c r="AH1189" t="str">
        <f>LOOKUP(X1189,{0,2.99,4.44,5.89},{"Low","Medium Low","Medium High","High"})</f>
        <v>Medium High</v>
      </c>
      <c r="AI1189" t="str">
        <f>LOOKUP(Y1189,{0,4.12,5.23,6.34},{"Low","Medium Low","Medium High","High"})</f>
        <v>Low</v>
      </c>
      <c r="AJ1189" t="str">
        <f>LOOKUP(Z1189,{0,4.08,5.4,6.72},{"Low","Medium Low","Medium High","High"})</f>
        <v>Low</v>
      </c>
      <c r="AK1189" t="str">
        <f>LOOKUP(AA1189,{0,3.41,4.83,6.25},{"Low","Medium Low","Medium High","High"})</f>
        <v>Medium Low</v>
      </c>
      <c r="AL1189" t="str">
        <f>LOOKUP(AB1189,{0,4.31,5.38,6.45},{"Low","Medium Low","Medium High","High"})</f>
        <v>Low</v>
      </c>
      <c r="AM1189">
        <f>VLOOKUP(C1189,'CLEAN DATA'!$C$1:$BE$1213,25,FALSE)</f>
        <v>1</v>
      </c>
      <c r="AN1189">
        <f>VLOOKUP($C1189,'CLEAN DATA'!$C$1:$BE$1213,2,FALSE)</f>
        <v>45</v>
      </c>
      <c r="AO1189" t="str">
        <f t="shared" si="303"/>
        <v>41-50</v>
      </c>
      <c r="AP1189">
        <f>VLOOKUP(C1189,'AT Copy'!C1188:BP2400,66,FALSE)</f>
        <v>1</v>
      </c>
      <c r="AQ1189">
        <f>VLOOKUP(C1189,'AT Copy'!C1188:BP2400,40,FALSE)</f>
        <v>1</v>
      </c>
    </row>
    <row r="1190" spans="1:43" x14ac:dyDescent="0.2">
      <c r="A1190">
        <v>1189</v>
      </c>
      <c r="B1190" s="2">
        <v>44102.777638888889</v>
      </c>
      <c r="C1190" t="s">
        <v>1471</v>
      </c>
      <c r="D1190">
        <v>4</v>
      </c>
      <c r="E1190">
        <v>4</v>
      </c>
      <c r="F1190">
        <v>5</v>
      </c>
      <c r="G1190">
        <v>6</v>
      </c>
      <c r="H1190">
        <v>5</v>
      </c>
      <c r="I1190">
        <v>7</v>
      </c>
      <c r="J1190">
        <v>5</v>
      </c>
      <c r="K1190">
        <v>5</v>
      </c>
      <c r="L1190">
        <v>6</v>
      </c>
      <c r="M1190">
        <v>7</v>
      </c>
      <c r="N1190">
        <f t="shared" si="288"/>
        <v>4</v>
      </c>
      <c r="O1190">
        <f t="shared" si="289"/>
        <v>4</v>
      </c>
      <c r="P1190">
        <f t="shared" si="290"/>
        <v>5</v>
      </c>
      <c r="Q1190">
        <f t="shared" si="291"/>
        <v>2</v>
      </c>
      <c r="R1190">
        <f t="shared" si="292"/>
        <v>5</v>
      </c>
      <c r="S1190">
        <f t="shared" si="293"/>
        <v>1</v>
      </c>
      <c r="T1190">
        <f t="shared" si="294"/>
        <v>5</v>
      </c>
      <c r="U1190">
        <f t="shared" si="295"/>
        <v>3</v>
      </c>
      <c r="V1190">
        <f t="shared" si="296"/>
        <v>6</v>
      </c>
      <c r="W1190">
        <f t="shared" si="297"/>
        <v>1</v>
      </c>
      <c r="X1190">
        <f t="shared" si="298"/>
        <v>2.5</v>
      </c>
      <c r="Y1190">
        <f t="shared" si="299"/>
        <v>4.5</v>
      </c>
      <c r="Z1190">
        <f t="shared" si="300"/>
        <v>4</v>
      </c>
      <c r="AA1190">
        <f t="shared" si="301"/>
        <v>4</v>
      </c>
      <c r="AB1190">
        <f t="shared" si="302"/>
        <v>3</v>
      </c>
      <c r="AC1190">
        <v>4.4400000000000004</v>
      </c>
      <c r="AD1190">
        <v>5.23</v>
      </c>
      <c r="AE1190">
        <v>5.4</v>
      </c>
      <c r="AF1190">
        <v>4.83</v>
      </c>
      <c r="AG1190">
        <v>5.38</v>
      </c>
      <c r="AH1190" t="str">
        <f>LOOKUP(X1190,{0,2.99,4.44,5.89},{"Low","Medium Low","Medium High","High"})</f>
        <v>Low</v>
      </c>
      <c r="AI1190" t="str">
        <f>LOOKUP(Y1190,{0,4.12,5.23,6.34},{"Low","Medium Low","Medium High","High"})</f>
        <v>Medium Low</v>
      </c>
      <c r="AJ1190" t="str">
        <f>LOOKUP(Z1190,{0,4.08,5.4,6.72},{"Low","Medium Low","Medium High","High"})</f>
        <v>Low</v>
      </c>
      <c r="AK1190" t="str">
        <f>LOOKUP(AA1190,{0,3.41,4.83,6.25},{"Low","Medium Low","Medium High","High"})</f>
        <v>Medium Low</v>
      </c>
      <c r="AL1190" t="str">
        <f>LOOKUP(AB1190,{0,4.31,5.38,6.45},{"Low","Medium Low","Medium High","High"})</f>
        <v>Low</v>
      </c>
      <c r="AM1190">
        <f>VLOOKUP(C1190,'CLEAN DATA'!$C$1:$BE$1213,25,FALSE)</f>
        <v>13</v>
      </c>
      <c r="AN1190">
        <f>VLOOKUP($C1190,'CLEAN DATA'!$C$1:$BE$1213,2,FALSE)</f>
        <v>27</v>
      </c>
      <c r="AO1190" t="str">
        <f t="shared" si="303"/>
        <v>&lt;=30</v>
      </c>
      <c r="AP1190">
        <f>VLOOKUP(C1190,'AT Copy'!C1189:BP2401,66,FALSE)</f>
        <v>1</v>
      </c>
      <c r="AQ1190">
        <f>VLOOKUP(C1190,'AT Copy'!C1189:BP2401,40,FALSE)</f>
        <v>1</v>
      </c>
    </row>
    <row r="1191" spans="1:43" x14ac:dyDescent="0.2">
      <c r="A1191">
        <v>1190</v>
      </c>
      <c r="B1191" s="2">
        <v>44102.777696759258</v>
      </c>
      <c r="C1191" t="s">
        <v>1473</v>
      </c>
      <c r="D1191">
        <v>7</v>
      </c>
      <c r="E1191">
        <v>3</v>
      </c>
      <c r="F1191">
        <v>7</v>
      </c>
      <c r="G1191">
        <v>3</v>
      </c>
      <c r="H1191">
        <v>6</v>
      </c>
      <c r="I1191">
        <v>5</v>
      </c>
      <c r="J1191">
        <v>6</v>
      </c>
      <c r="K1191">
        <v>2</v>
      </c>
      <c r="L1191">
        <v>7</v>
      </c>
      <c r="M1191">
        <v>5</v>
      </c>
      <c r="N1191">
        <f t="shared" si="288"/>
        <v>7</v>
      </c>
      <c r="O1191">
        <f t="shared" si="289"/>
        <v>5</v>
      </c>
      <c r="P1191">
        <f t="shared" si="290"/>
        <v>7</v>
      </c>
      <c r="Q1191">
        <f t="shared" si="291"/>
        <v>5</v>
      </c>
      <c r="R1191">
        <f t="shared" si="292"/>
        <v>6</v>
      </c>
      <c r="S1191">
        <f t="shared" si="293"/>
        <v>3</v>
      </c>
      <c r="T1191">
        <f t="shared" si="294"/>
        <v>6</v>
      </c>
      <c r="U1191">
        <f t="shared" si="295"/>
        <v>6</v>
      </c>
      <c r="V1191">
        <f t="shared" si="296"/>
        <v>7</v>
      </c>
      <c r="W1191">
        <f t="shared" si="297"/>
        <v>3</v>
      </c>
      <c r="X1191">
        <f t="shared" si="298"/>
        <v>5</v>
      </c>
      <c r="Y1191">
        <f t="shared" si="299"/>
        <v>5.5</v>
      </c>
      <c r="Z1191">
        <f t="shared" si="300"/>
        <v>6.5</v>
      </c>
      <c r="AA1191">
        <f t="shared" si="301"/>
        <v>6</v>
      </c>
      <c r="AB1191">
        <f t="shared" si="302"/>
        <v>4.5</v>
      </c>
      <c r="AC1191">
        <v>4.4400000000000004</v>
      </c>
      <c r="AD1191">
        <v>5.23</v>
      </c>
      <c r="AE1191">
        <v>5.4</v>
      </c>
      <c r="AF1191">
        <v>4.83</v>
      </c>
      <c r="AG1191">
        <v>5.38</v>
      </c>
      <c r="AH1191" t="str">
        <f>LOOKUP(X1191,{0,2.99,4.44,5.89},{"Low","Medium Low","Medium High","High"})</f>
        <v>Medium High</v>
      </c>
      <c r="AI1191" t="str">
        <f>LOOKUP(Y1191,{0,4.12,5.23,6.34},{"Low","Medium Low","Medium High","High"})</f>
        <v>Medium High</v>
      </c>
      <c r="AJ1191" t="str">
        <f>LOOKUP(Z1191,{0,4.08,5.4,6.72},{"Low","Medium Low","Medium High","High"})</f>
        <v>Medium High</v>
      </c>
      <c r="AK1191" t="str">
        <f>LOOKUP(AA1191,{0,3.41,4.83,6.25},{"Low","Medium Low","Medium High","High"})</f>
        <v>Medium High</v>
      </c>
      <c r="AL1191" t="str">
        <f>LOOKUP(AB1191,{0,4.31,5.38,6.45},{"Low","Medium Low","Medium High","High"})</f>
        <v>Medium Low</v>
      </c>
      <c r="AM1191">
        <f>VLOOKUP(C1191,'CLEAN DATA'!$C$1:$BE$1213,25,FALSE)</f>
        <v>7</v>
      </c>
      <c r="AN1191">
        <f>VLOOKUP($C1191,'CLEAN DATA'!$C$1:$BE$1213,2,FALSE)</f>
        <v>30</v>
      </c>
      <c r="AO1191" t="str">
        <f t="shared" si="303"/>
        <v>&lt;=30</v>
      </c>
      <c r="AP1191">
        <f>VLOOKUP(C1191,'AT Copy'!C1190:BP2402,66,FALSE)</f>
        <v>4</v>
      </c>
      <c r="AQ1191">
        <f>VLOOKUP(C1191,'AT Copy'!C1190:BP2402,40,FALSE)</f>
        <v>0</v>
      </c>
    </row>
    <row r="1192" spans="1:43" x14ac:dyDescent="0.2">
      <c r="A1192">
        <v>1191</v>
      </c>
      <c r="B1192" s="2">
        <v>44102.777719907404</v>
      </c>
      <c r="C1192" t="s">
        <v>1474</v>
      </c>
      <c r="D1192">
        <v>5</v>
      </c>
      <c r="E1192">
        <v>1</v>
      </c>
      <c r="F1192">
        <v>5</v>
      </c>
      <c r="G1192">
        <v>7</v>
      </c>
      <c r="H1192">
        <v>2</v>
      </c>
      <c r="I1192">
        <v>5</v>
      </c>
      <c r="J1192">
        <v>7</v>
      </c>
      <c r="K1192">
        <v>3</v>
      </c>
      <c r="L1192">
        <v>5</v>
      </c>
      <c r="M1192">
        <v>3</v>
      </c>
      <c r="N1192">
        <f t="shared" si="288"/>
        <v>5</v>
      </c>
      <c r="O1192">
        <f t="shared" si="289"/>
        <v>7</v>
      </c>
      <c r="P1192">
        <f t="shared" si="290"/>
        <v>5</v>
      </c>
      <c r="Q1192">
        <f t="shared" si="291"/>
        <v>1</v>
      </c>
      <c r="R1192">
        <f t="shared" si="292"/>
        <v>2</v>
      </c>
      <c r="S1192">
        <f t="shared" si="293"/>
        <v>3</v>
      </c>
      <c r="T1192">
        <f t="shared" si="294"/>
        <v>7</v>
      </c>
      <c r="U1192">
        <f t="shared" si="295"/>
        <v>5</v>
      </c>
      <c r="V1192">
        <f t="shared" si="296"/>
        <v>5</v>
      </c>
      <c r="W1192">
        <f t="shared" si="297"/>
        <v>5</v>
      </c>
      <c r="X1192">
        <f t="shared" si="298"/>
        <v>4</v>
      </c>
      <c r="Y1192">
        <f t="shared" si="299"/>
        <v>7</v>
      </c>
      <c r="Z1192">
        <f t="shared" si="300"/>
        <v>5</v>
      </c>
      <c r="AA1192">
        <f t="shared" si="301"/>
        <v>3</v>
      </c>
      <c r="AB1192">
        <f t="shared" si="302"/>
        <v>3.5</v>
      </c>
      <c r="AC1192">
        <v>4.4400000000000004</v>
      </c>
      <c r="AD1192">
        <v>5.23</v>
      </c>
      <c r="AE1192">
        <v>5.4</v>
      </c>
      <c r="AF1192">
        <v>4.83</v>
      </c>
      <c r="AG1192">
        <v>5.38</v>
      </c>
      <c r="AH1192" t="str">
        <f>LOOKUP(X1192,{0,2.99,4.44,5.89},{"Low","Medium Low","Medium High","High"})</f>
        <v>Medium Low</v>
      </c>
      <c r="AI1192" t="str">
        <f>LOOKUP(Y1192,{0,4.12,5.23,6.34},{"Low","Medium Low","Medium High","High"})</f>
        <v>High</v>
      </c>
      <c r="AJ1192" t="str">
        <f>LOOKUP(Z1192,{0,4.08,5.4,6.72},{"Low","Medium Low","Medium High","High"})</f>
        <v>Medium Low</v>
      </c>
      <c r="AK1192" t="str">
        <f>LOOKUP(AA1192,{0,3.41,4.83,6.25},{"Low","Medium Low","Medium High","High"})</f>
        <v>Low</v>
      </c>
      <c r="AL1192" t="str">
        <f>LOOKUP(AB1192,{0,4.31,5.38,6.45},{"Low","Medium Low","Medium High","High"})</f>
        <v>Low</v>
      </c>
      <c r="AM1192">
        <f>VLOOKUP(C1192,'CLEAN DATA'!$C$1:$BE$1213,25,FALSE)</f>
        <v>11</v>
      </c>
      <c r="AN1192">
        <f>VLOOKUP($C1192,'CLEAN DATA'!$C$1:$BE$1213,2,FALSE)</f>
        <v>43</v>
      </c>
      <c r="AO1192" t="str">
        <f t="shared" si="303"/>
        <v>41-50</v>
      </c>
      <c r="AP1192">
        <f>VLOOKUP(C1192,'AT Copy'!C1191:BP2403,66,FALSE)</f>
        <v>6</v>
      </c>
      <c r="AQ1192">
        <f>VLOOKUP(C1192,'AT Copy'!C1191:BP2403,40,FALSE)</f>
        <v>0</v>
      </c>
    </row>
    <row r="1193" spans="1:43" x14ac:dyDescent="0.2">
      <c r="A1193">
        <v>1192</v>
      </c>
      <c r="B1193" s="2">
        <v>44102.777986111112</v>
      </c>
      <c r="C1193" t="s">
        <v>1476</v>
      </c>
      <c r="D1193">
        <v>6</v>
      </c>
      <c r="E1193">
        <v>3</v>
      </c>
      <c r="F1193">
        <v>6</v>
      </c>
      <c r="G1193">
        <v>3</v>
      </c>
      <c r="H1193">
        <v>6</v>
      </c>
      <c r="I1193">
        <v>6</v>
      </c>
      <c r="J1193">
        <v>6</v>
      </c>
      <c r="K1193">
        <v>3</v>
      </c>
      <c r="L1193">
        <v>6</v>
      </c>
      <c r="M1193">
        <v>3</v>
      </c>
      <c r="N1193">
        <f t="shared" si="288"/>
        <v>6</v>
      </c>
      <c r="O1193">
        <f t="shared" si="289"/>
        <v>5</v>
      </c>
      <c r="P1193">
        <f t="shared" si="290"/>
        <v>6</v>
      </c>
      <c r="Q1193">
        <f t="shared" si="291"/>
        <v>5</v>
      </c>
      <c r="R1193">
        <f t="shared" si="292"/>
        <v>6</v>
      </c>
      <c r="S1193">
        <f t="shared" si="293"/>
        <v>2</v>
      </c>
      <c r="T1193">
        <f t="shared" si="294"/>
        <v>6</v>
      </c>
      <c r="U1193">
        <f t="shared" si="295"/>
        <v>5</v>
      </c>
      <c r="V1193">
        <f t="shared" si="296"/>
        <v>6</v>
      </c>
      <c r="W1193">
        <f t="shared" si="297"/>
        <v>5</v>
      </c>
      <c r="X1193">
        <f t="shared" si="298"/>
        <v>4</v>
      </c>
      <c r="Y1193">
        <f t="shared" si="299"/>
        <v>5.5</v>
      </c>
      <c r="Z1193">
        <f t="shared" si="300"/>
        <v>5.5</v>
      </c>
      <c r="AA1193">
        <f t="shared" si="301"/>
        <v>5.5</v>
      </c>
      <c r="AB1193">
        <f t="shared" si="302"/>
        <v>5.5</v>
      </c>
      <c r="AC1193">
        <v>4.4400000000000004</v>
      </c>
      <c r="AD1193">
        <v>5.23</v>
      </c>
      <c r="AE1193">
        <v>5.4</v>
      </c>
      <c r="AF1193">
        <v>4.83</v>
      </c>
      <c r="AG1193">
        <v>5.38</v>
      </c>
      <c r="AH1193" t="str">
        <f>LOOKUP(X1193,{0,2.99,4.44,5.89},{"Low","Medium Low","Medium High","High"})</f>
        <v>Medium Low</v>
      </c>
      <c r="AI1193" t="str">
        <f>LOOKUP(Y1193,{0,4.12,5.23,6.34},{"Low","Medium Low","Medium High","High"})</f>
        <v>Medium High</v>
      </c>
      <c r="AJ1193" t="str">
        <f>LOOKUP(Z1193,{0,4.08,5.4,6.72},{"Low","Medium Low","Medium High","High"})</f>
        <v>Medium High</v>
      </c>
      <c r="AK1193" t="str">
        <f>LOOKUP(AA1193,{0,3.41,4.83,6.25},{"Low","Medium Low","Medium High","High"})</f>
        <v>Medium High</v>
      </c>
      <c r="AL1193" t="str">
        <f>LOOKUP(AB1193,{0,4.31,5.38,6.45},{"Low","Medium Low","Medium High","High"})</f>
        <v>Medium High</v>
      </c>
      <c r="AM1193">
        <f>VLOOKUP(C1193,'CLEAN DATA'!$C$1:$BE$1213,25,FALSE)</f>
        <v>10</v>
      </c>
      <c r="AN1193">
        <f>VLOOKUP($C1193,'CLEAN DATA'!$C$1:$BE$1213,2,FALSE)</f>
        <v>63</v>
      </c>
      <c r="AO1193" t="str">
        <f t="shared" si="303"/>
        <v>60+</v>
      </c>
      <c r="AP1193">
        <f>VLOOKUP(C1193,'AT Copy'!C1192:BP2404,66,FALSE)</f>
        <v>3</v>
      </c>
      <c r="AQ1193">
        <f>VLOOKUP(C1193,'AT Copy'!C1192:BP2404,40,FALSE)</f>
        <v>0</v>
      </c>
    </row>
    <row r="1194" spans="1:43" x14ac:dyDescent="0.2">
      <c r="A1194">
        <v>1193</v>
      </c>
      <c r="B1194" s="2">
        <v>44102.777997685182</v>
      </c>
      <c r="C1194" t="s">
        <v>1477</v>
      </c>
      <c r="D1194">
        <v>6</v>
      </c>
      <c r="E1194">
        <v>3</v>
      </c>
      <c r="F1194">
        <v>7</v>
      </c>
      <c r="G1194">
        <v>2</v>
      </c>
      <c r="H1194">
        <v>6</v>
      </c>
      <c r="I1194">
        <v>5</v>
      </c>
      <c r="J1194">
        <v>5</v>
      </c>
      <c r="K1194">
        <v>1</v>
      </c>
      <c r="L1194">
        <v>5</v>
      </c>
      <c r="M1194">
        <v>2</v>
      </c>
      <c r="N1194">
        <f t="shared" si="288"/>
        <v>6</v>
      </c>
      <c r="O1194">
        <f t="shared" si="289"/>
        <v>5</v>
      </c>
      <c r="P1194">
        <f t="shared" si="290"/>
        <v>7</v>
      </c>
      <c r="Q1194">
        <f t="shared" si="291"/>
        <v>6</v>
      </c>
      <c r="R1194">
        <f t="shared" si="292"/>
        <v>6</v>
      </c>
      <c r="S1194">
        <f t="shared" si="293"/>
        <v>3</v>
      </c>
      <c r="T1194">
        <f t="shared" si="294"/>
        <v>5</v>
      </c>
      <c r="U1194">
        <f t="shared" si="295"/>
        <v>7</v>
      </c>
      <c r="V1194">
        <f t="shared" si="296"/>
        <v>5</v>
      </c>
      <c r="W1194">
        <f t="shared" si="297"/>
        <v>6</v>
      </c>
      <c r="X1194">
        <f t="shared" si="298"/>
        <v>4.5</v>
      </c>
      <c r="Y1194">
        <f t="shared" si="299"/>
        <v>5</v>
      </c>
      <c r="Z1194">
        <f t="shared" si="300"/>
        <v>7</v>
      </c>
      <c r="AA1194">
        <f t="shared" si="301"/>
        <v>5.5</v>
      </c>
      <c r="AB1194">
        <f t="shared" si="302"/>
        <v>6</v>
      </c>
      <c r="AC1194">
        <v>4.4400000000000004</v>
      </c>
      <c r="AD1194">
        <v>5.23</v>
      </c>
      <c r="AE1194">
        <v>5.4</v>
      </c>
      <c r="AF1194">
        <v>4.83</v>
      </c>
      <c r="AG1194">
        <v>5.38</v>
      </c>
      <c r="AH1194" t="str">
        <f>LOOKUP(X1194,{0,2.99,4.44,5.89},{"Low","Medium Low","Medium High","High"})</f>
        <v>Medium High</v>
      </c>
      <c r="AI1194" t="str">
        <f>LOOKUP(Y1194,{0,4.12,5.23,6.34},{"Low","Medium Low","Medium High","High"})</f>
        <v>Medium Low</v>
      </c>
      <c r="AJ1194" t="str">
        <f>LOOKUP(Z1194,{0,4.08,5.4,6.72},{"Low","Medium Low","Medium High","High"})</f>
        <v>High</v>
      </c>
      <c r="AK1194" t="str">
        <f>LOOKUP(AA1194,{0,3.41,4.83,6.25},{"Low","Medium Low","Medium High","High"})</f>
        <v>Medium High</v>
      </c>
      <c r="AL1194" t="str">
        <f>LOOKUP(AB1194,{0,4.31,5.38,6.45},{"Low","Medium Low","Medium High","High"})</f>
        <v>Medium High</v>
      </c>
      <c r="AM1194">
        <f>VLOOKUP(C1194,'CLEAN DATA'!$C$1:$BE$1213,25,FALSE)</f>
        <v>7</v>
      </c>
      <c r="AN1194">
        <f>VLOOKUP($C1194,'CLEAN DATA'!$C$1:$BE$1213,2,FALSE)</f>
        <v>58</v>
      </c>
      <c r="AO1194" t="str">
        <f t="shared" si="303"/>
        <v>51-60</v>
      </c>
      <c r="AP1194">
        <f>VLOOKUP(C1194,'AT Copy'!C1193:BP2405,66,FALSE)</f>
        <v>8</v>
      </c>
      <c r="AQ1194">
        <f>VLOOKUP(C1194,'AT Copy'!C1193:BP2405,40,FALSE)</f>
        <v>1</v>
      </c>
    </row>
    <row r="1195" spans="1:43" x14ac:dyDescent="0.2">
      <c r="A1195">
        <v>1194</v>
      </c>
      <c r="B1195" s="2">
        <v>44102.778136574074</v>
      </c>
      <c r="C1195" t="s">
        <v>1478</v>
      </c>
      <c r="D1195">
        <v>2</v>
      </c>
      <c r="E1195">
        <v>1</v>
      </c>
      <c r="F1195">
        <v>5</v>
      </c>
      <c r="G1195">
        <v>3</v>
      </c>
      <c r="H1195">
        <v>4</v>
      </c>
      <c r="I1195">
        <v>6</v>
      </c>
      <c r="J1195">
        <v>5</v>
      </c>
      <c r="K1195">
        <v>2</v>
      </c>
      <c r="L1195">
        <v>5</v>
      </c>
      <c r="M1195">
        <v>4</v>
      </c>
      <c r="N1195">
        <f t="shared" si="288"/>
        <v>2</v>
      </c>
      <c r="O1195">
        <f t="shared" si="289"/>
        <v>7</v>
      </c>
      <c r="P1195">
        <f t="shared" si="290"/>
        <v>5</v>
      </c>
      <c r="Q1195">
        <f t="shared" si="291"/>
        <v>5</v>
      </c>
      <c r="R1195">
        <f t="shared" si="292"/>
        <v>4</v>
      </c>
      <c r="S1195">
        <f t="shared" si="293"/>
        <v>2</v>
      </c>
      <c r="T1195">
        <f t="shared" si="294"/>
        <v>5</v>
      </c>
      <c r="U1195">
        <f t="shared" si="295"/>
        <v>6</v>
      </c>
      <c r="V1195">
        <f t="shared" si="296"/>
        <v>5</v>
      </c>
      <c r="W1195">
        <f t="shared" si="297"/>
        <v>4</v>
      </c>
      <c r="X1195">
        <f t="shared" si="298"/>
        <v>2</v>
      </c>
      <c r="Y1195">
        <f t="shared" si="299"/>
        <v>6</v>
      </c>
      <c r="Z1195">
        <f t="shared" si="300"/>
        <v>5.5</v>
      </c>
      <c r="AA1195">
        <f t="shared" si="301"/>
        <v>5</v>
      </c>
      <c r="AB1195">
        <f t="shared" si="302"/>
        <v>4</v>
      </c>
      <c r="AC1195">
        <v>4.4400000000000004</v>
      </c>
      <c r="AD1195">
        <v>5.23</v>
      </c>
      <c r="AE1195">
        <v>5.4</v>
      </c>
      <c r="AF1195">
        <v>4.83</v>
      </c>
      <c r="AG1195">
        <v>5.38</v>
      </c>
      <c r="AH1195" t="str">
        <f>LOOKUP(X1195,{0,2.99,4.44,5.89},{"Low","Medium Low","Medium High","High"})</f>
        <v>Low</v>
      </c>
      <c r="AI1195" t="str">
        <f>LOOKUP(Y1195,{0,4.12,5.23,6.34},{"Low","Medium Low","Medium High","High"})</f>
        <v>Medium High</v>
      </c>
      <c r="AJ1195" t="str">
        <f>LOOKUP(Z1195,{0,4.08,5.4,6.72},{"Low","Medium Low","Medium High","High"})</f>
        <v>Medium High</v>
      </c>
      <c r="AK1195" t="str">
        <f>LOOKUP(AA1195,{0,3.41,4.83,6.25},{"Low","Medium Low","Medium High","High"})</f>
        <v>Medium High</v>
      </c>
      <c r="AL1195" t="str">
        <f>LOOKUP(AB1195,{0,4.31,5.38,6.45},{"Low","Medium Low","Medium High","High"})</f>
        <v>Low</v>
      </c>
      <c r="AM1195">
        <f>VLOOKUP(C1195,'CLEAN DATA'!$C$1:$BE$1213,25,FALSE)</f>
        <v>11</v>
      </c>
      <c r="AN1195">
        <f>VLOOKUP($C1195,'CLEAN DATA'!$C$1:$BE$1213,2,FALSE)</f>
        <v>67</v>
      </c>
      <c r="AO1195" t="str">
        <f t="shared" si="303"/>
        <v>60+</v>
      </c>
      <c r="AP1195">
        <f>VLOOKUP(C1195,'AT Copy'!C1194:BP2406,66,FALSE)</f>
        <v>2</v>
      </c>
      <c r="AQ1195">
        <f>VLOOKUP(C1195,'AT Copy'!C1194:BP2406,40,FALSE)</f>
        <v>1</v>
      </c>
    </row>
    <row r="1196" spans="1:43" x14ac:dyDescent="0.2">
      <c r="A1196">
        <v>1195</v>
      </c>
      <c r="B1196" s="2">
        <v>44102.778263888889</v>
      </c>
      <c r="C1196" t="s">
        <v>1480</v>
      </c>
      <c r="D1196">
        <v>6</v>
      </c>
      <c r="E1196">
        <v>7</v>
      </c>
      <c r="F1196">
        <v>4</v>
      </c>
      <c r="G1196">
        <v>6</v>
      </c>
      <c r="H1196">
        <v>6</v>
      </c>
      <c r="I1196">
        <v>2</v>
      </c>
      <c r="J1196">
        <v>5</v>
      </c>
      <c r="K1196">
        <v>6</v>
      </c>
      <c r="L1196">
        <v>5</v>
      </c>
      <c r="M1196">
        <v>2</v>
      </c>
      <c r="N1196">
        <f t="shared" si="288"/>
        <v>6</v>
      </c>
      <c r="O1196">
        <f t="shared" si="289"/>
        <v>1</v>
      </c>
      <c r="P1196">
        <f t="shared" si="290"/>
        <v>4</v>
      </c>
      <c r="Q1196">
        <f t="shared" si="291"/>
        <v>2</v>
      </c>
      <c r="R1196">
        <f t="shared" si="292"/>
        <v>6</v>
      </c>
      <c r="S1196">
        <f t="shared" si="293"/>
        <v>6</v>
      </c>
      <c r="T1196">
        <f t="shared" si="294"/>
        <v>5</v>
      </c>
      <c r="U1196">
        <f t="shared" si="295"/>
        <v>2</v>
      </c>
      <c r="V1196">
        <f t="shared" si="296"/>
        <v>5</v>
      </c>
      <c r="W1196">
        <f t="shared" si="297"/>
        <v>6</v>
      </c>
      <c r="X1196">
        <f t="shared" si="298"/>
        <v>6</v>
      </c>
      <c r="Y1196">
        <f t="shared" si="299"/>
        <v>3</v>
      </c>
      <c r="Z1196">
        <f t="shared" si="300"/>
        <v>3</v>
      </c>
      <c r="AA1196">
        <f t="shared" si="301"/>
        <v>3.5</v>
      </c>
      <c r="AB1196">
        <f t="shared" si="302"/>
        <v>6</v>
      </c>
      <c r="AC1196">
        <v>4.4400000000000004</v>
      </c>
      <c r="AD1196">
        <v>5.23</v>
      </c>
      <c r="AE1196">
        <v>5.4</v>
      </c>
      <c r="AF1196">
        <v>4.83</v>
      </c>
      <c r="AG1196">
        <v>5.38</v>
      </c>
      <c r="AH1196" t="str">
        <f>LOOKUP(X1196,{0,2.99,4.44,5.89},{"Low","Medium Low","Medium High","High"})</f>
        <v>High</v>
      </c>
      <c r="AI1196" t="str">
        <f>LOOKUP(Y1196,{0,4.12,5.23,6.34},{"Low","Medium Low","Medium High","High"})</f>
        <v>Low</v>
      </c>
      <c r="AJ1196" t="str">
        <f>LOOKUP(Z1196,{0,4.08,5.4,6.72},{"Low","Medium Low","Medium High","High"})</f>
        <v>Low</v>
      </c>
      <c r="AK1196" t="str">
        <f>LOOKUP(AA1196,{0,3.41,4.83,6.25},{"Low","Medium Low","Medium High","High"})</f>
        <v>Medium Low</v>
      </c>
      <c r="AL1196" t="str">
        <f>LOOKUP(AB1196,{0,4.31,5.38,6.45},{"Low","Medium Low","Medium High","High"})</f>
        <v>Medium High</v>
      </c>
      <c r="AM1196">
        <f>VLOOKUP(C1196,'CLEAN DATA'!$C$1:$BE$1213,25,FALSE)</f>
        <v>3</v>
      </c>
      <c r="AN1196">
        <f>VLOOKUP($C1196,'CLEAN DATA'!$C$1:$BE$1213,2,FALSE)</f>
        <v>34</v>
      </c>
      <c r="AO1196" t="str">
        <f t="shared" si="303"/>
        <v>31-40</v>
      </c>
      <c r="AP1196">
        <f>VLOOKUP(C1196,'AT Copy'!C1195:BP2407,66,FALSE)</f>
        <v>7</v>
      </c>
      <c r="AQ1196">
        <f>VLOOKUP(C1196,'AT Copy'!C1195:BP2407,40,FALSE)</f>
        <v>1</v>
      </c>
    </row>
    <row r="1197" spans="1:43" x14ac:dyDescent="0.2">
      <c r="A1197">
        <v>1196</v>
      </c>
      <c r="B1197" s="2">
        <v>44102.778391203705</v>
      </c>
      <c r="C1197" t="s">
        <v>1481</v>
      </c>
      <c r="D1197">
        <v>5</v>
      </c>
      <c r="E1197">
        <v>1</v>
      </c>
      <c r="F1197">
        <v>7</v>
      </c>
      <c r="G1197">
        <v>1</v>
      </c>
      <c r="H1197">
        <v>6</v>
      </c>
      <c r="I1197">
        <v>5</v>
      </c>
      <c r="J1197">
        <v>7</v>
      </c>
      <c r="K1197">
        <v>1</v>
      </c>
      <c r="L1197">
        <v>7</v>
      </c>
      <c r="M1197">
        <v>1</v>
      </c>
      <c r="N1197">
        <f t="shared" si="288"/>
        <v>5</v>
      </c>
      <c r="O1197">
        <f t="shared" si="289"/>
        <v>7</v>
      </c>
      <c r="P1197">
        <f t="shared" si="290"/>
        <v>7</v>
      </c>
      <c r="Q1197">
        <f t="shared" si="291"/>
        <v>7</v>
      </c>
      <c r="R1197">
        <f t="shared" si="292"/>
        <v>6</v>
      </c>
      <c r="S1197">
        <f t="shared" si="293"/>
        <v>3</v>
      </c>
      <c r="T1197">
        <f t="shared" si="294"/>
        <v>7</v>
      </c>
      <c r="U1197">
        <f t="shared" si="295"/>
        <v>7</v>
      </c>
      <c r="V1197">
        <f t="shared" si="296"/>
        <v>7</v>
      </c>
      <c r="W1197">
        <f t="shared" si="297"/>
        <v>7</v>
      </c>
      <c r="X1197">
        <f t="shared" si="298"/>
        <v>4</v>
      </c>
      <c r="Y1197">
        <f t="shared" si="299"/>
        <v>7</v>
      </c>
      <c r="Z1197">
        <f t="shared" si="300"/>
        <v>7</v>
      </c>
      <c r="AA1197">
        <f t="shared" si="301"/>
        <v>7</v>
      </c>
      <c r="AB1197">
        <f t="shared" si="302"/>
        <v>6.5</v>
      </c>
      <c r="AC1197">
        <v>4.4400000000000004</v>
      </c>
      <c r="AD1197">
        <v>5.23</v>
      </c>
      <c r="AE1197">
        <v>5.4</v>
      </c>
      <c r="AF1197">
        <v>4.83</v>
      </c>
      <c r="AG1197">
        <v>5.38</v>
      </c>
      <c r="AH1197" t="str">
        <f>LOOKUP(X1197,{0,2.99,4.44,5.89},{"Low","Medium Low","Medium High","High"})</f>
        <v>Medium Low</v>
      </c>
      <c r="AI1197" t="str">
        <f>LOOKUP(Y1197,{0,4.12,5.23,6.34},{"Low","Medium Low","Medium High","High"})</f>
        <v>High</v>
      </c>
      <c r="AJ1197" t="str">
        <f>LOOKUP(Z1197,{0,4.08,5.4,6.72},{"Low","Medium Low","Medium High","High"})</f>
        <v>High</v>
      </c>
      <c r="AK1197" t="str">
        <f>LOOKUP(AA1197,{0,3.41,4.83,6.25},{"Low","Medium Low","Medium High","High"})</f>
        <v>High</v>
      </c>
      <c r="AL1197" t="str">
        <f>LOOKUP(AB1197,{0,4.31,5.38,6.45},{"Low","Medium Low","Medium High","High"})</f>
        <v>High</v>
      </c>
      <c r="AM1197">
        <f>VLOOKUP(C1197,'CLEAN DATA'!$C$1:$BE$1213,25,FALSE)</f>
        <v>13</v>
      </c>
      <c r="AN1197">
        <f>VLOOKUP($C1197,'CLEAN DATA'!$C$1:$BE$1213,2,FALSE)</f>
        <v>50</v>
      </c>
      <c r="AO1197" t="str">
        <f t="shared" si="303"/>
        <v>41-50</v>
      </c>
      <c r="AP1197">
        <f>VLOOKUP(C1197,'AT Copy'!C1196:BP2408,66,FALSE)</f>
        <v>8</v>
      </c>
      <c r="AQ1197">
        <f>VLOOKUP(C1197,'AT Copy'!C1196:BP2408,40,FALSE)</f>
        <v>1</v>
      </c>
    </row>
    <row r="1198" spans="1:43" x14ac:dyDescent="0.2">
      <c r="A1198">
        <v>1197</v>
      </c>
      <c r="B1198" s="2">
        <v>44102.77853009259</v>
      </c>
      <c r="C1198" t="s">
        <v>1482</v>
      </c>
      <c r="D1198">
        <v>7</v>
      </c>
      <c r="E1198">
        <v>4</v>
      </c>
      <c r="F1198">
        <v>7</v>
      </c>
      <c r="G1198">
        <v>4</v>
      </c>
      <c r="H1198">
        <v>7</v>
      </c>
      <c r="I1198">
        <v>1</v>
      </c>
      <c r="J1198">
        <v>7</v>
      </c>
      <c r="K1198">
        <v>5</v>
      </c>
      <c r="L1198">
        <v>7</v>
      </c>
      <c r="M1198">
        <v>1</v>
      </c>
      <c r="N1198">
        <f t="shared" si="288"/>
        <v>7</v>
      </c>
      <c r="O1198">
        <f t="shared" si="289"/>
        <v>4</v>
      </c>
      <c r="P1198">
        <f t="shared" si="290"/>
        <v>7</v>
      </c>
      <c r="Q1198">
        <f t="shared" si="291"/>
        <v>4</v>
      </c>
      <c r="R1198">
        <f t="shared" si="292"/>
        <v>7</v>
      </c>
      <c r="S1198">
        <f t="shared" si="293"/>
        <v>7</v>
      </c>
      <c r="T1198">
        <f t="shared" si="294"/>
        <v>7</v>
      </c>
      <c r="U1198">
        <f t="shared" si="295"/>
        <v>3</v>
      </c>
      <c r="V1198">
        <f t="shared" si="296"/>
        <v>7</v>
      </c>
      <c r="W1198">
        <f t="shared" si="297"/>
        <v>7</v>
      </c>
      <c r="X1198">
        <f t="shared" si="298"/>
        <v>7</v>
      </c>
      <c r="Y1198">
        <f t="shared" si="299"/>
        <v>5.5</v>
      </c>
      <c r="Z1198">
        <f t="shared" si="300"/>
        <v>5</v>
      </c>
      <c r="AA1198">
        <f t="shared" si="301"/>
        <v>5.5</v>
      </c>
      <c r="AB1198">
        <f t="shared" si="302"/>
        <v>7</v>
      </c>
      <c r="AC1198">
        <v>4.4400000000000004</v>
      </c>
      <c r="AD1198">
        <v>5.23</v>
      </c>
      <c r="AE1198">
        <v>5.4</v>
      </c>
      <c r="AF1198">
        <v>4.83</v>
      </c>
      <c r="AG1198">
        <v>5.38</v>
      </c>
      <c r="AH1198" t="str">
        <f>LOOKUP(X1198,{0,2.99,4.44,5.89},{"Low","Medium Low","Medium High","High"})</f>
        <v>High</v>
      </c>
      <c r="AI1198" t="str">
        <f>LOOKUP(Y1198,{0,4.12,5.23,6.34},{"Low","Medium Low","Medium High","High"})</f>
        <v>Medium High</v>
      </c>
      <c r="AJ1198" t="str">
        <f>LOOKUP(Z1198,{0,4.08,5.4,6.72},{"Low","Medium Low","Medium High","High"})</f>
        <v>Medium Low</v>
      </c>
      <c r="AK1198" t="str">
        <f>LOOKUP(AA1198,{0,3.41,4.83,6.25},{"Low","Medium Low","Medium High","High"})</f>
        <v>Medium High</v>
      </c>
      <c r="AL1198" t="str">
        <f>LOOKUP(AB1198,{0,4.31,5.38,6.45},{"Low","Medium Low","Medium High","High"})</f>
        <v>High</v>
      </c>
      <c r="AM1198">
        <f>VLOOKUP(C1198,'CLEAN DATA'!$C$1:$BE$1213,25,FALSE)</f>
        <v>10</v>
      </c>
      <c r="AN1198">
        <f>VLOOKUP($C1198,'CLEAN DATA'!$C$1:$BE$1213,2,FALSE)</f>
        <v>36</v>
      </c>
      <c r="AO1198" t="str">
        <f t="shared" si="303"/>
        <v>31-40</v>
      </c>
      <c r="AP1198">
        <f>VLOOKUP(C1198,'AT Copy'!C1197:BP2409,66,FALSE)</f>
        <v>4</v>
      </c>
      <c r="AQ1198">
        <f>VLOOKUP(C1198,'AT Copy'!C1197:BP2409,40,FALSE)</f>
        <v>0</v>
      </c>
    </row>
    <row r="1199" spans="1:43" x14ac:dyDescent="0.2">
      <c r="A1199">
        <v>1198</v>
      </c>
      <c r="B1199" s="2">
        <v>44102.778657407405</v>
      </c>
      <c r="C1199" t="s">
        <v>1483</v>
      </c>
      <c r="D1199">
        <v>5</v>
      </c>
      <c r="E1199">
        <v>4</v>
      </c>
      <c r="F1199">
        <v>6</v>
      </c>
      <c r="G1199">
        <v>6</v>
      </c>
      <c r="H1199">
        <v>5</v>
      </c>
      <c r="I1199">
        <v>4</v>
      </c>
      <c r="J1199">
        <v>6</v>
      </c>
      <c r="K1199">
        <v>3</v>
      </c>
      <c r="L1199">
        <v>5</v>
      </c>
      <c r="M1199">
        <v>4</v>
      </c>
      <c r="N1199">
        <f t="shared" si="288"/>
        <v>5</v>
      </c>
      <c r="O1199">
        <f t="shared" si="289"/>
        <v>4</v>
      </c>
      <c r="P1199">
        <f t="shared" si="290"/>
        <v>6</v>
      </c>
      <c r="Q1199">
        <f t="shared" si="291"/>
        <v>2</v>
      </c>
      <c r="R1199">
        <f t="shared" si="292"/>
        <v>5</v>
      </c>
      <c r="S1199">
        <f t="shared" si="293"/>
        <v>4</v>
      </c>
      <c r="T1199">
        <f t="shared" si="294"/>
        <v>6</v>
      </c>
      <c r="U1199">
        <f t="shared" si="295"/>
        <v>5</v>
      </c>
      <c r="V1199">
        <f t="shared" si="296"/>
        <v>5</v>
      </c>
      <c r="W1199">
        <f t="shared" si="297"/>
        <v>4</v>
      </c>
      <c r="X1199">
        <f t="shared" si="298"/>
        <v>4.5</v>
      </c>
      <c r="Y1199">
        <f t="shared" si="299"/>
        <v>5</v>
      </c>
      <c r="Z1199">
        <f t="shared" si="300"/>
        <v>5.5</v>
      </c>
      <c r="AA1199">
        <f t="shared" si="301"/>
        <v>3.5</v>
      </c>
      <c r="AB1199">
        <f t="shared" si="302"/>
        <v>4.5</v>
      </c>
      <c r="AC1199">
        <v>4.4400000000000004</v>
      </c>
      <c r="AD1199">
        <v>5.23</v>
      </c>
      <c r="AE1199">
        <v>5.4</v>
      </c>
      <c r="AF1199">
        <v>4.83</v>
      </c>
      <c r="AG1199">
        <v>5.38</v>
      </c>
      <c r="AH1199" t="str">
        <f>LOOKUP(X1199,{0,2.99,4.44,5.89},{"Low","Medium Low","Medium High","High"})</f>
        <v>Medium High</v>
      </c>
      <c r="AI1199" t="str">
        <f>LOOKUP(Y1199,{0,4.12,5.23,6.34},{"Low","Medium Low","Medium High","High"})</f>
        <v>Medium Low</v>
      </c>
      <c r="AJ1199" t="str">
        <f>LOOKUP(Z1199,{0,4.08,5.4,6.72},{"Low","Medium Low","Medium High","High"})</f>
        <v>Medium High</v>
      </c>
      <c r="AK1199" t="str">
        <f>LOOKUP(AA1199,{0,3.41,4.83,6.25},{"Low","Medium Low","Medium High","High"})</f>
        <v>Medium Low</v>
      </c>
      <c r="AL1199" t="str">
        <f>LOOKUP(AB1199,{0,4.31,5.38,6.45},{"Low","Medium Low","Medium High","High"})</f>
        <v>Medium Low</v>
      </c>
      <c r="AM1199">
        <f>VLOOKUP(C1199,'CLEAN DATA'!$C$1:$BE$1213,25,FALSE)</f>
        <v>3</v>
      </c>
      <c r="AN1199">
        <f>VLOOKUP($C1199,'CLEAN DATA'!$C$1:$BE$1213,2,FALSE)</f>
        <v>27</v>
      </c>
      <c r="AO1199" t="str">
        <f t="shared" si="303"/>
        <v>&lt;=30</v>
      </c>
      <c r="AP1199">
        <f>VLOOKUP(C1199,'AT Copy'!C1198:BP2410,66,FALSE)</f>
        <v>7</v>
      </c>
      <c r="AQ1199">
        <f>VLOOKUP(C1199,'AT Copy'!C1198:BP2410,40,FALSE)</f>
        <v>0</v>
      </c>
    </row>
    <row r="1200" spans="1:43" x14ac:dyDescent="0.2">
      <c r="A1200">
        <v>1199</v>
      </c>
      <c r="B1200" s="2">
        <v>44102.778773148151</v>
      </c>
      <c r="C1200" t="s">
        <v>1484</v>
      </c>
      <c r="D1200">
        <v>3</v>
      </c>
      <c r="E1200">
        <v>3</v>
      </c>
      <c r="F1200">
        <v>7</v>
      </c>
      <c r="G1200">
        <v>1</v>
      </c>
      <c r="H1200">
        <v>7</v>
      </c>
      <c r="I1200">
        <v>3</v>
      </c>
      <c r="J1200">
        <v>3</v>
      </c>
      <c r="K1200">
        <v>1</v>
      </c>
      <c r="L1200">
        <v>7</v>
      </c>
      <c r="M1200">
        <v>1</v>
      </c>
      <c r="N1200">
        <f t="shared" si="288"/>
        <v>3</v>
      </c>
      <c r="O1200">
        <f t="shared" si="289"/>
        <v>5</v>
      </c>
      <c r="P1200">
        <f t="shared" si="290"/>
        <v>7</v>
      </c>
      <c r="Q1200">
        <f t="shared" si="291"/>
        <v>7</v>
      </c>
      <c r="R1200">
        <f t="shared" si="292"/>
        <v>7</v>
      </c>
      <c r="S1200">
        <f t="shared" si="293"/>
        <v>5</v>
      </c>
      <c r="T1200">
        <f t="shared" si="294"/>
        <v>3</v>
      </c>
      <c r="U1200">
        <f t="shared" si="295"/>
        <v>7</v>
      </c>
      <c r="V1200">
        <f t="shared" si="296"/>
        <v>7</v>
      </c>
      <c r="W1200">
        <f t="shared" si="297"/>
        <v>7</v>
      </c>
      <c r="X1200">
        <f t="shared" si="298"/>
        <v>4</v>
      </c>
      <c r="Y1200">
        <f t="shared" si="299"/>
        <v>4</v>
      </c>
      <c r="Z1200">
        <f t="shared" si="300"/>
        <v>7</v>
      </c>
      <c r="AA1200">
        <f t="shared" si="301"/>
        <v>7</v>
      </c>
      <c r="AB1200">
        <f t="shared" si="302"/>
        <v>7</v>
      </c>
      <c r="AC1200">
        <v>4.4400000000000004</v>
      </c>
      <c r="AD1200">
        <v>5.23</v>
      </c>
      <c r="AE1200">
        <v>5.4</v>
      </c>
      <c r="AF1200">
        <v>4.83</v>
      </c>
      <c r="AG1200">
        <v>5.38</v>
      </c>
      <c r="AH1200" t="str">
        <f>LOOKUP(X1200,{0,2.99,4.44,5.89},{"Low","Medium Low","Medium High","High"})</f>
        <v>Medium Low</v>
      </c>
      <c r="AI1200" t="str">
        <f>LOOKUP(Y1200,{0,4.12,5.23,6.34},{"Low","Medium Low","Medium High","High"})</f>
        <v>Low</v>
      </c>
      <c r="AJ1200" t="str">
        <f>LOOKUP(Z1200,{0,4.08,5.4,6.72},{"Low","Medium Low","Medium High","High"})</f>
        <v>High</v>
      </c>
      <c r="AK1200" t="str">
        <f>LOOKUP(AA1200,{0,3.41,4.83,6.25},{"Low","Medium Low","Medium High","High"})</f>
        <v>High</v>
      </c>
      <c r="AL1200" t="str">
        <f>LOOKUP(AB1200,{0,4.31,5.38,6.45},{"Low","Medium Low","Medium High","High"})</f>
        <v>High</v>
      </c>
      <c r="AM1200">
        <f>VLOOKUP(C1200,'CLEAN DATA'!$C$1:$BE$1213,25,FALSE)</f>
        <v>12</v>
      </c>
      <c r="AN1200">
        <f>VLOOKUP($C1200,'CLEAN DATA'!$C$1:$BE$1213,2,FALSE)</f>
        <v>44</v>
      </c>
      <c r="AO1200" t="str">
        <f t="shared" si="303"/>
        <v>41-50</v>
      </c>
      <c r="AP1200">
        <f>VLOOKUP(C1200,'AT Copy'!C1199:BP2411,66,FALSE)</f>
        <v>8</v>
      </c>
      <c r="AQ1200">
        <f>VLOOKUP(C1200,'AT Copy'!C1199:BP2411,40,FALSE)</f>
        <v>1</v>
      </c>
    </row>
    <row r="1201" spans="1:43" x14ac:dyDescent="0.2">
      <c r="A1201">
        <v>1200</v>
      </c>
      <c r="B1201" s="2">
        <v>44102.778819444444</v>
      </c>
      <c r="C1201" t="s">
        <v>1486</v>
      </c>
      <c r="D1201">
        <v>7</v>
      </c>
      <c r="E1201">
        <v>1</v>
      </c>
      <c r="F1201">
        <v>7</v>
      </c>
      <c r="G1201">
        <v>3</v>
      </c>
      <c r="H1201">
        <v>7</v>
      </c>
      <c r="I1201">
        <v>1</v>
      </c>
      <c r="J1201">
        <v>7</v>
      </c>
      <c r="K1201">
        <v>5</v>
      </c>
      <c r="L1201">
        <v>5</v>
      </c>
      <c r="M1201">
        <v>1</v>
      </c>
      <c r="N1201">
        <f t="shared" si="288"/>
        <v>7</v>
      </c>
      <c r="O1201">
        <f t="shared" si="289"/>
        <v>7</v>
      </c>
      <c r="P1201">
        <f t="shared" si="290"/>
        <v>7</v>
      </c>
      <c r="Q1201">
        <f t="shared" si="291"/>
        <v>5</v>
      </c>
      <c r="R1201">
        <f t="shared" si="292"/>
        <v>7</v>
      </c>
      <c r="S1201">
        <f t="shared" si="293"/>
        <v>7</v>
      </c>
      <c r="T1201">
        <f t="shared" si="294"/>
        <v>7</v>
      </c>
      <c r="U1201">
        <f t="shared" si="295"/>
        <v>3</v>
      </c>
      <c r="V1201">
        <f t="shared" si="296"/>
        <v>5</v>
      </c>
      <c r="W1201">
        <f t="shared" si="297"/>
        <v>7</v>
      </c>
      <c r="X1201">
        <f t="shared" si="298"/>
        <v>7</v>
      </c>
      <c r="Y1201">
        <f t="shared" si="299"/>
        <v>7</v>
      </c>
      <c r="Z1201">
        <f t="shared" si="300"/>
        <v>5</v>
      </c>
      <c r="AA1201">
        <f t="shared" si="301"/>
        <v>5</v>
      </c>
      <c r="AB1201">
        <f t="shared" si="302"/>
        <v>7</v>
      </c>
      <c r="AC1201">
        <v>4.4400000000000004</v>
      </c>
      <c r="AD1201">
        <v>5.23</v>
      </c>
      <c r="AE1201">
        <v>5.4</v>
      </c>
      <c r="AF1201">
        <v>4.83</v>
      </c>
      <c r="AG1201">
        <v>5.38</v>
      </c>
      <c r="AH1201" t="str">
        <f>LOOKUP(X1201,{0,2.99,4.44,5.89},{"Low","Medium Low","Medium High","High"})</f>
        <v>High</v>
      </c>
      <c r="AI1201" t="str">
        <f>LOOKUP(Y1201,{0,4.12,5.23,6.34},{"Low","Medium Low","Medium High","High"})</f>
        <v>High</v>
      </c>
      <c r="AJ1201" t="str">
        <f>LOOKUP(Z1201,{0,4.08,5.4,6.72},{"Low","Medium Low","Medium High","High"})</f>
        <v>Medium Low</v>
      </c>
      <c r="AK1201" t="str">
        <f>LOOKUP(AA1201,{0,3.41,4.83,6.25},{"Low","Medium Low","Medium High","High"})</f>
        <v>Medium High</v>
      </c>
      <c r="AL1201" t="str">
        <f>LOOKUP(AB1201,{0,4.31,5.38,6.45},{"Low","Medium Low","Medium High","High"})</f>
        <v>High</v>
      </c>
      <c r="AM1201">
        <f>VLOOKUP(C1201,'CLEAN DATA'!$C$1:$BE$1213,25,FALSE)</f>
        <v>7</v>
      </c>
      <c r="AN1201">
        <f>VLOOKUP($C1201,'CLEAN DATA'!$C$1:$BE$1213,2,FALSE)</f>
        <v>62</v>
      </c>
      <c r="AO1201" t="str">
        <f t="shared" si="303"/>
        <v>60+</v>
      </c>
      <c r="AP1201">
        <f>VLOOKUP(C1201,'AT Copy'!C1200:BP2412,66,FALSE)</f>
        <v>4</v>
      </c>
      <c r="AQ1201">
        <f>VLOOKUP(C1201,'AT Copy'!C1200:BP2412,40,FALSE)</f>
        <v>1</v>
      </c>
    </row>
    <row r="1202" spans="1:43" x14ac:dyDescent="0.2">
      <c r="A1202">
        <v>1201</v>
      </c>
      <c r="B1202" s="2">
        <v>44102.77884259259</v>
      </c>
      <c r="C1202" t="s">
        <v>1487</v>
      </c>
      <c r="D1202">
        <v>3</v>
      </c>
      <c r="E1202">
        <v>2</v>
      </c>
      <c r="F1202">
        <v>7</v>
      </c>
      <c r="G1202">
        <v>4</v>
      </c>
      <c r="H1202">
        <v>6</v>
      </c>
      <c r="I1202">
        <v>5</v>
      </c>
      <c r="J1202">
        <v>6</v>
      </c>
      <c r="K1202">
        <v>1</v>
      </c>
      <c r="L1202">
        <v>6</v>
      </c>
      <c r="M1202">
        <v>3</v>
      </c>
      <c r="N1202">
        <f t="shared" si="288"/>
        <v>3</v>
      </c>
      <c r="O1202">
        <f t="shared" si="289"/>
        <v>6</v>
      </c>
      <c r="P1202">
        <f t="shared" si="290"/>
        <v>7</v>
      </c>
      <c r="Q1202">
        <f t="shared" si="291"/>
        <v>4</v>
      </c>
      <c r="R1202">
        <f t="shared" si="292"/>
        <v>6</v>
      </c>
      <c r="S1202">
        <f t="shared" si="293"/>
        <v>3</v>
      </c>
      <c r="T1202">
        <f t="shared" si="294"/>
        <v>6</v>
      </c>
      <c r="U1202">
        <f t="shared" si="295"/>
        <v>7</v>
      </c>
      <c r="V1202">
        <f t="shared" si="296"/>
        <v>6</v>
      </c>
      <c r="W1202">
        <f t="shared" si="297"/>
        <v>5</v>
      </c>
      <c r="X1202">
        <f t="shared" si="298"/>
        <v>3</v>
      </c>
      <c r="Y1202">
        <f t="shared" si="299"/>
        <v>6</v>
      </c>
      <c r="Z1202">
        <f t="shared" si="300"/>
        <v>7</v>
      </c>
      <c r="AA1202">
        <f t="shared" si="301"/>
        <v>5</v>
      </c>
      <c r="AB1202">
        <f t="shared" si="302"/>
        <v>5.5</v>
      </c>
      <c r="AC1202">
        <v>4.4400000000000004</v>
      </c>
      <c r="AD1202">
        <v>5.23</v>
      </c>
      <c r="AE1202">
        <v>5.4</v>
      </c>
      <c r="AF1202">
        <v>4.83</v>
      </c>
      <c r="AG1202">
        <v>5.38</v>
      </c>
      <c r="AH1202" t="str">
        <f>LOOKUP(X1202,{0,2.99,4.44,5.89},{"Low","Medium Low","Medium High","High"})</f>
        <v>Medium Low</v>
      </c>
      <c r="AI1202" t="str">
        <f>LOOKUP(Y1202,{0,4.12,5.23,6.34},{"Low","Medium Low","Medium High","High"})</f>
        <v>Medium High</v>
      </c>
      <c r="AJ1202" t="str">
        <f>LOOKUP(Z1202,{0,4.08,5.4,6.72},{"Low","Medium Low","Medium High","High"})</f>
        <v>High</v>
      </c>
      <c r="AK1202" t="str">
        <f>LOOKUP(AA1202,{0,3.41,4.83,6.25},{"Low","Medium Low","Medium High","High"})</f>
        <v>Medium High</v>
      </c>
      <c r="AL1202" t="str">
        <f>LOOKUP(AB1202,{0,4.31,5.38,6.45},{"Low","Medium Low","Medium High","High"})</f>
        <v>Medium High</v>
      </c>
      <c r="AM1202">
        <f>VLOOKUP(C1202,'CLEAN DATA'!$C$1:$BE$1213,25,FALSE)</f>
        <v>1</v>
      </c>
      <c r="AN1202">
        <f>VLOOKUP($C1202,'CLEAN DATA'!$C$1:$BE$1213,2,FALSE)</f>
        <v>72</v>
      </c>
      <c r="AO1202" t="str">
        <f t="shared" si="303"/>
        <v>60+</v>
      </c>
      <c r="AP1202">
        <f>VLOOKUP(C1202,'AT Copy'!C1201:BP2413,66,FALSE)</f>
        <v>6</v>
      </c>
      <c r="AQ1202">
        <f>VLOOKUP(C1202,'AT Copy'!C1201:BP2413,40,FALSE)</f>
        <v>1</v>
      </c>
    </row>
    <row r="1203" spans="1:43" x14ac:dyDescent="0.2">
      <c r="A1203">
        <v>1202</v>
      </c>
      <c r="B1203" s="2">
        <v>44102.779016203705</v>
      </c>
      <c r="C1203" t="s">
        <v>1488</v>
      </c>
      <c r="D1203">
        <v>2</v>
      </c>
      <c r="E1203">
        <v>2</v>
      </c>
      <c r="F1203">
        <v>6</v>
      </c>
      <c r="G1203">
        <v>3</v>
      </c>
      <c r="H1203">
        <v>6</v>
      </c>
      <c r="I1203">
        <v>7</v>
      </c>
      <c r="J1203">
        <v>5</v>
      </c>
      <c r="K1203">
        <v>7</v>
      </c>
      <c r="L1203">
        <v>7</v>
      </c>
      <c r="M1203">
        <v>3</v>
      </c>
      <c r="N1203">
        <f t="shared" si="288"/>
        <v>2</v>
      </c>
      <c r="O1203">
        <f t="shared" si="289"/>
        <v>6</v>
      </c>
      <c r="P1203">
        <f t="shared" si="290"/>
        <v>6</v>
      </c>
      <c r="Q1203">
        <f t="shared" si="291"/>
        <v>5</v>
      </c>
      <c r="R1203">
        <f t="shared" si="292"/>
        <v>6</v>
      </c>
      <c r="S1203">
        <f t="shared" si="293"/>
        <v>1</v>
      </c>
      <c r="T1203">
        <f t="shared" si="294"/>
        <v>5</v>
      </c>
      <c r="U1203">
        <f t="shared" si="295"/>
        <v>1</v>
      </c>
      <c r="V1203">
        <f t="shared" si="296"/>
        <v>7</v>
      </c>
      <c r="W1203">
        <f t="shared" si="297"/>
        <v>5</v>
      </c>
      <c r="X1203">
        <f t="shared" si="298"/>
        <v>1.5</v>
      </c>
      <c r="Y1203">
        <f t="shared" si="299"/>
        <v>5.5</v>
      </c>
      <c r="Z1203">
        <f t="shared" si="300"/>
        <v>3.5</v>
      </c>
      <c r="AA1203">
        <f t="shared" si="301"/>
        <v>6</v>
      </c>
      <c r="AB1203">
        <f t="shared" si="302"/>
        <v>5.5</v>
      </c>
      <c r="AC1203">
        <v>4.4400000000000004</v>
      </c>
      <c r="AD1203">
        <v>5.23</v>
      </c>
      <c r="AE1203">
        <v>5.4</v>
      </c>
      <c r="AF1203">
        <v>4.83</v>
      </c>
      <c r="AG1203">
        <v>5.38</v>
      </c>
      <c r="AH1203" t="str">
        <f>LOOKUP(X1203,{0,2.99,4.44,5.89},{"Low","Medium Low","Medium High","High"})</f>
        <v>Low</v>
      </c>
      <c r="AI1203" t="str">
        <f>LOOKUP(Y1203,{0,4.12,5.23,6.34},{"Low","Medium Low","Medium High","High"})</f>
        <v>Medium High</v>
      </c>
      <c r="AJ1203" t="str">
        <f>LOOKUP(Z1203,{0,4.08,5.4,6.72},{"Low","Medium Low","Medium High","High"})</f>
        <v>Low</v>
      </c>
      <c r="AK1203" t="str">
        <f>LOOKUP(AA1203,{0,3.41,4.83,6.25},{"Low","Medium Low","Medium High","High"})</f>
        <v>Medium High</v>
      </c>
      <c r="AL1203" t="str">
        <f>LOOKUP(AB1203,{0,4.31,5.38,6.45},{"Low","Medium Low","Medium High","High"})</f>
        <v>Medium High</v>
      </c>
      <c r="AM1203">
        <f>VLOOKUP(C1203,'CLEAN DATA'!$C$1:$BE$1213,25,FALSE)</f>
        <v>13</v>
      </c>
      <c r="AN1203">
        <f>VLOOKUP($C1203,'CLEAN DATA'!$C$1:$BE$1213,2,FALSE)</f>
        <v>73</v>
      </c>
      <c r="AO1203" t="str">
        <f t="shared" si="303"/>
        <v>60+</v>
      </c>
      <c r="AP1203">
        <f>VLOOKUP(C1203,'AT Copy'!C1202:BP2414,66,FALSE)</f>
        <v>3</v>
      </c>
      <c r="AQ1203">
        <f>VLOOKUP(C1203,'AT Copy'!C1202:BP2414,40,FALSE)</f>
        <v>0</v>
      </c>
    </row>
    <row r="1204" spans="1:43" x14ac:dyDescent="0.2">
      <c r="A1204">
        <v>1203</v>
      </c>
      <c r="B1204" s="2">
        <v>44102.779560185183</v>
      </c>
      <c r="C1204" t="s">
        <v>1490</v>
      </c>
      <c r="D1204">
        <v>2</v>
      </c>
      <c r="E1204">
        <v>1</v>
      </c>
      <c r="F1204">
        <v>7</v>
      </c>
      <c r="G1204">
        <v>2</v>
      </c>
      <c r="H1204">
        <v>3</v>
      </c>
      <c r="I1204">
        <v>7</v>
      </c>
      <c r="J1204">
        <v>6</v>
      </c>
      <c r="K1204">
        <v>1</v>
      </c>
      <c r="L1204">
        <v>5</v>
      </c>
      <c r="M1204">
        <v>1</v>
      </c>
      <c r="N1204">
        <f t="shared" si="288"/>
        <v>2</v>
      </c>
      <c r="O1204">
        <f t="shared" si="289"/>
        <v>7</v>
      </c>
      <c r="P1204">
        <f t="shared" si="290"/>
        <v>7</v>
      </c>
      <c r="Q1204">
        <f t="shared" si="291"/>
        <v>6</v>
      </c>
      <c r="R1204">
        <f t="shared" si="292"/>
        <v>3</v>
      </c>
      <c r="S1204">
        <f t="shared" si="293"/>
        <v>1</v>
      </c>
      <c r="T1204">
        <f t="shared" si="294"/>
        <v>6</v>
      </c>
      <c r="U1204">
        <f t="shared" si="295"/>
        <v>7</v>
      </c>
      <c r="V1204">
        <f t="shared" si="296"/>
        <v>5</v>
      </c>
      <c r="W1204">
        <f t="shared" si="297"/>
        <v>7</v>
      </c>
      <c r="X1204">
        <f t="shared" si="298"/>
        <v>1.5</v>
      </c>
      <c r="Y1204">
        <f t="shared" si="299"/>
        <v>6.5</v>
      </c>
      <c r="Z1204">
        <f t="shared" si="300"/>
        <v>7</v>
      </c>
      <c r="AA1204">
        <f t="shared" si="301"/>
        <v>5.5</v>
      </c>
      <c r="AB1204">
        <f t="shared" si="302"/>
        <v>5</v>
      </c>
      <c r="AC1204">
        <v>4.4400000000000004</v>
      </c>
      <c r="AD1204">
        <v>5.23</v>
      </c>
      <c r="AE1204">
        <v>5.4</v>
      </c>
      <c r="AF1204">
        <v>4.83</v>
      </c>
      <c r="AG1204">
        <v>5.38</v>
      </c>
      <c r="AH1204" t="str">
        <f>LOOKUP(X1204,{0,2.99,4.44,5.89},{"Low","Medium Low","Medium High","High"})</f>
        <v>Low</v>
      </c>
      <c r="AI1204" t="str">
        <f>LOOKUP(Y1204,{0,4.12,5.23,6.34},{"Low","Medium Low","Medium High","High"})</f>
        <v>High</v>
      </c>
      <c r="AJ1204" t="str">
        <f>LOOKUP(Z1204,{0,4.08,5.4,6.72},{"Low","Medium Low","Medium High","High"})</f>
        <v>High</v>
      </c>
      <c r="AK1204" t="str">
        <f>LOOKUP(AA1204,{0,3.41,4.83,6.25},{"Low","Medium Low","Medium High","High"})</f>
        <v>Medium High</v>
      </c>
      <c r="AL1204" t="str">
        <f>LOOKUP(AB1204,{0,4.31,5.38,6.45},{"Low","Medium Low","Medium High","High"})</f>
        <v>Medium Low</v>
      </c>
      <c r="AM1204">
        <f>VLOOKUP(C1204,'CLEAN DATA'!$C$1:$BE$1213,25,FALSE)</f>
        <v>10</v>
      </c>
      <c r="AN1204">
        <f>VLOOKUP($C1204,'CLEAN DATA'!$C$1:$BE$1213,2,FALSE)</f>
        <v>39</v>
      </c>
      <c r="AO1204" t="str">
        <f t="shared" si="303"/>
        <v>31-40</v>
      </c>
      <c r="AP1204">
        <f>VLOOKUP(C1204,'AT Copy'!C1203:BP2415,66,FALSE)</f>
        <v>2</v>
      </c>
      <c r="AQ1204">
        <f>VLOOKUP(C1204,'AT Copy'!C1203:BP2415,40,FALSE)</f>
        <v>1</v>
      </c>
    </row>
    <row r="1205" spans="1:43" x14ac:dyDescent="0.2">
      <c r="A1205">
        <v>1204</v>
      </c>
      <c r="B1205" s="2">
        <v>44102.780011574076</v>
      </c>
      <c r="C1205" t="s">
        <v>1491</v>
      </c>
      <c r="D1205">
        <v>3</v>
      </c>
      <c r="E1205">
        <v>3</v>
      </c>
      <c r="F1205">
        <v>6</v>
      </c>
      <c r="G1205">
        <v>7</v>
      </c>
      <c r="H1205">
        <v>3</v>
      </c>
      <c r="I1205">
        <v>6</v>
      </c>
      <c r="J1205">
        <v>6</v>
      </c>
      <c r="K1205">
        <v>3</v>
      </c>
      <c r="L1205">
        <v>3</v>
      </c>
      <c r="M1205">
        <v>3</v>
      </c>
      <c r="N1205">
        <f t="shared" si="288"/>
        <v>3</v>
      </c>
      <c r="O1205">
        <f t="shared" si="289"/>
        <v>5</v>
      </c>
      <c r="P1205">
        <f t="shared" si="290"/>
        <v>6</v>
      </c>
      <c r="Q1205">
        <f t="shared" si="291"/>
        <v>1</v>
      </c>
      <c r="R1205">
        <f t="shared" si="292"/>
        <v>3</v>
      </c>
      <c r="S1205">
        <f t="shared" si="293"/>
        <v>2</v>
      </c>
      <c r="T1205">
        <f t="shared" si="294"/>
        <v>6</v>
      </c>
      <c r="U1205">
        <f t="shared" si="295"/>
        <v>5</v>
      </c>
      <c r="V1205">
        <f t="shared" si="296"/>
        <v>3</v>
      </c>
      <c r="W1205">
        <f t="shared" si="297"/>
        <v>5</v>
      </c>
      <c r="X1205">
        <f t="shared" si="298"/>
        <v>2.5</v>
      </c>
      <c r="Y1205">
        <f t="shared" si="299"/>
        <v>5.5</v>
      </c>
      <c r="Z1205">
        <f t="shared" si="300"/>
        <v>5.5</v>
      </c>
      <c r="AA1205">
        <f t="shared" si="301"/>
        <v>2</v>
      </c>
      <c r="AB1205">
        <f t="shared" si="302"/>
        <v>4</v>
      </c>
      <c r="AC1205">
        <v>4.4400000000000004</v>
      </c>
      <c r="AD1205">
        <v>5.23</v>
      </c>
      <c r="AE1205">
        <v>5.4</v>
      </c>
      <c r="AF1205">
        <v>4.83</v>
      </c>
      <c r="AG1205">
        <v>5.38</v>
      </c>
      <c r="AH1205" t="str">
        <f>LOOKUP(X1205,{0,2.99,4.44,5.89},{"Low","Medium Low","Medium High","High"})</f>
        <v>Low</v>
      </c>
      <c r="AI1205" t="str">
        <f>LOOKUP(Y1205,{0,4.12,5.23,6.34},{"Low","Medium Low","Medium High","High"})</f>
        <v>Medium High</v>
      </c>
      <c r="AJ1205" t="str">
        <f>LOOKUP(Z1205,{0,4.08,5.4,6.72},{"Low","Medium Low","Medium High","High"})</f>
        <v>Medium High</v>
      </c>
      <c r="AK1205" t="str">
        <f>LOOKUP(AA1205,{0,3.41,4.83,6.25},{"Low","Medium Low","Medium High","High"})</f>
        <v>Low</v>
      </c>
      <c r="AL1205" t="str">
        <f>LOOKUP(AB1205,{0,4.31,5.38,6.45},{"Low","Medium Low","Medium High","High"})</f>
        <v>Low</v>
      </c>
      <c r="AM1205">
        <f>VLOOKUP(C1205,'CLEAN DATA'!$C$1:$BE$1213,25,FALSE)</f>
        <v>14</v>
      </c>
      <c r="AN1205">
        <f>VLOOKUP($C1205,'CLEAN DATA'!$C$1:$BE$1213,2,FALSE)</f>
        <v>59</v>
      </c>
      <c r="AO1205" t="str">
        <f t="shared" si="303"/>
        <v>51-60</v>
      </c>
      <c r="AP1205">
        <f>VLOOKUP(C1205,'AT Copy'!C1204:BP2416,66,FALSE)</f>
        <v>5</v>
      </c>
      <c r="AQ1205">
        <f>VLOOKUP(C1205,'AT Copy'!C1204:BP2416,40,FALSE)</f>
        <v>0</v>
      </c>
    </row>
    <row r="1206" spans="1:43" x14ac:dyDescent="0.2">
      <c r="A1206">
        <v>1205</v>
      </c>
      <c r="B1206" s="2">
        <v>44102.781689814816</v>
      </c>
      <c r="C1206" t="s">
        <v>1493</v>
      </c>
      <c r="D1206">
        <v>7</v>
      </c>
      <c r="E1206">
        <v>6</v>
      </c>
      <c r="F1206">
        <v>7</v>
      </c>
      <c r="G1206">
        <v>6</v>
      </c>
      <c r="H1206">
        <v>7</v>
      </c>
      <c r="I1206">
        <v>7</v>
      </c>
      <c r="J1206">
        <v>7</v>
      </c>
      <c r="K1206">
        <v>6</v>
      </c>
      <c r="L1206">
        <v>5</v>
      </c>
      <c r="M1206">
        <v>6</v>
      </c>
      <c r="N1206">
        <f t="shared" si="288"/>
        <v>7</v>
      </c>
      <c r="O1206">
        <f t="shared" si="289"/>
        <v>2</v>
      </c>
      <c r="P1206">
        <f t="shared" si="290"/>
        <v>7</v>
      </c>
      <c r="Q1206">
        <f t="shared" si="291"/>
        <v>2</v>
      </c>
      <c r="R1206">
        <f t="shared" si="292"/>
        <v>7</v>
      </c>
      <c r="S1206">
        <f t="shared" si="293"/>
        <v>1</v>
      </c>
      <c r="T1206">
        <f t="shared" si="294"/>
        <v>7</v>
      </c>
      <c r="U1206">
        <f t="shared" si="295"/>
        <v>2</v>
      </c>
      <c r="V1206">
        <f t="shared" si="296"/>
        <v>5</v>
      </c>
      <c r="W1206">
        <f t="shared" si="297"/>
        <v>2</v>
      </c>
      <c r="X1206">
        <f t="shared" si="298"/>
        <v>4</v>
      </c>
      <c r="Y1206">
        <f t="shared" si="299"/>
        <v>4.5</v>
      </c>
      <c r="Z1206">
        <f t="shared" si="300"/>
        <v>4.5</v>
      </c>
      <c r="AA1206">
        <f t="shared" si="301"/>
        <v>3.5</v>
      </c>
      <c r="AB1206">
        <f t="shared" si="302"/>
        <v>4.5</v>
      </c>
      <c r="AC1206">
        <v>4.4400000000000004</v>
      </c>
      <c r="AD1206">
        <v>5.23</v>
      </c>
      <c r="AE1206">
        <v>5.4</v>
      </c>
      <c r="AF1206">
        <v>4.83</v>
      </c>
      <c r="AG1206">
        <v>5.38</v>
      </c>
      <c r="AH1206" t="str">
        <f>LOOKUP(X1206,{0,2.99,4.44,5.89},{"Low","Medium Low","Medium High","High"})</f>
        <v>Medium Low</v>
      </c>
      <c r="AI1206" t="str">
        <f>LOOKUP(Y1206,{0,4.12,5.23,6.34},{"Low","Medium Low","Medium High","High"})</f>
        <v>Medium Low</v>
      </c>
      <c r="AJ1206" t="str">
        <f>LOOKUP(Z1206,{0,4.08,5.4,6.72},{"Low","Medium Low","Medium High","High"})</f>
        <v>Medium Low</v>
      </c>
      <c r="AK1206" t="str">
        <f>LOOKUP(AA1206,{0,3.41,4.83,6.25},{"Low","Medium Low","Medium High","High"})</f>
        <v>Medium Low</v>
      </c>
      <c r="AL1206" t="str">
        <f>LOOKUP(AB1206,{0,4.31,5.38,6.45},{"Low","Medium Low","Medium High","High"})</f>
        <v>Medium Low</v>
      </c>
      <c r="AM1206">
        <f>VLOOKUP(C1206,'CLEAN DATA'!$C$1:$BE$1213,25,FALSE)</f>
        <v>1</v>
      </c>
      <c r="AN1206">
        <f>VLOOKUP($C1206,'CLEAN DATA'!$C$1:$BE$1213,2,FALSE)</f>
        <v>42</v>
      </c>
      <c r="AO1206" t="str">
        <f t="shared" si="303"/>
        <v>41-50</v>
      </c>
      <c r="AP1206">
        <f>VLOOKUP(C1206,'AT Copy'!C1205:BP2417,66,FALSE)</f>
        <v>1</v>
      </c>
      <c r="AQ1206">
        <f>VLOOKUP(C1206,'AT Copy'!C1205:BP2417,40,FALSE)</f>
        <v>0</v>
      </c>
    </row>
    <row r="1207" spans="1:43" x14ac:dyDescent="0.2">
      <c r="A1207">
        <v>1206</v>
      </c>
      <c r="B1207" s="2">
        <v>44102.781921296293</v>
      </c>
      <c r="C1207" t="s">
        <v>1494</v>
      </c>
      <c r="D1207">
        <v>1</v>
      </c>
      <c r="E1207">
        <v>3</v>
      </c>
      <c r="F1207">
        <v>5</v>
      </c>
      <c r="G1207">
        <v>2</v>
      </c>
      <c r="H1207">
        <v>5</v>
      </c>
      <c r="I1207">
        <v>5</v>
      </c>
      <c r="J1207">
        <v>5</v>
      </c>
      <c r="K1207">
        <v>2</v>
      </c>
      <c r="L1207">
        <v>5</v>
      </c>
      <c r="M1207">
        <v>2</v>
      </c>
      <c r="N1207">
        <f t="shared" si="288"/>
        <v>1</v>
      </c>
      <c r="O1207">
        <f t="shared" si="289"/>
        <v>5</v>
      </c>
      <c r="P1207">
        <f t="shared" si="290"/>
        <v>5</v>
      </c>
      <c r="Q1207">
        <f t="shared" si="291"/>
        <v>6</v>
      </c>
      <c r="R1207">
        <f t="shared" si="292"/>
        <v>5</v>
      </c>
      <c r="S1207">
        <f t="shared" si="293"/>
        <v>3</v>
      </c>
      <c r="T1207">
        <f t="shared" si="294"/>
        <v>5</v>
      </c>
      <c r="U1207">
        <f t="shared" si="295"/>
        <v>6</v>
      </c>
      <c r="V1207">
        <f t="shared" si="296"/>
        <v>5</v>
      </c>
      <c r="W1207">
        <f t="shared" si="297"/>
        <v>6</v>
      </c>
      <c r="X1207">
        <f t="shared" si="298"/>
        <v>2</v>
      </c>
      <c r="Y1207">
        <f t="shared" si="299"/>
        <v>5</v>
      </c>
      <c r="Z1207">
        <f t="shared" si="300"/>
        <v>5.5</v>
      </c>
      <c r="AA1207">
        <f t="shared" si="301"/>
        <v>5.5</v>
      </c>
      <c r="AB1207">
        <f t="shared" si="302"/>
        <v>5.5</v>
      </c>
      <c r="AC1207">
        <v>4.4400000000000004</v>
      </c>
      <c r="AD1207">
        <v>5.23</v>
      </c>
      <c r="AE1207">
        <v>5.4</v>
      </c>
      <c r="AF1207">
        <v>4.83</v>
      </c>
      <c r="AG1207">
        <v>5.38</v>
      </c>
      <c r="AH1207" t="str">
        <f>LOOKUP(X1207,{0,2.99,4.44,5.89},{"Low","Medium Low","Medium High","High"})</f>
        <v>Low</v>
      </c>
      <c r="AI1207" t="str">
        <f>LOOKUP(Y1207,{0,4.12,5.23,6.34},{"Low","Medium Low","Medium High","High"})</f>
        <v>Medium Low</v>
      </c>
      <c r="AJ1207" t="str">
        <f>LOOKUP(Z1207,{0,4.08,5.4,6.72},{"Low","Medium Low","Medium High","High"})</f>
        <v>Medium High</v>
      </c>
      <c r="AK1207" t="str">
        <f>LOOKUP(AA1207,{0,3.41,4.83,6.25},{"Low","Medium Low","Medium High","High"})</f>
        <v>Medium High</v>
      </c>
      <c r="AL1207" t="str">
        <f>LOOKUP(AB1207,{0,4.31,5.38,6.45},{"Low","Medium Low","Medium High","High"})</f>
        <v>Medium High</v>
      </c>
      <c r="AM1207">
        <f>VLOOKUP(C1207,'CLEAN DATA'!$C$1:$BE$1213,25,FALSE)</f>
        <v>2</v>
      </c>
      <c r="AN1207">
        <f>VLOOKUP($C1207,'CLEAN DATA'!$C$1:$BE$1213,2,FALSE)</f>
        <v>37</v>
      </c>
      <c r="AO1207" t="str">
        <f t="shared" si="303"/>
        <v>31-40</v>
      </c>
      <c r="AP1207">
        <f>VLOOKUP(C1207,'AT Copy'!C1206:BP2418,66,FALSE)</f>
        <v>3</v>
      </c>
      <c r="AQ1207">
        <f>VLOOKUP(C1207,'AT Copy'!C1206:BP2418,40,FALSE)</f>
        <v>1</v>
      </c>
    </row>
    <row r="1208" spans="1:43" x14ac:dyDescent="0.2">
      <c r="A1208">
        <v>1207</v>
      </c>
      <c r="B1208" s="2">
        <v>44102.782129629632</v>
      </c>
      <c r="C1208" t="s">
        <v>1495</v>
      </c>
      <c r="D1208">
        <v>4</v>
      </c>
      <c r="E1208">
        <v>5</v>
      </c>
      <c r="F1208">
        <v>7</v>
      </c>
      <c r="G1208">
        <v>3</v>
      </c>
      <c r="H1208">
        <v>5</v>
      </c>
      <c r="I1208">
        <v>5</v>
      </c>
      <c r="J1208">
        <v>6</v>
      </c>
      <c r="K1208">
        <v>4</v>
      </c>
      <c r="L1208">
        <v>5</v>
      </c>
      <c r="M1208">
        <v>1</v>
      </c>
      <c r="N1208">
        <f t="shared" si="288"/>
        <v>4</v>
      </c>
      <c r="O1208">
        <f t="shared" si="289"/>
        <v>3</v>
      </c>
      <c r="P1208">
        <f t="shared" si="290"/>
        <v>7</v>
      </c>
      <c r="Q1208">
        <f t="shared" si="291"/>
        <v>5</v>
      </c>
      <c r="R1208">
        <f t="shared" si="292"/>
        <v>5</v>
      </c>
      <c r="S1208">
        <f t="shared" si="293"/>
        <v>3</v>
      </c>
      <c r="T1208">
        <f t="shared" si="294"/>
        <v>6</v>
      </c>
      <c r="U1208">
        <f t="shared" si="295"/>
        <v>4</v>
      </c>
      <c r="V1208">
        <f t="shared" si="296"/>
        <v>5</v>
      </c>
      <c r="W1208">
        <f t="shared" si="297"/>
        <v>7</v>
      </c>
      <c r="X1208">
        <f t="shared" si="298"/>
        <v>3.5</v>
      </c>
      <c r="Y1208">
        <f t="shared" si="299"/>
        <v>4.5</v>
      </c>
      <c r="Z1208">
        <f t="shared" si="300"/>
        <v>5.5</v>
      </c>
      <c r="AA1208">
        <f t="shared" si="301"/>
        <v>5</v>
      </c>
      <c r="AB1208">
        <f t="shared" si="302"/>
        <v>6</v>
      </c>
      <c r="AC1208">
        <v>4.4400000000000004</v>
      </c>
      <c r="AD1208">
        <v>5.23</v>
      </c>
      <c r="AE1208">
        <v>5.4</v>
      </c>
      <c r="AF1208">
        <v>4.83</v>
      </c>
      <c r="AG1208">
        <v>5.38</v>
      </c>
      <c r="AH1208" t="str">
        <f>LOOKUP(X1208,{0,2.99,4.44,5.89},{"Low","Medium Low","Medium High","High"})</f>
        <v>Medium Low</v>
      </c>
      <c r="AI1208" t="str">
        <f>LOOKUP(Y1208,{0,4.12,5.23,6.34},{"Low","Medium Low","Medium High","High"})</f>
        <v>Medium Low</v>
      </c>
      <c r="AJ1208" t="str">
        <f>LOOKUP(Z1208,{0,4.08,5.4,6.72},{"Low","Medium Low","Medium High","High"})</f>
        <v>Medium High</v>
      </c>
      <c r="AK1208" t="str">
        <f>LOOKUP(AA1208,{0,3.41,4.83,6.25},{"Low","Medium Low","Medium High","High"})</f>
        <v>Medium High</v>
      </c>
      <c r="AL1208" t="str">
        <f>LOOKUP(AB1208,{0,4.31,5.38,6.45},{"Low","Medium Low","Medium High","High"})</f>
        <v>Medium High</v>
      </c>
      <c r="AM1208">
        <f>VLOOKUP(C1208,'CLEAN DATA'!$C$1:$BE$1213,25,FALSE)</f>
        <v>13</v>
      </c>
      <c r="AN1208">
        <f>VLOOKUP($C1208,'CLEAN DATA'!$C$1:$BE$1213,2,FALSE)</f>
        <v>52</v>
      </c>
      <c r="AO1208" t="str">
        <f t="shared" si="303"/>
        <v>51-60</v>
      </c>
      <c r="AP1208">
        <f>VLOOKUP(C1208,'AT Copy'!C1207:BP2419,66,FALSE)</f>
        <v>3</v>
      </c>
      <c r="AQ1208">
        <f>VLOOKUP(C1208,'AT Copy'!C1207:BP2419,40,FALSE)</f>
        <v>1</v>
      </c>
    </row>
    <row r="1209" spans="1:43" x14ac:dyDescent="0.2">
      <c r="A1209">
        <v>1208</v>
      </c>
      <c r="B1209" s="2">
        <v>44102.78297453704</v>
      </c>
      <c r="C1209" t="s">
        <v>1496</v>
      </c>
      <c r="D1209">
        <v>5</v>
      </c>
      <c r="E1209">
        <v>3</v>
      </c>
      <c r="F1209">
        <v>7</v>
      </c>
      <c r="G1209">
        <v>1</v>
      </c>
      <c r="H1209">
        <v>7</v>
      </c>
      <c r="I1209">
        <v>4</v>
      </c>
      <c r="J1209">
        <v>5</v>
      </c>
      <c r="K1209">
        <v>4</v>
      </c>
      <c r="L1209">
        <v>7</v>
      </c>
      <c r="M1209">
        <v>4</v>
      </c>
      <c r="N1209">
        <f t="shared" si="288"/>
        <v>5</v>
      </c>
      <c r="O1209">
        <f t="shared" si="289"/>
        <v>5</v>
      </c>
      <c r="P1209">
        <f t="shared" si="290"/>
        <v>7</v>
      </c>
      <c r="Q1209">
        <f t="shared" si="291"/>
        <v>7</v>
      </c>
      <c r="R1209">
        <f t="shared" si="292"/>
        <v>7</v>
      </c>
      <c r="S1209">
        <f t="shared" si="293"/>
        <v>4</v>
      </c>
      <c r="T1209">
        <f t="shared" si="294"/>
        <v>5</v>
      </c>
      <c r="U1209">
        <f t="shared" si="295"/>
        <v>4</v>
      </c>
      <c r="V1209">
        <f t="shared" si="296"/>
        <v>7</v>
      </c>
      <c r="W1209">
        <f t="shared" si="297"/>
        <v>4</v>
      </c>
      <c r="X1209">
        <f t="shared" si="298"/>
        <v>4.5</v>
      </c>
      <c r="Y1209">
        <f t="shared" si="299"/>
        <v>5</v>
      </c>
      <c r="Z1209">
        <f t="shared" si="300"/>
        <v>5.5</v>
      </c>
      <c r="AA1209">
        <f t="shared" si="301"/>
        <v>7</v>
      </c>
      <c r="AB1209">
        <f t="shared" si="302"/>
        <v>5.5</v>
      </c>
      <c r="AC1209">
        <v>4.4400000000000004</v>
      </c>
      <c r="AD1209">
        <v>5.23</v>
      </c>
      <c r="AE1209">
        <v>5.4</v>
      </c>
      <c r="AF1209">
        <v>4.83</v>
      </c>
      <c r="AG1209">
        <v>5.38</v>
      </c>
      <c r="AH1209" t="str">
        <f>LOOKUP(X1209,{0,2.99,4.44,5.89},{"Low","Medium Low","Medium High","High"})</f>
        <v>Medium High</v>
      </c>
      <c r="AI1209" t="str">
        <f>LOOKUP(Y1209,{0,4.12,5.23,6.34},{"Low","Medium Low","Medium High","High"})</f>
        <v>Medium Low</v>
      </c>
      <c r="AJ1209" t="str">
        <f>LOOKUP(Z1209,{0,4.08,5.4,6.72},{"Low","Medium Low","Medium High","High"})</f>
        <v>Medium High</v>
      </c>
      <c r="AK1209" t="str">
        <f>LOOKUP(AA1209,{0,3.41,4.83,6.25},{"Low","Medium Low","Medium High","High"})</f>
        <v>High</v>
      </c>
      <c r="AL1209" t="str">
        <f>LOOKUP(AB1209,{0,4.31,5.38,6.45},{"Low","Medium Low","Medium High","High"})</f>
        <v>Medium High</v>
      </c>
      <c r="AM1209">
        <f>VLOOKUP(C1209,'CLEAN DATA'!$C$1:$BE$1213,25,FALSE)</f>
        <v>3</v>
      </c>
      <c r="AN1209">
        <f>VLOOKUP($C1209,'CLEAN DATA'!$C$1:$BE$1213,2,FALSE)</f>
        <v>64</v>
      </c>
      <c r="AO1209" t="str">
        <f t="shared" si="303"/>
        <v>60+</v>
      </c>
      <c r="AP1209">
        <f>VLOOKUP(C1209,'AT Copy'!C1208:BP2420,66,FALSE)</f>
        <v>3</v>
      </c>
      <c r="AQ1209">
        <f>VLOOKUP(C1209,'AT Copy'!C1208:BP2420,40,FALSE)</f>
        <v>1</v>
      </c>
    </row>
    <row r="1210" spans="1:43" x14ac:dyDescent="0.2">
      <c r="A1210">
        <v>1209</v>
      </c>
      <c r="B1210" s="2">
        <v>44102.783009259256</v>
      </c>
      <c r="C1210" t="s">
        <v>1497</v>
      </c>
      <c r="D1210">
        <v>6</v>
      </c>
      <c r="E1210">
        <v>5</v>
      </c>
      <c r="F1210">
        <v>3</v>
      </c>
      <c r="G1210">
        <v>4</v>
      </c>
      <c r="H1210">
        <v>4</v>
      </c>
      <c r="I1210">
        <v>3</v>
      </c>
      <c r="J1210">
        <v>4</v>
      </c>
      <c r="K1210">
        <v>6</v>
      </c>
      <c r="L1210">
        <v>5</v>
      </c>
      <c r="M1210">
        <v>2</v>
      </c>
      <c r="N1210">
        <f t="shared" si="288"/>
        <v>6</v>
      </c>
      <c r="O1210">
        <f t="shared" si="289"/>
        <v>3</v>
      </c>
      <c r="P1210">
        <f t="shared" si="290"/>
        <v>3</v>
      </c>
      <c r="Q1210">
        <f t="shared" si="291"/>
        <v>4</v>
      </c>
      <c r="R1210">
        <f t="shared" si="292"/>
        <v>4</v>
      </c>
      <c r="S1210">
        <f t="shared" si="293"/>
        <v>5</v>
      </c>
      <c r="T1210">
        <f t="shared" si="294"/>
        <v>4</v>
      </c>
      <c r="U1210">
        <f t="shared" si="295"/>
        <v>2</v>
      </c>
      <c r="V1210">
        <f t="shared" si="296"/>
        <v>5</v>
      </c>
      <c r="W1210">
        <f t="shared" si="297"/>
        <v>6</v>
      </c>
      <c r="X1210">
        <f t="shared" si="298"/>
        <v>5.5</v>
      </c>
      <c r="Y1210">
        <f t="shared" si="299"/>
        <v>3.5</v>
      </c>
      <c r="Z1210">
        <f t="shared" si="300"/>
        <v>2.5</v>
      </c>
      <c r="AA1210">
        <f t="shared" si="301"/>
        <v>4.5</v>
      </c>
      <c r="AB1210">
        <f t="shared" si="302"/>
        <v>5</v>
      </c>
      <c r="AC1210">
        <v>4.4400000000000004</v>
      </c>
      <c r="AD1210">
        <v>5.23</v>
      </c>
      <c r="AE1210">
        <v>5.4</v>
      </c>
      <c r="AF1210">
        <v>4.83</v>
      </c>
      <c r="AG1210">
        <v>5.38</v>
      </c>
      <c r="AH1210" t="str">
        <f>LOOKUP(X1210,{0,2.99,4.44,5.89},{"Low","Medium Low","Medium High","High"})</f>
        <v>Medium High</v>
      </c>
      <c r="AI1210" t="str">
        <f>LOOKUP(Y1210,{0,4.12,5.23,6.34},{"Low","Medium Low","Medium High","High"})</f>
        <v>Low</v>
      </c>
      <c r="AJ1210" t="str">
        <f>LOOKUP(Z1210,{0,4.08,5.4,6.72},{"Low","Medium Low","Medium High","High"})</f>
        <v>Low</v>
      </c>
      <c r="AK1210" t="str">
        <f>LOOKUP(AA1210,{0,3.41,4.83,6.25},{"Low","Medium Low","Medium High","High"})</f>
        <v>Medium Low</v>
      </c>
      <c r="AL1210" t="str">
        <f>LOOKUP(AB1210,{0,4.31,5.38,6.45},{"Low","Medium Low","Medium High","High"})</f>
        <v>Medium Low</v>
      </c>
      <c r="AM1210">
        <f>VLOOKUP(C1210,'CLEAN DATA'!$C$1:$BE$1213,25,FALSE)</f>
        <v>2</v>
      </c>
      <c r="AN1210">
        <f>VLOOKUP($C1210,'CLEAN DATA'!$C$1:$BE$1213,2,FALSE)</f>
        <v>32</v>
      </c>
      <c r="AO1210" t="str">
        <f t="shared" si="303"/>
        <v>31-40</v>
      </c>
      <c r="AP1210">
        <f>VLOOKUP(C1210,'AT Copy'!C1209:BP2421,66,FALSE)</f>
        <v>1</v>
      </c>
      <c r="AQ1210">
        <f>VLOOKUP(C1210,'AT Copy'!C1209:BP2421,40,FALSE)</f>
        <v>0</v>
      </c>
    </row>
    <row r="1211" spans="1:43" x14ac:dyDescent="0.2">
      <c r="A1211">
        <v>1210</v>
      </c>
      <c r="B1211" s="2">
        <v>44102.783078703702</v>
      </c>
      <c r="C1211" t="s">
        <v>1498</v>
      </c>
      <c r="D1211">
        <v>6</v>
      </c>
      <c r="E1211">
        <v>3</v>
      </c>
      <c r="F1211">
        <v>3</v>
      </c>
      <c r="G1211">
        <v>5</v>
      </c>
      <c r="H1211">
        <v>6</v>
      </c>
      <c r="I1211">
        <v>5</v>
      </c>
      <c r="J1211">
        <v>2</v>
      </c>
      <c r="K1211">
        <v>5</v>
      </c>
      <c r="L1211">
        <v>6</v>
      </c>
      <c r="M1211">
        <v>6</v>
      </c>
      <c r="N1211">
        <f t="shared" si="288"/>
        <v>6</v>
      </c>
      <c r="O1211">
        <f t="shared" si="289"/>
        <v>5</v>
      </c>
      <c r="P1211">
        <f t="shared" si="290"/>
        <v>3</v>
      </c>
      <c r="Q1211">
        <f t="shared" si="291"/>
        <v>3</v>
      </c>
      <c r="R1211">
        <f t="shared" si="292"/>
        <v>6</v>
      </c>
      <c r="S1211">
        <f t="shared" si="293"/>
        <v>3</v>
      </c>
      <c r="T1211">
        <f t="shared" si="294"/>
        <v>2</v>
      </c>
      <c r="U1211">
        <f t="shared" si="295"/>
        <v>3</v>
      </c>
      <c r="V1211">
        <f t="shared" si="296"/>
        <v>6</v>
      </c>
      <c r="W1211">
        <f t="shared" si="297"/>
        <v>2</v>
      </c>
      <c r="X1211">
        <f t="shared" si="298"/>
        <v>4.5</v>
      </c>
      <c r="Y1211">
        <f t="shared" si="299"/>
        <v>3.5</v>
      </c>
      <c r="Z1211">
        <f t="shared" si="300"/>
        <v>3</v>
      </c>
      <c r="AA1211">
        <f t="shared" si="301"/>
        <v>4.5</v>
      </c>
      <c r="AB1211">
        <f t="shared" si="302"/>
        <v>4</v>
      </c>
      <c r="AC1211">
        <v>4.4400000000000004</v>
      </c>
      <c r="AD1211">
        <v>5.23</v>
      </c>
      <c r="AE1211">
        <v>5.4</v>
      </c>
      <c r="AF1211">
        <v>4.83</v>
      </c>
      <c r="AG1211">
        <v>5.38</v>
      </c>
      <c r="AH1211" t="str">
        <f>LOOKUP(X1211,{0,2.99,4.44,5.89},{"Low","Medium Low","Medium High","High"})</f>
        <v>Medium High</v>
      </c>
      <c r="AI1211" t="str">
        <f>LOOKUP(Y1211,{0,4.12,5.23,6.34},{"Low","Medium Low","Medium High","High"})</f>
        <v>Low</v>
      </c>
      <c r="AJ1211" t="str">
        <f>LOOKUP(Z1211,{0,4.08,5.4,6.72},{"Low","Medium Low","Medium High","High"})</f>
        <v>Low</v>
      </c>
      <c r="AK1211" t="str">
        <f>LOOKUP(AA1211,{0,3.41,4.83,6.25},{"Low","Medium Low","Medium High","High"})</f>
        <v>Medium Low</v>
      </c>
      <c r="AL1211" t="str">
        <f>LOOKUP(AB1211,{0,4.31,5.38,6.45},{"Low","Medium Low","Medium High","High"})</f>
        <v>Low</v>
      </c>
      <c r="AM1211">
        <f>VLOOKUP(C1211,'CLEAN DATA'!$C$1:$BE$1213,25,FALSE)</f>
        <v>10</v>
      </c>
      <c r="AN1211">
        <f>VLOOKUP($C1211,'CLEAN DATA'!$C$1:$BE$1213,2,FALSE)</f>
        <v>35</v>
      </c>
      <c r="AO1211" t="str">
        <f t="shared" si="303"/>
        <v>31-40</v>
      </c>
      <c r="AP1211">
        <f>VLOOKUP(C1211,'AT Copy'!C1210:BP2422,66,FALSE)</f>
        <v>1</v>
      </c>
      <c r="AQ1211">
        <f>VLOOKUP(C1211,'AT Copy'!C1210:BP2422,40,FALSE)</f>
        <v>0</v>
      </c>
    </row>
    <row r="1212" spans="1:43" x14ac:dyDescent="0.2">
      <c r="A1212">
        <v>1211</v>
      </c>
      <c r="B1212" s="2">
        <v>44102.783437500002</v>
      </c>
      <c r="C1212" t="s">
        <v>1499</v>
      </c>
      <c r="D1212">
        <v>4</v>
      </c>
      <c r="E1212">
        <v>3</v>
      </c>
      <c r="F1212">
        <v>7</v>
      </c>
      <c r="G1212">
        <v>2</v>
      </c>
      <c r="H1212">
        <v>7</v>
      </c>
      <c r="I1212">
        <v>5</v>
      </c>
      <c r="J1212">
        <v>5</v>
      </c>
      <c r="K1212">
        <v>1</v>
      </c>
      <c r="L1212">
        <v>6</v>
      </c>
      <c r="M1212">
        <v>3</v>
      </c>
      <c r="N1212">
        <f t="shared" si="288"/>
        <v>4</v>
      </c>
      <c r="O1212">
        <f t="shared" si="289"/>
        <v>5</v>
      </c>
      <c r="P1212">
        <f t="shared" si="290"/>
        <v>7</v>
      </c>
      <c r="Q1212">
        <f t="shared" si="291"/>
        <v>6</v>
      </c>
      <c r="R1212">
        <f t="shared" si="292"/>
        <v>7</v>
      </c>
      <c r="S1212">
        <f t="shared" si="293"/>
        <v>3</v>
      </c>
      <c r="T1212">
        <f t="shared" si="294"/>
        <v>5</v>
      </c>
      <c r="U1212">
        <f t="shared" si="295"/>
        <v>7</v>
      </c>
      <c r="V1212">
        <f t="shared" si="296"/>
        <v>6</v>
      </c>
      <c r="W1212">
        <f t="shared" si="297"/>
        <v>5</v>
      </c>
      <c r="X1212">
        <f t="shared" si="298"/>
        <v>3.5</v>
      </c>
      <c r="Y1212">
        <f t="shared" si="299"/>
        <v>5</v>
      </c>
      <c r="Z1212">
        <f t="shared" si="300"/>
        <v>7</v>
      </c>
      <c r="AA1212">
        <f t="shared" si="301"/>
        <v>6</v>
      </c>
      <c r="AB1212">
        <f t="shared" si="302"/>
        <v>6</v>
      </c>
      <c r="AC1212">
        <v>4.4400000000000004</v>
      </c>
      <c r="AD1212">
        <v>5.23</v>
      </c>
      <c r="AE1212">
        <v>5.4</v>
      </c>
      <c r="AF1212">
        <v>4.83</v>
      </c>
      <c r="AG1212">
        <v>5.38</v>
      </c>
      <c r="AH1212" t="str">
        <f>LOOKUP(X1212,{0,2.99,4.44,5.89},{"Low","Medium Low","Medium High","High"})</f>
        <v>Medium Low</v>
      </c>
      <c r="AI1212" t="str">
        <f>LOOKUP(Y1212,{0,4.12,5.23,6.34},{"Low","Medium Low","Medium High","High"})</f>
        <v>Medium Low</v>
      </c>
      <c r="AJ1212" t="str">
        <f>LOOKUP(Z1212,{0,4.08,5.4,6.72},{"Low","Medium Low","Medium High","High"})</f>
        <v>High</v>
      </c>
      <c r="AK1212" t="str">
        <f>LOOKUP(AA1212,{0,3.41,4.83,6.25},{"Low","Medium Low","Medium High","High"})</f>
        <v>Medium High</v>
      </c>
      <c r="AL1212" t="str">
        <f>LOOKUP(AB1212,{0,4.31,5.38,6.45},{"Low","Medium Low","Medium High","High"})</f>
        <v>Medium High</v>
      </c>
      <c r="AM1212">
        <f>VLOOKUP(C1212,'CLEAN DATA'!$C$1:$BE$1213,25,FALSE)</f>
        <v>5</v>
      </c>
      <c r="AN1212">
        <f>VLOOKUP($C1212,'CLEAN DATA'!$C$1:$BE$1213,2,FALSE)</f>
        <v>73</v>
      </c>
      <c r="AO1212" t="str">
        <f t="shared" si="303"/>
        <v>60+</v>
      </c>
      <c r="AP1212">
        <f>VLOOKUP(C1212,'AT Copy'!C1211:BP2423,66,FALSE)</f>
        <v>8</v>
      </c>
      <c r="AQ1212">
        <f>VLOOKUP(C1212,'AT Copy'!C1211:BP2423,40,FALSE)</f>
        <v>0</v>
      </c>
    </row>
    <row r="1213" spans="1:43" x14ac:dyDescent="0.2">
      <c r="A1213">
        <v>1212</v>
      </c>
      <c r="B1213" s="2">
        <v>44102.783715277779</v>
      </c>
      <c r="C1213" t="s">
        <v>1500</v>
      </c>
      <c r="D1213">
        <v>3</v>
      </c>
      <c r="E1213">
        <v>5</v>
      </c>
      <c r="F1213">
        <v>7</v>
      </c>
      <c r="G1213">
        <v>5</v>
      </c>
      <c r="H1213">
        <v>7</v>
      </c>
      <c r="I1213">
        <v>7</v>
      </c>
      <c r="J1213">
        <v>6</v>
      </c>
      <c r="K1213">
        <v>1</v>
      </c>
      <c r="L1213">
        <v>6</v>
      </c>
      <c r="M1213">
        <v>2</v>
      </c>
      <c r="N1213">
        <f t="shared" si="288"/>
        <v>3</v>
      </c>
      <c r="O1213">
        <f t="shared" si="289"/>
        <v>3</v>
      </c>
      <c r="P1213">
        <f t="shared" si="290"/>
        <v>7</v>
      </c>
      <c r="Q1213">
        <f t="shared" si="291"/>
        <v>3</v>
      </c>
      <c r="R1213">
        <f t="shared" si="292"/>
        <v>7</v>
      </c>
      <c r="S1213">
        <f t="shared" si="293"/>
        <v>1</v>
      </c>
      <c r="T1213">
        <f t="shared" si="294"/>
        <v>6</v>
      </c>
      <c r="U1213">
        <f t="shared" si="295"/>
        <v>7</v>
      </c>
      <c r="V1213">
        <f t="shared" si="296"/>
        <v>6</v>
      </c>
      <c r="W1213">
        <f t="shared" si="297"/>
        <v>6</v>
      </c>
      <c r="X1213">
        <f t="shared" si="298"/>
        <v>2</v>
      </c>
      <c r="Y1213">
        <f t="shared" si="299"/>
        <v>4.5</v>
      </c>
      <c r="Z1213">
        <f t="shared" si="300"/>
        <v>7</v>
      </c>
      <c r="AA1213">
        <f t="shared" si="301"/>
        <v>4.5</v>
      </c>
      <c r="AB1213">
        <f t="shared" si="302"/>
        <v>6.5</v>
      </c>
      <c r="AC1213">
        <v>4.4400000000000004</v>
      </c>
      <c r="AD1213">
        <v>5.23</v>
      </c>
      <c r="AE1213">
        <v>5.4</v>
      </c>
      <c r="AF1213">
        <v>4.83</v>
      </c>
      <c r="AG1213">
        <v>5.38</v>
      </c>
      <c r="AH1213" t="str">
        <f>LOOKUP(X1213,{0,2.99,4.44,5.89},{"Low","Medium Low","Medium High","High"})</f>
        <v>Low</v>
      </c>
      <c r="AI1213" t="str">
        <f>LOOKUP(Y1213,{0,4.12,5.23,6.34},{"Low","Medium Low","Medium High","High"})</f>
        <v>Medium Low</v>
      </c>
      <c r="AJ1213" t="str">
        <f>LOOKUP(Z1213,{0,4.08,5.4,6.72},{"Low","Medium Low","Medium High","High"})</f>
        <v>High</v>
      </c>
      <c r="AK1213" t="str">
        <f>LOOKUP(AA1213,{0,3.41,4.83,6.25},{"Low","Medium Low","Medium High","High"})</f>
        <v>Medium Low</v>
      </c>
      <c r="AL1213" t="str">
        <f>LOOKUP(AB1213,{0,4.31,5.38,6.45},{"Low","Medium Low","Medium High","High"})</f>
        <v>High</v>
      </c>
      <c r="AM1213">
        <f>VLOOKUP(C1213,'CLEAN DATA'!$C$1:$BE$1213,25,FALSE)</f>
        <v>11</v>
      </c>
      <c r="AN1213">
        <f>VLOOKUP($C1213,'CLEAN DATA'!$C$1:$BE$1213,2,FALSE)</f>
        <v>33</v>
      </c>
      <c r="AO1213" t="str">
        <f t="shared" si="303"/>
        <v>31-40</v>
      </c>
      <c r="AP1213">
        <f>VLOOKUP(C1213,'AT Copy'!C1212:BP2424,66,FALSE)</f>
        <v>3</v>
      </c>
      <c r="AQ1213">
        <f>VLOOKUP(C1213,'AT Copy'!C1212:BP2424,40,FALSE)</f>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4B69F-8326-E34A-BBDD-78EEAC4B1891}">
  <dimension ref="A3:F11"/>
  <sheetViews>
    <sheetView workbookViewId="0">
      <selection activeCell="E23" sqref="E23"/>
    </sheetView>
  </sheetViews>
  <sheetFormatPr baseColWidth="10" defaultRowHeight="15" x14ac:dyDescent="0.2"/>
  <cols>
    <col min="1" max="1" width="13.83203125" bestFit="1" customWidth="1"/>
    <col min="2" max="6" width="20.83203125" customWidth="1"/>
  </cols>
  <sheetData>
    <row r="3" spans="1:6" x14ac:dyDescent="0.2">
      <c r="A3" s="11" t="s">
        <v>1751</v>
      </c>
      <c r="B3" s="11" t="s">
        <v>1573</v>
      </c>
    </row>
    <row r="4" spans="1:6" x14ac:dyDescent="0.2">
      <c r="A4" s="11" t="s">
        <v>1655</v>
      </c>
      <c r="B4" t="s">
        <v>63</v>
      </c>
      <c r="C4" t="s">
        <v>58</v>
      </c>
      <c r="D4" t="s">
        <v>61</v>
      </c>
      <c r="E4" t="s">
        <v>66</v>
      </c>
      <c r="F4" t="s">
        <v>1630</v>
      </c>
    </row>
    <row r="5" spans="1:6" x14ac:dyDescent="0.2">
      <c r="A5" s="12" t="s">
        <v>1696</v>
      </c>
      <c r="B5">
        <v>3</v>
      </c>
      <c r="C5">
        <v>2</v>
      </c>
      <c r="D5">
        <v>2</v>
      </c>
      <c r="E5">
        <v>2</v>
      </c>
      <c r="F5">
        <v>9</v>
      </c>
    </row>
    <row r="6" spans="1:6" x14ac:dyDescent="0.2">
      <c r="A6" s="12" t="s">
        <v>1697</v>
      </c>
      <c r="B6">
        <v>29</v>
      </c>
      <c r="C6">
        <v>48</v>
      </c>
      <c r="D6">
        <v>41</v>
      </c>
      <c r="E6">
        <v>47</v>
      </c>
      <c r="F6">
        <v>165</v>
      </c>
    </row>
    <row r="7" spans="1:6" x14ac:dyDescent="0.2">
      <c r="A7" s="12" t="s">
        <v>1698</v>
      </c>
      <c r="B7">
        <v>96</v>
      </c>
      <c r="C7">
        <v>85</v>
      </c>
      <c r="D7">
        <v>85</v>
      </c>
      <c r="E7">
        <v>81</v>
      </c>
      <c r="F7">
        <v>347</v>
      </c>
    </row>
    <row r="8" spans="1:6" x14ac:dyDescent="0.2">
      <c r="A8" s="12" t="s">
        <v>1699</v>
      </c>
      <c r="B8">
        <v>63</v>
      </c>
      <c r="C8">
        <v>83</v>
      </c>
      <c r="D8">
        <v>71</v>
      </c>
      <c r="E8">
        <v>86</v>
      </c>
      <c r="F8">
        <v>303</v>
      </c>
    </row>
    <row r="9" spans="1:6" x14ac:dyDescent="0.2">
      <c r="A9" s="12" t="s">
        <v>1700</v>
      </c>
      <c r="B9">
        <v>55</v>
      </c>
      <c r="C9">
        <v>38</v>
      </c>
      <c r="D9">
        <v>50</v>
      </c>
      <c r="E9">
        <v>36</v>
      </c>
      <c r="F9">
        <v>179</v>
      </c>
    </row>
    <row r="10" spans="1:6" x14ac:dyDescent="0.2">
      <c r="A10" s="12" t="s">
        <v>1701</v>
      </c>
      <c r="B10">
        <v>61</v>
      </c>
      <c r="C10">
        <v>44</v>
      </c>
      <c r="D10">
        <v>53</v>
      </c>
      <c r="E10">
        <v>51</v>
      </c>
      <c r="F10">
        <v>209</v>
      </c>
    </row>
    <row r="11" spans="1:6" x14ac:dyDescent="0.2">
      <c r="A11" s="12" t="s">
        <v>1630</v>
      </c>
      <c r="B11">
        <v>307</v>
      </c>
      <c r="C11">
        <v>300</v>
      </c>
      <c r="D11">
        <v>302</v>
      </c>
      <c r="E11">
        <v>303</v>
      </c>
      <c r="F11">
        <v>1212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EE688-5F44-4C49-8F1A-707D88A18C03}">
  <dimension ref="A3:F8"/>
  <sheetViews>
    <sheetView workbookViewId="0">
      <selection activeCell="A3" sqref="A3"/>
    </sheetView>
  </sheetViews>
  <sheetFormatPr baseColWidth="10" defaultRowHeight="15" x14ac:dyDescent="0.2"/>
  <cols>
    <col min="1" max="1" width="12.1640625" bestFit="1" customWidth="1"/>
    <col min="2" max="2" width="21.5" bestFit="1" customWidth="1"/>
    <col min="3" max="3" width="22.5" bestFit="1" customWidth="1"/>
    <col min="4" max="4" width="25.83203125" bestFit="1" customWidth="1"/>
    <col min="5" max="5" width="27.83203125" bestFit="1" customWidth="1"/>
    <col min="6" max="6" width="30.6640625" bestFit="1" customWidth="1"/>
  </cols>
  <sheetData>
    <row r="3" spans="1:6" x14ac:dyDescent="0.2">
      <c r="A3" s="11" t="s">
        <v>1629</v>
      </c>
      <c r="B3" t="s">
        <v>1719</v>
      </c>
      <c r="C3" t="s">
        <v>1720</v>
      </c>
      <c r="D3" t="s">
        <v>1721</v>
      </c>
      <c r="E3" t="s">
        <v>1722</v>
      </c>
      <c r="F3" t="s">
        <v>1723</v>
      </c>
    </row>
    <row r="4" spans="1:6" x14ac:dyDescent="0.2">
      <c r="A4" s="12">
        <v>1</v>
      </c>
      <c r="B4" s="24">
        <v>3.906055900621118</v>
      </c>
      <c r="C4" s="24">
        <v>5.1444099378881987</v>
      </c>
      <c r="D4" s="24">
        <v>5.4045031055900621</v>
      </c>
      <c r="E4" s="24">
        <v>4.7554347826086953</v>
      </c>
      <c r="F4" s="24">
        <v>4.9130434782608692</v>
      </c>
    </row>
    <row r="5" spans="1:6" x14ac:dyDescent="0.2">
      <c r="A5" s="12" t="s">
        <v>1702</v>
      </c>
      <c r="B5" s="24">
        <v>3.8943661971830985</v>
      </c>
      <c r="C5" s="24">
        <v>4.941021126760563</v>
      </c>
      <c r="D5" s="24">
        <v>5.1734154929577461</v>
      </c>
      <c r="E5" s="24">
        <v>4.680457746478873</v>
      </c>
      <c r="F5" s="24">
        <v>4.762323943661972</v>
      </c>
    </row>
    <row r="6" spans="1:6" x14ac:dyDescent="0.2">
      <c r="A6" s="12" t="s">
        <v>1630</v>
      </c>
      <c r="B6" s="24">
        <v>3.9005775577557755</v>
      </c>
      <c r="C6" s="24">
        <v>5.0490924092409237</v>
      </c>
      <c r="D6" s="24">
        <v>5.2962046204620465</v>
      </c>
      <c r="E6" s="24">
        <v>4.7202970297029703</v>
      </c>
      <c r="F6" s="24">
        <v>4.8424092409240922</v>
      </c>
    </row>
    <row r="8" spans="1:6" x14ac:dyDescent="0.2">
      <c r="B8" s="25">
        <f>B4/B6</f>
        <v>1.0014044953046632</v>
      </c>
      <c r="C8" s="25">
        <f t="shared" ref="C8:F8" si="0">C4/C6</f>
        <v>1.0188781509470541</v>
      </c>
      <c r="D8" s="25">
        <f t="shared" si="0"/>
        <v>1.0204483196720915</v>
      </c>
      <c r="E8" s="25">
        <f t="shared" si="0"/>
        <v>1.0074439707257017</v>
      </c>
      <c r="F8" s="25">
        <f t="shared" si="0"/>
        <v>1.0145865898197604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76BC20-4294-9140-A537-D90B6D5A0D72}">
  <sheetPr codeName="Sheet7"/>
  <dimension ref="A1:BP1213"/>
  <sheetViews>
    <sheetView topLeftCell="T1" workbookViewId="0">
      <selection activeCell="AI2" sqref="AI2"/>
    </sheetView>
  </sheetViews>
  <sheetFormatPr baseColWidth="10" defaultColWidth="8.83203125" defaultRowHeight="15" x14ac:dyDescent="0.2"/>
  <cols>
    <col min="1" max="1" width="9.6640625" bestFit="1" customWidth="1"/>
    <col min="2" max="2" width="14.6640625" bestFit="1" customWidth="1"/>
    <col min="3" max="3" width="24.5" customWidth="1"/>
    <col min="11" max="11" width="23.83203125" customWidth="1"/>
    <col min="15" max="24" width="8.83203125" customWidth="1"/>
    <col min="25" max="25" width="30.83203125" customWidth="1"/>
    <col min="28" max="30" width="30.1640625" customWidth="1"/>
  </cols>
  <sheetData>
    <row r="1" spans="1:6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t="s">
        <v>1641</v>
      </c>
      <c r="BG1" t="s">
        <v>1642</v>
      </c>
      <c r="BH1" t="s">
        <v>1645</v>
      </c>
      <c r="BI1" t="s">
        <v>1644</v>
      </c>
      <c r="BJ1" t="s">
        <v>1646</v>
      </c>
      <c r="BK1" t="s">
        <v>1668</v>
      </c>
      <c r="BL1" t="s">
        <v>1669</v>
      </c>
      <c r="BM1" t="s">
        <v>1670</v>
      </c>
      <c r="BN1" t="s">
        <v>1671</v>
      </c>
      <c r="BO1" t="s">
        <v>1672</v>
      </c>
      <c r="BP1" t="s">
        <v>1694</v>
      </c>
    </row>
    <row r="2" spans="1:68" x14ac:dyDescent="0.2">
      <c r="A2">
        <v>1</v>
      </c>
      <c r="B2" s="2">
        <v>44092.660162037035</v>
      </c>
      <c r="C2" t="s">
        <v>57</v>
      </c>
      <c r="D2">
        <v>36</v>
      </c>
      <c r="E2">
        <v>32</v>
      </c>
      <c r="F2">
        <v>1</v>
      </c>
      <c r="G2">
        <v>1</v>
      </c>
      <c r="H2">
        <v>2</v>
      </c>
      <c r="I2">
        <v>2</v>
      </c>
      <c r="J2">
        <v>1</v>
      </c>
      <c r="L2">
        <v>1</v>
      </c>
      <c r="M2">
        <v>0</v>
      </c>
      <c r="N2">
        <v>1</v>
      </c>
      <c r="O2">
        <v>7</v>
      </c>
      <c r="P2">
        <v>7</v>
      </c>
      <c r="Q2">
        <v>7</v>
      </c>
      <c r="R2">
        <v>7</v>
      </c>
      <c r="S2">
        <v>7</v>
      </c>
      <c r="T2">
        <v>7</v>
      </c>
      <c r="U2">
        <v>6</v>
      </c>
      <c r="V2">
        <v>7</v>
      </c>
      <c r="W2">
        <v>6</v>
      </c>
      <c r="X2">
        <v>7</v>
      </c>
      <c r="Y2">
        <v>1984</v>
      </c>
      <c r="Z2">
        <v>1</v>
      </c>
      <c r="AA2">
        <v>2</v>
      </c>
      <c r="AE2">
        <v>1</v>
      </c>
      <c r="AF2">
        <v>1</v>
      </c>
      <c r="AG2">
        <v>1</v>
      </c>
      <c r="AH2">
        <v>1</v>
      </c>
      <c r="AI2">
        <v>1</v>
      </c>
      <c r="AK2">
        <v>1</v>
      </c>
      <c r="AM2">
        <v>1</v>
      </c>
      <c r="AO2">
        <v>3</v>
      </c>
      <c r="AP2">
        <v>1</v>
      </c>
      <c r="AT2">
        <v>1</v>
      </c>
      <c r="AU2">
        <v>1</v>
      </c>
      <c r="AZ2">
        <v>1</v>
      </c>
      <c r="BA2">
        <v>1</v>
      </c>
      <c r="BC2">
        <v>1</v>
      </c>
      <c r="BE2" t="s">
        <v>58</v>
      </c>
      <c r="BF2">
        <f>VLOOKUP($C2,'TIPI Scoring'!$C$1:$AB$1213,22,FALSE)</f>
        <v>4</v>
      </c>
      <c r="BG2">
        <f>VLOOKUP($C2,'TIPI Scoring'!$C$1:$AB$1213,23,FALSE)</f>
        <v>3.5</v>
      </c>
      <c r="BH2">
        <f>VLOOKUP($C2,'TIPI Scoring'!$C$1:$AB$1213,24,FALSE)</f>
        <v>4</v>
      </c>
      <c r="BI2">
        <f>VLOOKUP($C2,'TIPI Scoring'!$C$1:$AB$1213,25,FALSE)</f>
        <v>3.5</v>
      </c>
      <c r="BJ2">
        <f>VLOOKUP($C2,'TIPI Scoring'!$C$1:$AB$1213,26,FALSE)</f>
        <v>4</v>
      </c>
      <c r="BK2" t="s">
        <v>1651</v>
      </c>
      <c r="BL2" t="s">
        <v>1649</v>
      </c>
      <c r="BM2" t="s">
        <v>1649</v>
      </c>
      <c r="BN2" t="s">
        <v>1651</v>
      </c>
      <c r="BO2" t="s">
        <v>1649</v>
      </c>
      <c r="BP2">
        <v>1</v>
      </c>
    </row>
    <row r="3" spans="1:68" x14ac:dyDescent="0.2">
      <c r="A3">
        <v>2</v>
      </c>
      <c r="B3" s="2">
        <v>44092.660173611112</v>
      </c>
      <c r="C3" t="s">
        <v>59</v>
      </c>
      <c r="D3">
        <v>44</v>
      </c>
      <c r="E3">
        <v>46</v>
      </c>
      <c r="F3">
        <v>1</v>
      </c>
      <c r="G3">
        <v>1</v>
      </c>
      <c r="H3">
        <v>1</v>
      </c>
      <c r="I3">
        <v>1</v>
      </c>
      <c r="J3">
        <v>1</v>
      </c>
      <c r="L3">
        <v>1</v>
      </c>
      <c r="M3">
        <v>6</v>
      </c>
      <c r="N3">
        <v>1</v>
      </c>
      <c r="O3">
        <v>5</v>
      </c>
      <c r="P3">
        <v>6</v>
      </c>
      <c r="Q3">
        <v>6</v>
      </c>
      <c r="R3">
        <v>5</v>
      </c>
      <c r="S3">
        <v>6</v>
      </c>
      <c r="T3">
        <v>6</v>
      </c>
      <c r="U3">
        <v>5</v>
      </c>
      <c r="V3">
        <v>5</v>
      </c>
      <c r="W3">
        <v>5</v>
      </c>
      <c r="X3">
        <v>6</v>
      </c>
      <c r="Y3">
        <v>2020</v>
      </c>
      <c r="Z3">
        <v>3</v>
      </c>
      <c r="AA3">
        <v>13</v>
      </c>
      <c r="AD3" t="s">
        <v>60</v>
      </c>
      <c r="AE3">
        <v>2</v>
      </c>
      <c r="AF3">
        <v>2</v>
      </c>
      <c r="AG3">
        <v>2</v>
      </c>
      <c r="AH3">
        <v>2</v>
      </c>
      <c r="AN3">
        <v>1</v>
      </c>
      <c r="AO3">
        <v>2</v>
      </c>
      <c r="AP3">
        <v>1</v>
      </c>
      <c r="AS3">
        <v>1</v>
      </c>
      <c r="AU3">
        <v>1</v>
      </c>
      <c r="BD3">
        <v>1</v>
      </c>
      <c r="BE3" t="s">
        <v>61</v>
      </c>
      <c r="BF3">
        <f>VLOOKUP($C3,'TIPI Scoring'!$C$1:$AB$1213,22,FALSE)</f>
        <v>3.5</v>
      </c>
      <c r="BG3">
        <f>VLOOKUP($C3,'TIPI Scoring'!$C$1:$AB$1213,23,FALSE)</f>
        <v>3.5</v>
      </c>
      <c r="BH3">
        <f>VLOOKUP($C3,'TIPI Scoring'!$C$1:$AB$1213,24,FALSE)</f>
        <v>4.5</v>
      </c>
      <c r="BI3">
        <f>VLOOKUP($C3,'TIPI Scoring'!$C$1:$AB$1213,25,FALSE)</f>
        <v>4</v>
      </c>
      <c r="BJ3">
        <f>VLOOKUP($C3,'TIPI Scoring'!$C$1:$AB$1213,26,FALSE)</f>
        <v>4</v>
      </c>
      <c r="BK3" t="s">
        <v>1651</v>
      </c>
      <c r="BL3" t="s">
        <v>1649</v>
      </c>
      <c r="BM3" t="s">
        <v>1651</v>
      </c>
      <c r="BN3" t="s">
        <v>1651</v>
      </c>
      <c r="BO3" t="s">
        <v>1649</v>
      </c>
      <c r="BP3">
        <v>1</v>
      </c>
    </row>
    <row r="4" spans="1:68" x14ac:dyDescent="0.2">
      <c r="A4">
        <v>3</v>
      </c>
      <c r="B4" s="2">
        <v>44092.661157407405</v>
      </c>
      <c r="C4" t="s">
        <v>62</v>
      </c>
      <c r="D4">
        <v>54</v>
      </c>
      <c r="E4">
        <v>35</v>
      </c>
      <c r="F4">
        <v>1</v>
      </c>
      <c r="G4">
        <v>1</v>
      </c>
      <c r="H4">
        <v>2</v>
      </c>
      <c r="I4">
        <v>1</v>
      </c>
      <c r="J4">
        <v>4</v>
      </c>
      <c r="L4">
        <v>1</v>
      </c>
      <c r="M4">
        <v>2</v>
      </c>
      <c r="N4">
        <v>2</v>
      </c>
      <c r="O4">
        <v>7</v>
      </c>
      <c r="P4">
        <v>1</v>
      </c>
      <c r="Q4">
        <v>7</v>
      </c>
      <c r="R4">
        <v>1</v>
      </c>
      <c r="S4">
        <v>7</v>
      </c>
      <c r="T4">
        <v>7</v>
      </c>
      <c r="U4">
        <v>7</v>
      </c>
      <c r="V4">
        <v>1</v>
      </c>
      <c r="W4">
        <v>7</v>
      </c>
      <c r="X4">
        <v>7</v>
      </c>
      <c r="Y4">
        <v>2014</v>
      </c>
      <c r="Z4">
        <v>4</v>
      </c>
      <c r="AA4">
        <v>7</v>
      </c>
      <c r="AE4">
        <v>2</v>
      </c>
      <c r="AF4">
        <v>2</v>
      </c>
      <c r="AG4">
        <v>2</v>
      </c>
      <c r="AH4">
        <v>2</v>
      </c>
      <c r="AN4">
        <v>1</v>
      </c>
      <c r="AO4">
        <v>6</v>
      </c>
      <c r="AY4">
        <v>1</v>
      </c>
      <c r="BD4">
        <v>1</v>
      </c>
      <c r="BE4" t="s">
        <v>63</v>
      </c>
      <c r="BF4">
        <f>VLOOKUP($C4,'TIPI Scoring'!$C$1:$AB$1213,22,FALSE)</f>
        <v>4</v>
      </c>
      <c r="BG4">
        <f>VLOOKUP($C4,'TIPI Scoring'!$C$1:$AB$1213,23,FALSE)</f>
        <v>7</v>
      </c>
      <c r="BH4">
        <f>VLOOKUP($C4,'TIPI Scoring'!$C$1:$AB$1213,24,FALSE)</f>
        <v>7</v>
      </c>
      <c r="BI4">
        <f>VLOOKUP($C4,'TIPI Scoring'!$C$1:$AB$1213,25,FALSE)</f>
        <v>7</v>
      </c>
      <c r="BJ4">
        <f>VLOOKUP($C4,'TIPI Scoring'!$C$1:$AB$1213,26,FALSE)</f>
        <v>4</v>
      </c>
      <c r="BK4" t="s">
        <v>1651</v>
      </c>
      <c r="BL4" t="s">
        <v>1648</v>
      </c>
      <c r="BM4" t="s">
        <v>1648</v>
      </c>
      <c r="BN4" t="s">
        <v>1648</v>
      </c>
      <c r="BO4" t="s">
        <v>1649</v>
      </c>
      <c r="BP4">
        <v>2</v>
      </c>
    </row>
    <row r="5" spans="1:68" x14ac:dyDescent="0.2">
      <c r="A5">
        <v>4</v>
      </c>
      <c r="B5" s="2">
        <v>44092.661307870374</v>
      </c>
      <c r="C5" t="s">
        <v>64</v>
      </c>
      <c r="D5">
        <v>35</v>
      </c>
      <c r="E5">
        <v>10</v>
      </c>
      <c r="F5">
        <v>1</v>
      </c>
      <c r="G5">
        <v>1</v>
      </c>
      <c r="H5">
        <v>2</v>
      </c>
      <c r="I5">
        <v>1</v>
      </c>
      <c r="J5">
        <v>2</v>
      </c>
      <c r="L5">
        <v>1</v>
      </c>
      <c r="M5">
        <v>4</v>
      </c>
      <c r="N5">
        <v>2</v>
      </c>
      <c r="O5">
        <v>3</v>
      </c>
      <c r="P5">
        <v>3</v>
      </c>
      <c r="Q5">
        <v>5</v>
      </c>
      <c r="R5">
        <v>3</v>
      </c>
      <c r="S5">
        <v>6</v>
      </c>
      <c r="T5">
        <v>5</v>
      </c>
      <c r="U5">
        <v>4</v>
      </c>
      <c r="V5">
        <v>2</v>
      </c>
      <c r="W5">
        <v>5</v>
      </c>
      <c r="X5">
        <v>2</v>
      </c>
      <c r="Y5">
        <v>2016</v>
      </c>
      <c r="Z5">
        <v>1</v>
      </c>
      <c r="AA5">
        <v>1</v>
      </c>
      <c r="AE5">
        <v>2</v>
      </c>
      <c r="AF5">
        <v>2</v>
      </c>
      <c r="AG5">
        <v>3</v>
      </c>
      <c r="AH5">
        <v>2</v>
      </c>
      <c r="AI5">
        <v>1</v>
      </c>
      <c r="AK5">
        <v>1</v>
      </c>
      <c r="AM5">
        <v>1</v>
      </c>
      <c r="AO5">
        <v>1</v>
      </c>
      <c r="AP5">
        <v>1</v>
      </c>
      <c r="AR5">
        <v>1</v>
      </c>
      <c r="AT5">
        <v>1</v>
      </c>
      <c r="BA5">
        <v>1</v>
      </c>
      <c r="BE5" t="s">
        <v>61</v>
      </c>
      <c r="BF5">
        <f>VLOOKUP($C5,'TIPI Scoring'!$C$1:$AB$1213,22,FALSE)</f>
        <v>3</v>
      </c>
      <c r="BG5">
        <f>VLOOKUP($C5,'TIPI Scoring'!$C$1:$AB$1213,23,FALSE)</f>
        <v>4.5</v>
      </c>
      <c r="BH5">
        <f>VLOOKUP($C5,'TIPI Scoring'!$C$1:$AB$1213,24,FALSE)</f>
        <v>5.5</v>
      </c>
      <c r="BI5">
        <f>VLOOKUP($C5,'TIPI Scoring'!$C$1:$AB$1213,25,FALSE)</f>
        <v>5</v>
      </c>
      <c r="BJ5">
        <f>VLOOKUP($C5,'TIPI Scoring'!$C$1:$AB$1213,26,FALSE)</f>
        <v>6</v>
      </c>
      <c r="BK5" t="s">
        <v>1651</v>
      </c>
      <c r="BL5" t="s">
        <v>1651</v>
      </c>
      <c r="BM5" t="s">
        <v>1650</v>
      </c>
      <c r="BN5" t="s">
        <v>1650</v>
      </c>
      <c r="BO5" t="s">
        <v>1650</v>
      </c>
      <c r="BP5">
        <v>3</v>
      </c>
    </row>
    <row r="6" spans="1:68" x14ac:dyDescent="0.2">
      <c r="A6">
        <v>5</v>
      </c>
      <c r="B6" s="2">
        <v>44092.661747685182</v>
      </c>
      <c r="C6" t="s">
        <v>65</v>
      </c>
      <c r="D6">
        <v>42</v>
      </c>
      <c r="E6">
        <v>5</v>
      </c>
      <c r="F6">
        <v>1</v>
      </c>
      <c r="G6">
        <v>1</v>
      </c>
      <c r="H6">
        <v>2</v>
      </c>
      <c r="I6">
        <v>2</v>
      </c>
      <c r="J6">
        <v>1</v>
      </c>
      <c r="L6">
        <v>1</v>
      </c>
      <c r="M6">
        <v>4</v>
      </c>
      <c r="N6">
        <v>2</v>
      </c>
      <c r="O6">
        <v>2</v>
      </c>
      <c r="P6">
        <v>6</v>
      </c>
      <c r="Q6">
        <v>7</v>
      </c>
      <c r="R6">
        <v>2</v>
      </c>
      <c r="S6">
        <v>7</v>
      </c>
      <c r="T6">
        <v>6</v>
      </c>
      <c r="U6">
        <v>7</v>
      </c>
      <c r="V6">
        <v>2</v>
      </c>
      <c r="W6">
        <v>7</v>
      </c>
      <c r="X6">
        <v>2</v>
      </c>
      <c r="Y6">
        <v>2014</v>
      </c>
      <c r="Z6">
        <v>1</v>
      </c>
      <c r="AA6">
        <v>9</v>
      </c>
      <c r="AE6">
        <v>2</v>
      </c>
      <c r="AF6">
        <v>1</v>
      </c>
      <c r="AG6">
        <v>1</v>
      </c>
      <c r="AH6">
        <v>2</v>
      </c>
      <c r="AJ6">
        <v>1</v>
      </c>
      <c r="AL6">
        <v>1</v>
      </c>
      <c r="AO6">
        <v>5</v>
      </c>
      <c r="AR6">
        <v>1</v>
      </c>
      <c r="AS6">
        <v>1</v>
      </c>
      <c r="BA6">
        <v>1</v>
      </c>
      <c r="BE6" t="s">
        <v>66</v>
      </c>
      <c r="BF6">
        <f>VLOOKUP($C6,'TIPI Scoring'!$C$1:$AB$1213,22,FALSE)</f>
        <v>2</v>
      </c>
      <c r="BG6">
        <f>VLOOKUP($C6,'TIPI Scoring'!$C$1:$AB$1213,23,FALSE)</f>
        <v>4.5</v>
      </c>
      <c r="BH6">
        <f>VLOOKUP($C6,'TIPI Scoring'!$C$1:$AB$1213,24,FALSE)</f>
        <v>6.5</v>
      </c>
      <c r="BI6">
        <f>VLOOKUP($C6,'TIPI Scoring'!$C$1:$AB$1213,25,FALSE)</f>
        <v>6.5</v>
      </c>
      <c r="BJ6">
        <f>VLOOKUP($C6,'TIPI Scoring'!$C$1:$AB$1213,26,FALSE)</f>
        <v>6.5</v>
      </c>
      <c r="BK6" t="s">
        <v>1649</v>
      </c>
      <c r="BL6" t="s">
        <v>1651</v>
      </c>
      <c r="BM6" t="s">
        <v>1650</v>
      </c>
      <c r="BN6" t="s">
        <v>1648</v>
      </c>
      <c r="BO6" t="s">
        <v>1648</v>
      </c>
      <c r="BP6">
        <v>3</v>
      </c>
    </row>
    <row r="7" spans="1:68" x14ac:dyDescent="0.2">
      <c r="A7">
        <v>6</v>
      </c>
      <c r="B7" s="2">
        <v>44092.661944444444</v>
      </c>
      <c r="C7" t="s">
        <v>67</v>
      </c>
      <c r="D7">
        <v>39</v>
      </c>
      <c r="E7">
        <v>20</v>
      </c>
      <c r="F7">
        <v>1</v>
      </c>
      <c r="G7">
        <v>1</v>
      </c>
      <c r="H7">
        <v>2</v>
      </c>
      <c r="I7">
        <v>2</v>
      </c>
      <c r="J7">
        <v>1</v>
      </c>
      <c r="L7">
        <v>1</v>
      </c>
      <c r="M7">
        <v>4</v>
      </c>
      <c r="N7">
        <v>2</v>
      </c>
      <c r="O7">
        <v>3</v>
      </c>
      <c r="P7">
        <v>3</v>
      </c>
      <c r="Q7">
        <v>4</v>
      </c>
      <c r="R7">
        <v>3</v>
      </c>
      <c r="S7">
        <v>6</v>
      </c>
      <c r="T7">
        <v>3</v>
      </c>
      <c r="U7">
        <v>6</v>
      </c>
      <c r="V7">
        <v>3</v>
      </c>
      <c r="W7">
        <v>6</v>
      </c>
      <c r="X7">
        <v>3</v>
      </c>
      <c r="Y7">
        <v>2000</v>
      </c>
      <c r="Z7">
        <v>2</v>
      </c>
      <c r="AA7">
        <v>1</v>
      </c>
      <c r="AE7">
        <v>2</v>
      </c>
      <c r="AF7">
        <v>2</v>
      </c>
      <c r="AG7">
        <v>2</v>
      </c>
      <c r="AH7">
        <v>2</v>
      </c>
      <c r="AI7">
        <v>1</v>
      </c>
      <c r="AK7">
        <v>1</v>
      </c>
      <c r="AO7">
        <v>2</v>
      </c>
      <c r="AR7">
        <v>1</v>
      </c>
      <c r="AS7">
        <v>1</v>
      </c>
      <c r="AV7">
        <v>1</v>
      </c>
      <c r="BA7">
        <v>1</v>
      </c>
      <c r="BB7">
        <v>1</v>
      </c>
      <c r="BE7" t="s">
        <v>61</v>
      </c>
      <c r="BF7">
        <f>VLOOKUP($C7,'TIPI Scoring'!$C$1:$AB$1213,22,FALSE)</f>
        <v>4</v>
      </c>
      <c r="BG7">
        <f>VLOOKUP($C7,'TIPI Scoring'!$C$1:$AB$1213,23,FALSE)</f>
        <v>5.5</v>
      </c>
      <c r="BH7">
        <f>VLOOKUP($C7,'TIPI Scoring'!$C$1:$AB$1213,24,FALSE)</f>
        <v>4.5</v>
      </c>
      <c r="BI7">
        <f>VLOOKUP($C7,'TIPI Scoring'!$C$1:$AB$1213,25,FALSE)</f>
        <v>5.5</v>
      </c>
      <c r="BJ7">
        <f>VLOOKUP($C7,'TIPI Scoring'!$C$1:$AB$1213,26,FALSE)</f>
        <v>5.5</v>
      </c>
      <c r="BK7" t="s">
        <v>1651</v>
      </c>
      <c r="BL7" t="s">
        <v>1650</v>
      </c>
      <c r="BM7" t="s">
        <v>1651</v>
      </c>
      <c r="BN7" t="s">
        <v>1650</v>
      </c>
      <c r="BO7" t="s">
        <v>1650</v>
      </c>
      <c r="BP7">
        <v>3</v>
      </c>
    </row>
    <row r="8" spans="1:68" x14ac:dyDescent="0.2">
      <c r="A8">
        <v>7</v>
      </c>
      <c r="B8" s="2">
        <v>44092.662361111114</v>
      </c>
      <c r="C8" t="s">
        <v>68</v>
      </c>
      <c r="D8">
        <v>39</v>
      </c>
      <c r="E8">
        <v>25</v>
      </c>
      <c r="F8">
        <v>1</v>
      </c>
      <c r="G8">
        <v>1</v>
      </c>
      <c r="H8">
        <v>2</v>
      </c>
      <c r="I8">
        <v>2</v>
      </c>
      <c r="J8">
        <v>1</v>
      </c>
      <c r="L8">
        <v>2</v>
      </c>
      <c r="M8">
        <v>7</v>
      </c>
      <c r="N8">
        <v>1</v>
      </c>
      <c r="O8">
        <v>5</v>
      </c>
      <c r="P8">
        <v>6</v>
      </c>
      <c r="Q8">
        <v>6</v>
      </c>
      <c r="R8">
        <v>4</v>
      </c>
      <c r="S8">
        <v>5</v>
      </c>
      <c r="T8">
        <v>6</v>
      </c>
      <c r="U8">
        <v>5</v>
      </c>
      <c r="V8">
        <v>5</v>
      </c>
      <c r="W8">
        <v>4</v>
      </c>
      <c r="X8">
        <v>5</v>
      </c>
      <c r="Y8">
        <v>2017</v>
      </c>
      <c r="Z8">
        <v>3</v>
      </c>
      <c r="AA8">
        <v>9</v>
      </c>
      <c r="AE8">
        <v>1</v>
      </c>
      <c r="AF8">
        <v>1</v>
      </c>
      <c r="AG8">
        <v>2</v>
      </c>
      <c r="AH8">
        <v>1</v>
      </c>
      <c r="AK8">
        <v>1</v>
      </c>
      <c r="AO8">
        <v>1</v>
      </c>
      <c r="AQ8">
        <v>1</v>
      </c>
      <c r="BA8">
        <v>1</v>
      </c>
      <c r="BE8" t="s">
        <v>63</v>
      </c>
      <c r="BF8">
        <f>VLOOKUP($C8,'TIPI Scoring'!$C$1:$AB$1213,22,FALSE)</f>
        <v>3.5</v>
      </c>
      <c r="BG8">
        <f>VLOOKUP($C8,'TIPI Scoring'!$C$1:$AB$1213,23,FALSE)</f>
        <v>3.5</v>
      </c>
      <c r="BH8">
        <f>VLOOKUP($C8,'TIPI Scoring'!$C$1:$AB$1213,24,FALSE)</f>
        <v>4.5</v>
      </c>
      <c r="BI8">
        <f>VLOOKUP($C8,'TIPI Scoring'!$C$1:$AB$1213,25,FALSE)</f>
        <v>4</v>
      </c>
      <c r="BJ8">
        <f>VLOOKUP($C8,'TIPI Scoring'!$C$1:$AB$1213,26,FALSE)</f>
        <v>4</v>
      </c>
      <c r="BK8" t="s">
        <v>1651</v>
      </c>
      <c r="BL8" t="s">
        <v>1649</v>
      </c>
      <c r="BM8" t="s">
        <v>1651</v>
      </c>
      <c r="BN8" t="s">
        <v>1651</v>
      </c>
      <c r="BO8" t="s">
        <v>1649</v>
      </c>
      <c r="BP8">
        <v>1</v>
      </c>
    </row>
    <row r="9" spans="1:68" x14ac:dyDescent="0.2">
      <c r="A9">
        <v>8</v>
      </c>
      <c r="B9" s="2">
        <v>44092.662928240738</v>
      </c>
      <c r="C9" t="s">
        <v>69</v>
      </c>
      <c r="D9">
        <v>72</v>
      </c>
      <c r="E9">
        <v>21</v>
      </c>
      <c r="F9">
        <v>1</v>
      </c>
      <c r="G9">
        <v>1</v>
      </c>
      <c r="H9">
        <v>1</v>
      </c>
      <c r="I9">
        <v>0</v>
      </c>
      <c r="J9">
        <v>4</v>
      </c>
      <c r="L9">
        <v>2</v>
      </c>
      <c r="M9">
        <v>35</v>
      </c>
      <c r="N9">
        <v>2</v>
      </c>
      <c r="O9">
        <v>5</v>
      </c>
      <c r="P9">
        <v>1</v>
      </c>
      <c r="Q9">
        <v>5</v>
      </c>
      <c r="R9">
        <v>2</v>
      </c>
      <c r="S9">
        <v>3</v>
      </c>
      <c r="T9">
        <v>1</v>
      </c>
      <c r="U9">
        <v>7</v>
      </c>
      <c r="V9">
        <v>2</v>
      </c>
      <c r="W9">
        <v>6</v>
      </c>
      <c r="X9">
        <v>5</v>
      </c>
      <c r="Y9">
        <v>1976</v>
      </c>
      <c r="Z9">
        <v>2</v>
      </c>
      <c r="AA9">
        <v>7</v>
      </c>
      <c r="AE9">
        <v>2</v>
      </c>
      <c r="AF9">
        <v>2</v>
      </c>
      <c r="AG9">
        <v>2</v>
      </c>
      <c r="AH9">
        <v>2</v>
      </c>
      <c r="AN9">
        <v>1</v>
      </c>
      <c r="AO9">
        <v>3</v>
      </c>
      <c r="AT9">
        <v>1</v>
      </c>
      <c r="AW9">
        <v>1</v>
      </c>
      <c r="AX9">
        <v>1</v>
      </c>
      <c r="BD9">
        <v>1</v>
      </c>
      <c r="BE9" t="s">
        <v>58</v>
      </c>
      <c r="BF9">
        <f>VLOOKUP($C9,'TIPI Scoring'!$C$1:$AB$1213,22,FALSE)</f>
        <v>6</v>
      </c>
      <c r="BG9">
        <f>VLOOKUP($C9,'TIPI Scoring'!$C$1:$AB$1213,23,FALSE)</f>
        <v>7</v>
      </c>
      <c r="BH9">
        <f>VLOOKUP($C9,'TIPI Scoring'!$C$1:$AB$1213,24,FALSE)</f>
        <v>5.5</v>
      </c>
      <c r="BI9">
        <f>VLOOKUP($C9,'TIPI Scoring'!$C$1:$AB$1213,25,FALSE)</f>
        <v>6</v>
      </c>
      <c r="BJ9">
        <f>VLOOKUP($C9,'TIPI Scoring'!$C$1:$AB$1213,26,FALSE)</f>
        <v>3</v>
      </c>
      <c r="BK9" t="s">
        <v>1648</v>
      </c>
      <c r="BL9" t="s">
        <v>1648</v>
      </c>
      <c r="BM9" t="s">
        <v>1650</v>
      </c>
      <c r="BN9" t="s">
        <v>1650</v>
      </c>
      <c r="BO9" t="s">
        <v>1649</v>
      </c>
      <c r="BP9">
        <v>4</v>
      </c>
    </row>
    <row r="10" spans="1:68" x14ac:dyDescent="0.2">
      <c r="A10">
        <v>9</v>
      </c>
      <c r="B10" s="2">
        <v>44092.663206018522</v>
      </c>
      <c r="C10" t="s">
        <v>70</v>
      </c>
      <c r="D10">
        <v>41</v>
      </c>
      <c r="E10">
        <v>10</v>
      </c>
      <c r="F10">
        <v>2</v>
      </c>
      <c r="G10">
        <v>1</v>
      </c>
      <c r="H10">
        <v>3</v>
      </c>
      <c r="I10">
        <v>0</v>
      </c>
      <c r="J10">
        <v>1</v>
      </c>
      <c r="L10">
        <v>2</v>
      </c>
      <c r="M10">
        <v>1</v>
      </c>
      <c r="N10">
        <v>1</v>
      </c>
      <c r="O10">
        <v>3</v>
      </c>
      <c r="P10">
        <v>3</v>
      </c>
      <c r="Q10">
        <v>5</v>
      </c>
      <c r="R10">
        <v>6</v>
      </c>
      <c r="S10">
        <v>5</v>
      </c>
      <c r="T10">
        <v>5</v>
      </c>
      <c r="U10">
        <v>6</v>
      </c>
      <c r="V10">
        <v>3</v>
      </c>
      <c r="W10">
        <v>5</v>
      </c>
      <c r="X10">
        <v>3</v>
      </c>
      <c r="Y10">
        <v>2018</v>
      </c>
      <c r="Z10">
        <v>2</v>
      </c>
      <c r="AA10">
        <v>13</v>
      </c>
      <c r="AD10" t="s">
        <v>71</v>
      </c>
      <c r="AE10">
        <v>2</v>
      </c>
      <c r="AF10">
        <v>2</v>
      </c>
      <c r="AG10">
        <v>2</v>
      </c>
      <c r="AH10">
        <v>1</v>
      </c>
      <c r="AK10">
        <v>1</v>
      </c>
      <c r="AM10">
        <v>1</v>
      </c>
      <c r="AO10">
        <v>1</v>
      </c>
      <c r="AP10">
        <v>1</v>
      </c>
      <c r="AV10">
        <v>1</v>
      </c>
      <c r="AW10">
        <v>1</v>
      </c>
      <c r="AZ10">
        <v>1</v>
      </c>
      <c r="BE10" t="s">
        <v>61</v>
      </c>
      <c r="BF10">
        <f>VLOOKUP($C10,'TIPI Scoring'!$C$1:$AB$1213,22,FALSE)</f>
        <v>3</v>
      </c>
      <c r="BG10">
        <f>VLOOKUP($C10,'TIPI Scoring'!$C$1:$AB$1213,23,FALSE)</f>
        <v>5.5</v>
      </c>
      <c r="BH10">
        <f>VLOOKUP($C10,'TIPI Scoring'!$C$1:$AB$1213,24,FALSE)</f>
        <v>5</v>
      </c>
      <c r="BI10">
        <f>VLOOKUP($C10,'TIPI Scoring'!$C$1:$AB$1213,25,FALSE)</f>
        <v>3.5</v>
      </c>
      <c r="BJ10">
        <f>VLOOKUP($C10,'TIPI Scoring'!$C$1:$AB$1213,26,FALSE)</f>
        <v>5</v>
      </c>
      <c r="BK10" t="s">
        <v>1651</v>
      </c>
      <c r="BL10" t="s">
        <v>1650</v>
      </c>
      <c r="BM10" t="s">
        <v>1651</v>
      </c>
      <c r="BN10" t="s">
        <v>1651</v>
      </c>
      <c r="BO10" t="s">
        <v>1651</v>
      </c>
      <c r="BP10">
        <v>5</v>
      </c>
    </row>
    <row r="11" spans="1:68" x14ac:dyDescent="0.2">
      <c r="A11">
        <v>10</v>
      </c>
      <c r="B11" s="2">
        <v>44092.663472222222</v>
      </c>
      <c r="C11" t="s">
        <v>72</v>
      </c>
      <c r="D11">
        <v>40</v>
      </c>
      <c r="E11">
        <v>30</v>
      </c>
      <c r="F11">
        <v>1</v>
      </c>
      <c r="G11">
        <v>1</v>
      </c>
      <c r="H11">
        <v>2</v>
      </c>
      <c r="I11">
        <v>2</v>
      </c>
      <c r="J11">
        <v>1</v>
      </c>
      <c r="L11">
        <v>2</v>
      </c>
      <c r="M11">
        <v>3</v>
      </c>
      <c r="N11">
        <v>2</v>
      </c>
      <c r="O11">
        <v>3</v>
      </c>
      <c r="P11">
        <v>3</v>
      </c>
      <c r="Q11">
        <v>5</v>
      </c>
      <c r="R11">
        <v>3</v>
      </c>
      <c r="S11">
        <v>5</v>
      </c>
      <c r="T11">
        <v>5</v>
      </c>
      <c r="U11">
        <v>6</v>
      </c>
      <c r="V11">
        <v>2</v>
      </c>
      <c r="W11">
        <v>5</v>
      </c>
      <c r="X11">
        <v>5</v>
      </c>
      <c r="Y11">
        <v>2017</v>
      </c>
      <c r="Z11">
        <v>2</v>
      </c>
      <c r="AA11">
        <v>13</v>
      </c>
      <c r="AD11" t="s">
        <v>73</v>
      </c>
      <c r="AE11">
        <v>2</v>
      </c>
      <c r="AF11">
        <v>2</v>
      </c>
      <c r="AG11">
        <v>2</v>
      </c>
      <c r="AH11">
        <v>2</v>
      </c>
      <c r="AM11">
        <v>1</v>
      </c>
      <c r="AO11">
        <v>2</v>
      </c>
      <c r="AP11">
        <v>1</v>
      </c>
      <c r="AT11">
        <v>1</v>
      </c>
      <c r="AX11">
        <v>1</v>
      </c>
      <c r="BA11">
        <v>1</v>
      </c>
      <c r="BE11" t="s">
        <v>58</v>
      </c>
      <c r="BF11">
        <f>VLOOKUP($C11,'TIPI Scoring'!$C$1:$AB$1213,22,FALSE)</f>
        <v>3</v>
      </c>
      <c r="BG11">
        <f>VLOOKUP($C11,'TIPI Scoring'!$C$1:$AB$1213,23,FALSE)</f>
        <v>5.5</v>
      </c>
      <c r="BH11">
        <f>VLOOKUP($C11,'TIPI Scoring'!$C$1:$AB$1213,24,FALSE)</f>
        <v>5.5</v>
      </c>
      <c r="BI11">
        <f>VLOOKUP($C11,'TIPI Scoring'!$C$1:$AB$1213,25,FALSE)</f>
        <v>5</v>
      </c>
      <c r="BJ11">
        <f>VLOOKUP($C11,'TIPI Scoring'!$C$1:$AB$1213,26,FALSE)</f>
        <v>4</v>
      </c>
      <c r="BK11" t="s">
        <v>1651</v>
      </c>
      <c r="BL11" t="s">
        <v>1650</v>
      </c>
      <c r="BM11" t="s">
        <v>1650</v>
      </c>
      <c r="BN11" t="s">
        <v>1650</v>
      </c>
      <c r="BO11" t="s">
        <v>1649</v>
      </c>
      <c r="BP11">
        <v>2</v>
      </c>
    </row>
    <row r="12" spans="1:68" x14ac:dyDescent="0.2">
      <c r="A12">
        <v>11</v>
      </c>
      <c r="B12" s="2">
        <v>44092.6637962963</v>
      </c>
      <c r="C12" t="s">
        <v>74</v>
      </c>
      <c r="D12">
        <v>56</v>
      </c>
      <c r="E12">
        <v>35</v>
      </c>
      <c r="F12">
        <v>1</v>
      </c>
      <c r="G12">
        <v>1</v>
      </c>
      <c r="H12">
        <v>1</v>
      </c>
      <c r="I12">
        <v>0</v>
      </c>
      <c r="J12">
        <v>1</v>
      </c>
      <c r="L12">
        <v>1</v>
      </c>
      <c r="M12">
        <v>4</v>
      </c>
      <c r="N12">
        <v>2</v>
      </c>
      <c r="O12">
        <v>6</v>
      </c>
      <c r="P12">
        <v>1</v>
      </c>
      <c r="Q12">
        <v>6</v>
      </c>
      <c r="R12">
        <v>1</v>
      </c>
      <c r="S12">
        <v>6</v>
      </c>
      <c r="T12">
        <v>6</v>
      </c>
      <c r="U12">
        <v>6</v>
      </c>
      <c r="V12">
        <v>1</v>
      </c>
      <c r="W12">
        <v>6</v>
      </c>
      <c r="X12">
        <v>6</v>
      </c>
      <c r="Y12">
        <v>2016</v>
      </c>
      <c r="Z12">
        <v>1</v>
      </c>
      <c r="AA12">
        <v>3</v>
      </c>
      <c r="AE12">
        <v>2</v>
      </c>
      <c r="AF12">
        <v>2</v>
      </c>
      <c r="AG12">
        <v>2</v>
      </c>
      <c r="AH12">
        <v>2</v>
      </c>
      <c r="AM12">
        <v>1</v>
      </c>
      <c r="AO12">
        <v>2</v>
      </c>
      <c r="AS12">
        <v>1</v>
      </c>
      <c r="AU12">
        <v>1</v>
      </c>
      <c r="AW12">
        <v>1</v>
      </c>
      <c r="AZ12">
        <v>1</v>
      </c>
      <c r="BA12">
        <v>1</v>
      </c>
      <c r="BB12">
        <v>1</v>
      </c>
      <c r="BE12" t="s">
        <v>63</v>
      </c>
      <c r="BF12">
        <f>VLOOKUP($C12,'TIPI Scoring'!$C$1:$AB$1213,22,FALSE)</f>
        <v>4</v>
      </c>
      <c r="BG12">
        <f>VLOOKUP($C12,'TIPI Scoring'!$C$1:$AB$1213,23,FALSE)</f>
        <v>6.5</v>
      </c>
      <c r="BH12">
        <f>VLOOKUP($C12,'TIPI Scoring'!$C$1:$AB$1213,24,FALSE)</f>
        <v>6.5</v>
      </c>
      <c r="BI12">
        <f>VLOOKUP($C12,'TIPI Scoring'!$C$1:$AB$1213,25,FALSE)</f>
        <v>6.5</v>
      </c>
      <c r="BJ12">
        <f>VLOOKUP($C12,'TIPI Scoring'!$C$1:$AB$1213,26,FALSE)</f>
        <v>4</v>
      </c>
      <c r="BK12" t="s">
        <v>1651</v>
      </c>
      <c r="BL12" t="s">
        <v>1648</v>
      </c>
      <c r="BM12" t="s">
        <v>1650</v>
      </c>
      <c r="BN12" t="s">
        <v>1648</v>
      </c>
      <c r="BO12" t="s">
        <v>1649</v>
      </c>
      <c r="BP12">
        <v>2</v>
      </c>
    </row>
    <row r="13" spans="1:68" x14ac:dyDescent="0.2">
      <c r="A13">
        <v>12</v>
      </c>
      <c r="B13" s="2">
        <v>44092.664548611108</v>
      </c>
      <c r="C13" t="s">
        <v>75</v>
      </c>
      <c r="D13">
        <v>54</v>
      </c>
      <c r="E13">
        <v>32</v>
      </c>
      <c r="F13">
        <v>1</v>
      </c>
      <c r="G13">
        <v>1</v>
      </c>
      <c r="H13">
        <v>3</v>
      </c>
      <c r="I13">
        <v>0</v>
      </c>
      <c r="J13">
        <v>1</v>
      </c>
      <c r="L13">
        <v>2</v>
      </c>
      <c r="M13">
        <v>20</v>
      </c>
      <c r="N13">
        <v>1</v>
      </c>
      <c r="O13">
        <v>5</v>
      </c>
      <c r="P13">
        <v>2</v>
      </c>
      <c r="Q13">
        <v>5</v>
      </c>
      <c r="R13">
        <v>3</v>
      </c>
      <c r="S13">
        <v>5</v>
      </c>
      <c r="T13">
        <v>3</v>
      </c>
      <c r="U13">
        <v>5</v>
      </c>
      <c r="V13">
        <v>2</v>
      </c>
      <c r="W13">
        <v>6</v>
      </c>
      <c r="X13">
        <v>5</v>
      </c>
      <c r="Y13">
        <v>2000</v>
      </c>
      <c r="Z13">
        <v>2</v>
      </c>
      <c r="AA13">
        <v>12</v>
      </c>
      <c r="AC13" t="s">
        <v>76</v>
      </c>
      <c r="AE13">
        <v>2</v>
      </c>
      <c r="AF13">
        <v>3</v>
      </c>
      <c r="AG13">
        <v>2</v>
      </c>
      <c r="AH13">
        <v>2</v>
      </c>
      <c r="AJ13">
        <v>1</v>
      </c>
      <c r="AO13">
        <v>3</v>
      </c>
      <c r="AS13">
        <v>1</v>
      </c>
      <c r="AX13">
        <v>1</v>
      </c>
      <c r="AY13">
        <v>1</v>
      </c>
      <c r="BD13">
        <v>1</v>
      </c>
      <c r="BE13" t="s">
        <v>58</v>
      </c>
      <c r="BF13">
        <f>VLOOKUP($C13,'TIPI Scoring'!$C$1:$AB$1213,22,FALSE)</f>
        <v>5</v>
      </c>
      <c r="BG13">
        <f>VLOOKUP($C13,'TIPI Scoring'!$C$1:$AB$1213,23,FALSE)</f>
        <v>5.5</v>
      </c>
      <c r="BH13">
        <f>VLOOKUP($C13,'TIPI Scoring'!$C$1:$AB$1213,24,FALSE)</f>
        <v>5.5</v>
      </c>
      <c r="BI13">
        <f>VLOOKUP($C13,'TIPI Scoring'!$C$1:$AB$1213,25,FALSE)</f>
        <v>5.5</v>
      </c>
      <c r="BJ13">
        <f>VLOOKUP($C13,'TIPI Scoring'!$C$1:$AB$1213,26,FALSE)</f>
        <v>4</v>
      </c>
      <c r="BK13" t="s">
        <v>1650</v>
      </c>
      <c r="BL13" t="s">
        <v>1650</v>
      </c>
      <c r="BM13" t="s">
        <v>1650</v>
      </c>
      <c r="BN13" t="s">
        <v>1650</v>
      </c>
      <c r="BO13" t="s">
        <v>1649</v>
      </c>
      <c r="BP13">
        <v>2</v>
      </c>
    </row>
    <row r="14" spans="1:68" x14ac:dyDescent="0.2">
      <c r="A14">
        <v>13</v>
      </c>
      <c r="B14" s="2">
        <v>44092.665451388886</v>
      </c>
      <c r="C14" t="s">
        <v>77</v>
      </c>
      <c r="D14">
        <v>57</v>
      </c>
      <c r="E14">
        <v>5</v>
      </c>
      <c r="F14">
        <v>1</v>
      </c>
      <c r="G14">
        <v>1</v>
      </c>
      <c r="H14">
        <v>1</v>
      </c>
      <c r="I14">
        <v>0</v>
      </c>
      <c r="J14">
        <v>4</v>
      </c>
      <c r="L14">
        <v>1</v>
      </c>
      <c r="M14">
        <v>25</v>
      </c>
      <c r="N14">
        <v>2</v>
      </c>
      <c r="O14">
        <v>4</v>
      </c>
      <c r="P14">
        <v>2</v>
      </c>
      <c r="Q14">
        <v>6</v>
      </c>
      <c r="R14">
        <v>2</v>
      </c>
      <c r="S14">
        <v>3</v>
      </c>
      <c r="T14">
        <v>6</v>
      </c>
      <c r="U14">
        <v>6</v>
      </c>
      <c r="V14">
        <v>2</v>
      </c>
      <c r="W14">
        <v>6</v>
      </c>
      <c r="X14">
        <v>6</v>
      </c>
      <c r="Y14">
        <v>2020</v>
      </c>
      <c r="Z14">
        <v>3</v>
      </c>
      <c r="AA14">
        <v>13</v>
      </c>
      <c r="AD14" t="s">
        <v>78</v>
      </c>
      <c r="AE14">
        <v>2</v>
      </c>
      <c r="AF14">
        <v>2</v>
      </c>
      <c r="AG14">
        <v>2</v>
      </c>
      <c r="AH14">
        <v>2</v>
      </c>
      <c r="AN14">
        <v>1</v>
      </c>
      <c r="AO14">
        <v>2</v>
      </c>
      <c r="AP14">
        <v>1</v>
      </c>
      <c r="AT14">
        <v>1</v>
      </c>
      <c r="AV14">
        <v>1</v>
      </c>
      <c r="BD14">
        <v>1</v>
      </c>
      <c r="BE14" t="s">
        <v>66</v>
      </c>
      <c r="BF14">
        <f>VLOOKUP($C14,'TIPI Scoring'!$C$1:$AB$1213,22,FALSE)</f>
        <v>3</v>
      </c>
      <c r="BG14">
        <f>VLOOKUP($C14,'TIPI Scoring'!$C$1:$AB$1213,23,FALSE)</f>
        <v>6</v>
      </c>
      <c r="BH14">
        <f>VLOOKUP($C14,'TIPI Scoring'!$C$1:$AB$1213,24,FALSE)</f>
        <v>6</v>
      </c>
      <c r="BI14">
        <f>VLOOKUP($C14,'TIPI Scoring'!$C$1:$AB$1213,25,FALSE)</f>
        <v>6</v>
      </c>
      <c r="BJ14">
        <f>VLOOKUP($C14,'TIPI Scoring'!$C$1:$AB$1213,26,FALSE)</f>
        <v>2.5</v>
      </c>
      <c r="BK14" t="s">
        <v>1651</v>
      </c>
      <c r="BL14" t="s">
        <v>1650</v>
      </c>
      <c r="BM14" t="s">
        <v>1650</v>
      </c>
      <c r="BN14" t="s">
        <v>1650</v>
      </c>
      <c r="BO14" t="s">
        <v>1649</v>
      </c>
      <c r="BP14">
        <v>2</v>
      </c>
    </row>
    <row r="15" spans="1:68" x14ac:dyDescent="0.2">
      <c r="A15">
        <v>14</v>
      </c>
      <c r="B15" s="2">
        <v>44092.665925925925</v>
      </c>
      <c r="C15" t="s">
        <v>79</v>
      </c>
      <c r="D15">
        <v>47</v>
      </c>
      <c r="E15">
        <v>40</v>
      </c>
      <c r="F15">
        <v>2</v>
      </c>
      <c r="G15">
        <v>1</v>
      </c>
      <c r="H15">
        <v>2</v>
      </c>
      <c r="I15">
        <v>0</v>
      </c>
      <c r="J15">
        <v>1</v>
      </c>
      <c r="L15">
        <v>1</v>
      </c>
      <c r="M15">
        <v>19</v>
      </c>
      <c r="N15">
        <v>1</v>
      </c>
      <c r="O15">
        <v>5</v>
      </c>
      <c r="P15">
        <v>1</v>
      </c>
      <c r="Q15">
        <v>5</v>
      </c>
      <c r="R15">
        <v>6</v>
      </c>
      <c r="S15">
        <v>4</v>
      </c>
      <c r="T15">
        <v>4</v>
      </c>
      <c r="U15">
        <v>7</v>
      </c>
      <c r="V15">
        <v>1</v>
      </c>
      <c r="W15">
        <v>5</v>
      </c>
      <c r="X15">
        <v>6</v>
      </c>
      <c r="Y15">
        <v>2015</v>
      </c>
      <c r="Z15">
        <v>1</v>
      </c>
      <c r="AA15">
        <v>13</v>
      </c>
      <c r="AD15" t="s">
        <v>80</v>
      </c>
      <c r="AE15">
        <v>2</v>
      </c>
      <c r="AF15">
        <v>2</v>
      </c>
      <c r="AG15">
        <v>2</v>
      </c>
      <c r="AH15">
        <v>2</v>
      </c>
      <c r="AN15">
        <v>1</v>
      </c>
      <c r="AO15">
        <v>2</v>
      </c>
      <c r="AP15">
        <v>1</v>
      </c>
      <c r="AQ15">
        <v>1</v>
      </c>
      <c r="AR15">
        <v>1</v>
      </c>
      <c r="BC15">
        <v>1</v>
      </c>
      <c r="BE15" t="s">
        <v>61</v>
      </c>
      <c r="BF15">
        <f>VLOOKUP($C15,'TIPI Scoring'!$C$1:$AB$1213,22,FALSE)</f>
        <v>4.5</v>
      </c>
      <c r="BG15">
        <f>VLOOKUP($C15,'TIPI Scoring'!$C$1:$AB$1213,23,FALSE)</f>
        <v>7</v>
      </c>
      <c r="BH15">
        <f>VLOOKUP($C15,'TIPI Scoring'!$C$1:$AB$1213,24,FALSE)</f>
        <v>6</v>
      </c>
      <c r="BI15">
        <f>VLOOKUP($C15,'TIPI Scoring'!$C$1:$AB$1213,25,FALSE)</f>
        <v>3.5</v>
      </c>
      <c r="BJ15">
        <f>VLOOKUP($C15,'TIPI Scoring'!$C$1:$AB$1213,26,FALSE)</f>
        <v>3</v>
      </c>
      <c r="BK15" t="s">
        <v>1650</v>
      </c>
      <c r="BL15" t="s">
        <v>1648</v>
      </c>
      <c r="BM15" t="s">
        <v>1650</v>
      </c>
      <c r="BN15" t="s">
        <v>1651</v>
      </c>
      <c r="BO15" t="s">
        <v>1649</v>
      </c>
      <c r="BP15">
        <v>6</v>
      </c>
    </row>
    <row r="16" spans="1:68" x14ac:dyDescent="0.2">
      <c r="A16">
        <v>15</v>
      </c>
      <c r="B16" s="2">
        <v>44092.666250000002</v>
      </c>
      <c r="C16" t="s">
        <v>81</v>
      </c>
      <c r="D16">
        <v>63</v>
      </c>
      <c r="E16">
        <v>35</v>
      </c>
      <c r="F16">
        <v>1</v>
      </c>
      <c r="G16">
        <v>1</v>
      </c>
      <c r="H16">
        <v>4</v>
      </c>
      <c r="I16">
        <v>0</v>
      </c>
      <c r="J16">
        <v>4</v>
      </c>
      <c r="L16">
        <v>1</v>
      </c>
      <c r="M16">
        <v>48</v>
      </c>
      <c r="N16">
        <v>2</v>
      </c>
      <c r="O16">
        <v>2</v>
      </c>
      <c r="P16">
        <v>4</v>
      </c>
      <c r="Q16">
        <v>5</v>
      </c>
      <c r="R16">
        <v>4</v>
      </c>
      <c r="S16">
        <v>5</v>
      </c>
      <c r="T16">
        <v>7</v>
      </c>
      <c r="U16">
        <v>6</v>
      </c>
      <c r="V16">
        <v>1</v>
      </c>
      <c r="W16">
        <v>5</v>
      </c>
      <c r="X16">
        <v>1</v>
      </c>
      <c r="Y16">
        <v>2010</v>
      </c>
      <c r="Z16">
        <v>3</v>
      </c>
      <c r="AA16">
        <v>14</v>
      </c>
      <c r="AE16">
        <v>2</v>
      </c>
      <c r="AF16">
        <v>2</v>
      </c>
      <c r="AG16">
        <v>2</v>
      </c>
      <c r="AH16">
        <v>2</v>
      </c>
      <c r="AN16">
        <v>1</v>
      </c>
      <c r="AO16">
        <v>3</v>
      </c>
      <c r="AT16">
        <v>1</v>
      </c>
      <c r="AV16">
        <v>1</v>
      </c>
      <c r="AY16">
        <v>1</v>
      </c>
      <c r="BD16">
        <v>1</v>
      </c>
      <c r="BE16" t="s">
        <v>63</v>
      </c>
      <c r="BF16">
        <f>VLOOKUP($C16,'TIPI Scoring'!$C$1:$AB$1213,22,FALSE)</f>
        <v>1.5</v>
      </c>
      <c r="BG16">
        <f>VLOOKUP($C16,'TIPI Scoring'!$C$1:$AB$1213,23,FALSE)</f>
        <v>5</v>
      </c>
      <c r="BH16">
        <f>VLOOKUP($C16,'TIPI Scoring'!$C$1:$AB$1213,24,FALSE)</f>
        <v>6</v>
      </c>
      <c r="BI16">
        <f>VLOOKUP($C16,'TIPI Scoring'!$C$1:$AB$1213,25,FALSE)</f>
        <v>4.5</v>
      </c>
      <c r="BJ16">
        <f>VLOOKUP($C16,'TIPI Scoring'!$C$1:$AB$1213,26,FALSE)</f>
        <v>6</v>
      </c>
      <c r="BK16" t="s">
        <v>1649</v>
      </c>
      <c r="BL16" t="s">
        <v>1651</v>
      </c>
      <c r="BM16" t="s">
        <v>1650</v>
      </c>
      <c r="BN16" t="s">
        <v>1651</v>
      </c>
      <c r="BO16" t="s">
        <v>1650</v>
      </c>
      <c r="BP16">
        <v>5</v>
      </c>
    </row>
    <row r="17" spans="1:68" x14ac:dyDescent="0.2">
      <c r="A17">
        <v>16</v>
      </c>
      <c r="B17" s="2">
        <v>44092.667048611111</v>
      </c>
      <c r="C17" t="s">
        <v>82</v>
      </c>
      <c r="D17">
        <v>26</v>
      </c>
      <c r="E17">
        <v>33</v>
      </c>
      <c r="F17">
        <v>1</v>
      </c>
      <c r="G17">
        <v>1</v>
      </c>
      <c r="H17">
        <v>2</v>
      </c>
      <c r="I17">
        <v>2</v>
      </c>
      <c r="J17">
        <v>1</v>
      </c>
      <c r="L17">
        <v>1</v>
      </c>
      <c r="M17">
        <v>0</v>
      </c>
      <c r="N17">
        <v>2</v>
      </c>
      <c r="O17">
        <v>5</v>
      </c>
      <c r="P17">
        <v>6</v>
      </c>
      <c r="Q17">
        <v>6</v>
      </c>
      <c r="R17">
        <v>3</v>
      </c>
      <c r="S17">
        <v>5</v>
      </c>
      <c r="T17">
        <v>4</v>
      </c>
      <c r="U17">
        <v>5</v>
      </c>
      <c r="V17">
        <v>1</v>
      </c>
      <c r="W17">
        <v>5</v>
      </c>
      <c r="X17">
        <v>2</v>
      </c>
      <c r="Y17">
        <v>2020</v>
      </c>
      <c r="Z17">
        <v>1</v>
      </c>
      <c r="AA17">
        <v>4</v>
      </c>
      <c r="AE17">
        <v>2</v>
      </c>
      <c r="AF17">
        <v>2</v>
      </c>
      <c r="AG17">
        <v>2</v>
      </c>
      <c r="AH17">
        <v>2</v>
      </c>
      <c r="AI17">
        <v>1</v>
      </c>
      <c r="AO17">
        <v>3</v>
      </c>
      <c r="AP17">
        <v>1</v>
      </c>
      <c r="AS17">
        <v>1</v>
      </c>
      <c r="AY17">
        <v>1</v>
      </c>
      <c r="BD17">
        <v>1</v>
      </c>
      <c r="BE17" t="s">
        <v>61</v>
      </c>
      <c r="BF17">
        <f>VLOOKUP($C17,'TIPI Scoring'!$C$1:$AB$1213,22,FALSE)</f>
        <v>4.5</v>
      </c>
      <c r="BG17">
        <f>VLOOKUP($C17,'TIPI Scoring'!$C$1:$AB$1213,23,FALSE)</f>
        <v>3.5</v>
      </c>
      <c r="BH17">
        <f>VLOOKUP($C17,'TIPI Scoring'!$C$1:$AB$1213,24,FALSE)</f>
        <v>6.5</v>
      </c>
      <c r="BI17">
        <f>VLOOKUP($C17,'TIPI Scoring'!$C$1:$AB$1213,25,FALSE)</f>
        <v>5</v>
      </c>
      <c r="BJ17">
        <f>VLOOKUP($C17,'TIPI Scoring'!$C$1:$AB$1213,26,FALSE)</f>
        <v>5.5</v>
      </c>
      <c r="BK17" t="s">
        <v>1650</v>
      </c>
      <c r="BL17" t="s">
        <v>1649</v>
      </c>
      <c r="BM17" t="s">
        <v>1650</v>
      </c>
      <c r="BN17" t="s">
        <v>1650</v>
      </c>
      <c r="BO17" t="s">
        <v>1650</v>
      </c>
      <c r="BP17">
        <v>3</v>
      </c>
    </row>
    <row r="18" spans="1:68" x14ac:dyDescent="0.2">
      <c r="A18">
        <v>17</v>
      </c>
      <c r="B18" s="2">
        <v>44092.668622685182</v>
      </c>
      <c r="C18" t="s">
        <v>83</v>
      </c>
      <c r="D18">
        <v>29</v>
      </c>
      <c r="E18">
        <v>3</v>
      </c>
      <c r="F18">
        <v>1</v>
      </c>
      <c r="G18">
        <v>1</v>
      </c>
      <c r="H18">
        <v>1</v>
      </c>
      <c r="I18">
        <v>0</v>
      </c>
      <c r="J18">
        <v>1</v>
      </c>
      <c r="L18">
        <v>1</v>
      </c>
      <c r="M18">
        <v>6</v>
      </c>
      <c r="N18">
        <v>1</v>
      </c>
      <c r="O18">
        <v>3</v>
      </c>
      <c r="P18">
        <v>1</v>
      </c>
      <c r="Q18">
        <v>5</v>
      </c>
      <c r="R18">
        <v>2</v>
      </c>
      <c r="S18">
        <v>4</v>
      </c>
      <c r="T18">
        <v>5</v>
      </c>
      <c r="U18">
        <v>4</v>
      </c>
      <c r="V18">
        <v>2</v>
      </c>
      <c r="W18">
        <v>6</v>
      </c>
      <c r="X18">
        <v>4</v>
      </c>
      <c r="Y18">
        <v>2013</v>
      </c>
      <c r="Z18">
        <v>1</v>
      </c>
      <c r="AA18">
        <v>1</v>
      </c>
      <c r="AE18">
        <v>2</v>
      </c>
      <c r="AF18">
        <v>2</v>
      </c>
      <c r="AG18">
        <v>2</v>
      </c>
      <c r="AH18">
        <v>2</v>
      </c>
      <c r="AN18">
        <v>1</v>
      </c>
      <c r="AO18">
        <v>5</v>
      </c>
      <c r="AY18">
        <v>1</v>
      </c>
      <c r="BD18">
        <v>1</v>
      </c>
      <c r="BE18" t="s">
        <v>66</v>
      </c>
      <c r="BF18">
        <f>VLOOKUP($C18,'TIPI Scoring'!$C$1:$AB$1213,22,FALSE)</f>
        <v>3</v>
      </c>
      <c r="BG18">
        <f>VLOOKUP($C18,'TIPI Scoring'!$C$1:$AB$1213,23,FALSE)</f>
        <v>5.5</v>
      </c>
      <c r="BH18">
        <f>VLOOKUP($C18,'TIPI Scoring'!$C$1:$AB$1213,24,FALSE)</f>
        <v>5.5</v>
      </c>
      <c r="BI18">
        <f>VLOOKUP($C18,'TIPI Scoring'!$C$1:$AB$1213,25,FALSE)</f>
        <v>6</v>
      </c>
      <c r="BJ18">
        <f>VLOOKUP($C18,'TIPI Scoring'!$C$1:$AB$1213,26,FALSE)</f>
        <v>4</v>
      </c>
      <c r="BK18" t="s">
        <v>1651</v>
      </c>
      <c r="BL18" t="s">
        <v>1650</v>
      </c>
      <c r="BM18" t="s">
        <v>1650</v>
      </c>
      <c r="BN18" t="s">
        <v>1650</v>
      </c>
      <c r="BO18" t="s">
        <v>1649</v>
      </c>
      <c r="BP18">
        <v>2</v>
      </c>
    </row>
    <row r="19" spans="1:68" x14ac:dyDescent="0.2">
      <c r="A19">
        <v>18</v>
      </c>
      <c r="B19" s="2">
        <v>44092.668923611112</v>
      </c>
      <c r="C19" t="s">
        <v>84</v>
      </c>
      <c r="D19">
        <v>28</v>
      </c>
      <c r="E19">
        <v>18</v>
      </c>
      <c r="F19">
        <v>1</v>
      </c>
      <c r="G19">
        <v>1</v>
      </c>
      <c r="H19">
        <v>3</v>
      </c>
      <c r="I19">
        <v>0</v>
      </c>
      <c r="J19">
        <v>3</v>
      </c>
      <c r="L19">
        <v>1</v>
      </c>
      <c r="M19">
        <v>4</v>
      </c>
      <c r="N19">
        <v>2</v>
      </c>
      <c r="O19">
        <v>5</v>
      </c>
      <c r="P19">
        <v>3</v>
      </c>
      <c r="Q19">
        <v>6</v>
      </c>
      <c r="R19">
        <v>5</v>
      </c>
      <c r="S19">
        <v>6</v>
      </c>
      <c r="T19">
        <v>3</v>
      </c>
      <c r="U19">
        <v>6</v>
      </c>
      <c r="V19">
        <v>3</v>
      </c>
      <c r="W19">
        <v>5</v>
      </c>
      <c r="X19">
        <v>3</v>
      </c>
      <c r="Y19">
        <v>2016</v>
      </c>
      <c r="Z19">
        <v>1</v>
      </c>
      <c r="AA19">
        <v>13</v>
      </c>
      <c r="AD19" t="s">
        <v>85</v>
      </c>
      <c r="AE19">
        <v>2</v>
      </c>
      <c r="AF19">
        <v>3</v>
      </c>
      <c r="AG19">
        <v>2</v>
      </c>
      <c r="AH19">
        <v>2</v>
      </c>
      <c r="AN19">
        <v>1</v>
      </c>
      <c r="AO19">
        <v>3</v>
      </c>
      <c r="AT19">
        <v>1</v>
      </c>
      <c r="AX19">
        <v>1</v>
      </c>
      <c r="AY19">
        <v>1</v>
      </c>
      <c r="BD19">
        <v>1</v>
      </c>
      <c r="BE19" t="s">
        <v>61</v>
      </c>
      <c r="BF19">
        <f>VLOOKUP($C19,'TIPI Scoring'!$C$1:$AB$1213,22,FALSE)</f>
        <v>5</v>
      </c>
      <c r="BG19">
        <f>VLOOKUP($C19,'TIPI Scoring'!$C$1:$AB$1213,23,FALSE)</f>
        <v>5.5</v>
      </c>
      <c r="BH19">
        <f>VLOOKUP($C19,'TIPI Scoring'!$C$1:$AB$1213,24,FALSE)</f>
        <v>5.5</v>
      </c>
      <c r="BI19">
        <f>VLOOKUP($C19,'TIPI Scoring'!$C$1:$AB$1213,25,FALSE)</f>
        <v>4</v>
      </c>
      <c r="BJ19">
        <f>VLOOKUP($C19,'TIPI Scoring'!$C$1:$AB$1213,26,FALSE)</f>
        <v>5.5</v>
      </c>
      <c r="BK19" t="s">
        <v>1650</v>
      </c>
      <c r="BL19" t="s">
        <v>1650</v>
      </c>
      <c r="BM19" t="s">
        <v>1650</v>
      </c>
      <c r="BN19" t="s">
        <v>1651</v>
      </c>
      <c r="BO19" t="s">
        <v>1650</v>
      </c>
      <c r="BP19">
        <v>6</v>
      </c>
    </row>
    <row r="20" spans="1:68" x14ac:dyDescent="0.2">
      <c r="A20">
        <v>19</v>
      </c>
      <c r="B20" s="2">
        <v>44092.669791666667</v>
      </c>
      <c r="C20" t="s">
        <v>86</v>
      </c>
      <c r="D20">
        <v>31</v>
      </c>
      <c r="E20">
        <v>7</v>
      </c>
      <c r="F20">
        <v>2</v>
      </c>
      <c r="G20">
        <v>1</v>
      </c>
      <c r="H20">
        <v>2</v>
      </c>
      <c r="I20">
        <v>2</v>
      </c>
      <c r="J20">
        <v>1</v>
      </c>
      <c r="L20">
        <v>1</v>
      </c>
      <c r="M20">
        <v>9</v>
      </c>
      <c r="N20">
        <v>2</v>
      </c>
      <c r="O20">
        <v>6</v>
      </c>
      <c r="P20">
        <v>1</v>
      </c>
      <c r="Q20">
        <v>6</v>
      </c>
      <c r="R20">
        <v>1</v>
      </c>
      <c r="S20">
        <v>5</v>
      </c>
      <c r="T20">
        <v>6</v>
      </c>
      <c r="U20">
        <v>6</v>
      </c>
      <c r="V20">
        <v>5</v>
      </c>
      <c r="W20">
        <v>6</v>
      </c>
      <c r="X20">
        <v>5</v>
      </c>
      <c r="Y20">
        <v>2011</v>
      </c>
      <c r="Z20">
        <v>1</v>
      </c>
      <c r="AA20">
        <v>11</v>
      </c>
      <c r="AB20" t="s">
        <v>87</v>
      </c>
      <c r="AE20">
        <v>2</v>
      </c>
      <c r="AF20">
        <v>2</v>
      </c>
      <c r="AG20">
        <v>2</v>
      </c>
      <c r="AH20">
        <v>2</v>
      </c>
      <c r="AN20">
        <v>1</v>
      </c>
      <c r="AO20">
        <v>4</v>
      </c>
      <c r="AV20">
        <v>1</v>
      </c>
      <c r="AW20">
        <v>1</v>
      </c>
      <c r="BA20">
        <v>1</v>
      </c>
      <c r="BB20">
        <v>1</v>
      </c>
      <c r="BE20" t="s">
        <v>58</v>
      </c>
      <c r="BF20">
        <f>VLOOKUP($C20,'TIPI Scoring'!$C$1:$AB$1213,22,FALSE)</f>
        <v>4</v>
      </c>
      <c r="BG20">
        <f>VLOOKUP($C20,'TIPI Scoring'!$C$1:$AB$1213,23,FALSE)</f>
        <v>6.5</v>
      </c>
      <c r="BH20">
        <f>VLOOKUP($C20,'TIPI Scoring'!$C$1:$AB$1213,24,FALSE)</f>
        <v>4.5</v>
      </c>
      <c r="BI20">
        <f>VLOOKUP($C20,'TIPI Scoring'!$C$1:$AB$1213,25,FALSE)</f>
        <v>6.5</v>
      </c>
      <c r="BJ20">
        <f>VLOOKUP($C20,'TIPI Scoring'!$C$1:$AB$1213,26,FALSE)</f>
        <v>4</v>
      </c>
      <c r="BK20" t="s">
        <v>1651</v>
      </c>
      <c r="BL20" t="s">
        <v>1648</v>
      </c>
      <c r="BM20" t="s">
        <v>1651</v>
      </c>
      <c r="BN20" t="s">
        <v>1648</v>
      </c>
      <c r="BO20" t="s">
        <v>1649</v>
      </c>
      <c r="BP20">
        <v>2</v>
      </c>
    </row>
    <row r="21" spans="1:68" x14ac:dyDescent="0.2">
      <c r="A21">
        <v>20</v>
      </c>
      <c r="B21" s="2">
        <v>44092.670624999999</v>
      </c>
      <c r="C21" t="s">
        <v>88</v>
      </c>
      <c r="D21">
        <v>25</v>
      </c>
      <c r="E21">
        <v>18</v>
      </c>
      <c r="F21">
        <v>1</v>
      </c>
      <c r="G21">
        <v>1</v>
      </c>
      <c r="H21">
        <v>2</v>
      </c>
      <c r="I21">
        <v>3</v>
      </c>
      <c r="J21">
        <v>3</v>
      </c>
      <c r="L21">
        <v>1</v>
      </c>
      <c r="M21">
        <v>1</v>
      </c>
      <c r="N21">
        <v>2</v>
      </c>
      <c r="O21">
        <v>5</v>
      </c>
      <c r="P21">
        <v>7</v>
      </c>
      <c r="Q21">
        <v>6</v>
      </c>
      <c r="R21">
        <v>7</v>
      </c>
      <c r="S21">
        <v>7</v>
      </c>
      <c r="T21">
        <v>1</v>
      </c>
      <c r="U21">
        <v>5</v>
      </c>
      <c r="V21">
        <v>2</v>
      </c>
      <c r="W21">
        <v>1</v>
      </c>
      <c r="X21">
        <v>2</v>
      </c>
      <c r="Y21">
        <v>2019</v>
      </c>
      <c r="Z21">
        <v>1</v>
      </c>
      <c r="AA21">
        <v>7</v>
      </c>
      <c r="AE21">
        <v>2</v>
      </c>
      <c r="AF21">
        <v>2</v>
      </c>
      <c r="AG21">
        <v>3</v>
      </c>
      <c r="AH21">
        <v>2</v>
      </c>
      <c r="AK21">
        <v>1</v>
      </c>
      <c r="AM21">
        <v>1</v>
      </c>
      <c r="AO21">
        <v>4</v>
      </c>
      <c r="AP21">
        <v>1</v>
      </c>
      <c r="AU21">
        <v>1</v>
      </c>
      <c r="AV21">
        <v>1</v>
      </c>
      <c r="AZ21">
        <v>1</v>
      </c>
      <c r="BC21">
        <v>1</v>
      </c>
      <c r="BE21" t="s">
        <v>61</v>
      </c>
      <c r="BF21">
        <f>VLOOKUP($C21,'TIPI Scoring'!$C$1:$AB$1213,22,FALSE)</f>
        <v>6</v>
      </c>
      <c r="BG21">
        <f>VLOOKUP($C21,'TIPI Scoring'!$C$1:$AB$1213,23,FALSE)</f>
        <v>3</v>
      </c>
      <c r="BH21">
        <f>VLOOKUP($C21,'TIPI Scoring'!$C$1:$AB$1213,24,FALSE)</f>
        <v>6</v>
      </c>
      <c r="BI21">
        <f>VLOOKUP($C21,'TIPI Scoring'!$C$1:$AB$1213,25,FALSE)</f>
        <v>1</v>
      </c>
      <c r="BJ21">
        <f>VLOOKUP($C21,'TIPI Scoring'!$C$1:$AB$1213,26,FALSE)</f>
        <v>6.5</v>
      </c>
      <c r="BK21" t="s">
        <v>1648</v>
      </c>
      <c r="BL21" t="s">
        <v>1649</v>
      </c>
      <c r="BM21" t="s">
        <v>1650</v>
      </c>
      <c r="BN21" t="s">
        <v>1649</v>
      </c>
      <c r="BO21" t="s">
        <v>1648</v>
      </c>
      <c r="BP21">
        <v>7</v>
      </c>
    </row>
    <row r="22" spans="1:68" x14ac:dyDescent="0.2">
      <c r="A22">
        <v>21</v>
      </c>
      <c r="B22" s="2">
        <v>44092.671157407407</v>
      </c>
      <c r="C22" t="s">
        <v>89</v>
      </c>
      <c r="D22">
        <v>30</v>
      </c>
      <c r="E22">
        <v>39</v>
      </c>
      <c r="F22">
        <v>1</v>
      </c>
      <c r="G22">
        <v>1</v>
      </c>
      <c r="H22">
        <v>2</v>
      </c>
      <c r="I22">
        <v>0</v>
      </c>
      <c r="J22">
        <v>1</v>
      </c>
      <c r="L22">
        <v>1</v>
      </c>
      <c r="M22">
        <v>1</v>
      </c>
      <c r="N22">
        <v>2</v>
      </c>
      <c r="O22">
        <v>3</v>
      </c>
      <c r="P22">
        <v>3</v>
      </c>
      <c r="Q22">
        <v>6</v>
      </c>
      <c r="R22">
        <v>4</v>
      </c>
      <c r="S22">
        <v>5</v>
      </c>
      <c r="T22">
        <v>5</v>
      </c>
      <c r="U22">
        <v>4</v>
      </c>
      <c r="V22">
        <v>4</v>
      </c>
      <c r="W22">
        <v>5</v>
      </c>
      <c r="X22">
        <v>2</v>
      </c>
      <c r="Y22">
        <v>2019</v>
      </c>
      <c r="Z22">
        <v>1</v>
      </c>
      <c r="AA22">
        <v>1</v>
      </c>
      <c r="AE22">
        <v>2</v>
      </c>
      <c r="AF22">
        <v>3</v>
      </c>
      <c r="AG22">
        <v>2</v>
      </c>
      <c r="AH22">
        <v>2</v>
      </c>
      <c r="AM22">
        <v>1</v>
      </c>
      <c r="AO22">
        <v>2</v>
      </c>
      <c r="AP22">
        <v>1</v>
      </c>
      <c r="AT22">
        <v>1</v>
      </c>
      <c r="AU22">
        <v>1</v>
      </c>
      <c r="BA22">
        <v>1</v>
      </c>
      <c r="BC22">
        <v>1</v>
      </c>
      <c r="BE22" t="s">
        <v>58</v>
      </c>
      <c r="BF22">
        <f>VLOOKUP($C22,'TIPI Scoring'!$C$1:$AB$1213,22,FALSE)</f>
        <v>3</v>
      </c>
      <c r="BG22">
        <f>VLOOKUP($C22,'TIPI Scoring'!$C$1:$AB$1213,23,FALSE)</f>
        <v>4.5</v>
      </c>
      <c r="BH22">
        <f>VLOOKUP($C22,'TIPI Scoring'!$C$1:$AB$1213,24,FALSE)</f>
        <v>5</v>
      </c>
      <c r="BI22">
        <f>VLOOKUP($C22,'TIPI Scoring'!$C$1:$AB$1213,25,FALSE)</f>
        <v>4.5</v>
      </c>
      <c r="BJ22">
        <f>VLOOKUP($C22,'TIPI Scoring'!$C$1:$AB$1213,26,FALSE)</f>
        <v>5.5</v>
      </c>
      <c r="BK22" t="s">
        <v>1651</v>
      </c>
      <c r="BL22" t="s">
        <v>1651</v>
      </c>
      <c r="BM22" t="s">
        <v>1651</v>
      </c>
      <c r="BN22" t="s">
        <v>1651</v>
      </c>
      <c r="BO22" t="s">
        <v>1650</v>
      </c>
      <c r="BP22">
        <v>3</v>
      </c>
    </row>
    <row r="23" spans="1:68" x14ac:dyDescent="0.2">
      <c r="A23">
        <v>22</v>
      </c>
      <c r="B23" s="2">
        <v>44092.672511574077</v>
      </c>
      <c r="C23" t="s">
        <v>90</v>
      </c>
      <c r="D23">
        <v>69</v>
      </c>
      <c r="E23">
        <v>10</v>
      </c>
      <c r="F23">
        <v>1</v>
      </c>
      <c r="G23">
        <v>1</v>
      </c>
      <c r="H23">
        <v>1</v>
      </c>
      <c r="I23">
        <v>0</v>
      </c>
      <c r="J23">
        <v>3</v>
      </c>
      <c r="L23">
        <v>1</v>
      </c>
      <c r="M23">
        <v>16</v>
      </c>
      <c r="N23">
        <v>1</v>
      </c>
      <c r="O23">
        <v>3</v>
      </c>
      <c r="P23">
        <v>3</v>
      </c>
      <c r="Q23">
        <v>5</v>
      </c>
      <c r="R23">
        <v>5</v>
      </c>
      <c r="S23">
        <v>2</v>
      </c>
      <c r="T23">
        <v>4</v>
      </c>
      <c r="U23">
        <v>3</v>
      </c>
      <c r="V23">
        <v>3</v>
      </c>
      <c r="W23">
        <v>5</v>
      </c>
      <c r="X23">
        <v>3</v>
      </c>
      <c r="Y23">
        <v>1987</v>
      </c>
      <c r="Z23">
        <v>2</v>
      </c>
      <c r="AA23">
        <v>2</v>
      </c>
      <c r="AE23">
        <v>2</v>
      </c>
      <c r="AF23">
        <v>2</v>
      </c>
      <c r="AG23">
        <v>2</v>
      </c>
      <c r="AH23">
        <v>2</v>
      </c>
      <c r="AI23">
        <v>1</v>
      </c>
      <c r="AO23">
        <v>2</v>
      </c>
      <c r="AQ23">
        <v>1</v>
      </c>
      <c r="BA23">
        <v>1</v>
      </c>
      <c r="BE23" t="s">
        <v>61</v>
      </c>
      <c r="BF23">
        <f>VLOOKUP($C23,'TIPI Scoring'!$C$1:$AB$1213,22,FALSE)</f>
        <v>3.5</v>
      </c>
      <c r="BG23">
        <f>VLOOKUP($C23,'TIPI Scoring'!$C$1:$AB$1213,23,FALSE)</f>
        <v>4</v>
      </c>
      <c r="BH23">
        <f>VLOOKUP($C23,'TIPI Scoring'!$C$1:$AB$1213,24,FALSE)</f>
        <v>5</v>
      </c>
      <c r="BI23">
        <f>VLOOKUP($C23,'TIPI Scoring'!$C$1:$AB$1213,25,FALSE)</f>
        <v>4</v>
      </c>
      <c r="BJ23">
        <f>VLOOKUP($C23,'TIPI Scoring'!$C$1:$AB$1213,26,FALSE)</f>
        <v>3.5</v>
      </c>
      <c r="BK23" t="s">
        <v>1651</v>
      </c>
      <c r="BL23" t="s">
        <v>1649</v>
      </c>
      <c r="BM23" t="s">
        <v>1651</v>
      </c>
      <c r="BN23" t="s">
        <v>1651</v>
      </c>
      <c r="BO23" t="s">
        <v>1649</v>
      </c>
      <c r="BP23">
        <v>1</v>
      </c>
    </row>
    <row r="24" spans="1:68" x14ac:dyDescent="0.2">
      <c r="A24">
        <v>23</v>
      </c>
      <c r="B24" s="2">
        <v>44092.673460648148</v>
      </c>
      <c r="C24" t="s">
        <v>91</v>
      </c>
      <c r="D24">
        <v>60</v>
      </c>
      <c r="E24">
        <v>40</v>
      </c>
      <c r="F24">
        <v>1</v>
      </c>
      <c r="G24">
        <v>1</v>
      </c>
      <c r="H24">
        <v>1</v>
      </c>
      <c r="I24">
        <v>2</v>
      </c>
      <c r="J24">
        <v>1</v>
      </c>
      <c r="L24">
        <v>2</v>
      </c>
      <c r="M24">
        <v>0</v>
      </c>
      <c r="N24">
        <v>2</v>
      </c>
      <c r="O24">
        <v>1</v>
      </c>
      <c r="P24">
        <v>4</v>
      </c>
      <c r="Q24">
        <v>7</v>
      </c>
      <c r="R24">
        <v>2</v>
      </c>
      <c r="S24">
        <v>6</v>
      </c>
      <c r="T24">
        <v>7</v>
      </c>
      <c r="U24">
        <v>5</v>
      </c>
      <c r="V24">
        <v>1</v>
      </c>
      <c r="W24">
        <v>6</v>
      </c>
      <c r="X24">
        <v>4</v>
      </c>
      <c r="Y24">
        <v>2020</v>
      </c>
      <c r="Z24">
        <v>2</v>
      </c>
      <c r="AA24">
        <v>11</v>
      </c>
      <c r="AB24" t="s">
        <v>92</v>
      </c>
      <c r="AE24">
        <v>2</v>
      </c>
      <c r="AF24">
        <v>2</v>
      </c>
      <c r="AG24">
        <v>2</v>
      </c>
      <c r="AH24">
        <v>2</v>
      </c>
      <c r="AI24">
        <v>1</v>
      </c>
      <c r="AM24">
        <v>1</v>
      </c>
      <c r="AO24">
        <v>2</v>
      </c>
      <c r="AP24">
        <v>1</v>
      </c>
      <c r="AV24">
        <v>1</v>
      </c>
      <c r="AX24">
        <v>1</v>
      </c>
      <c r="BA24">
        <v>1</v>
      </c>
      <c r="BE24" t="s">
        <v>61</v>
      </c>
      <c r="BF24">
        <f>VLOOKUP($C24,'TIPI Scoring'!$C$1:$AB$1213,22,FALSE)</f>
        <v>1</v>
      </c>
      <c r="BG24">
        <f>VLOOKUP($C24,'TIPI Scoring'!$C$1:$AB$1213,23,FALSE)</f>
        <v>4.5</v>
      </c>
      <c r="BH24">
        <f>VLOOKUP($C24,'TIPI Scoring'!$C$1:$AB$1213,24,FALSE)</f>
        <v>7</v>
      </c>
      <c r="BI24">
        <f>VLOOKUP($C24,'TIPI Scoring'!$C$1:$AB$1213,25,FALSE)</f>
        <v>6</v>
      </c>
      <c r="BJ24">
        <f>VLOOKUP($C24,'TIPI Scoring'!$C$1:$AB$1213,26,FALSE)</f>
        <v>5</v>
      </c>
      <c r="BK24" t="s">
        <v>1649</v>
      </c>
      <c r="BL24" t="s">
        <v>1651</v>
      </c>
      <c r="BM24" t="s">
        <v>1648</v>
      </c>
      <c r="BN24" t="s">
        <v>1650</v>
      </c>
      <c r="BO24" t="s">
        <v>1651</v>
      </c>
      <c r="BP24">
        <v>2</v>
      </c>
    </row>
    <row r="25" spans="1:68" x14ac:dyDescent="0.2">
      <c r="A25">
        <v>24</v>
      </c>
      <c r="B25" s="2">
        <v>44092.673541666663</v>
      </c>
      <c r="C25" t="s">
        <v>93</v>
      </c>
      <c r="D25">
        <v>26</v>
      </c>
      <c r="E25">
        <v>5</v>
      </c>
      <c r="F25">
        <v>2</v>
      </c>
      <c r="G25">
        <v>1</v>
      </c>
      <c r="H25">
        <v>2</v>
      </c>
      <c r="I25">
        <v>1</v>
      </c>
      <c r="J25">
        <v>1</v>
      </c>
      <c r="L25">
        <v>2</v>
      </c>
      <c r="M25">
        <v>4</v>
      </c>
      <c r="N25">
        <v>2</v>
      </c>
      <c r="O25">
        <v>6</v>
      </c>
      <c r="P25">
        <v>6</v>
      </c>
      <c r="Q25">
        <v>7</v>
      </c>
      <c r="R25">
        <v>4</v>
      </c>
      <c r="S25">
        <v>4</v>
      </c>
      <c r="T25">
        <v>7</v>
      </c>
      <c r="U25">
        <v>5</v>
      </c>
      <c r="V25">
        <v>3</v>
      </c>
      <c r="W25">
        <v>5</v>
      </c>
      <c r="X25">
        <v>6</v>
      </c>
      <c r="Y25">
        <v>2017</v>
      </c>
      <c r="Z25">
        <v>1</v>
      </c>
      <c r="AA25">
        <v>9</v>
      </c>
      <c r="AE25">
        <v>2</v>
      </c>
      <c r="AF25">
        <v>1</v>
      </c>
      <c r="AG25">
        <v>1</v>
      </c>
      <c r="AH25">
        <v>2</v>
      </c>
      <c r="AM25">
        <v>1</v>
      </c>
      <c r="AO25">
        <v>3</v>
      </c>
      <c r="AS25">
        <v>1</v>
      </c>
      <c r="AT25">
        <v>1</v>
      </c>
      <c r="AV25">
        <v>1</v>
      </c>
      <c r="BA25">
        <v>1</v>
      </c>
      <c r="BC25">
        <v>1</v>
      </c>
      <c r="BE25" t="s">
        <v>66</v>
      </c>
      <c r="BF25">
        <f>VLOOKUP($C25,'TIPI Scoring'!$C$1:$AB$1213,22,FALSE)</f>
        <v>3.5</v>
      </c>
      <c r="BG25">
        <f>VLOOKUP($C25,'TIPI Scoring'!$C$1:$AB$1213,23,FALSE)</f>
        <v>3.5</v>
      </c>
      <c r="BH25">
        <f>VLOOKUP($C25,'TIPI Scoring'!$C$1:$AB$1213,24,FALSE)</f>
        <v>6</v>
      </c>
      <c r="BI25">
        <f>VLOOKUP($C25,'TIPI Scoring'!$C$1:$AB$1213,25,FALSE)</f>
        <v>4.5</v>
      </c>
      <c r="BJ25">
        <f>VLOOKUP($C25,'TIPI Scoring'!$C$1:$AB$1213,26,FALSE)</f>
        <v>3</v>
      </c>
      <c r="BK25" t="s">
        <v>1651</v>
      </c>
      <c r="BL25" t="s">
        <v>1649</v>
      </c>
      <c r="BM25" t="s">
        <v>1650</v>
      </c>
      <c r="BN25" t="s">
        <v>1651</v>
      </c>
      <c r="BO25" t="s">
        <v>1649</v>
      </c>
      <c r="BP25">
        <v>1</v>
      </c>
    </row>
    <row r="26" spans="1:68" x14ac:dyDescent="0.2">
      <c r="A26">
        <v>25</v>
      </c>
      <c r="B26" s="2">
        <v>44092.673726851855</v>
      </c>
      <c r="C26" t="s">
        <v>94</v>
      </c>
      <c r="D26">
        <v>70</v>
      </c>
      <c r="E26">
        <v>4</v>
      </c>
      <c r="F26">
        <v>1</v>
      </c>
      <c r="G26">
        <v>1</v>
      </c>
      <c r="H26">
        <v>2</v>
      </c>
      <c r="I26">
        <v>0</v>
      </c>
      <c r="J26">
        <v>4</v>
      </c>
      <c r="L26">
        <v>2</v>
      </c>
      <c r="M26">
        <v>13</v>
      </c>
      <c r="N26">
        <v>2</v>
      </c>
      <c r="O26">
        <v>5</v>
      </c>
      <c r="P26">
        <v>1</v>
      </c>
      <c r="Q26">
        <v>6</v>
      </c>
      <c r="R26">
        <v>2</v>
      </c>
      <c r="S26">
        <v>6</v>
      </c>
      <c r="T26">
        <v>5</v>
      </c>
      <c r="U26">
        <v>7</v>
      </c>
      <c r="V26">
        <v>5</v>
      </c>
      <c r="W26">
        <v>6</v>
      </c>
      <c r="X26">
        <v>1</v>
      </c>
      <c r="Y26">
        <v>2007</v>
      </c>
      <c r="Z26">
        <v>2</v>
      </c>
      <c r="AA26">
        <v>13</v>
      </c>
      <c r="AD26" t="s">
        <v>80</v>
      </c>
      <c r="AE26">
        <v>3</v>
      </c>
      <c r="AF26">
        <v>3</v>
      </c>
      <c r="AG26">
        <v>2</v>
      </c>
      <c r="AH26">
        <v>3</v>
      </c>
      <c r="AI26">
        <v>1</v>
      </c>
      <c r="AM26">
        <v>1</v>
      </c>
      <c r="AO26">
        <v>2</v>
      </c>
      <c r="AT26">
        <v>1</v>
      </c>
      <c r="AV26">
        <v>1</v>
      </c>
      <c r="AX26">
        <v>1</v>
      </c>
      <c r="BA26">
        <v>1</v>
      </c>
      <c r="BE26" t="s">
        <v>61</v>
      </c>
      <c r="BF26">
        <f>VLOOKUP($C26,'TIPI Scoring'!$C$1:$AB$1213,22,FALSE)</f>
        <v>4</v>
      </c>
      <c r="BG26">
        <f>VLOOKUP($C26,'TIPI Scoring'!$C$1:$AB$1213,23,FALSE)</f>
        <v>7</v>
      </c>
      <c r="BH26">
        <f>VLOOKUP($C26,'TIPI Scoring'!$C$1:$AB$1213,24,FALSE)</f>
        <v>4.5</v>
      </c>
      <c r="BI26">
        <f>VLOOKUP($C26,'TIPI Scoring'!$C$1:$AB$1213,25,FALSE)</f>
        <v>6</v>
      </c>
      <c r="BJ26">
        <f>VLOOKUP($C26,'TIPI Scoring'!$C$1:$AB$1213,26,FALSE)</f>
        <v>6.5</v>
      </c>
      <c r="BK26" t="s">
        <v>1651</v>
      </c>
      <c r="BL26" t="s">
        <v>1648</v>
      </c>
      <c r="BM26" t="s">
        <v>1651</v>
      </c>
      <c r="BN26" t="s">
        <v>1650</v>
      </c>
      <c r="BO26" t="s">
        <v>1648</v>
      </c>
      <c r="BP26">
        <v>8</v>
      </c>
    </row>
    <row r="27" spans="1:68" x14ac:dyDescent="0.2">
      <c r="A27">
        <v>26</v>
      </c>
      <c r="B27" s="2">
        <v>44092.674884259257</v>
      </c>
      <c r="C27" t="s">
        <v>95</v>
      </c>
      <c r="D27">
        <v>35</v>
      </c>
      <c r="E27">
        <v>4</v>
      </c>
      <c r="F27">
        <v>2</v>
      </c>
      <c r="G27">
        <v>1</v>
      </c>
      <c r="H27">
        <v>3</v>
      </c>
      <c r="I27">
        <v>2</v>
      </c>
      <c r="J27">
        <v>2</v>
      </c>
      <c r="L27">
        <v>2</v>
      </c>
      <c r="M27">
        <v>4</v>
      </c>
      <c r="N27">
        <v>2</v>
      </c>
      <c r="O27">
        <v>2</v>
      </c>
      <c r="P27">
        <v>6</v>
      </c>
      <c r="Q27">
        <v>4</v>
      </c>
      <c r="R27">
        <v>6</v>
      </c>
      <c r="S27">
        <v>6</v>
      </c>
      <c r="T27">
        <v>6</v>
      </c>
      <c r="U27">
        <v>6</v>
      </c>
      <c r="V27">
        <v>2</v>
      </c>
      <c r="W27">
        <v>2</v>
      </c>
      <c r="X27">
        <v>3</v>
      </c>
      <c r="Y27">
        <v>2003</v>
      </c>
      <c r="Z27">
        <v>1</v>
      </c>
      <c r="AA27">
        <v>10</v>
      </c>
      <c r="AE27">
        <v>2</v>
      </c>
      <c r="AF27">
        <v>2</v>
      </c>
      <c r="AG27">
        <v>1</v>
      </c>
      <c r="AH27">
        <v>2</v>
      </c>
      <c r="AJ27">
        <v>1</v>
      </c>
      <c r="AL27">
        <v>1</v>
      </c>
      <c r="AM27">
        <v>1</v>
      </c>
      <c r="AO27">
        <v>5</v>
      </c>
      <c r="AQ27">
        <v>1</v>
      </c>
      <c r="AR27">
        <v>1</v>
      </c>
      <c r="BC27">
        <v>1</v>
      </c>
      <c r="BE27" t="s">
        <v>61</v>
      </c>
      <c r="BF27">
        <f>VLOOKUP($C27,'TIPI Scoring'!$C$1:$AB$1213,22,FALSE)</f>
        <v>2</v>
      </c>
      <c r="BG27">
        <f>VLOOKUP($C27,'TIPI Scoring'!$C$1:$AB$1213,23,FALSE)</f>
        <v>4</v>
      </c>
      <c r="BH27">
        <f>VLOOKUP($C27,'TIPI Scoring'!$C$1:$AB$1213,24,FALSE)</f>
        <v>5</v>
      </c>
      <c r="BI27">
        <f>VLOOKUP($C27,'TIPI Scoring'!$C$1:$AB$1213,25,FALSE)</f>
        <v>2</v>
      </c>
      <c r="BJ27">
        <f>VLOOKUP($C27,'TIPI Scoring'!$C$1:$AB$1213,26,FALSE)</f>
        <v>5.5</v>
      </c>
      <c r="BK27" t="s">
        <v>1649</v>
      </c>
      <c r="BL27" t="s">
        <v>1649</v>
      </c>
      <c r="BM27" t="s">
        <v>1651</v>
      </c>
      <c r="BN27" t="s">
        <v>1649</v>
      </c>
      <c r="BO27" t="s">
        <v>1650</v>
      </c>
      <c r="BP27">
        <v>5</v>
      </c>
    </row>
    <row r="28" spans="1:68" x14ac:dyDescent="0.2">
      <c r="A28">
        <v>27</v>
      </c>
      <c r="B28" s="2">
        <v>44092.675636574073</v>
      </c>
      <c r="C28" t="s">
        <v>96</v>
      </c>
      <c r="D28">
        <v>24</v>
      </c>
      <c r="E28">
        <v>25</v>
      </c>
      <c r="F28">
        <v>1</v>
      </c>
      <c r="G28">
        <v>1</v>
      </c>
      <c r="H28">
        <v>2</v>
      </c>
      <c r="I28">
        <v>0</v>
      </c>
      <c r="J28">
        <v>1</v>
      </c>
      <c r="L28">
        <v>2</v>
      </c>
      <c r="M28">
        <v>2</v>
      </c>
      <c r="N28">
        <v>2</v>
      </c>
      <c r="O28">
        <v>5</v>
      </c>
      <c r="P28">
        <v>5</v>
      </c>
      <c r="Q28">
        <v>4</v>
      </c>
      <c r="R28">
        <v>3</v>
      </c>
      <c r="S28">
        <v>5</v>
      </c>
      <c r="T28">
        <v>4</v>
      </c>
      <c r="U28">
        <v>5</v>
      </c>
      <c r="V28">
        <v>5</v>
      </c>
      <c r="W28">
        <v>3</v>
      </c>
      <c r="X28">
        <v>5</v>
      </c>
      <c r="Y28">
        <v>2017</v>
      </c>
      <c r="Z28">
        <v>3</v>
      </c>
      <c r="AA28">
        <v>10</v>
      </c>
      <c r="AE28">
        <v>2</v>
      </c>
      <c r="AF28">
        <v>2</v>
      </c>
      <c r="AG28">
        <v>1</v>
      </c>
      <c r="AH28">
        <v>2</v>
      </c>
      <c r="AJ28">
        <v>1</v>
      </c>
      <c r="AO28">
        <v>3</v>
      </c>
      <c r="AQ28">
        <v>1</v>
      </c>
      <c r="AU28">
        <v>1</v>
      </c>
      <c r="AV28">
        <v>1</v>
      </c>
      <c r="AZ28">
        <v>1</v>
      </c>
      <c r="BB28">
        <v>1</v>
      </c>
      <c r="BE28" t="s">
        <v>63</v>
      </c>
      <c r="BF28">
        <f>VLOOKUP($C28,'TIPI Scoring'!$C$1:$AB$1213,22,FALSE)</f>
        <v>4.5</v>
      </c>
      <c r="BG28">
        <f>VLOOKUP($C28,'TIPI Scoring'!$C$1:$AB$1213,23,FALSE)</f>
        <v>4</v>
      </c>
      <c r="BH28">
        <f>VLOOKUP($C28,'TIPI Scoring'!$C$1:$AB$1213,24,FALSE)</f>
        <v>3.5</v>
      </c>
      <c r="BI28">
        <f>VLOOKUP($C28,'TIPI Scoring'!$C$1:$AB$1213,25,FALSE)</f>
        <v>4</v>
      </c>
      <c r="BJ28">
        <f>VLOOKUP($C28,'TIPI Scoring'!$C$1:$AB$1213,26,FALSE)</f>
        <v>4</v>
      </c>
      <c r="BK28" t="s">
        <v>1650</v>
      </c>
      <c r="BL28" t="s">
        <v>1649</v>
      </c>
      <c r="BM28" t="s">
        <v>1649</v>
      </c>
      <c r="BN28" t="s">
        <v>1651</v>
      </c>
      <c r="BO28" t="s">
        <v>1649</v>
      </c>
      <c r="BP28">
        <v>1</v>
      </c>
    </row>
    <row r="29" spans="1:68" x14ac:dyDescent="0.2">
      <c r="A29">
        <v>28</v>
      </c>
      <c r="B29" s="2">
        <v>44092.676666666666</v>
      </c>
      <c r="C29" t="s">
        <v>97</v>
      </c>
      <c r="D29">
        <v>53</v>
      </c>
      <c r="E29">
        <v>14</v>
      </c>
      <c r="F29">
        <v>1</v>
      </c>
      <c r="G29">
        <v>1</v>
      </c>
      <c r="H29">
        <v>3</v>
      </c>
      <c r="I29">
        <v>1</v>
      </c>
      <c r="J29">
        <v>1</v>
      </c>
      <c r="L29">
        <v>1</v>
      </c>
      <c r="M29">
        <v>20</v>
      </c>
      <c r="N29">
        <v>1</v>
      </c>
      <c r="O29">
        <v>5</v>
      </c>
      <c r="P29">
        <v>5</v>
      </c>
      <c r="Q29">
        <v>7</v>
      </c>
      <c r="R29">
        <v>5</v>
      </c>
      <c r="S29">
        <v>6</v>
      </c>
      <c r="T29">
        <v>6</v>
      </c>
      <c r="U29">
        <v>6</v>
      </c>
      <c r="V29">
        <v>2</v>
      </c>
      <c r="W29">
        <v>7</v>
      </c>
      <c r="X29">
        <v>5</v>
      </c>
      <c r="Y29">
        <v>1999</v>
      </c>
      <c r="Z29">
        <v>1</v>
      </c>
      <c r="AA29">
        <v>12</v>
      </c>
      <c r="AC29" t="s">
        <v>98</v>
      </c>
      <c r="AE29">
        <v>1</v>
      </c>
      <c r="AF29">
        <v>2</v>
      </c>
      <c r="AG29">
        <v>1</v>
      </c>
      <c r="AH29">
        <v>1</v>
      </c>
      <c r="AN29">
        <v>1</v>
      </c>
      <c r="AO29">
        <v>4</v>
      </c>
      <c r="AU29">
        <v>1</v>
      </c>
      <c r="AW29">
        <v>1</v>
      </c>
      <c r="AY29">
        <v>1</v>
      </c>
      <c r="BD29">
        <v>1</v>
      </c>
      <c r="BE29" t="s">
        <v>63</v>
      </c>
      <c r="BF29">
        <f>VLOOKUP($C29,'TIPI Scoring'!$C$1:$AB$1213,22,FALSE)</f>
        <v>3.5</v>
      </c>
      <c r="BG29">
        <f>VLOOKUP($C29,'TIPI Scoring'!$C$1:$AB$1213,23,FALSE)</f>
        <v>4.5</v>
      </c>
      <c r="BH29">
        <f>VLOOKUP($C29,'TIPI Scoring'!$C$1:$AB$1213,24,FALSE)</f>
        <v>6.5</v>
      </c>
      <c r="BI29">
        <f>VLOOKUP($C29,'TIPI Scoring'!$C$1:$AB$1213,25,FALSE)</f>
        <v>5</v>
      </c>
      <c r="BJ29">
        <f>VLOOKUP($C29,'TIPI Scoring'!$C$1:$AB$1213,26,FALSE)</f>
        <v>4.5</v>
      </c>
      <c r="BK29" t="s">
        <v>1651</v>
      </c>
      <c r="BL29" t="s">
        <v>1651</v>
      </c>
      <c r="BM29" t="s">
        <v>1650</v>
      </c>
      <c r="BN29" t="s">
        <v>1650</v>
      </c>
      <c r="BO29" t="s">
        <v>1651</v>
      </c>
      <c r="BP29">
        <v>3</v>
      </c>
    </row>
    <row r="30" spans="1:68" x14ac:dyDescent="0.2">
      <c r="A30">
        <v>29</v>
      </c>
      <c r="B30" s="2">
        <v>44092.676770833335</v>
      </c>
      <c r="C30" t="s">
        <v>99</v>
      </c>
      <c r="D30">
        <v>28</v>
      </c>
      <c r="E30">
        <v>16</v>
      </c>
      <c r="F30">
        <v>1</v>
      </c>
      <c r="G30">
        <v>1</v>
      </c>
      <c r="H30">
        <v>2</v>
      </c>
      <c r="I30">
        <v>2</v>
      </c>
      <c r="J30">
        <v>1</v>
      </c>
      <c r="L30">
        <v>1</v>
      </c>
      <c r="M30">
        <v>9</v>
      </c>
      <c r="N30">
        <v>2</v>
      </c>
      <c r="O30">
        <v>4</v>
      </c>
      <c r="P30">
        <v>4</v>
      </c>
      <c r="Q30">
        <v>4</v>
      </c>
      <c r="R30">
        <v>4</v>
      </c>
      <c r="S30">
        <v>4</v>
      </c>
      <c r="T30">
        <v>4</v>
      </c>
      <c r="U30">
        <v>4</v>
      </c>
      <c r="V30">
        <v>5</v>
      </c>
      <c r="W30">
        <v>5</v>
      </c>
      <c r="X30">
        <v>4</v>
      </c>
      <c r="Y30">
        <v>2018</v>
      </c>
      <c r="Z30">
        <v>1</v>
      </c>
      <c r="AA30">
        <v>1</v>
      </c>
      <c r="AE30">
        <v>3</v>
      </c>
      <c r="AF30">
        <v>3</v>
      </c>
      <c r="AG30">
        <v>3</v>
      </c>
      <c r="AH30">
        <v>3</v>
      </c>
      <c r="AK30">
        <v>1</v>
      </c>
      <c r="AO30">
        <v>4</v>
      </c>
      <c r="AP30">
        <v>1</v>
      </c>
      <c r="AV30">
        <v>1</v>
      </c>
      <c r="AX30">
        <v>1</v>
      </c>
      <c r="BD30">
        <v>1</v>
      </c>
      <c r="BE30" t="s">
        <v>63</v>
      </c>
      <c r="BF30">
        <f>VLOOKUP($C30,'TIPI Scoring'!$C$1:$AB$1213,22,FALSE)</f>
        <v>4</v>
      </c>
      <c r="BG30">
        <f>VLOOKUP($C30,'TIPI Scoring'!$C$1:$AB$1213,23,FALSE)</f>
        <v>4</v>
      </c>
      <c r="BH30">
        <f>VLOOKUP($C30,'TIPI Scoring'!$C$1:$AB$1213,24,FALSE)</f>
        <v>3.5</v>
      </c>
      <c r="BI30">
        <f>VLOOKUP($C30,'TIPI Scoring'!$C$1:$AB$1213,25,FALSE)</f>
        <v>4.5</v>
      </c>
      <c r="BJ30">
        <f>VLOOKUP($C30,'TIPI Scoring'!$C$1:$AB$1213,26,FALSE)</f>
        <v>4</v>
      </c>
      <c r="BK30" t="s">
        <v>1651</v>
      </c>
      <c r="BL30" t="s">
        <v>1649</v>
      </c>
      <c r="BM30" t="s">
        <v>1649</v>
      </c>
      <c r="BN30" t="s">
        <v>1651</v>
      </c>
      <c r="BO30" t="s">
        <v>1649</v>
      </c>
      <c r="BP30">
        <v>1</v>
      </c>
    </row>
    <row r="31" spans="1:68" x14ac:dyDescent="0.2">
      <c r="A31">
        <v>30</v>
      </c>
      <c r="B31" s="2">
        <v>44092.677731481483</v>
      </c>
      <c r="C31" t="s">
        <v>100</v>
      </c>
      <c r="D31">
        <v>42</v>
      </c>
      <c r="E31">
        <v>46</v>
      </c>
      <c r="F31">
        <v>1</v>
      </c>
      <c r="G31">
        <v>1</v>
      </c>
      <c r="H31">
        <v>2</v>
      </c>
      <c r="I31">
        <v>1</v>
      </c>
      <c r="J31">
        <v>1</v>
      </c>
      <c r="L31">
        <v>1</v>
      </c>
      <c r="M31">
        <v>15</v>
      </c>
      <c r="N31">
        <v>2</v>
      </c>
      <c r="O31">
        <v>4</v>
      </c>
      <c r="P31">
        <v>2</v>
      </c>
      <c r="Q31">
        <v>6</v>
      </c>
      <c r="R31">
        <v>1</v>
      </c>
      <c r="S31">
        <v>5</v>
      </c>
      <c r="T31">
        <v>7</v>
      </c>
      <c r="U31">
        <v>7</v>
      </c>
      <c r="V31">
        <v>1</v>
      </c>
      <c r="W31">
        <v>6</v>
      </c>
      <c r="X31">
        <v>1</v>
      </c>
      <c r="Y31">
        <v>2005</v>
      </c>
      <c r="Z31">
        <v>1</v>
      </c>
      <c r="AA31">
        <v>13</v>
      </c>
      <c r="AD31" t="s">
        <v>101</v>
      </c>
      <c r="AE31">
        <v>3</v>
      </c>
      <c r="AF31">
        <v>2</v>
      </c>
      <c r="AG31">
        <v>2</v>
      </c>
      <c r="AH31">
        <v>2</v>
      </c>
      <c r="AJ31">
        <v>1</v>
      </c>
      <c r="AO31">
        <v>2</v>
      </c>
      <c r="AP31">
        <v>1</v>
      </c>
      <c r="BA31">
        <v>1</v>
      </c>
      <c r="BC31">
        <v>1</v>
      </c>
      <c r="BE31" t="s">
        <v>61</v>
      </c>
      <c r="BF31">
        <f>VLOOKUP($C31,'TIPI Scoring'!$C$1:$AB$1213,22,FALSE)</f>
        <v>2.5</v>
      </c>
      <c r="BG31">
        <f>VLOOKUP($C31,'TIPI Scoring'!$C$1:$AB$1213,23,FALSE)</f>
        <v>6.5</v>
      </c>
      <c r="BH31">
        <f>VLOOKUP($C31,'TIPI Scoring'!$C$1:$AB$1213,24,FALSE)</f>
        <v>6.5</v>
      </c>
      <c r="BI31">
        <f>VLOOKUP($C31,'TIPI Scoring'!$C$1:$AB$1213,25,FALSE)</f>
        <v>6.5</v>
      </c>
      <c r="BJ31">
        <f>VLOOKUP($C31,'TIPI Scoring'!$C$1:$AB$1213,26,FALSE)</f>
        <v>6</v>
      </c>
      <c r="BK31" t="s">
        <v>1649</v>
      </c>
      <c r="BL31" t="s">
        <v>1648</v>
      </c>
      <c r="BM31" t="s">
        <v>1650</v>
      </c>
      <c r="BN31" t="s">
        <v>1648</v>
      </c>
      <c r="BO31" t="s">
        <v>1650</v>
      </c>
      <c r="BP31">
        <v>8</v>
      </c>
    </row>
    <row r="32" spans="1:68" x14ac:dyDescent="0.2">
      <c r="A32">
        <v>31</v>
      </c>
      <c r="B32" s="2">
        <v>44092.680474537039</v>
      </c>
      <c r="C32" t="s">
        <v>102</v>
      </c>
      <c r="D32">
        <v>20</v>
      </c>
      <c r="E32">
        <v>18</v>
      </c>
      <c r="F32">
        <v>1</v>
      </c>
      <c r="G32">
        <v>1</v>
      </c>
      <c r="H32">
        <v>2</v>
      </c>
      <c r="I32">
        <v>0</v>
      </c>
      <c r="J32">
        <v>1</v>
      </c>
      <c r="L32">
        <v>1</v>
      </c>
      <c r="M32">
        <v>6</v>
      </c>
      <c r="N32">
        <v>2</v>
      </c>
      <c r="O32">
        <v>3</v>
      </c>
      <c r="P32">
        <v>4</v>
      </c>
      <c r="Q32">
        <v>5</v>
      </c>
      <c r="R32">
        <v>3</v>
      </c>
      <c r="S32">
        <v>4</v>
      </c>
      <c r="T32">
        <v>5</v>
      </c>
      <c r="U32">
        <v>5</v>
      </c>
      <c r="V32">
        <v>3</v>
      </c>
      <c r="W32">
        <v>6</v>
      </c>
      <c r="X32">
        <v>2</v>
      </c>
      <c r="Y32">
        <v>2014</v>
      </c>
      <c r="Z32">
        <v>1</v>
      </c>
      <c r="AA32">
        <v>14</v>
      </c>
      <c r="AE32">
        <v>2</v>
      </c>
      <c r="AF32">
        <v>2</v>
      </c>
      <c r="AG32">
        <v>3</v>
      </c>
      <c r="AH32">
        <v>3</v>
      </c>
      <c r="AN32">
        <v>1</v>
      </c>
      <c r="AO32">
        <v>2</v>
      </c>
      <c r="AP32">
        <v>1</v>
      </c>
      <c r="AV32">
        <v>1</v>
      </c>
      <c r="AX32">
        <v>1</v>
      </c>
      <c r="AZ32">
        <v>1</v>
      </c>
      <c r="BB32">
        <v>1</v>
      </c>
      <c r="BE32" t="s">
        <v>61</v>
      </c>
      <c r="BF32">
        <f>VLOOKUP($C32,'TIPI Scoring'!$C$1:$AB$1213,22,FALSE)</f>
        <v>3</v>
      </c>
      <c r="BG32">
        <f>VLOOKUP($C32,'TIPI Scoring'!$C$1:$AB$1213,23,FALSE)</f>
        <v>4.5</v>
      </c>
      <c r="BH32">
        <f>VLOOKUP($C32,'TIPI Scoring'!$C$1:$AB$1213,24,FALSE)</f>
        <v>5</v>
      </c>
      <c r="BI32">
        <f>VLOOKUP($C32,'TIPI Scoring'!$C$1:$AB$1213,25,FALSE)</f>
        <v>5.5</v>
      </c>
      <c r="BJ32">
        <f>VLOOKUP($C32,'TIPI Scoring'!$C$1:$AB$1213,26,FALSE)</f>
        <v>5</v>
      </c>
      <c r="BK32" t="s">
        <v>1651</v>
      </c>
      <c r="BL32" t="s">
        <v>1651</v>
      </c>
      <c r="BM32" t="s">
        <v>1651</v>
      </c>
      <c r="BN32" t="s">
        <v>1650</v>
      </c>
      <c r="BO32" t="s">
        <v>1651</v>
      </c>
      <c r="BP32">
        <v>3</v>
      </c>
    </row>
    <row r="33" spans="1:68" x14ac:dyDescent="0.2">
      <c r="A33">
        <v>32</v>
      </c>
      <c r="B33" s="2">
        <v>44092.681354166663</v>
      </c>
      <c r="C33" t="s">
        <v>103</v>
      </c>
      <c r="D33">
        <v>42</v>
      </c>
      <c r="E33">
        <v>32</v>
      </c>
      <c r="F33">
        <v>1</v>
      </c>
      <c r="G33">
        <v>1</v>
      </c>
      <c r="H33">
        <v>2</v>
      </c>
      <c r="I33">
        <v>2</v>
      </c>
      <c r="J33">
        <v>1</v>
      </c>
      <c r="L33">
        <v>1</v>
      </c>
      <c r="M33">
        <v>10</v>
      </c>
      <c r="N33">
        <v>1</v>
      </c>
      <c r="O33">
        <v>7</v>
      </c>
      <c r="P33">
        <v>7</v>
      </c>
      <c r="Q33">
        <v>7</v>
      </c>
      <c r="R33">
        <v>7</v>
      </c>
      <c r="S33">
        <v>7</v>
      </c>
      <c r="T33">
        <v>7</v>
      </c>
      <c r="U33">
        <v>7</v>
      </c>
      <c r="V33">
        <v>7</v>
      </c>
      <c r="W33">
        <v>7</v>
      </c>
      <c r="X33">
        <v>7</v>
      </c>
      <c r="Y33">
        <v>2010</v>
      </c>
      <c r="Z33">
        <v>1</v>
      </c>
      <c r="AA33">
        <v>1</v>
      </c>
      <c r="AE33">
        <v>1</v>
      </c>
      <c r="AF33">
        <v>1</v>
      </c>
      <c r="AG33">
        <v>1</v>
      </c>
      <c r="AH33">
        <v>1</v>
      </c>
      <c r="AI33">
        <v>1</v>
      </c>
      <c r="AJ33">
        <v>1</v>
      </c>
      <c r="AO33">
        <v>2</v>
      </c>
      <c r="AP33">
        <v>1</v>
      </c>
      <c r="AQ33">
        <v>1</v>
      </c>
      <c r="AR33">
        <v>1</v>
      </c>
      <c r="AZ33">
        <v>1</v>
      </c>
      <c r="BA33">
        <v>1</v>
      </c>
      <c r="BE33" t="s">
        <v>58</v>
      </c>
      <c r="BF33">
        <f>VLOOKUP($C33,'TIPI Scoring'!$C$1:$AB$1213,22,FALSE)</f>
        <v>4</v>
      </c>
      <c r="BG33">
        <f>VLOOKUP($C33,'TIPI Scoring'!$C$1:$AB$1213,23,FALSE)</f>
        <v>4</v>
      </c>
      <c r="BH33">
        <f>VLOOKUP($C33,'TIPI Scoring'!$C$1:$AB$1213,24,FALSE)</f>
        <v>4</v>
      </c>
      <c r="BI33">
        <f>VLOOKUP($C33,'TIPI Scoring'!$C$1:$AB$1213,25,FALSE)</f>
        <v>4</v>
      </c>
      <c r="BJ33">
        <f>VLOOKUP($C33,'TIPI Scoring'!$C$1:$AB$1213,26,FALSE)</f>
        <v>4</v>
      </c>
      <c r="BK33" t="s">
        <v>1651</v>
      </c>
      <c r="BL33" t="s">
        <v>1649</v>
      </c>
      <c r="BM33" t="s">
        <v>1649</v>
      </c>
      <c r="BN33" t="s">
        <v>1651</v>
      </c>
      <c r="BO33" t="s">
        <v>1649</v>
      </c>
      <c r="BP33">
        <v>1</v>
      </c>
    </row>
    <row r="34" spans="1:68" x14ac:dyDescent="0.2">
      <c r="A34">
        <v>33</v>
      </c>
      <c r="B34" s="2">
        <v>44092.681759259256</v>
      </c>
      <c r="C34" t="s">
        <v>104</v>
      </c>
      <c r="D34">
        <v>33</v>
      </c>
      <c r="E34">
        <v>38</v>
      </c>
      <c r="F34">
        <v>1</v>
      </c>
      <c r="G34">
        <v>1</v>
      </c>
      <c r="H34">
        <v>2</v>
      </c>
      <c r="I34">
        <v>6</v>
      </c>
      <c r="J34">
        <v>1</v>
      </c>
      <c r="L34">
        <v>1</v>
      </c>
      <c r="M34">
        <v>1</v>
      </c>
      <c r="N34">
        <v>2</v>
      </c>
      <c r="O34">
        <v>2</v>
      </c>
      <c r="P34">
        <v>1</v>
      </c>
      <c r="Q34">
        <v>7</v>
      </c>
      <c r="R34">
        <v>5</v>
      </c>
      <c r="S34">
        <v>5</v>
      </c>
      <c r="T34">
        <v>7</v>
      </c>
      <c r="U34">
        <v>7</v>
      </c>
      <c r="V34">
        <v>1</v>
      </c>
      <c r="W34">
        <v>5</v>
      </c>
      <c r="X34">
        <v>4</v>
      </c>
      <c r="Y34">
        <v>2019</v>
      </c>
      <c r="Z34">
        <v>1</v>
      </c>
      <c r="AA34">
        <v>14</v>
      </c>
      <c r="AE34">
        <v>2</v>
      </c>
      <c r="AF34">
        <v>2</v>
      </c>
      <c r="AG34">
        <v>1</v>
      </c>
      <c r="AH34">
        <v>2</v>
      </c>
      <c r="AJ34">
        <v>1</v>
      </c>
      <c r="AM34">
        <v>1</v>
      </c>
      <c r="AO34">
        <v>5</v>
      </c>
      <c r="AP34">
        <v>1</v>
      </c>
      <c r="AV34">
        <v>1</v>
      </c>
      <c r="AW34">
        <v>1</v>
      </c>
      <c r="BD34">
        <v>1</v>
      </c>
      <c r="BE34" t="s">
        <v>58</v>
      </c>
      <c r="BF34">
        <f>VLOOKUP($C34,'TIPI Scoring'!$C$1:$AB$1213,22,FALSE)</f>
        <v>1.5</v>
      </c>
      <c r="BG34">
        <f>VLOOKUP($C34,'TIPI Scoring'!$C$1:$AB$1213,23,FALSE)</f>
        <v>7</v>
      </c>
      <c r="BH34">
        <f>VLOOKUP($C34,'TIPI Scoring'!$C$1:$AB$1213,24,FALSE)</f>
        <v>7</v>
      </c>
      <c r="BI34">
        <f>VLOOKUP($C34,'TIPI Scoring'!$C$1:$AB$1213,25,FALSE)</f>
        <v>4</v>
      </c>
      <c r="BJ34">
        <f>VLOOKUP($C34,'TIPI Scoring'!$C$1:$AB$1213,26,FALSE)</f>
        <v>4.5</v>
      </c>
      <c r="BK34" t="s">
        <v>1649</v>
      </c>
      <c r="BL34" t="s">
        <v>1648</v>
      </c>
      <c r="BM34" t="s">
        <v>1648</v>
      </c>
      <c r="BN34" t="s">
        <v>1651</v>
      </c>
      <c r="BO34" t="s">
        <v>1651</v>
      </c>
      <c r="BP34">
        <v>5</v>
      </c>
    </row>
    <row r="35" spans="1:68" x14ac:dyDescent="0.2">
      <c r="A35">
        <v>34</v>
      </c>
      <c r="B35" s="2">
        <v>44092.68277777778</v>
      </c>
      <c r="C35" t="s">
        <v>105</v>
      </c>
      <c r="D35">
        <v>69</v>
      </c>
      <c r="E35">
        <v>38</v>
      </c>
      <c r="F35">
        <v>2</v>
      </c>
      <c r="G35">
        <v>1</v>
      </c>
      <c r="H35">
        <v>2</v>
      </c>
      <c r="I35">
        <v>0</v>
      </c>
      <c r="J35">
        <v>4</v>
      </c>
      <c r="L35">
        <v>2</v>
      </c>
      <c r="M35">
        <v>20</v>
      </c>
      <c r="N35">
        <v>2</v>
      </c>
      <c r="O35">
        <v>3</v>
      </c>
      <c r="P35">
        <v>1</v>
      </c>
      <c r="Q35">
        <v>5</v>
      </c>
      <c r="R35">
        <v>2</v>
      </c>
      <c r="S35">
        <v>6</v>
      </c>
      <c r="T35">
        <v>4</v>
      </c>
      <c r="U35">
        <v>6</v>
      </c>
      <c r="V35">
        <v>5</v>
      </c>
      <c r="W35">
        <v>6</v>
      </c>
      <c r="X35">
        <v>3</v>
      </c>
      <c r="Y35">
        <v>2008</v>
      </c>
      <c r="Z35">
        <v>2</v>
      </c>
      <c r="AA35">
        <v>1</v>
      </c>
      <c r="AE35">
        <v>2</v>
      </c>
      <c r="AF35">
        <v>2</v>
      </c>
      <c r="AG35">
        <v>2</v>
      </c>
      <c r="AH35">
        <v>2</v>
      </c>
      <c r="AJ35">
        <v>1</v>
      </c>
      <c r="AM35">
        <v>1</v>
      </c>
      <c r="AO35">
        <v>3</v>
      </c>
      <c r="AP35">
        <v>1</v>
      </c>
      <c r="AV35">
        <v>1</v>
      </c>
      <c r="AY35">
        <v>1</v>
      </c>
      <c r="BD35">
        <v>1</v>
      </c>
      <c r="BE35" t="s">
        <v>58</v>
      </c>
      <c r="BF35">
        <f>VLOOKUP($C35,'TIPI Scoring'!$C$1:$AB$1213,22,FALSE)</f>
        <v>3.5</v>
      </c>
      <c r="BG35">
        <f>VLOOKUP($C35,'TIPI Scoring'!$C$1:$AB$1213,23,FALSE)</f>
        <v>6.5</v>
      </c>
      <c r="BH35">
        <f>VLOOKUP($C35,'TIPI Scoring'!$C$1:$AB$1213,24,FALSE)</f>
        <v>4</v>
      </c>
      <c r="BI35">
        <f>VLOOKUP($C35,'TIPI Scoring'!$C$1:$AB$1213,25,FALSE)</f>
        <v>6</v>
      </c>
      <c r="BJ35">
        <f>VLOOKUP($C35,'TIPI Scoring'!$C$1:$AB$1213,26,FALSE)</f>
        <v>5.5</v>
      </c>
      <c r="BK35" t="s">
        <v>1651</v>
      </c>
      <c r="BL35" t="s">
        <v>1648</v>
      </c>
      <c r="BM35" t="s">
        <v>1649</v>
      </c>
      <c r="BN35" t="s">
        <v>1650</v>
      </c>
      <c r="BO35" t="s">
        <v>1650</v>
      </c>
      <c r="BP35">
        <v>3</v>
      </c>
    </row>
    <row r="36" spans="1:68" x14ac:dyDescent="0.2">
      <c r="A36">
        <v>35</v>
      </c>
      <c r="B36" s="2">
        <v>44092.684490740743</v>
      </c>
      <c r="C36" t="s">
        <v>106</v>
      </c>
      <c r="D36">
        <v>33</v>
      </c>
      <c r="E36">
        <v>12</v>
      </c>
      <c r="F36">
        <v>1</v>
      </c>
      <c r="G36">
        <v>1</v>
      </c>
      <c r="H36">
        <v>1</v>
      </c>
      <c r="I36">
        <v>1</v>
      </c>
      <c r="J36">
        <v>1</v>
      </c>
      <c r="L36">
        <v>1</v>
      </c>
      <c r="M36">
        <v>5</v>
      </c>
      <c r="N36">
        <v>2</v>
      </c>
      <c r="O36">
        <v>1</v>
      </c>
      <c r="P36">
        <v>4</v>
      </c>
      <c r="Q36">
        <v>6</v>
      </c>
      <c r="R36">
        <v>6</v>
      </c>
      <c r="S36">
        <v>5</v>
      </c>
      <c r="T36">
        <v>4</v>
      </c>
      <c r="U36">
        <v>7</v>
      </c>
      <c r="V36">
        <v>5</v>
      </c>
      <c r="W36">
        <v>4</v>
      </c>
      <c r="X36">
        <v>4</v>
      </c>
      <c r="Y36">
        <v>2015</v>
      </c>
      <c r="Z36">
        <v>1</v>
      </c>
      <c r="AA36">
        <v>14</v>
      </c>
      <c r="AE36">
        <v>2</v>
      </c>
      <c r="AF36">
        <v>2</v>
      </c>
      <c r="AG36">
        <v>2</v>
      </c>
      <c r="AH36">
        <v>2</v>
      </c>
      <c r="AI36">
        <v>1</v>
      </c>
      <c r="AJ36">
        <v>1</v>
      </c>
      <c r="AM36">
        <v>1</v>
      </c>
      <c r="AO36">
        <v>5</v>
      </c>
      <c r="AV36">
        <v>1</v>
      </c>
      <c r="AW36">
        <v>1</v>
      </c>
      <c r="AX36">
        <v>1</v>
      </c>
      <c r="BD36">
        <v>1</v>
      </c>
      <c r="BE36" t="s">
        <v>66</v>
      </c>
      <c r="BF36">
        <f>VLOOKUP($C36,'TIPI Scoring'!$C$1:$AB$1213,22,FALSE)</f>
        <v>2.5</v>
      </c>
      <c r="BG36">
        <f>VLOOKUP($C36,'TIPI Scoring'!$C$1:$AB$1213,23,FALSE)</f>
        <v>5.5</v>
      </c>
      <c r="BH36">
        <f>VLOOKUP($C36,'TIPI Scoring'!$C$1:$AB$1213,24,FALSE)</f>
        <v>4.5</v>
      </c>
      <c r="BI36">
        <f>VLOOKUP($C36,'TIPI Scoring'!$C$1:$AB$1213,25,FALSE)</f>
        <v>3</v>
      </c>
      <c r="BJ36">
        <f>VLOOKUP($C36,'TIPI Scoring'!$C$1:$AB$1213,26,FALSE)</f>
        <v>4.5</v>
      </c>
      <c r="BK36" t="s">
        <v>1649</v>
      </c>
      <c r="BL36" t="s">
        <v>1650</v>
      </c>
      <c r="BM36" t="s">
        <v>1651</v>
      </c>
      <c r="BN36" t="s">
        <v>1649</v>
      </c>
      <c r="BO36" t="s">
        <v>1651</v>
      </c>
      <c r="BP36">
        <v>5</v>
      </c>
    </row>
    <row r="37" spans="1:68" x14ac:dyDescent="0.2">
      <c r="A37">
        <v>36</v>
      </c>
      <c r="B37" s="2">
        <v>44092.688460648147</v>
      </c>
      <c r="C37" t="s">
        <v>107</v>
      </c>
      <c r="D37">
        <v>53</v>
      </c>
      <c r="E37">
        <v>18</v>
      </c>
      <c r="F37">
        <v>1</v>
      </c>
      <c r="G37">
        <v>1</v>
      </c>
      <c r="H37">
        <v>3</v>
      </c>
      <c r="I37">
        <v>0</v>
      </c>
      <c r="J37">
        <v>1</v>
      </c>
      <c r="L37">
        <v>2</v>
      </c>
      <c r="M37">
        <v>9</v>
      </c>
      <c r="N37">
        <v>2</v>
      </c>
      <c r="O37">
        <v>4</v>
      </c>
      <c r="P37">
        <v>3</v>
      </c>
      <c r="Q37">
        <v>7</v>
      </c>
      <c r="R37">
        <v>3</v>
      </c>
      <c r="S37">
        <v>6</v>
      </c>
      <c r="T37">
        <v>5</v>
      </c>
      <c r="U37">
        <v>6</v>
      </c>
      <c r="V37">
        <v>2</v>
      </c>
      <c r="W37">
        <v>5</v>
      </c>
      <c r="X37">
        <v>3</v>
      </c>
      <c r="Y37">
        <v>2011</v>
      </c>
      <c r="Z37">
        <v>2</v>
      </c>
      <c r="AA37">
        <v>3</v>
      </c>
      <c r="AE37">
        <v>2</v>
      </c>
      <c r="AF37">
        <v>2</v>
      </c>
      <c r="AG37">
        <v>2</v>
      </c>
      <c r="AH37">
        <v>2</v>
      </c>
      <c r="AJ37">
        <v>1</v>
      </c>
      <c r="AO37">
        <v>2</v>
      </c>
      <c r="AP37">
        <v>1</v>
      </c>
      <c r="AT37">
        <v>1</v>
      </c>
      <c r="AV37">
        <v>1</v>
      </c>
      <c r="AZ37">
        <v>1</v>
      </c>
      <c r="BC37">
        <v>1</v>
      </c>
      <c r="BE37" t="s">
        <v>61</v>
      </c>
      <c r="BF37">
        <f>VLOOKUP($C37,'TIPI Scoring'!$C$1:$AB$1213,22,FALSE)</f>
        <v>3.5</v>
      </c>
      <c r="BG37">
        <f>VLOOKUP($C37,'TIPI Scoring'!$C$1:$AB$1213,23,FALSE)</f>
        <v>5.5</v>
      </c>
      <c r="BH37">
        <f>VLOOKUP($C37,'TIPI Scoring'!$C$1:$AB$1213,24,FALSE)</f>
        <v>6.5</v>
      </c>
      <c r="BI37">
        <f>VLOOKUP($C37,'TIPI Scoring'!$C$1:$AB$1213,25,FALSE)</f>
        <v>5</v>
      </c>
      <c r="BJ37">
        <f>VLOOKUP($C37,'TIPI Scoring'!$C$1:$AB$1213,26,FALSE)</f>
        <v>5.5</v>
      </c>
      <c r="BK37" t="s">
        <v>1651</v>
      </c>
      <c r="BL37" t="s">
        <v>1650</v>
      </c>
      <c r="BM37" t="s">
        <v>1650</v>
      </c>
      <c r="BN37" t="s">
        <v>1650</v>
      </c>
      <c r="BO37" t="s">
        <v>1650</v>
      </c>
      <c r="BP37">
        <v>6</v>
      </c>
    </row>
    <row r="38" spans="1:68" x14ac:dyDescent="0.2">
      <c r="A38">
        <v>37</v>
      </c>
      <c r="B38" s="2">
        <v>44092.711354166669</v>
      </c>
      <c r="C38" t="s">
        <v>108</v>
      </c>
      <c r="D38">
        <v>55</v>
      </c>
      <c r="E38">
        <v>22</v>
      </c>
      <c r="F38">
        <v>1</v>
      </c>
      <c r="G38">
        <v>1</v>
      </c>
      <c r="H38">
        <v>2</v>
      </c>
      <c r="I38">
        <v>1</v>
      </c>
      <c r="J38">
        <v>2</v>
      </c>
      <c r="L38">
        <v>2</v>
      </c>
      <c r="M38">
        <v>10</v>
      </c>
      <c r="N38">
        <v>2</v>
      </c>
      <c r="O38">
        <v>2</v>
      </c>
      <c r="P38">
        <v>2</v>
      </c>
      <c r="Q38">
        <v>4</v>
      </c>
      <c r="R38">
        <v>4</v>
      </c>
      <c r="S38">
        <v>4</v>
      </c>
      <c r="T38">
        <v>4</v>
      </c>
      <c r="U38">
        <v>4</v>
      </c>
      <c r="V38">
        <v>4</v>
      </c>
      <c r="W38">
        <v>5</v>
      </c>
      <c r="X38">
        <v>4</v>
      </c>
      <c r="Y38">
        <v>2013</v>
      </c>
      <c r="Z38">
        <v>1</v>
      </c>
      <c r="AA38">
        <v>1</v>
      </c>
      <c r="AE38">
        <v>3</v>
      </c>
      <c r="AF38">
        <v>3</v>
      </c>
      <c r="AG38">
        <v>3</v>
      </c>
      <c r="AH38">
        <v>3</v>
      </c>
      <c r="AN38">
        <v>1</v>
      </c>
      <c r="AO38">
        <v>4</v>
      </c>
      <c r="AY38">
        <v>1</v>
      </c>
      <c r="BD38">
        <v>1</v>
      </c>
      <c r="BE38" t="s">
        <v>63</v>
      </c>
      <c r="BF38">
        <f>VLOOKUP($C38,'TIPI Scoring'!$C$1:$AB$1213,22,FALSE)</f>
        <v>3</v>
      </c>
      <c r="BG38">
        <f>VLOOKUP($C38,'TIPI Scoring'!$C$1:$AB$1213,23,FALSE)</f>
        <v>5</v>
      </c>
      <c r="BH38">
        <f>VLOOKUP($C38,'TIPI Scoring'!$C$1:$AB$1213,24,FALSE)</f>
        <v>4</v>
      </c>
      <c r="BI38">
        <f>VLOOKUP($C38,'TIPI Scoring'!$C$1:$AB$1213,25,FALSE)</f>
        <v>4.5</v>
      </c>
      <c r="BJ38">
        <f>VLOOKUP($C38,'TIPI Scoring'!$C$1:$AB$1213,26,FALSE)</f>
        <v>4</v>
      </c>
      <c r="BK38" t="s">
        <v>1651</v>
      </c>
      <c r="BL38" t="s">
        <v>1651</v>
      </c>
      <c r="BM38" t="s">
        <v>1649</v>
      </c>
      <c r="BN38" t="s">
        <v>1651</v>
      </c>
      <c r="BO38" t="s">
        <v>1649</v>
      </c>
      <c r="BP38">
        <v>1</v>
      </c>
    </row>
    <row r="39" spans="1:68" x14ac:dyDescent="0.2">
      <c r="A39">
        <v>38</v>
      </c>
      <c r="B39" s="2">
        <v>44092.712152777778</v>
      </c>
      <c r="C39" t="s">
        <v>109</v>
      </c>
      <c r="D39">
        <v>61</v>
      </c>
      <c r="E39">
        <v>40</v>
      </c>
      <c r="F39">
        <v>1</v>
      </c>
      <c r="G39">
        <v>1</v>
      </c>
      <c r="H39">
        <v>1</v>
      </c>
      <c r="I39">
        <v>1</v>
      </c>
      <c r="J39">
        <v>1</v>
      </c>
      <c r="L39">
        <v>1</v>
      </c>
      <c r="M39">
        <v>30</v>
      </c>
      <c r="N39">
        <v>2</v>
      </c>
      <c r="O39">
        <v>3</v>
      </c>
      <c r="P39">
        <v>2</v>
      </c>
      <c r="Q39">
        <v>6</v>
      </c>
      <c r="R39">
        <v>5</v>
      </c>
      <c r="S39">
        <v>6</v>
      </c>
      <c r="T39">
        <v>6</v>
      </c>
      <c r="U39">
        <v>6</v>
      </c>
      <c r="V39">
        <v>1</v>
      </c>
      <c r="W39">
        <v>6</v>
      </c>
      <c r="X39">
        <v>3</v>
      </c>
      <c r="Y39">
        <v>1990</v>
      </c>
      <c r="Z39">
        <v>1</v>
      </c>
      <c r="AA39">
        <v>13</v>
      </c>
      <c r="AD39" t="s">
        <v>110</v>
      </c>
      <c r="AE39">
        <v>1</v>
      </c>
      <c r="AF39">
        <v>2</v>
      </c>
      <c r="AG39">
        <v>1</v>
      </c>
      <c r="AH39">
        <v>1</v>
      </c>
      <c r="AM39">
        <v>1</v>
      </c>
      <c r="AO39">
        <v>2</v>
      </c>
      <c r="AR39">
        <v>1</v>
      </c>
      <c r="AS39">
        <v>1</v>
      </c>
      <c r="AX39">
        <v>1</v>
      </c>
      <c r="BA39">
        <v>1</v>
      </c>
      <c r="BE39" t="s">
        <v>61</v>
      </c>
      <c r="BF39">
        <f>VLOOKUP($C39,'TIPI Scoring'!$C$1:$AB$1213,22,FALSE)</f>
        <v>2.5</v>
      </c>
      <c r="BG39">
        <f>VLOOKUP($C39,'TIPI Scoring'!$C$1:$AB$1213,23,FALSE)</f>
        <v>6</v>
      </c>
      <c r="BH39">
        <f>VLOOKUP($C39,'TIPI Scoring'!$C$1:$AB$1213,24,FALSE)</f>
        <v>6.5</v>
      </c>
      <c r="BI39">
        <f>VLOOKUP($C39,'TIPI Scoring'!$C$1:$AB$1213,25,FALSE)</f>
        <v>4.5</v>
      </c>
      <c r="BJ39">
        <f>VLOOKUP($C39,'TIPI Scoring'!$C$1:$AB$1213,26,FALSE)</f>
        <v>5.5</v>
      </c>
      <c r="BK39" t="s">
        <v>1649</v>
      </c>
      <c r="BL39" t="s">
        <v>1650</v>
      </c>
      <c r="BM39" t="s">
        <v>1650</v>
      </c>
      <c r="BN39" t="s">
        <v>1651</v>
      </c>
      <c r="BO39" t="s">
        <v>1650</v>
      </c>
      <c r="BP39">
        <v>6</v>
      </c>
    </row>
    <row r="40" spans="1:68" x14ac:dyDescent="0.2">
      <c r="A40">
        <v>39</v>
      </c>
      <c r="B40" s="2">
        <v>44092.716319444444</v>
      </c>
      <c r="C40" t="s">
        <v>111</v>
      </c>
      <c r="D40">
        <v>51</v>
      </c>
      <c r="E40">
        <v>14</v>
      </c>
      <c r="F40">
        <v>1</v>
      </c>
      <c r="G40">
        <v>1</v>
      </c>
      <c r="H40">
        <v>1</v>
      </c>
      <c r="I40">
        <v>0</v>
      </c>
      <c r="J40">
        <v>4</v>
      </c>
      <c r="L40">
        <v>1</v>
      </c>
      <c r="M40">
        <v>6</v>
      </c>
      <c r="N40">
        <v>2</v>
      </c>
      <c r="O40">
        <v>2</v>
      </c>
      <c r="P40">
        <v>2</v>
      </c>
      <c r="Q40">
        <v>5</v>
      </c>
      <c r="R40">
        <v>2</v>
      </c>
      <c r="S40">
        <v>4</v>
      </c>
      <c r="T40">
        <v>4</v>
      </c>
      <c r="U40">
        <v>2</v>
      </c>
      <c r="V40">
        <v>2</v>
      </c>
      <c r="W40">
        <v>5</v>
      </c>
      <c r="X40">
        <v>4</v>
      </c>
      <c r="Y40">
        <v>1979</v>
      </c>
      <c r="Z40">
        <v>1</v>
      </c>
      <c r="AA40">
        <v>10</v>
      </c>
      <c r="AE40">
        <v>2</v>
      </c>
      <c r="AF40">
        <v>2</v>
      </c>
      <c r="AG40">
        <v>3</v>
      </c>
      <c r="AH40">
        <v>2</v>
      </c>
      <c r="AM40">
        <v>1</v>
      </c>
      <c r="AO40">
        <v>6</v>
      </c>
      <c r="AQ40">
        <v>1</v>
      </c>
      <c r="AT40">
        <v>1</v>
      </c>
      <c r="AX40">
        <v>1</v>
      </c>
      <c r="BD40">
        <v>1</v>
      </c>
      <c r="BE40" t="s">
        <v>63</v>
      </c>
      <c r="BF40">
        <f>VLOOKUP($C40,'TIPI Scoring'!$C$1:$AB$1213,22,FALSE)</f>
        <v>3</v>
      </c>
      <c r="BG40">
        <f>VLOOKUP($C40,'TIPI Scoring'!$C$1:$AB$1213,23,FALSE)</f>
        <v>4</v>
      </c>
      <c r="BH40">
        <f>VLOOKUP($C40,'TIPI Scoring'!$C$1:$AB$1213,24,FALSE)</f>
        <v>5.5</v>
      </c>
      <c r="BI40">
        <f>VLOOKUP($C40,'TIPI Scoring'!$C$1:$AB$1213,25,FALSE)</f>
        <v>5.5</v>
      </c>
      <c r="BJ40">
        <f>VLOOKUP($C40,'TIPI Scoring'!$C$1:$AB$1213,26,FALSE)</f>
        <v>4</v>
      </c>
      <c r="BK40" t="s">
        <v>1651</v>
      </c>
      <c r="BL40" t="s">
        <v>1649</v>
      </c>
      <c r="BM40" t="s">
        <v>1650</v>
      </c>
      <c r="BN40" t="s">
        <v>1650</v>
      </c>
      <c r="BO40" t="s">
        <v>1649</v>
      </c>
      <c r="BP40">
        <v>3</v>
      </c>
    </row>
    <row r="41" spans="1:68" x14ac:dyDescent="0.2">
      <c r="A41">
        <v>40</v>
      </c>
      <c r="B41" s="2">
        <v>44092.719756944447</v>
      </c>
      <c r="C41" t="s">
        <v>112</v>
      </c>
      <c r="D41">
        <v>30</v>
      </c>
      <c r="E41">
        <v>44</v>
      </c>
      <c r="F41">
        <v>2</v>
      </c>
      <c r="G41">
        <v>1</v>
      </c>
      <c r="H41">
        <v>2</v>
      </c>
      <c r="I41">
        <v>1</v>
      </c>
      <c r="J41">
        <v>1</v>
      </c>
      <c r="L41">
        <v>2</v>
      </c>
      <c r="M41">
        <v>1</v>
      </c>
      <c r="N41">
        <v>2</v>
      </c>
      <c r="O41">
        <v>7</v>
      </c>
      <c r="P41">
        <v>1</v>
      </c>
      <c r="Q41">
        <v>4</v>
      </c>
      <c r="R41">
        <v>1</v>
      </c>
      <c r="S41">
        <v>7</v>
      </c>
      <c r="T41">
        <v>1</v>
      </c>
      <c r="U41">
        <v>4</v>
      </c>
      <c r="V41">
        <v>4</v>
      </c>
      <c r="W41">
        <v>4</v>
      </c>
      <c r="X41">
        <v>2</v>
      </c>
      <c r="Y41">
        <v>2019</v>
      </c>
      <c r="Z41">
        <v>2</v>
      </c>
      <c r="AA41">
        <v>13</v>
      </c>
      <c r="AD41" t="s">
        <v>113</v>
      </c>
      <c r="AE41">
        <v>2</v>
      </c>
      <c r="AF41">
        <v>2</v>
      </c>
      <c r="AG41">
        <v>2</v>
      </c>
      <c r="AH41">
        <v>2</v>
      </c>
      <c r="AN41">
        <v>1</v>
      </c>
      <c r="AO41">
        <v>5</v>
      </c>
      <c r="AU41">
        <v>1</v>
      </c>
      <c r="AW41">
        <v>1</v>
      </c>
      <c r="AX41">
        <v>1</v>
      </c>
      <c r="BC41">
        <v>1</v>
      </c>
      <c r="BE41" t="s">
        <v>66</v>
      </c>
      <c r="BF41">
        <f>VLOOKUP($C41,'TIPI Scoring'!$C$1:$AB$1213,22,FALSE)</f>
        <v>7</v>
      </c>
      <c r="BG41">
        <f>VLOOKUP($C41,'TIPI Scoring'!$C$1:$AB$1213,23,FALSE)</f>
        <v>5.5</v>
      </c>
      <c r="BH41">
        <f>VLOOKUP($C41,'TIPI Scoring'!$C$1:$AB$1213,24,FALSE)</f>
        <v>4</v>
      </c>
      <c r="BI41">
        <f>VLOOKUP($C41,'TIPI Scoring'!$C$1:$AB$1213,25,FALSE)</f>
        <v>5.5</v>
      </c>
      <c r="BJ41">
        <f>VLOOKUP($C41,'TIPI Scoring'!$C$1:$AB$1213,26,FALSE)</f>
        <v>6.5</v>
      </c>
      <c r="BK41" t="s">
        <v>1648</v>
      </c>
      <c r="BL41" t="s">
        <v>1650</v>
      </c>
      <c r="BM41" t="s">
        <v>1649</v>
      </c>
      <c r="BN41" t="s">
        <v>1650</v>
      </c>
      <c r="BO41" t="s">
        <v>1648</v>
      </c>
      <c r="BP41">
        <v>4</v>
      </c>
    </row>
    <row r="42" spans="1:68" x14ac:dyDescent="0.2">
      <c r="A42">
        <v>41</v>
      </c>
      <c r="B42" s="2">
        <v>44092.79828703704</v>
      </c>
      <c r="C42" t="s">
        <v>114</v>
      </c>
      <c r="D42">
        <v>20</v>
      </c>
      <c r="E42">
        <v>5</v>
      </c>
      <c r="F42">
        <v>1</v>
      </c>
      <c r="G42">
        <v>1</v>
      </c>
      <c r="H42">
        <v>4</v>
      </c>
      <c r="I42">
        <v>1</v>
      </c>
      <c r="J42">
        <v>1</v>
      </c>
      <c r="L42">
        <v>1</v>
      </c>
      <c r="M42">
        <v>2</v>
      </c>
      <c r="N42">
        <v>2</v>
      </c>
      <c r="O42">
        <v>4</v>
      </c>
      <c r="P42">
        <v>5</v>
      </c>
      <c r="Q42">
        <v>3</v>
      </c>
      <c r="R42">
        <v>4</v>
      </c>
      <c r="S42">
        <v>3</v>
      </c>
      <c r="T42">
        <v>6</v>
      </c>
      <c r="U42">
        <v>7</v>
      </c>
      <c r="V42">
        <v>6</v>
      </c>
      <c r="W42">
        <v>3</v>
      </c>
      <c r="X42">
        <v>4</v>
      </c>
      <c r="Y42">
        <v>2018</v>
      </c>
      <c r="Z42">
        <v>1</v>
      </c>
      <c r="AA42">
        <v>1</v>
      </c>
      <c r="AE42">
        <v>1</v>
      </c>
      <c r="AF42">
        <v>3</v>
      </c>
      <c r="AG42">
        <v>1</v>
      </c>
      <c r="AH42">
        <v>2</v>
      </c>
      <c r="AI42">
        <v>1</v>
      </c>
      <c r="AO42">
        <v>2</v>
      </c>
      <c r="AP42">
        <v>1</v>
      </c>
      <c r="AQ42">
        <v>1</v>
      </c>
      <c r="AR42">
        <v>1</v>
      </c>
      <c r="BA42">
        <v>1</v>
      </c>
      <c r="BB42">
        <v>1</v>
      </c>
      <c r="BE42" t="s">
        <v>66</v>
      </c>
      <c r="BF42">
        <f>VLOOKUP($C42,'TIPI Scoring'!$C$1:$AB$1213,22,FALSE)</f>
        <v>3</v>
      </c>
      <c r="BG42">
        <f>VLOOKUP($C42,'TIPI Scoring'!$C$1:$AB$1213,23,FALSE)</f>
        <v>5</v>
      </c>
      <c r="BH42">
        <f>VLOOKUP($C42,'TIPI Scoring'!$C$1:$AB$1213,24,FALSE)</f>
        <v>2.5</v>
      </c>
      <c r="BI42">
        <f>VLOOKUP($C42,'TIPI Scoring'!$C$1:$AB$1213,25,FALSE)</f>
        <v>3.5</v>
      </c>
      <c r="BJ42">
        <f>VLOOKUP($C42,'TIPI Scoring'!$C$1:$AB$1213,26,FALSE)</f>
        <v>3.5</v>
      </c>
      <c r="BK42" t="s">
        <v>1651</v>
      </c>
      <c r="BL42" t="s">
        <v>1651</v>
      </c>
      <c r="BM42" t="s">
        <v>1649</v>
      </c>
      <c r="BN42" t="s">
        <v>1651</v>
      </c>
      <c r="BO42" t="s">
        <v>1649</v>
      </c>
      <c r="BP42">
        <v>1</v>
      </c>
    </row>
    <row r="43" spans="1:68" x14ac:dyDescent="0.2">
      <c r="A43">
        <v>42</v>
      </c>
      <c r="B43" s="2">
        <v>44092.827650462961</v>
      </c>
      <c r="C43" t="s">
        <v>115</v>
      </c>
      <c r="D43">
        <v>72</v>
      </c>
      <c r="E43">
        <v>9</v>
      </c>
      <c r="F43">
        <v>2</v>
      </c>
      <c r="G43">
        <v>1</v>
      </c>
      <c r="H43">
        <v>2</v>
      </c>
      <c r="I43">
        <v>0</v>
      </c>
      <c r="J43">
        <v>4</v>
      </c>
      <c r="L43">
        <v>2</v>
      </c>
      <c r="M43">
        <v>6</v>
      </c>
      <c r="N43">
        <v>2</v>
      </c>
      <c r="O43">
        <v>1</v>
      </c>
      <c r="P43">
        <v>1</v>
      </c>
      <c r="Q43">
        <v>4</v>
      </c>
      <c r="R43">
        <v>7</v>
      </c>
      <c r="S43">
        <v>7</v>
      </c>
      <c r="T43">
        <v>7</v>
      </c>
      <c r="U43">
        <v>1</v>
      </c>
      <c r="V43">
        <v>7</v>
      </c>
      <c r="W43">
        <v>1</v>
      </c>
      <c r="X43">
        <v>1</v>
      </c>
      <c r="Y43">
        <v>2018</v>
      </c>
      <c r="Z43">
        <v>3</v>
      </c>
      <c r="AA43">
        <v>13</v>
      </c>
      <c r="AD43" t="s">
        <v>116</v>
      </c>
      <c r="AE43">
        <v>2</v>
      </c>
      <c r="AF43">
        <v>1</v>
      </c>
      <c r="AG43">
        <v>2</v>
      </c>
      <c r="AH43">
        <v>1</v>
      </c>
      <c r="AJ43">
        <v>1</v>
      </c>
      <c r="AM43">
        <v>1</v>
      </c>
      <c r="AO43">
        <v>3</v>
      </c>
      <c r="AP43">
        <v>1</v>
      </c>
      <c r="AT43">
        <v>1</v>
      </c>
      <c r="AY43">
        <v>1</v>
      </c>
      <c r="BD43">
        <v>1</v>
      </c>
      <c r="BE43" t="s">
        <v>61</v>
      </c>
      <c r="BF43">
        <f>VLOOKUP($C43,'TIPI Scoring'!$C$1:$AB$1213,22,FALSE)</f>
        <v>1</v>
      </c>
      <c r="BG43">
        <f>VLOOKUP($C43,'TIPI Scoring'!$C$1:$AB$1213,23,FALSE)</f>
        <v>4</v>
      </c>
      <c r="BH43">
        <f>VLOOKUP($C43,'TIPI Scoring'!$C$1:$AB$1213,24,FALSE)</f>
        <v>2.5</v>
      </c>
      <c r="BI43">
        <f>VLOOKUP($C43,'TIPI Scoring'!$C$1:$AB$1213,25,FALSE)</f>
        <v>1</v>
      </c>
      <c r="BJ43">
        <f>VLOOKUP($C43,'TIPI Scoring'!$C$1:$AB$1213,26,FALSE)</f>
        <v>7</v>
      </c>
      <c r="BK43" t="s">
        <v>1649</v>
      </c>
      <c r="BL43" t="s">
        <v>1649</v>
      </c>
      <c r="BM43" t="s">
        <v>1649</v>
      </c>
      <c r="BN43" t="s">
        <v>1649</v>
      </c>
      <c r="BO43" t="s">
        <v>1648</v>
      </c>
      <c r="BP43">
        <v>5</v>
      </c>
    </row>
    <row r="44" spans="1:68" x14ac:dyDescent="0.2">
      <c r="A44">
        <v>43</v>
      </c>
      <c r="B44" s="2">
        <v>44092.842662037037</v>
      </c>
      <c r="C44" t="s">
        <v>117</v>
      </c>
      <c r="D44">
        <v>67</v>
      </c>
      <c r="E44">
        <v>42</v>
      </c>
      <c r="F44">
        <v>1</v>
      </c>
      <c r="G44">
        <v>1</v>
      </c>
      <c r="H44">
        <v>2</v>
      </c>
      <c r="I44">
        <v>0</v>
      </c>
      <c r="J44">
        <v>4</v>
      </c>
      <c r="L44">
        <v>1</v>
      </c>
      <c r="M44">
        <v>19</v>
      </c>
      <c r="N44">
        <v>1</v>
      </c>
      <c r="O44">
        <v>4</v>
      </c>
      <c r="P44">
        <v>4</v>
      </c>
      <c r="Q44">
        <v>4</v>
      </c>
      <c r="R44">
        <v>4</v>
      </c>
      <c r="S44">
        <v>4</v>
      </c>
      <c r="T44">
        <v>4</v>
      </c>
      <c r="U44">
        <v>4</v>
      </c>
      <c r="V44">
        <v>4</v>
      </c>
      <c r="W44">
        <v>4</v>
      </c>
      <c r="X44">
        <v>4</v>
      </c>
      <c r="Y44">
        <v>2001</v>
      </c>
      <c r="Z44">
        <v>1</v>
      </c>
      <c r="AA44">
        <v>14</v>
      </c>
      <c r="AE44">
        <v>2</v>
      </c>
      <c r="AF44">
        <v>3</v>
      </c>
      <c r="AG44">
        <v>2</v>
      </c>
      <c r="AH44">
        <v>2</v>
      </c>
      <c r="AN44">
        <v>1</v>
      </c>
      <c r="AO44">
        <v>6</v>
      </c>
      <c r="AP44">
        <v>1</v>
      </c>
      <c r="AT44">
        <v>1</v>
      </c>
      <c r="AW44">
        <v>1</v>
      </c>
      <c r="BD44">
        <v>1</v>
      </c>
      <c r="BE44" t="s">
        <v>61</v>
      </c>
      <c r="BF44">
        <f>VLOOKUP($C44,'TIPI Scoring'!$C$1:$AB$1213,22,FALSE)</f>
        <v>4</v>
      </c>
      <c r="BG44">
        <f>VLOOKUP($C44,'TIPI Scoring'!$C$1:$AB$1213,23,FALSE)</f>
        <v>4</v>
      </c>
      <c r="BH44">
        <f>VLOOKUP($C44,'TIPI Scoring'!$C$1:$AB$1213,24,FALSE)</f>
        <v>4</v>
      </c>
      <c r="BI44">
        <f>VLOOKUP($C44,'TIPI Scoring'!$C$1:$AB$1213,25,FALSE)</f>
        <v>4</v>
      </c>
      <c r="BJ44">
        <f>VLOOKUP($C44,'TIPI Scoring'!$C$1:$AB$1213,26,FALSE)</f>
        <v>4</v>
      </c>
      <c r="BK44" t="s">
        <v>1651</v>
      </c>
      <c r="BL44" t="s">
        <v>1649</v>
      </c>
      <c r="BM44" t="s">
        <v>1649</v>
      </c>
      <c r="BN44" t="s">
        <v>1651</v>
      </c>
      <c r="BO44" t="s">
        <v>1649</v>
      </c>
      <c r="BP44">
        <v>1</v>
      </c>
    </row>
    <row r="45" spans="1:68" x14ac:dyDescent="0.2">
      <c r="A45">
        <v>44</v>
      </c>
      <c r="B45" s="2">
        <v>44095.35560185185</v>
      </c>
      <c r="C45" t="s">
        <v>118</v>
      </c>
      <c r="D45">
        <v>58</v>
      </c>
      <c r="E45">
        <v>9</v>
      </c>
      <c r="F45">
        <v>1</v>
      </c>
      <c r="G45">
        <v>1</v>
      </c>
      <c r="H45">
        <v>2</v>
      </c>
      <c r="I45">
        <v>0</v>
      </c>
      <c r="J45">
        <v>1</v>
      </c>
      <c r="L45">
        <v>1</v>
      </c>
      <c r="M45">
        <v>19</v>
      </c>
      <c r="N45">
        <v>2</v>
      </c>
      <c r="O45">
        <v>2</v>
      </c>
      <c r="P45">
        <v>4</v>
      </c>
      <c r="Q45">
        <v>5</v>
      </c>
      <c r="R45">
        <v>1</v>
      </c>
      <c r="S45">
        <v>4</v>
      </c>
      <c r="T45">
        <v>5</v>
      </c>
      <c r="U45">
        <v>3</v>
      </c>
      <c r="V45">
        <v>1</v>
      </c>
      <c r="W45">
        <v>4</v>
      </c>
      <c r="X45">
        <v>2</v>
      </c>
      <c r="Y45">
        <v>2017</v>
      </c>
      <c r="Z45">
        <v>3</v>
      </c>
      <c r="AA45">
        <v>13</v>
      </c>
      <c r="AD45" t="s">
        <v>119</v>
      </c>
      <c r="AE45">
        <v>2</v>
      </c>
      <c r="AF45">
        <v>2</v>
      </c>
      <c r="AG45">
        <v>2</v>
      </c>
      <c r="AH45">
        <v>3</v>
      </c>
      <c r="AN45">
        <v>1</v>
      </c>
      <c r="AO45">
        <v>2</v>
      </c>
      <c r="AT45">
        <v>1</v>
      </c>
      <c r="AV45">
        <v>1</v>
      </c>
      <c r="AX45">
        <v>1</v>
      </c>
      <c r="BD45">
        <v>1</v>
      </c>
      <c r="BE45" t="s">
        <v>61</v>
      </c>
      <c r="BF45">
        <f>VLOOKUP($C45,'TIPI Scoring'!$C$1:$AB$1213,22,FALSE)</f>
        <v>2.5</v>
      </c>
      <c r="BG45">
        <f>VLOOKUP($C45,'TIPI Scoring'!$C$1:$AB$1213,23,FALSE)</f>
        <v>3.5</v>
      </c>
      <c r="BH45">
        <f>VLOOKUP($C45,'TIPI Scoring'!$C$1:$AB$1213,24,FALSE)</f>
        <v>6</v>
      </c>
      <c r="BI45">
        <f>VLOOKUP($C45,'TIPI Scoring'!$C$1:$AB$1213,25,FALSE)</f>
        <v>5.5</v>
      </c>
      <c r="BJ45">
        <f>VLOOKUP($C45,'TIPI Scoring'!$C$1:$AB$1213,26,FALSE)</f>
        <v>5</v>
      </c>
      <c r="BK45" t="s">
        <v>1649</v>
      </c>
      <c r="BL45" t="s">
        <v>1649</v>
      </c>
      <c r="BM45" t="s">
        <v>1650</v>
      </c>
      <c r="BN45" t="s">
        <v>1650</v>
      </c>
      <c r="BO45" t="s">
        <v>1651</v>
      </c>
      <c r="BP45">
        <v>3</v>
      </c>
    </row>
    <row r="46" spans="1:68" x14ac:dyDescent="0.2">
      <c r="A46">
        <v>45</v>
      </c>
      <c r="B46" s="2">
        <v>44095.356400462966</v>
      </c>
      <c r="C46" t="s">
        <v>120</v>
      </c>
      <c r="D46">
        <v>40</v>
      </c>
      <c r="E46">
        <v>18</v>
      </c>
      <c r="F46">
        <v>2</v>
      </c>
      <c r="G46">
        <v>1</v>
      </c>
      <c r="H46">
        <v>2</v>
      </c>
      <c r="I46">
        <v>4</v>
      </c>
      <c r="J46">
        <v>1</v>
      </c>
      <c r="L46">
        <v>2</v>
      </c>
      <c r="M46">
        <v>12</v>
      </c>
      <c r="N46">
        <v>2</v>
      </c>
      <c r="O46">
        <v>5</v>
      </c>
      <c r="P46">
        <v>2</v>
      </c>
      <c r="Q46">
        <v>7</v>
      </c>
      <c r="R46">
        <v>3</v>
      </c>
      <c r="S46">
        <v>6</v>
      </c>
      <c r="T46">
        <v>4</v>
      </c>
      <c r="U46">
        <v>6</v>
      </c>
      <c r="V46">
        <v>1</v>
      </c>
      <c r="W46">
        <v>5</v>
      </c>
      <c r="X46">
        <v>4</v>
      </c>
      <c r="Y46">
        <v>2018</v>
      </c>
      <c r="Z46">
        <v>4</v>
      </c>
      <c r="AA46">
        <v>13</v>
      </c>
      <c r="AD46" t="s">
        <v>121</v>
      </c>
      <c r="AE46">
        <v>2</v>
      </c>
      <c r="AF46">
        <v>2</v>
      </c>
      <c r="AG46">
        <v>2</v>
      </c>
      <c r="AH46">
        <v>2</v>
      </c>
      <c r="AM46">
        <v>1</v>
      </c>
      <c r="AO46">
        <v>3</v>
      </c>
      <c r="AY46">
        <v>1</v>
      </c>
      <c r="BD46">
        <v>1</v>
      </c>
      <c r="BE46" t="s">
        <v>61</v>
      </c>
      <c r="BF46">
        <f>VLOOKUP($C46,'TIPI Scoring'!$C$1:$AB$1213,22,FALSE)</f>
        <v>4.5</v>
      </c>
      <c r="BG46">
        <f>VLOOKUP($C46,'TIPI Scoring'!$C$1:$AB$1213,23,FALSE)</f>
        <v>6</v>
      </c>
      <c r="BH46">
        <f>VLOOKUP($C46,'TIPI Scoring'!$C$1:$AB$1213,24,FALSE)</f>
        <v>7</v>
      </c>
      <c r="BI46">
        <f>VLOOKUP($C46,'TIPI Scoring'!$C$1:$AB$1213,25,FALSE)</f>
        <v>5</v>
      </c>
      <c r="BJ46">
        <f>VLOOKUP($C46,'TIPI Scoring'!$C$1:$AB$1213,26,FALSE)</f>
        <v>5</v>
      </c>
      <c r="BK46" t="s">
        <v>1650</v>
      </c>
      <c r="BL46" t="s">
        <v>1650</v>
      </c>
      <c r="BM46" t="s">
        <v>1648</v>
      </c>
      <c r="BN46" t="s">
        <v>1650</v>
      </c>
      <c r="BO46" t="s">
        <v>1651</v>
      </c>
      <c r="BP46">
        <v>6</v>
      </c>
    </row>
    <row r="47" spans="1:68" x14ac:dyDescent="0.2">
      <c r="A47">
        <v>46</v>
      </c>
      <c r="B47" s="2">
        <v>44095.356608796297</v>
      </c>
      <c r="C47" t="s">
        <v>122</v>
      </c>
      <c r="D47">
        <v>77</v>
      </c>
      <c r="E47">
        <v>9</v>
      </c>
      <c r="F47">
        <v>1</v>
      </c>
      <c r="G47">
        <v>1</v>
      </c>
      <c r="H47">
        <v>2</v>
      </c>
      <c r="I47">
        <v>1</v>
      </c>
      <c r="J47">
        <v>1</v>
      </c>
      <c r="L47">
        <v>1</v>
      </c>
      <c r="M47">
        <v>4</v>
      </c>
      <c r="N47">
        <v>2</v>
      </c>
      <c r="O47">
        <v>5</v>
      </c>
      <c r="P47">
        <v>1</v>
      </c>
      <c r="Q47">
        <v>5</v>
      </c>
      <c r="R47">
        <v>2</v>
      </c>
      <c r="S47">
        <v>6</v>
      </c>
      <c r="T47">
        <v>4</v>
      </c>
      <c r="U47">
        <v>5</v>
      </c>
      <c r="V47">
        <v>1</v>
      </c>
      <c r="W47">
        <v>6</v>
      </c>
      <c r="X47">
        <v>4</v>
      </c>
      <c r="Y47">
        <v>2016</v>
      </c>
      <c r="Z47">
        <v>1</v>
      </c>
      <c r="AA47">
        <v>13</v>
      </c>
      <c r="AD47" t="s">
        <v>123</v>
      </c>
      <c r="AE47">
        <v>2</v>
      </c>
      <c r="AF47">
        <v>1</v>
      </c>
      <c r="AG47">
        <v>2</v>
      </c>
      <c r="AH47">
        <v>2</v>
      </c>
      <c r="AJ47">
        <v>1</v>
      </c>
      <c r="AM47">
        <v>1</v>
      </c>
      <c r="AO47">
        <v>3</v>
      </c>
      <c r="AT47">
        <v>1</v>
      </c>
      <c r="AU47">
        <v>1</v>
      </c>
      <c r="BB47">
        <v>1</v>
      </c>
      <c r="BE47" t="s">
        <v>61</v>
      </c>
      <c r="BF47">
        <f>VLOOKUP($C47,'TIPI Scoring'!$C$1:$AB$1213,22,FALSE)</f>
        <v>4.5</v>
      </c>
      <c r="BG47">
        <f>VLOOKUP($C47,'TIPI Scoring'!$C$1:$AB$1213,23,FALSE)</f>
        <v>6</v>
      </c>
      <c r="BH47">
        <f>VLOOKUP($C47,'TIPI Scoring'!$C$1:$AB$1213,24,FALSE)</f>
        <v>6</v>
      </c>
      <c r="BI47">
        <f>VLOOKUP($C47,'TIPI Scoring'!$C$1:$AB$1213,25,FALSE)</f>
        <v>6</v>
      </c>
      <c r="BJ47">
        <f>VLOOKUP($C47,'TIPI Scoring'!$C$1:$AB$1213,26,FALSE)</f>
        <v>5</v>
      </c>
      <c r="BK47" t="s">
        <v>1650</v>
      </c>
      <c r="BL47" t="s">
        <v>1650</v>
      </c>
      <c r="BM47" t="s">
        <v>1650</v>
      </c>
      <c r="BN47" t="s">
        <v>1650</v>
      </c>
      <c r="BO47" t="s">
        <v>1651</v>
      </c>
      <c r="BP47">
        <v>2</v>
      </c>
    </row>
    <row r="48" spans="1:68" x14ac:dyDescent="0.2">
      <c r="A48">
        <v>47</v>
      </c>
      <c r="B48" s="2">
        <v>44095.356608796297</v>
      </c>
      <c r="C48" t="s">
        <v>124</v>
      </c>
      <c r="D48">
        <v>59</v>
      </c>
      <c r="E48">
        <v>9</v>
      </c>
      <c r="F48">
        <v>2</v>
      </c>
      <c r="G48">
        <v>1</v>
      </c>
      <c r="H48">
        <v>2</v>
      </c>
      <c r="I48">
        <v>0</v>
      </c>
      <c r="J48">
        <v>1</v>
      </c>
      <c r="L48">
        <v>2</v>
      </c>
      <c r="M48">
        <v>19</v>
      </c>
      <c r="N48">
        <v>1</v>
      </c>
      <c r="O48">
        <v>6</v>
      </c>
      <c r="P48">
        <v>5</v>
      </c>
      <c r="Q48">
        <v>7</v>
      </c>
      <c r="R48">
        <v>3</v>
      </c>
      <c r="S48">
        <v>5</v>
      </c>
      <c r="T48">
        <v>3</v>
      </c>
      <c r="U48">
        <v>5</v>
      </c>
      <c r="V48">
        <v>4</v>
      </c>
      <c r="W48">
        <v>5</v>
      </c>
      <c r="X48">
        <v>1</v>
      </c>
      <c r="Y48">
        <v>2003</v>
      </c>
      <c r="Z48">
        <v>3</v>
      </c>
      <c r="AA48">
        <v>1</v>
      </c>
      <c r="AE48">
        <v>2</v>
      </c>
      <c r="AF48">
        <v>2</v>
      </c>
      <c r="AG48">
        <v>3</v>
      </c>
      <c r="AH48">
        <v>2</v>
      </c>
      <c r="AI48">
        <v>1</v>
      </c>
      <c r="AO48">
        <v>3</v>
      </c>
      <c r="AP48">
        <v>1</v>
      </c>
      <c r="AV48">
        <v>1</v>
      </c>
      <c r="AX48">
        <v>1</v>
      </c>
      <c r="BC48">
        <v>1</v>
      </c>
      <c r="BE48" t="s">
        <v>61</v>
      </c>
      <c r="BF48">
        <f>VLOOKUP($C48,'TIPI Scoring'!$C$1:$AB$1213,22,FALSE)</f>
        <v>5.5</v>
      </c>
      <c r="BG48">
        <f>VLOOKUP($C48,'TIPI Scoring'!$C$1:$AB$1213,23,FALSE)</f>
        <v>4</v>
      </c>
      <c r="BH48">
        <f>VLOOKUP($C48,'TIPI Scoring'!$C$1:$AB$1213,24,FALSE)</f>
        <v>5.5</v>
      </c>
      <c r="BI48">
        <f>VLOOKUP($C48,'TIPI Scoring'!$C$1:$AB$1213,25,FALSE)</f>
        <v>5</v>
      </c>
      <c r="BJ48">
        <f>VLOOKUP($C48,'TIPI Scoring'!$C$1:$AB$1213,26,FALSE)</f>
        <v>6</v>
      </c>
      <c r="BK48" t="s">
        <v>1650</v>
      </c>
      <c r="BL48" t="s">
        <v>1649</v>
      </c>
      <c r="BM48" t="s">
        <v>1650</v>
      </c>
      <c r="BN48" t="s">
        <v>1650</v>
      </c>
      <c r="BO48" t="s">
        <v>1650</v>
      </c>
      <c r="BP48">
        <v>7</v>
      </c>
    </row>
    <row r="49" spans="1:68" x14ac:dyDescent="0.2">
      <c r="A49">
        <v>48</v>
      </c>
      <c r="B49" s="2">
        <v>44095.356608796297</v>
      </c>
      <c r="C49" t="s">
        <v>125</v>
      </c>
      <c r="D49">
        <v>64</v>
      </c>
      <c r="E49">
        <v>14</v>
      </c>
      <c r="F49">
        <v>1</v>
      </c>
      <c r="G49">
        <v>1</v>
      </c>
      <c r="H49">
        <v>1</v>
      </c>
      <c r="I49">
        <v>0</v>
      </c>
      <c r="J49">
        <v>1</v>
      </c>
      <c r="L49">
        <v>1</v>
      </c>
      <c r="M49">
        <v>27</v>
      </c>
      <c r="N49">
        <v>2</v>
      </c>
      <c r="O49">
        <v>5</v>
      </c>
      <c r="P49">
        <v>1</v>
      </c>
      <c r="Q49">
        <v>6</v>
      </c>
      <c r="R49">
        <v>2</v>
      </c>
      <c r="S49">
        <v>5</v>
      </c>
      <c r="T49">
        <v>7</v>
      </c>
      <c r="U49">
        <v>7</v>
      </c>
      <c r="V49">
        <v>2</v>
      </c>
      <c r="W49">
        <v>6</v>
      </c>
      <c r="X49">
        <v>4</v>
      </c>
      <c r="Y49">
        <v>2003</v>
      </c>
      <c r="Z49">
        <v>3</v>
      </c>
      <c r="AA49">
        <v>1</v>
      </c>
      <c r="AE49">
        <v>2</v>
      </c>
      <c r="AF49">
        <v>2</v>
      </c>
      <c r="AG49">
        <v>2</v>
      </c>
      <c r="AH49">
        <v>2</v>
      </c>
      <c r="AI49">
        <v>1</v>
      </c>
      <c r="AM49">
        <v>1</v>
      </c>
      <c r="AO49">
        <v>6</v>
      </c>
      <c r="AP49">
        <v>1</v>
      </c>
      <c r="AT49">
        <v>1</v>
      </c>
      <c r="AX49">
        <v>1</v>
      </c>
      <c r="BA49">
        <v>1</v>
      </c>
      <c r="BE49" t="s">
        <v>63</v>
      </c>
      <c r="BF49">
        <f>VLOOKUP($C49,'TIPI Scoring'!$C$1:$AB$1213,22,FALSE)</f>
        <v>3</v>
      </c>
      <c r="BG49">
        <f>VLOOKUP($C49,'TIPI Scoring'!$C$1:$AB$1213,23,FALSE)</f>
        <v>7</v>
      </c>
      <c r="BH49">
        <f>VLOOKUP($C49,'TIPI Scoring'!$C$1:$AB$1213,24,FALSE)</f>
        <v>6</v>
      </c>
      <c r="BI49">
        <f>VLOOKUP($C49,'TIPI Scoring'!$C$1:$AB$1213,25,FALSE)</f>
        <v>6</v>
      </c>
      <c r="BJ49">
        <f>VLOOKUP($C49,'TIPI Scoring'!$C$1:$AB$1213,26,FALSE)</f>
        <v>4.5</v>
      </c>
      <c r="BK49" t="s">
        <v>1651</v>
      </c>
      <c r="BL49" t="s">
        <v>1648</v>
      </c>
      <c r="BM49" t="s">
        <v>1650</v>
      </c>
      <c r="BN49" t="s">
        <v>1650</v>
      </c>
      <c r="BO49" t="s">
        <v>1651</v>
      </c>
      <c r="BP49">
        <v>2</v>
      </c>
    </row>
    <row r="50" spans="1:68" x14ac:dyDescent="0.2">
      <c r="A50">
        <v>49</v>
      </c>
      <c r="B50" s="2">
        <v>44095.356608796297</v>
      </c>
      <c r="C50" t="s">
        <v>126</v>
      </c>
      <c r="D50">
        <v>43</v>
      </c>
      <c r="E50">
        <v>38</v>
      </c>
      <c r="F50">
        <v>1</v>
      </c>
      <c r="G50">
        <v>1</v>
      </c>
      <c r="H50">
        <v>2</v>
      </c>
      <c r="I50">
        <v>2</v>
      </c>
      <c r="J50">
        <v>1</v>
      </c>
      <c r="L50">
        <v>1</v>
      </c>
      <c r="M50">
        <v>6</v>
      </c>
      <c r="N50">
        <v>2</v>
      </c>
      <c r="O50">
        <v>4</v>
      </c>
      <c r="P50">
        <v>2</v>
      </c>
      <c r="Q50">
        <v>6</v>
      </c>
      <c r="R50">
        <v>3</v>
      </c>
      <c r="S50">
        <v>6</v>
      </c>
      <c r="T50">
        <v>5</v>
      </c>
      <c r="U50">
        <v>5</v>
      </c>
      <c r="V50">
        <v>3</v>
      </c>
      <c r="W50">
        <v>5</v>
      </c>
      <c r="X50">
        <v>3</v>
      </c>
      <c r="Y50">
        <v>2014</v>
      </c>
      <c r="Z50">
        <v>1</v>
      </c>
      <c r="AA50">
        <v>1</v>
      </c>
      <c r="AE50">
        <v>2</v>
      </c>
      <c r="AF50">
        <v>2</v>
      </c>
      <c r="AG50">
        <v>2</v>
      </c>
      <c r="AH50">
        <v>2</v>
      </c>
      <c r="AI50">
        <v>1</v>
      </c>
      <c r="AO50">
        <v>5</v>
      </c>
      <c r="AP50">
        <v>1</v>
      </c>
      <c r="AS50">
        <v>1</v>
      </c>
      <c r="AV50">
        <v>1</v>
      </c>
      <c r="BA50">
        <v>1</v>
      </c>
      <c r="BB50">
        <v>1</v>
      </c>
      <c r="BE50" t="s">
        <v>58</v>
      </c>
      <c r="BF50">
        <f>VLOOKUP($C50,'TIPI Scoring'!$C$1:$AB$1213,22,FALSE)</f>
        <v>3.5</v>
      </c>
      <c r="BG50">
        <f>VLOOKUP($C50,'TIPI Scoring'!$C$1:$AB$1213,23,FALSE)</f>
        <v>5.5</v>
      </c>
      <c r="BH50">
        <f>VLOOKUP($C50,'TIPI Scoring'!$C$1:$AB$1213,24,FALSE)</f>
        <v>5.5</v>
      </c>
      <c r="BI50">
        <f>VLOOKUP($C50,'TIPI Scoring'!$C$1:$AB$1213,25,FALSE)</f>
        <v>5</v>
      </c>
      <c r="BJ50">
        <f>VLOOKUP($C50,'TIPI Scoring'!$C$1:$AB$1213,26,FALSE)</f>
        <v>5.5</v>
      </c>
      <c r="BK50" t="s">
        <v>1651</v>
      </c>
      <c r="BL50" t="s">
        <v>1650</v>
      </c>
      <c r="BM50" t="s">
        <v>1650</v>
      </c>
      <c r="BN50" t="s">
        <v>1650</v>
      </c>
      <c r="BO50" t="s">
        <v>1650</v>
      </c>
      <c r="BP50">
        <v>3</v>
      </c>
    </row>
    <row r="51" spans="1:68" x14ac:dyDescent="0.2">
      <c r="A51">
        <v>50</v>
      </c>
      <c r="B51" s="2">
        <v>44095.357175925928</v>
      </c>
      <c r="C51" t="s">
        <v>127</v>
      </c>
      <c r="D51">
        <v>40</v>
      </c>
      <c r="E51">
        <v>22</v>
      </c>
      <c r="F51">
        <v>1</v>
      </c>
      <c r="G51">
        <v>1</v>
      </c>
      <c r="H51">
        <v>2</v>
      </c>
      <c r="I51">
        <v>2</v>
      </c>
      <c r="J51">
        <v>1</v>
      </c>
      <c r="L51">
        <v>2</v>
      </c>
      <c r="M51">
        <v>13</v>
      </c>
      <c r="N51">
        <v>2</v>
      </c>
      <c r="O51">
        <v>6</v>
      </c>
      <c r="P51">
        <v>5</v>
      </c>
      <c r="Q51">
        <v>5</v>
      </c>
      <c r="R51">
        <v>6</v>
      </c>
      <c r="S51">
        <v>6</v>
      </c>
      <c r="T51">
        <v>5</v>
      </c>
      <c r="U51">
        <v>5</v>
      </c>
      <c r="V51">
        <v>6</v>
      </c>
      <c r="W51">
        <v>5</v>
      </c>
      <c r="X51">
        <v>6</v>
      </c>
      <c r="Y51">
        <v>2007</v>
      </c>
      <c r="Z51">
        <v>1</v>
      </c>
      <c r="AA51">
        <v>1</v>
      </c>
      <c r="AE51">
        <v>2</v>
      </c>
      <c r="AF51">
        <v>2</v>
      </c>
      <c r="AG51">
        <v>1</v>
      </c>
      <c r="AH51">
        <v>2</v>
      </c>
      <c r="AI51">
        <v>1</v>
      </c>
      <c r="AK51">
        <v>1</v>
      </c>
      <c r="AL51">
        <v>1</v>
      </c>
      <c r="AO51">
        <v>4</v>
      </c>
      <c r="AP51">
        <v>1</v>
      </c>
      <c r="AR51">
        <v>1</v>
      </c>
      <c r="AW51">
        <v>1</v>
      </c>
      <c r="AZ51">
        <v>1</v>
      </c>
      <c r="BB51">
        <v>1</v>
      </c>
      <c r="BC51">
        <v>1</v>
      </c>
      <c r="BE51" t="s">
        <v>63</v>
      </c>
      <c r="BF51">
        <f>VLOOKUP($C51,'TIPI Scoring'!$C$1:$AB$1213,22,FALSE)</f>
        <v>4.5</v>
      </c>
      <c r="BG51">
        <f>VLOOKUP($C51,'TIPI Scoring'!$C$1:$AB$1213,23,FALSE)</f>
        <v>4</v>
      </c>
      <c r="BH51">
        <f>VLOOKUP($C51,'TIPI Scoring'!$C$1:$AB$1213,24,FALSE)</f>
        <v>3.5</v>
      </c>
      <c r="BI51">
        <f>VLOOKUP($C51,'TIPI Scoring'!$C$1:$AB$1213,25,FALSE)</f>
        <v>3.5</v>
      </c>
      <c r="BJ51">
        <f>VLOOKUP($C51,'TIPI Scoring'!$C$1:$AB$1213,26,FALSE)</f>
        <v>4</v>
      </c>
      <c r="BK51" t="s">
        <v>1650</v>
      </c>
      <c r="BL51" t="s">
        <v>1649</v>
      </c>
      <c r="BM51" t="s">
        <v>1649</v>
      </c>
      <c r="BN51" t="s">
        <v>1651</v>
      </c>
      <c r="BO51" t="s">
        <v>1649</v>
      </c>
      <c r="BP51">
        <v>1</v>
      </c>
    </row>
    <row r="52" spans="1:68" x14ac:dyDescent="0.2">
      <c r="A52">
        <v>51</v>
      </c>
      <c r="B52" s="2">
        <v>44095.357662037037</v>
      </c>
      <c r="C52" t="s">
        <v>128</v>
      </c>
      <c r="D52">
        <v>62</v>
      </c>
      <c r="E52">
        <v>50</v>
      </c>
      <c r="F52">
        <v>1</v>
      </c>
      <c r="G52">
        <v>1</v>
      </c>
      <c r="H52">
        <v>1</v>
      </c>
      <c r="I52">
        <v>0</v>
      </c>
      <c r="J52">
        <v>4</v>
      </c>
      <c r="L52">
        <v>1</v>
      </c>
      <c r="M52">
        <v>19</v>
      </c>
      <c r="N52">
        <v>2</v>
      </c>
      <c r="O52">
        <v>2</v>
      </c>
      <c r="P52">
        <v>1</v>
      </c>
      <c r="Q52">
        <v>6</v>
      </c>
      <c r="R52">
        <v>2</v>
      </c>
      <c r="S52">
        <v>5</v>
      </c>
      <c r="T52">
        <v>7</v>
      </c>
      <c r="U52">
        <v>6</v>
      </c>
      <c r="V52">
        <v>1</v>
      </c>
      <c r="W52">
        <v>5</v>
      </c>
      <c r="X52">
        <v>5</v>
      </c>
      <c r="Y52">
        <v>2012</v>
      </c>
      <c r="Z52">
        <v>3</v>
      </c>
      <c r="AA52">
        <v>11</v>
      </c>
      <c r="AB52" t="s">
        <v>129</v>
      </c>
      <c r="AE52">
        <v>2</v>
      </c>
      <c r="AF52">
        <v>2</v>
      </c>
      <c r="AG52">
        <v>2</v>
      </c>
      <c r="AH52">
        <v>2</v>
      </c>
      <c r="AJ52">
        <v>1</v>
      </c>
      <c r="AK52">
        <v>1</v>
      </c>
      <c r="AO52">
        <v>5</v>
      </c>
      <c r="AP52">
        <v>1</v>
      </c>
      <c r="AT52">
        <v>1</v>
      </c>
      <c r="AX52">
        <v>1</v>
      </c>
      <c r="AZ52">
        <v>1</v>
      </c>
      <c r="BC52">
        <v>1</v>
      </c>
      <c r="BE52" t="s">
        <v>63</v>
      </c>
      <c r="BF52">
        <f>VLOOKUP($C52,'TIPI Scoring'!$C$1:$AB$1213,22,FALSE)</f>
        <v>1.5</v>
      </c>
      <c r="BG52">
        <f>VLOOKUP($C52,'TIPI Scoring'!$C$1:$AB$1213,23,FALSE)</f>
        <v>6.5</v>
      </c>
      <c r="BH52">
        <f>VLOOKUP($C52,'TIPI Scoring'!$C$1:$AB$1213,24,FALSE)</f>
        <v>6.5</v>
      </c>
      <c r="BI52">
        <f>VLOOKUP($C52,'TIPI Scoring'!$C$1:$AB$1213,25,FALSE)</f>
        <v>5.5</v>
      </c>
      <c r="BJ52">
        <f>VLOOKUP($C52,'TIPI Scoring'!$C$1:$AB$1213,26,FALSE)</f>
        <v>4</v>
      </c>
      <c r="BK52" t="s">
        <v>1649</v>
      </c>
      <c r="BL52" t="s">
        <v>1648</v>
      </c>
      <c r="BM52" t="s">
        <v>1650</v>
      </c>
      <c r="BN52" t="s">
        <v>1650</v>
      </c>
      <c r="BO52" t="s">
        <v>1649</v>
      </c>
      <c r="BP52">
        <v>2</v>
      </c>
    </row>
    <row r="53" spans="1:68" x14ac:dyDescent="0.2">
      <c r="A53">
        <v>52</v>
      </c>
      <c r="B53" s="2">
        <v>44095.357974537037</v>
      </c>
      <c r="C53" t="s">
        <v>130</v>
      </c>
      <c r="D53">
        <v>40</v>
      </c>
      <c r="E53">
        <v>5</v>
      </c>
      <c r="F53">
        <v>1</v>
      </c>
      <c r="G53">
        <v>1</v>
      </c>
      <c r="H53">
        <v>4</v>
      </c>
      <c r="I53">
        <v>1</v>
      </c>
      <c r="J53">
        <v>1</v>
      </c>
      <c r="L53">
        <v>1</v>
      </c>
      <c r="M53">
        <v>10</v>
      </c>
      <c r="N53">
        <v>1</v>
      </c>
      <c r="O53">
        <v>7</v>
      </c>
      <c r="P53">
        <v>7</v>
      </c>
      <c r="Q53">
        <v>7</v>
      </c>
      <c r="R53">
        <v>7</v>
      </c>
      <c r="S53">
        <v>7</v>
      </c>
      <c r="T53">
        <v>7</v>
      </c>
      <c r="U53">
        <v>7</v>
      </c>
      <c r="V53">
        <v>7</v>
      </c>
      <c r="W53">
        <v>7</v>
      </c>
      <c r="X53">
        <v>7</v>
      </c>
      <c r="Y53">
        <v>2019</v>
      </c>
      <c r="Z53">
        <v>1</v>
      </c>
      <c r="AA53">
        <v>9</v>
      </c>
      <c r="AE53">
        <v>1</v>
      </c>
      <c r="AF53">
        <v>1</v>
      </c>
      <c r="AG53">
        <v>1</v>
      </c>
      <c r="AH53">
        <v>1</v>
      </c>
      <c r="AI53">
        <v>1</v>
      </c>
      <c r="AO53">
        <v>5</v>
      </c>
      <c r="AS53">
        <v>1</v>
      </c>
      <c r="AZ53">
        <v>1</v>
      </c>
      <c r="BE53" t="s">
        <v>66</v>
      </c>
      <c r="BF53">
        <f>VLOOKUP($C53,'TIPI Scoring'!$C$1:$AB$1213,22,FALSE)</f>
        <v>4</v>
      </c>
      <c r="BG53">
        <f>VLOOKUP($C53,'TIPI Scoring'!$C$1:$AB$1213,23,FALSE)</f>
        <v>4</v>
      </c>
      <c r="BH53">
        <f>VLOOKUP($C53,'TIPI Scoring'!$C$1:$AB$1213,24,FALSE)</f>
        <v>4</v>
      </c>
      <c r="BI53">
        <f>VLOOKUP($C53,'TIPI Scoring'!$C$1:$AB$1213,25,FALSE)</f>
        <v>4</v>
      </c>
      <c r="BJ53">
        <f>VLOOKUP($C53,'TIPI Scoring'!$C$1:$AB$1213,26,FALSE)</f>
        <v>4</v>
      </c>
      <c r="BK53" t="s">
        <v>1651</v>
      </c>
      <c r="BL53" t="s">
        <v>1649</v>
      </c>
      <c r="BM53" t="s">
        <v>1649</v>
      </c>
      <c r="BN53" t="s">
        <v>1651</v>
      </c>
      <c r="BO53" t="s">
        <v>1649</v>
      </c>
      <c r="BP53">
        <v>1</v>
      </c>
    </row>
    <row r="54" spans="1:68" x14ac:dyDescent="0.2">
      <c r="A54">
        <v>53</v>
      </c>
      <c r="B54" s="2">
        <v>44095.358460648145</v>
      </c>
      <c r="C54" t="s">
        <v>131</v>
      </c>
      <c r="D54">
        <v>70</v>
      </c>
      <c r="E54">
        <v>43</v>
      </c>
      <c r="F54">
        <v>1</v>
      </c>
      <c r="G54">
        <v>1</v>
      </c>
      <c r="H54">
        <v>1</v>
      </c>
      <c r="I54">
        <v>0</v>
      </c>
      <c r="J54">
        <v>4</v>
      </c>
      <c r="L54">
        <v>2</v>
      </c>
      <c r="M54">
        <v>8</v>
      </c>
      <c r="N54">
        <v>2</v>
      </c>
      <c r="O54">
        <v>1</v>
      </c>
      <c r="P54">
        <v>1</v>
      </c>
      <c r="Q54">
        <v>7</v>
      </c>
      <c r="R54">
        <v>2</v>
      </c>
      <c r="S54">
        <v>1</v>
      </c>
      <c r="T54">
        <v>7</v>
      </c>
      <c r="U54">
        <v>6</v>
      </c>
      <c r="V54">
        <v>1</v>
      </c>
      <c r="W54">
        <v>6</v>
      </c>
      <c r="X54">
        <v>6</v>
      </c>
      <c r="Y54">
        <v>2012</v>
      </c>
      <c r="Z54">
        <v>2</v>
      </c>
      <c r="AA54">
        <v>1</v>
      </c>
      <c r="AE54">
        <v>2</v>
      </c>
      <c r="AF54">
        <v>2</v>
      </c>
      <c r="AG54">
        <v>2</v>
      </c>
      <c r="AH54">
        <v>2</v>
      </c>
      <c r="AN54">
        <v>1</v>
      </c>
      <c r="AO54">
        <v>5</v>
      </c>
      <c r="AP54">
        <v>1</v>
      </c>
      <c r="AT54">
        <v>1</v>
      </c>
      <c r="AX54">
        <v>1</v>
      </c>
      <c r="BD54">
        <v>1</v>
      </c>
      <c r="BE54" t="s">
        <v>61</v>
      </c>
      <c r="BF54">
        <f>VLOOKUP($C54,'TIPI Scoring'!$C$1:$AB$1213,22,FALSE)</f>
        <v>1</v>
      </c>
      <c r="BG54">
        <f>VLOOKUP($C54,'TIPI Scoring'!$C$1:$AB$1213,23,FALSE)</f>
        <v>6.5</v>
      </c>
      <c r="BH54">
        <f>VLOOKUP($C54,'TIPI Scoring'!$C$1:$AB$1213,24,FALSE)</f>
        <v>7</v>
      </c>
      <c r="BI54">
        <f>VLOOKUP($C54,'TIPI Scoring'!$C$1:$AB$1213,25,FALSE)</f>
        <v>6</v>
      </c>
      <c r="BJ54">
        <f>VLOOKUP($C54,'TIPI Scoring'!$C$1:$AB$1213,26,FALSE)</f>
        <v>1.5</v>
      </c>
      <c r="BK54" t="s">
        <v>1649</v>
      </c>
      <c r="BL54" t="s">
        <v>1648</v>
      </c>
      <c r="BM54" t="s">
        <v>1648</v>
      </c>
      <c r="BN54" t="s">
        <v>1650</v>
      </c>
      <c r="BO54" t="s">
        <v>1649</v>
      </c>
      <c r="BP54">
        <v>2</v>
      </c>
    </row>
    <row r="55" spans="1:68" x14ac:dyDescent="0.2">
      <c r="A55">
        <v>54</v>
      </c>
      <c r="B55" s="2">
        <v>44095.359317129631</v>
      </c>
      <c r="C55" t="s">
        <v>132</v>
      </c>
      <c r="D55">
        <v>45</v>
      </c>
      <c r="E55">
        <v>9</v>
      </c>
      <c r="F55">
        <v>1</v>
      </c>
      <c r="G55">
        <v>1</v>
      </c>
      <c r="H55">
        <v>2</v>
      </c>
      <c r="I55">
        <v>2</v>
      </c>
      <c r="J55">
        <v>1</v>
      </c>
      <c r="L55">
        <v>1</v>
      </c>
      <c r="M55">
        <v>6</v>
      </c>
      <c r="N55">
        <v>2</v>
      </c>
      <c r="O55">
        <v>6</v>
      </c>
      <c r="P55">
        <v>1</v>
      </c>
      <c r="Q55">
        <v>7</v>
      </c>
      <c r="R55">
        <v>2</v>
      </c>
      <c r="S55">
        <v>6</v>
      </c>
      <c r="T55">
        <v>5</v>
      </c>
      <c r="U55">
        <v>7</v>
      </c>
      <c r="V55">
        <v>1</v>
      </c>
      <c r="W55">
        <v>7</v>
      </c>
      <c r="X55">
        <v>2</v>
      </c>
      <c r="Y55">
        <v>2016</v>
      </c>
      <c r="Z55">
        <v>2</v>
      </c>
      <c r="AA55">
        <v>9</v>
      </c>
      <c r="AE55">
        <v>2</v>
      </c>
      <c r="AF55">
        <v>3</v>
      </c>
      <c r="AG55">
        <v>1</v>
      </c>
      <c r="AH55">
        <v>2</v>
      </c>
      <c r="AI55">
        <v>1</v>
      </c>
      <c r="AO55">
        <v>2</v>
      </c>
      <c r="AP55">
        <v>1</v>
      </c>
      <c r="AR55">
        <v>1</v>
      </c>
      <c r="AT55">
        <v>1</v>
      </c>
      <c r="BD55">
        <v>1</v>
      </c>
      <c r="BE55" t="s">
        <v>61</v>
      </c>
      <c r="BF55">
        <f>VLOOKUP($C55,'TIPI Scoring'!$C$1:$AB$1213,22,FALSE)</f>
        <v>4.5</v>
      </c>
      <c r="BG55">
        <f>VLOOKUP($C55,'TIPI Scoring'!$C$1:$AB$1213,23,FALSE)</f>
        <v>7</v>
      </c>
      <c r="BH55">
        <f>VLOOKUP($C55,'TIPI Scoring'!$C$1:$AB$1213,24,FALSE)</f>
        <v>7</v>
      </c>
      <c r="BI55">
        <f>VLOOKUP($C55,'TIPI Scoring'!$C$1:$AB$1213,25,FALSE)</f>
        <v>6.5</v>
      </c>
      <c r="BJ55">
        <f>VLOOKUP($C55,'TIPI Scoring'!$C$1:$AB$1213,26,FALSE)</f>
        <v>6</v>
      </c>
      <c r="BK55" t="s">
        <v>1650</v>
      </c>
      <c r="BL55" t="s">
        <v>1648</v>
      </c>
      <c r="BM55" t="s">
        <v>1648</v>
      </c>
      <c r="BN55" t="s">
        <v>1648</v>
      </c>
      <c r="BO55" t="s">
        <v>1650</v>
      </c>
      <c r="BP55">
        <v>8</v>
      </c>
    </row>
    <row r="56" spans="1:68" x14ac:dyDescent="0.2">
      <c r="A56">
        <v>55</v>
      </c>
      <c r="B56" s="2">
        <v>44095.359502314815</v>
      </c>
      <c r="C56" t="s">
        <v>133</v>
      </c>
      <c r="D56">
        <v>43</v>
      </c>
      <c r="E56">
        <v>32</v>
      </c>
      <c r="F56">
        <v>1</v>
      </c>
      <c r="G56">
        <v>1</v>
      </c>
      <c r="H56">
        <v>2</v>
      </c>
      <c r="I56">
        <v>2</v>
      </c>
      <c r="J56">
        <v>1</v>
      </c>
      <c r="L56">
        <v>1</v>
      </c>
      <c r="M56">
        <v>0</v>
      </c>
      <c r="N56">
        <v>1</v>
      </c>
      <c r="O56">
        <v>7</v>
      </c>
      <c r="P56">
        <v>6</v>
      </c>
      <c r="Q56">
        <v>7</v>
      </c>
      <c r="R56">
        <v>7</v>
      </c>
      <c r="S56">
        <v>6</v>
      </c>
      <c r="T56">
        <v>7</v>
      </c>
      <c r="U56">
        <v>6</v>
      </c>
      <c r="V56">
        <v>6</v>
      </c>
      <c r="W56">
        <v>7</v>
      </c>
      <c r="X56">
        <v>7</v>
      </c>
      <c r="Y56">
        <v>2015</v>
      </c>
      <c r="Z56">
        <v>1</v>
      </c>
      <c r="AA56">
        <v>9</v>
      </c>
      <c r="AE56">
        <v>1</v>
      </c>
      <c r="AF56">
        <v>1</v>
      </c>
      <c r="AG56">
        <v>1</v>
      </c>
      <c r="AH56">
        <v>1</v>
      </c>
      <c r="AI56">
        <v>1</v>
      </c>
      <c r="AL56">
        <v>1</v>
      </c>
      <c r="AO56">
        <v>3</v>
      </c>
      <c r="AP56">
        <v>1</v>
      </c>
      <c r="AT56">
        <v>1</v>
      </c>
      <c r="AV56">
        <v>1</v>
      </c>
      <c r="AZ56">
        <v>1</v>
      </c>
      <c r="BA56">
        <v>1</v>
      </c>
      <c r="BC56">
        <v>1</v>
      </c>
      <c r="BE56" t="s">
        <v>58</v>
      </c>
      <c r="BF56">
        <f>VLOOKUP($C56,'TIPI Scoring'!$C$1:$AB$1213,22,FALSE)</f>
        <v>4</v>
      </c>
      <c r="BG56">
        <f>VLOOKUP($C56,'TIPI Scoring'!$C$1:$AB$1213,23,FALSE)</f>
        <v>4</v>
      </c>
      <c r="BH56">
        <f>VLOOKUP($C56,'TIPI Scoring'!$C$1:$AB$1213,24,FALSE)</f>
        <v>4.5</v>
      </c>
      <c r="BI56">
        <f>VLOOKUP($C56,'TIPI Scoring'!$C$1:$AB$1213,25,FALSE)</f>
        <v>4</v>
      </c>
      <c r="BJ56">
        <f>VLOOKUP($C56,'TIPI Scoring'!$C$1:$AB$1213,26,FALSE)</f>
        <v>3.5</v>
      </c>
      <c r="BK56" t="s">
        <v>1651</v>
      </c>
      <c r="BL56" t="s">
        <v>1649</v>
      </c>
      <c r="BM56" t="s">
        <v>1651</v>
      </c>
      <c r="BN56" t="s">
        <v>1651</v>
      </c>
      <c r="BO56" t="s">
        <v>1649</v>
      </c>
      <c r="BP56">
        <v>1</v>
      </c>
    </row>
    <row r="57" spans="1:68" x14ac:dyDescent="0.2">
      <c r="A57">
        <v>56</v>
      </c>
      <c r="B57" s="2">
        <v>44095.360266203701</v>
      </c>
      <c r="C57" t="s">
        <v>134</v>
      </c>
      <c r="D57">
        <v>40</v>
      </c>
      <c r="E57">
        <v>25</v>
      </c>
      <c r="F57">
        <v>1</v>
      </c>
      <c r="G57">
        <v>1</v>
      </c>
      <c r="H57">
        <v>2</v>
      </c>
      <c r="I57">
        <v>2</v>
      </c>
      <c r="J57">
        <v>1</v>
      </c>
      <c r="L57">
        <v>1</v>
      </c>
      <c r="M57">
        <v>18</v>
      </c>
      <c r="N57">
        <v>2</v>
      </c>
      <c r="O57">
        <v>4</v>
      </c>
      <c r="P57">
        <v>1</v>
      </c>
      <c r="Q57">
        <v>7</v>
      </c>
      <c r="R57">
        <v>1</v>
      </c>
      <c r="S57">
        <v>7</v>
      </c>
      <c r="T57">
        <v>1</v>
      </c>
      <c r="U57">
        <v>7</v>
      </c>
      <c r="V57">
        <v>1</v>
      </c>
      <c r="W57">
        <v>1</v>
      </c>
      <c r="X57">
        <v>7</v>
      </c>
      <c r="Y57">
        <v>2019</v>
      </c>
      <c r="Z57">
        <v>1</v>
      </c>
      <c r="AA57">
        <v>1</v>
      </c>
      <c r="AE57">
        <v>1</v>
      </c>
      <c r="AF57">
        <v>1</v>
      </c>
      <c r="AG57">
        <v>1</v>
      </c>
      <c r="AH57">
        <v>2</v>
      </c>
      <c r="AI57">
        <v>1</v>
      </c>
      <c r="AJ57">
        <v>1</v>
      </c>
      <c r="AK57">
        <v>1</v>
      </c>
      <c r="AL57">
        <v>1</v>
      </c>
      <c r="AM57">
        <v>1</v>
      </c>
      <c r="AO57">
        <v>1</v>
      </c>
      <c r="AP57">
        <v>1</v>
      </c>
      <c r="AQ57">
        <v>1</v>
      </c>
      <c r="AR57">
        <v>1</v>
      </c>
      <c r="AZ57">
        <v>1</v>
      </c>
      <c r="BA57">
        <v>1</v>
      </c>
      <c r="BB57">
        <v>1</v>
      </c>
      <c r="BC57">
        <v>1</v>
      </c>
      <c r="BE57" t="s">
        <v>63</v>
      </c>
      <c r="BF57">
        <f>VLOOKUP($C57,'TIPI Scoring'!$C$1:$AB$1213,22,FALSE)</f>
        <v>5.5</v>
      </c>
      <c r="BG57">
        <f>VLOOKUP($C57,'TIPI Scoring'!$C$1:$AB$1213,23,FALSE)</f>
        <v>7</v>
      </c>
      <c r="BH57">
        <f>VLOOKUP($C57,'TIPI Scoring'!$C$1:$AB$1213,24,FALSE)</f>
        <v>7</v>
      </c>
      <c r="BI57">
        <f>VLOOKUP($C57,'TIPI Scoring'!$C$1:$AB$1213,25,FALSE)</f>
        <v>4</v>
      </c>
      <c r="BJ57">
        <f>VLOOKUP($C57,'TIPI Scoring'!$C$1:$AB$1213,26,FALSE)</f>
        <v>4</v>
      </c>
      <c r="BK57" t="s">
        <v>1650</v>
      </c>
      <c r="BL57" t="s">
        <v>1648</v>
      </c>
      <c r="BM57" t="s">
        <v>1648</v>
      </c>
      <c r="BN57" t="s">
        <v>1651</v>
      </c>
      <c r="BO57" t="s">
        <v>1649</v>
      </c>
      <c r="BP57">
        <v>6</v>
      </c>
    </row>
    <row r="58" spans="1:68" x14ac:dyDescent="0.2">
      <c r="A58">
        <v>57</v>
      </c>
      <c r="B58" s="2">
        <v>44095.36037037037</v>
      </c>
      <c r="C58" t="s">
        <v>135</v>
      </c>
      <c r="D58">
        <v>66</v>
      </c>
      <c r="E58">
        <v>32</v>
      </c>
      <c r="F58">
        <v>1</v>
      </c>
      <c r="G58">
        <v>1</v>
      </c>
      <c r="H58">
        <v>1</v>
      </c>
      <c r="I58">
        <v>0</v>
      </c>
      <c r="J58">
        <v>4</v>
      </c>
      <c r="L58">
        <v>1</v>
      </c>
      <c r="M58">
        <v>21</v>
      </c>
      <c r="N58">
        <v>2</v>
      </c>
      <c r="O58">
        <v>4</v>
      </c>
      <c r="P58">
        <v>2</v>
      </c>
      <c r="Q58">
        <v>5</v>
      </c>
      <c r="R58">
        <v>2</v>
      </c>
      <c r="S58">
        <v>2</v>
      </c>
      <c r="T58">
        <v>5</v>
      </c>
      <c r="U58">
        <v>4</v>
      </c>
      <c r="V58">
        <v>5</v>
      </c>
      <c r="W58">
        <v>5</v>
      </c>
      <c r="X58">
        <v>6</v>
      </c>
      <c r="Y58">
        <v>2018</v>
      </c>
      <c r="Z58">
        <v>4</v>
      </c>
      <c r="AA58">
        <v>6</v>
      </c>
      <c r="AE58">
        <v>2</v>
      </c>
      <c r="AF58">
        <v>2</v>
      </c>
      <c r="AG58">
        <v>2</v>
      </c>
      <c r="AH58">
        <v>2</v>
      </c>
      <c r="AN58">
        <v>1</v>
      </c>
      <c r="AO58">
        <v>3</v>
      </c>
      <c r="AT58">
        <v>1</v>
      </c>
      <c r="AX58">
        <v>1</v>
      </c>
      <c r="AY58">
        <v>1</v>
      </c>
      <c r="BD58">
        <v>1</v>
      </c>
      <c r="BE58" t="s">
        <v>58</v>
      </c>
      <c r="BF58">
        <f>VLOOKUP($C58,'TIPI Scoring'!$C$1:$AB$1213,22,FALSE)</f>
        <v>3.5</v>
      </c>
      <c r="BG58">
        <f>VLOOKUP($C58,'TIPI Scoring'!$C$1:$AB$1213,23,FALSE)</f>
        <v>5</v>
      </c>
      <c r="BH58">
        <f>VLOOKUP($C58,'TIPI Scoring'!$C$1:$AB$1213,24,FALSE)</f>
        <v>4</v>
      </c>
      <c r="BI58">
        <f>VLOOKUP($C58,'TIPI Scoring'!$C$1:$AB$1213,25,FALSE)</f>
        <v>5.5</v>
      </c>
      <c r="BJ58">
        <f>VLOOKUP($C58,'TIPI Scoring'!$C$1:$AB$1213,26,FALSE)</f>
        <v>2</v>
      </c>
      <c r="BK58" t="s">
        <v>1651</v>
      </c>
      <c r="BL58" t="s">
        <v>1651</v>
      </c>
      <c r="BM58" t="s">
        <v>1649</v>
      </c>
      <c r="BN58" t="s">
        <v>1650</v>
      </c>
      <c r="BO58" t="s">
        <v>1649</v>
      </c>
      <c r="BP58">
        <v>1</v>
      </c>
    </row>
    <row r="59" spans="1:68" x14ac:dyDescent="0.2">
      <c r="A59">
        <v>58</v>
      </c>
      <c r="B59" s="2">
        <v>44095.360381944447</v>
      </c>
      <c r="C59" t="s">
        <v>136</v>
      </c>
      <c r="D59">
        <v>37</v>
      </c>
      <c r="E59">
        <v>32</v>
      </c>
      <c r="F59">
        <v>1</v>
      </c>
      <c r="G59">
        <v>1</v>
      </c>
      <c r="H59">
        <v>2</v>
      </c>
      <c r="I59">
        <v>3</v>
      </c>
      <c r="J59">
        <v>1</v>
      </c>
      <c r="L59">
        <v>2</v>
      </c>
      <c r="M59">
        <v>10</v>
      </c>
      <c r="N59">
        <v>2</v>
      </c>
      <c r="O59">
        <v>4</v>
      </c>
      <c r="P59">
        <v>5</v>
      </c>
      <c r="Q59">
        <v>5</v>
      </c>
      <c r="R59">
        <v>3</v>
      </c>
      <c r="S59">
        <v>4</v>
      </c>
      <c r="T59">
        <v>6</v>
      </c>
      <c r="U59">
        <v>5</v>
      </c>
      <c r="V59">
        <v>4</v>
      </c>
      <c r="W59">
        <v>5</v>
      </c>
      <c r="X59">
        <v>4</v>
      </c>
      <c r="Y59">
        <v>2020</v>
      </c>
      <c r="Z59">
        <v>2</v>
      </c>
      <c r="AA59">
        <v>1</v>
      </c>
      <c r="AE59">
        <v>1</v>
      </c>
      <c r="AF59">
        <v>1</v>
      </c>
      <c r="AG59">
        <v>1</v>
      </c>
      <c r="AH59">
        <v>1</v>
      </c>
      <c r="AJ59">
        <v>1</v>
      </c>
      <c r="AO59">
        <v>1</v>
      </c>
      <c r="AQ59">
        <v>1</v>
      </c>
      <c r="AT59">
        <v>1</v>
      </c>
      <c r="AW59">
        <v>1</v>
      </c>
      <c r="BA59">
        <v>1</v>
      </c>
      <c r="BE59" t="s">
        <v>58</v>
      </c>
      <c r="BF59">
        <f>VLOOKUP($C59,'TIPI Scoring'!$C$1:$AB$1213,22,FALSE)</f>
        <v>3</v>
      </c>
      <c r="BG59">
        <f>VLOOKUP($C59,'TIPI Scoring'!$C$1:$AB$1213,23,FALSE)</f>
        <v>4</v>
      </c>
      <c r="BH59">
        <f>VLOOKUP($C59,'TIPI Scoring'!$C$1:$AB$1213,24,FALSE)</f>
        <v>4.5</v>
      </c>
      <c r="BI59">
        <f>VLOOKUP($C59,'TIPI Scoring'!$C$1:$AB$1213,25,FALSE)</f>
        <v>5</v>
      </c>
      <c r="BJ59">
        <f>VLOOKUP($C59,'TIPI Scoring'!$C$1:$AB$1213,26,FALSE)</f>
        <v>4</v>
      </c>
      <c r="BK59" t="s">
        <v>1651</v>
      </c>
      <c r="BL59" t="s">
        <v>1649</v>
      </c>
      <c r="BM59" t="s">
        <v>1651</v>
      </c>
      <c r="BN59" t="s">
        <v>1650</v>
      </c>
      <c r="BO59" t="s">
        <v>1649</v>
      </c>
      <c r="BP59">
        <v>1</v>
      </c>
    </row>
    <row r="60" spans="1:68" x14ac:dyDescent="0.2">
      <c r="A60">
        <v>59</v>
      </c>
      <c r="B60" s="2">
        <v>44095.360972222225</v>
      </c>
      <c r="C60" t="s">
        <v>137</v>
      </c>
      <c r="D60">
        <v>70</v>
      </c>
      <c r="E60">
        <v>9</v>
      </c>
      <c r="F60">
        <v>1</v>
      </c>
      <c r="G60">
        <v>1</v>
      </c>
      <c r="H60">
        <v>1</v>
      </c>
      <c r="I60">
        <v>0</v>
      </c>
      <c r="J60">
        <v>4</v>
      </c>
      <c r="L60">
        <v>2</v>
      </c>
      <c r="M60">
        <v>6</v>
      </c>
      <c r="N60">
        <v>2</v>
      </c>
      <c r="O60">
        <v>6</v>
      </c>
      <c r="P60">
        <v>1</v>
      </c>
      <c r="Q60">
        <v>7</v>
      </c>
      <c r="R60">
        <v>1</v>
      </c>
      <c r="S60">
        <v>6</v>
      </c>
      <c r="T60">
        <v>6</v>
      </c>
      <c r="U60">
        <v>5</v>
      </c>
      <c r="V60">
        <v>1</v>
      </c>
      <c r="W60">
        <v>7</v>
      </c>
      <c r="X60">
        <v>6</v>
      </c>
      <c r="Y60">
        <v>2013</v>
      </c>
      <c r="Z60">
        <v>2</v>
      </c>
      <c r="AA60">
        <v>13</v>
      </c>
      <c r="AD60" t="s">
        <v>110</v>
      </c>
      <c r="AE60">
        <v>1</v>
      </c>
      <c r="AF60">
        <v>2</v>
      </c>
      <c r="AG60">
        <v>2</v>
      </c>
      <c r="AH60">
        <v>3</v>
      </c>
      <c r="AN60">
        <v>1</v>
      </c>
      <c r="AO60">
        <v>4</v>
      </c>
      <c r="AP60">
        <v>1</v>
      </c>
      <c r="AX60">
        <v>1</v>
      </c>
      <c r="AY60">
        <v>1</v>
      </c>
      <c r="BD60">
        <v>1</v>
      </c>
      <c r="BE60" t="s">
        <v>61</v>
      </c>
      <c r="BF60">
        <f>VLOOKUP($C60,'TIPI Scoring'!$C$1:$AB$1213,22,FALSE)</f>
        <v>4</v>
      </c>
      <c r="BG60">
        <f>VLOOKUP($C60,'TIPI Scoring'!$C$1:$AB$1213,23,FALSE)</f>
        <v>6</v>
      </c>
      <c r="BH60">
        <f>VLOOKUP($C60,'TIPI Scoring'!$C$1:$AB$1213,24,FALSE)</f>
        <v>7</v>
      </c>
      <c r="BI60">
        <f>VLOOKUP($C60,'TIPI Scoring'!$C$1:$AB$1213,25,FALSE)</f>
        <v>7</v>
      </c>
      <c r="BJ60">
        <f>VLOOKUP($C60,'TIPI Scoring'!$C$1:$AB$1213,26,FALSE)</f>
        <v>4</v>
      </c>
      <c r="BK60" t="s">
        <v>1651</v>
      </c>
      <c r="BL60" t="s">
        <v>1650</v>
      </c>
      <c r="BM60" t="s">
        <v>1648</v>
      </c>
      <c r="BN60" t="s">
        <v>1648</v>
      </c>
      <c r="BO60" t="s">
        <v>1649</v>
      </c>
      <c r="BP60">
        <v>2</v>
      </c>
    </row>
    <row r="61" spans="1:68" x14ac:dyDescent="0.2">
      <c r="A61">
        <v>60</v>
      </c>
      <c r="B61" s="2">
        <v>44095.382280092592</v>
      </c>
      <c r="C61" t="s">
        <v>138</v>
      </c>
      <c r="D61">
        <v>30</v>
      </c>
      <c r="E61">
        <v>33</v>
      </c>
      <c r="F61">
        <v>1</v>
      </c>
      <c r="G61">
        <v>1</v>
      </c>
      <c r="H61">
        <v>2</v>
      </c>
      <c r="I61">
        <v>0</v>
      </c>
      <c r="J61">
        <v>1</v>
      </c>
      <c r="L61">
        <v>1</v>
      </c>
      <c r="M61">
        <v>1</v>
      </c>
      <c r="N61">
        <v>1</v>
      </c>
      <c r="O61">
        <v>6</v>
      </c>
      <c r="P61">
        <v>6</v>
      </c>
      <c r="Q61">
        <v>7</v>
      </c>
      <c r="R61">
        <v>7</v>
      </c>
      <c r="S61">
        <v>6</v>
      </c>
      <c r="T61">
        <v>7</v>
      </c>
      <c r="U61">
        <v>7</v>
      </c>
      <c r="V61">
        <v>7</v>
      </c>
      <c r="W61">
        <v>6</v>
      </c>
      <c r="X61">
        <v>7</v>
      </c>
      <c r="Y61">
        <v>2019</v>
      </c>
      <c r="Z61">
        <v>1</v>
      </c>
      <c r="AA61">
        <v>5</v>
      </c>
      <c r="AE61">
        <v>1</v>
      </c>
      <c r="AF61">
        <v>1</v>
      </c>
      <c r="AG61">
        <v>1</v>
      </c>
      <c r="AH61">
        <v>1</v>
      </c>
      <c r="AI61">
        <v>1</v>
      </c>
      <c r="AL61">
        <v>1</v>
      </c>
      <c r="AO61">
        <v>5</v>
      </c>
      <c r="AP61">
        <v>1</v>
      </c>
      <c r="AU61">
        <v>1</v>
      </c>
      <c r="AX61">
        <v>1</v>
      </c>
      <c r="AZ61">
        <v>1</v>
      </c>
      <c r="BB61">
        <v>1</v>
      </c>
      <c r="BE61" t="s">
        <v>61</v>
      </c>
      <c r="BF61">
        <f>VLOOKUP($C61,'TIPI Scoring'!$C$1:$AB$1213,22,FALSE)</f>
        <v>3.5</v>
      </c>
      <c r="BG61">
        <f>VLOOKUP($C61,'TIPI Scoring'!$C$1:$AB$1213,23,FALSE)</f>
        <v>4.5</v>
      </c>
      <c r="BH61">
        <f>VLOOKUP($C61,'TIPI Scoring'!$C$1:$AB$1213,24,FALSE)</f>
        <v>4</v>
      </c>
      <c r="BI61">
        <f>VLOOKUP($C61,'TIPI Scoring'!$C$1:$AB$1213,25,FALSE)</f>
        <v>3.5</v>
      </c>
      <c r="BJ61">
        <f>VLOOKUP($C61,'TIPI Scoring'!$C$1:$AB$1213,26,FALSE)</f>
        <v>3.5</v>
      </c>
      <c r="BK61" t="s">
        <v>1651</v>
      </c>
      <c r="BL61" t="s">
        <v>1651</v>
      </c>
      <c r="BM61" t="s">
        <v>1649</v>
      </c>
      <c r="BN61" t="s">
        <v>1651</v>
      </c>
      <c r="BO61" t="s">
        <v>1649</v>
      </c>
      <c r="BP61">
        <v>1</v>
      </c>
    </row>
    <row r="62" spans="1:68" x14ac:dyDescent="0.2">
      <c r="A62">
        <v>61</v>
      </c>
      <c r="B62" s="2">
        <v>44095.384270833332</v>
      </c>
      <c r="C62" t="s">
        <v>139</v>
      </c>
      <c r="D62">
        <v>45</v>
      </c>
      <c r="E62">
        <v>10</v>
      </c>
      <c r="F62">
        <v>1</v>
      </c>
      <c r="G62">
        <v>1</v>
      </c>
      <c r="H62">
        <v>2</v>
      </c>
      <c r="I62">
        <v>2</v>
      </c>
      <c r="J62">
        <v>1</v>
      </c>
      <c r="L62">
        <v>1</v>
      </c>
      <c r="M62">
        <v>12</v>
      </c>
      <c r="N62">
        <v>1</v>
      </c>
      <c r="O62">
        <v>7</v>
      </c>
      <c r="P62">
        <v>7</v>
      </c>
      <c r="Q62">
        <v>6</v>
      </c>
      <c r="R62">
        <v>7</v>
      </c>
      <c r="S62">
        <v>7</v>
      </c>
      <c r="T62">
        <v>7</v>
      </c>
      <c r="U62">
        <v>6</v>
      </c>
      <c r="V62">
        <v>7</v>
      </c>
      <c r="W62">
        <v>5</v>
      </c>
      <c r="X62">
        <v>5</v>
      </c>
      <c r="Y62">
        <v>2018</v>
      </c>
      <c r="Z62">
        <v>1</v>
      </c>
      <c r="AA62">
        <v>1</v>
      </c>
      <c r="AE62">
        <v>1</v>
      </c>
      <c r="AF62">
        <v>1</v>
      </c>
      <c r="AG62">
        <v>1</v>
      </c>
      <c r="AH62">
        <v>1</v>
      </c>
      <c r="AI62">
        <v>1</v>
      </c>
      <c r="AO62">
        <v>1</v>
      </c>
      <c r="AP62">
        <v>1</v>
      </c>
      <c r="AZ62">
        <v>1</v>
      </c>
      <c r="BE62" t="s">
        <v>61</v>
      </c>
      <c r="BF62">
        <f>VLOOKUP($C62,'TIPI Scoring'!$C$1:$AB$1213,22,FALSE)</f>
        <v>4</v>
      </c>
      <c r="BG62">
        <f>VLOOKUP($C62,'TIPI Scoring'!$C$1:$AB$1213,23,FALSE)</f>
        <v>3.5</v>
      </c>
      <c r="BH62">
        <f>VLOOKUP($C62,'TIPI Scoring'!$C$1:$AB$1213,24,FALSE)</f>
        <v>3.5</v>
      </c>
      <c r="BI62">
        <f>VLOOKUP($C62,'TIPI Scoring'!$C$1:$AB$1213,25,FALSE)</f>
        <v>3</v>
      </c>
      <c r="BJ62">
        <f>VLOOKUP($C62,'TIPI Scoring'!$C$1:$AB$1213,26,FALSE)</f>
        <v>5</v>
      </c>
      <c r="BK62" t="s">
        <v>1651</v>
      </c>
      <c r="BL62" t="s">
        <v>1649</v>
      </c>
      <c r="BM62" t="s">
        <v>1649</v>
      </c>
      <c r="BN62" t="s">
        <v>1649</v>
      </c>
      <c r="BO62" t="s">
        <v>1651</v>
      </c>
      <c r="BP62">
        <v>1</v>
      </c>
    </row>
    <row r="63" spans="1:68" x14ac:dyDescent="0.2">
      <c r="A63">
        <v>62</v>
      </c>
      <c r="B63" s="2">
        <v>44095.384467592594</v>
      </c>
      <c r="C63" t="s">
        <v>140</v>
      </c>
      <c r="D63">
        <v>58</v>
      </c>
      <c r="E63">
        <v>38</v>
      </c>
      <c r="F63">
        <v>1</v>
      </c>
      <c r="G63">
        <v>1</v>
      </c>
      <c r="H63">
        <v>2</v>
      </c>
      <c r="I63">
        <v>0</v>
      </c>
      <c r="J63">
        <v>1</v>
      </c>
      <c r="L63">
        <v>2</v>
      </c>
      <c r="M63">
        <v>10</v>
      </c>
      <c r="N63">
        <v>2</v>
      </c>
      <c r="O63">
        <v>5</v>
      </c>
      <c r="P63">
        <v>1</v>
      </c>
      <c r="Q63">
        <v>7</v>
      </c>
      <c r="R63">
        <v>5</v>
      </c>
      <c r="S63">
        <v>5</v>
      </c>
      <c r="T63">
        <v>6</v>
      </c>
      <c r="U63">
        <v>7</v>
      </c>
      <c r="V63">
        <v>1</v>
      </c>
      <c r="W63">
        <v>5</v>
      </c>
      <c r="X63">
        <v>5</v>
      </c>
      <c r="Y63">
        <v>2010</v>
      </c>
      <c r="Z63">
        <v>2</v>
      </c>
      <c r="AA63">
        <v>3</v>
      </c>
      <c r="AE63">
        <v>2</v>
      </c>
      <c r="AF63">
        <v>1</v>
      </c>
      <c r="AG63">
        <v>2</v>
      </c>
      <c r="AH63">
        <v>2</v>
      </c>
      <c r="AI63">
        <v>1</v>
      </c>
      <c r="AJ63">
        <v>1</v>
      </c>
      <c r="AM63">
        <v>1</v>
      </c>
      <c r="AO63">
        <v>5</v>
      </c>
      <c r="AP63">
        <v>1</v>
      </c>
      <c r="AU63">
        <v>1</v>
      </c>
      <c r="AX63">
        <v>1</v>
      </c>
      <c r="AZ63">
        <v>1</v>
      </c>
      <c r="BA63">
        <v>1</v>
      </c>
      <c r="BE63" t="s">
        <v>58</v>
      </c>
      <c r="BF63">
        <f>VLOOKUP($C63,'TIPI Scoring'!$C$1:$AB$1213,22,FALSE)</f>
        <v>3.5</v>
      </c>
      <c r="BG63">
        <f>VLOOKUP($C63,'TIPI Scoring'!$C$1:$AB$1213,23,FALSE)</f>
        <v>7</v>
      </c>
      <c r="BH63">
        <f>VLOOKUP($C63,'TIPI Scoring'!$C$1:$AB$1213,24,FALSE)</f>
        <v>7</v>
      </c>
      <c r="BI63">
        <f>VLOOKUP($C63,'TIPI Scoring'!$C$1:$AB$1213,25,FALSE)</f>
        <v>4</v>
      </c>
      <c r="BJ63">
        <f>VLOOKUP($C63,'TIPI Scoring'!$C$1:$AB$1213,26,FALSE)</f>
        <v>4</v>
      </c>
      <c r="BK63" t="s">
        <v>1651</v>
      </c>
      <c r="BL63" t="s">
        <v>1648</v>
      </c>
      <c r="BM63" t="s">
        <v>1648</v>
      </c>
      <c r="BN63" t="s">
        <v>1651</v>
      </c>
      <c r="BO63" t="s">
        <v>1649</v>
      </c>
      <c r="BP63">
        <v>6</v>
      </c>
    </row>
    <row r="64" spans="1:68" x14ac:dyDescent="0.2">
      <c r="A64">
        <v>63</v>
      </c>
      <c r="B64" s="2">
        <v>44095.384618055556</v>
      </c>
      <c r="C64" t="s">
        <v>141</v>
      </c>
      <c r="D64">
        <v>19</v>
      </c>
      <c r="E64">
        <v>29</v>
      </c>
      <c r="F64">
        <v>1</v>
      </c>
      <c r="G64">
        <v>1</v>
      </c>
      <c r="H64">
        <v>2</v>
      </c>
      <c r="I64">
        <v>0</v>
      </c>
      <c r="J64">
        <v>1</v>
      </c>
      <c r="L64">
        <v>1</v>
      </c>
      <c r="M64">
        <v>1</v>
      </c>
      <c r="N64">
        <v>1</v>
      </c>
      <c r="O64">
        <v>5</v>
      </c>
      <c r="P64">
        <v>7</v>
      </c>
      <c r="Q64">
        <v>7</v>
      </c>
      <c r="R64">
        <v>6</v>
      </c>
      <c r="S64">
        <v>6</v>
      </c>
      <c r="T64">
        <v>6</v>
      </c>
      <c r="U64">
        <v>7</v>
      </c>
      <c r="V64">
        <v>6</v>
      </c>
      <c r="W64">
        <v>6</v>
      </c>
      <c r="X64">
        <v>2</v>
      </c>
      <c r="Y64">
        <v>2002</v>
      </c>
      <c r="Z64">
        <v>1</v>
      </c>
      <c r="AA64">
        <v>1</v>
      </c>
      <c r="AE64">
        <v>1</v>
      </c>
      <c r="AF64">
        <v>1</v>
      </c>
      <c r="AG64">
        <v>1</v>
      </c>
      <c r="AH64">
        <v>1</v>
      </c>
      <c r="AI64">
        <v>1</v>
      </c>
      <c r="AO64">
        <v>1</v>
      </c>
      <c r="AP64">
        <v>1</v>
      </c>
      <c r="AZ64">
        <v>1</v>
      </c>
      <c r="BE64" t="s">
        <v>58</v>
      </c>
      <c r="BF64">
        <f>VLOOKUP($C64,'TIPI Scoring'!$C$1:$AB$1213,22,FALSE)</f>
        <v>3.5</v>
      </c>
      <c r="BG64">
        <f>VLOOKUP($C64,'TIPI Scoring'!$C$1:$AB$1213,23,FALSE)</f>
        <v>4</v>
      </c>
      <c r="BH64">
        <f>VLOOKUP($C64,'TIPI Scoring'!$C$1:$AB$1213,24,FALSE)</f>
        <v>4.5</v>
      </c>
      <c r="BI64">
        <f>VLOOKUP($C64,'TIPI Scoring'!$C$1:$AB$1213,25,FALSE)</f>
        <v>4</v>
      </c>
      <c r="BJ64">
        <f>VLOOKUP($C64,'TIPI Scoring'!$C$1:$AB$1213,26,FALSE)</f>
        <v>6</v>
      </c>
      <c r="BK64" t="s">
        <v>1651</v>
      </c>
      <c r="BL64" t="s">
        <v>1649</v>
      </c>
      <c r="BM64" t="s">
        <v>1651</v>
      </c>
      <c r="BN64" t="s">
        <v>1651</v>
      </c>
      <c r="BO64" t="s">
        <v>1650</v>
      </c>
      <c r="BP64">
        <v>3</v>
      </c>
    </row>
    <row r="65" spans="1:68" x14ac:dyDescent="0.2">
      <c r="A65">
        <v>64</v>
      </c>
      <c r="B65" s="2">
        <v>44095.384710648148</v>
      </c>
      <c r="C65" t="s">
        <v>142</v>
      </c>
      <c r="D65">
        <v>21</v>
      </c>
      <c r="E65">
        <v>32</v>
      </c>
      <c r="F65">
        <v>1</v>
      </c>
      <c r="G65">
        <v>1</v>
      </c>
      <c r="H65">
        <v>1</v>
      </c>
      <c r="I65">
        <v>0</v>
      </c>
      <c r="J65">
        <v>1</v>
      </c>
      <c r="L65">
        <v>1</v>
      </c>
      <c r="M65">
        <v>2</v>
      </c>
      <c r="N65">
        <v>2</v>
      </c>
      <c r="O65">
        <v>5</v>
      </c>
      <c r="P65">
        <v>2</v>
      </c>
      <c r="Q65">
        <v>6</v>
      </c>
      <c r="R65">
        <v>5</v>
      </c>
      <c r="S65">
        <v>6</v>
      </c>
      <c r="T65">
        <v>3</v>
      </c>
      <c r="U65">
        <v>7</v>
      </c>
      <c r="V65">
        <v>2</v>
      </c>
      <c r="W65">
        <v>5</v>
      </c>
      <c r="X65">
        <v>5</v>
      </c>
      <c r="Y65">
        <v>2018</v>
      </c>
      <c r="Z65">
        <v>1</v>
      </c>
      <c r="AA65">
        <v>3</v>
      </c>
      <c r="AE65">
        <v>2</v>
      </c>
      <c r="AF65">
        <v>2</v>
      </c>
      <c r="AG65">
        <v>2</v>
      </c>
      <c r="AH65">
        <v>2</v>
      </c>
      <c r="AI65">
        <v>1</v>
      </c>
      <c r="AK65">
        <v>1</v>
      </c>
      <c r="AO65">
        <v>5</v>
      </c>
      <c r="AP65">
        <v>1</v>
      </c>
      <c r="AT65">
        <v>1</v>
      </c>
      <c r="AU65">
        <v>1</v>
      </c>
      <c r="BA65">
        <v>1</v>
      </c>
      <c r="BC65">
        <v>1</v>
      </c>
      <c r="BE65" t="s">
        <v>58</v>
      </c>
      <c r="BF65">
        <f>VLOOKUP($C65,'TIPI Scoring'!$C$1:$AB$1213,22,FALSE)</f>
        <v>5</v>
      </c>
      <c r="BG65">
        <f>VLOOKUP($C65,'TIPI Scoring'!$C$1:$AB$1213,23,FALSE)</f>
        <v>6.5</v>
      </c>
      <c r="BH65">
        <f>VLOOKUP($C65,'TIPI Scoring'!$C$1:$AB$1213,24,FALSE)</f>
        <v>6</v>
      </c>
      <c r="BI65">
        <f>VLOOKUP($C65,'TIPI Scoring'!$C$1:$AB$1213,25,FALSE)</f>
        <v>4</v>
      </c>
      <c r="BJ65">
        <f>VLOOKUP($C65,'TIPI Scoring'!$C$1:$AB$1213,26,FALSE)</f>
        <v>4.5</v>
      </c>
      <c r="BK65" t="s">
        <v>1650</v>
      </c>
      <c r="BL65" t="s">
        <v>1648</v>
      </c>
      <c r="BM65" t="s">
        <v>1650</v>
      </c>
      <c r="BN65" t="s">
        <v>1651</v>
      </c>
      <c r="BO65" t="s">
        <v>1651</v>
      </c>
      <c r="BP65">
        <v>6</v>
      </c>
    </row>
    <row r="66" spans="1:68" x14ac:dyDescent="0.2">
      <c r="A66">
        <v>65</v>
      </c>
      <c r="B66" s="2">
        <v>44095.385648148149</v>
      </c>
      <c r="C66" t="s">
        <v>143</v>
      </c>
      <c r="D66">
        <v>66</v>
      </c>
      <c r="E66">
        <v>7</v>
      </c>
      <c r="F66">
        <v>1</v>
      </c>
      <c r="G66">
        <v>1</v>
      </c>
      <c r="H66">
        <v>2</v>
      </c>
      <c r="I66">
        <v>0</v>
      </c>
      <c r="J66">
        <v>4</v>
      </c>
      <c r="L66">
        <v>1</v>
      </c>
      <c r="M66">
        <v>29</v>
      </c>
      <c r="N66">
        <v>2</v>
      </c>
      <c r="O66">
        <v>5</v>
      </c>
      <c r="P66">
        <v>2</v>
      </c>
      <c r="Q66">
        <v>6</v>
      </c>
      <c r="R66">
        <v>2</v>
      </c>
      <c r="S66">
        <v>5</v>
      </c>
      <c r="T66">
        <v>3</v>
      </c>
      <c r="U66">
        <v>6</v>
      </c>
      <c r="V66">
        <v>3</v>
      </c>
      <c r="W66">
        <v>5</v>
      </c>
      <c r="X66">
        <v>3</v>
      </c>
      <c r="Y66">
        <v>2011</v>
      </c>
      <c r="Z66">
        <v>3</v>
      </c>
      <c r="AA66">
        <v>12</v>
      </c>
      <c r="AC66" t="s">
        <v>92</v>
      </c>
      <c r="AE66">
        <v>2</v>
      </c>
      <c r="AF66">
        <v>2</v>
      </c>
      <c r="AG66">
        <v>1</v>
      </c>
      <c r="AH66">
        <v>2</v>
      </c>
      <c r="AI66">
        <v>1</v>
      </c>
      <c r="AO66">
        <v>3</v>
      </c>
      <c r="AP66">
        <v>1</v>
      </c>
      <c r="AT66">
        <v>1</v>
      </c>
      <c r="AV66">
        <v>1</v>
      </c>
      <c r="AZ66">
        <v>1</v>
      </c>
      <c r="BA66">
        <v>1</v>
      </c>
      <c r="BE66" t="s">
        <v>58</v>
      </c>
      <c r="BF66">
        <f>VLOOKUP($C66,'TIPI Scoring'!$C$1:$AB$1213,22,FALSE)</f>
        <v>5</v>
      </c>
      <c r="BG66">
        <f>VLOOKUP($C66,'TIPI Scoring'!$C$1:$AB$1213,23,FALSE)</f>
        <v>6</v>
      </c>
      <c r="BH66">
        <f>VLOOKUP($C66,'TIPI Scoring'!$C$1:$AB$1213,24,FALSE)</f>
        <v>5.5</v>
      </c>
      <c r="BI66">
        <f>VLOOKUP($C66,'TIPI Scoring'!$C$1:$AB$1213,25,FALSE)</f>
        <v>5.5</v>
      </c>
      <c r="BJ66">
        <f>VLOOKUP($C66,'TIPI Scoring'!$C$1:$AB$1213,26,FALSE)</f>
        <v>5</v>
      </c>
      <c r="BK66" t="s">
        <v>1650</v>
      </c>
      <c r="BL66" t="s">
        <v>1650</v>
      </c>
      <c r="BM66" t="s">
        <v>1650</v>
      </c>
      <c r="BN66" t="s">
        <v>1650</v>
      </c>
      <c r="BO66" t="s">
        <v>1651</v>
      </c>
      <c r="BP66">
        <v>4</v>
      </c>
    </row>
    <row r="67" spans="1:68" x14ac:dyDescent="0.2">
      <c r="A67">
        <v>66</v>
      </c>
      <c r="B67" s="2">
        <v>44095.385983796295</v>
      </c>
      <c r="C67" t="s">
        <v>144</v>
      </c>
      <c r="D67">
        <v>42</v>
      </c>
      <c r="E67">
        <v>40</v>
      </c>
      <c r="F67">
        <v>1</v>
      </c>
      <c r="G67">
        <v>1</v>
      </c>
      <c r="H67">
        <v>2</v>
      </c>
      <c r="I67">
        <v>1</v>
      </c>
      <c r="J67">
        <v>1</v>
      </c>
      <c r="L67">
        <v>1</v>
      </c>
      <c r="M67">
        <v>18</v>
      </c>
      <c r="N67">
        <v>1</v>
      </c>
      <c r="O67">
        <v>5</v>
      </c>
      <c r="P67">
        <v>6</v>
      </c>
      <c r="Q67">
        <v>5</v>
      </c>
      <c r="R67">
        <v>6</v>
      </c>
      <c r="S67">
        <v>5</v>
      </c>
      <c r="T67">
        <v>5</v>
      </c>
      <c r="U67">
        <v>6</v>
      </c>
      <c r="V67">
        <v>5</v>
      </c>
      <c r="W67">
        <v>5</v>
      </c>
      <c r="X67">
        <v>5</v>
      </c>
      <c r="Y67">
        <v>2020</v>
      </c>
      <c r="Z67">
        <v>1</v>
      </c>
      <c r="AA67">
        <v>10</v>
      </c>
      <c r="AE67">
        <v>1</v>
      </c>
      <c r="AF67">
        <v>1</v>
      </c>
      <c r="AG67">
        <v>1</v>
      </c>
      <c r="AH67">
        <v>1</v>
      </c>
      <c r="AI67">
        <v>1</v>
      </c>
      <c r="AO67">
        <v>1</v>
      </c>
      <c r="AQ67">
        <v>1</v>
      </c>
      <c r="AZ67">
        <v>1</v>
      </c>
      <c r="BE67" t="s">
        <v>61</v>
      </c>
      <c r="BF67">
        <f>VLOOKUP($C67,'TIPI Scoring'!$C$1:$AB$1213,22,FALSE)</f>
        <v>4</v>
      </c>
      <c r="BG67">
        <f>VLOOKUP($C67,'TIPI Scoring'!$C$1:$AB$1213,23,FALSE)</f>
        <v>4</v>
      </c>
      <c r="BH67">
        <f>VLOOKUP($C67,'TIPI Scoring'!$C$1:$AB$1213,24,FALSE)</f>
        <v>4</v>
      </c>
      <c r="BI67">
        <f>VLOOKUP($C67,'TIPI Scoring'!$C$1:$AB$1213,25,FALSE)</f>
        <v>3.5</v>
      </c>
      <c r="BJ67">
        <f>VLOOKUP($C67,'TIPI Scoring'!$C$1:$AB$1213,26,FALSE)</f>
        <v>4</v>
      </c>
      <c r="BK67" t="s">
        <v>1651</v>
      </c>
      <c r="BL67" t="s">
        <v>1649</v>
      </c>
      <c r="BM67" t="s">
        <v>1649</v>
      </c>
      <c r="BN67" t="s">
        <v>1651</v>
      </c>
      <c r="BO67" t="s">
        <v>1649</v>
      </c>
      <c r="BP67">
        <v>1</v>
      </c>
    </row>
    <row r="68" spans="1:68" x14ac:dyDescent="0.2">
      <c r="A68">
        <v>67</v>
      </c>
      <c r="B68" s="2">
        <v>44095.386250000003</v>
      </c>
      <c r="C68" t="s">
        <v>145</v>
      </c>
      <c r="D68">
        <v>45</v>
      </c>
      <c r="E68">
        <v>5</v>
      </c>
      <c r="F68">
        <v>1</v>
      </c>
      <c r="G68">
        <v>1</v>
      </c>
      <c r="H68">
        <v>4</v>
      </c>
      <c r="I68">
        <v>0</v>
      </c>
      <c r="J68">
        <v>3</v>
      </c>
      <c r="L68">
        <v>1</v>
      </c>
      <c r="M68">
        <v>20</v>
      </c>
      <c r="N68">
        <v>1</v>
      </c>
      <c r="O68">
        <v>4</v>
      </c>
      <c r="P68">
        <v>5</v>
      </c>
      <c r="Q68">
        <v>4</v>
      </c>
      <c r="R68">
        <v>1</v>
      </c>
      <c r="S68">
        <v>5</v>
      </c>
      <c r="T68">
        <v>4</v>
      </c>
      <c r="U68">
        <v>5</v>
      </c>
      <c r="V68">
        <v>6</v>
      </c>
      <c r="W68">
        <v>7</v>
      </c>
      <c r="X68">
        <v>3</v>
      </c>
      <c r="Y68">
        <v>2000</v>
      </c>
      <c r="Z68">
        <v>2</v>
      </c>
      <c r="AA68">
        <v>3</v>
      </c>
      <c r="AE68">
        <v>3</v>
      </c>
      <c r="AF68">
        <v>3</v>
      </c>
      <c r="AG68">
        <v>3</v>
      </c>
      <c r="AH68">
        <v>2</v>
      </c>
      <c r="AN68">
        <v>1</v>
      </c>
      <c r="AO68">
        <v>5</v>
      </c>
      <c r="AY68">
        <v>1</v>
      </c>
      <c r="BA68">
        <v>1</v>
      </c>
      <c r="BE68" t="s">
        <v>66</v>
      </c>
      <c r="BF68">
        <f>VLOOKUP($C68,'TIPI Scoring'!$C$1:$AB$1213,22,FALSE)</f>
        <v>4</v>
      </c>
      <c r="BG68">
        <f>VLOOKUP($C68,'TIPI Scoring'!$C$1:$AB$1213,23,FALSE)</f>
        <v>4</v>
      </c>
      <c r="BH68">
        <f>VLOOKUP($C68,'TIPI Scoring'!$C$1:$AB$1213,24,FALSE)</f>
        <v>3</v>
      </c>
      <c r="BI68">
        <f>VLOOKUP($C68,'TIPI Scoring'!$C$1:$AB$1213,25,FALSE)</f>
        <v>7</v>
      </c>
      <c r="BJ68">
        <f>VLOOKUP($C68,'TIPI Scoring'!$C$1:$AB$1213,26,FALSE)</f>
        <v>5</v>
      </c>
      <c r="BK68" t="s">
        <v>1651</v>
      </c>
      <c r="BL68" t="s">
        <v>1649</v>
      </c>
      <c r="BM68" t="s">
        <v>1649</v>
      </c>
      <c r="BN68" t="s">
        <v>1648</v>
      </c>
      <c r="BO68" t="s">
        <v>1651</v>
      </c>
      <c r="BP68">
        <v>3</v>
      </c>
    </row>
    <row r="69" spans="1:68" x14ac:dyDescent="0.2">
      <c r="A69">
        <v>68</v>
      </c>
      <c r="B69" s="2">
        <v>44095.386284722219</v>
      </c>
      <c r="C69" t="s">
        <v>146</v>
      </c>
      <c r="D69">
        <v>38</v>
      </c>
      <c r="E69">
        <v>13</v>
      </c>
      <c r="F69">
        <v>2</v>
      </c>
      <c r="G69">
        <v>1</v>
      </c>
      <c r="H69">
        <v>2</v>
      </c>
      <c r="I69">
        <v>2</v>
      </c>
      <c r="J69">
        <v>1</v>
      </c>
      <c r="L69">
        <v>2</v>
      </c>
      <c r="M69">
        <v>3</v>
      </c>
      <c r="N69">
        <v>2</v>
      </c>
      <c r="O69">
        <v>1</v>
      </c>
      <c r="P69">
        <v>1</v>
      </c>
      <c r="Q69">
        <v>6</v>
      </c>
      <c r="R69">
        <v>1</v>
      </c>
      <c r="S69">
        <v>6</v>
      </c>
      <c r="T69">
        <v>6</v>
      </c>
      <c r="U69">
        <v>6</v>
      </c>
      <c r="V69">
        <v>1</v>
      </c>
      <c r="W69">
        <v>6</v>
      </c>
      <c r="X69">
        <v>1</v>
      </c>
      <c r="Y69">
        <v>2017</v>
      </c>
      <c r="Z69">
        <v>2</v>
      </c>
      <c r="AA69">
        <v>13</v>
      </c>
      <c r="AD69" t="s">
        <v>147</v>
      </c>
      <c r="AE69">
        <v>2</v>
      </c>
      <c r="AF69">
        <v>3</v>
      </c>
      <c r="AG69">
        <v>2</v>
      </c>
      <c r="AH69">
        <v>2</v>
      </c>
      <c r="AJ69">
        <v>1</v>
      </c>
      <c r="AO69">
        <v>2</v>
      </c>
      <c r="AP69">
        <v>1</v>
      </c>
      <c r="AU69">
        <v>1</v>
      </c>
      <c r="AV69">
        <v>1</v>
      </c>
      <c r="BA69">
        <v>1</v>
      </c>
      <c r="BC69">
        <v>1</v>
      </c>
      <c r="BE69" t="s">
        <v>63</v>
      </c>
      <c r="BF69">
        <f>VLOOKUP($C69,'TIPI Scoring'!$C$1:$AB$1213,22,FALSE)</f>
        <v>1.5</v>
      </c>
      <c r="BG69">
        <f>VLOOKUP($C69,'TIPI Scoring'!$C$1:$AB$1213,23,FALSE)</f>
        <v>6.5</v>
      </c>
      <c r="BH69">
        <f>VLOOKUP($C69,'TIPI Scoring'!$C$1:$AB$1213,24,FALSE)</f>
        <v>6.5</v>
      </c>
      <c r="BI69">
        <f>VLOOKUP($C69,'TIPI Scoring'!$C$1:$AB$1213,25,FALSE)</f>
        <v>6.5</v>
      </c>
      <c r="BJ69">
        <f>VLOOKUP($C69,'TIPI Scoring'!$C$1:$AB$1213,26,FALSE)</f>
        <v>6.5</v>
      </c>
      <c r="BK69" t="s">
        <v>1649</v>
      </c>
      <c r="BL69" t="s">
        <v>1648</v>
      </c>
      <c r="BM69" t="s">
        <v>1650</v>
      </c>
      <c r="BN69" t="s">
        <v>1648</v>
      </c>
      <c r="BO69" t="s">
        <v>1648</v>
      </c>
      <c r="BP69">
        <v>8</v>
      </c>
    </row>
    <row r="70" spans="1:68" x14ac:dyDescent="0.2">
      <c r="A70">
        <v>69</v>
      </c>
      <c r="B70" s="2">
        <v>44095.386365740742</v>
      </c>
      <c r="C70" t="s">
        <v>148</v>
      </c>
      <c r="D70">
        <v>56</v>
      </c>
      <c r="E70">
        <v>35</v>
      </c>
      <c r="F70">
        <v>1</v>
      </c>
      <c r="G70">
        <v>1</v>
      </c>
      <c r="H70">
        <v>2</v>
      </c>
      <c r="I70">
        <v>0</v>
      </c>
      <c r="J70">
        <v>1</v>
      </c>
      <c r="L70">
        <v>2</v>
      </c>
      <c r="M70">
        <v>6</v>
      </c>
      <c r="N70">
        <v>2</v>
      </c>
      <c r="O70">
        <v>4</v>
      </c>
      <c r="P70">
        <v>1</v>
      </c>
      <c r="Q70">
        <v>7</v>
      </c>
      <c r="R70">
        <v>2</v>
      </c>
      <c r="S70">
        <v>7</v>
      </c>
      <c r="T70">
        <v>7</v>
      </c>
      <c r="U70">
        <v>7</v>
      </c>
      <c r="V70">
        <v>1</v>
      </c>
      <c r="W70">
        <v>7</v>
      </c>
      <c r="X70">
        <v>1</v>
      </c>
      <c r="Y70">
        <v>2012</v>
      </c>
      <c r="Z70">
        <v>2</v>
      </c>
      <c r="AA70">
        <v>9</v>
      </c>
      <c r="AE70">
        <v>2</v>
      </c>
      <c r="AF70">
        <v>2</v>
      </c>
      <c r="AG70">
        <v>2</v>
      </c>
      <c r="AH70">
        <v>2</v>
      </c>
      <c r="AN70">
        <v>1</v>
      </c>
      <c r="AO70">
        <v>5</v>
      </c>
      <c r="AP70">
        <v>1</v>
      </c>
      <c r="AW70">
        <v>1</v>
      </c>
      <c r="AX70">
        <v>1</v>
      </c>
      <c r="BD70">
        <v>1</v>
      </c>
      <c r="BE70" t="s">
        <v>63</v>
      </c>
      <c r="BF70">
        <f>VLOOKUP($C70,'TIPI Scoring'!$C$1:$AB$1213,22,FALSE)</f>
        <v>2.5</v>
      </c>
      <c r="BG70">
        <f>VLOOKUP($C70,'TIPI Scoring'!$C$1:$AB$1213,23,FALSE)</f>
        <v>7</v>
      </c>
      <c r="BH70">
        <f>VLOOKUP($C70,'TIPI Scoring'!$C$1:$AB$1213,24,FALSE)</f>
        <v>7</v>
      </c>
      <c r="BI70">
        <f>VLOOKUP($C70,'TIPI Scoring'!$C$1:$AB$1213,25,FALSE)</f>
        <v>6.5</v>
      </c>
      <c r="BJ70">
        <f>VLOOKUP($C70,'TIPI Scoring'!$C$1:$AB$1213,26,FALSE)</f>
        <v>7</v>
      </c>
      <c r="BK70" t="s">
        <v>1649</v>
      </c>
      <c r="BL70" t="s">
        <v>1648</v>
      </c>
      <c r="BM70" t="s">
        <v>1648</v>
      </c>
      <c r="BN70" t="s">
        <v>1648</v>
      </c>
      <c r="BO70" t="s">
        <v>1648</v>
      </c>
      <c r="BP70">
        <v>8</v>
      </c>
    </row>
    <row r="71" spans="1:68" x14ac:dyDescent="0.2">
      <c r="A71">
        <v>70</v>
      </c>
      <c r="B71" s="2">
        <v>44095.386562500003</v>
      </c>
      <c r="C71" t="s">
        <v>149</v>
      </c>
      <c r="D71">
        <v>44</v>
      </c>
      <c r="E71">
        <v>22</v>
      </c>
      <c r="F71">
        <v>1</v>
      </c>
      <c r="G71">
        <v>1</v>
      </c>
      <c r="H71">
        <v>1</v>
      </c>
      <c r="I71">
        <v>1</v>
      </c>
      <c r="J71">
        <v>3</v>
      </c>
      <c r="L71">
        <v>2</v>
      </c>
      <c r="M71">
        <v>11</v>
      </c>
      <c r="N71">
        <v>2</v>
      </c>
      <c r="O71">
        <v>2</v>
      </c>
      <c r="P71">
        <v>2</v>
      </c>
      <c r="Q71">
        <v>2</v>
      </c>
      <c r="R71">
        <v>3</v>
      </c>
      <c r="S71">
        <v>5</v>
      </c>
      <c r="T71">
        <v>5</v>
      </c>
      <c r="U71">
        <v>6</v>
      </c>
      <c r="V71">
        <v>4</v>
      </c>
      <c r="W71">
        <v>4</v>
      </c>
      <c r="X71">
        <v>2</v>
      </c>
      <c r="Y71">
        <v>2009</v>
      </c>
      <c r="Z71">
        <v>2</v>
      </c>
      <c r="AA71">
        <v>13</v>
      </c>
      <c r="AD71" t="s">
        <v>150</v>
      </c>
      <c r="AE71">
        <v>2</v>
      </c>
      <c r="AF71">
        <v>3</v>
      </c>
      <c r="AG71">
        <v>2</v>
      </c>
      <c r="AH71">
        <v>2</v>
      </c>
      <c r="AI71">
        <v>1</v>
      </c>
      <c r="AM71">
        <v>1</v>
      </c>
      <c r="AO71">
        <v>2</v>
      </c>
      <c r="AT71">
        <v>1</v>
      </c>
      <c r="AV71">
        <v>1</v>
      </c>
      <c r="AY71">
        <v>1</v>
      </c>
      <c r="BA71">
        <v>1</v>
      </c>
      <c r="BE71" t="s">
        <v>63</v>
      </c>
      <c r="BF71">
        <f>VLOOKUP($C71,'TIPI Scoring'!$C$1:$AB$1213,22,FALSE)</f>
        <v>2.5</v>
      </c>
      <c r="BG71">
        <f>VLOOKUP($C71,'TIPI Scoring'!$C$1:$AB$1213,23,FALSE)</f>
        <v>6</v>
      </c>
      <c r="BH71">
        <f>VLOOKUP($C71,'TIPI Scoring'!$C$1:$AB$1213,24,FALSE)</f>
        <v>3</v>
      </c>
      <c r="BI71">
        <f>VLOOKUP($C71,'TIPI Scoring'!$C$1:$AB$1213,25,FALSE)</f>
        <v>4.5</v>
      </c>
      <c r="BJ71">
        <f>VLOOKUP($C71,'TIPI Scoring'!$C$1:$AB$1213,26,FALSE)</f>
        <v>5.5</v>
      </c>
      <c r="BK71" t="s">
        <v>1649</v>
      </c>
      <c r="BL71" t="s">
        <v>1650</v>
      </c>
      <c r="BM71" t="s">
        <v>1649</v>
      </c>
      <c r="BN71" t="s">
        <v>1651</v>
      </c>
      <c r="BO71" t="s">
        <v>1650</v>
      </c>
      <c r="BP71">
        <v>1</v>
      </c>
    </row>
    <row r="72" spans="1:68" x14ac:dyDescent="0.2">
      <c r="A72">
        <v>71</v>
      </c>
      <c r="B72" s="2">
        <v>44095.386574074073</v>
      </c>
      <c r="C72" t="s">
        <v>151</v>
      </c>
      <c r="D72">
        <v>59</v>
      </c>
      <c r="E72">
        <v>7</v>
      </c>
      <c r="F72">
        <v>1</v>
      </c>
      <c r="G72">
        <v>1</v>
      </c>
      <c r="H72">
        <v>2</v>
      </c>
      <c r="I72">
        <v>0</v>
      </c>
      <c r="J72">
        <v>6</v>
      </c>
      <c r="L72">
        <v>2</v>
      </c>
      <c r="M72">
        <v>25</v>
      </c>
      <c r="N72">
        <v>1</v>
      </c>
      <c r="O72">
        <v>4</v>
      </c>
      <c r="P72">
        <v>4</v>
      </c>
      <c r="Q72">
        <v>6</v>
      </c>
      <c r="R72">
        <v>4</v>
      </c>
      <c r="S72">
        <v>5</v>
      </c>
      <c r="T72">
        <v>6</v>
      </c>
      <c r="U72">
        <v>6</v>
      </c>
      <c r="V72">
        <v>4</v>
      </c>
      <c r="W72">
        <v>7</v>
      </c>
      <c r="X72">
        <v>4</v>
      </c>
      <c r="Y72">
        <v>2019</v>
      </c>
      <c r="Z72">
        <v>3</v>
      </c>
      <c r="AA72">
        <v>12</v>
      </c>
      <c r="AC72" t="s">
        <v>152</v>
      </c>
      <c r="AE72">
        <v>2</v>
      </c>
      <c r="AF72">
        <v>3</v>
      </c>
      <c r="AG72">
        <v>2</v>
      </c>
      <c r="AH72">
        <v>2</v>
      </c>
      <c r="AM72">
        <v>1</v>
      </c>
      <c r="AO72">
        <v>4</v>
      </c>
      <c r="AP72">
        <v>1</v>
      </c>
      <c r="AV72">
        <v>1</v>
      </c>
      <c r="AX72">
        <v>1</v>
      </c>
      <c r="BC72">
        <v>1</v>
      </c>
      <c r="BE72" t="s">
        <v>58</v>
      </c>
      <c r="BF72">
        <f>VLOOKUP($C72,'TIPI Scoring'!$C$1:$AB$1213,22,FALSE)</f>
        <v>3</v>
      </c>
      <c r="BG72">
        <f>VLOOKUP($C72,'TIPI Scoring'!$C$1:$AB$1213,23,FALSE)</f>
        <v>5</v>
      </c>
      <c r="BH72">
        <f>VLOOKUP($C72,'TIPI Scoring'!$C$1:$AB$1213,24,FALSE)</f>
        <v>5</v>
      </c>
      <c r="BI72">
        <f>VLOOKUP($C72,'TIPI Scoring'!$C$1:$AB$1213,25,FALSE)</f>
        <v>5.5</v>
      </c>
      <c r="BJ72">
        <f>VLOOKUP($C72,'TIPI Scoring'!$C$1:$AB$1213,26,FALSE)</f>
        <v>4.5</v>
      </c>
      <c r="BK72" t="s">
        <v>1651</v>
      </c>
      <c r="BL72" t="s">
        <v>1651</v>
      </c>
      <c r="BM72" t="s">
        <v>1651</v>
      </c>
      <c r="BN72" t="s">
        <v>1650</v>
      </c>
      <c r="BO72" t="s">
        <v>1651</v>
      </c>
      <c r="BP72">
        <v>3</v>
      </c>
    </row>
    <row r="73" spans="1:68" x14ac:dyDescent="0.2">
      <c r="A73">
        <v>72</v>
      </c>
      <c r="B73" s="2">
        <v>44095.386666666665</v>
      </c>
      <c r="C73" t="s">
        <v>153</v>
      </c>
      <c r="D73">
        <v>61</v>
      </c>
      <c r="E73">
        <v>46</v>
      </c>
      <c r="F73">
        <v>1</v>
      </c>
      <c r="G73">
        <v>1</v>
      </c>
      <c r="H73">
        <v>2</v>
      </c>
      <c r="I73">
        <v>0</v>
      </c>
      <c r="J73">
        <v>4</v>
      </c>
      <c r="L73">
        <v>2</v>
      </c>
      <c r="M73">
        <v>8</v>
      </c>
      <c r="N73">
        <v>2</v>
      </c>
      <c r="O73">
        <v>4</v>
      </c>
      <c r="P73">
        <v>2</v>
      </c>
      <c r="Q73">
        <v>5</v>
      </c>
      <c r="R73">
        <v>5</v>
      </c>
      <c r="S73">
        <v>5</v>
      </c>
      <c r="T73">
        <v>4</v>
      </c>
      <c r="U73">
        <v>7</v>
      </c>
      <c r="V73">
        <v>5</v>
      </c>
      <c r="W73">
        <v>3</v>
      </c>
      <c r="X73">
        <v>5</v>
      </c>
      <c r="Y73">
        <v>2012</v>
      </c>
      <c r="Z73">
        <v>2</v>
      </c>
      <c r="AA73">
        <v>11</v>
      </c>
      <c r="AB73" t="s">
        <v>154</v>
      </c>
      <c r="AE73">
        <v>2</v>
      </c>
      <c r="AF73">
        <v>2</v>
      </c>
      <c r="AG73">
        <v>2</v>
      </c>
      <c r="AH73">
        <v>2</v>
      </c>
      <c r="AN73">
        <v>1</v>
      </c>
      <c r="AO73">
        <v>2</v>
      </c>
      <c r="AP73">
        <v>1</v>
      </c>
      <c r="AT73">
        <v>1</v>
      </c>
      <c r="AX73">
        <v>1</v>
      </c>
      <c r="BA73">
        <v>1</v>
      </c>
      <c r="BE73" t="s">
        <v>61</v>
      </c>
      <c r="BF73">
        <f>VLOOKUP($C73,'TIPI Scoring'!$C$1:$AB$1213,22,FALSE)</f>
        <v>4</v>
      </c>
      <c r="BG73">
        <f>VLOOKUP($C73,'TIPI Scoring'!$C$1:$AB$1213,23,FALSE)</f>
        <v>6.5</v>
      </c>
      <c r="BH73">
        <f>VLOOKUP($C73,'TIPI Scoring'!$C$1:$AB$1213,24,FALSE)</f>
        <v>4</v>
      </c>
      <c r="BI73">
        <f>VLOOKUP($C73,'TIPI Scoring'!$C$1:$AB$1213,25,FALSE)</f>
        <v>3</v>
      </c>
      <c r="BJ73">
        <f>VLOOKUP($C73,'TIPI Scoring'!$C$1:$AB$1213,26,FALSE)</f>
        <v>4</v>
      </c>
      <c r="BK73" t="s">
        <v>1651</v>
      </c>
      <c r="BL73" t="s">
        <v>1648</v>
      </c>
      <c r="BM73" t="s">
        <v>1649</v>
      </c>
      <c r="BN73" t="s">
        <v>1649</v>
      </c>
      <c r="BO73" t="s">
        <v>1649</v>
      </c>
      <c r="BP73">
        <v>1</v>
      </c>
    </row>
    <row r="74" spans="1:68" x14ac:dyDescent="0.2">
      <c r="A74">
        <v>73</v>
      </c>
      <c r="B74" s="2">
        <v>44095.387523148151</v>
      </c>
      <c r="C74" t="s">
        <v>155</v>
      </c>
      <c r="D74">
        <v>40</v>
      </c>
      <c r="E74">
        <v>32</v>
      </c>
      <c r="F74">
        <v>1</v>
      </c>
      <c r="G74">
        <v>1</v>
      </c>
      <c r="H74">
        <v>2</v>
      </c>
      <c r="I74">
        <v>2</v>
      </c>
      <c r="J74">
        <v>1</v>
      </c>
      <c r="L74">
        <v>1</v>
      </c>
      <c r="M74">
        <v>10</v>
      </c>
      <c r="N74">
        <v>1</v>
      </c>
      <c r="O74">
        <v>7</v>
      </c>
      <c r="P74">
        <v>6</v>
      </c>
      <c r="Q74">
        <v>6</v>
      </c>
      <c r="R74">
        <v>7</v>
      </c>
      <c r="S74">
        <v>7</v>
      </c>
      <c r="T74">
        <v>7</v>
      </c>
      <c r="U74">
        <v>7</v>
      </c>
      <c r="V74">
        <v>6</v>
      </c>
      <c r="W74">
        <v>6</v>
      </c>
      <c r="X74">
        <v>6</v>
      </c>
      <c r="Y74">
        <v>2001</v>
      </c>
      <c r="Z74">
        <v>1</v>
      </c>
      <c r="AA74">
        <v>1</v>
      </c>
      <c r="AE74">
        <v>1</v>
      </c>
      <c r="AF74">
        <v>1</v>
      </c>
      <c r="AG74">
        <v>1</v>
      </c>
      <c r="AH74">
        <v>1</v>
      </c>
      <c r="AM74">
        <v>1</v>
      </c>
      <c r="AO74">
        <v>2</v>
      </c>
      <c r="AQ74">
        <v>1</v>
      </c>
      <c r="AR74">
        <v>1</v>
      </c>
      <c r="AU74">
        <v>1</v>
      </c>
      <c r="AZ74">
        <v>1</v>
      </c>
      <c r="BA74">
        <v>1</v>
      </c>
      <c r="BB74">
        <v>1</v>
      </c>
      <c r="BE74" t="s">
        <v>58</v>
      </c>
      <c r="BF74">
        <f>VLOOKUP($C74,'TIPI Scoring'!$C$1:$AB$1213,22,FALSE)</f>
        <v>4</v>
      </c>
      <c r="BG74">
        <f>VLOOKUP($C74,'TIPI Scoring'!$C$1:$AB$1213,23,FALSE)</f>
        <v>4.5</v>
      </c>
      <c r="BH74">
        <f>VLOOKUP($C74,'TIPI Scoring'!$C$1:$AB$1213,24,FALSE)</f>
        <v>4</v>
      </c>
      <c r="BI74">
        <f>VLOOKUP($C74,'TIPI Scoring'!$C$1:$AB$1213,25,FALSE)</f>
        <v>3.5</v>
      </c>
      <c r="BJ74">
        <f>VLOOKUP($C74,'TIPI Scoring'!$C$1:$AB$1213,26,FALSE)</f>
        <v>4.5</v>
      </c>
      <c r="BK74" t="s">
        <v>1651</v>
      </c>
      <c r="BL74" t="s">
        <v>1651</v>
      </c>
      <c r="BM74" t="s">
        <v>1649</v>
      </c>
      <c r="BN74" t="s">
        <v>1651</v>
      </c>
      <c r="BO74" t="s">
        <v>1651</v>
      </c>
      <c r="BP74">
        <v>1</v>
      </c>
    </row>
    <row r="75" spans="1:68" x14ac:dyDescent="0.2">
      <c r="A75">
        <v>74</v>
      </c>
      <c r="B75" s="2">
        <v>44095.387777777774</v>
      </c>
      <c r="C75" t="s">
        <v>156</v>
      </c>
      <c r="D75">
        <v>60</v>
      </c>
      <c r="E75">
        <v>30</v>
      </c>
      <c r="F75">
        <v>2</v>
      </c>
      <c r="G75">
        <v>1</v>
      </c>
      <c r="H75">
        <v>2</v>
      </c>
      <c r="I75">
        <v>0</v>
      </c>
      <c r="J75">
        <v>1</v>
      </c>
      <c r="L75">
        <v>1</v>
      </c>
      <c r="M75">
        <v>30</v>
      </c>
      <c r="N75">
        <v>2</v>
      </c>
      <c r="O75">
        <v>6</v>
      </c>
      <c r="P75">
        <v>4</v>
      </c>
      <c r="Q75">
        <v>5</v>
      </c>
      <c r="R75">
        <v>3</v>
      </c>
      <c r="S75">
        <v>2</v>
      </c>
      <c r="T75">
        <v>5</v>
      </c>
      <c r="U75">
        <v>6</v>
      </c>
      <c r="V75">
        <v>2</v>
      </c>
      <c r="W75">
        <v>3</v>
      </c>
      <c r="X75">
        <v>4</v>
      </c>
      <c r="Y75">
        <v>1984</v>
      </c>
      <c r="Z75">
        <v>3</v>
      </c>
      <c r="AA75">
        <v>10</v>
      </c>
      <c r="AE75">
        <v>2</v>
      </c>
      <c r="AF75">
        <v>2</v>
      </c>
      <c r="AG75">
        <v>2</v>
      </c>
      <c r="AH75">
        <v>2</v>
      </c>
      <c r="AN75">
        <v>1</v>
      </c>
      <c r="AO75">
        <v>2</v>
      </c>
      <c r="AP75">
        <v>1</v>
      </c>
      <c r="AT75">
        <v>1</v>
      </c>
      <c r="AX75">
        <v>1</v>
      </c>
      <c r="BD75">
        <v>1</v>
      </c>
      <c r="BE75" t="s">
        <v>58</v>
      </c>
      <c r="BF75">
        <f>VLOOKUP($C75,'TIPI Scoring'!$C$1:$AB$1213,22,FALSE)</f>
        <v>4.5</v>
      </c>
      <c r="BG75">
        <f>VLOOKUP($C75,'TIPI Scoring'!$C$1:$AB$1213,23,FALSE)</f>
        <v>5</v>
      </c>
      <c r="BH75">
        <f>VLOOKUP($C75,'TIPI Scoring'!$C$1:$AB$1213,24,FALSE)</f>
        <v>5.5</v>
      </c>
      <c r="BI75">
        <f>VLOOKUP($C75,'TIPI Scoring'!$C$1:$AB$1213,25,FALSE)</f>
        <v>4</v>
      </c>
      <c r="BJ75">
        <f>VLOOKUP($C75,'TIPI Scoring'!$C$1:$AB$1213,26,FALSE)</f>
        <v>3</v>
      </c>
      <c r="BK75" t="s">
        <v>1650</v>
      </c>
      <c r="BL75" t="s">
        <v>1651</v>
      </c>
      <c r="BM75" t="s">
        <v>1650</v>
      </c>
      <c r="BN75" t="s">
        <v>1651</v>
      </c>
      <c r="BO75" t="s">
        <v>1649</v>
      </c>
      <c r="BP75">
        <v>1</v>
      </c>
    </row>
    <row r="76" spans="1:68" x14ac:dyDescent="0.2">
      <c r="A76">
        <v>75</v>
      </c>
      <c r="B76" s="2">
        <v>44095.387986111113</v>
      </c>
      <c r="C76" t="s">
        <v>157</v>
      </c>
      <c r="D76">
        <v>57</v>
      </c>
      <c r="E76">
        <v>21</v>
      </c>
      <c r="F76">
        <v>1</v>
      </c>
      <c r="G76">
        <v>1</v>
      </c>
      <c r="H76">
        <v>3</v>
      </c>
      <c r="I76">
        <v>1</v>
      </c>
      <c r="J76">
        <v>1</v>
      </c>
      <c r="L76">
        <v>2</v>
      </c>
      <c r="M76">
        <v>5</v>
      </c>
      <c r="N76">
        <v>1</v>
      </c>
      <c r="O76">
        <v>3</v>
      </c>
      <c r="P76">
        <v>3</v>
      </c>
      <c r="Q76">
        <v>6</v>
      </c>
      <c r="R76">
        <v>4</v>
      </c>
      <c r="S76">
        <v>5</v>
      </c>
      <c r="T76">
        <v>5</v>
      </c>
      <c r="U76">
        <v>3</v>
      </c>
      <c r="V76">
        <v>4</v>
      </c>
      <c r="W76">
        <v>5</v>
      </c>
      <c r="X76">
        <v>3</v>
      </c>
      <c r="Y76">
        <v>2015</v>
      </c>
      <c r="Z76">
        <v>2</v>
      </c>
      <c r="AA76">
        <v>11</v>
      </c>
      <c r="AB76" t="s">
        <v>158</v>
      </c>
      <c r="AE76">
        <v>1</v>
      </c>
      <c r="AF76">
        <v>2</v>
      </c>
      <c r="AG76">
        <v>2</v>
      </c>
      <c r="AH76">
        <v>1</v>
      </c>
      <c r="AN76">
        <v>1</v>
      </c>
      <c r="AO76">
        <v>5</v>
      </c>
      <c r="AP76">
        <v>1</v>
      </c>
      <c r="AX76">
        <v>1</v>
      </c>
      <c r="AY76">
        <v>1</v>
      </c>
      <c r="BA76">
        <v>1</v>
      </c>
      <c r="BC76">
        <v>1</v>
      </c>
      <c r="BE76" t="s">
        <v>58</v>
      </c>
      <c r="BF76">
        <f>VLOOKUP($C76,'TIPI Scoring'!$C$1:$AB$1213,22,FALSE)</f>
        <v>3</v>
      </c>
      <c r="BG76">
        <f>VLOOKUP($C76,'TIPI Scoring'!$C$1:$AB$1213,23,FALSE)</f>
        <v>4</v>
      </c>
      <c r="BH76">
        <f>VLOOKUP($C76,'TIPI Scoring'!$C$1:$AB$1213,24,FALSE)</f>
        <v>5</v>
      </c>
      <c r="BI76">
        <f>VLOOKUP($C76,'TIPI Scoring'!$C$1:$AB$1213,25,FALSE)</f>
        <v>4.5</v>
      </c>
      <c r="BJ76">
        <f>VLOOKUP($C76,'TIPI Scoring'!$C$1:$AB$1213,26,FALSE)</f>
        <v>5</v>
      </c>
      <c r="BK76" t="s">
        <v>1651</v>
      </c>
      <c r="BL76" t="s">
        <v>1649</v>
      </c>
      <c r="BM76" t="s">
        <v>1651</v>
      </c>
      <c r="BN76" t="s">
        <v>1651</v>
      </c>
      <c r="BO76" t="s">
        <v>1651</v>
      </c>
      <c r="BP76">
        <v>3</v>
      </c>
    </row>
    <row r="77" spans="1:68" x14ac:dyDescent="0.2">
      <c r="A77">
        <v>76</v>
      </c>
      <c r="B77" s="2">
        <v>44095.388194444444</v>
      </c>
      <c r="C77" t="s">
        <v>159</v>
      </c>
      <c r="D77">
        <v>49</v>
      </c>
      <c r="E77">
        <v>10</v>
      </c>
      <c r="F77">
        <v>1</v>
      </c>
      <c r="G77">
        <v>1</v>
      </c>
      <c r="H77">
        <v>2</v>
      </c>
      <c r="I77">
        <v>2</v>
      </c>
      <c r="J77">
        <v>1</v>
      </c>
      <c r="L77">
        <v>2</v>
      </c>
      <c r="M77">
        <v>5</v>
      </c>
      <c r="N77">
        <v>1</v>
      </c>
      <c r="O77">
        <v>6</v>
      </c>
      <c r="P77">
        <v>2</v>
      </c>
      <c r="Q77">
        <v>5</v>
      </c>
      <c r="R77">
        <v>7</v>
      </c>
      <c r="S77">
        <v>5</v>
      </c>
      <c r="T77">
        <v>5</v>
      </c>
      <c r="U77">
        <v>7</v>
      </c>
      <c r="V77">
        <v>1</v>
      </c>
      <c r="W77">
        <v>3</v>
      </c>
      <c r="X77">
        <v>3</v>
      </c>
      <c r="Y77">
        <v>2015</v>
      </c>
      <c r="Z77">
        <v>2</v>
      </c>
      <c r="AA77">
        <v>10</v>
      </c>
      <c r="AE77">
        <v>2</v>
      </c>
      <c r="AF77">
        <v>2</v>
      </c>
      <c r="AG77">
        <v>2</v>
      </c>
      <c r="AH77">
        <v>2</v>
      </c>
      <c r="AN77">
        <v>1</v>
      </c>
      <c r="AO77">
        <v>3</v>
      </c>
      <c r="AP77">
        <v>1</v>
      </c>
      <c r="AX77">
        <v>1</v>
      </c>
      <c r="AY77">
        <v>1</v>
      </c>
      <c r="BD77">
        <v>1</v>
      </c>
      <c r="BE77" t="s">
        <v>61</v>
      </c>
      <c r="BF77">
        <f>VLOOKUP($C77,'TIPI Scoring'!$C$1:$AB$1213,22,FALSE)</f>
        <v>4.5</v>
      </c>
      <c r="BG77">
        <f>VLOOKUP($C77,'TIPI Scoring'!$C$1:$AB$1213,23,FALSE)</f>
        <v>6.5</v>
      </c>
      <c r="BH77">
        <f>VLOOKUP($C77,'TIPI Scoring'!$C$1:$AB$1213,24,FALSE)</f>
        <v>6</v>
      </c>
      <c r="BI77">
        <f>VLOOKUP($C77,'TIPI Scoring'!$C$1:$AB$1213,25,FALSE)</f>
        <v>2</v>
      </c>
      <c r="BJ77">
        <f>VLOOKUP($C77,'TIPI Scoring'!$C$1:$AB$1213,26,FALSE)</f>
        <v>5</v>
      </c>
      <c r="BK77" t="s">
        <v>1650</v>
      </c>
      <c r="BL77" t="s">
        <v>1648</v>
      </c>
      <c r="BM77" t="s">
        <v>1650</v>
      </c>
      <c r="BN77" t="s">
        <v>1649</v>
      </c>
      <c r="BO77" t="s">
        <v>1651</v>
      </c>
      <c r="BP77">
        <v>6</v>
      </c>
    </row>
    <row r="78" spans="1:68" x14ac:dyDescent="0.2">
      <c r="A78">
        <v>77</v>
      </c>
      <c r="B78" s="2">
        <v>44095.38826388889</v>
      </c>
      <c r="C78" t="s">
        <v>160</v>
      </c>
      <c r="D78">
        <v>64</v>
      </c>
      <c r="E78">
        <v>38</v>
      </c>
      <c r="F78">
        <v>2</v>
      </c>
      <c r="G78">
        <v>1</v>
      </c>
      <c r="H78">
        <v>2</v>
      </c>
      <c r="I78">
        <v>0</v>
      </c>
      <c r="J78">
        <v>3</v>
      </c>
      <c r="L78">
        <v>1</v>
      </c>
      <c r="M78">
        <v>33</v>
      </c>
      <c r="N78">
        <v>1</v>
      </c>
      <c r="O78">
        <v>6</v>
      </c>
      <c r="P78">
        <v>4</v>
      </c>
      <c r="Q78">
        <v>6</v>
      </c>
      <c r="R78">
        <v>2</v>
      </c>
      <c r="S78">
        <v>7</v>
      </c>
      <c r="T78">
        <v>1</v>
      </c>
      <c r="U78">
        <v>7</v>
      </c>
      <c r="V78">
        <v>2</v>
      </c>
      <c r="W78">
        <v>7</v>
      </c>
      <c r="X78">
        <v>1</v>
      </c>
      <c r="Y78">
        <v>2017</v>
      </c>
      <c r="Z78">
        <v>3</v>
      </c>
      <c r="AA78">
        <v>13</v>
      </c>
      <c r="AD78" t="s">
        <v>161</v>
      </c>
      <c r="AE78">
        <v>1</v>
      </c>
      <c r="AF78">
        <v>3</v>
      </c>
      <c r="AG78">
        <v>1</v>
      </c>
      <c r="AH78">
        <v>1</v>
      </c>
      <c r="AI78">
        <v>1</v>
      </c>
      <c r="AJ78">
        <v>1</v>
      </c>
      <c r="AM78">
        <v>1</v>
      </c>
      <c r="AO78">
        <v>3</v>
      </c>
      <c r="AT78">
        <v>1</v>
      </c>
      <c r="BD78">
        <v>1</v>
      </c>
      <c r="BE78" t="s">
        <v>58</v>
      </c>
      <c r="BF78">
        <f>VLOOKUP($C78,'TIPI Scoring'!$C$1:$AB$1213,22,FALSE)</f>
        <v>6.5</v>
      </c>
      <c r="BG78">
        <f>VLOOKUP($C78,'TIPI Scoring'!$C$1:$AB$1213,23,FALSE)</f>
        <v>5.5</v>
      </c>
      <c r="BH78">
        <f>VLOOKUP($C78,'TIPI Scoring'!$C$1:$AB$1213,24,FALSE)</f>
        <v>6</v>
      </c>
      <c r="BI78">
        <f>VLOOKUP($C78,'TIPI Scoring'!$C$1:$AB$1213,25,FALSE)</f>
        <v>6.5</v>
      </c>
      <c r="BJ78">
        <f>VLOOKUP($C78,'TIPI Scoring'!$C$1:$AB$1213,26,FALSE)</f>
        <v>7</v>
      </c>
      <c r="BK78" t="s">
        <v>1648</v>
      </c>
      <c r="BL78" t="s">
        <v>1650</v>
      </c>
      <c r="BM78" t="s">
        <v>1650</v>
      </c>
      <c r="BN78" t="s">
        <v>1648</v>
      </c>
      <c r="BO78" t="s">
        <v>1648</v>
      </c>
      <c r="BP78">
        <v>4</v>
      </c>
    </row>
    <row r="79" spans="1:68" x14ac:dyDescent="0.2">
      <c r="A79">
        <v>78</v>
      </c>
      <c r="B79" s="2">
        <v>44095.388368055559</v>
      </c>
      <c r="C79" t="s">
        <v>162</v>
      </c>
      <c r="D79">
        <v>35</v>
      </c>
      <c r="E79">
        <v>16</v>
      </c>
      <c r="F79">
        <v>1</v>
      </c>
      <c r="G79">
        <v>1</v>
      </c>
      <c r="H79">
        <v>1</v>
      </c>
      <c r="I79">
        <v>2</v>
      </c>
      <c r="J79">
        <v>5</v>
      </c>
      <c r="K79" t="s">
        <v>163</v>
      </c>
      <c r="L79">
        <v>1</v>
      </c>
      <c r="M79">
        <v>9</v>
      </c>
      <c r="N79">
        <v>2</v>
      </c>
      <c r="O79">
        <v>1</v>
      </c>
      <c r="P79">
        <v>1</v>
      </c>
      <c r="Q79">
        <v>7</v>
      </c>
      <c r="R79">
        <v>7</v>
      </c>
      <c r="S79">
        <v>2</v>
      </c>
      <c r="T79">
        <v>7</v>
      </c>
      <c r="U79">
        <v>7</v>
      </c>
      <c r="V79">
        <v>1</v>
      </c>
      <c r="W79">
        <v>6</v>
      </c>
      <c r="X79">
        <v>1</v>
      </c>
      <c r="Y79">
        <v>2013</v>
      </c>
      <c r="Z79">
        <v>1</v>
      </c>
      <c r="AA79">
        <v>13</v>
      </c>
      <c r="AD79" t="s">
        <v>164</v>
      </c>
      <c r="AE79">
        <v>3</v>
      </c>
      <c r="AF79">
        <v>2</v>
      </c>
      <c r="AG79">
        <v>2</v>
      </c>
      <c r="AH79">
        <v>3</v>
      </c>
      <c r="AN79">
        <v>1</v>
      </c>
      <c r="AO79">
        <v>6</v>
      </c>
      <c r="AT79">
        <v>1</v>
      </c>
      <c r="BD79">
        <v>1</v>
      </c>
      <c r="BE79" t="s">
        <v>63</v>
      </c>
      <c r="BF79">
        <f>VLOOKUP($C79,'TIPI Scoring'!$C$1:$AB$1213,22,FALSE)</f>
        <v>1</v>
      </c>
      <c r="BG79">
        <f>VLOOKUP($C79,'TIPI Scoring'!$C$1:$AB$1213,23,FALSE)</f>
        <v>7</v>
      </c>
      <c r="BH79">
        <f>VLOOKUP($C79,'TIPI Scoring'!$C$1:$AB$1213,24,FALSE)</f>
        <v>7</v>
      </c>
      <c r="BI79">
        <f>VLOOKUP($C79,'TIPI Scoring'!$C$1:$AB$1213,25,FALSE)</f>
        <v>3.5</v>
      </c>
      <c r="BJ79">
        <f>VLOOKUP($C79,'TIPI Scoring'!$C$1:$AB$1213,26,FALSE)</f>
        <v>4.5</v>
      </c>
      <c r="BK79" t="s">
        <v>1649</v>
      </c>
      <c r="BL79" t="s">
        <v>1648</v>
      </c>
      <c r="BM79" t="s">
        <v>1648</v>
      </c>
      <c r="BN79" t="s">
        <v>1651</v>
      </c>
      <c r="BO79" t="s">
        <v>1651</v>
      </c>
      <c r="BP79">
        <v>5</v>
      </c>
    </row>
    <row r="80" spans="1:68" x14ac:dyDescent="0.2">
      <c r="A80">
        <v>79</v>
      </c>
      <c r="B80" s="2">
        <v>44095.388391203705</v>
      </c>
      <c r="C80" t="s">
        <v>165</v>
      </c>
      <c r="D80">
        <v>35</v>
      </c>
      <c r="E80">
        <v>5</v>
      </c>
      <c r="F80">
        <v>1</v>
      </c>
      <c r="G80">
        <v>1</v>
      </c>
      <c r="H80">
        <v>2</v>
      </c>
      <c r="I80">
        <v>2</v>
      </c>
      <c r="J80">
        <v>1</v>
      </c>
      <c r="L80">
        <v>2</v>
      </c>
      <c r="M80">
        <v>2</v>
      </c>
      <c r="N80">
        <v>1</v>
      </c>
      <c r="O80">
        <v>6</v>
      </c>
      <c r="P80">
        <v>5</v>
      </c>
      <c r="Q80">
        <v>6</v>
      </c>
      <c r="R80">
        <v>3</v>
      </c>
      <c r="S80">
        <v>7</v>
      </c>
      <c r="T80">
        <v>6</v>
      </c>
      <c r="U80">
        <v>6</v>
      </c>
      <c r="V80">
        <v>3</v>
      </c>
      <c r="W80">
        <v>7</v>
      </c>
      <c r="X80">
        <v>4</v>
      </c>
      <c r="Y80">
        <v>2018</v>
      </c>
      <c r="Z80">
        <v>2</v>
      </c>
      <c r="AA80">
        <v>1</v>
      </c>
      <c r="AE80">
        <v>1</v>
      </c>
      <c r="AF80">
        <v>1</v>
      </c>
      <c r="AG80">
        <v>1</v>
      </c>
      <c r="AH80">
        <v>1</v>
      </c>
      <c r="AI80">
        <v>1</v>
      </c>
      <c r="AJ80">
        <v>1</v>
      </c>
      <c r="AL80">
        <v>1</v>
      </c>
      <c r="AO80">
        <v>2</v>
      </c>
      <c r="AP80">
        <v>1</v>
      </c>
      <c r="AR80">
        <v>1</v>
      </c>
      <c r="AU80">
        <v>1</v>
      </c>
      <c r="AZ80">
        <v>1</v>
      </c>
      <c r="BA80">
        <v>1</v>
      </c>
      <c r="BC80">
        <v>1</v>
      </c>
      <c r="BE80" t="s">
        <v>66</v>
      </c>
      <c r="BF80">
        <f>VLOOKUP($C80,'TIPI Scoring'!$C$1:$AB$1213,22,FALSE)</f>
        <v>4</v>
      </c>
      <c r="BG80">
        <f>VLOOKUP($C80,'TIPI Scoring'!$C$1:$AB$1213,23,FALSE)</f>
        <v>4.5</v>
      </c>
      <c r="BH80">
        <f>VLOOKUP($C80,'TIPI Scoring'!$C$1:$AB$1213,24,FALSE)</f>
        <v>5.5</v>
      </c>
      <c r="BI80">
        <f>VLOOKUP($C80,'TIPI Scoring'!$C$1:$AB$1213,25,FALSE)</f>
        <v>6</v>
      </c>
      <c r="BJ80">
        <f>VLOOKUP($C80,'TIPI Scoring'!$C$1:$AB$1213,26,FALSE)</f>
        <v>5.5</v>
      </c>
      <c r="BK80" t="s">
        <v>1651</v>
      </c>
      <c r="BL80" t="s">
        <v>1651</v>
      </c>
      <c r="BM80" t="s">
        <v>1650</v>
      </c>
      <c r="BN80" t="s">
        <v>1650</v>
      </c>
      <c r="BO80" t="s">
        <v>1650</v>
      </c>
      <c r="BP80">
        <v>3</v>
      </c>
    </row>
    <row r="81" spans="1:68" x14ac:dyDescent="0.2">
      <c r="A81">
        <v>80</v>
      </c>
      <c r="B81" s="2">
        <v>44095.38858796296</v>
      </c>
      <c r="C81" t="s">
        <v>166</v>
      </c>
      <c r="D81">
        <v>36</v>
      </c>
      <c r="E81">
        <v>32</v>
      </c>
      <c r="F81">
        <v>2</v>
      </c>
      <c r="G81">
        <v>1</v>
      </c>
      <c r="H81">
        <v>2</v>
      </c>
      <c r="I81">
        <v>1</v>
      </c>
      <c r="J81">
        <v>1</v>
      </c>
      <c r="L81">
        <v>1</v>
      </c>
      <c r="M81">
        <v>7</v>
      </c>
      <c r="N81">
        <v>2</v>
      </c>
      <c r="O81">
        <v>3</v>
      </c>
      <c r="P81">
        <v>5</v>
      </c>
      <c r="Q81">
        <v>6</v>
      </c>
      <c r="R81">
        <v>6</v>
      </c>
      <c r="S81">
        <v>5</v>
      </c>
      <c r="T81">
        <v>5</v>
      </c>
      <c r="U81">
        <v>6</v>
      </c>
      <c r="V81">
        <v>3</v>
      </c>
      <c r="W81">
        <v>3</v>
      </c>
      <c r="X81">
        <v>3</v>
      </c>
      <c r="Y81">
        <v>2020</v>
      </c>
      <c r="Z81">
        <v>3</v>
      </c>
      <c r="AA81">
        <v>12</v>
      </c>
      <c r="AC81" t="s">
        <v>167</v>
      </c>
      <c r="AE81">
        <v>2</v>
      </c>
      <c r="AF81">
        <v>2</v>
      </c>
      <c r="AG81">
        <v>2</v>
      </c>
      <c r="AH81">
        <v>2</v>
      </c>
      <c r="AN81">
        <v>1</v>
      </c>
      <c r="AO81">
        <v>2</v>
      </c>
      <c r="AP81">
        <v>1</v>
      </c>
      <c r="AV81">
        <v>1</v>
      </c>
      <c r="AX81">
        <v>1</v>
      </c>
      <c r="BA81">
        <v>1</v>
      </c>
      <c r="BC81">
        <v>1</v>
      </c>
      <c r="BE81" t="s">
        <v>58</v>
      </c>
      <c r="BF81">
        <f>VLOOKUP($C81,'TIPI Scoring'!$C$1:$AB$1213,22,FALSE)</f>
        <v>3</v>
      </c>
      <c r="BG81">
        <f>VLOOKUP($C81,'TIPI Scoring'!$C$1:$AB$1213,23,FALSE)</f>
        <v>4.5</v>
      </c>
      <c r="BH81">
        <f>VLOOKUP($C81,'TIPI Scoring'!$C$1:$AB$1213,24,FALSE)</f>
        <v>5.5</v>
      </c>
      <c r="BI81">
        <f>VLOOKUP($C81,'TIPI Scoring'!$C$1:$AB$1213,25,FALSE)</f>
        <v>2.5</v>
      </c>
      <c r="BJ81">
        <f>VLOOKUP($C81,'TIPI Scoring'!$C$1:$AB$1213,26,FALSE)</f>
        <v>5</v>
      </c>
      <c r="BK81" t="s">
        <v>1651</v>
      </c>
      <c r="BL81" t="s">
        <v>1651</v>
      </c>
      <c r="BM81" t="s">
        <v>1650</v>
      </c>
      <c r="BN81" t="s">
        <v>1649</v>
      </c>
      <c r="BO81" t="s">
        <v>1651</v>
      </c>
      <c r="BP81">
        <v>5</v>
      </c>
    </row>
    <row r="82" spans="1:68" x14ac:dyDescent="0.2">
      <c r="A82">
        <v>81</v>
      </c>
      <c r="B82" s="2">
        <v>44095.388854166667</v>
      </c>
      <c r="C82" t="s">
        <v>168</v>
      </c>
      <c r="D82">
        <v>41</v>
      </c>
      <c r="E82">
        <v>30</v>
      </c>
      <c r="F82">
        <v>1</v>
      </c>
      <c r="G82">
        <v>1</v>
      </c>
      <c r="H82">
        <v>2</v>
      </c>
      <c r="I82">
        <v>1</v>
      </c>
      <c r="J82">
        <v>1</v>
      </c>
      <c r="L82">
        <v>1</v>
      </c>
      <c r="M82">
        <v>11</v>
      </c>
      <c r="N82">
        <v>2</v>
      </c>
      <c r="O82">
        <v>6</v>
      </c>
      <c r="P82">
        <v>6</v>
      </c>
      <c r="Q82">
        <v>7</v>
      </c>
      <c r="R82">
        <v>5</v>
      </c>
      <c r="S82">
        <v>5</v>
      </c>
      <c r="T82">
        <v>5</v>
      </c>
      <c r="U82">
        <v>7</v>
      </c>
      <c r="V82">
        <v>1</v>
      </c>
      <c r="W82">
        <v>5</v>
      </c>
      <c r="X82">
        <v>1</v>
      </c>
      <c r="Y82">
        <v>2009</v>
      </c>
      <c r="Z82">
        <v>1</v>
      </c>
      <c r="AA82">
        <v>10</v>
      </c>
      <c r="AE82">
        <v>2</v>
      </c>
      <c r="AF82">
        <v>2</v>
      </c>
      <c r="AG82">
        <v>2</v>
      </c>
      <c r="AH82">
        <v>2</v>
      </c>
      <c r="AI82">
        <v>1</v>
      </c>
      <c r="AJ82">
        <v>1</v>
      </c>
      <c r="AO82">
        <v>3</v>
      </c>
      <c r="AP82">
        <v>1</v>
      </c>
      <c r="AV82">
        <v>1</v>
      </c>
      <c r="AZ82">
        <v>1</v>
      </c>
      <c r="BB82">
        <v>1</v>
      </c>
      <c r="BE82" t="s">
        <v>58</v>
      </c>
      <c r="BF82">
        <f>VLOOKUP($C82,'TIPI Scoring'!$C$1:$AB$1213,22,FALSE)</f>
        <v>4.5</v>
      </c>
      <c r="BG82">
        <f>VLOOKUP($C82,'TIPI Scoring'!$C$1:$AB$1213,23,FALSE)</f>
        <v>4.5</v>
      </c>
      <c r="BH82">
        <f>VLOOKUP($C82,'TIPI Scoring'!$C$1:$AB$1213,24,FALSE)</f>
        <v>7</v>
      </c>
      <c r="BI82">
        <f>VLOOKUP($C82,'TIPI Scoring'!$C$1:$AB$1213,25,FALSE)</f>
        <v>4</v>
      </c>
      <c r="BJ82">
        <f>VLOOKUP($C82,'TIPI Scoring'!$C$1:$AB$1213,26,FALSE)</f>
        <v>6</v>
      </c>
      <c r="BK82" t="s">
        <v>1650</v>
      </c>
      <c r="BL82" t="s">
        <v>1651</v>
      </c>
      <c r="BM82" t="s">
        <v>1648</v>
      </c>
      <c r="BN82" t="s">
        <v>1651</v>
      </c>
      <c r="BO82" t="s">
        <v>1650</v>
      </c>
      <c r="BP82">
        <v>6</v>
      </c>
    </row>
    <row r="83" spans="1:68" x14ac:dyDescent="0.2">
      <c r="A83">
        <v>82</v>
      </c>
      <c r="B83" s="2">
        <v>44095.388854166667</v>
      </c>
      <c r="C83" t="s">
        <v>169</v>
      </c>
      <c r="D83">
        <v>39</v>
      </c>
      <c r="E83">
        <v>33</v>
      </c>
      <c r="F83">
        <v>1</v>
      </c>
      <c r="G83">
        <v>1</v>
      </c>
      <c r="H83">
        <v>2</v>
      </c>
      <c r="I83">
        <v>1</v>
      </c>
      <c r="J83">
        <v>1</v>
      </c>
      <c r="L83">
        <v>1</v>
      </c>
      <c r="M83">
        <v>3</v>
      </c>
      <c r="N83">
        <v>2</v>
      </c>
      <c r="O83">
        <v>5</v>
      </c>
      <c r="P83">
        <v>5</v>
      </c>
      <c r="Q83">
        <v>5</v>
      </c>
      <c r="R83">
        <v>3</v>
      </c>
      <c r="S83">
        <v>7</v>
      </c>
      <c r="T83">
        <v>5</v>
      </c>
      <c r="U83">
        <v>6</v>
      </c>
      <c r="V83">
        <v>5</v>
      </c>
      <c r="W83">
        <v>2</v>
      </c>
      <c r="X83">
        <v>3</v>
      </c>
      <c r="Y83">
        <v>2017</v>
      </c>
      <c r="Z83">
        <v>1</v>
      </c>
      <c r="AA83">
        <v>7</v>
      </c>
      <c r="AE83">
        <v>2</v>
      </c>
      <c r="AF83">
        <v>1</v>
      </c>
      <c r="AG83">
        <v>2</v>
      </c>
      <c r="AH83">
        <v>2</v>
      </c>
      <c r="AI83">
        <v>1</v>
      </c>
      <c r="AO83">
        <v>4</v>
      </c>
      <c r="AP83">
        <v>1</v>
      </c>
      <c r="AT83">
        <v>1</v>
      </c>
      <c r="AX83">
        <v>1</v>
      </c>
      <c r="BA83">
        <v>1</v>
      </c>
      <c r="BE83" t="s">
        <v>61</v>
      </c>
      <c r="BF83">
        <f>VLOOKUP($C83,'TIPI Scoring'!$C$1:$AB$1213,22,FALSE)</f>
        <v>4</v>
      </c>
      <c r="BG83">
        <f>VLOOKUP($C83,'TIPI Scoring'!$C$1:$AB$1213,23,FALSE)</f>
        <v>4.5</v>
      </c>
      <c r="BH83">
        <f>VLOOKUP($C83,'TIPI Scoring'!$C$1:$AB$1213,24,FALSE)</f>
        <v>4</v>
      </c>
      <c r="BI83">
        <f>VLOOKUP($C83,'TIPI Scoring'!$C$1:$AB$1213,25,FALSE)</f>
        <v>3.5</v>
      </c>
      <c r="BJ83">
        <f>VLOOKUP($C83,'TIPI Scoring'!$C$1:$AB$1213,26,FALSE)</f>
        <v>6</v>
      </c>
      <c r="BK83" t="s">
        <v>1651</v>
      </c>
      <c r="BL83" t="s">
        <v>1651</v>
      </c>
      <c r="BM83" t="s">
        <v>1649</v>
      </c>
      <c r="BN83" t="s">
        <v>1651</v>
      </c>
      <c r="BO83" t="s">
        <v>1650</v>
      </c>
      <c r="BP83">
        <v>7</v>
      </c>
    </row>
    <row r="84" spans="1:68" x14ac:dyDescent="0.2">
      <c r="A84">
        <v>83</v>
      </c>
      <c r="B84" s="2">
        <v>44095.388969907406</v>
      </c>
      <c r="C84" t="s">
        <v>170</v>
      </c>
      <c r="D84">
        <v>45</v>
      </c>
      <c r="E84">
        <v>32</v>
      </c>
      <c r="F84">
        <v>1</v>
      </c>
      <c r="G84">
        <v>1</v>
      </c>
      <c r="H84">
        <v>2</v>
      </c>
      <c r="I84">
        <v>2</v>
      </c>
      <c r="J84">
        <v>1</v>
      </c>
      <c r="L84">
        <v>1</v>
      </c>
      <c r="M84">
        <v>1</v>
      </c>
      <c r="N84">
        <v>1</v>
      </c>
      <c r="O84">
        <v>7</v>
      </c>
      <c r="P84">
        <v>7</v>
      </c>
      <c r="Q84">
        <v>7</v>
      </c>
      <c r="R84">
        <v>7</v>
      </c>
      <c r="S84">
        <v>7</v>
      </c>
      <c r="T84">
        <v>7</v>
      </c>
      <c r="U84">
        <v>7</v>
      </c>
      <c r="V84">
        <v>7</v>
      </c>
      <c r="W84">
        <v>5</v>
      </c>
      <c r="X84">
        <v>7</v>
      </c>
      <c r="Y84">
        <v>1999</v>
      </c>
      <c r="Z84">
        <v>1</v>
      </c>
      <c r="AA84">
        <v>1</v>
      </c>
      <c r="AE84">
        <v>1</v>
      </c>
      <c r="AF84">
        <v>1</v>
      </c>
      <c r="AG84">
        <v>1</v>
      </c>
      <c r="AH84">
        <v>1</v>
      </c>
      <c r="AI84">
        <v>1</v>
      </c>
      <c r="AJ84">
        <v>1</v>
      </c>
      <c r="AK84">
        <v>1</v>
      </c>
      <c r="AO84">
        <v>1</v>
      </c>
      <c r="AP84">
        <v>1</v>
      </c>
      <c r="AQ84">
        <v>1</v>
      </c>
      <c r="AS84">
        <v>1</v>
      </c>
      <c r="AZ84">
        <v>1</v>
      </c>
      <c r="BB84">
        <v>1</v>
      </c>
      <c r="BE84" t="s">
        <v>58</v>
      </c>
      <c r="BF84">
        <f>VLOOKUP($C84,'TIPI Scoring'!$C$1:$AB$1213,22,FALSE)</f>
        <v>4</v>
      </c>
      <c r="BG84">
        <f>VLOOKUP($C84,'TIPI Scoring'!$C$1:$AB$1213,23,FALSE)</f>
        <v>4</v>
      </c>
      <c r="BH84">
        <f>VLOOKUP($C84,'TIPI Scoring'!$C$1:$AB$1213,24,FALSE)</f>
        <v>4</v>
      </c>
      <c r="BI84">
        <f>VLOOKUP($C84,'TIPI Scoring'!$C$1:$AB$1213,25,FALSE)</f>
        <v>3</v>
      </c>
      <c r="BJ84">
        <f>VLOOKUP($C84,'TIPI Scoring'!$C$1:$AB$1213,26,FALSE)</f>
        <v>4</v>
      </c>
      <c r="BK84" t="s">
        <v>1651</v>
      </c>
      <c r="BL84" t="s">
        <v>1649</v>
      </c>
      <c r="BM84" t="s">
        <v>1649</v>
      </c>
      <c r="BN84" t="s">
        <v>1649</v>
      </c>
      <c r="BO84" t="s">
        <v>1649</v>
      </c>
      <c r="BP84">
        <v>1</v>
      </c>
    </row>
    <row r="85" spans="1:68" x14ac:dyDescent="0.2">
      <c r="A85">
        <v>84</v>
      </c>
      <c r="B85" s="2">
        <v>44095.389247685183</v>
      </c>
      <c r="C85" t="s">
        <v>171</v>
      </c>
      <c r="D85">
        <v>41</v>
      </c>
      <c r="E85">
        <v>5</v>
      </c>
      <c r="F85">
        <v>2</v>
      </c>
      <c r="G85">
        <v>1</v>
      </c>
      <c r="H85">
        <v>2</v>
      </c>
      <c r="I85">
        <v>1</v>
      </c>
      <c r="J85">
        <v>1</v>
      </c>
      <c r="L85">
        <v>1</v>
      </c>
      <c r="M85">
        <v>2</v>
      </c>
      <c r="N85">
        <v>1</v>
      </c>
      <c r="O85">
        <v>6</v>
      </c>
      <c r="P85">
        <v>3</v>
      </c>
      <c r="Q85">
        <v>6</v>
      </c>
      <c r="R85">
        <v>1</v>
      </c>
      <c r="S85">
        <v>7</v>
      </c>
      <c r="T85">
        <v>2</v>
      </c>
      <c r="U85">
        <v>7</v>
      </c>
      <c r="V85">
        <v>1</v>
      </c>
      <c r="W85">
        <v>7</v>
      </c>
      <c r="X85">
        <v>6</v>
      </c>
      <c r="Y85">
        <v>2018</v>
      </c>
      <c r="Z85">
        <v>1</v>
      </c>
      <c r="AA85">
        <v>1</v>
      </c>
      <c r="AE85">
        <v>1</v>
      </c>
      <c r="AF85">
        <v>2</v>
      </c>
      <c r="AG85">
        <v>1</v>
      </c>
      <c r="AH85">
        <v>1</v>
      </c>
      <c r="AI85">
        <v>1</v>
      </c>
      <c r="AO85">
        <v>1</v>
      </c>
      <c r="AP85">
        <v>1</v>
      </c>
      <c r="AQ85">
        <v>1</v>
      </c>
      <c r="AS85">
        <v>1</v>
      </c>
      <c r="AZ85">
        <v>1</v>
      </c>
      <c r="BE85" t="s">
        <v>66</v>
      </c>
      <c r="BF85">
        <f>VLOOKUP($C85,'TIPI Scoring'!$C$1:$AB$1213,22,FALSE)</f>
        <v>6</v>
      </c>
      <c r="BG85">
        <f>VLOOKUP($C85,'TIPI Scoring'!$C$1:$AB$1213,23,FALSE)</f>
        <v>6</v>
      </c>
      <c r="BH85">
        <f>VLOOKUP($C85,'TIPI Scoring'!$C$1:$AB$1213,24,FALSE)</f>
        <v>6.5</v>
      </c>
      <c r="BI85">
        <f>VLOOKUP($C85,'TIPI Scoring'!$C$1:$AB$1213,25,FALSE)</f>
        <v>7</v>
      </c>
      <c r="BJ85">
        <f>VLOOKUP($C85,'TIPI Scoring'!$C$1:$AB$1213,26,FALSE)</f>
        <v>4.5</v>
      </c>
      <c r="BK85" t="s">
        <v>1648</v>
      </c>
      <c r="BL85" t="s">
        <v>1650</v>
      </c>
      <c r="BM85" t="s">
        <v>1650</v>
      </c>
      <c r="BN85" t="s">
        <v>1648</v>
      </c>
      <c r="BO85" t="s">
        <v>1651</v>
      </c>
      <c r="BP85">
        <v>4</v>
      </c>
    </row>
    <row r="86" spans="1:68" x14ac:dyDescent="0.2">
      <c r="A86">
        <v>85</v>
      </c>
      <c r="B86" s="2">
        <v>44095.38925925926</v>
      </c>
      <c r="C86" t="s">
        <v>172</v>
      </c>
      <c r="D86">
        <v>27</v>
      </c>
      <c r="E86">
        <v>35</v>
      </c>
      <c r="F86">
        <v>1</v>
      </c>
      <c r="G86">
        <v>1</v>
      </c>
      <c r="H86">
        <v>2</v>
      </c>
      <c r="I86">
        <v>1</v>
      </c>
      <c r="J86">
        <v>1</v>
      </c>
      <c r="L86">
        <v>1</v>
      </c>
      <c r="M86">
        <v>5</v>
      </c>
      <c r="N86">
        <v>2</v>
      </c>
      <c r="O86">
        <v>2</v>
      </c>
      <c r="P86">
        <v>2</v>
      </c>
      <c r="Q86">
        <v>5</v>
      </c>
      <c r="R86">
        <v>5</v>
      </c>
      <c r="S86">
        <v>5</v>
      </c>
      <c r="T86">
        <v>6</v>
      </c>
      <c r="U86">
        <v>7</v>
      </c>
      <c r="V86">
        <v>1</v>
      </c>
      <c r="W86">
        <v>5</v>
      </c>
      <c r="X86">
        <v>3</v>
      </c>
      <c r="Y86">
        <v>2015</v>
      </c>
      <c r="Z86">
        <v>1</v>
      </c>
      <c r="AA86">
        <v>11</v>
      </c>
      <c r="AB86" t="s">
        <v>173</v>
      </c>
      <c r="AE86">
        <v>1</v>
      </c>
      <c r="AF86">
        <v>2</v>
      </c>
      <c r="AG86">
        <v>1</v>
      </c>
      <c r="AH86">
        <v>1</v>
      </c>
      <c r="AJ86">
        <v>1</v>
      </c>
      <c r="AO86">
        <v>5</v>
      </c>
      <c r="AP86">
        <v>1</v>
      </c>
      <c r="AU86">
        <v>1</v>
      </c>
      <c r="AX86">
        <v>1</v>
      </c>
      <c r="AZ86">
        <v>1</v>
      </c>
      <c r="BE86" t="s">
        <v>63</v>
      </c>
      <c r="BF86">
        <f>VLOOKUP($C86,'TIPI Scoring'!$C$1:$AB$1213,22,FALSE)</f>
        <v>2</v>
      </c>
      <c r="BG86">
        <f>VLOOKUP($C86,'TIPI Scoring'!$C$1:$AB$1213,23,FALSE)</f>
        <v>6.5</v>
      </c>
      <c r="BH86">
        <f>VLOOKUP($C86,'TIPI Scoring'!$C$1:$AB$1213,24,FALSE)</f>
        <v>6</v>
      </c>
      <c r="BI86">
        <f>VLOOKUP($C86,'TIPI Scoring'!$C$1:$AB$1213,25,FALSE)</f>
        <v>4</v>
      </c>
      <c r="BJ86">
        <f>VLOOKUP($C86,'TIPI Scoring'!$C$1:$AB$1213,26,FALSE)</f>
        <v>5</v>
      </c>
      <c r="BK86" t="s">
        <v>1649</v>
      </c>
      <c r="BL86" t="s">
        <v>1648</v>
      </c>
      <c r="BM86" t="s">
        <v>1650</v>
      </c>
      <c r="BN86" t="s">
        <v>1651</v>
      </c>
      <c r="BO86" t="s">
        <v>1651</v>
      </c>
      <c r="BP86">
        <v>5</v>
      </c>
    </row>
    <row r="87" spans="1:68" x14ac:dyDescent="0.2">
      <c r="A87">
        <v>86</v>
      </c>
      <c r="B87" s="2">
        <v>44095.389328703706</v>
      </c>
      <c r="C87" t="s">
        <v>174</v>
      </c>
      <c r="D87">
        <v>29</v>
      </c>
      <c r="E87">
        <v>46</v>
      </c>
      <c r="F87">
        <v>1</v>
      </c>
      <c r="G87">
        <v>1</v>
      </c>
      <c r="H87">
        <v>2</v>
      </c>
      <c r="I87">
        <v>1</v>
      </c>
      <c r="J87">
        <v>1</v>
      </c>
      <c r="L87">
        <v>1</v>
      </c>
      <c r="M87">
        <v>10</v>
      </c>
      <c r="N87">
        <v>1</v>
      </c>
      <c r="O87">
        <v>4</v>
      </c>
      <c r="P87">
        <v>5</v>
      </c>
      <c r="Q87">
        <v>7</v>
      </c>
      <c r="R87">
        <v>3</v>
      </c>
      <c r="S87">
        <v>6</v>
      </c>
      <c r="T87">
        <v>3</v>
      </c>
      <c r="U87">
        <v>4</v>
      </c>
      <c r="V87">
        <v>3</v>
      </c>
      <c r="W87">
        <v>5</v>
      </c>
      <c r="X87">
        <v>3</v>
      </c>
      <c r="Y87">
        <v>2012</v>
      </c>
      <c r="Z87">
        <v>1</v>
      </c>
      <c r="AA87">
        <v>10</v>
      </c>
      <c r="AE87">
        <v>2</v>
      </c>
      <c r="AF87">
        <v>2</v>
      </c>
      <c r="AG87">
        <v>2</v>
      </c>
      <c r="AH87">
        <v>2</v>
      </c>
      <c r="AI87">
        <v>1</v>
      </c>
      <c r="AO87">
        <v>4</v>
      </c>
      <c r="AT87">
        <v>1</v>
      </c>
      <c r="AV87">
        <v>1</v>
      </c>
      <c r="AW87">
        <v>1</v>
      </c>
      <c r="AZ87">
        <v>1</v>
      </c>
      <c r="BA87">
        <v>1</v>
      </c>
      <c r="BB87">
        <v>1</v>
      </c>
      <c r="BE87" t="s">
        <v>61</v>
      </c>
      <c r="BF87">
        <f>VLOOKUP($C87,'TIPI Scoring'!$C$1:$AB$1213,22,FALSE)</f>
        <v>4.5</v>
      </c>
      <c r="BG87">
        <f>VLOOKUP($C87,'TIPI Scoring'!$C$1:$AB$1213,23,FALSE)</f>
        <v>3.5</v>
      </c>
      <c r="BH87">
        <f>VLOOKUP($C87,'TIPI Scoring'!$C$1:$AB$1213,24,FALSE)</f>
        <v>6</v>
      </c>
      <c r="BI87">
        <f>VLOOKUP($C87,'TIPI Scoring'!$C$1:$AB$1213,25,FALSE)</f>
        <v>5</v>
      </c>
      <c r="BJ87">
        <f>VLOOKUP($C87,'TIPI Scoring'!$C$1:$AB$1213,26,FALSE)</f>
        <v>5.5</v>
      </c>
      <c r="BK87" t="s">
        <v>1650</v>
      </c>
      <c r="BL87" t="s">
        <v>1649</v>
      </c>
      <c r="BM87" t="s">
        <v>1650</v>
      </c>
      <c r="BN87" t="s">
        <v>1650</v>
      </c>
      <c r="BO87" t="s">
        <v>1650</v>
      </c>
      <c r="BP87">
        <v>3</v>
      </c>
    </row>
    <row r="88" spans="1:68" x14ac:dyDescent="0.2">
      <c r="A88">
        <v>87</v>
      </c>
      <c r="B88" s="2">
        <v>44095.389884259261</v>
      </c>
      <c r="C88" t="s">
        <v>175</v>
      </c>
      <c r="D88">
        <v>40</v>
      </c>
      <c r="E88">
        <v>32</v>
      </c>
      <c r="F88">
        <v>1</v>
      </c>
      <c r="G88">
        <v>1</v>
      </c>
      <c r="H88">
        <v>2</v>
      </c>
      <c r="I88">
        <v>2</v>
      </c>
      <c r="J88">
        <v>1</v>
      </c>
      <c r="L88">
        <v>1</v>
      </c>
      <c r="M88">
        <v>10</v>
      </c>
      <c r="N88">
        <v>1</v>
      </c>
      <c r="O88">
        <v>7</v>
      </c>
      <c r="P88">
        <v>1</v>
      </c>
      <c r="Q88">
        <v>7</v>
      </c>
      <c r="R88">
        <v>1</v>
      </c>
      <c r="S88">
        <v>7</v>
      </c>
      <c r="T88">
        <v>7</v>
      </c>
      <c r="U88">
        <v>7</v>
      </c>
      <c r="V88">
        <v>1</v>
      </c>
      <c r="W88">
        <v>7</v>
      </c>
      <c r="X88">
        <v>1</v>
      </c>
      <c r="Y88">
        <v>2019</v>
      </c>
      <c r="Z88">
        <v>1</v>
      </c>
      <c r="AA88">
        <v>1</v>
      </c>
      <c r="AE88">
        <v>1</v>
      </c>
      <c r="AF88">
        <v>1</v>
      </c>
      <c r="AG88">
        <v>1</v>
      </c>
      <c r="AH88">
        <v>1</v>
      </c>
      <c r="AI88">
        <v>1</v>
      </c>
      <c r="AJ88">
        <v>1</v>
      </c>
      <c r="AK88">
        <v>1</v>
      </c>
      <c r="AO88">
        <v>2</v>
      </c>
      <c r="AP88">
        <v>1</v>
      </c>
      <c r="AR88">
        <v>1</v>
      </c>
      <c r="AS88">
        <v>1</v>
      </c>
      <c r="AZ88">
        <v>1</v>
      </c>
      <c r="BA88">
        <v>1</v>
      </c>
      <c r="BB88">
        <v>1</v>
      </c>
      <c r="BC88">
        <v>1</v>
      </c>
      <c r="BE88" t="s">
        <v>58</v>
      </c>
      <c r="BF88">
        <f>VLOOKUP($C88,'TIPI Scoring'!$C$1:$AB$1213,22,FALSE)</f>
        <v>4</v>
      </c>
      <c r="BG88">
        <f>VLOOKUP($C88,'TIPI Scoring'!$C$1:$AB$1213,23,FALSE)</f>
        <v>7</v>
      </c>
      <c r="BH88">
        <f>VLOOKUP($C88,'TIPI Scoring'!$C$1:$AB$1213,24,FALSE)</f>
        <v>7</v>
      </c>
      <c r="BI88">
        <f>VLOOKUP($C88,'TIPI Scoring'!$C$1:$AB$1213,25,FALSE)</f>
        <v>7</v>
      </c>
      <c r="BJ88">
        <f>VLOOKUP($C88,'TIPI Scoring'!$C$1:$AB$1213,26,FALSE)</f>
        <v>7</v>
      </c>
      <c r="BK88" t="s">
        <v>1651</v>
      </c>
      <c r="BL88" t="s">
        <v>1648</v>
      </c>
      <c r="BM88" t="s">
        <v>1648</v>
      </c>
      <c r="BN88" t="s">
        <v>1648</v>
      </c>
      <c r="BO88" t="s">
        <v>1648</v>
      </c>
      <c r="BP88">
        <v>8</v>
      </c>
    </row>
    <row r="89" spans="1:68" x14ac:dyDescent="0.2">
      <c r="A89">
        <v>88</v>
      </c>
      <c r="B89" s="2">
        <v>44095.389988425923</v>
      </c>
      <c r="C89" t="s">
        <v>176</v>
      </c>
      <c r="D89">
        <v>20</v>
      </c>
      <c r="E89">
        <v>12</v>
      </c>
      <c r="F89">
        <v>2</v>
      </c>
      <c r="G89">
        <v>1</v>
      </c>
      <c r="H89">
        <v>2</v>
      </c>
      <c r="I89">
        <v>2</v>
      </c>
      <c r="J89">
        <v>2</v>
      </c>
      <c r="L89">
        <v>1</v>
      </c>
      <c r="M89">
        <v>0</v>
      </c>
      <c r="N89">
        <v>1</v>
      </c>
      <c r="O89">
        <v>3</v>
      </c>
      <c r="P89">
        <v>5</v>
      </c>
      <c r="Q89">
        <v>3</v>
      </c>
      <c r="R89">
        <v>3</v>
      </c>
      <c r="S89">
        <v>2</v>
      </c>
      <c r="T89">
        <v>6</v>
      </c>
      <c r="U89">
        <v>7</v>
      </c>
      <c r="V89">
        <v>5</v>
      </c>
      <c r="W89">
        <v>7</v>
      </c>
      <c r="X89">
        <v>2</v>
      </c>
      <c r="Y89">
        <v>2013</v>
      </c>
      <c r="Z89">
        <v>2</v>
      </c>
      <c r="AA89">
        <v>3</v>
      </c>
      <c r="AE89">
        <v>1</v>
      </c>
      <c r="AF89">
        <v>2</v>
      </c>
      <c r="AG89">
        <v>1</v>
      </c>
      <c r="AH89">
        <v>2</v>
      </c>
      <c r="AI89">
        <v>1</v>
      </c>
      <c r="AK89">
        <v>1</v>
      </c>
      <c r="AO89">
        <v>3</v>
      </c>
      <c r="AQ89">
        <v>1</v>
      </c>
      <c r="AR89">
        <v>1</v>
      </c>
      <c r="AS89">
        <v>1</v>
      </c>
      <c r="AZ89">
        <v>1</v>
      </c>
      <c r="BA89">
        <v>1</v>
      </c>
      <c r="BB89">
        <v>1</v>
      </c>
      <c r="BC89">
        <v>1</v>
      </c>
      <c r="BE89" t="s">
        <v>66</v>
      </c>
      <c r="BF89">
        <f>VLOOKUP($C89,'TIPI Scoring'!$C$1:$AB$1213,22,FALSE)</f>
        <v>2.5</v>
      </c>
      <c r="BG89">
        <f>VLOOKUP($C89,'TIPI Scoring'!$C$1:$AB$1213,23,FALSE)</f>
        <v>5</v>
      </c>
      <c r="BH89">
        <f>VLOOKUP($C89,'TIPI Scoring'!$C$1:$AB$1213,24,FALSE)</f>
        <v>3</v>
      </c>
      <c r="BI89">
        <f>VLOOKUP($C89,'TIPI Scoring'!$C$1:$AB$1213,25,FALSE)</f>
        <v>6</v>
      </c>
      <c r="BJ89">
        <f>VLOOKUP($C89,'TIPI Scoring'!$C$1:$AB$1213,26,FALSE)</f>
        <v>4</v>
      </c>
      <c r="BK89" t="s">
        <v>1649</v>
      </c>
      <c r="BL89" t="s">
        <v>1651</v>
      </c>
      <c r="BM89" t="s">
        <v>1649</v>
      </c>
      <c r="BN89" t="s">
        <v>1650</v>
      </c>
      <c r="BO89" t="s">
        <v>1649</v>
      </c>
      <c r="BP89">
        <v>1</v>
      </c>
    </row>
    <row r="90" spans="1:68" x14ac:dyDescent="0.2">
      <c r="A90">
        <v>89</v>
      </c>
      <c r="B90" s="2">
        <v>44095.390300925923</v>
      </c>
      <c r="C90" t="s">
        <v>177</v>
      </c>
      <c r="D90">
        <v>60</v>
      </c>
      <c r="E90">
        <v>5</v>
      </c>
      <c r="F90">
        <v>1</v>
      </c>
      <c r="G90">
        <v>1</v>
      </c>
      <c r="H90">
        <v>2</v>
      </c>
      <c r="I90">
        <v>0</v>
      </c>
      <c r="J90">
        <v>1</v>
      </c>
      <c r="L90">
        <v>1</v>
      </c>
      <c r="M90">
        <v>22</v>
      </c>
      <c r="N90">
        <v>2</v>
      </c>
      <c r="O90">
        <v>4</v>
      </c>
      <c r="P90">
        <v>2</v>
      </c>
      <c r="Q90">
        <v>6</v>
      </c>
      <c r="R90">
        <v>4</v>
      </c>
      <c r="S90">
        <v>6</v>
      </c>
      <c r="T90">
        <v>5</v>
      </c>
      <c r="U90">
        <v>5</v>
      </c>
      <c r="V90">
        <v>2</v>
      </c>
      <c r="W90">
        <v>7</v>
      </c>
      <c r="X90">
        <v>3</v>
      </c>
      <c r="Y90">
        <v>2020</v>
      </c>
      <c r="Z90">
        <v>3</v>
      </c>
      <c r="AA90">
        <v>13</v>
      </c>
      <c r="AD90" t="s">
        <v>178</v>
      </c>
      <c r="AE90">
        <v>1</v>
      </c>
      <c r="AF90">
        <v>2</v>
      </c>
      <c r="AG90">
        <v>1</v>
      </c>
      <c r="AH90">
        <v>1</v>
      </c>
      <c r="AJ90">
        <v>1</v>
      </c>
      <c r="AO90">
        <v>2</v>
      </c>
      <c r="AP90">
        <v>1</v>
      </c>
      <c r="AR90">
        <v>1</v>
      </c>
      <c r="AX90">
        <v>1</v>
      </c>
      <c r="AZ90">
        <v>1</v>
      </c>
      <c r="BE90" t="s">
        <v>66</v>
      </c>
      <c r="BF90">
        <f>VLOOKUP($C90,'TIPI Scoring'!$C$1:$AB$1213,22,FALSE)</f>
        <v>3.5</v>
      </c>
      <c r="BG90">
        <f>VLOOKUP($C90,'TIPI Scoring'!$C$1:$AB$1213,23,FALSE)</f>
        <v>5.5</v>
      </c>
      <c r="BH90">
        <f>VLOOKUP($C90,'TIPI Scoring'!$C$1:$AB$1213,24,FALSE)</f>
        <v>6</v>
      </c>
      <c r="BI90">
        <f>VLOOKUP($C90,'TIPI Scoring'!$C$1:$AB$1213,25,FALSE)</f>
        <v>5.5</v>
      </c>
      <c r="BJ90">
        <f>VLOOKUP($C90,'TIPI Scoring'!$C$1:$AB$1213,26,FALSE)</f>
        <v>5.5</v>
      </c>
      <c r="BK90" t="s">
        <v>1651</v>
      </c>
      <c r="BL90" t="s">
        <v>1650</v>
      </c>
      <c r="BM90" t="s">
        <v>1650</v>
      </c>
      <c r="BN90" t="s">
        <v>1650</v>
      </c>
      <c r="BO90" t="s">
        <v>1650</v>
      </c>
      <c r="BP90">
        <v>3</v>
      </c>
    </row>
    <row r="91" spans="1:68" x14ac:dyDescent="0.2">
      <c r="A91">
        <v>90</v>
      </c>
      <c r="B91" s="2">
        <v>44095.390590277777</v>
      </c>
      <c r="C91" t="s">
        <v>179</v>
      </c>
      <c r="D91">
        <v>63</v>
      </c>
      <c r="E91">
        <v>35</v>
      </c>
      <c r="F91">
        <v>2</v>
      </c>
      <c r="G91">
        <v>1</v>
      </c>
      <c r="H91">
        <v>2</v>
      </c>
      <c r="I91">
        <v>0</v>
      </c>
      <c r="J91">
        <v>1</v>
      </c>
      <c r="L91">
        <v>2</v>
      </c>
      <c r="M91">
        <v>25</v>
      </c>
      <c r="N91">
        <v>2</v>
      </c>
      <c r="O91">
        <v>6</v>
      </c>
      <c r="P91">
        <v>1</v>
      </c>
      <c r="Q91">
        <v>7</v>
      </c>
      <c r="R91">
        <v>2</v>
      </c>
      <c r="S91">
        <v>3</v>
      </c>
      <c r="T91">
        <v>1</v>
      </c>
      <c r="U91">
        <v>7</v>
      </c>
      <c r="V91">
        <v>1</v>
      </c>
      <c r="W91">
        <v>5</v>
      </c>
      <c r="X91">
        <v>2</v>
      </c>
      <c r="Y91">
        <v>1994</v>
      </c>
      <c r="Z91">
        <v>2</v>
      </c>
      <c r="AA91">
        <v>13</v>
      </c>
      <c r="AD91" t="s">
        <v>180</v>
      </c>
      <c r="AE91">
        <v>2</v>
      </c>
      <c r="AF91">
        <v>2</v>
      </c>
      <c r="AG91">
        <v>2</v>
      </c>
      <c r="AH91">
        <v>2</v>
      </c>
      <c r="AN91">
        <v>1</v>
      </c>
      <c r="AO91">
        <v>4</v>
      </c>
      <c r="AX91">
        <v>1</v>
      </c>
      <c r="AY91">
        <v>1</v>
      </c>
      <c r="BD91">
        <v>1</v>
      </c>
      <c r="BE91" t="s">
        <v>63</v>
      </c>
      <c r="BF91">
        <f>VLOOKUP($C91,'TIPI Scoring'!$C$1:$AB$1213,22,FALSE)</f>
        <v>6.5</v>
      </c>
      <c r="BG91">
        <f>VLOOKUP($C91,'TIPI Scoring'!$C$1:$AB$1213,23,FALSE)</f>
        <v>7</v>
      </c>
      <c r="BH91">
        <f>VLOOKUP($C91,'TIPI Scoring'!$C$1:$AB$1213,24,FALSE)</f>
        <v>7</v>
      </c>
      <c r="BI91">
        <f>VLOOKUP($C91,'TIPI Scoring'!$C$1:$AB$1213,25,FALSE)</f>
        <v>5.5</v>
      </c>
      <c r="BJ91">
        <f>VLOOKUP($C91,'TIPI Scoring'!$C$1:$AB$1213,26,FALSE)</f>
        <v>4.5</v>
      </c>
      <c r="BK91" t="s">
        <v>1648</v>
      </c>
      <c r="BL91" t="s">
        <v>1648</v>
      </c>
      <c r="BM91" t="s">
        <v>1648</v>
      </c>
      <c r="BN91" t="s">
        <v>1650</v>
      </c>
      <c r="BO91" t="s">
        <v>1651</v>
      </c>
      <c r="BP91">
        <v>4</v>
      </c>
    </row>
    <row r="92" spans="1:68" x14ac:dyDescent="0.2">
      <c r="A92">
        <v>91</v>
      </c>
      <c r="B92" s="2">
        <v>44095.390902777777</v>
      </c>
      <c r="C92" t="s">
        <v>181</v>
      </c>
      <c r="D92">
        <v>32</v>
      </c>
      <c r="E92">
        <v>43</v>
      </c>
      <c r="F92">
        <v>2</v>
      </c>
      <c r="G92">
        <v>1</v>
      </c>
      <c r="H92">
        <v>2</v>
      </c>
      <c r="I92">
        <v>2</v>
      </c>
      <c r="J92">
        <v>1</v>
      </c>
      <c r="L92">
        <v>2</v>
      </c>
      <c r="M92">
        <v>1</v>
      </c>
      <c r="N92">
        <v>2</v>
      </c>
      <c r="O92">
        <v>2</v>
      </c>
      <c r="P92">
        <v>5</v>
      </c>
      <c r="Q92">
        <v>5</v>
      </c>
      <c r="R92">
        <v>5</v>
      </c>
      <c r="S92">
        <v>4</v>
      </c>
      <c r="T92">
        <v>5</v>
      </c>
      <c r="U92">
        <v>7</v>
      </c>
      <c r="V92">
        <v>3</v>
      </c>
      <c r="W92">
        <v>4</v>
      </c>
      <c r="X92">
        <v>2</v>
      </c>
      <c r="Y92">
        <v>2019</v>
      </c>
      <c r="Z92">
        <v>2</v>
      </c>
      <c r="AA92">
        <v>1</v>
      </c>
      <c r="AE92">
        <v>2</v>
      </c>
      <c r="AF92">
        <v>2</v>
      </c>
      <c r="AG92">
        <v>2</v>
      </c>
      <c r="AH92">
        <v>2</v>
      </c>
      <c r="AN92">
        <v>1</v>
      </c>
      <c r="AO92">
        <v>2</v>
      </c>
      <c r="AP92">
        <v>1</v>
      </c>
      <c r="AT92">
        <v>1</v>
      </c>
      <c r="AX92">
        <v>1</v>
      </c>
      <c r="BD92">
        <v>1</v>
      </c>
      <c r="BE92" t="s">
        <v>61</v>
      </c>
      <c r="BF92">
        <f>VLOOKUP($C92,'TIPI Scoring'!$C$1:$AB$1213,22,FALSE)</f>
        <v>2.5</v>
      </c>
      <c r="BG92">
        <f>VLOOKUP($C92,'TIPI Scoring'!$C$1:$AB$1213,23,FALSE)</f>
        <v>5</v>
      </c>
      <c r="BH92">
        <f>VLOOKUP($C92,'TIPI Scoring'!$C$1:$AB$1213,24,FALSE)</f>
        <v>5</v>
      </c>
      <c r="BI92">
        <f>VLOOKUP($C92,'TIPI Scoring'!$C$1:$AB$1213,25,FALSE)</f>
        <v>3.5</v>
      </c>
      <c r="BJ92">
        <f>VLOOKUP($C92,'TIPI Scoring'!$C$1:$AB$1213,26,FALSE)</f>
        <v>5</v>
      </c>
      <c r="BK92" t="s">
        <v>1649</v>
      </c>
      <c r="BL92" t="s">
        <v>1651</v>
      </c>
      <c r="BM92" t="s">
        <v>1651</v>
      </c>
      <c r="BN92" t="s">
        <v>1651</v>
      </c>
      <c r="BO92" t="s">
        <v>1651</v>
      </c>
      <c r="BP92">
        <v>5</v>
      </c>
    </row>
    <row r="93" spans="1:68" x14ac:dyDescent="0.2">
      <c r="A93">
        <v>92</v>
      </c>
      <c r="B93" s="2">
        <v>44095.391099537039</v>
      </c>
      <c r="C93" t="s">
        <v>182</v>
      </c>
      <c r="D93">
        <v>54</v>
      </c>
      <c r="E93">
        <v>30</v>
      </c>
      <c r="F93">
        <v>1</v>
      </c>
      <c r="G93">
        <v>1</v>
      </c>
      <c r="H93">
        <v>3</v>
      </c>
      <c r="I93">
        <v>0</v>
      </c>
      <c r="J93">
        <v>1</v>
      </c>
      <c r="L93">
        <v>2</v>
      </c>
      <c r="M93">
        <v>20</v>
      </c>
      <c r="N93">
        <v>2</v>
      </c>
      <c r="O93">
        <v>5</v>
      </c>
      <c r="P93">
        <v>3</v>
      </c>
      <c r="Q93">
        <v>6</v>
      </c>
      <c r="R93">
        <v>4</v>
      </c>
      <c r="S93">
        <v>6</v>
      </c>
      <c r="T93">
        <v>5</v>
      </c>
      <c r="U93">
        <v>7</v>
      </c>
      <c r="V93">
        <v>1</v>
      </c>
      <c r="W93">
        <v>7</v>
      </c>
      <c r="X93">
        <v>3</v>
      </c>
      <c r="Y93">
        <v>2007</v>
      </c>
      <c r="Z93">
        <v>4</v>
      </c>
      <c r="AA93">
        <v>10</v>
      </c>
      <c r="AE93">
        <v>2</v>
      </c>
      <c r="AF93">
        <v>2</v>
      </c>
      <c r="AG93">
        <v>2</v>
      </c>
      <c r="AH93">
        <v>2</v>
      </c>
      <c r="AI93">
        <v>1</v>
      </c>
      <c r="AO93">
        <v>2</v>
      </c>
      <c r="AT93">
        <v>1</v>
      </c>
      <c r="AV93">
        <v>1</v>
      </c>
      <c r="AX93">
        <v>1</v>
      </c>
      <c r="BD93">
        <v>1</v>
      </c>
      <c r="BE93" t="s">
        <v>58</v>
      </c>
      <c r="BF93">
        <f>VLOOKUP($C93,'TIPI Scoring'!$C$1:$AB$1213,22,FALSE)</f>
        <v>4</v>
      </c>
      <c r="BG93">
        <f>VLOOKUP($C93,'TIPI Scoring'!$C$1:$AB$1213,23,FALSE)</f>
        <v>6</v>
      </c>
      <c r="BH93">
        <f>VLOOKUP($C93,'TIPI Scoring'!$C$1:$AB$1213,24,FALSE)</f>
        <v>6.5</v>
      </c>
      <c r="BI93">
        <f>VLOOKUP($C93,'TIPI Scoring'!$C$1:$AB$1213,25,FALSE)</f>
        <v>5.5</v>
      </c>
      <c r="BJ93">
        <f>VLOOKUP($C93,'TIPI Scoring'!$C$1:$AB$1213,26,FALSE)</f>
        <v>5.5</v>
      </c>
      <c r="BK93" t="s">
        <v>1651</v>
      </c>
      <c r="BL93" t="s">
        <v>1650</v>
      </c>
      <c r="BM93" t="s">
        <v>1650</v>
      </c>
      <c r="BN93" t="s">
        <v>1650</v>
      </c>
      <c r="BO93" t="s">
        <v>1650</v>
      </c>
      <c r="BP93">
        <v>8</v>
      </c>
    </row>
    <row r="94" spans="1:68" x14ac:dyDescent="0.2">
      <c r="A94">
        <v>93</v>
      </c>
      <c r="B94" s="2">
        <v>44095.391319444447</v>
      </c>
      <c r="C94" t="s">
        <v>183</v>
      </c>
      <c r="D94">
        <v>42</v>
      </c>
      <c r="E94">
        <v>37</v>
      </c>
      <c r="F94">
        <v>1</v>
      </c>
      <c r="G94">
        <v>1</v>
      </c>
      <c r="H94">
        <v>2</v>
      </c>
      <c r="I94">
        <v>2</v>
      </c>
      <c r="J94">
        <v>1</v>
      </c>
      <c r="L94">
        <v>1</v>
      </c>
      <c r="M94">
        <v>10</v>
      </c>
      <c r="N94">
        <v>2</v>
      </c>
      <c r="O94">
        <v>7</v>
      </c>
      <c r="P94">
        <v>3</v>
      </c>
      <c r="Q94">
        <v>7</v>
      </c>
      <c r="R94">
        <v>2</v>
      </c>
      <c r="S94">
        <v>7</v>
      </c>
      <c r="T94">
        <v>1</v>
      </c>
      <c r="U94">
        <v>7</v>
      </c>
      <c r="V94">
        <v>2</v>
      </c>
      <c r="W94">
        <v>7</v>
      </c>
      <c r="X94">
        <v>2</v>
      </c>
      <c r="Y94">
        <v>2010</v>
      </c>
      <c r="Z94">
        <v>1</v>
      </c>
      <c r="AA94">
        <v>3</v>
      </c>
      <c r="AE94">
        <v>2</v>
      </c>
      <c r="AF94">
        <v>2</v>
      </c>
      <c r="AG94">
        <v>2</v>
      </c>
      <c r="AH94">
        <v>2</v>
      </c>
      <c r="AK94">
        <v>1</v>
      </c>
      <c r="AO94">
        <v>2</v>
      </c>
      <c r="AP94">
        <v>1</v>
      </c>
      <c r="AW94">
        <v>1</v>
      </c>
      <c r="BB94">
        <v>1</v>
      </c>
      <c r="BC94">
        <v>1</v>
      </c>
      <c r="BE94" t="s">
        <v>66</v>
      </c>
      <c r="BF94">
        <f>VLOOKUP($C94,'TIPI Scoring'!$C$1:$AB$1213,22,FALSE)</f>
        <v>7</v>
      </c>
      <c r="BG94">
        <f>VLOOKUP($C94,'TIPI Scoring'!$C$1:$AB$1213,23,FALSE)</f>
        <v>6</v>
      </c>
      <c r="BH94">
        <f>VLOOKUP($C94,'TIPI Scoring'!$C$1:$AB$1213,24,FALSE)</f>
        <v>6.5</v>
      </c>
      <c r="BI94">
        <f>VLOOKUP($C94,'TIPI Scoring'!$C$1:$AB$1213,25,FALSE)</f>
        <v>6.5</v>
      </c>
      <c r="BJ94">
        <f>VLOOKUP($C94,'TIPI Scoring'!$C$1:$AB$1213,26,FALSE)</f>
        <v>6.5</v>
      </c>
      <c r="BK94" t="s">
        <v>1648</v>
      </c>
      <c r="BL94" t="s">
        <v>1650</v>
      </c>
      <c r="BM94" t="s">
        <v>1650</v>
      </c>
      <c r="BN94" t="s">
        <v>1648</v>
      </c>
      <c r="BO94" t="s">
        <v>1648</v>
      </c>
      <c r="BP94">
        <v>4</v>
      </c>
    </row>
    <row r="95" spans="1:68" x14ac:dyDescent="0.2">
      <c r="A95">
        <v>94</v>
      </c>
      <c r="B95" s="2">
        <v>44095.391608796293</v>
      </c>
      <c r="C95" t="s">
        <v>184</v>
      </c>
      <c r="D95">
        <v>42</v>
      </c>
      <c r="E95">
        <v>46</v>
      </c>
      <c r="F95">
        <v>2</v>
      </c>
      <c r="G95">
        <v>1</v>
      </c>
      <c r="H95">
        <v>4</v>
      </c>
      <c r="I95">
        <v>3</v>
      </c>
      <c r="J95">
        <v>3</v>
      </c>
      <c r="L95">
        <v>2</v>
      </c>
      <c r="M95">
        <v>3</v>
      </c>
      <c r="N95">
        <v>2</v>
      </c>
      <c r="O95">
        <v>5</v>
      </c>
      <c r="P95">
        <v>6</v>
      </c>
      <c r="Q95">
        <v>5</v>
      </c>
      <c r="R95">
        <v>4</v>
      </c>
      <c r="S95">
        <v>6</v>
      </c>
      <c r="T95">
        <v>4</v>
      </c>
      <c r="U95">
        <v>5</v>
      </c>
      <c r="V95">
        <v>4</v>
      </c>
      <c r="W95">
        <v>6</v>
      </c>
      <c r="X95">
        <v>5</v>
      </c>
      <c r="Y95">
        <v>2017</v>
      </c>
      <c r="Z95">
        <v>2</v>
      </c>
      <c r="AA95">
        <v>13</v>
      </c>
      <c r="AD95" t="s">
        <v>185</v>
      </c>
      <c r="AE95">
        <v>2</v>
      </c>
      <c r="AF95">
        <v>2</v>
      </c>
      <c r="AG95">
        <v>2</v>
      </c>
      <c r="AH95">
        <v>2</v>
      </c>
      <c r="AJ95">
        <v>1</v>
      </c>
      <c r="AO95">
        <v>5</v>
      </c>
      <c r="AP95">
        <v>1</v>
      </c>
      <c r="AW95">
        <v>1</v>
      </c>
      <c r="AZ95">
        <v>1</v>
      </c>
      <c r="BA95">
        <v>1</v>
      </c>
      <c r="BE95" t="s">
        <v>61</v>
      </c>
      <c r="BF95">
        <f>VLOOKUP($C95,'TIPI Scoring'!$C$1:$AB$1213,22,FALSE)</f>
        <v>4.5</v>
      </c>
      <c r="BG95">
        <f>VLOOKUP($C95,'TIPI Scoring'!$C$1:$AB$1213,23,FALSE)</f>
        <v>3.5</v>
      </c>
      <c r="BH95">
        <f>VLOOKUP($C95,'TIPI Scoring'!$C$1:$AB$1213,24,FALSE)</f>
        <v>4.5</v>
      </c>
      <c r="BI95">
        <f>VLOOKUP($C95,'TIPI Scoring'!$C$1:$AB$1213,25,FALSE)</f>
        <v>5</v>
      </c>
      <c r="BJ95">
        <f>VLOOKUP($C95,'TIPI Scoring'!$C$1:$AB$1213,26,FALSE)</f>
        <v>4.5</v>
      </c>
      <c r="BK95" t="s">
        <v>1650</v>
      </c>
      <c r="BL95" t="s">
        <v>1649</v>
      </c>
      <c r="BM95" t="s">
        <v>1651</v>
      </c>
      <c r="BN95" t="s">
        <v>1650</v>
      </c>
      <c r="BO95" t="s">
        <v>1651</v>
      </c>
      <c r="BP95">
        <v>1</v>
      </c>
    </row>
    <row r="96" spans="1:68" x14ac:dyDescent="0.2">
      <c r="A96">
        <v>95</v>
      </c>
      <c r="B96" s="2">
        <v>44095.391724537039</v>
      </c>
      <c r="C96" t="s">
        <v>186</v>
      </c>
      <c r="D96">
        <v>32</v>
      </c>
      <c r="E96">
        <v>43</v>
      </c>
      <c r="F96">
        <v>1</v>
      </c>
      <c r="G96">
        <v>1</v>
      </c>
      <c r="H96">
        <v>2</v>
      </c>
      <c r="I96">
        <v>2</v>
      </c>
      <c r="J96">
        <v>1</v>
      </c>
      <c r="L96">
        <v>1</v>
      </c>
      <c r="M96">
        <v>9</v>
      </c>
      <c r="N96">
        <v>2</v>
      </c>
      <c r="O96">
        <v>6</v>
      </c>
      <c r="P96">
        <v>4</v>
      </c>
      <c r="Q96">
        <v>7</v>
      </c>
      <c r="R96">
        <v>1</v>
      </c>
      <c r="S96">
        <v>7</v>
      </c>
      <c r="T96">
        <v>4</v>
      </c>
      <c r="U96">
        <v>7</v>
      </c>
      <c r="V96">
        <v>1</v>
      </c>
      <c r="W96">
        <v>6</v>
      </c>
      <c r="X96">
        <v>1</v>
      </c>
      <c r="Y96">
        <v>2011</v>
      </c>
      <c r="Z96">
        <v>1</v>
      </c>
      <c r="AA96">
        <v>3</v>
      </c>
      <c r="AE96">
        <v>1</v>
      </c>
      <c r="AF96">
        <v>1</v>
      </c>
      <c r="AG96">
        <v>2</v>
      </c>
      <c r="AH96">
        <v>2</v>
      </c>
      <c r="AJ96">
        <v>1</v>
      </c>
      <c r="AL96">
        <v>1</v>
      </c>
      <c r="AO96">
        <v>5</v>
      </c>
      <c r="AP96">
        <v>1</v>
      </c>
      <c r="AS96">
        <v>1</v>
      </c>
      <c r="AV96">
        <v>1</v>
      </c>
      <c r="AZ96">
        <v>1</v>
      </c>
      <c r="BA96">
        <v>1</v>
      </c>
      <c r="BC96">
        <v>1</v>
      </c>
      <c r="BE96" t="s">
        <v>61</v>
      </c>
      <c r="BF96">
        <f>VLOOKUP($C96,'TIPI Scoring'!$C$1:$AB$1213,22,FALSE)</f>
        <v>5</v>
      </c>
      <c r="BG96">
        <f>VLOOKUP($C96,'TIPI Scoring'!$C$1:$AB$1213,23,FALSE)</f>
        <v>5.5</v>
      </c>
      <c r="BH96">
        <f>VLOOKUP($C96,'TIPI Scoring'!$C$1:$AB$1213,24,FALSE)</f>
        <v>7</v>
      </c>
      <c r="BI96">
        <f>VLOOKUP($C96,'TIPI Scoring'!$C$1:$AB$1213,25,FALSE)</f>
        <v>6.5</v>
      </c>
      <c r="BJ96">
        <f>VLOOKUP($C96,'TIPI Scoring'!$C$1:$AB$1213,26,FALSE)</f>
        <v>7</v>
      </c>
      <c r="BK96" t="s">
        <v>1650</v>
      </c>
      <c r="BL96" t="s">
        <v>1650</v>
      </c>
      <c r="BM96" t="s">
        <v>1648</v>
      </c>
      <c r="BN96" t="s">
        <v>1648</v>
      </c>
      <c r="BO96" t="s">
        <v>1648</v>
      </c>
      <c r="BP96">
        <v>8</v>
      </c>
    </row>
    <row r="97" spans="1:68" x14ac:dyDescent="0.2">
      <c r="A97">
        <v>96</v>
      </c>
      <c r="B97" s="2">
        <v>44095.395798611113</v>
      </c>
      <c r="C97" t="s">
        <v>187</v>
      </c>
      <c r="D97">
        <v>63</v>
      </c>
      <c r="E97">
        <v>22</v>
      </c>
      <c r="F97">
        <v>1</v>
      </c>
      <c r="G97">
        <v>1</v>
      </c>
      <c r="H97">
        <v>2</v>
      </c>
      <c r="I97">
        <v>0</v>
      </c>
      <c r="J97">
        <v>4</v>
      </c>
      <c r="L97">
        <v>2</v>
      </c>
      <c r="M97">
        <v>4</v>
      </c>
      <c r="N97">
        <v>2</v>
      </c>
      <c r="O97">
        <v>6</v>
      </c>
      <c r="P97">
        <v>4</v>
      </c>
      <c r="Q97">
        <v>5</v>
      </c>
      <c r="R97">
        <v>2</v>
      </c>
      <c r="S97">
        <v>7</v>
      </c>
      <c r="T97">
        <v>3</v>
      </c>
      <c r="U97">
        <v>7</v>
      </c>
      <c r="V97">
        <v>4</v>
      </c>
      <c r="W97">
        <v>6</v>
      </c>
      <c r="X97">
        <v>4</v>
      </c>
      <c r="Y97">
        <v>2016</v>
      </c>
      <c r="Z97">
        <v>2</v>
      </c>
      <c r="AA97">
        <v>12</v>
      </c>
      <c r="AC97" t="s">
        <v>188</v>
      </c>
      <c r="AE97">
        <v>3</v>
      </c>
      <c r="AF97">
        <v>3</v>
      </c>
      <c r="AG97">
        <v>2</v>
      </c>
      <c r="AH97">
        <v>3</v>
      </c>
      <c r="AJ97">
        <v>1</v>
      </c>
      <c r="AO97">
        <v>4</v>
      </c>
      <c r="AP97">
        <v>1</v>
      </c>
      <c r="BC97">
        <v>1</v>
      </c>
      <c r="BE97" t="s">
        <v>63</v>
      </c>
      <c r="BF97">
        <f>VLOOKUP($C97,'TIPI Scoring'!$C$1:$AB$1213,22,FALSE)</f>
        <v>5.5</v>
      </c>
      <c r="BG97">
        <f>VLOOKUP($C97,'TIPI Scoring'!$C$1:$AB$1213,23,FALSE)</f>
        <v>5.5</v>
      </c>
      <c r="BH97">
        <f>VLOOKUP($C97,'TIPI Scoring'!$C$1:$AB$1213,24,FALSE)</f>
        <v>4.5</v>
      </c>
      <c r="BI97">
        <f>VLOOKUP($C97,'TIPI Scoring'!$C$1:$AB$1213,25,FALSE)</f>
        <v>6</v>
      </c>
      <c r="BJ97">
        <f>VLOOKUP($C97,'TIPI Scoring'!$C$1:$AB$1213,26,FALSE)</f>
        <v>5.5</v>
      </c>
      <c r="BK97" t="s">
        <v>1650</v>
      </c>
      <c r="BL97" t="s">
        <v>1650</v>
      </c>
      <c r="BM97" t="s">
        <v>1651</v>
      </c>
      <c r="BN97" t="s">
        <v>1650</v>
      </c>
      <c r="BO97" t="s">
        <v>1650</v>
      </c>
      <c r="BP97">
        <v>4</v>
      </c>
    </row>
    <row r="98" spans="1:68" x14ac:dyDescent="0.2">
      <c r="A98">
        <v>97</v>
      </c>
      <c r="B98" s="2">
        <v>44095.42863425926</v>
      </c>
      <c r="C98" t="s">
        <v>189</v>
      </c>
      <c r="D98">
        <v>36</v>
      </c>
      <c r="E98">
        <v>9</v>
      </c>
      <c r="F98">
        <v>2</v>
      </c>
      <c r="G98">
        <v>1</v>
      </c>
      <c r="H98">
        <v>3</v>
      </c>
      <c r="I98">
        <v>0</v>
      </c>
      <c r="J98">
        <v>2</v>
      </c>
      <c r="L98">
        <v>2</v>
      </c>
      <c r="M98">
        <v>20</v>
      </c>
      <c r="N98">
        <v>1</v>
      </c>
      <c r="O98">
        <v>4</v>
      </c>
      <c r="P98">
        <v>4</v>
      </c>
      <c r="Q98">
        <v>4</v>
      </c>
      <c r="R98">
        <v>4</v>
      </c>
      <c r="S98">
        <v>4</v>
      </c>
      <c r="T98">
        <v>4</v>
      </c>
      <c r="U98">
        <v>4</v>
      </c>
      <c r="V98">
        <v>4</v>
      </c>
      <c r="W98">
        <v>4</v>
      </c>
      <c r="X98">
        <v>4</v>
      </c>
      <c r="Y98">
        <v>2000</v>
      </c>
      <c r="Z98">
        <v>1</v>
      </c>
      <c r="AA98">
        <v>1</v>
      </c>
      <c r="AE98">
        <v>2</v>
      </c>
      <c r="AF98">
        <v>2</v>
      </c>
      <c r="AG98">
        <v>2</v>
      </c>
      <c r="AH98">
        <v>2</v>
      </c>
      <c r="AM98">
        <v>1</v>
      </c>
      <c r="AO98">
        <v>4</v>
      </c>
      <c r="AR98">
        <v>1</v>
      </c>
      <c r="AT98">
        <v>1</v>
      </c>
      <c r="AV98">
        <v>1</v>
      </c>
      <c r="BA98">
        <v>1</v>
      </c>
      <c r="BB98">
        <v>1</v>
      </c>
      <c r="BE98" t="s">
        <v>61</v>
      </c>
      <c r="BF98">
        <f>VLOOKUP($C98,'TIPI Scoring'!$C$1:$AB$1213,22,FALSE)</f>
        <v>4</v>
      </c>
      <c r="BG98">
        <f>VLOOKUP($C98,'TIPI Scoring'!$C$1:$AB$1213,23,FALSE)</f>
        <v>4</v>
      </c>
      <c r="BH98">
        <f>VLOOKUP($C98,'TIPI Scoring'!$C$1:$AB$1213,24,FALSE)</f>
        <v>4</v>
      </c>
      <c r="BI98">
        <f>VLOOKUP($C98,'TIPI Scoring'!$C$1:$AB$1213,25,FALSE)</f>
        <v>4</v>
      </c>
      <c r="BJ98">
        <f>VLOOKUP($C98,'TIPI Scoring'!$C$1:$AB$1213,26,FALSE)</f>
        <v>4</v>
      </c>
      <c r="BK98" t="s">
        <v>1651</v>
      </c>
      <c r="BL98" t="s">
        <v>1649</v>
      </c>
      <c r="BM98" t="s">
        <v>1649</v>
      </c>
      <c r="BN98" t="s">
        <v>1651</v>
      </c>
      <c r="BO98" t="s">
        <v>1649</v>
      </c>
      <c r="BP98">
        <v>1</v>
      </c>
    </row>
    <row r="99" spans="1:68" x14ac:dyDescent="0.2">
      <c r="A99">
        <v>98</v>
      </c>
      <c r="B99" s="2">
        <v>44095.429016203707</v>
      </c>
      <c r="C99" t="s">
        <v>190</v>
      </c>
      <c r="D99">
        <v>21</v>
      </c>
      <c r="E99">
        <v>32</v>
      </c>
      <c r="F99">
        <v>1</v>
      </c>
      <c r="G99">
        <v>1</v>
      </c>
      <c r="H99">
        <v>1</v>
      </c>
      <c r="I99">
        <v>0</v>
      </c>
      <c r="J99">
        <v>1</v>
      </c>
      <c r="L99">
        <v>1</v>
      </c>
      <c r="M99">
        <v>3</v>
      </c>
      <c r="N99">
        <v>1</v>
      </c>
      <c r="O99">
        <v>3</v>
      </c>
      <c r="P99">
        <v>2</v>
      </c>
      <c r="Q99">
        <v>4</v>
      </c>
      <c r="R99">
        <v>7</v>
      </c>
      <c r="S99">
        <v>2</v>
      </c>
      <c r="T99">
        <v>6</v>
      </c>
      <c r="U99">
        <v>5</v>
      </c>
      <c r="V99">
        <v>1</v>
      </c>
      <c r="W99">
        <v>5</v>
      </c>
      <c r="X99">
        <v>6</v>
      </c>
      <c r="Y99">
        <v>2018</v>
      </c>
      <c r="Z99">
        <v>2</v>
      </c>
      <c r="AA99">
        <v>1</v>
      </c>
      <c r="AE99">
        <v>1</v>
      </c>
      <c r="AF99">
        <v>2</v>
      </c>
      <c r="AG99">
        <v>1</v>
      </c>
      <c r="AH99">
        <v>1</v>
      </c>
      <c r="AK99">
        <v>1</v>
      </c>
      <c r="AO99">
        <v>1</v>
      </c>
      <c r="AQ99">
        <v>1</v>
      </c>
      <c r="BB99">
        <v>1</v>
      </c>
      <c r="BE99" t="s">
        <v>58</v>
      </c>
      <c r="BF99">
        <f>VLOOKUP($C99,'TIPI Scoring'!$C$1:$AB$1213,22,FALSE)</f>
        <v>2.5</v>
      </c>
      <c r="BG99">
        <f>VLOOKUP($C99,'TIPI Scoring'!$C$1:$AB$1213,23,FALSE)</f>
        <v>5.5</v>
      </c>
      <c r="BH99">
        <f>VLOOKUP($C99,'TIPI Scoring'!$C$1:$AB$1213,24,FALSE)</f>
        <v>5.5</v>
      </c>
      <c r="BI99">
        <f>VLOOKUP($C99,'TIPI Scoring'!$C$1:$AB$1213,25,FALSE)</f>
        <v>3</v>
      </c>
      <c r="BJ99">
        <f>VLOOKUP($C99,'TIPI Scoring'!$C$1:$AB$1213,26,FALSE)</f>
        <v>2</v>
      </c>
      <c r="BK99" t="s">
        <v>1649</v>
      </c>
      <c r="BL99" t="s">
        <v>1650</v>
      </c>
      <c r="BM99" t="s">
        <v>1650</v>
      </c>
      <c r="BN99" t="s">
        <v>1649</v>
      </c>
      <c r="BO99" t="s">
        <v>1649</v>
      </c>
      <c r="BP99">
        <v>5</v>
      </c>
    </row>
    <row r="100" spans="1:68" x14ac:dyDescent="0.2">
      <c r="A100">
        <v>99</v>
      </c>
      <c r="B100" s="2">
        <v>44095.429745370369</v>
      </c>
      <c r="C100" t="s">
        <v>191</v>
      </c>
      <c r="D100">
        <v>50</v>
      </c>
      <c r="E100">
        <v>42</v>
      </c>
      <c r="F100">
        <v>1</v>
      </c>
      <c r="G100">
        <v>1</v>
      </c>
      <c r="H100">
        <v>2</v>
      </c>
      <c r="I100">
        <v>0</v>
      </c>
      <c r="J100">
        <v>4</v>
      </c>
      <c r="L100">
        <v>2</v>
      </c>
      <c r="M100">
        <v>20</v>
      </c>
      <c r="N100">
        <v>2</v>
      </c>
      <c r="O100">
        <v>1</v>
      </c>
      <c r="P100">
        <v>1</v>
      </c>
      <c r="Q100">
        <v>6</v>
      </c>
      <c r="R100">
        <v>7</v>
      </c>
      <c r="S100">
        <v>6</v>
      </c>
      <c r="T100">
        <v>7</v>
      </c>
      <c r="U100">
        <v>7</v>
      </c>
      <c r="V100">
        <v>3</v>
      </c>
      <c r="W100">
        <v>3</v>
      </c>
      <c r="X100">
        <v>2</v>
      </c>
      <c r="Y100">
        <v>2000</v>
      </c>
      <c r="Z100">
        <v>4</v>
      </c>
      <c r="AA100">
        <v>10</v>
      </c>
      <c r="AE100">
        <v>2</v>
      </c>
      <c r="AF100">
        <v>2</v>
      </c>
      <c r="AG100">
        <v>2</v>
      </c>
      <c r="AH100">
        <v>3</v>
      </c>
      <c r="AI100">
        <v>1</v>
      </c>
      <c r="AJ100">
        <v>1</v>
      </c>
      <c r="AO100">
        <v>3</v>
      </c>
      <c r="AP100">
        <v>1</v>
      </c>
      <c r="AT100">
        <v>1</v>
      </c>
      <c r="AX100">
        <v>1</v>
      </c>
      <c r="AZ100">
        <v>1</v>
      </c>
      <c r="BE100" t="s">
        <v>61</v>
      </c>
      <c r="BF100">
        <f>VLOOKUP($C100,'TIPI Scoring'!$C$1:$AB$1213,22,FALSE)</f>
        <v>1</v>
      </c>
      <c r="BG100">
        <f>VLOOKUP($C100,'TIPI Scoring'!$C$1:$AB$1213,23,FALSE)</f>
        <v>7</v>
      </c>
      <c r="BH100">
        <f>VLOOKUP($C100,'TIPI Scoring'!$C$1:$AB$1213,24,FALSE)</f>
        <v>5.5</v>
      </c>
      <c r="BI100">
        <f>VLOOKUP($C100,'TIPI Scoring'!$C$1:$AB$1213,25,FALSE)</f>
        <v>2</v>
      </c>
      <c r="BJ100">
        <f>VLOOKUP($C100,'TIPI Scoring'!$C$1:$AB$1213,26,FALSE)</f>
        <v>6</v>
      </c>
      <c r="BK100" t="s">
        <v>1649</v>
      </c>
      <c r="BL100" t="s">
        <v>1648</v>
      </c>
      <c r="BM100" t="s">
        <v>1650</v>
      </c>
      <c r="BN100" t="s">
        <v>1649</v>
      </c>
      <c r="BO100" t="s">
        <v>1650</v>
      </c>
      <c r="BP100">
        <v>5</v>
      </c>
    </row>
    <row r="101" spans="1:68" x14ac:dyDescent="0.2">
      <c r="A101">
        <v>100</v>
      </c>
      <c r="B101" s="2">
        <v>44095.43</v>
      </c>
      <c r="C101" t="s">
        <v>192</v>
      </c>
      <c r="D101">
        <v>34</v>
      </c>
      <c r="E101">
        <v>20</v>
      </c>
      <c r="F101">
        <v>1</v>
      </c>
      <c r="G101">
        <v>1</v>
      </c>
      <c r="H101">
        <v>1</v>
      </c>
      <c r="I101">
        <v>1</v>
      </c>
      <c r="J101">
        <v>3</v>
      </c>
      <c r="L101">
        <v>1</v>
      </c>
      <c r="M101">
        <v>16</v>
      </c>
      <c r="N101">
        <v>1</v>
      </c>
      <c r="O101">
        <v>6</v>
      </c>
      <c r="P101">
        <v>7</v>
      </c>
      <c r="Q101">
        <v>6</v>
      </c>
      <c r="R101">
        <v>7</v>
      </c>
      <c r="S101">
        <v>7</v>
      </c>
      <c r="T101">
        <v>7</v>
      </c>
      <c r="U101">
        <v>7</v>
      </c>
      <c r="V101">
        <v>7</v>
      </c>
      <c r="W101">
        <v>7</v>
      </c>
      <c r="X101">
        <v>7</v>
      </c>
      <c r="Y101">
        <v>2020</v>
      </c>
      <c r="Z101">
        <v>1</v>
      </c>
      <c r="AA101">
        <v>1</v>
      </c>
      <c r="AE101">
        <v>1</v>
      </c>
      <c r="AF101">
        <v>1</v>
      </c>
      <c r="AG101">
        <v>1</v>
      </c>
      <c r="AH101">
        <v>1</v>
      </c>
      <c r="AI101">
        <v>1</v>
      </c>
      <c r="AO101">
        <v>1</v>
      </c>
      <c r="AP101">
        <v>1</v>
      </c>
      <c r="AQ101">
        <v>1</v>
      </c>
      <c r="AR101">
        <v>1</v>
      </c>
      <c r="AZ101">
        <v>1</v>
      </c>
      <c r="BE101" t="s">
        <v>61</v>
      </c>
      <c r="BF101">
        <f>VLOOKUP($C101,'TIPI Scoring'!$C$1:$AB$1213,22,FALSE)</f>
        <v>3.5</v>
      </c>
      <c r="BG101">
        <f>VLOOKUP($C101,'TIPI Scoring'!$C$1:$AB$1213,23,FALSE)</f>
        <v>4</v>
      </c>
      <c r="BH101">
        <f>VLOOKUP($C101,'TIPI Scoring'!$C$1:$AB$1213,24,FALSE)</f>
        <v>3.5</v>
      </c>
      <c r="BI101">
        <f>VLOOKUP($C101,'TIPI Scoring'!$C$1:$AB$1213,25,FALSE)</f>
        <v>4</v>
      </c>
      <c r="BJ101">
        <f>VLOOKUP($C101,'TIPI Scoring'!$C$1:$AB$1213,26,FALSE)</f>
        <v>4</v>
      </c>
      <c r="BK101" t="s">
        <v>1651</v>
      </c>
      <c r="BL101" t="s">
        <v>1649</v>
      </c>
      <c r="BM101" t="s">
        <v>1649</v>
      </c>
      <c r="BN101" t="s">
        <v>1651</v>
      </c>
      <c r="BO101" t="s">
        <v>1649</v>
      </c>
      <c r="BP101">
        <v>1</v>
      </c>
    </row>
    <row r="102" spans="1:68" x14ac:dyDescent="0.2">
      <c r="A102">
        <v>101</v>
      </c>
      <c r="B102" s="2">
        <v>44095.430034722223</v>
      </c>
      <c r="C102" t="s">
        <v>193</v>
      </c>
      <c r="D102">
        <v>31</v>
      </c>
      <c r="E102">
        <v>22</v>
      </c>
      <c r="F102">
        <v>1</v>
      </c>
      <c r="G102">
        <v>1</v>
      </c>
      <c r="H102">
        <v>1</v>
      </c>
      <c r="I102">
        <v>0</v>
      </c>
      <c r="J102">
        <v>1</v>
      </c>
      <c r="L102">
        <v>1</v>
      </c>
      <c r="M102">
        <v>6</v>
      </c>
      <c r="N102">
        <v>1</v>
      </c>
      <c r="O102">
        <v>5</v>
      </c>
      <c r="P102">
        <v>4</v>
      </c>
      <c r="Q102">
        <v>4</v>
      </c>
      <c r="R102">
        <v>4</v>
      </c>
      <c r="S102">
        <v>3</v>
      </c>
      <c r="T102">
        <v>3</v>
      </c>
      <c r="U102">
        <v>4</v>
      </c>
      <c r="V102">
        <v>2</v>
      </c>
      <c r="W102">
        <v>6</v>
      </c>
      <c r="X102">
        <v>5</v>
      </c>
      <c r="Y102">
        <v>2015</v>
      </c>
      <c r="Z102">
        <v>2</v>
      </c>
      <c r="AA102">
        <v>5</v>
      </c>
      <c r="AE102">
        <v>1</v>
      </c>
      <c r="AF102">
        <v>2</v>
      </c>
      <c r="AG102">
        <v>2</v>
      </c>
      <c r="AH102">
        <v>1</v>
      </c>
      <c r="AK102">
        <v>1</v>
      </c>
      <c r="AO102">
        <v>4</v>
      </c>
      <c r="AQ102">
        <v>1</v>
      </c>
      <c r="BB102">
        <v>1</v>
      </c>
      <c r="BE102" t="s">
        <v>63</v>
      </c>
      <c r="BF102">
        <f>VLOOKUP($C102,'TIPI Scoring'!$C$1:$AB$1213,22,FALSE)</f>
        <v>5</v>
      </c>
      <c r="BG102">
        <f>VLOOKUP($C102,'TIPI Scoring'!$C$1:$AB$1213,23,FALSE)</f>
        <v>4</v>
      </c>
      <c r="BH102">
        <f>VLOOKUP($C102,'TIPI Scoring'!$C$1:$AB$1213,24,FALSE)</f>
        <v>5</v>
      </c>
      <c r="BI102">
        <f>VLOOKUP($C102,'TIPI Scoring'!$C$1:$AB$1213,25,FALSE)</f>
        <v>5</v>
      </c>
      <c r="BJ102">
        <f>VLOOKUP($C102,'TIPI Scoring'!$C$1:$AB$1213,26,FALSE)</f>
        <v>3</v>
      </c>
      <c r="BK102" t="s">
        <v>1650</v>
      </c>
      <c r="BL102" t="s">
        <v>1649</v>
      </c>
      <c r="BM102" t="s">
        <v>1651</v>
      </c>
      <c r="BN102" t="s">
        <v>1650</v>
      </c>
      <c r="BO102" t="s">
        <v>1649</v>
      </c>
      <c r="BP102">
        <v>1</v>
      </c>
    </row>
    <row r="103" spans="1:68" x14ac:dyDescent="0.2">
      <c r="A103">
        <v>102</v>
      </c>
      <c r="B103" s="2">
        <v>44095.430254629631</v>
      </c>
      <c r="C103" t="s">
        <v>194</v>
      </c>
      <c r="D103">
        <v>44</v>
      </c>
      <c r="E103">
        <v>38</v>
      </c>
      <c r="F103">
        <v>2</v>
      </c>
      <c r="G103">
        <v>1</v>
      </c>
      <c r="H103">
        <v>3</v>
      </c>
      <c r="I103">
        <v>1</v>
      </c>
      <c r="J103">
        <v>1</v>
      </c>
      <c r="L103">
        <v>1</v>
      </c>
      <c r="M103">
        <v>13</v>
      </c>
      <c r="N103">
        <v>2</v>
      </c>
      <c r="O103">
        <v>4</v>
      </c>
      <c r="P103">
        <v>5</v>
      </c>
      <c r="Q103">
        <v>7</v>
      </c>
      <c r="R103">
        <v>3</v>
      </c>
      <c r="S103">
        <v>6</v>
      </c>
      <c r="T103">
        <v>3</v>
      </c>
      <c r="U103">
        <v>5</v>
      </c>
      <c r="V103">
        <v>1</v>
      </c>
      <c r="W103">
        <v>6</v>
      </c>
      <c r="X103">
        <v>2</v>
      </c>
      <c r="Y103">
        <v>1999</v>
      </c>
      <c r="Z103">
        <v>1</v>
      </c>
      <c r="AA103">
        <v>13</v>
      </c>
      <c r="AD103" t="s">
        <v>195</v>
      </c>
      <c r="AE103">
        <v>2</v>
      </c>
      <c r="AF103">
        <v>2</v>
      </c>
      <c r="AG103">
        <v>2</v>
      </c>
      <c r="AH103">
        <v>2</v>
      </c>
      <c r="AM103">
        <v>1</v>
      </c>
      <c r="AO103">
        <v>6</v>
      </c>
      <c r="AP103">
        <v>1</v>
      </c>
      <c r="AT103">
        <v>1</v>
      </c>
      <c r="AV103">
        <v>1</v>
      </c>
      <c r="BD103">
        <v>1</v>
      </c>
      <c r="BE103" t="s">
        <v>58</v>
      </c>
      <c r="BF103">
        <f>VLOOKUP($C103,'TIPI Scoring'!$C$1:$AB$1213,22,FALSE)</f>
        <v>4.5</v>
      </c>
      <c r="BG103">
        <f>VLOOKUP($C103,'TIPI Scoring'!$C$1:$AB$1213,23,FALSE)</f>
        <v>4</v>
      </c>
      <c r="BH103">
        <f>VLOOKUP($C103,'TIPI Scoring'!$C$1:$AB$1213,24,FALSE)</f>
        <v>7</v>
      </c>
      <c r="BI103">
        <f>VLOOKUP($C103,'TIPI Scoring'!$C$1:$AB$1213,25,FALSE)</f>
        <v>5.5</v>
      </c>
      <c r="BJ103">
        <f>VLOOKUP($C103,'TIPI Scoring'!$C$1:$AB$1213,26,FALSE)</f>
        <v>6</v>
      </c>
      <c r="BK103" t="s">
        <v>1650</v>
      </c>
      <c r="BL103" t="s">
        <v>1649</v>
      </c>
      <c r="BM103" t="s">
        <v>1648</v>
      </c>
      <c r="BN103" t="s">
        <v>1650</v>
      </c>
      <c r="BO103" t="s">
        <v>1650</v>
      </c>
      <c r="BP103">
        <v>3</v>
      </c>
    </row>
    <row r="104" spans="1:68" x14ac:dyDescent="0.2">
      <c r="A104">
        <v>103</v>
      </c>
      <c r="B104" s="2">
        <v>44095.43041666667</v>
      </c>
      <c r="C104" t="s">
        <v>196</v>
      </c>
      <c r="D104">
        <v>28</v>
      </c>
      <c r="E104">
        <v>9</v>
      </c>
      <c r="F104">
        <v>2</v>
      </c>
      <c r="G104">
        <v>1</v>
      </c>
      <c r="H104">
        <v>2</v>
      </c>
      <c r="I104">
        <v>0</v>
      </c>
      <c r="J104">
        <v>1</v>
      </c>
      <c r="L104">
        <v>1</v>
      </c>
      <c r="M104">
        <v>2</v>
      </c>
      <c r="N104">
        <v>2</v>
      </c>
      <c r="O104">
        <v>5</v>
      </c>
      <c r="P104">
        <v>3</v>
      </c>
      <c r="Q104">
        <v>7</v>
      </c>
      <c r="R104">
        <v>3</v>
      </c>
      <c r="S104">
        <v>6</v>
      </c>
      <c r="T104">
        <v>5</v>
      </c>
      <c r="U104">
        <v>5</v>
      </c>
      <c r="V104">
        <v>1</v>
      </c>
      <c r="W104">
        <v>5</v>
      </c>
      <c r="X104">
        <v>3</v>
      </c>
      <c r="Y104">
        <v>2018</v>
      </c>
      <c r="Z104">
        <v>1</v>
      </c>
      <c r="AA104">
        <v>3</v>
      </c>
      <c r="AE104">
        <v>1</v>
      </c>
      <c r="AF104">
        <v>1</v>
      </c>
      <c r="AG104">
        <v>2</v>
      </c>
      <c r="AH104">
        <v>2</v>
      </c>
      <c r="AI104">
        <v>1</v>
      </c>
      <c r="AJ104">
        <v>1</v>
      </c>
      <c r="AO104">
        <v>4</v>
      </c>
      <c r="AP104">
        <v>1</v>
      </c>
      <c r="AT104">
        <v>1</v>
      </c>
      <c r="AV104">
        <v>1</v>
      </c>
      <c r="AZ104">
        <v>1</v>
      </c>
      <c r="BC104">
        <v>1</v>
      </c>
      <c r="BE104" t="s">
        <v>61</v>
      </c>
      <c r="BF104">
        <f>VLOOKUP($C104,'TIPI Scoring'!$C$1:$AB$1213,22,FALSE)</f>
        <v>4</v>
      </c>
      <c r="BG104">
        <f>VLOOKUP($C104,'TIPI Scoring'!$C$1:$AB$1213,23,FALSE)</f>
        <v>5</v>
      </c>
      <c r="BH104">
        <f>VLOOKUP($C104,'TIPI Scoring'!$C$1:$AB$1213,24,FALSE)</f>
        <v>7</v>
      </c>
      <c r="BI104">
        <f>VLOOKUP($C104,'TIPI Scoring'!$C$1:$AB$1213,25,FALSE)</f>
        <v>5</v>
      </c>
      <c r="BJ104">
        <f>VLOOKUP($C104,'TIPI Scoring'!$C$1:$AB$1213,26,FALSE)</f>
        <v>5.5</v>
      </c>
      <c r="BK104" t="s">
        <v>1651</v>
      </c>
      <c r="BL104" t="s">
        <v>1651</v>
      </c>
      <c r="BM104" t="s">
        <v>1648</v>
      </c>
      <c r="BN104" t="s">
        <v>1650</v>
      </c>
      <c r="BO104" t="s">
        <v>1650</v>
      </c>
      <c r="BP104">
        <v>6</v>
      </c>
    </row>
    <row r="105" spans="1:68" x14ac:dyDescent="0.2">
      <c r="A105">
        <v>104</v>
      </c>
      <c r="B105" s="2">
        <v>44095.430590277778</v>
      </c>
      <c r="C105" t="s">
        <v>197</v>
      </c>
      <c r="D105">
        <v>64</v>
      </c>
      <c r="E105">
        <v>6</v>
      </c>
      <c r="F105">
        <v>1</v>
      </c>
      <c r="G105">
        <v>1</v>
      </c>
      <c r="H105">
        <v>2</v>
      </c>
      <c r="I105">
        <v>0</v>
      </c>
      <c r="J105">
        <v>1</v>
      </c>
      <c r="L105">
        <v>2</v>
      </c>
      <c r="M105">
        <v>2</v>
      </c>
      <c r="N105">
        <v>2</v>
      </c>
      <c r="O105">
        <v>6</v>
      </c>
      <c r="P105">
        <v>1</v>
      </c>
      <c r="Q105">
        <v>7</v>
      </c>
      <c r="R105">
        <v>4</v>
      </c>
      <c r="S105">
        <v>5</v>
      </c>
      <c r="T105">
        <v>1</v>
      </c>
      <c r="U105">
        <v>7</v>
      </c>
      <c r="V105">
        <v>1</v>
      </c>
      <c r="W105">
        <v>5</v>
      </c>
      <c r="X105">
        <v>1</v>
      </c>
      <c r="Y105">
        <v>2018</v>
      </c>
      <c r="Z105">
        <v>2</v>
      </c>
      <c r="AA105">
        <v>13</v>
      </c>
      <c r="AD105" t="s">
        <v>198</v>
      </c>
      <c r="AE105">
        <v>2</v>
      </c>
      <c r="AF105">
        <v>1</v>
      </c>
      <c r="AG105">
        <v>2</v>
      </c>
      <c r="AH105">
        <v>2</v>
      </c>
      <c r="AJ105">
        <v>1</v>
      </c>
      <c r="AO105">
        <v>5</v>
      </c>
      <c r="AP105">
        <v>1</v>
      </c>
      <c r="AU105">
        <v>1</v>
      </c>
      <c r="AV105">
        <v>1</v>
      </c>
      <c r="BA105">
        <v>1</v>
      </c>
      <c r="BE105" t="s">
        <v>66</v>
      </c>
      <c r="BF105">
        <f>VLOOKUP($C105,'TIPI Scoring'!$C$1:$AB$1213,22,FALSE)</f>
        <v>6.5</v>
      </c>
      <c r="BG105">
        <f>VLOOKUP($C105,'TIPI Scoring'!$C$1:$AB$1213,23,FALSE)</f>
        <v>7</v>
      </c>
      <c r="BH105">
        <f>VLOOKUP($C105,'TIPI Scoring'!$C$1:$AB$1213,24,FALSE)</f>
        <v>7</v>
      </c>
      <c r="BI105">
        <f>VLOOKUP($C105,'TIPI Scoring'!$C$1:$AB$1213,25,FALSE)</f>
        <v>4.5</v>
      </c>
      <c r="BJ105">
        <f>VLOOKUP($C105,'TIPI Scoring'!$C$1:$AB$1213,26,FALSE)</f>
        <v>6</v>
      </c>
      <c r="BK105" t="s">
        <v>1648</v>
      </c>
      <c r="BL105" t="s">
        <v>1648</v>
      </c>
      <c r="BM105" t="s">
        <v>1648</v>
      </c>
      <c r="BN105" t="s">
        <v>1651</v>
      </c>
      <c r="BO105" t="s">
        <v>1650</v>
      </c>
      <c r="BP105">
        <v>4</v>
      </c>
    </row>
    <row r="106" spans="1:68" x14ac:dyDescent="0.2">
      <c r="A106">
        <v>105</v>
      </c>
      <c r="B106" s="2">
        <v>44095.430659722224</v>
      </c>
      <c r="C106" t="s">
        <v>199</v>
      </c>
      <c r="D106">
        <v>74</v>
      </c>
      <c r="E106">
        <v>19</v>
      </c>
      <c r="F106">
        <v>1</v>
      </c>
      <c r="G106">
        <v>1</v>
      </c>
      <c r="H106">
        <v>1</v>
      </c>
      <c r="I106">
        <v>0</v>
      </c>
      <c r="J106">
        <v>4</v>
      </c>
      <c r="L106">
        <v>1</v>
      </c>
      <c r="M106">
        <v>30</v>
      </c>
      <c r="N106">
        <v>2</v>
      </c>
      <c r="O106">
        <v>7</v>
      </c>
      <c r="P106">
        <v>1</v>
      </c>
      <c r="Q106">
        <v>7</v>
      </c>
      <c r="R106">
        <v>2</v>
      </c>
      <c r="S106">
        <v>7</v>
      </c>
      <c r="T106">
        <v>4</v>
      </c>
      <c r="U106">
        <v>7</v>
      </c>
      <c r="V106">
        <v>1</v>
      </c>
      <c r="W106">
        <v>6</v>
      </c>
      <c r="X106">
        <v>4</v>
      </c>
      <c r="Y106">
        <v>1990</v>
      </c>
      <c r="Z106">
        <v>2</v>
      </c>
      <c r="AA106">
        <v>12</v>
      </c>
      <c r="AC106" t="s">
        <v>200</v>
      </c>
      <c r="AE106">
        <v>2</v>
      </c>
      <c r="AF106">
        <v>2</v>
      </c>
      <c r="AG106">
        <v>2</v>
      </c>
      <c r="AH106">
        <v>2</v>
      </c>
      <c r="AN106">
        <v>1</v>
      </c>
      <c r="AO106">
        <v>4</v>
      </c>
      <c r="AP106">
        <v>1</v>
      </c>
      <c r="AT106">
        <v>1</v>
      </c>
      <c r="AY106">
        <v>1</v>
      </c>
      <c r="BD106">
        <v>1</v>
      </c>
      <c r="BE106" t="s">
        <v>58</v>
      </c>
      <c r="BF106">
        <f>VLOOKUP($C106,'TIPI Scoring'!$C$1:$AB$1213,22,FALSE)</f>
        <v>5.5</v>
      </c>
      <c r="BG106">
        <f>VLOOKUP($C106,'TIPI Scoring'!$C$1:$AB$1213,23,FALSE)</f>
        <v>7</v>
      </c>
      <c r="BH106">
        <f>VLOOKUP($C106,'TIPI Scoring'!$C$1:$AB$1213,24,FALSE)</f>
        <v>7</v>
      </c>
      <c r="BI106">
        <f>VLOOKUP($C106,'TIPI Scoring'!$C$1:$AB$1213,25,FALSE)</f>
        <v>6</v>
      </c>
      <c r="BJ106">
        <f>VLOOKUP($C106,'TIPI Scoring'!$C$1:$AB$1213,26,FALSE)</f>
        <v>5.5</v>
      </c>
      <c r="BK106" t="s">
        <v>1650</v>
      </c>
      <c r="BL106" t="s">
        <v>1648</v>
      </c>
      <c r="BM106" t="s">
        <v>1648</v>
      </c>
      <c r="BN106" t="s">
        <v>1650</v>
      </c>
      <c r="BO106" t="s">
        <v>1650</v>
      </c>
      <c r="BP106">
        <v>4</v>
      </c>
    </row>
    <row r="107" spans="1:68" x14ac:dyDescent="0.2">
      <c r="A107">
        <v>106</v>
      </c>
      <c r="B107" s="2">
        <v>44095.431307870371</v>
      </c>
      <c r="C107" t="s">
        <v>201</v>
      </c>
      <c r="D107">
        <v>40</v>
      </c>
      <c r="E107">
        <v>32</v>
      </c>
      <c r="F107">
        <v>2</v>
      </c>
      <c r="G107">
        <v>1</v>
      </c>
      <c r="H107">
        <v>1</v>
      </c>
      <c r="I107">
        <v>2</v>
      </c>
      <c r="J107">
        <v>1</v>
      </c>
      <c r="L107">
        <v>1</v>
      </c>
      <c r="M107">
        <v>40</v>
      </c>
      <c r="N107">
        <v>1</v>
      </c>
      <c r="O107">
        <v>6</v>
      </c>
      <c r="P107">
        <v>7</v>
      </c>
      <c r="Q107">
        <v>1</v>
      </c>
      <c r="R107">
        <v>6</v>
      </c>
      <c r="S107">
        <v>4</v>
      </c>
      <c r="T107">
        <v>4</v>
      </c>
      <c r="U107">
        <v>5</v>
      </c>
      <c r="V107">
        <v>5</v>
      </c>
      <c r="W107">
        <v>5</v>
      </c>
      <c r="X107">
        <v>3</v>
      </c>
      <c r="Y107">
        <v>2019</v>
      </c>
      <c r="Z107">
        <v>1</v>
      </c>
      <c r="AA107">
        <v>3</v>
      </c>
      <c r="AE107">
        <v>3</v>
      </c>
      <c r="AF107">
        <v>1</v>
      </c>
      <c r="AG107">
        <v>3</v>
      </c>
      <c r="AH107">
        <v>2</v>
      </c>
      <c r="AL107">
        <v>1</v>
      </c>
      <c r="AO107">
        <v>2</v>
      </c>
      <c r="AR107">
        <v>1</v>
      </c>
      <c r="BB107">
        <v>1</v>
      </c>
      <c r="BE107" t="s">
        <v>58</v>
      </c>
      <c r="BF107">
        <f>VLOOKUP($C107,'TIPI Scoring'!$C$1:$AB$1213,22,FALSE)</f>
        <v>5</v>
      </c>
      <c r="BG107">
        <f>VLOOKUP($C107,'TIPI Scoring'!$C$1:$AB$1213,23,FALSE)</f>
        <v>3</v>
      </c>
      <c r="BH107">
        <f>VLOOKUP($C107,'TIPI Scoring'!$C$1:$AB$1213,24,FALSE)</f>
        <v>2</v>
      </c>
      <c r="BI107">
        <f>VLOOKUP($C107,'TIPI Scoring'!$C$1:$AB$1213,25,FALSE)</f>
        <v>3.5</v>
      </c>
      <c r="BJ107">
        <f>VLOOKUP($C107,'TIPI Scoring'!$C$1:$AB$1213,26,FALSE)</f>
        <v>4.5</v>
      </c>
      <c r="BK107" t="s">
        <v>1650</v>
      </c>
      <c r="BL107" t="s">
        <v>1649</v>
      </c>
      <c r="BM107" t="s">
        <v>1649</v>
      </c>
      <c r="BN107" t="s">
        <v>1651</v>
      </c>
      <c r="BO107" t="s">
        <v>1651</v>
      </c>
      <c r="BP107">
        <v>1</v>
      </c>
    </row>
    <row r="108" spans="1:68" x14ac:dyDescent="0.2">
      <c r="A108">
        <v>107</v>
      </c>
      <c r="B108" s="2">
        <v>44095.43141203704</v>
      </c>
      <c r="C108" t="s">
        <v>202</v>
      </c>
      <c r="D108">
        <v>37</v>
      </c>
      <c r="E108">
        <v>9</v>
      </c>
      <c r="F108">
        <v>1</v>
      </c>
      <c r="G108">
        <v>1</v>
      </c>
      <c r="H108">
        <v>2</v>
      </c>
      <c r="I108">
        <v>1</v>
      </c>
      <c r="J108">
        <v>1</v>
      </c>
      <c r="L108">
        <v>1</v>
      </c>
      <c r="M108">
        <v>4</v>
      </c>
      <c r="N108">
        <v>2</v>
      </c>
      <c r="O108">
        <v>6</v>
      </c>
      <c r="P108">
        <v>3</v>
      </c>
      <c r="Q108">
        <v>5</v>
      </c>
      <c r="R108">
        <v>4</v>
      </c>
      <c r="S108">
        <v>6</v>
      </c>
      <c r="T108">
        <v>2</v>
      </c>
      <c r="U108">
        <v>6</v>
      </c>
      <c r="V108">
        <v>2</v>
      </c>
      <c r="W108">
        <v>6</v>
      </c>
      <c r="X108">
        <v>3</v>
      </c>
      <c r="Y108">
        <v>2019</v>
      </c>
      <c r="Z108">
        <v>2</v>
      </c>
      <c r="AA108">
        <v>1</v>
      </c>
      <c r="AE108">
        <v>3</v>
      </c>
      <c r="AF108">
        <v>3</v>
      </c>
      <c r="AG108">
        <v>1</v>
      </c>
      <c r="AH108">
        <v>2</v>
      </c>
      <c r="AI108">
        <v>1</v>
      </c>
      <c r="AJ108">
        <v>1</v>
      </c>
      <c r="AM108">
        <v>1</v>
      </c>
      <c r="AO108">
        <v>5</v>
      </c>
      <c r="AT108">
        <v>1</v>
      </c>
      <c r="AU108">
        <v>1</v>
      </c>
      <c r="AX108">
        <v>1</v>
      </c>
      <c r="AZ108">
        <v>1</v>
      </c>
      <c r="BE108" t="s">
        <v>61</v>
      </c>
      <c r="BF108">
        <f>VLOOKUP($C108,'TIPI Scoring'!$C$1:$AB$1213,22,FALSE)</f>
        <v>6</v>
      </c>
      <c r="BG108">
        <f>VLOOKUP($C108,'TIPI Scoring'!$C$1:$AB$1213,23,FALSE)</f>
        <v>5.5</v>
      </c>
      <c r="BH108">
        <f>VLOOKUP($C108,'TIPI Scoring'!$C$1:$AB$1213,24,FALSE)</f>
        <v>5.5</v>
      </c>
      <c r="BI108">
        <f>VLOOKUP($C108,'TIPI Scoring'!$C$1:$AB$1213,25,FALSE)</f>
        <v>5</v>
      </c>
      <c r="BJ108">
        <f>VLOOKUP($C108,'TIPI Scoring'!$C$1:$AB$1213,26,FALSE)</f>
        <v>5.5</v>
      </c>
      <c r="BK108" t="s">
        <v>1648</v>
      </c>
      <c r="BL108" t="s">
        <v>1650</v>
      </c>
      <c r="BM108" t="s">
        <v>1650</v>
      </c>
      <c r="BN108" t="s">
        <v>1650</v>
      </c>
      <c r="BO108" t="s">
        <v>1650</v>
      </c>
      <c r="BP108">
        <v>4</v>
      </c>
    </row>
    <row r="109" spans="1:68" x14ac:dyDescent="0.2">
      <c r="A109">
        <v>108</v>
      </c>
      <c r="B109" s="2">
        <v>44095.431423611109</v>
      </c>
      <c r="C109" t="s">
        <v>203</v>
      </c>
      <c r="D109">
        <v>41</v>
      </c>
      <c r="E109">
        <v>1</v>
      </c>
      <c r="F109">
        <v>2</v>
      </c>
      <c r="G109">
        <v>1</v>
      </c>
      <c r="H109">
        <v>2</v>
      </c>
      <c r="I109">
        <v>1</v>
      </c>
      <c r="J109">
        <v>1</v>
      </c>
      <c r="L109">
        <v>1</v>
      </c>
      <c r="M109">
        <v>1</v>
      </c>
      <c r="N109">
        <v>1</v>
      </c>
      <c r="O109">
        <v>5</v>
      </c>
      <c r="P109">
        <v>4</v>
      </c>
      <c r="Q109">
        <v>3</v>
      </c>
      <c r="R109">
        <v>5</v>
      </c>
      <c r="S109">
        <v>5</v>
      </c>
      <c r="T109">
        <v>4</v>
      </c>
      <c r="U109">
        <v>4</v>
      </c>
      <c r="V109">
        <v>4</v>
      </c>
      <c r="W109">
        <v>4</v>
      </c>
      <c r="X109">
        <v>4</v>
      </c>
      <c r="Y109">
        <v>1979</v>
      </c>
      <c r="Z109">
        <v>2</v>
      </c>
      <c r="AA109">
        <v>5</v>
      </c>
      <c r="AE109">
        <v>1</v>
      </c>
      <c r="AF109">
        <v>2</v>
      </c>
      <c r="AG109">
        <v>1</v>
      </c>
      <c r="AH109">
        <v>2</v>
      </c>
      <c r="AK109">
        <v>1</v>
      </c>
      <c r="AO109">
        <v>3</v>
      </c>
      <c r="AR109">
        <v>1</v>
      </c>
      <c r="BB109">
        <v>1</v>
      </c>
      <c r="BE109" t="s">
        <v>61</v>
      </c>
      <c r="BF109">
        <f>VLOOKUP($C109,'TIPI Scoring'!$C$1:$AB$1213,22,FALSE)</f>
        <v>4.5</v>
      </c>
      <c r="BG109">
        <f>VLOOKUP($C109,'TIPI Scoring'!$C$1:$AB$1213,23,FALSE)</f>
        <v>4</v>
      </c>
      <c r="BH109">
        <f>VLOOKUP($C109,'TIPI Scoring'!$C$1:$AB$1213,24,FALSE)</f>
        <v>3.5</v>
      </c>
      <c r="BI109">
        <f>VLOOKUP($C109,'TIPI Scoring'!$C$1:$AB$1213,25,FALSE)</f>
        <v>3.5</v>
      </c>
      <c r="BJ109">
        <f>VLOOKUP($C109,'TIPI Scoring'!$C$1:$AB$1213,26,FALSE)</f>
        <v>4.5</v>
      </c>
      <c r="BK109" t="s">
        <v>1650</v>
      </c>
      <c r="BL109" t="s">
        <v>1649</v>
      </c>
      <c r="BM109" t="s">
        <v>1649</v>
      </c>
      <c r="BN109" t="s">
        <v>1651</v>
      </c>
      <c r="BO109" t="s">
        <v>1651</v>
      </c>
      <c r="BP109">
        <v>1</v>
      </c>
    </row>
    <row r="110" spans="1:68" x14ac:dyDescent="0.2">
      <c r="A110">
        <v>109</v>
      </c>
      <c r="B110" s="2">
        <v>44095.431481481479</v>
      </c>
      <c r="C110" t="s">
        <v>204</v>
      </c>
      <c r="D110">
        <v>82</v>
      </c>
      <c r="E110">
        <v>33</v>
      </c>
      <c r="F110">
        <v>2</v>
      </c>
      <c r="G110">
        <v>1</v>
      </c>
      <c r="H110">
        <v>2</v>
      </c>
      <c r="I110">
        <v>0</v>
      </c>
      <c r="J110">
        <v>4</v>
      </c>
      <c r="L110">
        <v>2</v>
      </c>
      <c r="M110">
        <v>30</v>
      </c>
      <c r="N110">
        <v>2</v>
      </c>
      <c r="O110">
        <v>6</v>
      </c>
      <c r="P110">
        <v>1</v>
      </c>
      <c r="Q110">
        <v>7</v>
      </c>
      <c r="R110">
        <v>1</v>
      </c>
      <c r="S110">
        <v>6</v>
      </c>
      <c r="T110">
        <v>6</v>
      </c>
      <c r="U110">
        <v>7</v>
      </c>
      <c r="V110">
        <v>2</v>
      </c>
      <c r="W110">
        <v>7</v>
      </c>
      <c r="X110">
        <v>2</v>
      </c>
      <c r="Y110">
        <v>2019</v>
      </c>
      <c r="Z110">
        <v>3</v>
      </c>
      <c r="AA110">
        <v>11</v>
      </c>
      <c r="AB110" t="s">
        <v>205</v>
      </c>
      <c r="AE110">
        <v>2</v>
      </c>
      <c r="AF110">
        <v>3</v>
      </c>
      <c r="AG110">
        <v>2</v>
      </c>
      <c r="AH110">
        <v>2</v>
      </c>
      <c r="AJ110">
        <v>1</v>
      </c>
      <c r="AO110">
        <v>4</v>
      </c>
      <c r="AP110">
        <v>1</v>
      </c>
      <c r="AU110">
        <v>1</v>
      </c>
      <c r="AX110">
        <v>1</v>
      </c>
      <c r="BD110">
        <v>1</v>
      </c>
      <c r="BE110" t="s">
        <v>61</v>
      </c>
      <c r="BF110">
        <f>VLOOKUP($C110,'TIPI Scoring'!$C$1:$AB$1213,22,FALSE)</f>
        <v>4</v>
      </c>
      <c r="BG110">
        <f>VLOOKUP($C110,'TIPI Scoring'!$C$1:$AB$1213,23,FALSE)</f>
        <v>7</v>
      </c>
      <c r="BH110">
        <f>VLOOKUP($C110,'TIPI Scoring'!$C$1:$AB$1213,24,FALSE)</f>
        <v>6.5</v>
      </c>
      <c r="BI110">
        <f>VLOOKUP($C110,'TIPI Scoring'!$C$1:$AB$1213,25,FALSE)</f>
        <v>7</v>
      </c>
      <c r="BJ110">
        <f>VLOOKUP($C110,'TIPI Scoring'!$C$1:$AB$1213,26,FALSE)</f>
        <v>6</v>
      </c>
      <c r="BK110" t="s">
        <v>1651</v>
      </c>
      <c r="BL110" t="s">
        <v>1648</v>
      </c>
      <c r="BM110" t="s">
        <v>1650</v>
      </c>
      <c r="BN110" t="s">
        <v>1648</v>
      </c>
      <c r="BO110" t="s">
        <v>1650</v>
      </c>
      <c r="BP110">
        <v>8</v>
      </c>
    </row>
    <row r="111" spans="1:68" x14ac:dyDescent="0.2">
      <c r="A111">
        <v>110</v>
      </c>
      <c r="B111" s="2">
        <v>44095.431516203702</v>
      </c>
      <c r="C111" t="s">
        <v>206</v>
      </c>
      <c r="D111">
        <v>51</v>
      </c>
      <c r="E111">
        <v>3</v>
      </c>
      <c r="F111">
        <v>1</v>
      </c>
      <c r="G111">
        <v>1</v>
      </c>
      <c r="H111">
        <v>4</v>
      </c>
      <c r="I111">
        <v>2</v>
      </c>
      <c r="J111">
        <v>1</v>
      </c>
      <c r="L111">
        <v>2</v>
      </c>
      <c r="M111">
        <v>19</v>
      </c>
      <c r="N111">
        <v>2</v>
      </c>
      <c r="O111">
        <v>6</v>
      </c>
      <c r="P111">
        <v>7</v>
      </c>
      <c r="Q111">
        <v>7</v>
      </c>
      <c r="R111">
        <v>4</v>
      </c>
      <c r="S111">
        <v>7</v>
      </c>
      <c r="T111">
        <v>6</v>
      </c>
      <c r="U111">
        <v>6</v>
      </c>
      <c r="V111">
        <v>1</v>
      </c>
      <c r="W111">
        <v>7</v>
      </c>
      <c r="X111">
        <v>3</v>
      </c>
      <c r="Y111">
        <v>2015</v>
      </c>
      <c r="Z111">
        <v>2</v>
      </c>
      <c r="AA111">
        <v>3</v>
      </c>
      <c r="AE111">
        <v>2</v>
      </c>
      <c r="AF111">
        <v>2</v>
      </c>
      <c r="AG111">
        <v>3</v>
      </c>
      <c r="AH111">
        <v>2</v>
      </c>
      <c r="AJ111">
        <v>1</v>
      </c>
      <c r="AO111">
        <v>4</v>
      </c>
      <c r="AT111">
        <v>1</v>
      </c>
      <c r="AV111">
        <v>1</v>
      </c>
      <c r="AX111">
        <v>1</v>
      </c>
      <c r="BB111">
        <v>1</v>
      </c>
      <c r="BE111" t="s">
        <v>66</v>
      </c>
      <c r="BF111">
        <f>VLOOKUP($C111,'TIPI Scoring'!$C$1:$AB$1213,22,FALSE)</f>
        <v>4</v>
      </c>
      <c r="BG111">
        <f>VLOOKUP($C111,'TIPI Scoring'!$C$1:$AB$1213,23,FALSE)</f>
        <v>3.5</v>
      </c>
      <c r="BH111">
        <f>VLOOKUP($C111,'TIPI Scoring'!$C$1:$AB$1213,24,FALSE)</f>
        <v>7</v>
      </c>
      <c r="BI111">
        <f>VLOOKUP($C111,'TIPI Scoring'!$C$1:$AB$1213,25,FALSE)</f>
        <v>5.5</v>
      </c>
      <c r="BJ111">
        <f>VLOOKUP($C111,'TIPI Scoring'!$C$1:$AB$1213,26,FALSE)</f>
        <v>6</v>
      </c>
      <c r="BK111" t="s">
        <v>1651</v>
      </c>
      <c r="BL111" t="s">
        <v>1649</v>
      </c>
      <c r="BM111" t="s">
        <v>1648</v>
      </c>
      <c r="BN111" t="s">
        <v>1650</v>
      </c>
      <c r="BO111" t="s">
        <v>1650</v>
      </c>
      <c r="BP111">
        <v>3</v>
      </c>
    </row>
    <row r="112" spans="1:68" x14ac:dyDescent="0.2">
      <c r="A112">
        <v>111</v>
      </c>
      <c r="B112" s="2">
        <v>44095.431747685187</v>
      </c>
      <c r="C112" t="s">
        <v>207</v>
      </c>
      <c r="D112">
        <v>46</v>
      </c>
      <c r="E112">
        <v>33</v>
      </c>
      <c r="F112">
        <v>2</v>
      </c>
      <c r="G112">
        <v>1</v>
      </c>
      <c r="H112">
        <v>2</v>
      </c>
      <c r="I112">
        <v>2</v>
      </c>
      <c r="J112">
        <v>1</v>
      </c>
      <c r="L112">
        <v>1</v>
      </c>
      <c r="M112">
        <v>11</v>
      </c>
      <c r="N112">
        <v>2</v>
      </c>
      <c r="O112">
        <v>4</v>
      </c>
      <c r="P112">
        <v>4</v>
      </c>
      <c r="Q112">
        <v>6</v>
      </c>
      <c r="R112">
        <v>2</v>
      </c>
      <c r="S112">
        <v>5</v>
      </c>
      <c r="T112">
        <v>5</v>
      </c>
      <c r="U112">
        <v>4</v>
      </c>
      <c r="V112">
        <v>3</v>
      </c>
      <c r="W112">
        <v>5</v>
      </c>
      <c r="X112">
        <v>3</v>
      </c>
      <c r="Y112">
        <v>2008</v>
      </c>
      <c r="Z112">
        <v>1</v>
      </c>
      <c r="AA112">
        <v>1</v>
      </c>
      <c r="AE112">
        <v>2</v>
      </c>
      <c r="AF112">
        <v>2</v>
      </c>
      <c r="AG112">
        <v>2</v>
      </c>
      <c r="AH112">
        <v>2</v>
      </c>
      <c r="AI112">
        <v>1</v>
      </c>
      <c r="AL112">
        <v>1</v>
      </c>
      <c r="AM112">
        <v>1</v>
      </c>
      <c r="AO112">
        <v>5</v>
      </c>
      <c r="AR112">
        <v>1</v>
      </c>
      <c r="AX112">
        <v>1</v>
      </c>
      <c r="AY112">
        <v>1</v>
      </c>
      <c r="AZ112">
        <v>1</v>
      </c>
      <c r="BE112" t="s">
        <v>61</v>
      </c>
      <c r="BF112">
        <f>VLOOKUP($C112,'TIPI Scoring'!$C$1:$AB$1213,22,FALSE)</f>
        <v>3.5</v>
      </c>
      <c r="BG112">
        <f>VLOOKUP($C112,'TIPI Scoring'!$C$1:$AB$1213,23,FALSE)</f>
        <v>4</v>
      </c>
      <c r="BH112">
        <f>VLOOKUP($C112,'TIPI Scoring'!$C$1:$AB$1213,24,FALSE)</f>
        <v>5.5</v>
      </c>
      <c r="BI112">
        <f>VLOOKUP($C112,'TIPI Scoring'!$C$1:$AB$1213,25,FALSE)</f>
        <v>5.5</v>
      </c>
      <c r="BJ112">
        <f>VLOOKUP($C112,'TIPI Scoring'!$C$1:$AB$1213,26,FALSE)</f>
        <v>5</v>
      </c>
      <c r="BK112" t="s">
        <v>1651</v>
      </c>
      <c r="BL112" t="s">
        <v>1649</v>
      </c>
      <c r="BM112" t="s">
        <v>1650</v>
      </c>
      <c r="BN112" t="s">
        <v>1650</v>
      </c>
      <c r="BO112" t="s">
        <v>1651</v>
      </c>
      <c r="BP112">
        <v>3</v>
      </c>
    </row>
    <row r="113" spans="1:68" x14ac:dyDescent="0.2">
      <c r="A113">
        <v>112</v>
      </c>
      <c r="B113" s="2">
        <v>44095.431817129633</v>
      </c>
      <c r="C113" t="s">
        <v>208</v>
      </c>
      <c r="D113">
        <v>66</v>
      </c>
      <c r="E113">
        <v>32</v>
      </c>
      <c r="F113">
        <v>1</v>
      </c>
      <c r="G113">
        <v>1</v>
      </c>
      <c r="H113">
        <v>1</v>
      </c>
      <c r="I113">
        <v>0</v>
      </c>
      <c r="J113">
        <v>4</v>
      </c>
      <c r="L113">
        <v>2</v>
      </c>
      <c r="M113">
        <v>3</v>
      </c>
      <c r="N113">
        <v>2</v>
      </c>
      <c r="O113">
        <v>2</v>
      </c>
      <c r="P113">
        <v>2</v>
      </c>
      <c r="Q113">
        <v>6</v>
      </c>
      <c r="R113">
        <v>5</v>
      </c>
      <c r="S113">
        <v>5</v>
      </c>
      <c r="T113">
        <v>6</v>
      </c>
      <c r="U113">
        <v>6</v>
      </c>
      <c r="V113">
        <v>2</v>
      </c>
      <c r="W113">
        <v>6</v>
      </c>
      <c r="X113">
        <v>5</v>
      </c>
      <c r="Y113">
        <v>2017</v>
      </c>
      <c r="Z113">
        <v>2</v>
      </c>
      <c r="AA113">
        <v>12</v>
      </c>
      <c r="AC113" t="s">
        <v>209</v>
      </c>
      <c r="AE113">
        <v>2</v>
      </c>
      <c r="AF113">
        <v>2</v>
      </c>
      <c r="AG113">
        <v>2</v>
      </c>
      <c r="AH113">
        <v>2</v>
      </c>
      <c r="AI113">
        <v>1</v>
      </c>
      <c r="AO113">
        <v>4</v>
      </c>
      <c r="AP113">
        <v>1</v>
      </c>
      <c r="AX113">
        <v>1</v>
      </c>
      <c r="BC113">
        <v>1</v>
      </c>
      <c r="BE113" t="s">
        <v>58</v>
      </c>
      <c r="BF113">
        <f>VLOOKUP($C113,'TIPI Scoring'!$C$1:$AB$1213,22,FALSE)</f>
        <v>2</v>
      </c>
      <c r="BG113">
        <f>VLOOKUP($C113,'TIPI Scoring'!$C$1:$AB$1213,23,FALSE)</f>
        <v>6</v>
      </c>
      <c r="BH113">
        <f>VLOOKUP($C113,'TIPI Scoring'!$C$1:$AB$1213,24,FALSE)</f>
        <v>6</v>
      </c>
      <c r="BI113">
        <f>VLOOKUP($C113,'TIPI Scoring'!$C$1:$AB$1213,25,FALSE)</f>
        <v>4.5</v>
      </c>
      <c r="BJ113">
        <f>VLOOKUP($C113,'TIPI Scoring'!$C$1:$AB$1213,26,FALSE)</f>
        <v>4</v>
      </c>
      <c r="BK113" t="s">
        <v>1649</v>
      </c>
      <c r="BL113" t="s">
        <v>1650</v>
      </c>
      <c r="BM113" t="s">
        <v>1650</v>
      </c>
      <c r="BN113" t="s">
        <v>1651</v>
      </c>
      <c r="BO113" t="s">
        <v>1649</v>
      </c>
      <c r="BP113">
        <v>5</v>
      </c>
    </row>
    <row r="114" spans="1:68" x14ac:dyDescent="0.2">
      <c r="A114">
        <v>113</v>
      </c>
      <c r="B114" s="2">
        <v>44095.431828703702</v>
      </c>
      <c r="C114" t="s">
        <v>210</v>
      </c>
      <c r="D114">
        <v>25</v>
      </c>
      <c r="E114">
        <v>30</v>
      </c>
      <c r="F114">
        <v>1</v>
      </c>
      <c r="G114">
        <v>1</v>
      </c>
      <c r="H114">
        <v>2</v>
      </c>
      <c r="I114">
        <v>2</v>
      </c>
      <c r="J114">
        <v>1</v>
      </c>
      <c r="L114">
        <v>1</v>
      </c>
      <c r="M114">
        <v>2</v>
      </c>
      <c r="N114">
        <v>2</v>
      </c>
      <c r="O114">
        <v>5</v>
      </c>
      <c r="P114">
        <v>3</v>
      </c>
      <c r="Q114">
        <v>2</v>
      </c>
      <c r="R114">
        <v>6</v>
      </c>
      <c r="S114">
        <v>3</v>
      </c>
      <c r="T114">
        <v>4</v>
      </c>
      <c r="U114">
        <v>4</v>
      </c>
      <c r="V114">
        <v>3</v>
      </c>
      <c r="W114">
        <v>3</v>
      </c>
      <c r="X114">
        <v>4</v>
      </c>
      <c r="Y114">
        <v>2018</v>
      </c>
      <c r="Z114">
        <v>1</v>
      </c>
      <c r="AA114">
        <v>1</v>
      </c>
      <c r="AE114">
        <v>2</v>
      </c>
      <c r="AF114">
        <v>2</v>
      </c>
      <c r="AG114">
        <v>2</v>
      </c>
      <c r="AH114">
        <v>2</v>
      </c>
      <c r="AI114">
        <v>1</v>
      </c>
      <c r="AO114">
        <v>1</v>
      </c>
      <c r="AP114">
        <v>1</v>
      </c>
      <c r="AQ114">
        <v>1</v>
      </c>
      <c r="BA114">
        <v>1</v>
      </c>
      <c r="BE114" t="s">
        <v>58</v>
      </c>
      <c r="BF114">
        <f>VLOOKUP($C114,'TIPI Scoring'!$C$1:$AB$1213,22,FALSE)</f>
        <v>4.5</v>
      </c>
      <c r="BG114">
        <f>VLOOKUP($C114,'TIPI Scoring'!$C$1:$AB$1213,23,FALSE)</f>
        <v>4.5</v>
      </c>
      <c r="BH114">
        <f>VLOOKUP($C114,'TIPI Scoring'!$C$1:$AB$1213,24,FALSE)</f>
        <v>3.5</v>
      </c>
      <c r="BI114">
        <f>VLOOKUP($C114,'TIPI Scoring'!$C$1:$AB$1213,25,FALSE)</f>
        <v>2.5</v>
      </c>
      <c r="BJ114">
        <f>VLOOKUP($C114,'TIPI Scoring'!$C$1:$AB$1213,26,FALSE)</f>
        <v>3.5</v>
      </c>
      <c r="BK114" t="s">
        <v>1650</v>
      </c>
      <c r="BL114" t="s">
        <v>1651</v>
      </c>
      <c r="BM114" t="s">
        <v>1649</v>
      </c>
      <c r="BN114" t="s">
        <v>1649</v>
      </c>
      <c r="BO114" t="s">
        <v>1649</v>
      </c>
      <c r="BP114">
        <v>1</v>
      </c>
    </row>
    <row r="115" spans="1:68" x14ac:dyDescent="0.2">
      <c r="A115">
        <v>114</v>
      </c>
      <c r="B115" s="2">
        <v>44095.431990740741</v>
      </c>
      <c r="C115" t="s">
        <v>211</v>
      </c>
      <c r="D115">
        <v>40</v>
      </c>
      <c r="E115">
        <v>28</v>
      </c>
      <c r="F115">
        <v>1</v>
      </c>
      <c r="G115">
        <v>1</v>
      </c>
      <c r="H115">
        <v>2</v>
      </c>
      <c r="I115">
        <v>1</v>
      </c>
      <c r="J115">
        <v>1</v>
      </c>
      <c r="L115">
        <v>2</v>
      </c>
      <c r="M115">
        <v>1</v>
      </c>
      <c r="N115">
        <v>2</v>
      </c>
      <c r="O115">
        <v>5</v>
      </c>
      <c r="P115">
        <v>3</v>
      </c>
      <c r="Q115">
        <v>5</v>
      </c>
      <c r="R115">
        <v>3</v>
      </c>
      <c r="S115">
        <v>5</v>
      </c>
      <c r="T115">
        <v>5</v>
      </c>
      <c r="U115">
        <v>5</v>
      </c>
      <c r="V115">
        <v>3</v>
      </c>
      <c r="W115">
        <v>5</v>
      </c>
      <c r="X115">
        <v>6</v>
      </c>
      <c r="Y115">
        <v>2019</v>
      </c>
      <c r="Z115">
        <v>2</v>
      </c>
      <c r="AA115">
        <v>5</v>
      </c>
      <c r="AE115">
        <v>3</v>
      </c>
      <c r="AF115">
        <v>3</v>
      </c>
      <c r="AG115">
        <v>2</v>
      </c>
      <c r="AH115">
        <v>2</v>
      </c>
      <c r="AM115">
        <v>1</v>
      </c>
      <c r="AO115">
        <v>2</v>
      </c>
      <c r="AT115">
        <v>1</v>
      </c>
      <c r="BA115">
        <v>1</v>
      </c>
      <c r="BE115" t="s">
        <v>66</v>
      </c>
      <c r="BF115">
        <f>VLOOKUP($C115,'TIPI Scoring'!$C$1:$AB$1213,22,FALSE)</f>
        <v>4</v>
      </c>
      <c r="BG115">
        <f>VLOOKUP($C115,'TIPI Scoring'!$C$1:$AB$1213,23,FALSE)</f>
        <v>5</v>
      </c>
      <c r="BH115">
        <f>VLOOKUP($C115,'TIPI Scoring'!$C$1:$AB$1213,24,FALSE)</f>
        <v>5</v>
      </c>
      <c r="BI115">
        <f>VLOOKUP($C115,'TIPI Scoring'!$C$1:$AB$1213,25,FALSE)</f>
        <v>5</v>
      </c>
      <c r="BJ115">
        <f>VLOOKUP($C115,'TIPI Scoring'!$C$1:$AB$1213,26,FALSE)</f>
        <v>3.5</v>
      </c>
      <c r="BK115" t="s">
        <v>1651</v>
      </c>
      <c r="BL115" t="s">
        <v>1651</v>
      </c>
      <c r="BM115" t="s">
        <v>1651</v>
      </c>
      <c r="BN115" t="s">
        <v>1650</v>
      </c>
      <c r="BO115" t="s">
        <v>1649</v>
      </c>
      <c r="BP115">
        <v>1</v>
      </c>
    </row>
    <row r="116" spans="1:68" x14ac:dyDescent="0.2">
      <c r="A116">
        <v>115</v>
      </c>
      <c r="B116" s="2">
        <v>44095.432106481479</v>
      </c>
      <c r="C116" t="s">
        <v>212</v>
      </c>
      <c r="D116">
        <v>48</v>
      </c>
      <c r="E116">
        <v>36</v>
      </c>
      <c r="F116">
        <v>1</v>
      </c>
      <c r="G116">
        <v>1</v>
      </c>
      <c r="H116">
        <v>2</v>
      </c>
      <c r="I116">
        <v>0</v>
      </c>
      <c r="J116">
        <v>1</v>
      </c>
      <c r="L116">
        <v>2</v>
      </c>
      <c r="M116">
        <v>20</v>
      </c>
      <c r="N116">
        <v>1</v>
      </c>
      <c r="O116">
        <v>4</v>
      </c>
      <c r="P116">
        <v>5</v>
      </c>
      <c r="Q116">
        <v>7</v>
      </c>
      <c r="R116">
        <v>3</v>
      </c>
      <c r="S116">
        <v>4</v>
      </c>
      <c r="T116">
        <v>6</v>
      </c>
      <c r="U116">
        <v>5</v>
      </c>
      <c r="V116">
        <v>4</v>
      </c>
      <c r="W116">
        <v>6</v>
      </c>
      <c r="X116">
        <v>5</v>
      </c>
      <c r="Y116">
        <v>2010</v>
      </c>
      <c r="Z116">
        <v>4</v>
      </c>
      <c r="AA116">
        <v>10</v>
      </c>
      <c r="AE116">
        <v>2</v>
      </c>
      <c r="AF116">
        <v>2</v>
      </c>
      <c r="AG116">
        <v>2</v>
      </c>
      <c r="AH116">
        <v>2</v>
      </c>
      <c r="AJ116">
        <v>1</v>
      </c>
      <c r="AM116">
        <v>1</v>
      </c>
      <c r="AO116">
        <v>2</v>
      </c>
      <c r="AP116">
        <v>1</v>
      </c>
      <c r="AT116">
        <v>1</v>
      </c>
      <c r="AW116">
        <v>1</v>
      </c>
      <c r="BA116">
        <v>1</v>
      </c>
      <c r="BE116" t="s">
        <v>61</v>
      </c>
      <c r="BF116">
        <f>VLOOKUP($C116,'TIPI Scoring'!$C$1:$AB$1213,22,FALSE)</f>
        <v>3</v>
      </c>
      <c r="BG116">
        <f>VLOOKUP($C116,'TIPI Scoring'!$C$1:$AB$1213,23,FALSE)</f>
        <v>4</v>
      </c>
      <c r="BH116">
        <f>VLOOKUP($C116,'TIPI Scoring'!$C$1:$AB$1213,24,FALSE)</f>
        <v>5.5</v>
      </c>
      <c r="BI116">
        <f>VLOOKUP($C116,'TIPI Scoring'!$C$1:$AB$1213,25,FALSE)</f>
        <v>5.5</v>
      </c>
      <c r="BJ116">
        <f>VLOOKUP($C116,'TIPI Scoring'!$C$1:$AB$1213,26,FALSE)</f>
        <v>3.5</v>
      </c>
      <c r="BK116" t="s">
        <v>1651</v>
      </c>
      <c r="BL116" t="s">
        <v>1649</v>
      </c>
      <c r="BM116" t="s">
        <v>1650</v>
      </c>
      <c r="BN116" t="s">
        <v>1650</v>
      </c>
      <c r="BO116" t="s">
        <v>1649</v>
      </c>
      <c r="BP116">
        <v>3</v>
      </c>
    </row>
    <row r="117" spans="1:68" x14ac:dyDescent="0.2">
      <c r="A117">
        <v>116</v>
      </c>
      <c r="B117" s="2">
        <v>44095.432222222225</v>
      </c>
      <c r="C117" t="s">
        <v>213</v>
      </c>
      <c r="D117">
        <v>36</v>
      </c>
      <c r="E117">
        <v>38</v>
      </c>
      <c r="F117">
        <v>1</v>
      </c>
      <c r="G117">
        <v>1</v>
      </c>
      <c r="H117">
        <v>2</v>
      </c>
      <c r="I117">
        <v>2</v>
      </c>
      <c r="J117">
        <v>6</v>
      </c>
      <c r="L117">
        <v>2</v>
      </c>
      <c r="M117">
        <v>4</v>
      </c>
      <c r="N117">
        <v>1</v>
      </c>
      <c r="O117">
        <v>6</v>
      </c>
      <c r="P117">
        <v>1</v>
      </c>
      <c r="Q117">
        <v>7</v>
      </c>
      <c r="R117">
        <v>5</v>
      </c>
      <c r="S117">
        <v>7</v>
      </c>
      <c r="T117">
        <v>7</v>
      </c>
      <c r="U117">
        <v>5</v>
      </c>
      <c r="V117">
        <v>1</v>
      </c>
      <c r="W117">
        <v>7</v>
      </c>
      <c r="X117">
        <v>3</v>
      </c>
      <c r="Y117">
        <v>2020</v>
      </c>
      <c r="Z117">
        <v>1</v>
      </c>
      <c r="AA117">
        <v>3</v>
      </c>
      <c r="AE117">
        <v>1</v>
      </c>
      <c r="AF117">
        <v>3</v>
      </c>
      <c r="AG117">
        <v>2</v>
      </c>
      <c r="AH117">
        <v>2</v>
      </c>
      <c r="AJ117">
        <v>1</v>
      </c>
      <c r="AM117">
        <v>1</v>
      </c>
      <c r="AO117">
        <v>4</v>
      </c>
      <c r="AP117">
        <v>1</v>
      </c>
      <c r="AT117">
        <v>1</v>
      </c>
      <c r="AU117">
        <v>1</v>
      </c>
      <c r="AZ117">
        <v>1</v>
      </c>
      <c r="BE117" t="s">
        <v>58</v>
      </c>
      <c r="BF117">
        <f>VLOOKUP($C117,'TIPI Scoring'!$C$1:$AB$1213,22,FALSE)</f>
        <v>3.5</v>
      </c>
      <c r="BG117">
        <f>VLOOKUP($C117,'TIPI Scoring'!$C$1:$AB$1213,23,FALSE)</f>
        <v>6</v>
      </c>
      <c r="BH117">
        <f>VLOOKUP($C117,'TIPI Scoring'!$C$1:$AB$1213,24,FALSE)</f>
        <v>7</v>
      </c>
      <c r="BI117">
        <f>VLOOKUP($C117,'TIPI Scoring'!$C$1:$AB$1213,25,FALSE)</f>
        <v>5</v>
      </c>
      <c r="BJ117">
        <f>VLOOKUP($C117,'TIPI Scoring'!$C$1:$AB$1213,26,FALSE)</f>
        <v>6</v>
      </c>
      <c r="BK117" t="s">
        <v>1651</v>
      </c>
      <c r="BL117" t="s">
        <v>1650</v>
      </c>
      <c r="BM117" t="s">
        <v>1648</v>
      </c>
      <c r="BN117" t="s">
        <v>1650</v>
      </c>
      <c r="BO117" t="s">
        <v>1650</v>
      </c>
      <c r="BP117">
        <v>6</v>
      </c>
    </row>
    <row r="118" spans="1:68" x14ac:dyDescent="0.2">
      <c r="A118">
        <v>117</v>
      </c>
      <c r="B118" s="2">
        <v>44095.432291666664</v>
      </c>
      <c r="C118" t="s">
        <v>214</v>
      </c>
      <c r="D118">
        <v>57</v>
      </c>
      <c r="E118">
        <v>4</v>
      </c>
      <c r="F118">
        <v>1</v>
      </c>
      <c r="G118">
        <v>1</v>
      </c>
      <c r="H118">
        <v>1</v>
      </c>
      <c r="I118">
        <v>0</v>
      </c>
      <c r="J118">
        <v>3</v>
      </c>
      <c r="L118">
        <v>2</v>
      </c>
      <c r="M118">
        <v>23</v>
      </c>
      <c r="N118">
        <v>2</v>
      </c>
      <c r="O118">
        <v>7</v>
      </c>
      <c r="P118">
        <v>1</v>
      </c>
      <c r="Q118">
        <v>7</v>
      </c>
      <c r="R118">
        <v>7</v>
      </c>
      <c r="S118">
        <v>7</v>
      </c>
      <c r="T118">
        <v>1</v>
      </c>
      <c r="U118">
        <v>7</v>
      </c>
      <c r="V118">
        <v>5</v>
      </c>
      <c r="W118">
        <v>7</v>
      </c>
      <c r="X118">
        <v>1</v>
      </c>
      <c r="Y118">
        <v>2020</v>
      </c>
      <c r="Z118">
        <v>4</v>
      </c>
      <c r="AA118">
        <v>12</v>
      </c>
      <c r="AC118" t="s">
        <v>215</v>
      </c>
      <c r="AE118">
        <v>2</v>
      </c>
      <c r="AF118">
        <v>2</v>
      </c>
      <c r="AG118">
        <v>2</v>
      </c>
      <c r="AH118">
        <v>2</v>
      </c>
      <c r="AN118">
        <v>1</v>
      </c>
      <c r="AO118">
        <v>3</v>
      </c>
      <c r="AP118">
        <v>1</v>
      </c>
      <c r="AX118">
        <v>1</v>
      </c>
      <c r="AY118">
        <v>1</v>
      </c>
      <c r="BD118">
        <v>1</v>
      </c>
      <c r="BE118" t="s">
        <v>61</v>
      </c>
      <c r="BF118">
        <f>VLOOKUP($C118,'TIPI Scoring'!$C$1:$AB$1213,22,FALSE)</f>
        <v>7</v>
      </c>
      <c r="BG118">
        <f>VLOOKUP($C118,'TIPI Scoring'!$C$1:$AB$1213,23,FALSE)</f>
        <v>7</v>
      </c>
      <c r="BH118">
        <f>VLOOKUP($C118,'TIPI Scoring'!$C$1:$AB$1213,24,FALSE)</f>
        <v>5</v>
      </c>
      <c r="BI118">
        <f>VLOOKUP($C118,'TIPI Scoring'!$C$1:$AB$1213,25,FALSE)</f>
        <v>4</v>
      </c>
      <c r="BJ118">
        <f>VLOOKUP($C118,'TIPI Scoring'!$C$1:$AB$1213,26,FALSE)</f>
        <v>7</v>
      </c>
      <c r="BK118" t="s">
        <v>1648</v>
      </c>
      <c r="BL118" t="s">
        <v>1648</v>
      </c>
      <c r="BM118" t="s">
        <v>1651</v>
      </c>
      <c r="BN118" t="s">
        <v>1651</v>
      </c>
      <c r="BO118" t="s">
        <v>1648</v>
      </c>
      <c r="BP118">
        <v>4</v>
      </c>
    </row>
    <row r="119" spans="1:68" x14ac:dyDescent="0.2">
      <c r="A119">
        <v>118</v>
      </c>
      <c r="B119" s="2">
        <v>44095.432291666664</v>
      </c>
      <c r="C119" t="s">
        <v>216</v>
      </c>
      <c r="D119">
        <v>22</v>
      </c>
      <c r="E119">
        <v>30</v>
      </c>
      <c r="F119">
        <v>1</v>
      </c>
      <c r="G119">
        <v>1</v>
      </c>
      <c r="H119">
        <v>4</v>
      </c>
      <c r="I119">
        <v>0</v>
      </c>
      <c r="J119">
        <v>2</v>
      </c>
      <c r="L119">
        <v>1</v>
      </c>
      <c r="M119">
        <v>5</v>
      </c>
      <c r="N119">
        <v>2</v>
      </c>
      <c r="O119">
        <v>7</v>
      </c>
      <c r="P119">
        <v>7</v>
      </c>
      <c r="Q119">
        <v>7</v>
      </c>
      <c r="R119">
        <v>7</v>
      </c>
      <c r="S119">
        <v>7</v>
      </c>
      <c r="T119">
        <v>5</v>
      </c>
      <c r="U119">
        <v>6</v>
      </c>
      <c r="V119">
        <v>5</v>
      </c>
      <c r="W119">
        <v>7</v>
      </c>
      <c r="X119">
        <v>7</v>
      </c>
      <c r="Y119">
        <v>2015</v>
      </c>
      <c r="Z119">
        <v>1</v>
      </c>
      <c r="AA119">
        <v>3</v>
      </c>
      <c r="AE119">
        <v>2</v>
      </c>
      <c r="AF119">
        <v>2</v>
      </c>
      <c r="AG119">
        <v>2</v>
      </c>
      <c r="AH119">
        <v>2</v>
      </c>
      <c r="AM119">
        <v>1</v>
      </c>
      <c r="AO119">
        <v>5</v>
      </c>
      <c r="AP119">
        <v>1</v>
      </c>
      <c r="AW119">
        <v>1</v>
      </c>
      <c r="AY119">
        <v>1</v>
      </c>
      <c r="BA119">
        <v>1</v>
      </c>
      <c r="BE119" t="s">
        <v>58</v>
      </c>
      <c r="BF119">
        <f>VLOOKUP($C119,'TIPI Scoring'!$C$1:$AB$1213,22,FALSE)</f>
        <v>5</v>
      </c>
      <c r="BG119">
        <f>VLOOKUP($C119,'TIPI Scoring'!$C$1:$AB$1213,23,FALSE)</f>
        <v>3.5</v>
      </c>
      <c r="BH119">
        <f>VLOOKUP($C119,'TIPI Scoring'!$C$1:$AB$1213,24,FALSE)</f>
        <v>5</v>
      </c>
      <c r="BI119">
        <f>VLOOKUP($C119,'TIPI Scoring'!$C$1:$AB$1213,25,FALSE)</f>
        <v>4</v>
      </c>
      <c r="BJ119">
        <f>VLOOKUP($C119,'TIPI Scoring'!$C$1:$AB$1213,26,FALSE)</f>
        <v>4</v>
      </c>
      <c r="BK119" t="s">
        <v>1650</v>
      </c>
      <c r="BL119" t="s">
        <v>1649</v>
      </c>
      <c r="BM119" t="s">
        <v>1651</v>
      </c>
      <c r="BN119" t="s">
        <v>1651</v>
      </c>
      <c r="BO119" t="s">
        <v>1649</v>
      </c>
      <c r="BP119">
        <v>7</v>
      </c>
    </row>
    <row r="120" spans="1:68" x14ac:dyDescent="0.2">
      <c r="A120">
        <v>119</v>
      </c>
      <c r="B120" s="2">
        <v>44095.432326388887</v>
      </c>
      <c r="C120" t="s">
        <v>217</v>
      </c>
      <c r="D120">
        <v>41</v>
      </c>
      <c r="E120">
        <v>13</v>
      </c>
      <c r="F120">
        <v>1</v>
      </c>
      <c r="G120">
        <v>1</v>
      </c>
      <c r="H120">
        <v>2</v>
      </c>
      <c r="I120">
        <v>0</v>
      </c>
      <c r="J120">
        <v>1</v>
      </c>
      <c r="L120">
        <v>1</v>
      </c>
      <c r="M120">
        <v>5</v>
      </c>
      <c r="N120">
        <v>1</v>
      </c>
      <c r="O120">
        <v>4</v>
      </c>
      <c r="P120">
        <v>4</v>
      </c>
      <c r="Q120">
        <v>6</v>
      </c>
      <c r="R120">
        <v>4</v>
      </c>
      <c r="S120">
        <v>4</v>
      </c>
      <c r="T120">
        <v>5</v>
      </c>
      <c r="U120">
        <v>6</v>
      </c>
      <c r="V120">
        <v>3</v>
      </c>
      <c r="W120">
        <v>4</v>
      </c>
      <c r="X120">
        <v>4</v>
      </c>
      <c r="Y120">
        <v>2015</v>
      </c>
      <c r="Z120">
        <v>1</v>
      </c>
      <c r="AA120">
        <v>13</v>
      </c>
      <c r="AD120" t="s">
        <v>218</v>
      </c>
      <c r="AE120">
        <v>2</v>
      </c>
      <c r="AF120">
        <v>1</v>
      </c>
      <c r="AG120">
        <v>2</v>
      </c>
      <c r="AH120">
        <v>2</v>
      </c>
      <c r="AJ120">
        <v>1</v>
      </c>
      <c r="AO120">
        <v>6</v>
      </c>
      <c r="AP120">
        <v>1</v>
      </c>
      <c r="AT120">
        <v>1</v>
      </c>
      <c r="AX120">
        <v>1</v>
      </c>
      <c r="BC120">
        <v>1</v>
      </c>
      <c r="BE120" t="s">
        <v>63</v>
      </c>
      <c r="BF120">
        <f>VLOOKUP($C120,'TIPI Scoring'!$C$1:$AB$1213,22,FALSE)</f>
        <v>3.5</v>
      </c>
      <c r="BG120">
        <f>VLOOKUP($C120,'TIPI Scoring'!$C$1:$AB$1213,23,FALSE)</f>
        <v>5</v>
      </c>
      <c r="BH120">
        <f>VLOOKUP($C120,'TIPI Scoring'!$C$1:$AB$1213,24,FALSE)</f>
        <v>5.5</v>
      </c>
      <c r="BI120">
        <f>VLOOKUP($C120,'TIPI Scoring'!$C$1:$AB$1213,25,FALSE)</f>
        <v>4</v>
      </c>
      <c r="BJ120">
        <f>VLOOKUP($C120,'TIPI Scoring'!$C$1:$AB$1213,26,FALSE)</f>
        <v>4</v>
      </c>
      <c r="BK120" t="s">
        <v>1651</v>
      </c>
      <c r="BL120" t="s">
        <v>1651</v>
      </c>
      <c r="BM120" t="s">
        <v>1650</v>
      </c>
      <c r="BN120" t="s">
        <v>1651</v>
      </c>
      <c r="BO120" t="s">
        <v>1649</v>
      </c>
      <c r="BP120">
        <v>5</v>
      </c>
    </row>
    <row r="121" spans="1:68" x14ac:dyDescent="0.2">
      <c r="A121">
        <v>120</v>
      </c>
      <c r="B121" s="2">
        <v>44095.432442129626</v>
      </c>
      <c r="C121" t="s">
        <v>219</v>
      </c>
      <c r="D121">
        <v>20</v>
      </c>
      <c r="E121">
        <v>23</v>
      </c>
      <c r="F121">
        <v>1</v>
      </c>
      <c r="G121">
        <v>1</v>
      </c>
      <c r="H121">
        <v>1</v>
      </c>
      <c r="I121">
        <v>0</v>
      </c>
      <c r="J121">
        <v>1</v>
      </c>
      <c r="L121">
        <v>2</v>
      </c>
      <c r="M121">
        <v>1</v>
      </c>
      <c r="N121">
        <v>2</v>
      </c>
      <c r="O121">
        <v>4</v>
      </c>
      <c r="P121">
        <v>2</v>
      </c>
      <c r="Q121">
        <v>5</v>
      </c>
      <c r="R121">
        <v>2</v>
      </c>
      <c r="S121">
        <v>4</v>
      </c>
      <c r="T121">
        <v>3</v>
      </c>
      <c r="U121">
        <v>4</v>
      </c>
      <c r="V121">
        <v>3</v>
      </c>
      <c r="W121">
        <v>2</v>
      </c>
      <c r="X121">
        <v>4</v>
      </c>
      <c r="Y121">
        <v>2019</v>
      </c>
      <c r="Z121">
        <v>1</v>
      </c>
      <c r="AA121">
        <v>10</v>
      </c>
      <c r="AE121">
        <v>2</v>
      </c>
      <c r="AF121">
        <v>2</v>
      </c>
      <c r="AG121">
        <v>2</v>
      </c>
      <c r="AH121">
        <v>2</v>
      </c>
      <c r="AI121">
        <v>1</v>
      </c>
      <c r="AM121">
        <v>1</v>
      </c>
      <c r="AO121">
        <v>3</v>
      </c>
      <c r="AR121">
        <v>1</v>
      </c>
      <c r="AU121">
        <v>1</v>
      </c>
      <c r="AV121">
        <v>1</v>
      </c>
      <c r="BB121">
        <v>1</v>
      </c>
      <c r="BE121" t="s">
        <v>63</v>
      </c>
      <c r="BF121">
        <f>VLOOKUP($C121,'TIPI Scoring'!$C$1:$AB$1213,22,FALSE)</f>
        <v>4.5</v>
      </c>
      <c r="BG121">
        <f>VLOOKUP($C121,'TIPI Scoring'!$C$1:$AB$1213,23,FALSE)</f>
        <v>5</v>
      </c>
      <c r="BH121">
        <f>VLOOKUP($C121,'TIPI Scoring'!$C$1:$AB$1213,24,FALSE)</f>
        <v>5</v>
      </c>
      <c r="BI121">
        <f>VLOOKUP($C121,'TIPI Scoring'!$C$1:$AB$1213,25,FALSE)</f>
        <v>4</v>
      </c>
      <c r="BJ121">
        <f>VLOOKUP($C121,'TIPI Scoring'!$C$1:$AB$1213,26,FALSE)</f>
        <v>4</v>
      </c>
      <c r="BK121" t="s">
        <v>1650</v>
      </c>
      <c r="BL121" t="s">
        <v>1651</v>
      </c>
      <c r="BM121" t="s">
        <v>1651</v>
      </c>
      <c r="BN121" t="s">
        <v>1651</v>
      </c>
      <c r="BO121" t="s">
        <v>1649</v>
      </c>
      <c r="BP121">
        <v>7</v>
      </c>
    </row>
    <row r="122" spans="1:68" x14ac:dyDescent="0.2">
      <c r="A122">
        <v>121</v>
      </c>
      <c r="B122" s="2">
        <v>44095.432696759257</v>
      </c>
      <c r="C122" t="s">
        <v>220</v>
      </c>
      <c r="D122">
        <v>35</v>
      </c>
      <c r="E122">
        <v>43</v>
      </c>
      <c r="F122">
        <v>1</v>
      </c>
      <c r="G122">
        <v>1</v>
      </c>
      <c r="H122">
        <v>4</v>
      </c>
      <c r="I122">
        <v>2</v>
      </c>
      <c r="J122">
        <v>1</v>
      </c>
      <c r="L122">
        <v>1</v>
      </c>
      <c r="M122">
        <v>2</v>
      </c>
      <c r="N122">
        <v>1</v>
      </c>
      <c r="O122">
        <v>4</v>
      </c>
      <c r="P122">
        <v>5</v>
      </c>
      <c r="Q122">
        <v>6</v>
      </c>
      <c r="R122">
        <v>6</v>
      </c>
      <c r="S122">
        <v>5</v>
      </c>
      <c r="T122">
        <v>6</v>
      </c>
      <c r="U122">
        <v>4</v>
      </c>
      <c r="V122">
        <v>5</v>
      </c>
      <c r="W122">
        <v>6</v>
      </c>
      <c r="X122">
        <v>5</v>
      </c>
      <c r="Y122">
        <v>2018</v>
      </c>
      <c r="Z122">
        <v>1</v>
      </c>
      <c r="AA122">
        <v>1</v>
      </c>
      <c r="AE122">
        <v>1</v>
      </c>
      <c r="AF122">
        <v>1</v>
      </c>
      <c r="AG122">
        <v>1</v>
      </c>
      <c r="AH122">
        <v>1</v>
      </c>
      <c r="AI122">
        <v>1</v>
      </c>
      <c r="AK122">
        <v>1</v>
      </c>
      <c r="AO122">
        <v>3</v>
      </c>
      <c r="AR122">
        <v>1</v>
      </c>
      <c r="AT122">
        <v>1</v>
      </c>
      <c r="AU122">
        <v>1</v>
      </c>
      <c r="BA122">
        <v>1</v>
      </c>
      <c r="BB122">
        <v>1</v>
      </c>
      <c r="BE122" t="s">
        <v>61</v>
      </c>
      <c r="BF122">
        <f>VLOOKUP($C122,'TIPI Scoring'!$C$1:$AB$1213,22,FALSE)</f>
        <v>3</v>
      </c>
      <c r="BG122">
        <f>VLOOKUP($C122,'TIPI Scoring'!$C$1:$AB$1213,23,FALSE)</f>
        <v>3.5</v>
      </c>
      <c r="BH122">
        <f>VLOOKUP($C122,'TIPI Scoring'!$C$1:$AB$1213,24,FALSE)</f>
        <v>4.5</v>
      </c>
      <c r="BI122">
        <f>VLOOKUP($C122,'TIPI Scoring'!$C$1:$AB$1213,25,FALSE)</f>
        <v>4</v>
      </c>
      <c r="BJ122">
        <f>VLOOKUP($C122,'TIPI Scoring'!$C$1:$AB$1213,26,FALSE)</f>
        <v>4</v>
      </c>
      <c r="BK122" t="s">
        <v>1651</v>
      </c>
      <c r="BL122" t="s">
        <v>1649</v>
      </c>
      <c r="BM122" t="s">
        <v>1651</v>
      </c>
      <c r="BN122" t="s">
        <v>1651</v>
      </c>
      <c r="BO122" t="s">
        <v>1649</v>
      </c>
      <c r="BP122">
        <v>1</v>
      </c>
    </row>
    <row r="123" spans="1:68" x14ac:dyDescent="0.2">
      <c r="A123">
        <v>122</v>
      </c>
      <c r="B123" s="2">
        <v>44095.432881944442</v>
      </c>
      <c r="C123" t="s">
        <v>221</v>
      </c>
      <c r="D123">
        <v>47</v>
      </c>
      <c r="E123">
        <v>22</v>
      </c>
      <c r="F123">
        <v>1</v>
      </c>
      <c r="G123">
        <v>1</v>
      </c>
      <c r="H123">
        <v>2</v>
      </c>
      <c r="I123">
        <v>0</v>
      </c>
      <c r="J123">
        <v>5</v>
      </c>
      <c r="K123" t="s">
        <v>222</v>
      </c>
      <c r="L123">
        <v>1</v>
      </c>
      <c r="M123">
        <v>14</v>
      </c>
      <c r="N123">
        <v>2</v>
      </c>
      <c r="O123">
        <v>4</v>
      </c>
      <c r="P123">
        <v>6</v>
      </c>
      <c r="Q123">
        <v>4</v>
      </c>
      <c r="R123">
        <v>6</v>
      </c>
      <c r="S123">
        <v>3</v>
      </c>
      <c r="T123">
        <v>4</v>
      </c>
      <c r="U123">
        <v>6</v>
      </c>
      <c r="V123">
        <v>5</v>
      </c>
      <c r="W123">
        <v>2</v>
      </c>
      <c r="X123">
        <v>5</v>
      </c>
      <c r="Y123">
        <v>2010</v>
      </c>
      <c r="Z123">
        <v>1</v>
      </c>
      <c r="AA123">
        <v>13</v>
      </c>
      <c r="AD123" t="s">
        <v>223</v>
      </c>
      <c r="AE123">
        <v>2</v>
      </c>
      <c r="AF123">
        <v>2</v>
      </c>
      <c r="AG123">
        <v>2</v>
      </c>
      <c r="AH123">
        <v>2</v>
      </c>
      <c r="AN123">
        <v>1</v>
      </c>
      <c r="AO123">
        <v>3</v>
      </c>
      <c r="AP123">
        <v>1</v>
      </c>
      <c r="AV123">
        <v>1</v>
      </c>
      <c r="AX123">
        <v>1</v>
      </c>
      <c r="BD123">
        <v>1</v>
      </c>
      <c r="BE123" t="s">
        <v>63</v>
      </c>
      <c r="BF123">
        <f>VLOOKUP($C123,'TIPI Scoring'!$C$1:$AB$1213,22,FALSE)</f>
        <v>4</v>
      </c>
      <c r="BG123">
        <f>VLOOKUP($C123,'TIPI Scoring'!$C$1:$AB$1213,23,FALSE)</f>
        <v>4</v>
      </c>
      <c r="BH123">
        <f>VLOOKUP($C123,'TIPI Scoring'!$C$1:$AB$1213,24,FALSE)</f>
        <v>3.5</v>
      </c>
      <c r="BI123">
        <f>VLOOKUP($C123,'TIPI Scoring'!$C$1:$AB$1213,25,FALSE)</f>
        <v>2</v>
      </c>
      <c r="BJ123">
        <f>VLOOKUP($C123,'TIPI Scoring'!$C$1:$AB$1213,26,FALSE)</f>
        <v>3</v>
      </c>
      <c r="BK123" t="s">
        <v>1651</v>
      </c>
      <c r="BL123" t="s">
        <v>1649</v>
      </c>
      <c r="BM123" t="s">
        <v>1649</v>
      </c>
      <c r="BN123" t="s">
        <v>1649</v>
      </c>
      <c r="BO123" t="s">
        <v>1649</v>
      </c>
      <c r="BP123">
        <v>1</v>
      </c>
    </row>
    <row r="124" spans="1:68" x14ac:dyDescent="0.2">
      <c r="A124">
        <v>123</v>
      </c>
      <c r="B124" s="2">
        <v>44095.432916666665</v>
      </c>
      <c r="C124" t="s">
        <v>224</v>
      </c>
      <c r="D124">
        <v>45</v>
      </c>
      <c r="E124">
        <v>22</v>
      </c>
      <c r="F124">
        <v>1</v>
      </c>
      <c r="G124">
        <v>1</v>
      </c>
      <c r="H124">
        <v>3</v>
      </c>
      <c r="I124">
        <v>2</v>
      </c>
      <c r="J124">
        <v>1</v>
      </c>
      <c r="L124">
        <v>2</v>
      </c>
      <c r="M124">
        <v>11</v>
      </c>
      <c r="N124">
        <v>1</v>
      </c>
      <c r="O124">
        <v>3</v>
      </c>
      <c r="P124">
        <v>3</v>
      </c>
      <c r="Q124">
        <v>7</v>
      </c>
      <c r="R124">
        <v>3</v>
      </c>
      <c r="S124">
        <v>6</v>
      </c>
      <c r="T124">
        <v>5</v>
      </c>
      <c r="U124">
        <v>6</v>
      </c>
      <c r="V124">
        <v>2</v>
      </c>
      <c r="W124">
        <v>7</v>
      </c>
      <c r="X124">
        <v>2</v>
      </c>
      <c r="Y124">
        <v>2019</v>
      </c>
      <c r="Z124">
        <v>2</v>
      </c>
      <c r="AA124">
        <v>1</v>
      </c>
      <c r="AE124">
        <v>1</v>
      </c>
      <c r="AF124">
        <v>1</v>
      </c>
      <c r="AG124">
        <v>1</v>
      </c>
      <c r="AH124">
        <v>1</v>
      </c>
      <c r="AI124">
        <v>1</v>
      </c>
      <c r="AJ124">
        <v>1</v>
      </c>
      <c r="AK124">
        <v>1</v>
      </c>
      <c r="AO124">
        <v>2</v>
      </c>
      <c r="AQ124">
        <v>1</v>
      </c>
      <c r="AR124">
        <v>1</v>
      </c>
      <c r="AW124">
        <v>1</v>
      </c>
      <c r="BA124">
        <v>1</v>
      </c>
      <c r="BB124">
        <v>1</v>
      </c>
      <c r="BC124">
        <v>1</v>
      </c>
      <c r="BE124" t="s">
        <v>63</v>
      </c>
      <c r="BF124">
        <f>VLOOKUP($C124,'TIPI Scoring'!$C$1:$AB$1213,22,FALSE)</f>
        <v>3</v>
      </c>
      <c r="BG124">
        <f>VLOOKUP($C124,'TIPI Scoring'!$C$1:$AB$1213,23,FALSE)</f>
        <v>5.5</v>
      </c>
      <c r="BH124">
        <f>VLOOKUP($C124,'TIPI Scoring'!$C$1:$AB$1213,24,FALSE)</f>
        <v>6.5</v>
      </c>
      <c r="BI124">
        <f>VLOOKUP($C124,'TIPI Scoring'!$C$1:$AB$1213,25,FALSE)</f>
        <v>6</v>
      </c>
      <c r="BJ124">
        <f>VLOOKUP($C124,'TIPI Scoring'!$C$1:$AB$1213,26,FALSE)</f>
        <v>6</v>
      </c>
      <c r="BK124" t="s">
        <v>1651</v>
      </c>
      <c r="BL124" t="s">
        <v>1650</v>
      </c>
      <c r="BM124" t="s">
        <v>1650</v>
      </c>
      <c r="BN124" t="s">
        <v>1650</v>
      </c>
      <c r="BO124" t="s">
        <v>1650</v>
      </c>
      <c r="BP124">
        <v>8</v>
      </c>
    </row>
    <row r="125" spans="1:68" x14ac:dyDescent="0.2">
      <c r="A125">
        <v>124</v>
      </c>
      <c r="B125" s="2">
        <v>44095.432928240742</v>
      </c>
      <c r="C125" t="s">
        <v>225</v>
      </c>
      <c r="D125">
        <v>35</v>
      </c>
      <c r="E125">
        <v>16</v>
      </c>
      <c r="F125">
        <v>2</v>
      </c>
      <c r="G125">
        <v>1</v>
      </c>
      <c r="H125">
        <v>2</v>
      </c>
      <c r="I125">
        <v>1</v>
      </c>
      <c r="J125">
        <v>1</v>
      </c>
      <c r="L125">
        <v>1</v>
      </c>
      <c r="M125">
        <v>13</v>
      </c>
      <c r="N125">
        <v>1</v>
      </c>
      <c r="O125">
        <v>4</v>
      </c>
      <c r="P125">
        <v>3</v>
      </c>
      <c r="Q125">
        <v>7</v>
      </c>
      <c r="R125">
        <v>3</v>
      </c>
      <c r="S125">
        <v>4</v>
      </c>
      <c r="T125">
        <v>5</v>
      </c>
      <c r="U125">
        <v>4</v>
      </c>
      <c r="V125">
        <v>1</v>
      </c>
      <c r="W125">
        <v>6</v>
      </c>
      <c r="X125">
        <v>4</v>
      </c>
      <c r="Y125">
        <v>2012</v>
      </c>
      <c r="Z125">
        <v>1</v>
      </c>
      <c r="AA125">
        <v>13</v>
      </c>
      <c r="AD125" t="s">
        <v>226</v>
      </c>
      <c r="AE125">
        <v>3</v>
      </c>
      <c r="AF125">
        <v>3</v>
      </c>
      <c r="AG125">
        <v>3</v>
      </c>
      <c r="AH125">
        <v>3</v>
      </c>
      <c r="AN125">
        <v>1</v>
      </c>
      <c r="AO125">
        <v>5</v>
      </c>
      <c r="AP125">
        <v>1</v>
      </c>
      <c r="AV125">
        <v>1</v>
      </c>
      <c r="AY125">
        <v>1</v>
      </c>
      <c r="BD125">
        <v>1</v>
      </c>
      <c r="BE125" t="s">
        <v>63</v>
      </c>
      <c r="BF125">
        <f>VLOOKUP($C125,'TIPI Scoring'!$C$1:$AB$1213,22,FALSE)</f>
        <v>3.5</v>
      </c>
      <c r="BG125">
        <f>VLOOKUP($C125,'TIPI Scoring'!$C$1:$AB$1213,23,FALSE)</f>
        <v>4.5</v>
      </c>
      <c r="BH125">
        <f>VLOOKUP($C125,'TIPI Scoring'!$C$1:$AB$1213,24,FALSE)</f>
        <v>7</v>
      </c>
      <c r="BI125">
        <f>VLOOKUP($C125,'TIPI Scoring'!$C$1:$AB$1213,25,FALSE)</f>
        <v>5.5</v>
      </c>
      <c r="BJ125">
        <f>VLOOKUP($C125,'TIPI Scoring'!$C$1:$AB$1213,26,FALSE)</f>
        <v>4</v>
      </c>
      <c r="BK125" t="s">
        <v>1651</v>
      </c>
      <c r="BL125" t="s">
        <v>1651</v>
      </c>
      <c r="BM125" t="s">
        <v>1648</v>
      </c>
      <c r="BN125" t="s">
        <v>1650</v>
      </c>
      <c r="BO125" t="s">
        <v>1649</v>
      </c>
      <c r="BP125">
        <v>2</v>
      </c>
    </row>
    <row r="126" spans="1:68" x14ac:dyDescent="0.2">
      <c r="A126">
        <v>125</v>
      </c>
      <c r="B126" s="2">
        <v>44095.433009259257</v>
      </c>
      <c r="C126" t="s">
        <v>227</v>
      </c>
      <c r="D126">
        <v>32</v>
      </c>
      <c r="E126">
        <v>18</v>
      </c>
      <c r="F126">
        <v>1</v>
      </c>
      <c r="G126">
        <v>1</v>
      </c>
      <c r="H126">
        <v>1</v>
      </c>
      <c r="I126">
        <v>3</v>
      </c>
      <c r="J126">
        <v>1</v>
      </c>
      <c r="L126">
        <v>2</v>
      </c>
      <c r="M126">
        <v>0</v>
      </c>
      <c r="N126">
        <v>2</v>
      </c>
      <c r="O126">
        <v>3</v>
      </c>
      <c r="P126">
        <v>2</v>
      </c>
      <c r="Q126">
        <v>6</v>
      </c>
      <c r="R126">
        <v>6</v>
      </c>
      <c r="S126">
        <v>6</v>
      </c>
      <c r="T126">
        <v>5</v>
      </c>
      <c r="U126">
        <v>7</v>
      </c>
      <c r="V126">
        <v>5</v>
      </c>
      <c r="W126">
        <v>6</v>
      </c>
      <c r="X126">
        <v>1</v>
      </c>
      <c r="Y126">
        <v>2020</v>
      </c>
      <c r="Z126">
        <v>2</v>
      </c>
      <c r="AA126">
        <v>12</v>
      </c>
      <c r="AC126" t="s">
        <v>228</v>
      </c>
      <c r="AE126">
        <v>2</v>
      </c>
      <c r="AF126">
        <v>2</v>
      </c>
      <c r="AG126">
        <v>2</v>
      </c>
      <c r="AH126">
        <v>2</v>
      </c>
      <c r="AI126">
        <v>1</v>
      </c>
      <c r="AO126">
        <v>3</v>
      </c>
      <c r="AP126">
        <v>1</v>
      </c>
      <c r="AU126">
        <v>1</v>
      </c>
      <c r="AX126">
        <v>1</v>
      </c>
      <c r="BD126">
        <v>1</v>
      </c>
      <c r="BE126" t="s">
        <v>61</v>
      </c>
      <c r="BF126">
        <f>VLOOKUP($C126,'TIPI Scoring'!$C$1:$AB$1213,22,FALSE)</f>
        <v>3</v>
      </c>
      <c r="BG126">
        <f>VLOOKUP($C126,'TIPI Scoring'!$C$1:$AB$1213,23,FALSE)</f>
        <v>6.5</v>
      </c>
      <c r="BH126">
        <f>VLOOKUP($C126,'TIPI Scoring'!$C$1:$AB$1213,24,FALSE)</f>
        <v>4.5</v>
      </c>
      <c r="BI126">
        <f>VLOOKUP($C126,'TIPI Scoring'!$C$1:$AB$1213,25,FALSE)</f>
        <v>4</v>
      </c>
      <c r="BJ126">
        <f>VLOOKUP($C126,'TIPI Scoring'!$C$1:$AB$1213,26,FALSE)</f>
        <v>6.5</v>
      </c>
      <c r="BK126" t="s">
        <v>1651</v>
      </c>
      <c r="BL126" t="s">
        <v>1648</v>
      </c>
      <c r="BM126" t="s">
        <v>1651</v>
      </c>
      <c r="BN126" t="s">
        <v>1651</v>
      </c>
      <c r="BO126" t="s">
        <v>1648</v>
      </c>
      <c r="BP126">
        <v>6</v>
      </c>
    </row>
    <row r="127" spans="1:68" x14ac:dyDescent="0.2">
      <c r="A127">
        <v>126</v>
      </c>
      <c r="B127" s="2">
        <v>44095.433611111112</v>
      </c>
      <c r="C127" t="s">
        <v>229</v>
      </c>
      <c r="D127">
        <v>42</v>
      </c>
      <c r="E127">
        <v>32</v>
      </c>
      <c r="F127">
        <v>1</v>
      </c>
      <c r="G127">
        <v>1</v>
      </c>
      <c r="H127">
        <v>2</v>
      </c>
      <c r="I127">
        <v>2</v>
      </c>
      <c r="J127">
        <v>1</v>
      </c>
      <c r="L127">
        <v>1</v>
      </c>
      <c r="M127">
        <v>4</v>
      </c>
      <c r="N127">
        <v>1</v>
      </c>
      <c r="O127">
        <v>7</v>
      </c>
      <c r="P127">
        <v>2</v>
      </c>
      <c r="Q127">
        <v>6</v>
      </c>
      <c r="R127">
        <v>2</v>
      </c>
      <c r="S127">
        <v>7</v>
      </c>
      <c r="T127">
        <v>6</v>
      </c>
      <c r="U127">
        <v>6</v>
      </c>
      <c r="V127">
        <v>2</v>
      </c>
      <c r="W127">
        <v>7</v>
      </c>
      <c r="X127">
        <v>2</v>
      </c>
      <c r="Y127">
        <v>2017</v>
      </c>
      <c r="Z127">
        <v>3</v>
      </c>
      <c r="AA127">
        <v>10</v>
      </c>
      <c r="AE127">
        <v>1</v>
      </c>
      <c r="AF127">
        <v>1</v>
      </c>
      <c r="AG127">
        <v>1</v>
      </c>
      <c r="AH127">
        <v>1</v>
      </c>
      <c r="AM127">
        <v>1</v>
      </c>
      <c r="AO127">
        <v>5</v>
      </c>
      <c r="AR127">
        <v>1</v>
      </c>
      <c r="AV127">
        <v>1</v>
      </c>
      <c r="AW127">
        <v>1</v>
      </c>
      <c r="BB127">
        <v>1</v>
      </c>
      <c r="BE127" t="s">
        <v>58</v>
      </c>
      <c r="BF127">
        <f>VLOOKUP($C127,'TIPI Scoring'!$C$1:$AB$1213,22,FALSE)</f>
        <v>4.5</v>
      </c>
      <c r="BG127">
        <f>VLOOKUP($C127,'TIPI Scoring'!$C$1:$AB$1213,23,FALSE)</f>
        <v>6</v>
      </c>
      <c r="BH127">
        <f>VLOOKUP($C127,'TIPI Scoring'!$C$1:$AB$1213,24,FALSE)</f>
        <v>6</v>
      </c>
      <c r="BI127">
        <f>VLOOKUP($C127,'TIPI Scoring'!$C$1:$AB$1213,25,FALSE)</f>
        <v>6.5</v>
      </c>
      <c r="BJ127">
        <f>VLOOKUP($C127,'TIPI Scoring'!$C$1:$AB$1213,26,FALSE)</f>
        <v>6.5</v>
      </c>
      <c r="BK127" t="s">
        <v>1650</v>
      </c>
      <c r="BL127" t="s">
        <v>1650</v>
      </c>
      <c r="BM127" t="s">
        <v>1650</v>
      </c>
      <c r="BN127" t="s">
        <v>1648</v>
      </c>
      <c r="BO127" t="s">
        <v>1648</v>
      </c>
      <c r="BP127">
        <v>8</v>
      </c>
    </row>
    <row r="128" spans="1:68" x14ac:dyDescent="0.2">
      <c r="A128">
        <v>127</v>
      </c>
      <c r="B128" s="2">
        <v>44095.434317129628</v>
      </c>
      <c r="C128" t="s">
        <v>230</v>
      </c>
      <c r="D128">
        <v>20</v>
      </c>
      <c r="E128">
        <v>20</v>
      </c>
      <c r="F128">
        <v>1</v>
      </c>
      <c r="G128">
        <v>1</v>
      </c>
      <c r="H128">
        <v>2</v>
      </c>
      <c r="I128">
        <v>1</v>
      </c>
      <c r="J128">
        <v>1</v>
      </c>
      <c r="L128">
        <v>1</v>
      </c>
      <c r="M128">
        <v>20</v>
      </c>
      <c r="N128">
        <v>1</v>
      </c>
      <c r="O128">
        <v>1</v>
      </c>
      <c r="P128">
        <v>4</v>
      </c>
      <c r="Q128">
        <v>3</v>
      </c>
      <c r="R128">
        <v>4</v>
      </c>
      <c r="S128">
        <v>3</v>
      </c>
      <c r="T128">
        <v>5</v>
      </c>
      <c r="U128">
        <v>6</v>
      </c>
      <c r="V128">
        <v>4</v>
      </c>
      <c r="W128">
        <v>5</v>
      </c>
      <c r="X128">
        <v>3</v>
      </c>
      <c r="Y128">
        <v>2000</v>
      </c>
      <c r="Z128">
        <v>1</v>
      </c>
      <c r="AA128">
        <v>1</v>
      </c>
      <c r="AE128">
        <v>2</v>
      </c>
      <c r="AF128">
        <v>1</v>
      </c>
      <c r="AG128">
        <v>1</v>
      </c>
      <c r="AH128">
        <v>2</v>
      </c>
      <c r="AJ128">
        <v>1</v>
      </c>
      <c r="AO128">
        <v>3</v>
      </c>
      <c r="AQ128">
        <v>1</v>
      </c>
      <c r="AS128">
        <v>1</v>
      </c>
      <c r="AU128">
        <v>1</v>
      </c>
      <c r="BA128">
        <v>1</v>
      </c>
      <c r="BE128" t="s">
        <v>61</v>
      </c>
      <c r="BF128">
        <f>VLOOKUP($C128,'TIPI Scoring'!$C$1:$AB$1213,22,FALSE)</f>
        <v>2</v>
      </c>
      <c r="BG128">
        <f>VLOOKUP($C128,'TIPI Scoring'!$C$1:$AB$1213,23,FALSE)</f>
        <v>5</v>
      </c>
      <c r="BH128">
        <f>VLOOKUP($C128,'TIPI Scoring'!$C$1:$AB$1213,24,FALSE)</f>
        <v>3.5</v>
      </c>
      <c r="BI128">
        <f>VLOOKUP($C128,'TIPI Scoring'!$C$1:$AB$1213,25,FALSE)</f>
        <v>4.5</v>
      </c>
      <c r="BJ128">
        <f>VLOOKUP($C128,'TIPI Scoring'!$C$1:$AB$1213,26,FALSE)</f>
        <v>4</v>
      </c>
      <c r="BK128" t="s">
        <v>1649</v>
      </c>
      <c r="BL128" t="s">
        <v>1651</v>
      </c>
      <c r="BM128" t="s">
        <v>1649</v>
      </c>
      <c r="BN128" t="s">
        <v>1651</v>
      </c>
      <c r="BO128" t="s">
        <v>1649</v>
      </c>
      <c r="BP128">
        <v>5</v>
      </c>
    </row>
    <row r="129" spans="1:68" x14ac:dyDescent="0.2">
      <c r="A129">
        <v>128</v>
      </c>
      <c r="B129" s="2">
        <v>44095.434652777774</v>
      </c>
      <c r="C129" t="s">
        <v>231</v>
      </c>
      <c r="D129">
        <v>30</v>
      </c>
      <c r="E129">
        <v>32</v>
      </c>
      <c r="F129">
        <v>1</v>
      </c>
      <c r="G129">
        <v>1</v>
      </c>
      <c r="H129">
        <v>2</v>
      </c>
      <c r="I129">
        <v>2</v>
      </c>
      <c r="J129">
        <v>1</v>
      </c>
      <c r="L129">
        <v>1</v>
      </c>
      <c r="M129">
        <v>3</v>
      </c>
      <c r="N129">
        <v>2</v>
      </c>
      <c r="O129">
        <v>3</v>
      </c>
      <c r="P129">
        <v>1</v>
      </c>
      <c r="Q129">
        <v>5</v>
      </c>
      <c r="R129">
        <v>3</v>
      </c>
      <c r="S129">
        <v>7</v>
      </c>
      <c r="T129">
        <v>3</v>
      </c>
      <c r="U129">
        <v>4</v>
      </c>
      <c r="V129">
        <v>1</v>
      </c>
      <c r="W129">
        <v>7</v>
      </c>
      <c r="X129">
        <v>3</v>
      </c>
      <c r="Y129">
        <v>2017</v>
      </c>
      <c r="Z129">
        <v>1</v>
      </c>
      <c r="AA129">
        <v>9</v>
      </c>
      <c r="AE129">
        <v>3</v>
      </c>
      <c r="AF129">
        <v>1</v>
      </c>
      <c r="AG129">
        <v>1</v>
      </c>
      <c r="AH129">
        <v>2</v>
      </c>
      <c r="AM129">
        <v>1</v>
      </c>
      <c r="AO129">
        <v>4</v>
      </c>
      <c r="AU129">
        <v>1</v>
      </c>
      <c r="AW129">
        <v>1</v>
      </c>
      <c r="AX129">
        <v>1</v>
      </c>
      <c r="BC129">
        <v>1</v>
      </c>
      <c r="BE129" t="s">
        <v>58</v>
      </c>
      <c r="BF129">
        <f>VLOOKUP($C129,'TIPI Scoring'!$C$1:$AB$1213,22,FALSE)</f>
        <v>4</v>
      </c>
      <c r="BG129">
        <f>VLOOKUP($C129,'TIPI Scoring'!$C$1:$AB$1213,23,FALSE)</f>
        <v>5.5</v>
      </c>
      <c r="BH129">
        <f>VLOOKUP($C129,'TIPI Scoring'!$C$1:$AB$1213,24,FALSE)</f>
        <v>6</v>
      </c>
      <c r="BI129">
        <f>VLOOKUP($C129,'TIPI Scoring'!$C$1:$AB$1213,25,FALSE)</f>
        <v>6</v>
      </c>
      <c r="BJ129">
        <f>VLOOKUP($C129,'TIPI Scoring'!$C$1:$AB$1213,26,FALSE)</f>
        <v>6</v>
      </c>
      <c r="BK129" t="s">
        <v>1651</v>
      </c>
      <c r="BL129" t="s">
        <v>1650</v>
      </c>
      <c r="BM129" t="s">
        <v>1650</v>
      </c>
      <c r="BN129" t="s">
        <v>1650</v>
      </c>
      <c r="BO129" t="s">
        <v>1650</v>
      </c>
      <c r="BP129">
        <v>8</v>
      </c>
    </row>
    <row r="130" spans="1:68" x14ac:dyDescent="0.2">
      <c r="A130">
        <v>129</v>
      </c>
      <c r="B130" s="2">
        <v>44095.434745370374</v>
      </c>
      <c r="C130" t="s">
        <v>232</v>
      </c>
      <c r="D130">
        <v>43</v>
      </c>
      <c r="E130">
        <v>43</v>
      </c>
      <c r="F130">
        <v>1</v>
      </c>
      <c r="G130">
        <v>1</v>
      </c>
      <c r="H130">
        <v>2</v>
      </c>
      <c r="I130">
        <v>3</v>
      </c>
      <c r="J130">
        <v>3</v>
      </c>
      <c r="L130">
        <v>1</v>
      </c>
      <c r="M130">
        <v>15</v>
      </c>
      <c r="N130">
        <v>2</v>
      </c>
      <c r="O130">
        <v>6</v>
      </c>
      <c r="P130">
        <v>1</v>
      </c>
      <c r="Q130">
        <v>7</v>
      </c>
      <c r="R130">
        <v>1</v>
      </c>
      <c r="S130">
        <v>7</v>
      </c>
      <c r="T130">
        <v>6</v>
      </c>
      <c r="U130">
        <v>7</v>
      </c>
      <c r="V130">
        <v>1</v>
      </c>
      <c r="W130">
        <v>7</v>
      </c>
      <c r="X130">
        <v>1</v>
      </c>
      <c r="Y130">
        <v>2010</v>
      </c>
      <c r="Z130">
        <v>1</v>
      </c>
      <c r="AA130">
        <v>3</v>
      </c>
      <c r="AE130">
        <v>2</v>
      </c>
      <c r="AF130">
        <v>3</v>
      </c>
      <c r="AG130">
        <v>2</v>
      </c>
      <c r="AH130">
        <v>2</v>
      </c>
      <c r="AJ130">
        <v>1</v>
      </c>
      <c r="AO130">
        <v>2</v>
      </c>
      <c r="AP130">
        <v>1</v>
      </c>
      <c r="AT130">
        <v>1</v>
      </c>
      <c r="AV130">
        <v>1</v>
      </c>
      <c r="AZ130">
        <v>1</v>
      </c>
      <c r="BA130">
        <v>1</v>
      </c>
      <c r="BB130">
        <v>1</v>
      </c>
      <c r="BC130">
        <v>1</v>
      </c>
      <c r="BE130" t="s">
        <v>61</v>
      </c>
      <c r="BF130">
        <f>VLOOKUP($C130,'TIPI Scoring'!$C$1:$AB$1213,22,FALSE)</f>
        <v>4</v>
      </c>
      <c r="BG130">
        <f>VLOOKUP($C130,'TIPI Scoring'!$C$1:$AB$1213,23,FALSE)</f>
        <v>7</v>
      </c>
      <c r="BH130">
        <f>VLOOKUP($C130,'TIPI Scoring'!$C$1:$AB$1213,24,FALSE)</f>
        <v>7</v>
      </c>
      <c r="BI130">
        <f>VLOOKUP($C130,'TIPI Scoring'!$C$1:$AB$1213,25,FALSE)</f>
        <v>7</v>
      </c>
      <c r="BJ130">
        <f>VLOOKUP($C130,'TIPI Scoring'!$C$1:$AB$1213,26,FALSE)</f>
        <v>7</v>
      </c>
      <c r="BK130" t="s">
        <v>1651</v>
      </c>
      <c r="BL130" t="s">
        <v>1648</v>
      </c>
      <c r="BM130" t="s">
        <v>1648</v>
      </c>
      <c r="BN130" t="s">
        <v>1648</v>
      </c>
      <c r="BO130" t="s">
        <v>1648</v>
      </c>
      <c r="BP130">
        <v>8</v>
      </c>
    </row>
    <row r="131" spans="1:68" x14ac:dyDescent="0.2">
      <c r="A131">
        <v>130</v>
      </c>
      <c r="B131" s="2">
        <v>44095.435104166667</v>
      </c>
      <c r="C131" t="s">
        <v>233</v>
      </c>
      <c r="D131">
        <v>48</v>
      </c>
      <c r="E131">
        <v>10</v>
      </c>
      <c r="F131">
        <v>2</v>
      </c>
      <c r="G131">
        <v>1</v>
      </c>
      <c r="H131">
        <v>2</v>
      </c>
      <c r="I131">
        <v>2</v>
      </c>
      <c r="J131">
        <v>2</v>
      </c>
      <c r="L131">
        <v>1</v>
      </c>
      <c r="M131">
        <v>9</v>
      </c>
      <c r="N131">
        <v>1</v>
      </c>
      <c r="O131">
        <v>4</v>
      </c>
      <c r="P131">
        <v>1</v>
      </c>
      <c r="Q131">
        <v>5</v>
      </c>
      <c r="R131">
        <v>3</v>
      </c>
      <c r="S131">
        <v>6</v>
      </c>
      <c r="T131">
        <v>6</v>
      </c>
      <c r="U131">
        <v>6</v>
      </c>
      <c r="V131">
        <v>1</v>
      </c>
      <c r="W131">
        <v>3</v>
      </c>
      <c r="X131">
        <v>1</v>
      </c>
      <c r="Y131">
        <v>2015</v>
      </c>
      <c r="Z131">
        <v>1</v>
      </c>
      <c r="AA131">
        <v>1</v>
      </c>
      <c r="AE131">
        <v>1</v>
      </c>
      <c r="AF131">
        <v>1</v>
      </c>
      <c r="AG131">
        <v>1</v>
      </c>
      <c r="AH131">
        <v>1</v>
      </c>
      <c r="AI131">
        <v>1</v>
      </c>
      <c r="AK131">
        <v>1</v>
      </c>
      <c r="AL131">
        <v>1</v>
      </c>
      <c r="AO131">
        <v>5</v>
      </c>
      <c r="AQ131">
        <v>1</v>
      </c>
      <c r="AU131">
        <v>1</v>
      </c>
      <c r="AV131">
        <v>1</v>
      </c>
      <c r="AZ131">
        <v>1</v>
      </c>
      <c r="BB131">
        <v>1</v>
      </c>
      <c r="BE131" t="s">
        <v>61</v>
      </c>
      <c r="BF131">
        <f>VLOOKUP($C131,'TIPI Scoring'!$C$1:$AB$1213,22,FALSE)</f>
        <v>3</v>
      </c>
      <c r="BG131">
        <f>VLOOKUP($C131,'TIPI Scoring'!$C$1:$AB$1213,23,FALSE)</f>
        <v>6.5</v>
      </c>
      <c r="BH131">
        <f>VLOOKUP($C131,'TIPI Scoring'!$C$1:$AB$1213,24,FALSE)</f>
        <v>6</v>
      </c>
      <c r="BI131">
        <f>VLOOKUP($C131,'TIPI Scoring'!$C$1:$AB$1213,25,FALSE)</f>
        <v>4</v>
      </c>
      <c r="BJ131">
        <f>VLOOKUP($C131,'TIPI Scoring'!$C$1:$AB$1213,26,FALSE)</f>
        <v>6.5</v>
      </c>
      <c r="BK131" t="s">
        <v>1651</v>
      </c>
      <c r="BL131" t="s">
        <v>1648</v>
      </c>
      <c r="BM131" t="s">
        <v>1650</v>
      </c>
      <c r="BN131" t="s">
        <v>1651</v>
      </c>
      <c r="BO131" t="s">
        <v>1648</v>
      </c>
      <c r="BP131">
        <v>6</v>
      </c>
    </row>
    <row r="132" spans="1:68" x14ac:dyDescent="0.2">
      <c r="A132">
        <v>131</v>
      </c>
      <c r="B132" s="2">
        <v>44095.435289351852</v>
      </c>
      <c r="C132" t="s">
        <v>234</v>
      </c>
      <c r="D132">
        <v>40</v>
      </c>
      <c r="E132">
        <v>33</v>
      </c>
      <c r="F132">
        <v>1</v>
      </c>
      <c r="G132">
        <v>1</v>
      </c>
      <c r="H132">
        <v>2</v>
      </c>
      <c r="I132">
        <v>1</v>
      </c>
      <c r="J132">
        <v>1</v>
      </c>
      <c r="L132">
        <v>1</v>
      </c>
      <c r="M132">
        <v>0</v>
      </c>
      <c r="N132">
        <v>1</v>
      </c>
      <c r="O132">
        <v>6</v>
      </c>
      <c r="P132">
        <v>6</v>
      </c>
      <c r="Q132">
        <v>6</v>
      </c>
      <c r="R132">
        <v>7</v>
      </c>
      <c r="S132">
        <v>7</v>
      </c>
      <c r="T132">
        <v>6</v>
      </c>
      <c r="U132">
        <v>7</v>
      </c>
      <c r="V132">
        <v>5</v>
      </c>
      <c r="W132">
        <v>6</v>
      </c>
      <c r="X132">
        <v>6</v>
      </c>
      <c r="Y132">
        <v>1979</v>
      </c>
      <c r="Z132">
        <v>1</v>
      </c>
      <c r="AA132">
        <v>10</v>
      </c>
      <c r="AE132">
        <v>1</v>
      </c>
      <c r="AF132">
        <v>1</v>
      </c>
      <c r="AG132">
        <v>1</v>
      </c>
      <c r="AH132">
        <v>1</v>
      </c>
      <c r="AI132">
        <v>1</v>
      </c>
      <c r="AJ132">
        <v>1</v>
      </c>
      <c r="AO132">
        <v>2</v>
      </c>
      <c r="AP132">
        <v>1</v>
      </c>
      <c r="AQ132">
        <v>1</v>
      </c>
      <c r="AR132">
        <v>1</v>
      </c>
      <c r="AZ132">
        <v>1</v>
      </c>
      <c r="BB132">
        <v>1</v>
      </c>
      <c r="BC132">
        <v>1</v>
      </c>
      <c r="BE132" t="s">
        <v>61</v>
      </c>
      <c r="BF132">
        <f>VLOOKUP($C132,'TIPI Scoring'!$C$1:$AB$1213,22,FALSE)</f>
        <v>4</v>
      </c>
      <c r="BG132">
        <f>VLOOKUP($C132,'TIPI Scoring'!$C$1:$AB$1213,23,FALSE)</f>
        <v>4.5</v>
      </c>
      <c r="BH132">
        <f>VLOOKUP($C132,'TIPI Scoring'!$C$1:$AB$1213,24,FALSE)</f>
        <v>4.5</v>
      </c>
      <c r="BI132">
        <f>VLOOKUP($C132,'TIPI Scoring'!$C$1:$AB$1213,25,FALSE)</f>
        <v>3.5</v>
      </c>
      <c r="BJ132">
        <f>VLOOKUP($C132,'TIPI Scoring'!$C$1:$AB$1213,26,FALSE)</f>
        <v>4.5</v>
      </c>
      <c r="BK132" t="s">
        <v>1651</v>
      </c>
      <c r="BL132" t="s">
        <v>1651</v>
      </c>
      <c r="BM132" t="s">
        <v>1651</v>
      </c>
      <c r="BN132" t="s">
        <v>1651</v>
      </c>
      <c r="BO132" t="s">
        <v>1651</v>
      </c>
      <c r="BP132">
        <v>1</v>
      </c>
    </row>
    <row r="133" spans="1:68" x14ac:dyDescent="0.2">
      <c r="A133">
        <v>132</v>
      </c>
      <c r="B133" s="2">
        <v>44095.435347222221</v>
      </c>
      <c r="C133" t="s">
        <v>235</v>
      </c>
      <c r="D133">
        <v>40</v>
      </c>
      <c r="E133">
        <v>9</v>
      </c>
      <c r="F133">
        <v>1</v>
      </c>
      <c r="G133">
        <v>1</v>
      </c>
      <c r="H133">
        <v>4</v>
      </c>
      <c r="I133">
        <v>1</v>
      </c>
      <c r="J133">
        <v>1</v>
      </c>
      <c r="L133">
        <v>1</v>
      </c>
      <c r="M133">
        <v>10</v>
      </c>
      <c r="N133">
        <v>1</v>
      </c>
      <c r="O133">
        <v>7</v>
      </c>
      <c r="P133">
        <v>7</v>
      </c>
      <c r="Q133">
        <v>7</v>
      </c>
      <c r="R133">
        <v>7</v>
      </c>
      <c r="S133">
        <v>7</v>
      </c>
      <c r="T133">
        <v>7</v>
      </c>
      <c r="U133">
        <v>7</v>
      </c>
      <c r="V133">
        <v>7</v>
      </c>
      <c r="W133">
        <v>7</v>
      </c>
      <c r="X133">
        <v>7</v>
      </c>
      <c r="Y133">
        <v>2019</v>
      </c>
      <c r="Z133">
        <v>1</v>
      </c>
      <c r="AA133">
        <v>9</v>
      </c>
      <c r="AE133">
        <v>2</v>
      </c>
      <c r="AF133">
        <v>1</v>
      </c>
      <c r="AG133">
        <v>1</v>
      </c>
      <c r="AH133">
        <v>1</v>
      </c>
      <c r="AI133">
        <v>1</v>
      </c>
      <c r="AK133">
        <v>1</v>
      </c>
      <c r="AO133">
        <v>5</v>
      </c>
      <c r="AP133">
        <v>1</v>
      </c>
      <c r="AS133">
        <v>1</v>
      </c>
      <c r="AZ133">
        <v>1</v>
      </c>
      <c r="BB133">
        <v>1</v>
      </c>
      <c r="BE133" t="s">
        <v>61</v>
      </c>
      <c r="BF133">
        <f>VLOOKUP($C133,'TIPI Scoring'!$C$1:$AB$1213,22,FALSE)</f>
        <v>4</v>
      </c>
      <c r="BG133">
        <f>VLOOKUP($C133,'TIPI Scoring'!$C$1:$AB$1213,23,FALSE)</f>
        <v>4</v>
      </c>
      <c r="BH133">
        <f>VLOOKUP($C133,'TIPI Scoring'!$C$1:$AB$1213,24,FALSE)</f>
        <v>4</v>
      </c>
      <c r="BI133">
        <f>VLOOKUP($C133,'TIPI Scoring'!$C$1:$AB$1213,25,FALSE)</f>
        <v>4</v>
      </c>
      <c r="BJ133">
        <f>VLOOKUP($C133,'TIPI Scoring'!$C$1:$AB$1213,26,FALSE)</f>
        <v>4</v>
      </c>
      <c r="BK133" t="s">
        <v>1651</v>
      </c>
      <c r="BL133" t="s">
        <v>1649</v>
      </c>
      <c r="BM133" t="s">
        <v>1649</v>
      </c>
      <c r="BN133" t="s">
        <v>1651</v>
      </c>
      <c r="BO133" t="s">
        <v>1649</v>
      </c>
      <c r="BP133">
        <v>1</v>
      </c>
    </row>
    <row r="134" spans="1:68" x14ac:dyDescent="0.2">
      <c r="A134">
        <v>133</v>
      </c>
      <c r="B134" s="2">
        <v>44095.435474537036</v>
      </c>
      <c r="C134" t="s">
        <v>236</v>
      </c>
      <c r="D134">
        <v>40</v>
      </c>
      <c r="E134">
        <v>30</v>
      </c>
      <c r="F134">
        <v>1</v>
      </c>
      <c r="G134">
        <v>1</v>
      </c>
      <c r="H134">
        <v>1</v>
      </c>
      <c r="I134">
        <v>1</v>
      </c>
      <c r="J134">
        <v>1</v>
      </c>
      <c r="L134">
        <v>1</v>
      </c>
      <c r="M134">
        <v>12</v>
      </c>
      <c r="N134">
        <v>1</v>
      </c>
      <c r="O134">
        <v>5</v>
      </c>
      <c r="P134">
        <v>6</v>
      </c>
      <c r="Q134">
        <v>6</v>
      </c>
      <c r="R134">
        <v>6</v>
      </c>
      <c r="S134">
        <v>5</v>
      </c>
      <c r="T134">
        <v>5</v>
      </c>
      <c r="U134">
        <v>5</v>
      </c>
      <c r="V134">
        <v>6</v>
      </c>
      <c r="W134">
        <v>6</v>
      </c>
      <c r="X134">
        <v>6</v>
      </c>
      <c r="Y134">
        <v>2019</v>
      </c>
      <c r="Z134">
        <v>1</v>
      </c>
      <c r="AA134">
        <v>1</v>
      </c>
      <c r="AE134">
        <v>1</v>
      </c>
      <c r="AF134">
        <v>1</v>
      </c>
      <c r="AG134">
        <v>1</v>
      </c>
      <c r="AH134">
        <v>1</v>
      </c>
      <c r="AJ134">
        <v>1</v>
      </c>
      <c r="AO134">
        <v>2</v>
      </c>
      <c r="AQ134">
        <v>1</v>
      </c>
      <c r="BB134">
        <v>1</v>
      </c>
      <c r="BE134" t="s">
        <v>58</v>
      </c>
      <c r="BF134">
        <f>VLOOKUP($C134,'TIPI Scoring'!$C$1:$AB$1213,22,FALSE)</f>
        <v>4</v>
      </c>
      <c r="BG134">
        <f>VLOOKUP($C134,'TIPI Scoring'!$C$1:$AB$1213,23,FALSE)</f>
        <v>3.5</v>
      </c>
      <c r="BH134">
        <f>VLOOKUP($C134,'TIPI Scoring'!$C$1:$AB$1213,24,FALSE)</f>
        <v>4</v>
      </c>
      <c r="BI134">
        <f>VLOOKUP($C134,'TIPI Scoring'!$C$1:$AB$1213,25,FALSE)</f>
        <v>4</v>
      </c>
      <c r="BJ134">
        <f>VLOOKUP($C134,'TIPI Scoring'!$C$1:$AB$1213,26,FALSE)</f>
        <v>3.5</v>
      </c>
      <c r="BK134" t="s">
        <v>1651</v>
      </c>
      <c r="BL134" t="s">
        <v>1649</v>
      </c>
      <c r="BM134" t="s">
        <v>1649</v>
      </c>
      <c r="BN134" t="s">
        <v>1651</v>
      </c>
      <c r="BO134" t="s">
        <v>1649</v>
      </c>
      <c r="BP134">
        <v>1</v>
      </c>
    </row>
    <row r="135" spans="1:68" x14ac:dyDescent="0.2">
      <c r="A135">
        <v>134</v>
      </c>
      <c r="B135" s="2">
        <v>44095.435694444444</v>
      </c>
      <c r="C135" t="s">
        <v>237</v>
      </c>
      <c r="D135">
        <v>45</v>
      </c>
      <c r="E135">
        <v>43</v>
      </c>
      <c r="F135">
        <v>1</v>
      </c>
      <c r="G135">
        <v>1</v>
      </c>
      <c r="H135">
        <v>2</v>
      </c>
      <c r="I135">
        <v>1</v>
      </c>
      <c r="J135">
        <v>1</v>
      </c>
      <c r="L135">
        <v>1</v>
      </c>
      <c r="M135">
        <v>0</v>
      </c>
      <c r="N135">
        <v>1</v>
      </c>
      <c r="O135">
        <v>6</v>
      </c>
      <c r="P135">
        <v>6</v>
      </c>
      <c r="Q135">
        <v>6</v>
      </c>
      <c r="R135">
        <v>6</v>
      </c>
      <c r="S135">
        <v>6</v>
      </c>
      <c r="T135">
        <v>6</v>
      </c>
      <c r="U135">
        <v>6</v>
      </c>
      <c r="V135">
        <v>6</v>
      </c>
      <c r="W135">
        <v>6</v>
      </c>
      <c r="X135">
        <v>6</v>
      </c>
      <c r="Y135">
        <v>2019</v>
      </c>
      <c r="Z135">
        <v>1</v>
      </c>
      <c r="AA135">
        <v>1</v>
      </c>
      <c r="AE135">
        <v>1</v>
      </c>
      <c r="AF135">
        <v>1</v>
      </c>
      <c r="AG135">
        <v>1</v>
      </c>
      <c r="AH135">
        <v>1</v>
      </c>
      <c r="AI135">
        <v>1</v>
      </c>
      <c r="AO135">
        <v>1</v>
      </c>
      <c r="AQ135">
        <v>1</v>
      </c>
      <c r="AZ135">
        <v>1</v>
      </c>
      <c r="BE135" t="s">
        <v>61</v>
      </c>
      <c r="BF135">
        <f>VLOOKUP($C135,'TIPI Scoring'!$C$1:$AB$1213,22,FALSE)</f>
        <v>4</v>
      </c>
      <c r="BG135">
        <f>VLOOKUP($C135,'TIPI Scoring'!$C$1:$AB$1213,23,FALSE)</f>
        <v>4</v>
      </c>
      <c r="BH135">
        <f>VLOOKUP($C135,'TIPI Scoring'!$C$1:$AB$1213,24,FALSE)</f>
        <v>4</v>
      </c>
      <c r="BI135">
        <f>VLOOKUP($C135,'TIPI Scoring'!$C$1:$AB$1213,25,FALSE)</f>
        <v>4</v>
      </c>
      <c r="BJ135">
        <f>VLOOKUP($C135,'TIPI Scoring'!$C$1:$AB$1213,26,FALSE)</f>
        <v>4</v>
      </c>
      <c r="BK135" t="s">
        <v>1651</v>
      </c>
      <c r="BL135" t="s">
        <v>1649</v>
      </c>
      <c r="BM135" t="s">
        <v>1649</v>
      </c>
      <c r="BN135" t="s">
        <v>1651</v>
      </c>
      <c r="BO135" t="s">
        <v>1649</v>
      </c>
      <c r="BP135">
        <v>1</v>
      </c>
    </row>
    <row r="136" spans="1:68" x14ac:dyDescent="0.2">
      <c r="A136">
        <v>135</v>
      </c>
      <c r="B136" s="2">
        <v>44095.436620370368</v>
      </c>
      <c r="C136" t="s">
        <v>238</v>
      </c>
      <c r="D136">
        <v>20</v>
      </c>
      <c r="E136">
        <v>14</v>
      </c>
      <c r="F136">
        <v>1</v>
      </c>
      <c r="G136">
        <v>1</v>
      </c>
      <c r="H136">
        <v>1</v>
      </c>
      <c r="I136">
        <v>2</v>
      </c>
      <c r="J136">
        <v>6</v>
      </c>
      <c r="L136">
        <v>1</v>
      </c>
      <c r="M136">
        <v>0</v>
      </c>
      <c r="N136">
        <v>2</v>
      </c>
      <c r="O136">
        <v>2</v>
      </c>
      <c r="P136">
        <v>1</v>
      </c>
      <c r="Q136">
        <v>7</v>
      </c>
      <c r="R136">
        <v>1</v>
      </c>
      <c r="S136">
        <v>7</v>
      </c>
      <c r="T136">
        <v>7</v>
      </c>
      <c r="U136">
        <v>7</v>
      </c>
      <c r="V136">
        <v>1</v>
      </c>
      <c r="W136">
        <v>7</v>
      </c>
      <c r="X136">
        <v>4</v>
      </c>
      <c r="Y136">
        <v>2017</v>
      </c>
      <c r="Z136">
        <v>3</v>
      </c>
      <c r="AA136">
        <v>14</v>
      </c>
      <c r="AE136">
        <v>2</v>
      </c>
      <c r="AF136">
        <v>3</v>
      </c>
      <c r="AG136">
        <v>3</v>
      </c>
      <c r="AH136">
        <v>2</v>
      </c>
      <c r="AN136">
        <v>1</v>
      </c>
      <c r="AO136">
        <v>6</v>
      </c>
      <c r="AT136">
        <v>1</v>
      </c>
      <c r="AV136">
        <v>1</v>
      </c>
      <c r="AW136">
        <v>1</v>
      </c>
      <c r="AZ136">
        <v>1</v>
      </c>
      <c r="BA136">
        <v>1</v>
      </c>
      <c r="BB136">
        <v>1</v>
      </c>
      <c r="BC136">
        <v>1</v>
      </c>
      <c r="BE136" t="s">
        <v>63</v>
      </c>
      <c r="BF136">
        <f>VLOOKUP($C136,'TIPI Scoring'!$C$1:$AB$1213,22,FALSE)</f>
        <v>1.5</v>
      </c>
      <c r="BG136">
        <f>VLOOKUP($C136,'TIPI Scoring'!$C$1:$AB$1213,23,FALSE)</f>
        <v>7</v>
      </c>
      <c r="BH136">
        <f>VLOOKUP($C136,'TIPI Scoring'!$C$1:$AB$1213,24,FALSE)</f>
        <v>7</v>
      </c>
      <c r="BI136">
        <f>VLOOKUP($C136,'TIPI Scoring'!$C$1:$AB$1213,25,FALSE)</f>
        <v>7</v>
      </c>
      <c r="BJ136">
        <f>VLOOKUP($C136,'TIPI Scoring'!$C$1:$AB$1213,26,FALSE)</f>
        <v>5.5</v>
      </c>
      <c r="BK136" t="s">
        <v>1649</v>
      </c>
      <c r="BL136" t="s">
        <v>1648</v>
      </c>
      <c r="BM136" t="s">
        <v>1648</v>
      </c>
      <c r="BN136" t="s">
        <v>1648</v>
      </c>
      <c r="BO136" t="s">
        <v>1650</v>
      </c>
      <c r="BP136">
        <v>8</v>
      </c>
    </row>
    <row r="137" spans="1:68" x14ac:dyDescent="0.2">
      <c r="A137">
        <v>136</v>
      </c>
      <c r="B137" s="2">
        <v>44095.437037037038</v>
      </c>
      <c r="C137" t="s">
        <v>239</v>
      </c>
      <c r="D137">
        <v>42</v>
      </c>
      <c r="E137">
        <v>17</v>
      </c>
      <c r="F137">
        <v>1</v>
      </c>
      <c r="G137">
        <v>1</v>
      </c>
      <c r="H137">
        <v>2</v>
      </c>
      <c r="I137">
        <v>0</v>
      </c>
      <c r="J137">
        <v>1</v>
      </c>
      <c r="L137">
        <v>1</v>
      </c>
      <c r="M137">
        <v>8</v>
      </c>
      <c r="N137">
        <v>2</v>
      </c>
      <c r="O137">
        <v>1</v>
      </c>
      <c r="P137">
        <v>3</v>
      </c>
      <c r="Q137">
        <v>7</v>
      </c>
      <c r="R137">
        <v>1</v>
      </c>
      <c r="S137">
        <v>5</v>
      </c>
      <c r="T137">
        <v>3</v>
      </c>
      <c r="U137">
        <v>7</v>
      </c>
      <c r="V137">
        <v>1</v>
      </c>
      <c r="W137">
        <v>7</v>
      </c>
      <c r="X137">
        <v>4</v>
      </c>
      <c r="Y137">
        <v>2012</v>
      </c>
      <c r="Z137">
        <v>1</v>
      </c>
      <c r="AA137">
        <v>11</v>
      </c>
      <c r="AB137" t="s">
        <v>240</v>
      </c>
      <c r="AE137">
        <v>2</v>
      </c>
      <c r="AF137">
        <v>3</v>
      </c>
      <c r="AG137">
        <v>2</v>
      </c>
      <c r="AH137">
        <v>2</v>
      </c>
      <c r="AN137">
        <v>1</v>
      </c>
      <c r="AO137">
        <v>1</v>
      </c>
      <c r="AR137">
        <v>1</v>
      </c>
      <c r="AS137">
        <v>1</v>
      </c>
      <c r="AT137">
        <v>1</v>
      </c>
      <c r="BD137">
        <v>1</v>
      </c>
      <c r="BE137" t="s">
        <v>61</v>
      </c>
      <c r="BF137">
        <f>VLOOKUP($C137,'TIPI Scoring'!$C$1:$AB$1213,22,FALSE)</f>
        <v>3</v>
      </c>
      <c r="BG137">
        <f>VLOOKUP($C137,'TIPI Scoring'!$C$1:$AB$1213,23,FALSE)</f>
        <v>6</v>
      </c>
      <c r="BH137">
        <f>VLOOKUP($C137,'TIPI Scoring'!$C$1:$AB$1213,24,FALSE)</f>
        <v>7</v>
      </c>
      <c r="BI137">
        <f>VLOOKUP($C137,'TIPI Scoring'!$C$1:$AB$1213,25,FALSE)</f>
        <v>7</v>
      </c>
      <c r="BJ137">
        <f>VLOOKUP($C137,'TIPI Scoring'!$C$1:$AB$1213,26,FALSE)</f>
        <v>4.5</v>
      </c>
      <c r="BK137" t="s">
        <v>1651</v>
      </c>
      <c r="BL137" t="s">
        <v>1650</v>
      </c>
      <c r="BM137" t="s">
        <v>1648</v>
      </c>
      <c r="BN137" t="s">
        <v>1648</v>
      </c>
      <c r="BO137" t="s">
        <v>1651</v>
      </c>
      <c r="BP137">
        <v>2</v>
      </c>
    </row>
    <row r="138" spans="1:68" x14ac:dyDescent="0.2">
      <c r="A138">
        <v>137</v>
      </c>
      <c r="B138" s="2">
        <v>44095.437210648146</v>
      </c>
      <c r="C138" t="s">
        <v>241</v>
      </c>
      <c r="D138">
        <v>66</v>
      </c>
      <c r="E138">
        <v>15</v>
      </c>
      <c r="F138">
        <v>1</v>
      </c>
      <c r="G138">
        <v>1</v>
      </c>
      <c r="H138">
        <v>1</v>
      </c>
      <c r="I138">
        <v>0</v>
      </c>
      <c r="J138">
        <v>4</v>
      </c>
      <c r="L138">
        <v>1</v>
      </c>
      <c r="M138">
        <v>30</v>
      </c>
      <c r="N138">
        <v>1</v>
      </c>
      <c r="O138">
        <v>2</v>
      </c>
      <c r="P138">
        <v>2</v>
      </c>
      <c r="Q138">
        <v>6</v>
      </c>
      <c r="R138">
        <v>2</v>
      </c>
      <c r="S138">
        <v>2</v>
      </c>
      <c r="T138">
        <v>2</v>
      </c>
      <c r="U138">
        <v>6</v>
      </c>
      <c r="V138">
        <v>2</v>
      </c>
      <c r="W138">
        <v>3</v>
      </c>
      <c r="X138">
        <v>6</v>
      </c>
      <c r="Y138">
        <v>2004</v>
      </c>
      <c r="Z138">
        <v>3</v>
      </c>
      <c r="AA138">
        <v>13</v>
      </c>
      <c r="AD138" t="s">
        <v>242</v>
      </c>
      <c r="AE138">
        <v>2</v>
      </c>
      <c r="AF138">
        <v>2</v>
      </c>
      <c r="AG138">
        <v>2</v>
      </c>
      <c r="AH138">
        <v>2</v>
      </c>
      <c r="AM138">
        <v>1</v>
      </c>
      <c r="AO138">
        <v>3</v>
      </c>
      <c r="AT138">
        <v>1</v>
      </c>
      <c r="AW138">
        <v>1</v>
      </c>
      <c r="AX138">
        <v>1</v>
      </c>
      <c r="BC138">
        <v>1</v>
      </c>
      <c r="BE138" t="s">
        <v>63</v>
      </c>
      <c r="BF138">
        <f>VLOOKUP($C138,'TIPI Scoring'!$C$1:$AB$1213,22,FALSE)</f>
        <v>4</v>
      </c>
      <c r="BG138">
        <f>VLOOKUP($C138,'TIPI Scoring'!$C$1:$AB$1213,23,FALSE)</f>
        <v>6</v>
      </c>
      <c r="BH138">
        <f>VLOOKUP($C138,'TIPI Scoring'!$C$1:$AB$1213,24,FALSE)</f>
        <v>6</v>
      </c>
      <c r="BI138">
        <f>VLOOKUP($C138,'TIPI Scoring'!$C$1:$AB$1213,25,FALSE)</f>
        <v>4.5</v>
      </c>
      <c r="BJ138">
        <f>VLOOKUP($C138,'TIPI Scoring'!$C$1:$AB$1213,26,FALSE)</f>
        <v>2</v>
      </c>
      <c r="BK138" t="s">
        <v>1651</v>
      </c>
      <c r="BL138" t="s">
        <v>1650</v>
      </c>
      <c r="BM138" t="s">
        <v>1650</v>
      </c>
      <c r="BN138" t="s">
        <v>1651</v>
      </c>
      <c r="BO138" t="s">
        <v>1649</v>
      </c>
      <c r="BP138">
        <v>2</v>
      </c>
    </row>
    <row r="139" spans="1:68" x14ac:dyDescent="0.2">
      <c r="A139">
        <v>138</v>
      </c>
      <c r="B139" s="2">
        <v>44095.437407407408</v>
      </c>
      <c r="C139" t="s">
        <v>243</v>
      </c>
      <c r="D139">
        <v>38</v>
      </c>
      <c r="E139">
        <v>43</v>
      </c>
      <c r="F139">
        <v>1</v>
      </c>
      <c r="G139">
        <v>1</v>
      </c>
      <c r="H139">
        <v>2</v>
      </c>
      <c r="I139">
        <v>1</v>
      </c>
      <c r="J139">
        <v>1</v>
      </c>
      <c r="L139">
        <v>1</v>
      </c>
      <c r="M139">
        <v>10</v>
      </c>
      <c r="N139">
        <v>1</v>
      </c>
      <c r="O139">
        <v>2</v>
      </c>
      <c r="P139">
        <v>2</v>
      </c>
      <c r="Q139">
        <v>6</v>
      </c>
      <c r="R139">
        <v>1</v>
      </c>
      <c r="S139">
        <v>5</v>
      </c>
      <c r="T139">
        <v>5</v>
      </c>
      <c r="U139">
        <v>5</v>
      </c>
      <c r="V139">
        <v>1</v>
      </c>
      <c r="W139">
        <v>5</v>
      </c>
      <c r="X139">
        <v>6</v>
      </c>
      <c r="Y139">
        <v>2015</v>
      </c>
      <c r="Z139">
        <v>1</v>
      </c>
      <c r="AA139">
        <v>1</v>
      </c>
      <c r="AE139">
        <v>1</v>
      </c>
      <c r="AF139">
        <v>1</v>
      </c>
      <c r="AG139">
        <v>1</v>
      </c>
      <c r="AH139">
        <v>1</v>
      </c>
      <c r="AI139">
        <v>1</v>
      </c>
      <c r="AM139">
        <v>1</v>
      </c>
      <c r="AO139">
        <v>2</v>
      </c>
      <c r="AR139">
        <v>1</v>
      </c>
      <c r="AS139">
        <v>1</v>
      </c>
      <c r="AZ139">
        <v>1</v>
      </c>
      <c r="BE139" t="s">
        <v>61</v>
      </c>
      <c r="BF139">
        <f>VLOOKUP($C139,'TIPI Scoring'!$C$1:$AB$1213,22,FALSE)</f>
        <v>2.5</v>
      </c>
      <c r="BG139">
        <f>VLOOKUP($C139,'TIPI Scoring'!$C$1:$AB$1213,23,FALSE)</f>
        <v>5.5</v>
      </c>
      <c r="BH139">
        <f>VLOOKUP($C139,'TIPI Scoring'!$C$1:$AB$1213,24,FALSE)</f>
        <v>6.5</v>
      </c>
      <c r="BI139">
        <f>VLOOKUP($C139,'TIPI Scoring'!$C$1:$AB$1213,25,FALSE)</f>
        <v>6</v>
      </c>
      <c r="BJ139">
        <f>VLOOKUP($C139,'TIPI Scoring'!$C$1:$AB$1213,26,FALSE)</f>
        <v>3.5</v>
      </c>
      <c r="BK139" t="s">
        <v>1649</v>
      </c>
      <c r="BL139" t="s">
        <v>1650</v>
      </c>
      <c r="BM139" t="s">
        <v>1650</v>
      </c>
      <c r="BN139" t="s">
        <v>1650</v>
      </c>
      <c r="BO139" t="s">
        <v>1649</v>
      </c>
      <c r="BP139">
        <v>2</v>
      </c>
    </row>
    <row r="140" spans="1:68" x14ac:dyDescent="0.2">
      <c r="A140">
        <v>139</v>
      </c>
      <c r="B140" s="2">
        <v>44095.437627314815</v>
      </c>
      <c r="C140" t="s">
        <v>244</v>
      </c>
      <c r="D140">
        <v>31</v>
      </c>
      <c r="E140">
        <v>23</v>
      </c>
      <c r="F140">
        <v>1</v>
      </c>
      <c r="G140">
        <v>1</v>
      </c>
      <c r="H140">
        <v>3</v>
      </c>
      <c r="I140">
        <v>0</v>
      </c>
      <c r="J140">
        <v>1</v>
      </c>
      <c r="L140">
        <v>1</v>
      </c>
      <c r="M140">
        <v>5</v>
      </c>
      <c r="N140">
        <v>1</v>
      </c>
      <c r="O140">
        <v>7</v>
      </c>
      <c r="P140">
        <v>3</v>
      </c>
      <c r="Q140">
        <v>7</v>
      </c>
      <c r="R140">
        <v>6</v>
      </c>
      <c r="S140">
        <v>7</v>
      </c>
      <c r="T140">
        <v>6</v>
      </c>
      <c r="U140">
        <v>7</v>
      </c>
      <c r="V140">
        <v>7</v>
      </c>
      <c r="W140">
        <v>7</v>
      </c>
      <c r="X140">
        <v>1</v>
      </c>
      <c r="Y140">
        <v>2015</v>
      </c>
      <c r="Z140">
        <v>1</v>
      </c>
      <c r="AA140">
        <v>1</v>
      </c>
      <c r="AE140">
        <v>2</v>
      </c>
      <c r="AF140">
        <v>1</v>
      </c>
      <c r="AG140">
        <v>2</v>
      </c>
      <c r="AH140">
        <v>2</v>
      </c>
      <c r="AL140">
        <v>1</v>
      </c>
      <c r="AO140">
        <v>2</v>
      </c>
      <c r="AT140">
        <v>1</v>
      </c>
      <c r="AV140">
        <v>1</v>
      </c>
      <c r="AX140">
        <v>1</v>
      </c>
      <c r="AZ140">
        <v>1</v>
      </c>
      <c r="BA140">
        <v>1</v>
      </c>
      <c r="BB140">
        <v>1</v>
      </c>
      <c r="BE140" t="s">
        <v>63</v>
      </c>
      <c r="BF140">
        <f>VLOOKUP($C140,'TIPI Scoring'!$C$1:$AB$1213,22,FALSE)</f>
        <v>4.5</v>
      </c>
      <c r="BG140">
        <f>VLOOKUP($C140,'TIPI Scoring'!$C$1:$AB$1213,23,FALSE)</f>
        <v>6</v>
      </c>
      <c r="BH140">
        <f>VLOOKUP($C140,'TIPI Scoring'!$C$1:$AB$1213,24,FALSE)</f>
        <v>4</v>
      </c>
      <c r="BI140">
        <f>VLOOKUP($C140,'TIPI Scoring'!$C$1:$AB$1213,25,FALSE)</f>
        <v>4.5</v>
      </c>
      <c r="BJ140">
        <f>VLOOKUP($C140,'TIPI Scoring'!$C$1:$AB$1213,26,FALSE)</f>
        <v>7</v>
      </c>
      <c r="BK140" t="s">
        <v>1650</v>
      </c>
      <c r="BL140" t="s">
        <v>1650</v>
      </c>
      <c r="BM140" t="s">
        <v>1649</v>
      </c>
      <c r="BN140" t="s">
        <v>1651</v>
      </c>
      <c r="BO140" t="s">
        <v>1648</v>
      </c>
      <c r="BP140">
        <v>6</v>
      </c>
    </row>
    <row r="141" spans="1:68" x14ac:dyDescent="0.2">
      <c r="A141">
        <v>140</v>
      </c>
      <c r="B141" s="2">
        <v>44095.438437500001</v>
      </c>
      <c r="C141" t="s">
        <v>245</v>
      </c>
      <c r="D141">
        <v>33</v>
      </c>
      <c r="E141">
        <v>43</v>
      </c>
      <c r="F141">
        <v>1</v>
      </c>
      <c r="G141">
        <v>1</v>
      </c>
      <c r="H141">
        <v>2</v>
      </c>
      <c r="I141">
        <v>2</v>
      </c>
      <c r="J141">
        <v>1</v>
      </c>
      <c r="L141">
        <v>1</v>
      </c>
      <c r="M141">
        <v>2</v>
      </c>
      <c r="N141">
        <v>2</v>
      </c>
      <c r="O141">
        <v>5</v>
      </c>
      <c r="P141">
        <v>3</v>
      </c>
      <c r="Q141">
        <v>5</v>
      </c>
      <c r="R141">
        <v>3</v>
      </c>
      <c r="S141">
        <v>3</v>
      </c>
      <c r="T141">
        <v>4</v>
      </c>
      <c r="U141">
        <v>4</v>
      </c>
      <c r="V141">
        <v>3</v>
      </c>
      <c r="W141">
        <v>6</v>
      </c>
      <c r="X141">
        <v>3</v>
      </c>
      <c r="Y141">
        <v>2018</v>
      </c>
      <c r="Z141">
        <v>1</v>
      </c>
      <c r="AA141">
        <v>5</v>
      </c>
      <c r="AE141">
        <v>2</v>
      </c>
      <c r="AF141">
        <v>1</v>
      </c>
      <c r="AG141">
        <v>2</v>
      </c>
      <c r="AH141">
        <v>2</v>
      </c>
      <c r="AJ141">
        <v>1</v>
      </c>
      <c r="AO141">
        <v>2</v>
      </c>
      <c r="AT141">
        <v>1</v>
      </c>
      <c r="AU141">
        <v>1</v>
      </c>
      <c r="AW141">
        <v>1</v>
      </c>
      <c r="BA141">
        <v>1</v>
      </c>
      <c r="BE141" t="s">
        <v>61</v>
      </c>
      <c r="BF141">
        <f>VLOOKUP($C141,'TIPI Scoring'!$C$1:$AB$1213,22,FALSE)</f>
        <v>4.5</v>
      </c>
      <c r="BG141">
        <f>VLOOKUP($C141,'TIPI Scoring'!$C$1:$AB$1213,23,FALSE)</f>
        <v>4.5</v>
      </c>
      <c r="BH141">
        <f>VLOOKUP($C141,'TIPI Scoring'!$C$1:$AB$1213,24,FALSE)</f>
        <v>5</v>
      </c>
      <c r="BI141">
        <f>VLOOKUP($C141,'TIPI Scoring'!$C$1:$AB$1213,25,FALSE)</f>
        <v>5.5</v>
      </c>
      <c r="BJ141">
        <f>VLOOKUP($C141,'TIPI Scoring'!$C$1:$AB$1213,26,FALSE)</f>
        <v>4</v>
      </c>
      <c r="BK141" t="s">
        <v>1650</v>
      </c>
      <c r="BL141" t="s">
        <v>1651</v>
      </c>
      <c r="BM141" t="s">
        <v>1651</v>
      </c>
      <c r="BN141" t="s">
        <v>1650</v>
      </c>
      <c r="BO141" t="s">
        <v>1649</v>
      </c>
      <c r="BP141">
        <v>3</v>
      </c>
    </row>
    <row r="142" spans="1:68" x14ac:dyDescent="0.2">
      <c r="A142">
        <v>141</v>
      </c>
      <c r="B142" s="2">
        <v>44095.438900462963</v>
      </c>
      <c r="C142" t="s">
        <v>246</v>
      </c>
      <c r="D142">
        <v>26</v>
      </c>
      <c r="E142">
        <v>5</v>
      </c>
      <c r="F142">
        <v>1</v>
      </c>
      <c r="G142">
        <v>1</v>
      </c>
      <c r="H142">
        <v>3</v>
      </c>
      <c r="I142">
        <v>0</v>
      </c>
      <c r="J142">
        <v>2</v>
      </c>
      <c r="L142">
        <v>1</v>
      </c>
      <c r="M142">
        <v>3</v>
      </c>
      <c r="N142">
        <v>1</v>
      </c>
      <c r="O142">
        <v>3</v>
      </c>
      <c r="P142">
        <v>3</v>
      </c>
      <c r="Q142">
        <v>3</v>
      </c>
      <c r="R142">
        <v>3</v>
      </c>
      <c r="S142">
        <v>3</v>
      </c>
      <c r="T142">
        <v>2</v>
      </c>
      <c r="U142">
        <v>3</v>
      </c>
      <c r="V142">
        <v>3</v>
      </c>
      <c r="W142">
        <v>2</v>
      </c>
      <c r="X142">
        <v>3</v>
      </c>
      <c r="Y142">
        <v>2016</v>
      </c>
      <c r="Z142">
        <v>1</v>
      </c>
      <c r="AA142">
        <v>3</v>
      </c>
      <c r="AE142">
        <v>2</v>
      </c>
      <c r="AF142">
        <v>2</v>
      </c>
      <c r="AG142">
        <v>2</v>
      </c>
      <c r="AH142">
        <v>1</v>
      </c>
      <c r="AJ142">
        <v>1</v>
      </c>
      <c r="AO142">
        <v>2</v>
      </c>
      <c r="AR142">
        <v>1</v>
      </c>
      <c r="AU142">
        <v>1</v>
      </c>
      <c r="AW142">
        <v>1</v>
      </c>
      <c r="BA142">
        <v>1</v>
      </c>
      <c r="BE142" t="s">
        <v>66</v>
      </c>
      <c r="BF142">
        <f>VLOOKUP($C142,'TIPI Scoring'!$C$1:$AB$1213,22,FALSE)</f>
        <v>4.5</v>
      </c>
      <c r="BG142">
        <f>VLOOKUP($C142,'TIPI Scoring'!$C$1:$AB$1213,23,FALSE)</f>
        <v>4</v>
      </c>
      <c r="BH142">
        <f>VLOOKUP($C142,'TIPI Scoring'!$C$1:$AB$1213,24,FALSE)</f>
        <v>4</v>
      </c>
      <c r="BI142">
        <f>VLOOKUP($C142,'TIPI Scoring'!$C$1:$AB$1213,25,FALSE)</f>
        <v>3.5</v>
      </c>
      <c r="BJ142">
        <f>VLOOKUP($C142,'TIPI Scoring'!$C$1:$AB$1213,26,FALSE)</f>
        <v>4</v>
      </c>
      <c r="BK142" t="s">
        <v>1650</v>
      </c>
      <c r="BL142" t="s">
        <v>1649</v>
      </c>
      <c r="BM142" t="s">
        <v>1649</v>
      </c>
      <c r="BN142" t="s">
        <v>1651</v>
      </c>
      <c r="BO142" t="s">
        <v>1649</v>
      </c>
      <c r="BP142">
        <v>1</v>
      </c>
    </row>
    <row r="143" spans="1:68" x14ac:dyDescent="0.2">
      <c r="A143">
        <v>142</v>
      </c>
      <c r="B143" s="2">
        <v>44095.438923611109</v>
      </c>
      <c r="C143" t="s">
        <v>247</v>
      </c>
      <c r="D143">
        <v>27</v>
      </c>
      <c r="E143">
        <v>43</v>
      </c>
      <c r="F143">
        <v>2</v>
      </c>
      <c r="G143">
        <v>1</v>
      </c>
      <c r="H143">
        <v>2</v>
      </c>
      <c r="I143">
        <v>1</v>
      </c>
      <c r="J143">
        <v>1</v>
      </c>
      <c r="L143">
        <v>1</v>
      </c>
      <c r="M143">
        <v>2</v>
      </c>
      <c r="N143">
        <v>2</v>
      </c>
      <c r="O143">
        <v>6</v>
      </c>
      <c r="P143">
        <v>5</v>
      </c>
      <c r="Q143">
        <v>5</v>
      </c>
      <c r="R143">
        <v>2</v>
      </c>
      <c r="S143">
        <v>5</v>
      </c>
      <c r="T143">
        <v>5</v>
      </c>
      <c r="U143">
        <v>6</v>
      </c>
      <c r="V143">
        <v>1</v>
      </c>
      <c r="W143">
        <v>6</v>
      </c>
      <c r="X143">
        <v>2</v>
      </c>
      <c r="Y143">
        <v>2018</v>
      </c>
      <c r="Z143">
        <v>1</v>
      </c>
      <c r="AA143">
        <v>1</v>
      </c>
      <c r="AE143">
        <v>2</v>
      </c>
      <c r="AF143">
        <v>3</v>
      </c>
      <c r="AG143">
        <v>2</v>
      </c>
      <c r="AH143">
        <v>2</v>
      </c>
      <c r="AJ143">
        <v>1</v>
      </c>
      <c r="AM143">
        <v>1</v>
      </c>
      <c r="AO143">
        <v>3</v>
      </c>
      <c r="AT143">
        <v>1</v>
      </c>
      <c r="AU143">
        <v>1</v>
      </c>
      <c r="AV143">
        <v>1</v>
      </c>
      <c r="AZ143">
        <v>1</v>
      </c>
      <c r="BA143">
        <v>1</v>
      </c>
      <c r="BE143" t="s">
        <v>61</v>
      </c>
      <c r="BF143">
        <f>VLOOKUP($C143,'TIPI Scoring'!$C$1:$AB$1213,22,FALSE)</f>
        <v>4.5</v>
      </c>
      <c r="BG143">
        <f>VLOOKUP($C143,'TIPI Scoring'!$C$1:$AB$1213,23,FALSE)</f>
        <v>4.5</v>
      </c>
      <c r="BH143">
        <f>VLOOKUP($C143,'TIPI Scoring'!$C$1:$AB$1213,24,FALSE)</f>
        <v>6</v>
      </c>
      <c r="BI143">
        <f>VLOOKUP($C143,'TIPI Scoring'!$C$1:$AB$1213,25,FALSE)</f>
        <v>6</v>
      </c>
      <c r="BJ143">
        <f>VLOOKUP($C143,'TIPI Scoring'!$C$1:$AB$1213,26,FALSE)</f>
        <v>5.5</v>
      </c>
      <c r="BK143" t="s">
        <v>1650</v>
      </c>
      <c r="BL143" t="s">
        <v>1651</v>
      </c>
      <c r="BM143" t="s">
        <v>1650</v>
      </c>
      <c r="BN143" t="s">
        <v>1650</v>
      </c>
      <c r="BO143" t="s">
        <v>1650</v>
      </c>
      <c r="BP143">
        <v>3</v>
      </c>
    </row>
    <row r="144" spans="1:68" x14ac:dyDescent="0.2">
      <c r="A144">
        <v>143</v>
      </c>
      <c r="B144" s="2">
        <v>44095.439247685186</v>
      </c>
      <c r="C144" t="s">
        <v>248</v>
      </c>
      <c r="D144">
        <v>66</v>
      </c>
      <c r="E144">
        <v>47</v>
      </c>
      <c r="F144">
        <v>1</v>
      </c>
      <c r="G144">
        <v>1</v>
      </c>
      <c r="H144">
        <v>1</v>
      </c>
      <c r="I144">
        <v>0</v>
      </c>
      <c r="J144">
        <v>4</v>
      </c>
      <c r="L144">
        <v>2</v>
      </c>
      <c r="M144">
        <v>15</v>
      </c>
      <c r="N144">
        <v>2</v>
      </c>
      <c r="O144">
        <v>4</v>
      </c>
      <c r="P144">
        <v>1</v>
      </c>
      <c r="Q144">
        <v>6</v>
      </c>
      <c r="R144">
        <v>1</v>
      </c>
      <c r="S144">
        <v>7</v>
      </c>
      <c r="T144">
        <v>3</v>
      </c>
      <c r="U144">
        <v>7</v>
      </c>
      <c r="V144">
        <v>7</v>
      </c>
      <c r="W144">
        <v>7</v>
      </c>
      <c r="X144">
        <v>5</v>
      </c>
      <c r="Y144">
        <v>2005</v>
      </c>
      <c r="Z144">
        <v>2</v>
      </c>
      <c r="AA144">
        <v>13</v>
      </c>
      <c r="AD144" t="s">
        <v>249</v>
      </c>
      <c r="AE144">
        <v>2</v>
      </c>
      <c r="AF144">
        <v>2</v>
      </c>
      <c r="AG144">
        <v>2</v>
      </c>
      <c r="AH144">
        <v>2</v>
      </c>
      <c r="AN144">
        <v>1</v>
      </c>
      <c r="AO144">
        <v>5</v>
      </c>
      <c r="AX144">
        <v>1</v>
      </c>
      <c r="AY144">
        <v>1</v>
      </c>
      <c r="BD144">
        <v>1</v>
      </c>
      <c r="BE144" t="s">
        <v>66</v>
      </c>
      <c r="BF144">
        <f>VLOOKUP($C144,'TIPI Scoring'!$C$1:$AB$1213,22,FALSE)</f>
        <v>4.5</v>
      </c>
      <c r="BG144">
        <f>VLOOKUP($C144,'TIPI Scoring'!$C$1:$AB$1213,23,FALSE)</f>
        <v>7</v>
      </c>
      <c r="BH144">
        <f>VLOOKUP($C144,'TIPI Scoring'!$C$1:$AB$1213,24,FALSE)</f>
        <v>3.5</v>
      </c>
      <c r="BI144">
        <f>VLOOKUP($C144,'TIPI Scoring'!$C$1:$AB$1213,25,FALSE)</f>
        <v>7</v>
      </c>
      <c r="BJ144">
        <f>VLOOKUP($C144,'TIPI Scoring'!$C$1:$AB$1213,26,FALSE)</f>
        <v>5</v>
      </c>
      <c r="BK144" t="s">
        <v>1650</v>
      </c>
      <c r="BL144" t="s">
        <v>1648</v>
      </c>
      <c r="BM144" t="s">
        <v>1649</v>
      </c>
      <c r="BN144" t="s">
        <v>1648</v>
      </c>
      <c r="BO144" t="s">
        <v>1651</v>
      </c>
      <c r="BP144">
        <v>4</v>
      </c>
    </row>
    <row r="145" spans="1:68" x14ac:dyDescent="0.2">
      <c r="A145">
        <v>144</v>
      </c>
      <c r="B145" s="2">
        <v>44095.439270833333</v>
      </c>
      <c r="C145" t="s">
        <v>250</v>
      </c>
      <c r="D145">
        <v>37</v>
      </c>
      <c r="E145">
        <v>43</v>
      </c>
      <c r="F145">
        <v>2</v>
      </c>
      <c r="G145">
        <v>1</v>
      </c>
      <c r="H145">
        <v>3</v>
      </c>
      <c r="I145">
        <v>0</v>
      </c>
      <c r="J145">
        <v>1</v>
      </c>
      <c r="L145">
        <v>1</v>
      </c>
      <c r="M145">
        <v>2</v>
      </c>
      <c r="N145">
        <v>2</v>
      </c>
      <c r="O145">
        <v>4</v>
      </c>
      <c r="P145">
        <v>5</v>
      </c>
      <c r="Q145">
        <v>6</v>
      </c>
      <c r="R145">
        <v>2</v>
      </c>
      <c r="S145">
        <v>6</v>
      </c>
      <c r="T145">
        <v>5</v>
      </c>
      <c r="U145">
        <v>6</v>
      </c>
      <c r="V145">
        <v>4</v>
      </c>
      <c r="W145">
        <v>6</v>
      </c>
      <c r="X145">
        <v>2</v>
      </c>
      <c r="Y145">
        <v>2019</v>
      </c>
      <c r="Z145">
        <v>2</v>
      </c>
      <c r="AA145">
        <v>1</v>
      </c>
      <c r="AE145">
        <v>2</v>
      </c>
      <c r="AF145">
        <v>3</v>
      </c>
      <c r="AG145">
        <v>2</v>
      </c>
      <c r="AH145">
        <v>2</v>
      </c>
      <c r="AI145">
        <v>1</v>
      </c>
      <c r="AJ145">
        <v>1</v>
      </c>
      <c r="AO145">
        <v>2</v>
      </c>
      <c r="AP145">
        <v>1</v>
      </c>
      <c r="AZ145">
        <v>1</v>
      </c>
      <c r="BA145">
        <v>1</v>
      </c>
      <c r="BE145" t="s">
        <v>61</v>
      </c>
      <c r="BF145">
        <f>VLOOKUP($C145,'TIPI Scoring'!$C$1:$AB$1213,22,FALSE)</f>
        <v>3.5</v>
      </c>
      <c r="BG145">
        <f>VLOOKUP($C145,'TIPI Scoring'!$C$1:$AB$1213,23,FALSE)</f>
        <v>4.5</v>
      </c>
      <c r="BH145">
        <f>VLOOKUP($C145,'TIPI Scoring'!$C$1:$AB$1213,24,FALSE)</f>
        <v>5</v>
      </c>
      <c r="BI145">
        <f>VLOOKUP($C145,'TIPI Scoring'!$C$1:$AB$1213,25,FALSE)</f>
        <v>6</v>
      </c>
      <c r="BJ145">
        <f>VLOOKUP($C145,'TIPI Scoring'!$C$1:$AB$1213,26,FALSE)</f>
        <v>6</v>
      </c>
      <c r="BK145" t="s">
        <v>1651</v>
      </c>
      <c r="BL145" t="s">
        <v>1651</v>
      </c>
      <c r="BM145" t="s">
        <v>1651</v>
      </c>
      <c r="BN145" t="s">
        <v>1650</v>
      </c>
      <c r="BO145" t="s">
        <v>1650</v>
      </c>
      <c r="BP145">
        <v>3</v>
      </c>
    </row>
    <row r="146" spans="1:68" x14ac:dyDescent="0.2">
      <c r="A146">
        <v>145</v>
      </c>
      <c r="B146" s="2">
        <v>44095.439293981479</v>
      </c>
      <c r="C146" t="s">
        <v>251</v>
      </c>
      <c r="D146">
        <v>41</v>
      </c>
      <c r="E146">
        <v>5</v>
      </c>
      <c r="F146">
        <v>1</v>
      </c>
      <c r="G146">
        <v>1</v>
      </c>
      <c r="H146">
        <v>2</v>
      </c>
      <c r="I146">
        <v>1</v>
      </c>
      <c r="J146">
        <v>1</v>
      </c>
      <c r="L146">
        <v>1</v>
      </c>
      <c r="M146">
        <v>10</v>
      </c>
      <c r="N146">
        <v>1</v>
      </c>
      <c r="O146">
        <v>7</v>
      </c>
      <c r="P146">
        <v>6</v>
      </c>
      <c r="Q146">
        <v>6</v>
      </c>
      <c r="R146">
        <v>5</v>
      </c>
      <c r="S146">
        <v>6</v>
      </c>
      <c r="T146">
        <v>6</v>
      </c>
      <c r="U146">
        <v>6</v>
      </c>
      <c r="V146">
        <v>5</v>
      </c>
      <c r="W146">
        <v>6</v>
      </c>
      <c r="X146">
        <v>6</v>
      </c>
      <c r="Y146">
        <v>2019</v>
      </c>
      <c r="Z146">
        <v>1</v>
      </c>
      <c r="AA146">
        <v>9</v>
      </c>
      <c r="AE146">
        <v>2</v>
      </c>
      <c r="AF146">
        <v>1</v>
      </c>
      <c r="AG146">
        <v>1</v>
      </c>
      <c r="AH146">
        <v>2</v>
      </c>
      <c r="AI146">
        <v>1</v>
      </c>
      <c r="AJ146">
        <v>1</v>
      </c>
      <c r="AO146">
        <v>1</v>
      </c>
      <c r="AP146">
        <v>1</v>
      </c>
      <c r="AQ146">
        <v>1</v>
      </c>
      <c r="AR146">
        <v>1</v>
      </c>
      <c r="AZ146">
        <v>1</v>
      </c>
      <c r="BE146" t="s">
        <v>66</v>
      </c>
      <c r="BF146">
        <f>VLOOKUP($C146,'TIPI Scoring'!$C$1:$AB$1213,22,FALSE)</f>
        <v>4.5</v>
      </c>
      <c r="BG146">
        <f>VLOOKUP($C146,'TIPI Scoring'!$C$1:$AB$1213,23,FALSE)</f>
        <v>4</v>
      </c>
      <c r="BH146">
        <f>VLOOKUP($C146,'TIPI Scoring'!$C$1:$AB$1213,24,FALSE)</f>
        <v>4.5</v>
      </c>
      <c r="BI146">
        <f>VLOOKUP($C146,'TIPI Scoring'!$C$1:$AB$1213,25,FALSE)</f>
        <v>4.5</v>
      </c>
      <c r="BJ146">
        <f>VLOOKUP($C146,'TIPI Scoring'!$C$1:$AB$1213,26,FALSE)</f>
        <v>4</v>
      </c>
      <c r="BK146" t="s">
        <v>1650</v>
      </c>
      <c r="BL146" t="s">
        <v>1649</v>
      </c>
      <c r="BM146" t="s">
        <v>1651</v>
      </c>
      <c r="BN146" t="s">
        <v>1651</v>
      </c>
      <c r="BO146" t="s">
        <v>1649</v>
      </c>
      <c r="BP146">
        <v>1</v>
      </c>
    </row>
    <row r="147" spans="1:68" x14ac:dyDescent="0.2">
      <c r="A147">
        <v>146</v>
      </c>
      <c r="B147" s="2">
        <v>44095.439606481479</v>
      </c>
      <c r="C147" t="s">
        <v>252</v>
      </c>
      <c r="D147">
        <v>55</v>
      </c>
      <c r="E147">
        <v>35</v>
      </c>
      <c r="F147">
        <v>1</v>
      </c>
      <c r="G147">
        <v>1</v>
      </c>
      <c r="H147">
        <v>2</v>
      </c>
      <c r="I147">
        <v>0</v>
      </c>
      <c r="J147">
        <v>1</v>
      </c>
      <c r="L147">
        <v>2</v>
      </c>
      <c r="M147">
        <v>26</v>
      </c>
      <c r="N147">
        <v>2</v>
      </c>
      <c r="O147">
        <v>7</v>
      </c>
      <c r="P147">
        <v>7</v>
      </c>
      <c r="Q147">
        <v>6</v>
      </c>
      <c r="R147">
        <v>7</v>
      </c>
      <c r="S147">
        <v>7</v>
      </c>
      <c r="T147">
        <v>7</v>
      </c>
      <c r="U147">
        <v>7</v>
      </c>
      <c r="V147">
        <v>7</v>
      </c>
      <c r="W147">
        <v>7</v>
      </c>
      <c r="X147">
        <v>7</v>
      </c>
      <c r="Y147">
        <v>1985</v>
      </c>
      <c r="Z147">
        <v>2</v>
      </c>
      <c r="AA147">
        <v>1</v>
      </c>
      <c r="AE147">
        <v>2</v>
      </c>
      <c r="AF147">
        <v>2</v>
      </c>
      <c r="AG147">
        <v>1</v>
      </c>
      <c r="AH147">
        <v>2</v>
      </c>
      <c r="AJ147">
        <v>1</v>
      </c>
      <c r="AM147">
        <v>1</v>
      </c>
      <c r="AO147">
        <v>4</v>
      </c>
      <c r="AQ147">
        <v>1</v>
      </c>
      <c r="AU147">
        <v>1</v>
      </c>
      <c r="AW147">
        <v>1</v>
      </c>
      <c r="AZ147">
        <v>1</v>
      </c>
      <c r="BA147">
        <v>1</v>
      </c>
      <c r="BB147">
        <v>1</v>
      </c>
      <c r="BC147">
        <v>1</v>
      </c>
      <c r="BE147" t="s">
        <v>63</v>
      </c>
      <c r="BF147">
        <f>VLOOKUP($C147,'TIPI Scoring'!$C$1:$AB$1213,22,FALSE)</f>
        <v>4</v>
      </c>
      <c r="BG147">
        <f>VLOOKUP($C147,'TIPI Scoring'!$C$1:$AB$1213,23,FALSE)</f>
        <v>4</v>
      </c>
      <c r="BH147">
        <f>VLOOKUP($C147,'TIPI Scoring'!$C$1:$AB$1213,24,FALSE)</f>
        <v>3.5</v>
      </c>
      <c r="BI147">
        <f>VLOOKUP($C147,'TIPI Scoring'!$C$1:$AB$1213,25,FALSE)</f>
        <v>4</v>
      </c>
      <c r="BJ147">
        <f>VLOOKUP($C147,'TIPI Scoring'!$C$1:$AB$1213,26,FALSE)</f>
        <v>4</v>
      </c>
      <c r="BK147" t="s">
        <v>1651</v>
      </c>
      <c r="BL147" t="s">
        <v>1649</v>
      </c>
      <c r="BM147" t="s">
        <v>1649</v>
      </c>
      <c r="BN147" t="s">
        <v>1651</v>
      </c>
      <c r="BO147" t="s">
        <v>1649</v>
      </c>
      <c r="BP147">
        <v>1</v>
      </c>
    </row>
    <row r="148" spans="1:68" x14ac:dyDescent="0.2">
      <c r="A148">
        <v>147</v>
      </c>
      <c r="B148" s="2">
        <v>44095.439733796295</v>
      </c>
      <c r="C148" t="s">
        <v>253</v>
      </c>
      <c r="D148">
        <v>70</v>
      </c>
      <c r="E148">
        <v>9</v>
      </c>
      <c r="F148">
        <v>1</v>
      </c>
      <c r="G148">
        <v>1</v>
      </c>
      <c r="H148">
        <v>1</v>
      </c>
      <c r="I148">
        <v>0</v>
      </c>
      <c r="J148">
        <v>4</v>
      </c>
      <c r="L148">
        <v>2</v>
      </c>
      <c r="M148">
        <v>16</v>
      </c>
      <c r="N148">
        <v>2</v>
      </c>
      <c r="O148">
        <v>7</v>
      </c>
      <c r="P148">
        <v>2</v>
      </c>
      <c r="Q148">
        <v>7</v>
      </c>
      <c r="R148">
        <v>2</v>
      </c>
      <c r="S148">
        <v>6</v>
      </c>
      <c r="T148">
        <v>4</v>
      </c>
      <c r="U148">
        <v>6</v>
      </c>
      <c r="V148">
        <v>2</v>
      </c>
      <c r="W148">
        <v>6</v>
      </c>
      <c r="X148">
        <v>3</v>
      </c>
      <c r="Y148">
        <v>2016</v>
      </c>
      <c r="Z148">
        <v>3</v>
      </c>
      <c r="AA148">
        <v>13</v>
      </c>
      <c r="AD148" t="s">
        <v>123</v>
      </c>
      <c r="AE148">
        <v>3</v>
      </c>
      <c r="AF148">
        <v>2</v>
      </c>
      <c r="AG148">
        <v>2</v>
      </c>
      <c r="AH148">
        <v>3</v>
      </c>
      <c r="AN148">
        <v>1</v>
      </c>
      <c r="AO148">
        <v>2</v>
      </c>
      <c r="AY148">
        <v>1</v>
      </c>
      <c r="BD148">
        <v>1</v>
      </c>
      <c r="BE148" t="s">
        <v>61</v>
      </c>
      <c r="BF148">
        <f>VLOOKUP($C148,'TIPI Scoring'!$C$1:$AB$1213,22,FALSE)</f>
        <v>5.5</v>
      </c>
      <c r="BG148">
        <f>VLOOKUP($C148,'TIPI Scoring'!$C$1:$AB$1213,23,FALSE)</f>
        <v>6</v>
      </c>
      <c r="BH148">
        <f>VLOOKUP($C148,'TIPI Scoring'!$C$1:$AB$1213,24,FALSE)</f>
        <v>6.5</v>
      </c>
      <c r="BI148">
        <f>VLOOKUP($C148,'TIPI Scoring'!$C$1:$AB$1213,25,FALSE)</f>
        <v>6</v>
      </c>
      <c r="BJ148">
        <f>VLOOKUP($C148,'TIPI Scoring'!$C$1:$AB$1213,26,FALSE)</f>
        <v>5.5</v>
      </c>
      <c r="BK148" t="s">
        <v>1650</v>
      </c>
      <c r="BL148" t="s">
        <v>1650</v>
      </c>
      <c r="BM148" t="s">
        <v>1650</v>
      </c>
      <c r="BN148" t="s">
        <v>1650</v>
      </c>
      <c r="BO148" t="s">
        <v>1650</v>
      </c>
      <c r="BP148">
        <v>4</v>
      </c>
    </row>
    <row r="149" spans="1:68" x14ac:dyDescent="0.2">
      <c r="A149">
        <v>148</v>
      </c>
      <c r="B149" s="2">
        <v>44095.439849537041</v>
      </c>
      <c r="C149" t="s">
        <v>254</v>
      </c>
      <c r="D149">
        <v>48</v>
      </c>
      <c r="E149">
        <v>5</v>
      </c>
      <c r="F149">
        <v>1</v>
      </c>
      <c r="G149">
        <v>1</v>
      </c>
      <c r="H149">
        <v>2</v>
      </c>
      <c r="I149">
        <v>0</v>
      </c>
      <c r="J149">
        <v>2</v>
      </c>
      <c r="L149">
        <v>1</v>
      </c>
      <c r="M149">
        <v>12</v>
      </c>
      <c r="N149">
        <v>2</v>
      </c>
      <c r="O149">
        <v>1</v>
      </c>
      <c r="P149">
        <v>4</v>
      </c>
      <c r="Q149">
        <v>5</v>
      </c>
      <c r="R149">
        <v>3</v>
      </c>
      <c r="S149">
        <v>6</v>
      </c>
      <c r="T149">
        <v>3</v>
      </c>
      <c r="U149">
        <v>3</v>
      </c>
      <c r="V149">
        <v>3</v>
      </c>
      <c r="W149">
        <v>5</v>
      </c>
      <c r="X149">
        <v>1</v>
      </c>
      <c r="Y149">
        <v>2008</v>
      </c>
      <c r="Z149">
        <v>1</v>
      </c>
      <c r="AA149">
        <v>13</v>
      </c>
      <c r="AD149" t="s">
        <v>255</v>
      </c>
      <c r="AE149">
        <v>3</v>
      </c>
      <c r="AF149">
        <v>3</v>
      </c>
      <c r="AG149">
        <v>1</v>
      </c>
      <c r="AH149">
        <v>2</v>
      </c>
      <c r="AM149">
        <v>1</v>
      </c>
      <c r="AO149">
        <v>2</v>
      </c>
      <c r="AX149">
        <v>1</v>
      </c>
      <c r="AY149">
        <v>1</v>
      </c>
      <c r="BA149">
        <v>1</v>
      </c>
      <c r="BE149" t="s">
        <v>66</v>
      </c>
      <c r="BF149">
        <f>VLOOKUP($C149,'TIPI Scoring'!$C$1:$AB$1213,22,FALSE)</f>
        <v>3</v>
      </c>
      <c r="BG149">
        <f>VLOOKUP($C149,'TIPI Scoring'!$C$1:$AB$1213,23,FALSE)</f>
        <v>3.5</v>
      </c>
      <c r="BH149">
        <f>VLOOKUP($C149,'TIPI Scoring'!$C$1:$AB$1213,24,FALSE)</f>
        <v>5</v>
      </c>
      <c r="BI149">
        <f>VLOOKUP($C149,'TIPI Scoring'!$C$1:$AB$1213,25,FALSE)</f>
        <v>5</v>
      </c>
      <c r="BJ149">
        <f>VLOOKUP($C149,'TIPI Scoring'!$C$1:$AB$1213,26,FALSE)</f>
        <v>6.5</v>
      </c>
      <c r="BK149" t="s">
        <v>1651</v>
      </c>
      <c r="BL149" t="s">
        <v>1649</v>
      </c>
      <c r="BM149" t="s">
        <v>1651</v>
      </c>
      <c r="BN149" t="s">
        <v>1650</v>
      </c>
      <c r="BO149" t="s">
        <v>1648</v>
      </c>
      <c r="BP149">
        <v>3</v>
      </c>
    </row>
    <row r="150" spans="1:68" x14ac:dyDescent="0.2">
      <c r="A150">
        <v>149</v>
      </c>
      <c r="B150" s="2">
        <v>44095.440671296295</v>
      </c>
      <c r="C150" t="s">
        <v>256</v>
      </c>
      <c r="D150">
        <v>47</v>
      </c>
      <c r="E150">
        <v>43</v>
      </c>
      <c r="F150">
        <v>2</v>
      </c>
      <c r="G150">
        <v>1</v>
      </c>
      <c r="H150">
        <v>2</v>
      </c>
      <c r="I150">
        <v>0</v>
      </c>
      <c r="J150">
        <v>4</v>
      </c>
      <c r="L150">
        <v>1</v>
      </c>
      <c r="M150">
        <v>9</v>
      </c>
      <c r="N150">
        <v>2</v>
      </c>
      <c r="O150">
        <v>1</v>
      </c>
      <c r="P150">
        <v>5</v>
      </c>
      <c r="Q150">
        <v>7</v>
      </c>
      <c r="R150">
        <v>5</v>
      </c>
      <c r="S150">
        <v>7</v>
      </c>
      <c r="T150">
        <v>7</v>
      </c>
      <c r="U150">
        <v>4</v>
      </c>
      <c r="V150">
        <v>4</v>
      </c>
      <c r="W150">
        <v>7</v>
      </c>
      <c r="X150">
        <v>6</v>
      </c>
      <c r="Y150">
        <v>2000</v>
      </c>
      <c r="Z150">
        <v>1</v>
      </c>
      <c r="AA150">
        <v>6</v>
      </c>
      <c r="AE150">
        <v>2</v>
      </c>
      <c r="AF150">
        <v>3</v>
      </c>
      <c r="AG150">
        <v>2</v>
      </c>
      <c r="AH150">
        <v>2</v>
      </c>
      <c r="AK150">
        <v>1</v>
      </c>
      <c r="AO150">
        <v>4</v>
      </c>
      <c r="AP150">
        <v>1</v>
      </c>
      <c r="AW150">
        <v>1</v>
      </c>
      <c r="AX150">
        <v>1</v>
      </c>
      <c r="BA150">
        <v>1</v>
      </c>
      <c r="BE150" t="s">
        <v>61</v>
      </c>
      <c r="BF150">
        <f>VLOOKUP($C150,'TIPI Scoring'!$C$1:$AB$1213,22,FALSE)</f>
        <v>1</v>
      </c>
      <c r="BG150">
        <f>VLOOKUP($C150,'TIPI Scoring'!$C$1:$AB$1213,23,FALSE)</f>
        <v>3.5</v>
      </c>
      <c r="BH150">
        <f>VLOOKUP($C150,'TIPI Scoring'!$C$1:$AB$1213,24,FALSE)</f>
        <v>5.5</v>
      </c>
      <c r="BI150">
        <f>VLOOKUP($C150,'TIPI Scoring'!$C$1:$AB$1213,25,FALSE)</f>
        <v>5</v>
      </c>
      <c r="BJ150">
        <f>VLOOKUP($C150,'TIPI Scoring'!$C$1:$AB$1213,26,FALSE)</f>
        <v>4.5</v>
      </c>
      <c r="BK150" t="s">
        <v>1649</v>
      </c>
      <c r="BL150" t="s">
        <v>1649</v>
      </c>
      <c r="BM150" t="s">
        <v>1650</v>
      </c>
      <c r="BN150" t="s">
        <v>1650</v>
      </c>
      <c r="BO150" t="s">
        <v>1651</v>
      </c>
      <c r="BP150">
        <v>5</v>
      </c>
    </row>
    <row r="151" spans="1:68" x14ac:dyDescent="0.2">
      <c r="A151">
        <v>150</v>
      </c>
      <c r="B151" s="2">
        <v>44095.441006944442</v>
      </c>
      <c r="C151" t="s">
        <v>257</v>
      </c>
      <c r="D151">
        <v>47</v>
      </c>
      <c r="E151">
        <v>46</v>
      </c>
      <c r="F151">
        <v>1</v>
      </c>
      <c r="G151">
        <v>1</v>
      </c>
      <c r="H151">
        <v>1</v>
      </c>
      <c r="I151">
        <v>0</v>
      </c>
      <c r="J151">
        <v>1</v>
      </c>
      <c r="L151">
        <v>1</v>
      </c>
      <c r="M151">
        <v>15</v>
      </c>
      <c r="N151">
        <v>2</v>
      </c>
      <c r="O151">
        <v>5</v>
      </c>
      <c r="P151">
        <v>3</v>
      </c>
      <c r="Q151">
        <v>5</v>
      </c>
      <c r="R151">
        <v>4</v>
      </c>
      <c r="S151">
        <v>5</v>
      </c>
      <c r="T151">
        <v>5</v>
      </c>
      <c r="U151">
        <v>5</v>
      </c>
      <c r="V151">
        <v>3</v>
      </c>
      <c r="W151">
        <v>5</v>
      </c>
      <c r="X151">
        <v>3</v>
      </c>
      <c r="Y151">
        <v>2013</v>
      </c>
      <c r="Z151">
        <v>4</v>
      </c>
      <c r="AA151">
        <v>13</v>
      </c>
      <c r="AD151" t="s">
        <v>258</v>
      </c>
      <c r="AE151">
        <v>2</v>
      </c>
      <c r="AF151">
        <v>1</v>
      </c>
      <c r="AG151">
        <v>2</v>
      </c>
      <c r="AH151">
        <v>2</v>
      </c>
      <c r="AJ151">
        <v>1</v>
      </c>
      <c r="AO151">
        <v>3</v>
      </c>
      <c r="AP151">
        <v>1</v>
      </c>
      <c r="AQ151">
        <v>1</v>
      </c>
      <c r="AT151">
        <v>1</v>
      </c>
      <c r="BC151">
        <v>1</v>
      </c>
      <c r="BE151" t="s">
        <v>61</v>
      </c>
      <c r="BF151">
        <f>VLOOKUP($C151,'TIPI Scoring'!$C$1:$AB$1213,22,FALSE)</f>
        <v>4</v>
      </c>
      <c r="BG151">
        <f>VLOOKUP($C151,'TIPI Scoring'!$C$1:$AB$1213,23,FALSE)</f>
        <v>5</v>
      </c>
      <c r="BH151">
        <f>VLOOKUP($C151,'TIPI Scoring'!$C$1:$AB$1213,24,FALSE)</f>
        <v>5</v>
      </c>
      <c r="BI151">
        <f>VLOOKUP($C151,'TIPI Scoring'!$C$1:$AB$1213,25,FALSE)</f>
        <v>4.5</v>
      </c>
      <c r="BJ151">
        <f>VLOOKUP($C151,'TIPI Scoring'!$C$1:$AB$1213,26,FALSE)</f>
        <v>5</v>
      </c>
      <c r="BK151" t="s">
        <v>1651</v>
      </c>
      <c r="BL151" t="s">
        <v>1651</v>
      </c>
      <c r="BM151" t="s">
        <v>1651</v>
      </c>
      <c r="BN151" t="s">
        <v>1651</v>
      </c>
      <c r="BO151" t="s">
        <v>1651</v>
      </c>
      <c r="BP151">
        <v>3</v>
      </c>
    </row>
    <row r="152" spans="1:68" x14ac:dyDescent="0.2">
      <c r="A152">
        <v>151</v>
      </c>
      <c r="B152" s="2">
        <v>44095.441030092596</v>
      </c>
      <c r="C152" t="s">
        <v>259</v>
      </c>
      <c r="D152">
        <v>45</v>
      </c>
      <c r="E152">
        <v>5</v>
      </c>
      <c r="F152">
        <v>1</v>
      </c>
      <c r="G152">
        <v>1</v>
      </c>
      <c r="H152">
        <v>2</v>
      </c>
      <c r="I152">
        <v>2</v>
      </c>
      <c r="J152">
        <v>1</v>
      </c>
      <c r="L152">
        <v>1</v>
      </c>
      <c r="M152">
        <v>20</v>
      </c>
      <c r="N152">
        <v>1</v>
      </c>
      <c r="O152">
        <v>7</v>
      </c>
      <c r="P152">
        <v>7</v>
      </c>
      <c r="Q152">
        <v>7</v>
      </c>
      <c r="R152">
        <v>6</v>
      </c>
      <c r="S152">
        <v>7</v>
      </c>
      <c r="T152">
        <v>7</v>
      </c>
      <c r="U152">
        <v>7</v>
      </c>
      <c r="V152">
        <v>7</v>
      </c>
      <c r="W152">
        <v>6</v>
      </c>
      <c r="X152">
        <v>7</v>
      </c>
      <c r="Y152">
        <v>2018</v>
      </c>
      <c r="Z152">
        <v>1</v>
      </c>
      <c r="AA152">
        <v>1</v>
      </c>
      <c r="AE152">
        <v>2</v>
      </c>
      <c r="AF152">
        <v>1</v>
      </c>
      <c r="AG152">
        <v>2</v>
      </c>
      <c r="AH152">
        <v>2</v>
      </c>
      <c r="AI152">
        <v>1</v>
      </c>
      <c r="AJ152">
        <v>1</v>
      </c>
      <c r="AK152">
        <v>1</v>
      </c>
      <c r="AM152">
        <v>1</v>
      </c>
      <c r="AO152">
        <v>5</v>
      </c>
      <c r="AP152">
        <v>1</v>
      </c>
      <c r="AQ152">
        <v>1</v>
      </c>
      <c r="AW152">
        <v>1</v>
      </c>
      <c r="AZ152">
        <v>1</v>
      </c>
      <c r="BA152">
        <v>1</v>
      </c>
      <c r="BB152">
        <v>1</v>
      </c>
      <c r="BC152">
        <v>1</v>
      </c>
      <c r="BE152" t="s">
        <v>66</v>
      </c>
      <c r="BF152">
        <f>VLOOKUP($C152,'TIPI Scoring'!$C$1:$AB$1213,22,FALSE)</f>
        <v>4</v>
      </c>
      <c r="BG152">
        <f>VLOOKUP($C152,'TIPI Scoring'!$C$1:$AB$1213,23,FALSE)</f>
        <v>4</v>
      </c>
      <c r="BH152">
        <f>VLOOKUP($C152,'TIPI Scoring'!$C$1:$AB$1213,24,FALSE)</f>
        <v>4</v>
      </c>
      <c r="BI152">
        <f>VLOOKUP($C152,'TIPI Scoring'!$C$1:$AB$1213,25,FALSE)</f>
        <v>4</v>
      </c>
      <c r="BJ152">
        <f>VLOOKUP($C152,'TIPI Scoring'!$C$1:$AB$1213,26,FALSE)</f>
        <v>4</v>
      </c>
      <c r="BK152" t="s">
        <v>1651</v>
      </c>
      <c r="BL152" t="s">
        <v>1649</v>
      </c>
      <c r="BM152" t="s">
        <v>1649</v>
      </c>
      <c r="BN152" t="s">
        <v>1651</v>
      </c>
      <c r="BO152" t="s">
        <v>1649</v>
      </c>
      <c r="BP152">
        <v>1</v>
      </c>
    </row>
    <row r="153" spans="1:68" x14ac:dyDescent="0.2">
      <c r="A153">
        <v>152</v>
      </c>
      <c r="B153" s="2">
        <v>44095.441087962965</v>
      </c>
      <c r="C153" t="s">
        <v>260</v>
      </c>
      <c r="D153">
        <v>58</v>
      </c>
      <c r="E153">
        <v>38</v>
      </c>
      <c r="F153">
        <v>2</v>
      </c>
      <c r="G153">
        <v>1</v>
      </c>
      <c r="H153">
        <v>3</v>
      </c>
      <c r="I153">
        <v>0</v>
      </c>
      <c r="J153">
        <v>6</v>
      </c>
      <c r="L153">
        <v>1</v>
      </c>
      <c r="M153">
        <v>12</v>
      </c>
      <c r="N153">
        <v>1</v>
      </c>
      <c r="O153">
        <v>5</v>
      </c>
      <c r="P153">
        <v>4</v>
      </c>
      <c r="Q153">
        <v>4</v>
      </c>
      <c r="R153">
        <v>4</v>
      </c>
      <c r="S153">
        <v>5</v>
      </c>
      <c r="T153">
        <v>3</v>
      </c>
      <c r="U153">
        <v>5</v>
      </c>
      <c r="V153">
        <v>4</v>
      </c>
      <c r="W153">
        <v>4</v>
      </c>
      <c r="X153">
        <v>4</v>
      </c>
      <c r="Y153">
        <v>2003</v>
      </c>
      <c r="Z153">
        <v>3</v>
      </c>
      <c r="AA153">
        <v>13</v>
      </c>
      <c r="AD153" t="s">
        <v>261</v>
      </c>
      <c r="AE153">
        <v>2</v>
      </c>
      <c r="AF153">
        <v>3</v>
      </c>
      <c r="AG153">
        <v>2</v>
      </c>
      <c r="AH153">
        <v>2</v>
      </c>
      <c r="AJ153">
        <v>1</v>
      </c>
      <c r="AO153">
        <v>3</v>
      </c>
      <c r="AP153">
        <v>1</v>
      </c>
      <c r="AU153">
        <v>1</v>
      </c>
      <c r="AX153">
        <v>1</v>
      </c>
      <c r="BD153">
        <v>1</v>
      </c>
      <c r="BE153" t="s">
        <v>58</v>
      </c>
      <c r="BF153">
        <f>VLOOKUP($C153,'TIPI Scoring'!$C$1:$AB$1213,22,FALSE)</f>
        <v>5</v>
      </c>
      <c r="BG153">
        <f>VLOOKUP($C153,'TIPI Scoring'!$C$1:$AB$1213,23,FALSE)</f>
        <v>4.5</v>
      </c>
      <c r="BH153">
        <f>VLOOKUP($C153,'TIPI Scoring'!$C$1:$AB$1213,24,FALSE)</f>
        <v>4</v>
      </c>
      <c r="BI153">
        <f>VLOOKUP($C153,'TIPI Scoring'!$C$1:$AB$1213,25,FALSE)</f>
        <v>4</v>
      </c>
      <c r="BJ153">
        <f>VLOOKUP($C153,'TIPI Scoring'!$C$1:$AB$1213,26,FALSE)</f>
        <v>4.5</v>
      </c>
      <c r="BK153" t="s">
        <v>1650</v>
      </c>
      <c r="BL153" t="s">
        <v>1651</v>
      </c>
      <c r="BM153" t="s">
        <v>1649</v>
      </c>
      <c r="BN153" t="s">
        <v>1651</v>
      </c>
      <c r="BO153" t="s">
        <v>1651</v>
      </c>
      <c r="BP153">
        <v>7</v>
      </c>
    </row>
    <row r="154" spans="1:68" x14ac:dyDescent="0.2">
      <c r="A154">
        <v>153</v>
      </c>
      <c r="B154" s="2">
        <v>44095.441666666666</v>
      </c>
      <c r="C154" t="s">
        <v>262</v>
      </c>
      <c r="D154">
        <v>45</v>
      </c>
      <c r="E154">
        <v>35</v>
      </c>
      <c r="F154">
        <v>2</v>
      </c>
      <c r="G154">
        <v>1</v>
      </c>
      <c r="H154">
        <v>2</v>
      </c>
      <c r="I154">
        <v>2</v>
      </c>
      <c r="J154">
        <v>1</v>
      </c>
      <c r="L154">
        <v>1</v>
      </c>
      <c r="M154">
        <v>2</v>
      </c>
      <c r="N154">
        <v>2</v>
      </c>
      <c r="O154">
        <v>5</v>
      </c>
      <c r="P154">
        <v>3</v>
      </c>
      <c r="Q154">
        <v>7</v>
      </c>
      <c r="R154">
        <v>5</v>
      </c>
      <c r="S154">
        <v>6</v>
      </c>
      <c r="T154">
        <v>3</v>
      </c>
      <c r="U154">
        <v>7</v>
      </c>
      <c r="V154">
        <v>3</v>
      </c>
      <c r="W154">
        <v>5</v>
      </c>
      <c r="X154">
        <v>3</v>
      </c>
      <c r="Y154">
        <v>2018</v>
      </c>
      <c r="Z154">
        <v>2</v>
      </c>
      <c r="AA154">
        <v>7</v>
      </c>
      <c r="AE154">
        <v>2</v>
      </c>
      <c r="AF154">
        <v>1</v>
      </c>
      <c r="AG154">
        <v>2</v>
      </c>
      <c r="AH154">
        <v>2</v>
      </c>
      <c r="AJ154">
        <v>1</v>
      </c>
      <c r="AO154">
        <v>5</v>
      </c>
      <c r="AP154">
        <v>1</v>
      </c>
      <c r="AU154">
        <v>1</v>
      </c>
      <c r="AV154">
        <v>1</v>
      </c>
      <c r="BA154">
        <v>1</v>
      </c>
      <c r="BE154" t="s">
        <v>63</v>
      </c>
      <c r="BF154">
        <f>VLOOKUP($C154,'TIPI Scoring'!$C$1:$AB$1213,22,FALSE)</f>
        <v>5</v>
      </c>
      <c r="BG154">
        <f>VLOOKUP($C154,'TIPI Scoring'!$C$1:$AB$1213,23,FALSE)</f>
        <v>6</v>
      </c>
      <c r="BH154">
        <f>VLOOKUP($C154,'TIPI Scoring'!$C$1:$AB$1213,24,FALSE)</f>
        <v>6</v>
      </c>
      <c r="BI154">
        <f>VLOOKUP($C154,'TIPI Scoring'!$C$1:$AB$1213,25,FALSE)</f>
        <v>4</v>
      </c>
      <c r="BJ154">
        <f>VLOOKUP($C154,'TIPI Scoring'!$C$1:$AB$1213,26,FALSE)</f>
        <v>5.5</v>
      </c>
      <c r="BK154" t="s">
        <v>1650</v>
      </c>
      <c r="BL154" t="s">
        <v>1650</v>
      </c>
      <c r="BM154" t="s">
        <v>1650</v>
      </c>
      <c r="BN154" t="s">
        <v>1651</v>
      </c>
      <c r="BO154" t="s">
        <v>1650</v>
      </c>
      <c r="BP154">
        <v>6</v>
      </c>
    </row>
    <row r="155" spans="1:68" x14ac:dyDescent="0.2">
      <c r="A155">
        <v>154</v>
      </c>
      <c r="B155" s="2">
        <v>44095.441840277781</v>
      </c>
      <c r="C155" t="s">
        <v>263</v>
      </c>
      <c r="D155">
        <v>61</v>
      </c>
      <c r="E155">
        <v>35</v>
      </c>
      <c r="F155">
        <v>1</v>
      </c>
      <c r="G155">
        <v>1</v>
      </c>
      <c r="H155">
        <v>2</v>
      </c>
      <c r="I155">
        <v>0</v>
      </c>
      <c r="J155">
        <v>1</v>
      </c>
      <c r="L155">
        <v>1</v>
      </c>
      <c r="M155">
        <v>11</v>
      </c>
      <c r="N155">
        <v>2</v>
      </c>
      <c r="O155">
        <v>6</v>
      </c>
      <c r="P155">
        <v>1</v>
      </c>
      <c r="Q155">
        <v>7</v>
      </c>
      <c r="R155">
        <v>1</v>
      </c>
      <c r="S155">
        <v>7</v>
      </c>
      <c r="T155">
        <v>6</v>
      </c>
      <c r="U155">
        <v>6</v>
      </c>
      <c r="V155">
        <v>1</v>
      </c>
      <c r="W155">
        <v>7</v>
      </c>
      <c r="X155">
        <v>5</v>
      </c>
      <c r="Y155">
        <v>2009</v>
      </c>
      <c r="Z155">
        <v>1</v>
      </c>
      <c r="AA155">
        <v>3</v>
      </c>
      <c r="AE155">
        <v>2</v>
      </c>
      <c r="AF155">
        <v>2</v>
      </c>
      <c r="AG155">
        <v>2</v>
      </c>
      <c r="AH155">
        <v>2</v>
      </c>
      <c r="AK155">
        <v>1</v>
      </c>
      <c r="AO155">
        <v>3</v>
      </c>
      <c r="AQ155">
        <v>1</v>
      </c>
      <c r="AU155">
        <v>1</v>
      </c>
      <c r="AW155">
        <v>1</v>
      </c>
      <c r="BA155">
        <v>1</v>
      </c>
      <c r="BE155" t="s">
        <v>63</v>
      </c>
      <c r="BF155">
        <f>VLOOKUP($C155,'TIPI Scoring'!$C$1:$AB$1213,22,FALSE)</f>
        <v>4</v>
      </c>
      <c r="BG155">
        <f>VLOOKUP($C155,'TIPI Scoring'!$C$1:$AB$1213,23,FALSE)</f>
        <v>6.5</v>
      </c>
      <c r="BH155">
        <f>VLOOKUP($C155,'TIPI Scoring'!$C$1:$AB$1213,24,FALSE)</f>
        <v>7</v>
      </c>
      <c r="BI155">
        <f>VLOOKUP($C155,'TIPI Scoring'!$C$1:$AB$1213,25,FALSE)</f>
        <v>7</v>
      </c>
      <c r="BJ155">
        <f>VLOOKUP($C155,'TIPI Scoring'!$C$1:$AB$1213,26,FALSE)</f>
        <v>5</v>
      </c>
      <c r="BK155" t="s">
        <v>1651</v>
      </c>
      <c r="BL155" t="s">
        <v>1648</v>
      </c>
      <c r="BM155" t="s">
        <v>1648</v>
      </c>
      <c r="BN155" t="s">
        <v>1648</v>
      </c>
      <c r="BO155" t="s">
        <v>1651</v>
      </c>
      <c r="BP155">
        <v>8</v>
      </c>
    </row>
    <row r="156" spans="1:68" x14ac:dyDescent="0.2">
      <c r="A156">
        <v>155</v>
      </c>
      <c r="B156" s="2">
        <v>44095.441863425927</v>
      </c>
      <c r="C156" t="s">
        <v>264</v>
      </c>
      <c r="D156">
        <v>41</v>
      </c>
      <c r="E156">
        <v>37</v>
      </c>
      <c r="F156">
        <v>1</v>
      </c>
      <c r="G156">
        <v>1</v>
      </c>
      <c r="H156">
        <v>2</v>
      </c>
      <c r="I156">
        <v>1</v>
      </c>
      <c r="J156">
        <v>1</v>
      </c>
      <c r="L156">
        <v>1</v>
      </c>
      <c r="M156">
        <v>3</v>
      </c>
      <c r="N156">
        <v>1</v>
      </c>
      <c r="O156">
        <v>5</v>
      </c>
      <c r="P156">
        <v>6</v>
      </c>
      <c r="Q156">
        <v>5</v>
      </c>
      <c r="R156">
        <v>6</v>
      </c>
      <c r="S156">
        <v>4</v>
      </c>
      <c r="T156">
        <v>6</v>
      </c>
      <c r="U156">
        <v>6</v>
      </c>
      <c r="V156">
        <v>5</v>
      </c>
      <c r="W156">
        <v>5</v>
      </c>
      <c r="X156">
        <v>5</v>
      </c>
      <c r="Y156">
        <v>2010</v>
      </c>
      <c r="Z156">
        <v>1</v>
      </c>
      <c r="AA156">
        <v>1</v>
      </c>
      <c r="AE156">
        <v>1</v>
      </c>
      <c r="AF156">
        <v>1</v>
      </c>
      <c r="AG156">
        <v>1</v>
      </c>
      <c r="AH156">
        <v>1</v>
      </c>
      <c r="AJ156">
        <v>1</v>
      </c>
      <c r="AO156">
        <v>5</v>
      </c>
      <c r="AQ156">
        <v>1</v>
      </c>
      <c r="BB156">
        <v>1</v>
      </c>
      <c r="BE156" t="s">
        <v>66</v>
      </c>
      <c r="BF156">
        <f>VLOOKUP($C156,'TIPI Scoring'!$C$1:$AB$1213,22,FALSE)</f>
        <v>3.5</v>
      </c>
      <c r="BG156">
        <f>VLOOKUP($C156,'TIPI Scoring'!$C$1:$AB$1213,23,FALSE)</f>
        <v>4</v>
      </c>
      <c r="BH156">
        <f>VLOOKUP($C156,'TIPI Scoring'!$C$1:$AB$1213,24,FALSE)</f>
        <v>4</v>
      </c>
      <c r="BI156">
        <f>VLOOKUP($C156,'TIPI Scoring'!$C$1:$AB$1213,25,FALSE)</f>
        <v>3.5</v>
      </c>
      <c r="BJ156">
        <f>VLOOKUP($C156,'TIPI Scoring'!$C$1:$AB$1213,26,FALSE)</f>
        <v>3.5</v>
      </c>
      <c r="BK156" t="s">
        <v>1651</v>
      </c>
      <c r="BL156" t="s">
        <v>1649</v>
      </c>
      <c r="BM156" t="s">
        <v>1649</v>
      </c>
      <c r="BN156" t="s">
        <v>1651</v>
      </c>
      <c r="BO156" t="s">
        <v>1649</v>
      </c>
      <c r="BP156">
        <v>1</v>
      </c>
    </row>
    <row r="157" spans="1:68" x14ac:dyDescent="0.2">
      <c r="A157">
        <v>156</v>
      </c>
      <c r="B157" s="2">
        <v>44095.442326388889</v>
      </c>
      <c r="C157" t="s">
        <v>265</v>
      </c>
      <c r="D157">
        <v>58</v>
      </c>
      <c r="E157">
        <v>38</v>
      </c>
      <c r="F157">
        <v>1</v>
      </c>
      <c r="G157">
        <v>1</v>
      </c>
      <c r="H157">
        <v>3</v>
      </c>
      <c r="I157">
        <v>0</v>
      </c>
      <c r="J157">
        <v>1</v>
      </c>
      <c r="L157">
        <v>2</v>
      </c>
      <c r="M157">
        <v>28</v>
      </c>
      <c r="N157">
        <v>2</v>
      </c>
      <c r="O157">
        <v>5</v>
      </c>
      <c r="P157">
        <v>2</v>
      </c>
      <c r="Q157">
        <v>6</v>
      </c>
      <c r="R157">
        <v>3</v>
      </c>
      <c r="S157">
        <v>6</v>
      </c>
      <c r="T157">
        <v>5</v>
      </c>
      <c r="U157">
        <v>5</v>
      </c>
      <c r="V157">
        <v>1</v>
      </c>
      <c r="W157">
        <v>6</v>
      </c>
      <c r="X157">
        <v>3</v>
      </c>
      <c r="Y157">
        <v>2013</v>
      </c>
      <c r="Z157">
        <v>4</v>
      </c>
      <c r="AA157">
        <v>1</v>
      </c>
      <c r="AE157">
        <v>2</v>
      </c>
      <c r="AF157">
        <v>2</v>
      </c>
      <c r="AG157">
        <v>2</v>
      </c>
      <c r="AH157">
        <v>2</v>
      </c>
      <c r="AN157">
        <v>1</v>
      </c>
      <c r="AO157">
        <v>2</v>
      </c>
      <c r="AT157">
        <v>1</v>
      </c>
      <c r="AU157">
        <v>1</v>
      </c>
      <c r="AV157">
        <v>1</v>
      </c>
      <c r="BC157">
        <v>1</v>
      </c>
      <c r="BE157" t="s">
        <v>58</v>
      </c>
      <c r="BF157">
        <f>VLOOKUP($C157,'TIPI Scoring'!$C$1:$AB$1213,22,FALSE)</f>
        <v>4</v>
      </c>
      <c r="BG157">
        <f>VLOOKUP($C157,'TIPI Scoring'!$C$1:$AB$1213,23,FALSE)</f>
        <v>5.5</v>
      </c>
      <c r="BH157">
        <f>VLOOKUP($C157,'TIPI Scoring'!$C$1:$AB$1213,24,FALSE)</f>
        <v>6.5</v>
      </c>
      <c r="BI157">
        <f>VLOOKUP($C157,'TIPI Scoring'!$C$1:$AB$1213,25,FALSE)</f>
        <v>5.5</v>
      </c>
      <c r="BJ157">
        <f>VLOOKUP($C157,'TIPI Scoring'!$C$1:$AB$1213,26,FALSE)</f>
        <v>5.5</v>
      </c>
      <c r="BK157" t="s">
        <v>1651</v>
      </c>
      <c r="BL157" t="s">
        <v>1650</v>
      </c>
      <c r="BM157" t="s">
        <v>1650</v>
      </c>
      <c r="BN157" t="s">
        <v>1650</v>
      </c>
      <c r="BO157" t="s">
        <v>1650</v>
      </c>
      <c r="BP157">
        <v>6</v>
      </c>
    </row>
    <row r="158" spans="1:68" x14ac:dyDescent="0.2">
      <c r="A158">
        <v>157</v>
      </c>
      <c r="B158" s="2">
        <v>44095.443113425928</v>
      </c>
      <c r="C158" t="s">
        <v>266</v>
      </c>
      <c r="D158">
        <v>46</v>
      </c>
      <c r="E158">
        <v>32</v>
      </c>
      <c r="F158">
        <v>1</v>
      </c>
      <c r="G158">
        <v>1</v>
      </c>
      <c r="H158">
        <v>2</v>
      </c>
      <c r="I158">
        <v>2</v>
      </c>
      <c r="J158">
        <v>1</v>
      </c>
      <c r="L158">
        <v>1</v>
      </c>
      <c r="M158">
        <v>10</v>
      </c>
      <c r="N158">
        <v>1</v>
      </c>
      <c r="O158">
        <v>4</v>
      </c>
      <c r="P158">
        <v>2</v>
      </c>
      <c r="Q158">
        <v>7</v>
      </c>
      <c r="R158">
        <v>3</v>
      </c>
      <c r="S158">
        <v>7</v>
      </c>
      <c r="T158">
        <v>5</v>
      </c>
      <c r="U158">
        <v>6</v>
      </c>
      <c r="V158">
        <v>3</v>
      </c>
      <c r="W158">
        <v>7</v>
      </c>
      <c r="X158">
        <v>2</v>
      </c>
      <c r="Y158">
        <v>2016</v>
      </c>
      <c r="Z158">
        <v>1</v>
      </c>
      <c r="AA158">
        <v>1</v>
      </c>
      <c r="AE158">
        <v>1</v>
      </c>
      <c r="AF158">
        <v>1</v>
      </c>
      <c r="AG158">
        <v>3</v>
      </c>
      <c r="AH158">
        <v>3</v>
      </c>
      <c r="AI158">
        <v>1</v>
      </c>
      <c r="AJ158">
        <v>1</v>
      </c>
      <c r="AK158">
        <v>1</v>
      </c>
      <c r="AL158">
        <v>1</v>
      </c>
      <c r="AM158">
        <v>1</v>
      </c>
      <c r="AO158">
        <v>4</v>
      </c>
      <c r="AP158">
        <v>1</v>
      </c>
      <c r="AT158">
        <v>1</v>
      </c>
      <c r="AW158">
        <v>1</v>
      </c>
      <c r="AZ158">
        <v>1</v>
      </c>
      <c r="BA158">
        <v>1</v>
      </c>
      <c r="BC158">
        <v>1</v>
      </c>
      <c r="BE158" t="s">
        <v>58</v>
      </c>
      <c r="BF158">
        <f>VLOOKUP($C158,'TIPI Scoring'!$C$1:$AB$1213,22,FALSE)</f>
        <v>3.5</v>
      </c>
      <c r="BG158">
        <f>VLOOKUP($C158,'TIPI Scoring'!$C$1:$AB$1213,23,FALSE)</f>
        <v>6</v>
      </c>
      <c r="BH158">
        <f>VLOOKUP($C158,'TIPI Scoring'!$C$1:$AB$1213,24,FALSE)</f>
        <v>6</v>
      </c>
      <c r="BI158">
        <f>VLOOKUP($C158,'TIPI Scoring'!$C$1:$AB$1213,25,FALSE)</f>
        <v>6</v>
      </c>
      <c r="BJ158">
        <f>VLOOKUP($C158,'TIPI Scoring'!$C$1:$AB$1213,26,FALSE)</f>
        <v>6.5</v>
      </c>
      <c r="BK158" t="s">
        <v>1651</v>
      </c>
      <c r="BL158" t="s">
        <v>1650</v>
      </c>
      <c r="BM158" t="s">
        <v>1650</v>
      </c>
      <c r="BN158" t="s">
        <v>1650</v>
      </c>
      <c r="BO158" t="s">
        <v>1648</v>
      </c>
      <c r="BP158">
        <v>8</v>
      </c>
    </row>
    <row r="159" spans="1:68" x14ac:dyDescent="0.2">
      <c r="A159">
        <v>158</v>
      </c>
      <c r="B159" s="2">
        <v>44095.44425925926</v>
      </c>
      <c r="C159" t="s">
        <v>267</v>
      </c>
      <c r="D159">
        <v>67</v>
      </c>
      <c r="E159">
        <v>43</v>
      </c>
      <c r="F159">
        <v>1</v>
      </c>
      <c r="G159">
        <v>1</v>
      </c>
      <c r="H159">
        <v>2</v>
      </c>
      <c r="I159">
        <v>0</v>
      </c>
      <c r="J159">
        <v>4</v>
      </c>
      <c r="L159">
        <v>2</v>
      </c>
      <c r="M159">
        <v>4</v>
      </c>
      <c r="N159">
        <v>2</v>
      </c>
      <c r="O159">
        <v>5</v>
      </c>
      <c r="P159">
        <v>1</v>
      </c>
      <c r="Q159">
        <v>7</v>
      </c>
      <c r="R159">
        <v>2</v>
      </c>
      <c r="S159">
        <v>5</v>
      </c>
      <c r="T159">
        <v>6</v>
      </c>
      <c r="U159">
        <v>7</v>
      </c>
      <c r="V159">
        <v>1</v>
      </c>
      <c r="W159">
        <v>5</v>
      </c>
      <c r="X159">
        <v>3</v>
      </c>
      <c r="Y159">
        <v>2016</v>
      </c>
      <c r="Z159">
        <v>2</v>
      </c>
      <c r="AA159">
        <v>13</v>
      </c>
      <c r="AD159" t="s">
        <v>60</v>
      </c>
      <c r="AE159">
        <v>2</v>
      </c>
      <c r="AF159">
        <v>2</v>
      </c>
      <c r="AG159">
        <v>2</v>
      </c>
      <c r="AH159">
        <v>2</v>
      </c>
      <c r="AI159">
        <v>1</v>
      </c>
      <c r="AM159">
        <v>1</v>
      </c>
      <c r="AO159">
        <v>5</v>
      </c>
      <c r="AT159">
        <v>1</v>
      </c>
      <c r="AV159">
        <v>1</v>
      </c>
      <c r="AX159">
        <v>1</v>
      </c>
      <c r="AZ159">
        <v>1</v>
      </c>
      <c r="BA159">
        <v>1</v>
      </c>
      <c r="BE159" t="s">
        <v>61</v>
      </c>
      <c r="BF159">
        <f>VLOOKUP($C159,'TIPI Scoring'!$C$1:$AB$1213,22,FALSE)</f>
        <v>3.5</v>
      </c>
      <c r="BG159">
        <f>VLOOKUP($C159,'TIPI Scoring'!$C$1:$AB$1213,23,FALSE)</f>
        <v>7</v>
      </c>
      <c r="BH159">
        <f>VLOOKUP($C159,'TIPI Scoring'!$C$1:$AB$1213,24,FALSE)</f>
        <v>7</v>
      </c>
      <c r="BI159">
        <f>VLOOKUP($C159,'TIPI Scoring'!$C$1:$AB$1213,25,FALSE)</f>
        <v>5.5</v>
      </c>
      <c r="BJ159">
        <f>VLOOKUP($C159,'TIPI Scoring'!$C$1:$AB$1213,26,FALSE)</f>
        <v>5</v>
      </c>
      <c r="BK159" t="s">
        <v>1651</v>
      </c>
      <c r="BL159" t="s">
        <v>1648</v>
      </c>
      <c r="BM159" t="s">
        <v>1648</v>
      </c>
      <c r="BN159" t="s">
        <v>1650</v>
      </c>
      <c r="BO159" t="s">
        <v>1651</v>
      </c>
      <c r="BP159">
        <v>2</v>
      </c>
    </row>
    <row r="160" spans="1:68" x14ac:dyDescent="0.2">
      <c r="A160">
        <v>159</v>
      </c>
      <c r="B160" s="2">
        <v>44095.444340277776</v>
      </c>
      <c r="C160" t="s">
        <v>268</v>
      </c>
      <c r="D160">
        <v>31</v>
      </c>
      <c r="E160">
        <v>13</v>
      </c>
      <c r="F160">
        <v>1</v>
      </c>
      <c r="G160">
        <v>1</v>
      </c>
      <c r="H160">
        <v>2</v>
      </c>
      <c r="I160">
        <v>1</v>
      </c>
      <c r="J160">
        <v>3</v>
      </c>
      <c r="L160">
        <v>1</v>
      </c>
      <c r="M160">
        <v>4</v>
      </c>
      <c r="N160">
        <v>2</v>
      </c>
      <c r="O160">
        <v>4</v>
      </c>
      <c r="P160">
        <v>5</v>
      </c>
      <c r="Q160">
        <v>6</v>
      </c>
      <c r="R160">
        <v>2</v>
      </c>
      <c r="S160">
        <v>6</v>
      </c>
      <c r="T160">
        <v>6</v>
      </c>
      <c r="U160">
        <v>5</v>
      </c>
      <c r="V160">
        <v>3</v>
      </c>
      <c r="W160">
        <v>4</v>
      </c>
      <c r="X160">
        <v>4</v>
      </c>
      <c r="Y160">
        <v>2011</v>
      </c>
      <c r="Z160">
        <v>1</v>
      </c>
      <c r="AA160">
        <v>3</v>
      </c>
      <c r="AE160">
        <v>1</v>
      </c>
      <c r="AF160">
        <v>1</v>
      </c>
      <c r="AG160">
        <v>1</v>
      </c>
      <c r="AH160">
        <v>2</v>
      </c>
      <c r="AI160">
        <v>1</v>
      </c>
      <c r="AO160">
        <v>2</v>
      </c>
      <c r="AP160">
        <v>1</v>
      </c>
      <c r="AR160">
        <v>1</v>
      </c>
      <c r="AV160">
        <v>1</v>
      </c>
      <c r="BA160">
        <v>1</v>
      </c>
      <c r="BC160">
        <v>1</v>
      </c>
      <c r="BE160" t="s">
        <v>63</v>
      </c>
      <c r="BF160">
        <f>VLOOKUP($C160,'TIPI Scoring'!$C$1:$AB$1213,22,FALSE)</f>
        <v>3</v>
      </c>
      <c r="BG160">
        <f>VLOOKUP($C160,'TIPI Scoring'!$C$1:$AB$1213,23,FALSE)</f>
        <v>4</v>
      </c>
      <c r="BH160">
        <f>VLOOKUP($C160,'TIPI Scoring'!$C$1:$AB$1213,24,FALSE)</f>
        <v>5.5</v>
      </c>
      <c r="BI160">
        <f>VLOOKUP($C160,'TIPI Scoring'!$C$1:$AB$1213,25,FALSE)</f>
        <v>5</v>
      </c>
      <c r="BJ160">
        <f>VLOOKUP($C160,'TIPI Scoring'!$C$1:$AB$1213,26,FALSE)</f>
        <v>5</v>
      </c>
      <c r="BK160" t="s">
        <v>1651</v>
      </c>
      <c r="BL160" t="s">
        <v>1649</v>
      </c>
      <c r="BM160" t="s">
        <v>1650</v>
      </c>
      <c r="BN160" t="s">
        <v>1650</v>
      </c>
      <c r="BO160" t="s">
        <v>1651</v>
      </c>
      <c r="BP160">
        <v>3</v>
      </c>
    </row>
    <row r="161" spans="1:68" x14ac:dyDescent="0.2">
      <c r="A161">
        <v>160</v>
      </c>
      <c r="B161" s="2">
        <v>44095.444606481484</v>
      </c>
      <c r="C161" t="s">
        <v>269</v>
      </c>
      <c r="D161">
        <v>51</v>
      </c>
      <c r="E161">
        <v>5</v>
      </c>
      <c r="F161">
        <v>1</v>
      </c>
      <c r="G161">
        <v>1</v>
      </c>
      <c r="H161">
        <v>1</v>
      </c>
      <c r="I161">
        <v>0</v>
      </c>
      <c r="J161">
        <v>1</v>
      </c>
      <c r="L161">
        <v>1</v>
      </c>
      <c r="M161">
        <v>3</v>
      </c>
      <c r="N161">
        <v>2</v>
      </c>
      <c r="O161">
        <v>4</v>
      </c>
      <c r="P161">
        <v>4</v>
      </c>
      <c r="Q161">
        <v>7</v>
      </c>
      <c r="R161">
        <v>4</v>
      </c>
      <c r="S161">
        <v>4</v>
      </c>
      <c r="T161">
        <v>4</v>
      </c>
      <c r="U161">
        <v>4</v>
      </c>
      <c r="V161">
        <v>3</v>
      </c>
      <c r="W161">
        <v>4</v>
      </c>
      <c r="X161">
        <v>4</v>
      </c>
      <c r="Y161">
        <v>2016</v>
      </c>
      <c r="Z161">
        <v>1</v>
      </c>
      <c r="AA161">
        <v>14</v>
      </c>
      <c r="AE161">
        <v>2</v>
      </c>
      <c r="AF161">
        <v>2</v>
      </c>
      <c r="AG161">
        <v>2</v>
      </c>
      <c r="AH161">
        <v>2</v>
      </c>
      <c r="AI161">
        <v>1</v>
      </c>
      <c r="AJ161">
        <v>1</v>
      </c>
      <c r="AK161">
        <v>1</v>
      </c>
      <c r="AO161">
        <v>2</v>
      </c>
      <c r="AT161">
        <v>1</v>
      </c>
      <c r="BA161">
        <v>1</v>
      </c>
      <c r="BC161">
        <v>1</v>
      </c>
      <c r="BE161" t="s">
        <v>66</v>
      </c>
      <c r="BF161">
        <f>VLOOKUP($C161,'TIPI Scoring'!$C$1:$AB$1213,22,FALSE)</f>
        <v>4</v>
      </c>
      <c r="BG161">
        <f>VLOOKUP($C161,'TIPI Scoring'!$C$1:$AB$1213,23,FALSE)</f>
        <v>4</v>
      </c>
      <c r="BH161">
        <f>VLOOKUP($C161,'TIPI Scoring'!$C$1:$AB$1213,24,FALSE)</f>
        <v>6</v>
      </c>
      <c r="BI161">
        <f>VLOOKUP($C161,'TIPI Scoring'!$C$1:$AB$1213,25,FALSE)</f>
        <v>4</v>
      </c>
      <c r="BJ161">
        <f>VLOOKUP($C161,'TIPI Scoring'!$C$1:$AB$1213,26,FALSE)</f>
        <v>4</v>
      </c>
      <c r="BK161" t="s">
        <v>1651</v>
      </c>
      <c r="BL161" t="s">
        <v>1649</v>
      </c>
      <c r="BM161" t="s">
        <v>1650</v>
      </c>
      <c r="BN161" t="s">
        <v>1651</v>
      </c>
      <c r="BO161" t="s">
        <v>1649</v>
      </c>
      <c r="BP161">
        <v>7</v>
      </c>
    </row>
    <row r="162" spans="1:68" x14ac:dyDescent="0.2">
      <c r="A162">
        <v>161</v>
      </c>
      <c r="B162" s="2">
        <v>44095.445543981485</v>
      </c>
      <c r="C162" t="s">
        <v>270</v>
      </c>
      <c r="D162">
        <v>30</v>
      </c>
      <c r="E162">
        <v>5</v>
      </c>
      <c r="F162">
        <v>1</v>
      </c>
      <c r="G162">
        <v>1</v>
      </c>
      <c r="H162">
        <v>3</v>
      </c>
      <c r="I162">
        <v>3</v>
      </c>
      <c r="J162">
        <v>1</v>
      </c>
      <c r="L162">
        <v>1</v>
      </c>
      <c r="M162">
        <v>7</v>
      </c>
      <c r="N162">
        <v>1</v>
      </c>
      <c r="O162">
        <v>7</v>
      </c>
      <c r="P162">
        <v>5</v>
      </c>
      <c r="Q162">
        <v>2</v>
      </c>
      <c r="R162">
        <v>6</v>
      </c>
      <c r="S162">
        <v>7</v>
      </c>
      <c r="T162">
        <v>2</v>
      </c>
      <c r="U162">
        <v>6</v>
      </c>
      <c r="V162">
        <v>3</v>
      </c>
      <c r="W162">
        <v>5</v>
      </c>
      <c r="X162">
        <v>5</v>
      </c>
      <c r="Y162">
        <v>2019</v>
      </c>
      <c r="Z162">
        <v>1</v>
      </c>
      <c r="AA162">
        <v>3</v>
      </c>
      <c r="AE162">
        <v>1</v>
      </c>
      <c r="AF162">
        <v>1</v>
      </c>
      <c r="AG162">
        <v>1</v>
      </c>
      <c r="AH162">
        <v>2</v>
      </c>
      <c r="AI162">
        <v>1</v>
      </c>
      <c r="AJ162">
        <v>1</v>
      </c>
      <c r="AL162">
        <v>1</v>
      </c>
      <c r="AM162">
        <v>1</v>
      </c>
      <c r="AO162">
        <v>1</v>
      </c>
      <c r="AP162">
        <v>1</v>
      </c>
      <c r="AT162">
        <v>1</v>
      </c>
      <c r="AW162">
        <v>1</v>
      </c>
      <c r="AZ162">
        <v>1</v>
      </c>
      <c r="BB162">
        <v>1</v>
      </c>
      <c r="BC162">
        <v>1</v>
      </c>
      <c r="BE162" t="s">
        <v>66</v>
      </c>
      <c r="BF162">
        <f>VLOOKUP($C162,'TIPI Scoring'!$C$1:$AB$1213,22,FALSE)</f>
        <v>6.5</v>
      </c>
      <c r="BG162">
        <f>VLOOKUP($C162,'TIPI Scoring'!$C$1:$AB$1213,23,FALSE)</f>
        <v>4.5</v>
      </c>
      <c r="BH162">
        <f>VLOOKUP($C162,'TIPI Scoring'!$C$1:$AB$1213,24,FALSE)</f>
        <v>3.5</v>
      </c>
      <c r="BI162">
        <f>VLOOKUP($C162,'TIPI Scoring'!$C$1:$AB$1213,25,FALSE)</f>
        <v>3.5</v>
      </c>
      <c r="BJ162">
        <f>VLOOKUP($C162,'TIPI Scoring'!$C$1:$AB$1213,26,FALSE)</f>
        <v>5</v>
      </c>
      <c r="BK162" t="s">
        <v>1648</v>
      </c>
      <c r="BL162" t="s">
        <v>1651</v>
      </c>
      <c r="BM162" t="s">
        <v>1649</v>
      </c>
      <c r="BN162" t="s">
        <v>1651</v>
      </c>
      <c r="BO162" t="s">
        <v>1651</v>
      </c>
      <c r="BP162">
        <v>7</v>
      </c>
    </row>
    <row r="163" spans="1:68" x14ac:dyDescent="0.2">
      <c r="A163">
        <v>162</v>
      </c>
      <c r="B163" s="2">
        <v>44095.445694444446</v>
      </c>
      <c r="C163" t="s">
        <v>271</v>
      </c>
      <c r="D163">
        <v>53</v>
      </c>
      <c r="E163">
        <v>43</v>
      </c>
      <c r="F163">
        <v>1</v>
      </c>
      <c r="G163">
        <v>1</v>
      </c>
      <c r="H163">
        <v>3</v>
      </c>
      <c r="I163">
        <v>0</v>
      </c>
      <c r="J163">
        <v>1</v>
      </c>
      <c r="L163">
        <v>2</v>
      </c>
      <c r="M163">
        <v>3</v>
      </c>
      <c r="N163">
        <v>2</v>
      </c>
      <c r="O163">
        <v>4</v>
      </c>
      <c r="P163">
        <v>4</v>
      </c>
      <c r="Q163">
        <v>6</v>
      </c>
      <c r="R163">
        <v>5</v>
      </c>
      <c r="S163">
        <v>4</v>
      </c>
      <c r="T163">
        <v>4</v>
      </c>
      <c r="U163">
        <v>3</v>
      </c>
      <c r="V163">
        <v>2</v>
      </c>
      <c r="W163">
        <v>4</v>
      </c>
      <c r="X163">
        <v>3</v>
      </c>
      <c r="Y163">
        <v>2017</v>
      </c>
      <c r="Z163">
        <v>2</v>
      </c>
      <c r="AA163">
        <v>5</v>
      </c>
      <c r="AE163">
        <v>2</v>
      </c>
      <c r="AF163">
        <v>3</v>
      </c>
      <c r="AG163">
        <v>2</v>
      </c>
      <c r="AH163">
        <v>2</v>
      </c>
      <c r="AJ163">
        <v>1</v>
      </c>
      <c r="AM163">
        <v>1</v>
      </c>
      <c r="AO163">
        <v>2</v>
      </c>
      <c r="AP163">
        <v>1</v>
      </c>
      <c r="AT163">
        <v>1</v>
      </c>
      <c r="AU163">
        <v>1</v>
      </c>
      <c r="BC163">
        <v>1</v>
      </c>
      <c r="BE163" t="s">
        <v>61</v>
      </c>
      <c r="BF163">
        <f>VLOOKUP($C163,'TIPI Scoring'!$C$1:$AB$1213,22,FALSE)</f>
        <v>4</v>
      </c>
      <c r="BG163">
        <f>VLOOKUP($C163,'TIPI Scoring'!$C$1:$AB$1213,23,FALSE)</f>
        <v>3.5</v>
      </c>
      <c r="BH163">
        <f>VLOOKUP($C163,'TIPI Scoring'!$C$1:$AB$1213,24,FALSE)</f>
        <v>6</v>
      </c>
      <c r="BI163">
        <f>VLOOKUP($C163,'TIPI Scoring'!$C$1:$AB$1213,25,FALSE)</f>
        <v>3.5</v>
      </c>
      <c r="BJ163">
        <f>VLOOKUP($C163,'TIPI Scoring'!$C$1:$AB$1213,26,FALSE)</f>
        <v>4.5</v>
      </c>
      <c r="BK163" t="s">
        <v>1651</v>
      </c>
      <c r="BL163" t="s">
        <v>1649</v>
      </c>
      <c r="BM163" t="s">
        <v>1650</v>
      </c>
      <c r="BN163" t="s">
        <v>1651</v>
      </c>
      <c r="BO163" t="s">
        <v>1651</v>
      </c>
      <c r="BP163">
        <v>7</v>
      </c>
    </row>
    <row r="164" spans="1:68" x14ac:dyDescent="0.2">
      <c r="A164">
        <v>163</v>
      </c>
      <c r="B164" s="2">
        <v>44095.446111111109</v>
      </c>
      <c r="C164" t="s">
        <v>272</v>
      </c>
      <c r="D164">
        <v>22</v>
      </c>
      <c r="E164">
        <v>32</v>
      </c>
      <c r="F164">
        <v>1</v>
      </c>
      <c r="G164">
        <v>1</v>
      </c>
      <c r="H164">
        <v>3</v>
      </c>
      <c r="I164">
        <v>2</v>
      </c>
      <c r="J164">
        <v>2</v>
      </c>
      <c r="L164">
        <v>1</v>
      </c>
      <c r="M164">
        <v>4</v>
      </c>
      <c r="N164">
        <v>1</v>
      </c>
      <c r="O164">
        <v>2</v>
      </c>
      <c r="P164">
        <v>2</v>
      </c>
      <c r="Q164">
        <v>1</v>
      </c>
      <c r="R164">
        <v>1</v>
      </c>
      <c r="S164">
        <v>2</v>
      </c>
      <c r="T164">
        <v>4</v>
      </c>
      <c r="U164">
        <v>2</v>
      </c>
      <c r="V164">
        <v>5</v>
      </c>
      <c r="W164">
        <v>3</v>
      </c>
      <c r="X164">
        <v>3</v>
      </c>
      <c r="Y164">
        <v>2019</v>
      </c>
      <c r="Z164">
        <v>1</v>
      </c>
      <c r="AA164">
        <v>1</v>
      </c>
      <c r="AE164">
        <v>1</v>
      </c>
      <c r="AF164">
        <v>1</v>
      </c>
      <c r="AG164">
        <v>1</v>
      </c>
      <c r="AH164">
        <v>1</v>
      </c>
      <c r="AJ164">
        <v>1</v>
      </c>
      <c r="AK164">
        <v>1</v>
      </c>
      <c r="AL164">
        <v>1</v>
      </c>
      <c r="AM164">
        <v>1</v>
      </c>
      <c r="AO164">
        <v>3</v>
      </c>
      <c r="AP164">
        <v>1</v>
      </c>
      <c r="AR164">
        <v>1</v>
      </c>
      <c r="AU164">
        <v>1</v>
      </c>
      <c r="BA164">
        <v>1</v>
      </c>
      <c r="BB164">
        <v>1</v>
      </c>
      <c r="BC164">
        <v>1</v>
      </c>
      <c r="BE164" t="s">
        <v>58</v>
      </c>
      <c r="BF164">
        <f>VLOOKUP($C164,'TIPI Scoring'!$C$1:$AB$1213,22,FALSE)</f>
        <v>3</v>
      </c>
      <c r="BG164">
        <f>VLOOKUP($C164,'TIPI Scoring'!$C$1:$AB$1213,23,FALSE)</f>
        <v>4</v>
      </c>
      <c r="BH164">
        <f>VLOOKUP($C164,'TIPI Scoring'!$C$1:$AB$1213,24,FALSE)</f>
        <v>2</v>
      </c>
      <c r="BI164">
        <f>VLOOKUP($C164,'TIPI Scoring'!$C$1:$AB$1213,25,FALSE)</f>
        <v>5</v>
      </c>
      <c r="BJ164">
        <f>VLOOKUP($C164,'TIPI Scoring'!$C$1:$AB$1213,26,FALSE)</f>
        <v>3.5</v>
      </c>
      <c r="BK164" t="s">
        <v>1651</v>
      </c>
      <c r="BL164" t="s">
        <v>1649</v>
      </c>
      <c r="BM164" t="s">
        <v>1649</v>
      </c>
      <c r="BN164" t="s">
        <v>1650</v>
      </c>
      <c r="BO164" t="s">
        <v>1649</v>
      </c>
      <c r="BP164">
        <v>1</v>
      </c>
    </row>
    <row r="165" spans="1:68" x14ac:dyDescent="0.2">
      <c r="A165">
        <v>164</v>
      </c>
      <c r="B165" s="2">
        <v>44095.446319444447</v>
      </c>
      <c r="C165" t="s">
        <v>273</v>
      </c>
      <c r="D165">
        <v>61</v>
      </c>
      <c r="E165">
        <v>5</v>
      </c>
      <c r="F165">
        <v>2</v>
      </c>
      <c r="G165">
        <v>1</v>
      </c>
      <c r="H165">
        <v>2</v>
      </c>
      <c r="I165">
        <v>0</v>
      </c>
      <c r="J165">
        <v>4</v>
      </c>
      <c r="L165">
        <v>2</v>
      </c>
      <c r="M165">
        <v>25</v>
      </c>
      <c r="N165">
        <v>1</v>
      </c>
      <c r="O165">
        <v>3</v>
      </c>
      <c r="P165">
        <v>3</v>
      </c>
      <c r="Q165">
        <v>7</v>
      </c>
      <c r="R165">
        <v>1</v>
      </c>
      <c r="S165">
        <v>6</v>
      </c>
      <c r="T165">
        <v>2</v>
      </c>
      <c r="U165">
        <v>4</v>
      </c>
      <c r="V165">
        <v>2</v>
      </c>
      <c r="W165">
        <v>6</v>
      </c>
      <c r="X165">
        <v>1</v>
      </c>
      <c r="Y165">
        <v>1994</v>
      </c>
      <c r="Z165">
        <v>3</v>
      </c>
      <c r="AA165">
        <v>3</v>
      </c>
      <c r="AE165">
        <v>2</v>
      </c>
      <c r="AF165">
        <v>3</v>
      </c>
      <c r="AG165">
        <v>2</v>
      </c>
      <c r="AH165">
        <v>2</v>
      </c>
      <c r="AJ165">
        <v>1</v>
      </c>
      <c r="AO165">
        <v>3</v>
      </c>
      <c r="AT165">
        <v>1</v>
      </c>
      <c r="AW165">
        <v>1</v>
      </c>
      <c r="AX165">
        <v>1</v>
      </c>
      <c r="BA165">
        <v>1</v>
      </c>
      <c r="BE165" t="s">
        <v>66</v>
      </c>
      <c r="BF165">
        <f>VLOOKUP($C165,'TIPI Scoring'!$C$1:$AB$1213,22,FALSE)</f>
        <v>4.5</v>
      </c>
      <c r="BG165">
        <f>VLOOKUP($C165,'TIPI Scoring'!$C$1:$AB$1213,23,FALSE)</f>
        <v>4.5</v>
      </c>
      <c r="BH165">
        <f>VLOOKUP($C165,'TIPI Scoring'!$C$1:$AB$1213,24,FALSE)</f>
        <v>6.5</v>
      </c>
      <c r="BI165">
        <f>VLOOKUP($C165,'TIPI Scoring'!$C$1:$AB$1213,25,FALSE)</f>
        <v>6.5</v>
      </c>
      <c r="BJ165">
        <f>VLOOKUP($C165,'TIPI Scoring'!$C$1:$AB$1213,26,FALSE)</f>
        <v>6.5</v>
      </c>
      <c r="BK165" t="s">
        <v>1650</v>
      </c>
      <c r="BL165" t="s">
        <v>1651</v>
      </c>
      <c r="BM165" t="s">
        <v>1650</v>
      </c>
      <c r="BN165" t="s">
        <v>1648</v>
      </c>
      <c r="BO165" t="s">
        <v>1648</v>
      </c>
      <c r="BP165">
        <v>8</v>
      </c>
    </row>
    <row r="166" spans="1:68" x14ac:dyDescent="0.2">
      <c r="A166">
        <v>165</v>
      </c>
      <c r="B166" s="2">
        <v>44095.446331018517</v>
      </c>
      <c r="C166" t="s">
        <v>274</v>
      </c>
      <c r="D166">
        <v>25</v>
      </c>
      <c r="E166">
        <v>43</v>
      </c>
      <c r="F166">
        <v>1</v>
      </c>
      <c r="G166">
        <v>1</v>
      </c>
      <c r="H166">
        <v>1</v>
      </c>
      <c r="I166">
        <v>0</v>
      </c>
      <c r="J166">
        <v>1</v>
      </c>
      <c r="L166">
        <v>1</v>
      </c>
      <c r="M166">
        <v>3</v>
      </c>
      <c r="N166">
        <v>1</v>
      </c>
      <c r="O166">
        <v>6</v>
      </c>
      <c r="P166">
        <v>4</v>
      </c>
      <c r="Q166">
        <v>7</v>
      </c>
      <c r="R166">
        <v>6</v>
      </c>
      <c r="S166">
        <v>6</v>
      </c>
      <c r="T166">
        <v>3</v>
      </c>
      <c r="U166">
        <v>5</v>
      </c>
      <c r="V166">
        <v>3</v>
      </c>
      <c r="W166">
        <v>4</v>
      </c>
      <c r="X166">
        <v>2</v>
      </c>
      <c r="Y166">
        <v>2017</v>
      </c>
      <c r="Z166">
        <v>1</v>
      </c>
      <c r="AA166">
        <v>1</v>
      </c>
      <c r="AE166">
        <v>2</v>
      </c>
      <c r="AF166">
        <v>1</v>
      </c>
      <c r="AG166">
        <v>2</v>
      </c>
      <c r="AH166">
        <v>2</v>
      </c>
      <c r="AI166">
        <v>1</v>
      </c>
      <c r="AM166">
        <v>1</v>
      </c>
      <c r="AO166">
        <v>6</v>
      </c>
      <c r="AP166">
        <v>1</v>
      </c>
      <c r="AS166">
        <v>1</v>
      </c>
      <c r="AU166">
        <v>1</v>
      </c>
      <c r="BA166">
        <v>1</v>
      </c>
      <c r="BC166">
        <v>1</v>
      </c>
      <c r="BE166" t="s">
        <v>61</v>
      </c>
      <c r="BF166">
        <f>VLOOKUP($C166,'TIPI Scoring'!$C$1:$AB$1213,22,FALSE)</f>
        <v>5.5</v>
      </c>
      <c r="BG166">
        <f>VLOOKUP($C166,'TIPI Scoring'!$C$1:$AB$1213,23,FALSE)</f>
        <v>4.5</v>
      </c>
      <c r="BH166">
        <f>VLOOKUP($C166,'TIPI Scoring'!$C$1:$AB$1213,24,FALSE)</f>
        <v>6</v>
      </c>
      <c r="BI166">
        <f>VLOOKUP($C166,'TIPI Scoring'!$C$1:$AB$1213,25,FALSE)</f>
        <v>3</v>
      </c>
      <c r="BJ166">
        <f>VLOOKUP($C166,'TIPI Scoring'!$C$1:$AB$1213,26,FALSE)</f>
        <v>6</v>
      </c>
      <c r="BK166" t="s">
        <v>1650</v>
      </c>
      <c r="BL166" t="s">
        <v>1651</v>
      </c>
      <c r="BM166" t="s">
        <v>1650</v>
      </c>
      <c r="BN166" t="s">
        <v>1649</v>
      </c>
      <c r="BO166" t="s">
        <v>1650</v>
      </c>
      <c r="BP166">
        <v>7</v>
      </c>
    </row>
    <row r="167" spans="1:68" x14ac:dyDescent="0.2">
      <c r="A167">
        <v>166</v>
      </c>
      <c r="B167" s="2">
        <v>44095.446377314816</v>
      </c>
      <c r="C167" t="s">
        <v>275</v>
      </c>
      <c r="D167">
        <v>27</v>
      </c>
      <c r="E167">
        <v>5</v>
      </c>
      <c r="F167">
        <v>1</v>
      </c>
      <c r="G167">
        <v>1</v>
      </c>
      <c r="H167">
        <v>2</v>
      </c>
      <c r="I167">
        <v>0</v>
      </c>
      <c r="J167">
        <v>1</v>
      </c>
      <c r="L167">
        <v>1</v>
      </c>
      <c r="M167">
        <v>2</v>
      </c>
      <c r="N167">
        <v>2</v>
      </c>
      <c r="O167">
        <v>2</v>
      </c>
      <c r="P167">
        <v>5</v>
      </c>
      <c r="Q167">
        <v>6</v>
      </c>
      <c r="R167">
        <v>4</v>
      </c>
      <c r="S167">
        <v>5</v>
      </c>
      <c r="T167">
        <v>5</v>
      </c>
      <c r="U167">
        <v>6</v>
      </c>
      <c r="V167">
        <v>3</v>
      </c>
      <c r="W167">
        <v>6</v>
      </c>
      <c r="X167">
        <v>4</v>
      </c>
      <c r="Y167">
        <v>2018</v>
      </c>
      <c r="Z167">
        <v>1</v>
      </c>
      <c r="AA167">
        <v>1</v>
      </c>
      <c r="AE167">
        <v>2</v>
      </c>
      <c r="AF167">
        <v>2</v>
      </c>
      <c r="AG167">
        <v>2</v>
      </c>
      <c r="AH167">
        <v>2</v>
      </c>
      <c r="AI167">
        <v>1</v>
      </c>
      <c r="AJ167">
        <v>1</v>
      </c>
      <c r="AM167">
        <v>1</v>
      </c>
      <c r="AO167">
        <v>3</v>
      </c>
      <c r="AP167">
        <v>1</v>
      </c>
      <c r="AR167">
        <v>1</v>
      </c>
      <c r="AS167">
        <v>1</v>
      </c>
      <c r="AZ167">
        <v>1</v>
      </c>
      <c r="BE167" t="s">
        <v>66</v>
      </c>
      <c r="BF167">
        <f>VLOOKUP($C167,'TIPI Scoring'!$C$1:$AB$1213,22,FALSE)</f>
        <v>2.5</v>
      </c>
      <c r="BG167">
        <f>VLOOKUP($C167,'TIPI Scoring'!$C$1:$AB$1213,23,FALSE)</f>
        <v>4.5</v>
      </c>
      <c r="BH167">
        <f>VLOOKUP($C167,'TIPI Scoring'!$C$1:$AB$1213,24,FALSE)</f>
        <v>5.5</v>
      </c>
      <c r="BI167">
        <f>VLOOKUP($C167,'TIPI Scoring'!$C$1:$AB$1213,25,FALSE)</f>
        <v>5</v>
      </c>
      <c r="BJ167">
        <f>VLOOKUP($C167,'TIPI Scoring'!$C$1:$AB$1213,26,FALSE)</f>
        <v>4.5</v>
      </c>
      <c r="BK167" t="s">
        <v>1649</v>
      </c>
      <c r="BL167" t="s">
        <v>1651</v>
      </c>
      <c r="BM167" t="s">
        <v>1650</v>
      </c>
      <c r="BN167" t="s">
        <v>1650</v>
      </c>
      <c r="BO167" t="s">
        <v>1651</v>
      </c>
      <c r="BP167">
        <v>3</v>
      </c>
    </row>
    <row r="168" spans="1:68" x14ac:dyDescent="0.2">
      <c r="A168">
        <v>167</v>
      </c>
      <c r="B168" s="2">
        <v>44095.446412037039</v>
      </c>
      <c r="C168" t="s">
        <v>276</v>
      </c>
      <c r="D168">
        <v>45</v>
      </c>
      <c r="E168">
        <v>32</v>
      </c>
      <c r="F168">
        <v>1</v>
      </c>
      <c r="G168">
        <v>1</v>
      </c>
      <c r="H168">
        <v>2</v>
      </c>
      <c r="I168">
        <v>2</v>
      </c>
      <c r="J168">
        <v>1</v>
      </c>
      <c r="L168">
        <v>1</v>
      </c>
      <c r="M168">
        <v>2</v>
      </c>
      <c r="N168">
        <v>1</v>
      </c>
      <c r="O168">
        <v>5</v>
      </c>
      <c r="P168">
        <v>4</v>
      </c>
      <c r="Q168">
        <v>6</v>
      </c>
      <c r="R168">
        <v>7</v>
      </c>
      <c r="S168">
        <v>5</v>
      </c>
      <c r="T168">
        <v>6</v>
      </c>
      <c r="U168">
        <v>6</v>
      </c>
      <c r="V168">
        <v>7</v>
      </c>
      <c r="W168">
        <v>5</v>
      </c>
      <c r="X168">
        <v>6</v>
      </c>
      <c r="Y168">
        <v>2018</v>
      </c>
      <c r="Z168">
        <v>1</v>
      </c>
      <c r="AA168">
        <v>1</v>
      </c>
      <c r="AE168">
        <v>1</v>
      </c>
      <c r="AF168">
        <v>2</v>
      </c>
      <c r="AG168">
        <v>1</v>
      </c>
      <c r="AH168">
        <v>1</v>
      </c>
      <c r="AI168">
        <v>1</v>
      </c>
      <c r="AO168">
        <v>3</v>
      </c>
      <c r="AQ168">
        <v>1</v>
      </c>
      <c r="BA168">
        <v>1</v>
      </c>
      <c r="BB168">
        <v>1</v>
      </c>
      <c r="BE168" t="s">
        <v>58</v>
      </c>
      <c r="BF168">
        <f>VLOOKUP($C168,'TIPI Scoring'!$C$1:$AB$1213,22,FALSE)</f>
        <v>3.5</v>
      </c>
      <c r="BG168">
        <f>VLOOKUP($C168,'TIPI Scoring'!$C$1:$AB$1213,23,FALSE)</f>
        <v>5</v>
      </c>
      <c r="BH168">
        <f>VLOOKUP($C168,'TIPI Scoring'!$C$1:$AB$1213,24,FALSE)</f>
        <v>3.5</v>
      </c>
      <c r="BI168">
        <f>VLOOKUP($C168,'TIPI Scoring'!$C$1:$AB$1213,25,FALSE)</f>
        <v>3</v>
      </c>
      <c r="BJ168">
        <f>VLOOKUP($C168,'TIPI Scoring'!$C$1:$AB$1213,26,FALSE)</f>
        <v>3.5</v>
      </c>
      <c r="BK168" t="s">
        <v>1651</v>
      </c>
      <c r="BL168" t="s">
        <v>1651</v>
      </c>
      <c r="BM168" t="s">
        <v>1649</v>
      </c>
      <c r="BN168" t="s">
        <v>1649</v>
      </c>
      <c r="BO168" t="s">
        <v>1649</v>
      </c>
      <c r="BP168">
        <v>1</v>
      </c>
    </row>
    <row r="169" spans="1:68" x14ac:dyDescent="0.2">
      <c r="A169">
        <v>168</v>
      </c>
      <c r="B169" s="2">
        <v>44095.446423611109</v>
      </c>
      <c r="C169" t="s">
        <v>277</v>
      </c>
      <c r="D169">
        <v>62</v>
      </c>
      <c r="E169">
        <v>35</v>
      </c>
      <c r="F169">
        <v>1</v>
      </c>
      <c r="G169">
        <v>1</v>
      </c>
      <c r="H169">
        <v>2</v>
      </c>
      <c r="I169">
        <v>2</v>
      </c>
      <c r="J169">
        <v>1</v>
      </c>
      <c r="L169">
        <v>1</v>
      </c>
      <c r="M169">
        <v>10</v>
      </c>
      <c r="N169">
        <v>2</v>
      </c>
      <c r="O169">
        <v>7</v>
      </c>
      <c r="P169">
        <v>5</v>
      </c>
      <c r="Q169">
        <v>5</v>
      </c>
      <c r="R169">
        <v>5</v>
      </c>
      <c r="S169">
        <v>7</v>
      </c>
      <c r="T169">
        <v>7</v>
      </c>
      <c r="U169">
        <v>7</v>
      </c>
      <c r="V169">
        <v>6</v>
      </c>
      <c r="W169">
        <v>6</v>
      </c>
      <c r="X169">
        <v>5</v>
      </c>
      <c r="Y169">
        <v>2012</v>
      </c>
      <c r="Z169">
        <v>1</v>
      </c>
      <c r="AA169">
        <v>3</v>
      </c>
      <c r="AE169">
        <v>2</v>
      </c>
      <c r="AF169">
        <v>2</v>
      </c>
      <c r="AG169">
        <v>1</v>
      </c>
      <c r="AH169">
        <v>2</v>
      </c>
      <c r="AK169">
        <v>1</v>
      </c>
      <c r="AO169">
        <v>4</v>
      </c>
      <c r="AQ169">
        <v>1</v>
      </c>
      <c r="AR169">
        <v>1</v>
      </c>
      <c r="AW169">
        <v>1</v>
      </c>
      <c r="BC169">
        <v>1</v>
      </c>
      <c r="BE169" t="s">
        <v>63</v>
      </c>
      <c r="BF169">
        <f>VLOOKUP($C169,'TIPI Scoring'!$C$1:$AB$1213,22,FALSE)</f>
        <v>4</v>
      </c>
      <c r="BG169">
        <f>VLOOKUP($C169,'TIPI Scoring'!$C$1:$AB$1213,23,FALSE)</f>
        <v>5</v>
      </c>
      <c r="BH169">
        <f>VLOOKUP($C169,'TIPI Scoring'!$C$1:$AB$1213,24,FALSE)</f>
        <v>3.5</v>
      </c>
      <c r="BI169">
        <f>VLOOKUP($C169,'TIPI Scoring'!$C$1:$AB$1213,25,FALSE)</f>
        <v>4.5</v>
      </c>
      <c r="BJ169">
        <f>VLOOKUP($C169,'TIPI Scoring'!$C$1:$AB$1213,26,FALSE)</f>
        <v>5</v>
      </c>
      <c r="BK169" t="s">
        <v>1651</v>
      </c>
      <c r="BL169" t="s">
        <v>1651</v>
      </c>
      <c r="BM169" t="s">
        <v>1649</v>
      </c>
      <c r="BN169" t="s">
        <v>1651</v>
      </c>
      <c r="BO169" t="s">
        <v>1651</v>
      </c>
      <c r="BP169">
        <v>1</v>
      </c>
    </row>
    <row r="170" spans="1:68" x14ac:dyDescent="0.2">
      <c r="A170">
        <v>169</v>
      </c>
      <c r="B170" s="2">
        <v>44095.446747685186</v>
      </c>
      <c r="C170" t="s">
        <v>278</v>
      </c>
      <c r="D170">
        <v>32</v>
      </c>
      <c r="E170">
        <v>5</v>
      </c>
      <c r="F170">
        <v>1</v>
      </c>
      <c r="G170">
        <v>1</v>
      </c>
      <c r="H170">
        <v>2</v>
      </c>
      <c r="I170">
        <v>1</v>
      </c>
      <c r="J170">
        <v>1</v>
      </c>
      <c r="L170">
        <v>1</v>
      </c>
      <c r="M170">
        <v>3</v>
      </c>
      <c r="N170">
        <v>1</v>
      </c>
      <c r="O170">
        <v>6</v>
      </c>
      <c r="P170">
        <v>7</v>
      </c>
      <c r="Q170">
        <v>7</v>
      </c>
      <c r="R170">
        <v>2</v>
      </c>
      <c r="S170">
        <v>6</v>
      </c>
      <c r="T170">
        <v>6</v>
      </c>
      <c r="U170">
        <v>6</v>
      </c>
      <c r="V170">
        <v>5</v>
      </c>
      <c r="W170">
        <v>6</v>
      </c>
      <c r="X170">
        <v>2</v>
      </c>
      <c r="Y170">
        <v>2019</v>
      </c>
      <c r="Z170">
        <v>1</v>
      </c>
      <c r="AA170">
        <v>1</v>
      </c>
      <c r="AE170">
        <v>1</v>
      </c>
      <c r="AF170">
        <v>1</v>
      </c>
      <c r="AG170">
        <v>1</v>
      </c>
      <c r="AH170">
        <v>1</v>
      </c>
      <c r="AI170">
        <v>1</v>
      </c>
      <c r="AJ170">
        <v>1</v>
      </c>
      <c r="AM170">
        <v>1</v>
      </c>
      <c r="AO170">
        <v>2</v>
      </c>
      <c r="AR170">
        <v>1</v>
      </c>
      <c r="AZ170">
        <v>1</v>
      </c>
      <c r="BE170" t="s">
        <v>66</v>
      </c>
      <c r="BF170">
        <f>VLOOKUP($C170,'TIPI Scoring'!$C$1:$AB$1213,22,FALSE)</f>
        <v>4</v>
      </c>
      <c r="BG170">
        <f>VLOOKUP($C170,'TIPI Scoring'!$C$1:$AB$1213,23,FALSE)</f>
        <v>3.5</v>
      </c>
      <c r="BH170">
        <f>VLOOKUP($C170,'TIPI Scoring'!$C$1:$AB$1213,24,FALSE)</f>
        <v>5</v>
      </c>
      <c r="BI170">
        <f>VLOOKUP($C170,'TIPI Scoring'!$C$1:$AB$1213,25,FALSE)</f>
        <v>6</v>
      </c>
      <c r="BJ170">
        <f>VLOOKUP($C170,'TIPI Scoring'!$C$1:$AB$1213,26,FALSE)</f>
        <v>6</v>
      </c>
      <c r="BK170" t="s">
        <v>1651</v>
      </c>
      <c r="BL170" t="s">
        <v>1649</v>
      </c>
      <c r="BM170" t="s">
        <v>1651</v>
      </c>
      <c r="BN170" t="s">
        <v>1650</v>
      </c>
      <c r="BO170" t="s">
        <v>1650</v>
      </c>
      <c r="BP170">
        <v>3</v>
      </c>
    </row>
    <row r="171" spans="1:68" x14ac:dyDescent="0.2">
      <c r="A171">
        <v>170</v>
      </c>
      <c r="B171" s="2">
        <v>44095.44736111111</v>
      </c>
      <c r="C171" t="s">
        <v>279</v>
      </c>
      <c r="D171">
        <v>20</v>
      </c>
      <c r="E171">
        <v>9</v>
      </c>
      <c r="F171">
        <v>2</v>
      </c>
      <c r="G171">
        <v>1</v>
      </c>
      <c r="H171">
        <v>1</v>
      </c>
      <c r="I171">
        <v>0</v>
      </c>
      <c r="J171">
        <v>2</v>
      </c>
      <c r="L171">
        <v>1</v>
      </c>
      <c r="M171">
        <v>0</v>
      </c>
      <c r="N171">
        <v>1</v>
      </c>
      <c r="O171">
        <v>3</v>
      </c>
      <c r="P171">
        <v>4</v>
      </c>
      <c r="Q171">
        <v>3</v>
      </c>
      <c r="R171">
        <v>5</v>
      </c>
      <c r="S171">
        <v>4</v>
      </c>
      <c r="T171">
        <v>7</v>
      </c>
      <c r="U171">
        <v>7</v>
      </c>
      <c r="V171">
        <v>4</v>
      </c>
      <c r="W171">
        <v>3</v>
      </c>
      <c r="X171">
        <v>4</v>
      </c>
      <c r="Y171">
        <v>1999</v>
      </c>
      <c r="Z171">
        <v>2</v>
      </c>
      <c r="AA171">
        <v>1</v>
      </c>
      <c r="AE171">
        <v>1</v>
      </c>
      <c r="AF171">
        <v>1</v>
      </c>
      <c r="AG171">
        <v>1</v>
      </c>
      <c r="AH171">
        <v>1</v>
      </c>
      <c r="AI171">
        <v>1</v>
      </c>
      <c r="AJ171">
        <v>1</v>
      </c>
      <c r="AL171">
        <v>1</v>
      </c>
      <c r="AO171">
        <v>5</v>
      </c>
      <c r="AP171">
        <v>1</v>
      </c>
      <c r="AQ171">
        <v>1</v>
      </c>
      <c r="AR171">
        <v>1</v>
      </c>
      <c r="AZ171">
        <v>1</v>
      </c>
      <c r="BB171">
        <v>1</v>
      </c>
      <c r="BC171">
        <v>1</v>
      </c>
      <c r="BE171" t="s">
        <v>61</v>
      </c>
      <c r="BF171">
        <f>VLOOKUP($C171,'TIPI Scoring'!$C$1:$AB$1213,22,FALSE)</f>
        <v>2</v>
      </c>
      <c r="BG171">
        <f>VLOOKUP($C171,'TIPI Scoring'!$C$1:$AB$1213,23,FALSE)</f>
        <v>5.5</v>
      </c>
      <c r="BH171">
        <f>VLOOKUP($C171,'TIPI Scoring'!$C$1:$AB$1213,24,FALSE)</f>
        <v>3.5</v>
      </c>
      <c r="BI171">
        <f>VLOOKUP($C171,'TIPI Scoring'!$C$1:$AB$1213,25,FALSE)</f>
        <v>3</v>
      </c>
      <c r="BJ171">
        <f>VLOOKUP($C171,'TIPI Scoring'!$C$1:$AB$1213,26,FALSE)</f>
        <v>4</v>
      </c>
      <c r="BK171" t="s">
        <v>1649</v>
      </c>
      <c r="BL171" t="s">
        <v>1650</v>
      </c>
      <c r="BM171" t="s">
        <v>1649</v>
      </c>
      <c r="BN171" t="s">
        <v>1649</v>
      </c>
      <c r="BO171" t="s">
        <v>1649</v>
      </c>
      <c r="BP171">
        <v>5</v>
      </c>
    </row>
    <row r="172" spans="1:68" x14ac:dyDescent="0.2">
      <c r="A172">
        <v>171</v>
      </c>
      <c r="B172" s="2">
        <v>44095.447592592594</v>
      </c>
      <c r="C172" t="s">
        <v>280</v>
      </c>
      <c r="D172">
        <v>32</v>
      </c>
      <c r="E172">
        <v>39</v>
      </c>
      <c r="F172">
        <v>1</v>
      </c>
      <c r="G172">
        <v>1</v>
      </c>
      <c r="H172">
        <v>2</v>
      </c>
      <c r="I172">
        <v>1</v>
      </c>
      <c r="J172">
        <v>1</v>
      </c>
      <c r="L172">
        <v>1</v>
      </c>
      <c r="M172">
        <v>1</v>
      </c>
      <c r="N172">
        <v>2</v>
      </c>
      <c r="O172">
        <v>3</v>
      </c>
      <c r="P172">
        <v>2</v>
      </c>
      <c r="Q172">
        <v>6</v>
      </c>
      <c r="R172">
        <v>6</v>
      </c>
      <c r="S172">
        <v>6</v>
      </c>
      <c r="T172">
        <v>5</v>
      </c>
      <c r="U172">
        <v>7</v>
      </c>
      <c r="V172">
        <v>3</v>
      </c>
      <c r="W172">
        <v>6</v>
      </c>
      <c r="X172">
        <v>2</v>
      </c>
      <c r="Y172">
        <v>2019</v>
      </c>
      <c r="Z172">
        <v>1</v>
      </c>
      <c r="AA172">
        <v>12</v>
      </c>
      <c r="AC172" t="s">
        <v>281</v>
      </c>
      <c r="AE172">
        <v>2</v>
      </c>
      <c r="AF172">
        <v>2</v>
      </c>
      <c r="AG172">
        <v>2</v>
      </c>
      <c r="AH172">
        <v>2</v>
      </c>
      <c r="AI172">
        <v>1</v>
      </c>
      <c r="AM172">
        <v>1</v>
      </c>
      <c r="AO172">
        <v>5</v>
      </c>
      <c r="AP172">
        <v>1</v>
      </c>
      <c r="AT172">
        <v>1</v>
      </c>
      <c r="AW172">
        <v>1</v>
      </c>
      <c r="BA172">
        <v>1</v>
      </c>
      <c r="BE172" t="s">
        <v>58</v>
      </c>
      <c r="BF172">
        <f>VLOOKUP($C172,'TIPI Scoring'!$C$1:$AB$1213,22,FALSE)</f>
        <v>3</v>
      </c>
      <c r="BG172">
        <f>VLOOKUP($C172,'TIPI Scoring'!$C$1:$AB$1213,23,FALSE)</f>
        <v>6.5</v>
      </c>
      <c r="BH172">
        <f>VLOOKUP($C172,'TIPI Scoring'!$C$1:$AB$1213,24,FALSE)</f>
        <v>5.5</v>
      </c>
      <c r="BI172">
        <f>VLOOKUP($C172,'TIPI Scoring'!$C$1:$AB$1213,25,FALSE)</f>
        <v>4</v>
      </c>
      <c r="BJ172">
        <f>VLOOKUP($C172,'TIPI Scoring'!$C$1:$AB$1213,26,FALSE)</f>
        <v>6</v>
      </c>
      <c r="BK172" t="s">
        <v>1651</v>
      </c>
      <c r="BL172" t="s">
        <v>1648</v>
      </c>
      <c r="BM172" t="s">
        <v>1650</v>
      </c>
      <c r="BN172" t="s">
        <v>1651</v>
      </c>
      <c r="BO172" t="s">
        <v>1650</v>
      </c>
      <c r="BP172">
        <v>6</v>
      </c>
    </row>
    <row r="173" spans="1:68" x14ac:dyDescent="0.2">
      <c r="A173">
        <v>172</v>
      </c>
      <c r="B173" s="2">
        <v>44095.447777777779</v>
      </c>
      <c r="C173" t="s">
        <v>282</v>
      </c>
      <c r="D173">
        <v>53</v>
      </c>
      <c r="E173">
        <v>23</v>
      </c>
      <c r="F173">
        <v>1</v>
      </c>
      <c r="G173">
        <v>1</v>
      </c>
      <c r="H173">
        <v>2</v>
      </c>
      <c r="I173">
        <v>1</v>
      </c>
      <c r="J173">
        <v>1</v>
      </c>
      <c r="L173">
        <v>2</v>
      </c>
      <c r="M173">
        <v>11</v>
      </c>
      <c r="N173">
        <v>2</v>
      </c>
      <c r="O173">
        <v>2</v>
      </c>
      <c r="P173">
        <v>2</v>
      </c>
      <c r="Q173">
        <v>4</v>
      </c>
      <c r="R173">
        <v>2</v>
      </c>
      <c r="S173">
        <v>6</v>
      </c>
      <c r="T173">
        <v>7</v>
      </c>
      <c r="U173">
        <v>4</v>
      </c>
      <c r="V173">
        <v>2</v>
      </c>
      <c r="W173">
        <v>4</v>
      </c>
      <c r="X173">
        <v>4</v>
      </c>
      <c r="Y173">
        <v>2015</v>
      </c>
      <c r="Z173">
        <v>2</v>
      </c>
      <c r="AA173">
        <v>11</v>
      </c>
      <c r="AB173" t="s">
        <v>283</v>
      </c>
      <c r="AE173">
        <v>2</v>
      </c>
      <c r="AF173">
        <v>3</v>
      </c>
      <c r="AG173">
        <v>2</v>
      </c>
      <c r="AH173">
        <v>2</v>
      </c>
      <c r="AL173">
        <v>1</v>
      </c>
      <c r="AO173">
        <v>2</v>
      </c>
      <c r="AP173">
        <v>1</v>
      </c>
      <c r="AT173">
        <v>1</v>
      </c>
      <c r="AV173">
        <v>1</v>
      </c>
      <c r="BC173">
        <v>1</v>
      </c>
      <c r="BE173" t="s">
        <v>63</v>
      </c>
      <c r="BF173">
        <f>VLOOKUP($C173,'TIPI Scoring'!$C$1:$AB$1213,22,FALSE)</f>
        <v>1.5</v>
      </c>
      <c r="BG173">
        <f>VLOOKUP($C173,'TIPI Scoring'!$C$1:$AB$1213,23,FALSE)</f>
        <v>5</v>
      </c>
      <c r="BH173">
        <f>VLOOKUP($C173,'TIPI Scoring'!$C$1:$AB$1213,24,FALSE)</f>
        <v>5</v>
      </c>
      <c r="BI173">
        <f>VLOOKUP($C173,'TIPI Scoring'!$C$1:$AB$1213,25,FALSE)</f>
        <v>5</v>
      </c>
      <c r="BJ173">
        <f>VLOOKUP($C173,'TIPI Scoring'!$C$1:$AB$1213,26,FALSE)</f>
        <v>5</v>
      </c>
      <c r="BK173" t="s">
        <v>1649</v>
      </c>
      <c r="BL173" t="s">
        <v>1651</v>
      </c>
      <c r="BM173" t="s">
        <v>1651</v>
      </c>
      <c r="BN173" t="s">
        <v>1650</v>
      </c>
      <c r="BO173" t="s">
        <v>1651</v>
      </c>
      <c r="BP173">
        <v>5</v>
      </c>
    </row>
    <row r="174" spans="1:68" x14ac:dyDescent="0.2">
      <c r="A174">
        <v>173</v>
      </c>
      <c r="B174" s="2">
        <v>44095.447858796295</v>
      </c>
      <c r="C174" t="s">
        <v>284</v>
      </c>
      <c r="D174">
        <v>45</v>
      </c>
      <c r="E174">
        <v>32</v>
      </c>
      <c r="F174">
        <v>1</v>
      </c>
      <c r="G174">
        <v>1</v>
      </c>
      <c r="H174">
        <v>2</v>
      </c>
      <c r="I174">
        <v>2</v>
      </c>
      <c r="J174">
        <v>1</v>
      </c>
      <c r="L174">
        <v>1</v>
      </c>
      <c r="M174">
        <v>27</v>
      </c>
      <c r="N174">
        <v>2</v>
      </c>
      <c r="O174">
        <v>7</v>
      </c>
      <c r="P174">
        <v>1</v>
      </c>
      <c r="Q174">
        <v>7</v>
      </c>
      <c r="R174">
        <v>1</v>
      </c>
      <c r="S174">
        <v>7</v>
      </c>
      <c r="T174">
        <v>7</v>
      </c>
      <c r="U174">
        <v>7</v>
      </c>
      <c r="V174">
        <v>1</v>
      </c>
      <c r="W174">
        <v>5</v>
      </c>
      <c r="X174">
        <v>1</v>
      </c>
      <c r="Y174">
        <v>2019</v>
      </c>
      <c r="Z174">
        <v>4</v>
      </c>
      <c r="AA174">
        <v>9</v>
      </c>
      <c r="AE174">
        <v>1</v>
      </c>
      <c r="AF174">
        <v>1</v>
      </c>
      <c r="AG174">
        <v>3</v>
      </c>
      <c r="AH174">
        <v>2</v>
      </c>
      <c r="AI174">
        <v>1</v>
      </c>
      <c r="AJ174">
        <v>1</v>
      </c>
      <c r="AK174">
        <v>1</v>
      </c>
      <c r="AM174">
        <v>1</v>
      </c>
      <c r="AO174">
        <v>1</v>
      </c>
      <c r="AP174">
        <v>1</v>
      </c>
      <c r="AQ174">
        <v>1</v>
      </c>
      <c r="AS174">
        <v>1</v>
      </c>
      <c r="AZ174">
        <v>1</v>
      </c>
      <c r="BA174">
        <v>1</v>
      </c>
      <c r="BB174">
        <v>1</v>
      </c>
      <c r="BE174" t="s">
        <v>58</v>
      </c>
      <c r="BF174">
        <f>VLOOKUP($C174,'TIPI Scoring'!$C$1:$AB$1213,22,FALSE)</f>
        <v>4</v>
      </c>
      <c r="BG174">
        <f>VLOOKUP($C174,'TIPI Scoring'!$C$1:$AB$1213,23,FALSE)</f>
        <v>7</v>
      </c>
      <c r="BH174">
        <f>VLOOKUP($C174,'TIPI Scoring'!$C$1:$AB$1213,24,FALSE)</f>
        <v>7</v>
      </c>
      <c r="BI174">
        <f>VLOOKUP($C174,'TIPI Scoring'!$C$1:$AB$1213,25,FALSE)</f>
        <v>6</v>
      </c>
      <c r="BJ174">
        <f>VLOOKUP($C174,'TIPI Scoring'!$C$1:$AB$1213,26,FALSE)</f>
        <v>7</v>
      </c>
      <c r="BK174" t="s">
        <v>1651</v>
      </c>
      <c r="BL174" t="s">
        <v>1648</v>
      </c>
      <c r="BM174" t="s">
        <v>1648</v>
      </c>
      <c r="BN174" t="s">
        <v>1650</v>
      </c>
      <c r="BO174" t="s">
        <v>1648</v>
      </c>
      <c r="BP174">
        <v>8</v>
      </c>
    </row>
    <row r="175" spans="1:68" x14ac:dyDescent="0.2">
      <c r="A175">
        <v>174</v>
      </c>
      <c r="B175" s="2">
        <v>44095.44803240741</v>
      </c>
      <c r="C175" t="s">
        <v>285</v>
      </c>
      <c r="D175">
        <v>60</v>
      </c>
      <c r="E175">
        <v>32</v>
      </c>
      <c r="F175">
        <v>1</v>
      </c>
      <c r="G175">
        <v>1</v>
      </c>
      <c r="H175">
        <v>2</v>
      </c>
      <c r="I175">
        <v>0</v>
      </c>
      <c r="J175">
        <v>4</v>
      </c>
      <c r="L175">
        <v>1</v>
      </c>
      <c r="M175">
        <v>29</v>
      </c>
      <c r="N175">
        <v>2</v>
      </c>
      <c r="O175">
        <v>5</v>
      </c>
      <c r="P175">
        <v>2</v>
      </c>
      <c r="Q175">
        <v>7</v>
      </c>
      <c r="R175">
        <v>5</v>
      </c>
      <c r="S175">
        <v>6</v>
      </c>
      <c r="T175">
        <v>6</v>
      </c>
      <c r="U175">
        <v>6</v>
      </c>
      <c r="V175">
        <v>5</v>
      </c>
      <c r="W175">
        <v>3</v>
      </c>
      <c r="X175">
        <v>3</v>
      </c>
      <c r="Y175">
        <v>2015</v>
      </c>
      <c r="Z175">
        <v>3</v>
      </c>
      <c r="AA175">
        <v>1</v>
      </c>
      <c r="AE175">
        <v>3</v>
      </c>
      <c r="AF175">
        <v>2</v>
      </c>
      <c r="AG175">
        <v>2</v>
      </c>
      <c r="AH175">
        <v>3</v>
      </c>
      <c r="AN175">
        <v>1</v>
      </c>
      <c r="AO175">
        <v>3</v>
      </c>
      <c r="AP175">
        <v>1</v>
      </c>
      <c r="AV175">
        <v>1</v>
      </c>
      <c r="AX175">
        <v>1</v>
      </c>
      <c r="BD175">
        <v>1</v>
      </c>
      <c r="BE175" t="s">
        <v>58</v>
      </c>
      <c r="BF175">
        <f>VLOOKUP($C175,'TIPI Scoring'!$C$1:$AB$1213,22,FALSE)</f>
        <v>3.5</v>
      </c>
      <c r="BG175">
        <f>VLOOKUP($C175,'TIPI Scoring'!$C$1:$AB$1213,23,FALSE)</f>
        <v>6</v>
      </c>
      <c r="BH175">
        <f>VLOOKUP($C175,'TIPI Scoring'!$C$1:$AB$1213,24,FALSE)</f>
        <v>5</v>
      </c>
      <c r="BI175">
        <f>VLOOKUP($C175,'TIPI Scoring'!$C$1:$AB$1213,25,FALSE)</f>
        <v>3</v>
      </c>
      <c r="BJ175">
        <f>VLOOKUP($C175,'TIPI Scoring'!$C$1:$AB$1213,26,FALSE)</f>
        <v>5.5</v>
      </c>
      <c r="BK175" t="s">
        <v>1651</v>
      </c>
      <c r="BL175" t="s">
        <v>1650</v>
      </c>
      <c r="BM175" t="s">
        <v>1651</v>
      </c>
      <c r="BN175" t="s">
        <v>1649</v>
      </c>
      <c r="BO175" t="s">
        <v>1650</v>
      </c>
      <c r="BP175">
        <v>6</v>
      </c>
    </row>
    <row r="176" spans="1:68" x14ac:dyDescent="0.2">
      <c r="A176">
        <v>175</v>
      </c>
      <c r="B176" s="2">
        <v>44095.448275462964</v>
      </c>
      <c r="C176" t="s">
        <v>286</v>
      </c>
      <c r="D176">
        <v>30</v>
      </c>
      <c r="E176">
        <v>32</v>
      </c>
      <c r="F176">
        <v>1</v>
      </c>
      <c r="G176">
        <v>1</v>
      </c>
      <c r="H176">
        <v>2</v>
      </c>
      <c r="I176">
        <v>2</v>
      </c>
      <c r="J176">
        <v>1</v>
      </c>
      <c r="L176">
        <v>1</v>
      </c>
      <c r="M176">
        <v>3</v>
      </c>
      <c r="N176">
        <v>2</v>
      </c>
      <c r="O176">
        <v>5</v>
      </c>
      <c r="P176">
        <v>3</v>
      </c>
      <c r="Q176">
        <v>6</v>
      </c>
      <c r="R176">
        <v>2</v>
      </c>
      <c r="S176">
        <v>5</v>
      </c>
      <c r="T176">
        <v>6</v>
      </c>
      <c r="U176">
        <v>5</v>
      </c>
      <c r="V176">
        <v>2</v>
      </c>
      <c r="W176">
        <v>5</v>
      </c>
      <c r="X176">
        <v>5</v>
      </c>
      <c r="Y176">
        <v>2017</v>
      </c>
      <c r="Z176">
        <v>1</v>
      </c>
      <c r="AA176">
        <v>1</v>
      </c>
      <c r="AE176">
        <v>3</v>
      </c>
      <c r="AF176">
        <v>3</v>
      </c>
      <c r="AG176">
        <v>1</v>
      </c>
      <c r="AH176">
        <v>2</v>
      </c>
      <c r="AJ176">
        <v>1</v>
      </c>
      <c r="AO176">
        <v>3</v>
      </c>
      <c r="AQ176">
        <v>1</v>
      </c>
      <c r="AS176">
        <v>1</v>
      </c>
      <c r="AV176">
        <v>1</v>
      </c>
      <c r="BB176">
        <v>1</v>
      </c>
      <c r="BE176" t="s">
        <v>58</v>
      </c>
      <c r="BF176">
        <f>VLOOKUP($C176,'TIPI Scoring'!$C$1:$AB$1213,22,FALSE)</f>
        <v>3.5</v>
      </c>
      <c r="BG176">
        <f>VLOOKUP($C176,'TIPI Scoring'!$C$1:$AB$1213,23,FALSE)</f>
        <v>5</v>
      </c>
      <c r="BH176">
        <f>VLOOKUP($C176,'TIPI Scoring'!$C$1:$AB$1213,24,FALSE)</f>
        <v>6</v>
      </c>
      <c r="BI176">
        <f>VLOOKUP($C176,'TIPI Scoring'!$C$1:$AB$1213,25,FALSE)</f>
        <v>5.5</v>
      </c>
      <c r="BJ176">
        <f>VLOOKUP($C176,'TIPI Scoring'!$C$1:$AB$1213,26,FALSE)</f>
        <v>4</v>
      </c>
      <c r="BK176" t="s">
        <v>1651</v>
      </c>
      <c r="BL176" t="s">
        <v>1651</v>
      </c>
      <c r="BM176" t="s">
        <v>1650</v>
      </c>
      <c r="BN176" t="s">
        <v>1650</v>
      </c>
      <c r="BO176" t="s">
        <v>1649</v>
      </c>
      <c r="BP176">
        <v>2</v>
      </c>
    </row>
    <row r="177" spans="1:68" x14ac:dyDescent="0.2">
      <c r="A177">
        <v>176</v>
      </c>
      <c r="B177" s="2">
        <v>44095.448622685188</v>
      </c>
      <c r="C177" t="s">
        <v>287</v>
      </c>
      <c r="D177">
        <v>25</v>
      </c>
      <c r="E177">
        <v>10</v>
      </c>
      <c r="F177">
        <v>1</v>
      </c>
      <c r="G177">
        <v>1</v>
      </c>
      <c r="H177">
        <v>3</v>
      </c>
      <c r="I177">
        <v>0</v>
      </c>
      <c r="J177">
        <v>1</v>
      </c>
      <c r="L177">
        <v>1</v>
      </c>
      <c r="M177">
        <v>2</v>
      </c>
      <c r="N177">
        <v>1</v>
      </c>
      <c r="O177">
        <v>5</v>
      </c>
      <c r="P177">
        <v>6</v>
      </c>
      <c r="Q177">
        <v>6</v>
      </c>
      <c r="R177">
        <v>5</v>
      </c>
      <c r="S177">
        <v>7</v>
      </c>
      <c r="T177">
        <v>7</v>
      </c>
      <c r="U177">
        <v>7</v>
      </c>
      <c r="V177">
        <v>2</v>
      </c>
      <c r="W177">
        <v>4</v>
      </c>
      <c r="X177">
        <v>1</v>
      </c>
      <c r="Y177">
        <v>2019</v>
      </c>
      <c r="Z177">
        <v>1</v>
      </c>
      <c r="AA177">
        <v>10</v>
      </c>
      <c r="AE177">
        <v>1</v>
      </c>
      <c r="AF177">
        <v>3</v>
      </c>
      <c r="AG177">
        <v>1</v>
      </c>
      <c r="AH177">
        <v>1</v>
      </c>
      <c r="AI177">
        <v>1</v>
      </c>
      <c r="AK177">
        <v>1</v>
      </c>
      <c r="AO177">
        <v>1</v>
      </c>
      <c r="AR177">
        <v>1</v>
      </c>
      <c r="AX177">
        <v>1</v>
      </c>
      <c r="AZ177">
        <v>1</v>
      </c>
      <c r="BB177">
        <v>1</v>
      </c>
      <c r="BC177">
        <v>1</v>
      </c>
      <c r="BE177" t="s">
        <v>61</v>
      </c>
      <c r="BF177">
        <f>VLOOKUP($C177,'TIPI Scoring'!$C$1:$AB$1213,22,FALSE)</f>
        <v>3</v>
      </c>
      <c r="BG177">
        <f>VLOOKUP($C177,'TIPI Scoring'!$C$1:$AB$1213,23,FALSE)</f>
        <v>4.5</v>
      </c>
      <c r="BH177">
        <f>VLOOKUP($C177,'TIPI Scoring'!$C$1:$AB$1213,24,FALSE)</f>
        <v>6</v>
      </c>
      <c r="BI177">
        <f>VLOOKUP($C177,'TIPI Scoring'!$C$1:$AB$1213,25,FALSE)</f>
        <v>3.5</v>
      </c>
      <c r="BJ177">
        <f>VLOOKUP($C177,'TIPI Scoring'!$C$1:$AB$1213,26,FALSE)</f>
        <v>7</v>
      </c>
      <c r="BK177" t="s">
        <v>1651</v>
      </c>
      <c r="BL177" t="s">
        <v>1651</v>
      </c>
      <c r="BM177" t="s">
        <v>1650</v>
      </c>
      <c r="BN177" t="s">
        <v>1651</v>
      </c>
      <c r="BO177" t="s">
        <v>1648</v>
      </c>
      <c r="BP177">
        <v>6</v>
      </c>
    </row>
    <row r="178" spans="1:68" x14ac:dyDescent="0.2">
      <c r="A178">
        <v>177</v>
      </c>
      <c r="B178" s="2">
        <v>44095.449143518519</v>
      </c>
      <c r="C178" t="s">
        <v>288</v>
      </c>
      <c r="D178">
        <v>31</v>
      </c>
      <c r="E178">
        <v>10</v>
      </c>
      <c r="F178">
        <v>1</v>
      </c>
      <c r="G178">
        <v>1</v>
      </c>
      <c r="H178">
        <v>1</v>
      </c>
      <c r="I178">
        <v>0</v>
      </c>
      <c r="J178">
        <v>1</v>
      </c>
      <c r="L178">
        <v>1</v>
      </c>
      <c r="M178">
        <v>2</v>
      </c>
      <c r="N178">
        <v>1</v>
      </c>
      <c r="O178">
        <v>5</v>
      </c>
      <c r="P178">
        <v>6</v>
      </c>
      <c r="Q178">
        <v>5</v>
      </c>
      <c r="R178">
        <v>4</v>
      </c>
      <c r="S178">
        <v>4</v>
      </c>
      <c r="T178">
        <v>3</v>
      </c>
      <c r="U178">
        <v>6</v>
      </c>
      <c r="V178">
        <v>6</v>
      </c>
      <c r="W178">
        <v>7</v>
      </c>
      <c r="X178">
        <v>6</v>
      </c>
      <c r="Y178">
        <v>2018</v>
      </c>
      <c r="Z178">
        <v>1</v>
      </c>
      <c r="AA178">
        <v>1</v>
      </c>
      <c r="AE178">
        <v>3</v>
      </c>
      <c r="AF178">
        <v>1</v>
      </c>
      <c r="AG178">
        <v>2</v>
      </c>
      <c r="AH178">
        <v>3</v>
      </c>
      <c r="AI178">
        <v>1</v>
      </c>
      <c r="AK178">
        <v>1</v>
      </c>
      <c r="AL178">
        <v>1</v>
      </c>
      <c r="AO178">
        <v>3</v>
      </c>
      <c r="AP178">
        <v>1</v>
      </c>
      <c r="AS178">
        <v>1</v>
      </c>
      <c r="AU178">
        <v>1</v>
      </c>
      <c r="BA178">
        <v>1</v>
      </c>
      <c r="BC178">
        <v>1</v>
      </c>
      <c r="BE178" t="s">
        <v>61</v>
      </c>
      <c r="BF178">
        <f>VLOOKUP($C178,'TIPI Scoring'!$C$1:$AB$1213,22,FALSE)</f>
        <v>5</v>
      </c>
      <c r="BG178">
        <f>VLOOKUP($C178,'TIPI Scoring'!$C$1:$AB$1213,23,FALSE)</f>
        <v>4</v>
      </c>
      <c r="BH178">
        <f>VLOOKUP($C178,'TIPI Scoring'!$C$1:$AB$1213,24,FALSE)</f>
        <v>3.5</v>
      </c>
      <c r="BI178">
        <f>VLOOKUP($C178,'TIPI Scoring'!$C$1:$AB$1213,25,FALSE)</f>
        <v>5.5</v>
      </c>
      <c r="BJ178">
        <f>VLOOKUP($C178,'TIPI Scoring'!$C$1:$AB$1213,26,FALSE)</f>
        <v>3</v>
      </c>
      <c r="BK178" t="s">
        <v>1650</v>
      </c>
      <c r="BL178" t="s">
        <v>1649</v>
      </c>
      <c r="BM178" t="s">
        <v>1649</v>
      </c>
      <c r="BN178" t="s">
        <v>1650</v>
      </c>
      <c r="BO178" t="s">
        <v>1649</v>
      </c>
      <c r="BP178">
        <v>1</v>
      </c>
    </row>
    <row r="179" spans="1:68" x14ac:dyDescent="0.2">
      <c r="A179">
        <v>178</v>
      </c>
      <c r="B179" s="2">
        <v>44095.450011574074</v>
      </c>
      <c r="C179" t="s">
        <v>289</v>
      </c>
      <c r="D179">
        <v>22</v>
      </c>
      <c r="E179">
        <v>6</v>
      </c>
      <c r="F179">
        <v>1</v>
      </c>
      <c r="G179">
        <v>1</v>
      </c>
      <c r="H179">
        <v>2</v>
      </c>
      <c r="I179">
        <v>0</v>
      </c>
      <c r="J179">
        <v>2</v>
      </c>
      <c r="L179">
        <v>1</v>
      </c>
      <c r="M179">
        <v>0</v>
      </c>
      <c r="N179">
        <v>1</v>
      </c>
      <c r="O179">
        <v>2</v>
      </c>
      <c r="P179">
        <v>1</v>
      </c>
      <c r="Q179">
        <v>2</v>
      </c>
      <c r="R179">
        <v>2</v>
      </c>
      <c r="S179">
        <v>5</v>
      </c>
      <c r="T179">
        <v>2</v>
      </c>
      <c r="U179">
        <v>3</v>
      </c>
      <c r="V179">
        <v>3</v>
      </c>
      <c r="W179">
        <v>2</v>
      </c>
      <c r="X179">
        <v>4</v>
      </c>
      <c r="Y179">
        <v>1999</v>
      </c>
      <c r="Z179">
        <v>2</v>
      </c>
      <c r="AA179">
        <v>1</v>
      </c>
      <c r="AE179">
        <v>2</v>
      </c>
      <c r="AF179">
        <v>2</v>
      </c>
      <c r="AG179">
        <v>1</v>
      </c>
      <c r="AH179">
        <v>1</v>
      </c>
      <c r="AI179">
        <v>1</v>
      </c>
      <c r="AO179">
        <v>1</v>
      </c>
      <c r="AP179">
        <v>1</v>
      </c>
      <c r="AZ179">
        <v>1</v>
      </c>
      <c r="BE179" t="s">
        <v>66</v>
      </c>
      <c r="BF179">
        <f>VLOOKUP($C179,'TIPI Scoring'!$C$1:$AB$1213,22,FALSE)</f>
        <v>4</v>
      </c>
      <c r="BG179">
        <f>VLOOKUP($C179,'TIPI Scoring'!$C$1:$AB$1213,23,FALSE)</f>
        <v>5</v>
      </c>
      <c r="BH179">
        <f>VLOOKUP($C179,'TIPI Scoring'!$C$1:$AB$1213,24,FALSE)</f>
        <v>3.5</v>
      </c>
      <c r="BI179">
        <f>VLOOKUP($C179,'TIPI Scoring'!$C$1:$AB$1213,25,FALSE)</f>
        <v>4</v>
      </c>
      <c r="BJ179">
        <f>VLOOKUP($C179,'TIPI Scoring'!$C$1:$AB$1213,26,FALSE)</f>
        <v>4.5</v>
      </c>
      <c r="BK179" t="s">
        <v>1651</v>
      </c>
      <c r="BL179" t="s">
        <v>1651</v>
      </c>
      <c r="BM179" t="s">
        <v>1649</v>
      </c>
      <c r="BN179" t="s">
        <v>1651</v>
      </c>
      <c r="BO179" t="s">
        <v>1651</v>
      </c>
      <c r="BP179">
        <v>1</v>
      </c>
    </row>
    <row r="180" spans="1:68" x14ac:dyDescent="0.2">
      <c r="A180">
        <v>179</v>
      </c>
      <c r="B180" s="2">
        <v>44095.450115740743</v>
      </c>
      <c r="C180" t="s">
        <v>290</v>
      </c>
      <c r="D180">
        <v>61</v>
      </c>
      <c r="E180">
        <v>23</v>
      </c>
      <c r="F180">
        <v>2</v>
      </c>
      <c r="G180">
        <v>1</v>
      </c>
      <c r="H180">
        <v>2</v>
      </c>
      <c r="I180">
        <v>0</v>
      </c>
      <c r="J180">
        <v>1</v>
      </c>
      <c r="L180">
        <v>2</v>
      </c>
      <c r="M180">
        <v>15</v>
      </c>
      <c r="N180">
        <v>2</v>
      </c>
      <c r="O180">
        <v>4</v>
      </c>
      <c r="P180">
        <v>1</v>
      </c>
      <c r="Q180">
        <v>7</v>
      </c>
      <c r="R180">
        <v>4</v>
      </c>
      <c r="S180">
        <v>6</v>
      </c>
      <c r="T180">
        <v>6</v>
      </c>
      <c r="U180">
        <v>7</v>
      </c>
      <c r="V180">
        <v>2</v>
      </c>
      <c r="W180">
        <v>6</v>
      </c>
      <c r="X180">
        <v>6</v>
      </c>
      <c r="Y180">
        <v>2014</v>
      </c>
      <c r="Z180">
        <v>3</v>
      </c>
      <c r="AA180">
        <v>3</v>
      </c>
      <c r="AE180">
        <v>2</v>
      </c>
      <c r="AF180">
        <v>2</v>
      </c>
      <c r="AG180">
        <v>2</v>
      </c>
      <c r="AH180">
        <v>2</v>
      </c>
      <c r="AJ180">
        <v>1</v>
      </c>
      <c r="AO180">
        <v>5</v>
      </c>
      <c r="AP180">
        <v>1</v>
      </c>
      <c r="AT180">
        <v>1</v>
      </c>
      <c r="AU180">
        <v>1</v>
      </c>
      <c r="BA180">
        <v>1</v>
      </c>
      <c r="BE180" t="s">
        <v>63</v>
      </c>
      <c r="BF180">
        <f>VLOOKUP($C180,'TIPI Scoring'!$C$1:$AB$1213,22,FALSE)</f>
        <v>3</v>
      </c>
      <c r="BG180">
        <f>VLOOKUP($C180,'TIPI Scoring'!$C$1:$AB$1213,23,FALSE)</f>
        <v>7</v>
      </c>
      <c r="BH180">
        <f>VLOOKUP($C180,'TIPI Scoring'!$C$1:$AB$1213,24,FALSE)</f>
        <v>6.5</v>
      </c>
      <c r="BI180">
        <f>VLOOKUP($C180,'TIPI Scoring'!$C$1:$AB$1213,25,FALSE)</f>
        <v>5</v>
      </c>
      <c r="BJ180">
        <f>VLOOKUP($C180,'TIPI Scoring'!$C$1:$AB$1213,26,FALSE)</f>
        <v>4</v>
      </c>
      <c r="BK180" t="s">
        <v>1651</v>
      </c>
      <c r="BL180" t="s">
        <v>1648</v>
      </c>
      <c r="BM180" t="s">
        <v>1650</v>
      </c>
      <c r="BN180" t="s">
        <v>1650</v>
      </c>
      <c r="BO180" t="s">
        <v>1649</v>
      </c>
      <c r="BP180">
        <v>2</v>
      </c>
    </row>
    <row r="181" spans="1:68" x14ac:dyDescent="0.2">
      <c r="A181">
        <v>180</v>
      </c>
      <c r="B181" s="2">
        <v>44095.450150462966</v>
      </c>
      <c r="C181" t="s">
        <v>291</v>
      </c>
      <c r="D181">
        <v>28</v>
      </c>
      <c r="E181">
        <v>30</v>
      </c>
      <c r="F181">
        <v>1</v>
      </c>
      <c r="G181">
        <v>1</v>
      </c>
      <c r="H181">
        <v>2</v>
      </c>
      <c r="I181">
        <v>1</v>
      </c>
      <c r="J181">
        <v>1</v>
      </c>
      <c r="L181">
        <v>1</v>
      </c>
      <c r="M181">
        <v>5</v>
      </c>
      <c r="N181">
        <v>1</v>
      </c>
      <c r="O181">
        <v>3</v>
      </c>
      <c r="P181">
        <v>7</v>
      </c>
      <c r="Q181">
        <v>7</v>
      </c>
      <c r="R181">
        <v>6</v>
      </c>
      <c r="S181">
        <v>6</v>
      </c>
      <c r="T181">
        <v>5</v>
      </c>
      <c r="U181">
        <v>7</v>
      </c>
      <c r="V181">
        <v>3</v>
      </c>
      <c r="W181">
        <v>6</v>
      </c>
      <c r="X181">
        <v>3</v>
      </c>
      <c r="Y181">
        <v>2017</v>
      </c>
      <c r="Z181">
        <v>1</v>
      </c>
      <c r="AA181">
        <v>1</v>
      </c>
      <c r="AE181">
        <v>1</v>
      </c>
      <c r="AF181">
        <v>1</v>
      </c>
      <c r="AG181">
        <v>1</v>
      </c>
      <c r="AH181">
        <v>1</v>
      </c>
      <c r="AI181">
        <v>1</v>
      </c>
      <c r="AK181">
        <v>1</v>
      </c>
      <c r="AM181">
        <v>1</v>
      </c>
      <c r="AO181">
        <v>4</v>
      </c>
      <c r="AR181">
        <v>1</v>
      </c>
      <c r="AU181">
        <v>1</v>
      </c>
      <c r="AW181">
        <v>1</v>
      </c>
      <c r="BA181">
        <v>1</v>
      </c>
      <c r="BB181">
        <v>1</v>
      </c>
      <c r="BC181">
        <v>1</v>
      </c>
      <c r="BE181" t="s">
        <v>58</v>
      </c>
      <c r="BF181">
        <f>VLOOKUP($C181,'TIPI Scoring'!$C$1:$AB$1213,22,FALSE)</f>
        <v>3</v>
      </c>
      <c r="BG181">
        <f>VLOOKUP($C181,'TIPI Scoring'!$C$1:$AB$1213,23,FALSE)</f>
        <v>4</v>
      </c>
      <c r="BH181">
        <f>VLOOKUP($C181,'TIPI Scoring'!$C$1:$AB$1213,24,FALSE)</f>
        <v>6</v>
      </c>
      <c r="BI181">
        <f>VLOOKUP($C181,'TIPI Scoring'!$C$1:$AB$1213,25,FALSE)</f>
        <v>4</v>
      </c>
      <c r="BJ181">
        <f>VLOOKUP($C181,'TIPI Scoring'!$C$1:$AB$1213,26,FALSE)</f>
        <v>5.5</v>
      </c>
      <c r="BK181" t="s">
        <v>1651</v>
      </c>
      <c r="BL181" t="s">
        <v>1649</v>
      </c>
      <c r="BM181" t="s">
        <v>1650</v>
      </c>
      <c r="BN181" t="s">
        <v>1651</v>
      </c>
      <c r="BO181" t="s">
        <v>1650</v>
      </c>
      <c r="BP181">
        <v>3</v>
      </c>
    </row>
    <row r="182" spans="1:68" x14ac:dyDescent="0.2">
      <c r="A182">
        <v>181</v>
      </c>
      <c r="B182" s="2">
        <v>44095.450914351852</v>
      </c>
      <c r="C182" t="s">
        <v>292</v>
      </c>
      <c r="D182">
        <v>75</v>
      </c>
      <c r="E182">
        <v>9</v>
      </c>
      <c r="F182">
        <v>1</v>
      </c>
      <c r="G182">
        <v>1</v>
      </c>
      <c r="H182">
        <v>1</v>
      </c>
      <c r="I182">
        <v>0</v>
      </c>
      <c r="J182">
        <v>2</v>
      </c>
      <c r="L182">
        <v>2</v>
      </c>
      <c r="M182">
        <v>1</v>
      </c>
      <c r="N182">
        <v>2</v>
      </c>
      <c r="O182">
        <v>3</v>
      </c>
      <c r="P182">
        <v>1</v>
      </c>
      <c r="Q182">
        <v>7</v>
      </c>
      <c r="R182">
        <v>1</v>
      </c>
      <c r="S182">
        <v>7</v>
      </c>
      <c r="T182">
        <v>4</v>
      </c>
      <c r="U182">
        <v>7</v>
      </c>
      <c r="V182">
        <v>1</v>
      </c>
      <c r="W182">
        <v>6</v>
      </c>
      <c r="X182">
        <v>1</v>
      </c>
      <c r="Y182">
        <v>2019</v>
      </c>
      <c r="Z182">
        <v>2</v>
      </c>
      <c r="AA182">
        <v>14</v>
      </c>
      <c r="AE182">
        <v>2</v>
      </c>
      <c r="AF182">
        <v>2</v>
      </c>
      <c r="AG182">
        <v>2</v>
      </c>
      <c r="AH182">
        <v>2</v>
      </c>
      <c r="AN182">
        <v>1</v>
      </c>
      <c r="AO182">
        <v>3</v>
      </c>
      <c r="AP182">
        <v>1</v>
      </c>
      <c r="AX182">
        <v>1</v>
      </c>
      <c r="AY182">
        <v>1</v>
      </c>
      <c r="BD182">
        <v>1</v>
      </c>
      <c r="BE182" t="s">
        <v>61</v>
      </c>
      <c r="BF182">
        <f>VLOOKUP($C182,'TIPI Scoring'!$C$1:$AB$1213,22,FALSE)</f>
        <v>3.5</v>
      </c>
      <c r="BG182">
        <f>VLOOKUP($C182,'TIPI Scoring'!$C$1:$AB$1213,23,FALSE)</f>
        <v>7</v>
      </c>
      <c r="BH182">
        <f>VLOOKUP($C182,'TIPI Scoring'!$C$1:$AB$1213,24,FALSE)</f>
        <v>7</v>
      </c>
      <c r="BI182">
        <f>VLOOKUP($C182,'TIPI Scoring'!$C$1:$AB$1213,25,FALSE)</f>
        <v>6.5</v>
      </c>
      <c r="BJ182">
        <f>VLOOKUP($C182,'TIPI Scoring'!$C$1:$AB$1213,26,FALSE)</f>
        <v>7</v>
      </c>
      <c r="BK182" t="s">
        <v>1651</v>
      </c>
      <c r="BL182" t="s">
        <v>1648</v>
      </c>
      <c r="BM182" t="s">
        <v>1648</v>
      </c>
      <c r="BN182" t="s">
        <v>1648</v>
      </c>
      <c r="BO182" t="s">
        <v>1648</v>
      </c>
      <c r="BP182">
        <v>8</v>
      </c>
    </row>
    <row r="183" spans="1:68" x14ac:dyDescent="0.2">
      <c r="A183">
        <v>182</v>
      </c>
      <c r="B183" s="2">
        <v>44095.451064814813</v>
      </c>
      <c r="C183" t="s">
        <v>293</v>
      </c>
      <c r="D183">
        <v>31</v>
      </c>
      <c r="E183">
        <v>46</v>
      </c>
      <c r="F183">
        <v>1</v>
      </c>
      <c r="G183">
        <v>1</v>
      </c>
      <c r="H183">
        <v>2</v>
      </c>
      <c r="I183">
        <v>3</v>
      </c>
      <c r="J183">
        <v>2</v>
      </c>
      <c r="L183">
        <v>2</v>
      </c>
      <c r="M183">
        <v>5</v>
      </c>
      <c r="N183">
        <v>2</v>
      </c>
      <c r="O183">
        <v>2</v>
      </c>
      <c r="P183">
        <v>5</v>
      </c>
      <c r="Q183">
        <v>3</v>
      </c>
      <c r="R183">
        <v>6</v>
      </c>
      <c r="S183">
        <v>4</v>
      </c>
      <c r="T183">
        <v>6</v>
      </c>
      <c r="U183">
        <v>5</v>
      </c>
      <c r="V183">
        <v>7</v>
      </c>
      <c r="W183">
        <v>3</v>
      </c>
      <c r="X183">
        <v>4</v>
      </c>
      <c r="Y183">
        <v>2016</v>
      </c>
      <c r="Z183">
        <v>2</v>
      </c>
      <c r="AA183">
        <v>9</v>
      </c>
      <c r="AE183">
        <v>1</v>
      </c>
      <c r="AF183">
        <v>3</v>
      </c>
      <c r="AG183">
        <v>2</v>
      </c>
      <c r="AH183">
        <v>2</v>
      </c>
      <c r="AN183">
        <v>1</v>
      </c>
      <c r="AO183">
        <v>5</v>
      </c>
      <c r="AT183">
        <v>1</v>
      </c>
      <c r="AU183">
        <v>1</v>
      </c>
      <c r="AV183">
        <v>1</v>
      </c>
      <c r="AZ183">
        <v>1</v>
      </c>
      <c r="BA183">
        <v>1</v>
      </c>
      <c r="BB183">
        <v>1</v>
      </c>
      <c r="BC183">
        <v>1</v>
      </c>
      <c r="BE183" t="s">
        <v>61</v>
      </c>
      <c r="BF183">
        <f>VLOOKUP($C183,'TIPI Scoring'!$C$1:$AB$1213,22,FALSE)</f>
        <v>2</v>
      </c>
      <c r="BG183">
        <f>VLOOKUP($C183,'TIPI Scoring'!$C$1:$AB$1213,23,FALSE)</f>
        <v>4</v>
      </c>
      <c r="BH183">
        <f>VLOOKUP($C183,'TIPI Scoring'!$C$1:$AB$1213,24,FALSE)</f>
        <v>2</v>
      </c>
      <c r="BI183">
        <f>VLOOKUP($C183,'TIPI Scoring'!$C$1:$AB$1213,25,FALSE)</f>
        <v>2.5</v>
      </c>
      <c r="BJ183">
        <f>VLOOKUP($C183,'TIPI Scoring'!$C$1:$AB$1213,26,FALSE)</f>
        <v>4</v>
      </c>
      <c r="BK183" t="s">
        <v>1649</v>
      </c>
      <c r="BL183" t="s">
        <v>1649</v>
      </c>
      <c r="BM183" t="s">
        <v>1649</v>
      </c>
      <c r="BN183" t="s">
        <v>1649</v>
      </c>
      <c r="BO183" t="s">
        <v>1649</v>
      </c>
      <c r="BP183">
        <v>1</v>
      </c>
    </row>
    <row r="184" spans="1:68" x14ac:dyDescent="0.2">
      <c r="A184">
        <v>183</v>
      </c>
      <c r="B184" s="2">
        <v>44095.451354166667</v>
      </c>
      <c r="C184" t="s">
        <v>294</v>
      </c>
      <c r="D184">
        <v>47</v>
      </c>
      <c r="E184">
        <v>38</v>
      </c>
      <c r="F184">
        <v>1</v>
      </c>
      <c r="G184">
        <v>1</v>
      </c>
      <c r="H184">
        <v>2</v>
      </c>
      <c r="I184">
        <v>2</v>
      </c>
      <c r="J184">
        <v>1</v>
      </c>
      <c r="L184">
        <v>1</v>
      </c>
      <c r="M184">
        <v>0</v>
      </c>
      <c r="N184">
        <v>1</v>
      </c>
      <c r="O184">
        <v>6</v>
      </c>
      <c r="P184">
        <v>6</v>
      </c>
      <c r="Q184">
        <v>4</v>
      </c>
      <c r="R184">
        <v>7</v>
      </c>
      <c r="S184">
        <v>7</v>
      </c>
      <c r="T184">
        <v>6</v>
      </c>
      <c r="U184">
        <v>5</v>
      </c>
      <c r="V184">
        <v>7</v>
      </c>
      <c r="W184">
        <v>6</v>
      </c>
      <c r="X184">
        <v>5</v>
      </c>
      <c r="Y184">
        <v>2000</v>
      </c>
      <c r="Z184">
        <v>1</v>
      </c>
      <c r="AA184">
        <v>1</v>
      </c>
      <c r="AE184">
        <v>1</v>
      </c>
      <c r="AF184">
        <v>1</v>
      </c>
      <c r="AG184">
        <v>1</v>
      </c>
      <c r="AH184">
        <v>1</v>
      </c>
      <c r="AI184">
        <v>1</v>
      </c>
      <c r="AK184">
        <v>1</v>
      </c>
      <c r="AO184">
        <v>2</v>
      </c>
      <c r="AP184">
        <v>1</v>
      </c>
      <c r="AR184">
        <v>1</v>
      </c>
      <c r="AS184">
        <v>1</v>
      </c>
      <c r="AZ184">
        <v>1</v>
      </c>
      <c r="BB184">
        <v>1</v>
      </c>
      <c r="BE184" t="s">
        <v>58</v>
      </c>
      <c r="BF184">
        <f>VLOOKUP($C184,'TIPI Scoring'!$C$1:$AB$1213,22,FALSE)</f>
        <v>4</v>
      </c>
      <c r="BG184">
        <f>VLOOKUP($C184,'TIPI Scoring'!$C$1:$AB$1213,23,FALSE)</f>
        <v>3.5</v>
      </c>
      <c r="BH184">
        <f>VLOOKUP($C184,'TIPI Scoring'!$C$1:$AB$1213,24,FALSE)</f>
        <v>2.5</v>
      </c>
      <c r="BI184">
        <f>VLOOKUP($C184,'TIPI Scoring'!$C$1:$AB$1213,25,FALSE)</f>
        <v>3.5</v>
      </c>
      <c r="BJ184">
        <f>VLOOKUP($C184,'TIPI Scoring'!$C$1:$AB$1213,26,FALSE)</f>
        <v>5</v>
      </c>
      <c r="BK184" t="s">
        <v>1651</v>
      </c>
      <c r="BL184" t="s">
        <v>1649</v>
      </c>
      <c r="BM184" t="s">
        <v>1649</v>
      </c>
      <c r="BN184" t="s">
        <v>1651</v>
      </c>
      <c r="BO184" t="s">
        <v>1651</v>
      </c>
      <c r="BP184">
        <v>1</v>
      </c>
    </row>
    <row r="185" spans="1:68" x14ac:dyDescent="0.2">
      <c r="A185">
        <v>184</v>
      </c>
      <c r="B185" s="2">
        <v>44095.451979166668</v>
      </c>
      <c r="C185" t="s">
        <v>295</v>
      </c>
      <c r="D185">
        <v>49</v>
      </c>
      <c r="E185">
        <v>22</v>
      </c>
      <c r="F185">
        <v>1</v>
      </c>
      <c r="G185">
        <v>1</v>
      </c>
      <c r="H185">
        <v>2</v>
      </c>
      <c r="I185">
        <v>0</v>
      </c>
      <c r="J185">
        <v>1</v>
      </c>
      <c r="L185">
        <v>1</v>
      </c>
      <c r="M185">
        <v>3</v>
      </c>
      <c r="N185">
        <v>2</v>
      </c>
      <c r="O185">
        <v>4</v>
      </c>
      <c r="P185">
        <v>1</v>
      </c>
      <c r="Q185">
        <v>6</v>
      </c>
      <c r="R185">
        <v>7</v>
      </c>
      <c r="S185">
        <v>7</v>
      </c>
      <c r="T185">
        <v>4</v>
      </c>
      <c r="U185">
        <v>7</v>
      </c>
      <c r="V185">
        <v>3</v>
      </c>
      <c r="W185">
        <v>6</v>
      </c>
      <c r="X185">
        <v>1</v>
      </c>
      <c r="Y185">
        <v>2017</v>
      </c>
      <c r="Z185">
        <v>1</v>
      </c>
      <c r="AA185">
        <v>5</v>
      </c>
      <c r="AE185">
        <v>2</v>
      </c>
      <c r="AF185">
        <v>2</v>
      </c>
      <c r="AG185">
        <v>2</v>
      </c>
      <c r="AH185">
        <v>2</v>
      </c>
      <c r="AM185">
        <v>1</v>
      </c>
      <c r="AO185">
        <v>1</v>
      </c>
      <c r="AV185">
        <v>1</v>
      </c>
      <c r="AX185">
        <v>1</v>
      </c>
      <c r="BA185">
        <v>1</v>
      </c>
      <c r="BE185" t="s">
        <v>63</v>
      </c>
      <c r="BF185">
        <f>VLOOKUP($C185,'TIPI Scoring'!$C$1:$AB$1213,22,FALSE)</f>
        <v>4</v>
      </c>
      <c r="BG185">
        <f>VLOOKUP($C185,'TIPI Scoring'!$C$1:$AB$1213,23,FALSE)</f>
        <v>7</v>
      </c>
      <c r="BH185">
        <f>VLOOKUP($C185,'TIPI Scoring'!$C$1:$AB$1213,24,FALSE)</f>
        <v>5.5</v>
      </c>
      <c r="BI185">
        <f>VLOOKUP($C185,'TIPI Scoring'!$C$1:$AB$1213,25,FALSE)</f>
        <v>3.5</v>
      </c>
      <c r="BJ185">
        <f>VLOOKUP($C185,'TIPI Scoring'!$C$1:$AB$1213,26,FALSE)</f>
        <v>7</v>
      </c>
      <c r="BK185" t="s">
        <v>1651</v>
      </c>
      <c r="BL185" t="s">
        <v>1648</v>
      </c>
      <c r="BM185" t="s">
        <v>1650</v>
      </c>
      <c r="BN185" t="s">
        <v>1651</v>
      </c>
      <c r="BO185" t="s">
        <v>1648</v>
      </c>
      <c r="BP185">
        <v>6</v>
      </c>
    </row>
    <row r="186" spans="1:68" x14ac:dyDescent="0.2">
      <c r="A186">
        <v>185</v>
      </c>
      <c r="B186" s="2">
        <v>44095.452199074076</v>
      </c>
      <c r="C186" t="s">
        <v>296</v>
      </c>
      <c r="D186">
        <v>40</v>
      </c>
      <c r="E186">
        <v>32</v>
      </c>
      <c r="F186">
        <v>1</v>
      </c>
      <c r="G186">
        <v>1</v>
      </c>
      <c r="H186">
        <v>2</v>
      </c>
      <c r="I186">
        <v>2</v>
      </c>
      <c r="J186">
        <v>1</v>
      </c>
      <c r="L186">
        <v>2</v>
      </c>
      <c r="M186">
        <v>4</v>
      </c>
      <c r="N186">
        <v>1</v>
      </c>
      <c r="O186">
        <v>4</v>
      </c>
      <c r="P186">
        <v>5</v>
      </c>
      <c r="Q186">
        <v>6</v>
      </c>
      <c r="R186">
        <v>7</v>
      </c>
      <c r="S186">
        <v>5</v>
      </c>
      <c r="T186">
        <v>5</v>
      </c>
      <c r="U186">
        <v>6</v>
      </c>
      <c r="V186">
        <v>4</v>
      </c>
      <c r="W186">
        <v>7</v>
      </c>
      <c r="X186">
        <v>6</v>
      </c>
      <c r="Y186">
        <v>2016</v>
      </c>
      <c r="Z186">
        <v>3</v>
      </c>
      <c r="AA186">
        <v>1</v>
      </c>
      <c r="AE186">
        <v>1</v>
      </c>
      <c r="AF186">
        <v>1</v>
      </c>
      <c r="AG186">
        <v>1</v>
      </c>
      <c r="AH186">
        <v>1</v>
      </c>
      <c r="AI186">
        <v>1</v>
      </c>
      <c r="AJ186">
        <v>1</v>
      </c>
      <c r="AK186">
        <v>1</v>
      </c>
      <c r="AO186">
        <v>1</v>
      </c>
      <c r="AP186">
        <v>1</v>
      </c>
      <c r="AR186">
        <v>1</v>
      </c>
      <c r="AT186">
        <v>1</v>
      </c>
      <c r="AZ186">
        <v>1</v>
      </c>
      <c r="BA186">
        <v>1</v>
      </c>
      <c r="BC186">
        <v>1</v>
      </c>
      <c r="BE186" t="s">
        <v>58</v>
      </c>
      <c r="BF186">
        <f>VLOOKUP($C186,'TIPI Scoring'!$C$1:$AB$1213,22,FALSE)</f>
        <v>3.5</v>
      </c>
      <c r="BG186">
        <f>VLOOKUP($C186,'TIPI Scoring'!$C$1:$AB$1213,23,FALSE)</f>
        <v>4.5</v>
      </c>
      <c r="BH186">
        <f>VLOOKUP($C186,'TIPI Scoring'!$C$1:$AB$1213,24,FALSE)</f>
        <v>5</v>
      </c>
      <c r="BI186">
        <f>VLOOKUP($C186,'TIPI Scoring'!$C$1:$AB$1213,25,FALSE)</f>
        <v>4</v>
      </c>
      <c r="BJ186">
        <f>VLOOKUP($C186,'TIPI Scoring'!$C$1:$AB$1213,26,FALSE)</f>
        <v>3.5</v>
      </c>
      <c r="BK186" t="s">
        <v>1651</v>
      </c>
      <c r="BL186" t="s">
        <v>1651</v>
      </c>
      <c r="BM186" t="s">
        <v>1651</v>
      </c>
      <c r="BN186" t="s">
        <v>1651</v>
      </c>
      <c r="BO186" t="s">
        <v>1649</v>
      </c>
      <c r="BP186">
        <v>1</v>
      </c>
    </row>
    <row r="187" spans="1:68" x14ac:dyDescent="0.2">
      <c r="A187">
        <v>186</v>
      </c>
      <c r="B187" s="2">
        <v>44095.45616898148</v>
      </c>
      <c r="C187" t="s">
        <v>297</v>
      </c>
      <c r="D187">
        <v>24</v>
      </c>
      <c r="E187">
        <v>36</v>
      </c>
      <c r="F187">
        <v>2</v>
      </c>
      <c r="G187">
        <v>1</v>
      </c>
      <c r="H187">
        <v>2</v>
      </c>
      <c r="I187">
        <v>2</v>
      </c>
      <c r="J187">
        <v>1</v>
      </c>
      <c r="L187">
        <v>1</v>
      </c>
      <c r="M187">
        <v>2</v>
      </c>
      <c r="N187">
        <v>2</v>
      </c>
      <c r="O187">
        <v>5</v>
      </c>
      <c r="P187">
        <v>4</v>
      </c>
      <c r="Q187">
        <v>5</v>
      </c>
      <c r="R187">
        <v>4</v>
      </c>
      <c r="S187">
        <v>5</v>
      </c>
      <c r="T187">
        <v>4</v>
      </c>
      <c r="U187">
        <v>5</v>
      </c>
      <c r="V187">
        <v>3</v>
      </c>
      <c r="W187">
        <v>5</v>
      </c>
      <c r="X187">
        <v>3</v>
      </c>
      <c r="Y187">
        <v>2018</v>
      </c>
      <c r="Z187">
        <v>1</v>
      </c>
      <c r="AA187">
        <v>4</v>
      </c>
      <c r="AE187">
        <v>2</v>
      </c>
      <c r="AF187">
        <v>2</v>
      </c>
      <c r="AG187">
        <v>2</v>
      </c>
      <c r="AH187">
        <v>2</v>
      </c>
      <c r="AN187">
        <v>1</v>
      </c>
      <c r="AO187">
        <v>2</v>
      </c>
      <c r="AP187">
        <v>1</v>
      </c>
      <c r="AU187">
        <v>1</v>
      </c>
      <c r="AX187">
        <v>1</v>
      </c>
      <c r="BD187">
        <v>1</v>
      </c>
      <c r="BE187" t="s">
        <v>61</v>
      </c>
      <c r="BF187">
        <f>VLOOKUP($C187,'TIPI Scoring'!$C$1:$AB$1213,22,FALSE)</f>
        <v>4.5</v>
      </c>
      <c r="BG187">
        <f>VLOOKUP($C187,'TIPI Scoring'!$C$1:$AB$1213,23,FALSE)</f>
        <v>4.5</v>
      </c>
      <c r="BH187">
        <f>VLOOKUP($C187,'TIPI Scoring'!$C$1:$AB$1213,24,FALSE)</f>
        <v>5</v>
      </c>
      <c r="BI187">
        <f>VLOOKUP($C187,'TIPI Scoring'!$C$1:$AB$1213,25,FALSE)</f>
        <v>4.5</v>
      </c>
      <c r="BJ187">
        <f>VLOOKUP($C187,'TIPI Scoring'!$C$1:$AB$1213,26,FALSE)</f>
        <v>5</v>
      </c>
      <c r="BK187" t="s">
        <v>1650</v>
      </c>
      <c r="BL187" t="s">
        <v>1651</v>
      </c>
      <c r="BM187" t="s">
        <v>1651</v>
      </c>
      <c r="BN187" t="s">
        <v>1651</v>
      </c>
      <c r="BO187" t="s">
        <v>1651</v>
      </c>
      <c r="BP187">
        <v>7</v>
      </c>
    </row>
    <row r="188" spans="1:68" x14ac:dyDescent="0.2">
      <c r="A188">
        <v>187</v>
      </c>
      <c r="B188" s="2">
        <v>44095.461770833332</v>
      </c>
      <c r="C188" t="s">
        <v>298</v>
      </c>
      <c r="D188">
        <v>31</v>
      </c>
      <c r="E188">
        <v>20</v>
      </c>
      <c r="F188">
        <v>1</v>
      </c>
      <c r="G188">
        <v>1</v>
      </c>
      <c r="H188">
        <v>2</v>
      </c>
      <c r="I188">
        <v>1</v>
      </c>
      <c r="J188">
        <v>1</v>
      </c>
      <c r="L188">
        <v>1</v>
      </c>
      <c r="M188">
        <v>3</v>
      </c>
      <c r="N188">
        <v>1</v>
      </c>
      <c r="O188">
        <v>6</v>
      </c>
      <c r="P188">
        <v>7</v>
      </c>
      <c r="Q188">
        <v>7</v>
      </c>
      <c r="R188">
        <v>6</v>
      </c>
      <c r="S188">
        <v>5</v>
      </c>
      <c r="T188">
        <v>6</v>
      </c>
      <c r="U188">
        <v>6</v>
      </c>
      <c r="V188">
        <v>7</v>
      </c>
      <c r="W188">
        <v>5</v>
      </c>
      <c r="X188">
        <v>6</v>
      </c>
      <c r="Y188">
        <v>2018</v>
      </c>
      <c r="Z188">
        <v>1</v>
      </c>
      <c r="AA188">
        <v>10</v>
      </c>
      <c r="AE188">
        <v>2</v>
      </c>
      <c r="AF188">
        <v>1</v>
      </c>
      <c r="AG188">
        <v>1</v>
      </c>
      <c r="AH188">
        <v>1</v>
      </c>
      <c r="AJ188">
        <v>1</v>
      </c>
      <c r="AO188">
        <v>3</v>
      </c>
      <c r="AP188">
        <v>1</v>
      </c>
      <c r="AU188">
        <v>1</v>
      </c>
      <c r="AV188">
        <v>1</v>
      </c>
      <c r="AZ188">
        <v>1</v>
      </c>
      <c r="BE188" t="s">
        <v>61</v>
      </c>
      <c r="BF188">
        <f>VLOOKUP($C188,'TIPI Scoring'!$C$1:$AB$1213,22,FALSE)</f>
        <v>4</v>
      </c>
      <c r="BG188">
        <f>VLOOKUP($C188,'TIPI Scoring'!$C$1:$AB$1213,23,FALSE)</f>
        <v>3.5</v>
      </c>
      <c r="BH188">
        <f>VLOOKUP($C188,'TIPI Scoring'!$C$1:$AB$1213,24,FALSE)</f>
        <v>4</v>
      </c>
      <c r="BI188">
        <f>VLOOKUP($C188,'TIPI Scoring'!$C$1:$AB$1213,25,FALSE)</f>
        <v>3.5</v>
      </c>
      <c r="BJ188">
        <f>VLOOKUP($C188,'TIPI Scoring'!$C$1:$AB$1213,26,FALSE)</f>
        <v>3.5</v>
      </c>
      <c r="BK188" t="s">
        <v>1651</v>
      </c>
      <c r="BL188" t="s">
        <v>1649</v>
      </c>
      <c r="BM188" t="s">
        <v>1649</v>
      </c>
      <c r="BN188" t="s">
        <v>1651</v>
      </c>
      <c r="BO188" t="s">
        <v>1649</v>
      </c>
      <c r="BP188">
        <v>1</v>
      </c>
    </row>
    <row r="189" spans="1:68" x14ac:dyDescent="0.2">
      <c r="A189">
        <v>188</v>
      </c>
      <c r="B189" s="2">
        <v>44095.469722222224</v>
      </c>
      <c r="C189" t="s">
        <v>299</v>
      </c>
      <c r="D189">
        <v>36</v>
      </c>
      <c r="E189">
        <v>17</v>
      </c>
      <c r="F189">
        <v>1</v>
      </c>
      <c r="G189">
        <v>1</v>
      </c>
      <c r="H189">
        <v>1</v>
      </c>
      <c r="I189">
        <v>1</v>
      </c>
      <c r="J189">
        <v>1</v>
      </c>
      <c r="L189">
        <v>1</v>
      </c>
      <c r="M189">
        <v>2</v>
      </c>
      <c r="N189">
        <v>1</v>
      </c>
      <c r="O189">
        <v>3</v>
      </c>
      <c r="P189">
        <v>3</v>
      </c>
      <c r="Q189">
        <v>7</v>
      </c>
      <c r="R189">
        <v>5</v>
      </c>
      <c r="S189">
        <v>6</v>
      </c>
      <c r="T189">
        <v>5</v>
      </c>
      <c r="U189">
        <v>5</v>
      </c>
      <c r="V189">
        <v>3</v>
      </c>
      <c r="W189">
        <v>3</v>
      </c>
      <c r="X189">
        <v>3</v>
      </c>
      <c r="Y189">
        <v>2018</v>
      </c>
      <c r="Z189">
        <v>1</v>
      </c>
      <c r="AA189">
        <v>1</v>
      </c>
      <c r="AE189">
        <v>3</v>
      </c>
      <c r="AF189">
        <v>3</v>
      </c>
      <c r="AG189">
        <v>3</v>
      </c>
      <c r="AH189">
        <v>3</v>
      </c>
      <c r="AI189">
        <v>1</v>
      </c>
      <c r="AK189">
        <v>1</v>
      </c>
      <c r="AM189">
        <v>1</v>
      </c>
      <c r="AO189">
        <v>5</v>
      </c>
      <c r="AT189">
        <v>1</v>
      </c>
      <c r="AX189">
        <v>1</v>
      </c>
      <c r="AY189">
        <v>1</v>
      </c>
      <c r="BB189">
        <v>1</v>
      </c>
      <c r="BE189" t="s">
        <v>61</v>
      </c>
      <c r="BF189">
        <f>VLOOKUP($C189,'TIPI Scoring'!$C$1:$AB$1213,22,FALSE)</f>
        <v>3</v>
      </c>
      <c r="BG189">
        <f>VLOOKUP($C189,'TIPI Scoring'!$C$1:$AB$1213,23,FALSE)</f>
        <v>5</v>
      </c>
      <c r="BH189">
        <f>VLOOKUP($C189,'TIPI Scoring'!$C$1:$AB$1213,24,FALSE)</f>
        <v>6</v>
      </c>
      <c r="BI189">
        <f>VLOOKUP($C189,'TIPI Scoring'!$C$1:$AB$1213,25,FALSE)</f>
        <v>3</v>
      </c>
      <c r="BJ189">
        <f>VLOOKUP($C189,'TIPI Scoring'!$C$1:$AB$1213,26,FALSE)</f>
        <v>5.5</v>
      </c>
      <c r="BK189" t="s">
        <v>1651</v>
      </c>
      <c r="BL189" t="s">
        <v>1651</v>
      </c>
      <c r="BM189" t="s">
        <v>1650</v>
      </c>
      <c r="BN189" t="s">
        <v>1649</v>
      </c>
      <c r="BO189" t="s">
        <v>1650</v>
      </c>
      <c r="BP189">
        <v>5</v>
      </c>
    </row>
    <row r="190" spans="1:68" x14ac:dyDescent="0.2">
      <c r="A190">
        <v>189</v>
      </c>
      <c r="B190" s="2">
        <v>44095.477476851855</v>
      </c>
      <c r="C190" t="s">
        <v>300</v>
      </c>
      <c r="D190">
        <v>29</v>
      </c>
      <c r="E190">
        <v>48</v>
      </c>
      <c r="F190">
        <v>1</v>
      </c>
      <c r="G190">
        <v>1</v>
      </c>
      <c r="H190">
        <v>1</v>
      </c>
      <c r="I190">
        <v>4</v>
      </c>
      <c r="J190">
        <v>6</v>
      </c>
      <c r="L190">
        <v>2</v>
      </c>
      <c r="M190">
        <v>4</v>
      </c>
      <c r="N190">
        <v>2</v>
      </c>
      <c r="O190">
        <v>2</v>
      </c>
      <c r="P190">
        <v>5</v>
      </c>
      <c r="Q190">
        <v>1</v>
      </c>
      <c r="R190">
        <v>5</v>
      </c>
      <c r="S190">
        <v>4</v>
      </c>
      <c r="T190">
        <v>6</v>
      </c>
      <c r="U190">
        <v>2</v>
      </c>
      <c r="V190">
        <v>5</v>
      </c>
      <c r="W190">
        <v>3</v>
      </c>
      <c r="X190">
        <v>5</v>
      </c>
      <c r="Y190">
        <v>2017</v>
      </c>
      <c r="Z190">
        <v>1</v>
      </c>
      <c r="AA190">
        <v>1</v>
      </c>
      <c r="AE190">
        <v>1</v>
      </c>
      <c r="AF190">
        <v>1</v>
      </c>
      <c r="AG190">
        <v>1</v>
      </c>
      <c r="AH190">
        <v>1</v>
      </c>
      <c r="AI190">
        <v>1</v>
      </c>
      <c r="AO190">
        <v>1</v>
      </c>
      <c r="AQ190">
        <v>1</v>
      </c>
      <c r="AZ190">
        <v>1</v>
      </c>
      <c r="BE190" t="s">
        <v>61</v>
      </c>
      <c r="BF190">
        <f>VLOOKUP($C190,'TIPI Scoring'!$C$1:$AB$1213,22,FALSE)</f>
        <v>2</v>
      </c>
      <c r="BG190">
        <f>VLOOKUP($C190,'TIPI Scoring'!$C$1:$AB$1213,23,FALSE)</f>
        <v>2.5</v>
      </c>
      <c r="BH190">
        <f>VLOOKUP($C190,'TIPI Scoring'!$C$1:$AB$1213,24,FALSE)</f>
        <v>2</v>
      </c>
      <c r="BI190">
        <f>VLOOKUP($C190,'TIPI Scoring'!$C$1:$AB$1213,25,FALSE)</f>
        <v>3</v>
      </c>
      <c r="BJ190">
        <f>VLOOKUP($C190,'TIPI Scoring'!$C$1:$AB$1213,26,FALSE)</f>
        <v>3.5</v>
      </c>
      <c r="BK190" t="s">
        <v>1649</v>
      </c>
      <c r="BL190" t="s">
        <v>1649</v>
      </c>
      <c r="BM190" t="s">
        <v>1649</v>
      </c>
      <c r="BN190" t="s">
        <v>1649</v>
      </c>
      <c r="BO190" t="s">
        <v>1649</v>
      </c>
      <c r="BP190">
        <v>1</v>
      </c>
    </row>
    <row r="191" spans="1:68" x14ac:dyDescent="0.2">
      <c r="A191">
        <v>190</v>
      </c>
      <c r="B191" s="2">
        <v>44095.484652777777</v>
      </c>
      <c r="C191" t="s">
        <v>301</v>
      </c>
      <c r="D191">
        <v>23</v>
      </c>
      <c r="E191">
        <v>38</v>
      </c>
      <c r="F191">
        <v>1</v>
      </c>
      <c r="G191">
        <v>1</v>
      </c>
      <c r="H191">
        <v>2</v>
      </c>
      <c r="I191">
        <v>1</v>
      </c>
      <c r="J191">
        <v>1</v>
      </c>
      <c r="L191">
        <v>1</v>
      </c>
      <c r="M191">
        <v>2</v>
      </c>
      <c r="N191">
        <v>2</v>
      </c>
      <c r="O191">
        <v>6</v>
      </c>
      <c r="P191">
        <v>6</v>
      </c>
      <c r="Q191">
        <v>7</v>
      </c>
      <c r="R191">
        <v>6</v>
      </c>
      <c r="S191">
        <v>6</v>
      </c>
      <c r="T191">
        <v>6</v>
      </c>
      <c r="U191">
        <v>6</v>
      </c>
      <c r="V191">
        <v>7</v>
      </c>
      <c r="W191">
        <v>6</v>
      </c>
      <c r="X191">
        <v>5</v>
      </c>
      <c r="Y191">
        <v>2018</v>
      </c>
      <c r="Z191">
        <v>1</v>
      </c>
      <c r="AA191">
        <v>1</v>
      </c>
      <c r="AE191">
        <v>2</v>
      </c>
      <c r="AF191">
        <v>3</v>
      </c>
      <c r="AG191">
        <v>2</v>
      </c>
      <c r="AH191">
        <v>2</v>
      </c>
      <c r="AI191">
        <v>1</v>
      </c>
      <c r="AM191">
        <v>1</v>
      </c>
      <c r="AO191">
        <v>1</v>
      </c>
      <c r="AR191">
        <v>1</v>
      </c>
      <c r="AT191">
        <v>1</v>
      </c>
      <c r="AX191">
        <v>1</v>
      </c>
      <c r="AZ191">
        <v>1</v>
      </c>
      <c r="BC191">
        <v>1</v>
      </c>
      <c r="BE191" t="s">
        <v>58</v>
      </c>
      <c r="BF191">
        <f>VLOOKUP($C191,'TIPI Scoring'!$C$1:$AB$1213,22,FALSE)</f>
        <v>4</v>
      </c>
      <c r="BG191">
        <f>VLOOKUP($C191,'TIPI Scoring'!$C$1:$AB$1213,23,FALSE)</f>
        <v>4</v>
      </c>
      <c r="BH191">
        <f>VLOOKUP($C191,'TIPI Scoring'!$C$1:$AB$1213,24,FALSE)</f>
        <v>4</v>
      </c>
      <c r="BI191">
        <f>VLOOKUP($C191,'TIPI Scoring'!$C$1:$AB$1213,25,FALSE)</f>
        <v>4</v>
      </c>
      <c r="BJ191">
        <f>VLOOKUP($C191,'TIPI Scoring'!$C$1:$AB$1213,26,FALSE)</f>
        <v>4.5</v>
      </c>
      <c r="BK191" t="s">
        <v>1651</v>
      </c>
      <c r="BL191" t="s">
        <v>1649</v>
      </c>
      <c r="BM191" t="s">
        <v>1649</v>
      </c>
      <c r="BN191" t="s">
        <v>1651</v>
      </c>
      <c r="BO191" t="s">
        <v>1651</v>
      </c>
      <c r="BP191">
        <v>1</v>
      </c>
    </row>
    <row r="192" spans="1:68" x14ac:dyDescent="0.2">
      <c r="A192">
        <v>191</v>
      </c>
      <c r="B192" s="2">
        <v>44095.638333333336</v>
      </c>
      <c r="C192" t="s">
        <v>302</v>
      </c>
      <c r="D192">
        <v>60</v>
      </c>
      <c r="E192">
        <v>46</v>
      </c>
      <c r="F192">
        <v>2</v>
      </c>
      <c r="G192">
        <v>1</v>
      </c>
      <c r="H192">
        <v>2</v>
      </c>
      <c r="I192">
        <v>0</v>
      </c>
      <c r="J192">
        <v>1</v>
      </c>
      <c r="L192">
        <v>1</v>
      </c>
      <c r="M192">
        <v>20</v>
      </c>
      <c r="N192">
        <v>1</v>
      </c>
      <c r="O192">
        <v>6</v>
      </c>
      <c r="P192">
        <v>4</v>
      </c>
      <c r="Q192">
        <v>7</v>
      </c>
      <c r="R192">
        <v>1</v>
      </c>
      <c r="S192">
        <v>5</v>
      </c>
      <c r="T192">
        <v>3</v>
      </c>
      <c r="U192">
        <v>7</v>
      </c>
      <c r="V192">
        <v>4</v>
      </c>
      <c r="W192">
        <v>6</v>
      </c>
      <c r="X192">
        <v>4</v>
      </c>
      <c r="Y192">
        <v>2000</v>
      </c>
      <c r="Z192">
        <v>1</v>
      </c>
      <c r="AA192">
        <v>11</v>
      </c>
      <c r="AB192" t="s">
        <v>303</v>
      </c>
      <c r="AE192">
        <v>2</v>
      </c>
      <c r="AF192">
        <v>2</v>
      </c>
      <c r="AG192">
        <v>2</v>
      </c>
      <c r="AH192">
        <v>2</v>
      </c>
      <c r="AN192">
        <v>1</v>
      </c>
      <c r="AO192">
        <v>6</v>
      </c>
      <c r="AP192">
        <v>1</v>
      </c>
      <c r="AT192">
        <v>1</v>
      </c>
      <c r="AW192">
        <v>1</v>
      </c>
      <c r="BD192">
        <v>1</v>
      </c>
      <c r="BE192" t="s">
        <v>61</v>
      </c>
      <c r="BF192">
        <f>VLOOKUP($C192,'TIPI Scoring'!$C$1:$AB$1213,22,FALSE)</f>
        <v>5.5</v>
      </c>
      <c r="BG192">
        <f>VLOOKUP($C192,'TIPI Scoring'!$C$1:$AB$1213,23,FALSE)</f>
        <v>5.5</v>
      </c>
      <c r="BH192">
        <f>VLOOKUP($C192,'TIPI Scoring'!$C$1:$AB$1213,24,FALSE)</f>
        <v>5.5</v>
      </c>
      <c r="BI192">
        <f>VLOOKUP($C192,'TIPI Scoring'!$C$1:$AB$1213,25,FALSE)</f>
        <v>6.5</v>
      </c>
      <c r="BJ192">
        <f>VLOOKUP($C192,'TIPI Scoring'!$C$1:$AB$1213,26,FALSE)</f>
        <v>4.5</v>
      </c>
      <c r="BK192" t="s">
        <v>1650</v>
      </c>
      <c r="BL192" t="s">
        <v>1650</v>
      </c>
      <c r="BM192" t="s">
        <v>1650</v>
      </c>
      <c r="BN192" t="s">
        <v>1648</v>
      </c>
      <c r="BO192" t="s">
        <v>1651</v>
      </c>
      <c r="BP192">
        <v>4</v>
      </c>
    </row>
    <row r="193" spans="1:68" x14ac:dyDescent="0.2">
      <c r="A193">
        <v>192</v>
      </c>
      <c r="B193" s="2">
        <v>44095.639166666668</v>
      </c>
      <c r="C193" t="s">
        <v>304</v>
      </c>
      <c r="D193">
        <v>37</v>
      </c>
      <c r="E193">
        <v>5</v>
      </c>
      <c r="F193">
        <v>1</v>
      </c>
      <c r="G193">
        <v>1</v>
      </c>
      <c r="H193">
        <v>2</v>
      </c>
      <c r="I193">
        <v>2</v>
      </c>
      <c r="J193">
        <v>3</v>
      </c>
      <c r="L193">
        <v>1</v>
      </c>
      <c r="M193">
        <v>10</v>
      </c>
      <c r="N193">
        <v>1</v>
      </c>
      <c r="O193">
        <v>1</v>
      </c>
      <c r="P193">
        <v>1</v>
      </c>
      <c r="Q193">
        <v>5</v>
      </c>
      <c r="R193">
        <v>1</v>
      </c>
      <c r="S193">
        <v>7</v>
      </c>
      <c r="T193">
        <v>7</v>
      </c>
      <c r="U193">
        <v>7</v>
      </c>
      <c r="V193">
        <v>1</v>
      </c>
      <c r="W193">
        <v>7</v>
      </c>
      <c r="X193">
        <v>1</v>
      </c>
      <c r="Y193">
        <v>2010</v>
      </c>
      <c r="Z193">
        <v>1</v>
      </c>
      <c r="AA193">
        <v>1</v>
      </c>
      <c r="AE193">
        <v>1</v>
      </c>
      <c r="AF193">
        <v>1</v>
      </c>
      <c r="AG193">
        <v>1</v>
      </c>
      <c r="AH193">
        <v>1</v>
      </c>
      <c r="AI193">
        <v>1</v>
      </c>
      <c r="AO193">
        <v>1</v>
      </c>
      <c r="AP193">
        <v>1</v>
      </c>
      <c r="AZ193">
        <v>1</v>
      </c>
      <c r="BE193" t="s">
        <v>66</v>
      </c>
      <c r="BF193">
        <f>VLOOKUP($C193,'TIPI Scoring'!$C$1:$AB$1213,22,FALSE)</f>
        <v>1</v>
      </c>
      <c r="BG193">
        <f>VLOOKUP($C193,'TIPI Scoring'!$C$1:$AB$1213,23,FALSE)</f>
        <v>7</v>
      </c>
      <c r="BH193">
        <f>VLOOKUP($C193,'TIPI Scoring'!$C$1:$AB$1213,24,FALSE)</f>
        <v>6</v>
      </c>
      <c r="BI193">
        <f>VLOOKUP($C193,'TIPI Scoring'!$C$1:$AB$1213,25,FALSE)</f>
        <v>7</v>
      </c>
      <c r="BJ193">
        <f>VLOOKUP($C193,'TIPI Scoring'!$C$1:$AB$1213,26,FALSE)</f>
        <v>7</v>
      </c>
      <c r="BK193" t="s">
        <v>1649</v>
      </c>
      <c r="BL193" t="s">
        <v>1648</v>
      </c>
      <c r="BM193" t="s">
        <v>1650</v>
      </c>
      <c r="BN193" t="s">
        <v>1648</v>
      </c>
      <c r="BO193" t="s">
        <v>1648</v>
      </c>
      <c r="BP193">
        <v>8</v>
      </c>
    </row>
    <row r="194" spans="1:68" x14ac:dyDescent="0.2">
      <c r="A194">
        <v>193</v>
      </c>
      <c r="B194" s="2">
        <v>44095.641747685186</v>
      </c>
      <c r="C194" t="s">
        <v>305</v>
      </c>
      <c r="D194">
        <v>83</v>
      </c>
      <c r="E194">
        <v>37</v>
      </c>
      <c r="F194">
        <v>1</v>
      </c>
      <c r="G194">
        <v>1</v>
      </c>
      <c r="H194">
        <v>1</v>
      </c>
      <c r="I194">
        <v>0</v>
      </c>
      <c r="J194">
        <v>4</v>
      </c>
      <c r="L194">
        <v>2</v>
      </c>
      <c r="M194">
        <v>35</v>
      </c>
      <c r="N194">
        <v>2</v>
      </c>
      <c r="O194">
        <v>5</v>
      </c>
      <c r="P194">
        <v>2</v>
      </c>
      <c r="Q194">
        <v>6</v>
      </c>
      <c r="R194">
        <v>1</v>
      </c>
      <c r="S194">
        <v>6</v>
      </c>
      <c r="T194">
        <v>6</v>
      </c>
      <c r="U194">
        <v>6</v>
      </c>
      <c r="V194">
        <v>3</v>
      </c>
      <c r="W194">
        <v>7</v>
      </c>
      <c r="X194">
        <v>1</v>
      </c>
      <c r="Y194">
        <v>1995</v>
      </c>
      <c r="Z194">
        <v>2</v>
      </c>
      <c r="AA194">
        <v>9</v>
      </c>
      <c r="AE194">
        <v>2</v>
      </c>
      <c r="AF194">
        <v>2</v>
      </c>
      <c r="AG194">
        <v>2</v>
      </c>
      <c r="AH194">
        <v>2</v>
      </c>
      <c r="AN194">
        <v>1</v>
      </c>
      <c r="AO194">
        <v>4</v>
      </c>
      <c r="AT194">
        <v>1</v>
      </c>
      <c r="AV194">
        <v>1</v>
      </c>
      <c r="AX194">
        <v>1</v>
      </c>
      <c r="BD194">
        <v>1</v>
      </c>
      <c r="BE194" t="s">
        <v>66</v>
      </c>
      <c r="BF194">
        <f>VLOOKUP($C194,'TIPI Scoring'!$C$1:$AB$1213,22,FALSE)</f>
        <v>3.5</v>
      </c>
      <c r="BG194">
        <f>VLOOKUP($C194,'TIPI Scoring'!$C$1:$AB$1213,23,FALSE)</f>
        <v>6</v>
      </c>
      <c r="BH194">
        <f>VLOOKUP($C194,'TIPI Scoring'!$C$1:$AB$1213,24,FALSE)</f>
        <v>5.5</v>
      </c>
      <c r="BI194">
        <f>VLOOKUP($C194,'TIPI Scoring'!$C$1:$AB$1213,25,FALSE)</f>
        <v>7</v>
      </c>
      <c r="BJ194">
        <f>VLOOKUP($C194,'TIPI Scoring'!$C$1:$AB$1213,26,FALSE)</f>
        <v>6.5</v>
      </c>
      <c r="BK194" t="s">
        <v>1651</v>
      </c>
      <c r="BL194" t="s">
        <v>1650</v>
      </c>
      <c r="BM194" t="s">
        <v>1650</v>
      </c>
      <c r="BN194" t="s">
        <v>1648</v>
      </c>
      <c r="BO194" t="s">
        <v>1648</v>
      </c>
      <c r="BP194">
        <v>8</v>
      </c>
    </row>
    <row r="195" spans="1:68" x14ac:dyDescent="0.2">
      <c r="A195">
        <v>194</v>
      </c>
      <c r="B195" s="2">
        <v>44095.645011574074</v>
      </c>
      <c r="C195" t="s">
        <v>306</v>
      </c>
      <c r="D195">
        <v>44</v>
      </c>
      <c r="E195">
        <v>13</v>
      </c>
      <c r="F195">
        <v>1</v>
      </c>
      <c r="G195">
        <v>1</v>
      </c>
      <c r="H195">
        <v>2</v>
      </c>
      <c r="I195">
        <v>2</v>
      </c>
      <c r="J195">
        <v>1</v>
      </c>
      <c r="L195">
        <v>1</v>
      </c>
      <c r="M195">
        <v>15</v>
      </c>
      <c r="N195">
        <v>2</v>
      </c>
      <c r="O195">
        <v>4</v>
      </c>
      <c r="P195">
        <v>1</v>
      </c>
      <c r="Q195">
        <v>6</v>
      </c>
      <c r="R195">
        <v>1</v>
      </c>
      <c r="S195">
        <v>6</v>
      </c>
      <c r="T195">
        <v>6</v>
      </c>
      <c r="U195">
        <v>6</v>
      </c>
      <c r="V195">
        <v>1</v>
      </c>
      <c r="W195">
        <v>6</v>
      </c>
      <c r="X195">
        <v>1</v>
      </c>
      <c r="Y195">
        <v>2004</v>
      </c>
      <c r="Z195">
        <v>1</v>
      </c>
      <c r="AA195">
        <v>12</v>
      </c>
      <c r="AC195" t="s">
        <v>98</v>
      </c>
      <c r="AE195">
        <v>2</v>
      </c>
      <c r="AF195">
        <v>2</v>
      </c>
      <c r="AG195">
        <v>2</v>
      </c>
      <c r="AH195">
        <v>2</v>
      </c>
      <c r="AN195">
        <v>1</v>
      </c>
      <c r="AO195">
        <v>2</v>
      </c>
      <c r="AP195">
        <v>1</v>
      </c>
      <c r="BD195">
        <v>1</v>
      </c>
      <c r="BE195" t="s">
        <v>63</v>
      </c>
      <c r="BF195">
        <f>VLOOKUP($C195,'TIPI Scoring'!$C$1:$AB$1213,22,FALSE)</f>
        <v>3</v>
      </c>
      <c r="BG195">
        <f>VLOOKUP($C195,'TIPI Scoring'!$C$1:$AB$1213,23,FALSE)</f>
        <v>6.5</v>
      </c>
      <c r="BH195">
        <f>VLOOKUP($C195,'TIPI Scoring'!$C$1:$AB$1213,24,FALSE)</f>
        <v>6.5</v>
      </c>
      <c r="BI195">
        <f>VLOOKUP($C195,'TIPI Scoring'!$C$1:$AB$1213,25,FALSE)</f>
        <v>6.5</v>
      </c>
      <c r="BJ195">
        <f>VLOOKUP($C195,'TIPI Scoring'!$C$1:$AB$1213,26,FALSE)</f>
        <v>6.5</v>
      </c>
      <c r="BK195" t="s">
        <v>1651</v>
      </c>
      <c r="BL195" t="s">
        <v>1648</v>
      </c>
      <c r="BM195" t="s">
        <v>1650</v>
      </c>
      <c r="BN195" t="s">
        <v>1648</v>
      </c>
      <c r="BO195" t="s">
        <v>1648</v>
      </c>
      <c r="BP195">
        <v>8</v>
      </c>
    </row>
    <row r="196" spans="1:68" x14ac:dyDescent="0.2">
      <c r="A196">
        <v>195</v>
      </c>
      <c r="B196" s="2">
        <v>44095.64770833333</v>
      </c>
      <c r="C196" t="s">
        <v>307</v>
      </c>
      <c r="D196">
        <v>38</v>
      </c>
      <c r="E196">
        <v>50</v>
      </c>
      <c r="F196">
        <v>1</v>
      </c>
      <c r="G196">
        <v>1</v>
      </c>
      <c r="H196">
        <v>2</v>
      </c>
      <c r="I196">
        <v>0</v>
      </c>
      <c r="J196">
        <v>6</v>
      </c>
      <c r="L196">
        <v>1</v>
      </c>
      <c r="M196">
        <v>0</v>
      </c>
      <c r="N196">
        <v>2</v>
      </c>
      <c r="O196">
        <v>6</v>
      </c>
      <c r="P196">
        <v>3</v>
      </c>
      <c r="Q196">
        <v>4</v>
      </c>
      <c r="R196">
        <v>3</v>
      </c>
      <c r="S196">
        <v>4</v>
      </c>
      <c r="T196">
        <v>4</v>
      </c>
      <c r="U196">
        <v>6</v>
      </c>
      <c r="V196">
        <v>4</v>
      </c>
      <c r="W196">
        <v>4</v>
      </c>
      <c r="X196">
        <v>1</v>
      </c>
      <c r="Y196">
        <v>2012</v>
      </c>
      <c r="Z196">
        <v>2</v>
      </c>
      <c r="AA196">
        <v>14</v>
      </c>
      <c r="AE196">
        <v>3</v>
      </c>
      <c r="AF196">
        <v>2</v>
      </c>
      <c r="AG196">
        <v>2</v>
      </c>
      <c r="AH196">
        <v>2</v>
      </c>
      <c r="AK196">
        <v>1</v>
      </c>
      <c r="AM196">
        <v>1</v>
      </c>
      <c r="AO196">
        <v>3</v>
      </c>
      <c r="AT196">
        <v>1</v>
      </c>
      <c r="AW196">
        <v>1</v>
      </c>
      <c r="BA196">
        <v>1</v>
      </c>
      <c r="BC196">
        <v>1</v>
      </c>
      <c r="BE196" t="s">
        <v>63</v>
      </c>
      <c r="BF196">
        <f>VLOOKUP($C196,'TIPI Scoring'!$C$1:$AB$1213,22,FALSE)</f>
        <v>5</v>
      </c>
      <c r="BG196">
        <f>VLOOKUP($C196,'TIPI Scoring'!$C$1:$AB$1213,23,FALSE)</f>
        <v>5.5</v>
      </c>
      <c r="BH196">
        <f>VLOOKUP($C196,'TIPI Scoring'!$C$1:$AB$1213,24,FALSE)</f>
        <v>4</v>
      </c>
      <c r="BI196">
        <f>VLOOKUP($C196,'TIPI Scoring'!$C$1:$AB$1213,25,FALSE)</f>
        <v>4.5</v>
      </c>
      <c r="BJ196">
        <f>VLOOKUP($C196,'TIPI Scoring'!$C$1:$AB$1213,26,FALSE)</f>
        <v>5.5</v>
      </c>
      <c r="BK196" t="s">
        <v>1650</v>
      </c>
      <c r="BL196" t="s">
        <v>1650</v>
      </c>
      <c r="BM196" t="s">
        <v>1649</v>
      </c>
      <c r="BN196" t="s">
        <v>1651</v>
      </c>
      <c r="BO196" t="s">
        <v>1650</v>
      </c>
      <c r="BP196">
        <v>7</v>
      </c>
    </row>
    <row r="197" spans="1:68" x14ac:dyDescent="0.2">
      <c r="A197">
        <v>196</v>
      </c>
      <c r="B197" s="2">
        <v>44095.648912037039</v>
      </c>
      <c r="C197" t="s">
        <v>308</v>
      </c>
      <c r="D197">
        <v>40</v>
      </c>
      <c r="E197">
        <v>43</v>
      </c>
      <c r="F197">
        <v>1</v>
      </c>
      <c r="G197">
        <v>1</v>
      </c>
      <c r="H197">
        <v>2</v>
      </c>
      <c r="I197">
        <v>2</v>
      </c>
      <c r="J197">
        <v>1</v>
      </c>
      <c r="L197">
        <v>1</v>
      </c>
      <c r="M197">
        <v>5</v>
      </c>
      <c r="N197">
        <v>1</v>
      </c>
      <c r="O197">
        <v>3</v>
      </c>
      <c r="P197">
        <v>1</v>
      </c>
      <c r="Q197">
        <v>6</v>
      </c>
      <c r="R197">
        <v>3</v>
      </c>
      <c r="S197">
        <v>5</v>
      </c>
      <c r="T197">
        <v>6</v>
      </c>
      <c r="U197">
        <v>6</v>
      </c>
      <c r="V197">
        <v>5</v>
      </c>
      <c r="W197">
        <v>6</v>
      </c>
      <c r="X197">
        <v>3</v>
      </c>
      <c r="Y197">
        <v>2017</v>
      </c>
      <c r="Z197">
        <v>2</v>
      </c>
      <c r="AA197">
        <v>10</v>
      </c>
      <c r="AE197">
        <v>1</v>
      </c>
      <c r="AF197">
        <v>1</v>
      </c>
      <c r="AG197">
        <v>1</v>
      </c>
      <c r="AH197">
        <v>1</v>
      </c>
      <c r="AJ197">
        <v>1</v>
      </c>
      <c r="AK197">
        <v>1</v>
      </c>
      <c r="AM197">
        <v>1</v>
      </c>
      <c r="AO197">
        <v>5</v>
      </c>
      <c r="AP197">
        <v>1</v>
      </c>
      <c r="AT197">
        <v>1</v>
      </c>
      <c r="AV197">
        <v>1</v>
      </c>
      <c r="AZ197">
        <v>1</v>
      </c>
      <c r="BA197">
        <v>1</v>
      </c>
      <c r="BC197">
        <v>1</v>
      </c>
      <c r="BE197" t="s">
        <v>61</v>
      </c>
      <c r="BF197">
        <f>VLOOKUP($C197,'TIPI Scoring'!$C$1:$AB$1213,22,FALSE)</f>
        <v>2.5</v>
      </c>
      <c r="BG197">
        <f>VLOOKUP($C197,'TIPI Scoring'!$C$1:$AB$1213,23,FALSE)</f>
        <v>6.5</v>
      </c>
      <c r="BH197">
        <f>VLOOKUP($C197,'TIPI Scoring'!$C$1:$AB$1213,24,FALSE)</f>
        <v>4.5</v>
      </c>
      <c r="BI197">
        <f>VLOOKUP($C197,'TIPI Scoring'!$C$1:$AB$1213,25,FALSE)</f>
        <v>5.5</v>
      </c>
      <c r="BJ197">
        <f>VLOOKUP($C197,'TIPI Scoring'!$C$1:$AB$1213,26,FALSE)</f>
        <v>5</v>
      </c>
      <c r="BK197" t="s">
        <v>1649</v>
      </c>
      <c r="BL197" t="s">
        <v>1648</v>
      </c>
      <c r="BM197" t="s">
        <v>1651</v>
      </c>
      <c r="BN197" t="s">
        <v>1650</v>
      </c>
      <c r="BO197" t="s">
        <v>1651</v>
      </c>
      <c r="BP197">
        <v>2</v>
      </c>
    </row>
    <row r="198" spans="1:68" x14ac:dyDescent="0.2">
      <c r="A198">
        <v>197</v>
      </c>
      <c r="B198" s="2">
        <v>44095.648946759262</v>
      </c>
      <c r="C198" t="s">
        <v>309</v>
      </c>
      <c r="D198">
        <v>57</v>
      </c>
      <c r="E198">
        <v>9</v>
      </c>
      <c r="F198">
        <v>2</v>
      </c>
      <c r="G198">
        <v>1</v>
      </c>
      <c r="H198">
        <v>2</v>
      </c>
      <c r="I198">
        <v>0</v>
      </c>
      <c r="J198">
        <v>1</v>
      </c>
      <c r="L198">
        <v>2</v>
      </c>
      <c r="M198">
        <v>12</v>
      </c>
      <c r="N198">
        <v>2</v>
      </c>
      <c r="O198">
        <v>5</v>
      </c>
      <c r="P198">
        <v>5</v>
      </c>
      <c r="Q198">
        <v>7</v>
      </c>
      <c r="R198">
        <v>7</v>
      </c>
      <c r="S198">
        <v>5</v>
      </c>
      <c r="T198">
        <v>6</v>
      </c>
      <c r="U198">
        <v>7</v>
      </c>
      <c r="V198">
        <v>1</v>
      </c>
      <c r="W198">
        <v>1</v>
      </c>
      <c r="X198">
        <v>1</v>
      </c>
      <c r="Y198">
        <v>2008</v>
      </c>
      <c r="Z198">
        <v>2</v>
      </c>
      <c r="AA198">
        <v>13</v>
      </c>
      <c r="AD198" t="s">
        <v>80</v>
      </c>
      <c r="AE198">
        <v>2</v>
      </c>
      <c r="AF198">
        <v>2</v>
      </c>
      <c r="AG198">
        <v>2</v>
      </c>
      <c r="AH198">
        <v>2</v>
      </c>
      <c r="AN198">
        <v>1</v>
      </c>
      <c r="AO198">
        <v>3</v>
      </c>
      <c r="AP198">
        <v>1</v>
      </c>
      <c r="AX198">
        <v>1</v>
      </c>
      <c r="AY198">
        <v>1</v>
      </c>
      <c r="BD198">
        <v>1</v>
      </c>
      <c r="BE198" t="s">
        <v>61</v>
      </c>
      <c r="BF198">
        <f>VLOOKUP($C198,'TIPI Scoring'!$C$1:$AB$1213,22,FALSE)</f>
        <v>3.5</v>
      </c>
      <c r="BG198">
        <f>VLOOKUP($C198,'TIPI Scoring'!$C$1:$AB$1213,23,FALSE)</f>
        <v>5</v>
      </c>
      <c r="BH198">
        <f>VLOOKUP($C198,'TIPI Scoring'!$C$1:$AB$1213,24,FALSE)</f>
        <v>7</v>
      </c>
      <c r="BI198">
        <f>VLOOKUP($C198,'TIPI Scoring'!$C$1:$AB$1213,25,FALSE)</f>
        <v>1</v>
      </c>
      <c r="BJ198">
        <f>VLOOKUP($C198,'TIPI Scoring'!$C$1:$AB$1213,26,FALSE)</f>
        <v>6</v>
      </c>
      <c r="BK198" t="s">
        <v>1651</v>
      </c>
      <c r="BL198" t="s">
        <v>1651</v>
      </c>
      <c r="BM198" t="s">
        <v>1648</v>
      </c>
      <c r="BN198" t="s">
        <v>1649</v>
      </c>
      <c r="BO198" t="s">
        <v>1650</v>
      </c>
      <c r="BP198">
        <v>6</v>
      </c>
    </row>
    <row r="199" spans="1:68" x14ac:dyDescent="0.2">
      <c r="A199">
        <v>198</v>
      </c>
      <c r="B199" s="2">
        <v>44095.64916666667</v>
      </c>
      <c r="C199" t="s">
        <v>310</v>
      </c>
      <c r="D199">
        <v>39</v>
      </c>
      <c r="E199">
        <v>42</v>
      </c>
      <c r="F199">
        <v>1</v>
      </c>
      <c r="G199">
        <v>1</v>
      </c>
      <c r="H199">
        <v>2</v>
      </c>
      <c r="I199">
        <v>1</v>
      </c>
      <c r="J199">
        <v>1</v>
      </c>
      <c r="L199">
        <v>1</v>
      </c>
      <c r="M199">
        <v>4</v>
      </c>
      <c r="N199">
        <v>1</v>
      </c>
      <c r="O199">
        <v>7</v>
      </c>
      <c r="P199">
        <v>1</v>
      </c>
      <c r="Q199">
        <v>7</v>
      </c>
      <c r="R199">
        <v>1</v>
      </c>
      <c r="S199">
        <v>1</v>
      </c>
      <c r="T199">
        <v>6</v>
      </c>
      <c r="U199">
        <v>7</v>
      </c>
      <c r="V199">
        <v>1</v>
      </c>
      <c r="W199">
        <v>6</v>
      </c>
      <c r="X199">
        <v>1</v>
      </c>
      <c r="Y199">
        <v>2017</v>
      </c>
      <c r="Z199">
        <v>1</v>
      </c>
      <c r="AA199">
        <v>1</v>
      </c>
      <c r="AE199">
        <v>2</v>
      </c>
      <c r="AF199">
        <v>2</v>
      </c>
      <c r="AG199">
        <v>2</v>
      </c>
      <c r="AH199">
        <v>2</v>
      </c>
      <c r="AJ199">
        <v>1</v>
      </c>
      <c r="AM199">
        <v>1</v>
      </c>
      <c r="AO199">
        <v>2</v>
      </c>
      <c r="AP199">
        <v>1</v>
      </c>
      <c r="BB199">
        <v>1</v>
      </c>
      <c r="BE199" t="s">
        <v>61</v>
      </c>
      <c r="BF199">
        <f>VLOOKUP($C199,'TIPI Scoring'!$C$1:$AB$1213,22,FALSE)</f>
        <v>4.5</v>
      </c>
      <c r="BG199">
        <f>VLOOKUP($C199,'TIPI Scoring'!$C$1:$AB$1213,23,FALSE)</f>
        <v>7</v>
      </c>
      <c r="BH199">
        <f>VLOOKUP($C199,'TIPI Scoring'!$C$1:$AB$1213,24,FALSE)</f>
        <v>7</v>
      </c>
      <c r="BI199">
        <f>VLOOKUP($C199,'TIPI Scoring'!$C$1:$AB$1213,25,FALSE)</f>
        <v>6.5</v>
      </c>
      <c r="BJ199">
        <f>VLOOKUP($C199,'TIPI Scoring'!$C$1:$AB$1213,26,FALSE)</f>
        <v>4</v>
      </c>
      <c r="BK199" t="s">
        <v>1650</v>
      </c>
      <c r="BL199" t="s">
        <v>1648</v>
      </c>
      <c r="BM199" t="s">
        <v>1648</v>
      </c>
      <c r="BN199" t="s">
        <v>1648</v>
      </c>
      <c r="BO199" t="s">
        <v>1649</v>
      </c>
      <c r="BP199">
        <v>2</v>
      </c>
    </row>
    <row r="200" spans="1:68" x14ac:dyDescent="0.2">
      <c r="A200">
        <v>199</v>
      </c>
      <c r="B200" s="2">
        <v>44095.649652777778</v>
      </c>
      <c r="C200" t="s">
        <v>311</v>
      </c>
      <c r="D200">
        <v>44</v>
      </c>
      <c r="E200">
        <v>43</v>
      </c>
      <c r="F200">
        <v>2</v>
      </c>
      <c r="G200">
        <v>1</v>
      </c>
      <c r="H200">
        <v>2</v>
      </c>
      <c r="I200">
        <v>1</v>
      </c>
      <c r="J200">
        <v>1</v>
      </c>
      <c r="L200">
        <v>1</v>
      </c>
      <c r="M200">
        <v>0</v>
      </c>
      <c r="N200">
        <v>2</v>
      </c>
      <c r="O200">
        <v>3</v>
      </c>
      <c r="P200">
        <v>1</v>
      </c>
      <c r="Q200">
        <v>6</v>
      </c>
      <c r="R200">
        <v>5</v>
      </c>
      <c r="S200">
        <v>5</v>
      </c>
      <c r="T200">
        <v>4</v>
      </c>
      <c r="U200">
        <v>6</v>
      </c>
      <c r="V200">
        <v>1</v>
      </c>
      <c r="W200">
        <v>5</v>
      </c>
      <c r="X200">
        <v>2</v>
      </c>
      <c r="Y200">
        <v>2020</v>
      </c>
      <c r="Z200">
        <v>1</v>
      </c>
      <c r="AA200">
        <v>13</v>
      </c>
      <c r="AD200" t="s">
        <v>312</v>
      </c>
      <c r="AE200">
        <v>2</v>
      </c>
      <c r="AF200">
        <v>2</v>
      </c>
      <c r="AG200">
        <v>2</v>
      </c>
      <c r="AH200">
        <v>2</v>
      </c>
      <c r="AI200">
        <v>1</v>
      </c>
      <c r="AM200">
        <v>1</v>
      </c>
      <c r="AO200">
        <v>3</v>
      </c>
      <c r="AP200">
        <v>1</v>
      </c>
      <c r="AT200">
        <v>1</v>
      </c>
      <c r="AX200">
        <v>1</v>
      </c>
      <c r="AZ200">
        <v>1</v>
      </c>
      <c r="BC200">
        <v>1</v>
      </c>
      <c r="BE200" t="s">
        <v>61</v>
      </c>
      <c r="BF200">
        <f>VLOOKUP($C200,'TIPI Scoring'!$C$1:$AB$1213,22,FALSE)</f>
        <v>3.5</v>
      </c>
      <c r="BG200">
        <f>VLOOKUP($C200,'TIPI Scoring'!$C$1:$AB$1213,23,FALSE)</f>
        <v>6.5</v>
      </c>
      <c r="BH200">
        <f>VLOOKUP($C200,'TIPI Scoring'!$C$1:$AB$1213,24,FALSE)</f>
        <v>6.5</v>
      </c>
      <c r="BI200">
        <f>VLOOKUP($C200,'TIPI Scoring'!$C$1:$AB$1213,25,FALSE)</f>
        <v>4</v>
      </c>
      <c r="BJ200">
        <f>VLOOKUP($C200,'TIPI Scoring'!$C$1:$AB$1213,26,FALSE)</f>
        <v>5.5</v>
      </c>
      <c r="BK200" t="s">
        <v>1651</v>
      </c>
      <c r="BL200" t="s">
        <v>1648</v>
      </c>
      <c r="BM200" t="s">
        <v>1650</v>
      </c>
      <c r="BN200" t="s">
        <v>1651</v>
      </c>
      <c r="BO200" t="s">
        <v>1650</v>
      </c>
      <c r="BP200">
        <v>6</v>
      </c>
    </row>
    <row r="201" spans="1:68" x14ac:dyDescent="0.2">
      <c r="A201">
        <v>200</v>
      </c>
      <c r="B201" s="2">
        <v>44095.651284722226</v>
      </c>
      <c r="C201" t="s">
        <v>313</v>
      </c>
      <c r="D201">
        <v>59</v>
      </c>
      <c r="E201">
        <v>5</v>
      </c>
      <c r="F201">
        <v>1</v>
      </c>
      <c r="G201">
        <v>1</v>
      </c>
      <c r="H201">
        <v>2</v>
      </c>
      <c r="I201">
        <v>2</v>
      </c>
      <c r="J201">
        <v>1</v>
      </c>
      <c r="L201">
        <v>2</v>
      </c>
      <c r="M201">
        <v>13</v>
      </c>
      <c r="N201">
        <v>2</v>
      </c>
      <c r="O201">
        <v>7</v>
      </c>
      <c r="P201">
        <v>1</v>
      </c>
      <c r="Q201">
        <v>7</v>
      </c>
      <c r="R201">
        <v>1</v>
      </c>
      <c r="S201">
        <v>6</v>
      </c>
      <c r="T201">
        <v>2</v>
      </c>
      <c r="U201">
        <v>6</v>
      </c>
      <c r="V201">
        <v>1</v>
      </c>
      <c r="W201">
        <v>7</v>
      </c>
      <c r="X201">
        <v>1</v>
      </c>
      <c r="Y201">
        <v>2013</v>
      </c>
      <c r="Z201">
        <v>3</v>
      </c>
      <c r="AA201">
        <v>13</v>
      </c>
      <c r="AD201" t="s">
        <v>314</v>
      </c>
      <c r="AE201">
        <v>1</v>
      </c>
      <c r="AF201">
        <v>2</v>
      </c>
      <c r="AG201">
        <v>1</v>
      </c>
      <c r="AH201">
        <v>1</v>
      </c>
      <c r="AI201">
        <v>1</v>
      </c>
      <c r="AO201">
        <v>1</v>
      </c>
      <c r="AP201">
        <v>1</v>
      </c>
      <c r="AT201">
        <v>1</v>
      </c>
      <c r="AV201">
        <v>1</v>
      </c>
      <c r="BA201">
        <v>1</v>
      </c>
      <c r="BC201">
        <v>1</v>
      </c>
      <c r="BE201" t="s">
        <v>66</v>
      </c>
      <c r="BF201">
        <f>VLOOKUP($C201,'TIPI Scoring'!$C$1:$AB$1213,22,FALSE)</f>
        <v>6.5</v>
      </c>
      <c r="BG201">
        <f>VLOOKUP($C201,'TIPI Scoring'!$C$1:$AB$1213,23,FALSE)</f>
        <v>6.5</v>
      </c>
      <c r="BH201">
        <f>VLOOKUP($C201,'TIPI Scoring'!$C$1:$AB$1213,24,FALSE)</f>
        <v>7</v>
      </c>
      <c r="BI201">
        <f>VLOOKUP($C201,'TIPI Scoring'!$C$1:$AB$1213,25,FALSE)</f>
        <v>7</v>
      </c>
      <c r="BJ201">
        <f>VLOOKUP($C201,'TIPI Scoring'!$C$1:$AB$1213,26,FALSE)</f>
        <v>6.5</v>
      </c>
      <c r="BK201" t="s">
        <v>1648</v>
      </c>
      <c r="BL201" t="s">
        <v>1648</v>
      </c>
      <c r="BM201" t="s">
        <v>1648</v>
      </c>
      <c r="BN201" t="s">
        <v>1648</v>
      </c>
      <c r="BO201" t="s">
        <v>1648</v>
      </c>
      <c r="BP201">
        <v>4</v>
      </c>
    </row>
    <row r="202" spans="1:68" x14ac:dyDescent="0.2">
      <c r="A202">
        <v>201</v>
      </c>
      <c r="B202" s="2">
        <v>44095.651678240742</v>
      </c>
      <c r="C202" t="s">
        <v>315</v>
      </c>
      <c r="D202">
        <v>69</v>
      </c>
      <c r="E202">
        <v>50</v>
      </c>
      <c r="F202">
        <v>1</v>
      </c>
      <c r="G202">
        <v>1</v>
      </c>
      <c r="H202">
        <v>1</v>
      </c>
      <c r="I202">
        <v>0</v>
      </c>
      <c r="J202">
        <v>4</v>
      </c>
      <c r="L202">
        <v>1</v>
      </c>
      <c r="M202">
        <v>30</v>
      </c>
      <c r="N202">
        <v>2</v>
      </c>
      <c r="O202">
        <v>1</v>
      </c>
      <c r="P202">
        <v>4</v>
      </c>
      <c r="Q202">
        <v>4</v>
      </c>
      <c r="R202">
        <v>4</v>
      </c>
      <c r="S202">
        <v>4</v>
      </c>
      <c r="T202">
        <v>6</v>
      </c>
      <c r="U202">
        <v>2</v>
      </c>
      <c r="V202">
        <v>2</v>
      </c>
      <c r="W202">
        <v>4</v>
      </c>
      <c r="X202">
        <v>4</v>
      </c>
      <c r="Y202">
        <v>2020</v>
      </c>
      <c r="Z202">
        <v>3</v>
      </c>
      <c r="AA202">
        <v>11</v>
      </c>
      <c r="AB202" t="s">
        <v>316</v>
      </c>
      <c r="AE202">
        <v>2</v>
      </c>
      <c r="AF202">
        <v>2</v>
      </c>
      <c r="AG202">
        <v>2</v>
      </c>
      <c r="AH202">
        <v>2</v>
      </c>
      <c r="AJ202">
        <v>1</v>
      </c>
      <c r="AO202">
        <v>4</v>
      </c>
      <c r="AT202">
        <v>1</v>
      </c>
      <c r="AU202">
        <v>1</v>
      </c>
      <c r="AW202">
        <v>1</v>
      </c>
      <c r="BA202">
        <v>1</v>
      </c>
      <c r="BC202">
        <v>1</v>
      </c>
      <c r="BE202" t="s">
        <v>63</v>
      </c>
      <c r="BF202">
        <f>VLOOKUP($C202,'TIPI Scoring'!$C$1:$AB$1213,22,FALSE)</f>
        <v>1.5</v>
      </c>
      <c r="BG202">
        <f>VLOOKUP($C202,'TIPI Scoring'!$C$1:$AB$1213,23,FALSE)</f>
        <v>3</v>
      </c>
      <c r="BH202">
        <f>VLOOKUP($C202,'TIPI Scoring'!$C$1:$AB$1213,24,FALSE)</f>
        <v>5</v>
      </c>
      <c r="BI202">
        <f>VLOOKUP($C202,'TIPI Scoring'!$C$1:$AB$1213,25,FALSE)</f>
        <v>4</v>
      </c>
      <c r="BJ202">
        <f>VLOOKUP($C202,'TIPI Scoring'!$C$1:$AB$1213,26,FALSE)</f>
        <v>4</v>
      </c>
      <c r="BK202" t="s">
        <v>1649</v>
      </c>
      <c r="BL202" t="s">
        <v>1649</v>
      </c>
      <c r="BM202" t="s">
        <v>1651</v>
      </c>
      <c r="BN202" t="s">
        <v>1651</v>
      </c>
      <c r="BO202" t="s">
        <v>1649</v>
      </c>
      <c r="BP202">
        <v>5</v>
      </c>
    </row>
    <row r="203" spans="1:68" x14ac:dyDescent="0.2">
      <c r="A203">
        <v>202</v>
      </c>
      <c r="B203" s="2">
        <v>44095.651666666665</v>
      </c>
      <c r="C203" t="s">
        <v>317</v>
      </c>
      <c r="D203">
        <v>38</v>
      </c>
      <c r="E203">
        <v>5</v>
      </c>
      <c r="F203">
        <v>1</v>
      </c>
      <c r="G203">
        <v>1</v>
      </c>
      <c r="H203">
        <v>2</v>
      </c>
      <c r="I203">
        <v>1</v>
      </c>
      <c r="J203">
        <v>1</v>
      </c>
      <c r="L203">
        <v>1</v>
      </c>
      <c r="M203">
        <v>0</v>
      </c>
      <c r="N203">
        <v>1</v>
      </c>
      <c r="O203">
        <v>5</v>
      </c>
      <c r="P203">
        <v>7</v>
      </c>
      <c r="Q203">
        <v>7</v>
      </c>
      <c r="R203">
        <v>6</v>
      </c>
      <c r="S203">
        <v>6</v>
      </c>
      <c r="T203">
        <v>6</v>
      </c>
      <c r="U203">
        <v>7</v>
      </c>
      <c r="V203">
        <v>3</v>
      </c>
      <c r="W203">
        <v>6</v>
      </c>
      <c r="X203">
        <v>6</v>
      </c>
      <c r="Y203">
        <v>2017</v>
      </c>
      <c r="Z203">
        <v>1</v>
      </c>
      <c r="AA203">
        <v>9</v>
      </c>
      <c r="AE203">
        <v>1</v>
      </c>
      <c r="AF203">
        <v>2</v>
      </c>
      <c r="AG203">
        <v>1</v>
      </c>
      <c r="AH203">
        <v>1</v>
      </c>
      <c r="AK203">
        <v>1</v>
      </c>
      <c r="AL203">
        <v>1</v>
      </c>
      <c r="AO203">
        <v>5</v>
      </c>
      <c r="AQ203">
        <v>1</v>
      </c>
      <c r="AS203">
        <v>1</v>
      </c>
      <c r="AX203">
        <v>1</v>
      </c>
      <c r="BC203">
        <v>1</v>
      </c>
      <c r="BE203" t="s">
        <v>66</v>
      </c>
      <c r="BF203">
        <f>VLOOKUP($C203,'TIPI Scoring'!$C$1:$AB$1213,22,FALSE)</f>
        <v>3.5</v>
      </c>
      <c r="BG203">
        <f>VLOOKUP($C203,'TIPI Scoring'!$C$1:$AB$1213,23,FALSE)</f>
        <v>4</v>
      </c>
      <c r="BH203">
        <f>VLOOKUP($C203,'TIPI Scoring'!$C$1:$AB$1213,24,FALSE)</f>
        <v>6</v>
      </c>
      <c r="BI203">
        <f>VLOOKUP($C203,'TIPI Scoring'!$C$1:$AB$1213,25,FALSE)</f>
        <v>4</v>
      </c>
      <c r="BJ203">
        <f>VLOOKUP($C203,'TIPI Scoring'!$C$1:$AB$1213,26,FALSE)</f>
        <v>4</v>
      </c>
      <c r="BK203" t="s">
        <v>1651</v>
      </c>
      <c r="BL203" t="s">
        <v>1649</v>
      </c>
      <c r="BM203" t="s">
        <v>1650</v>
      </c>
      <c r="BN203" t="s">
        <v>1651</v>
      </c>
      <c r="BO203" t="s">
        <v>1649</v>
      </c>
      <c r="BP203">
        <v>5</v>
      </c>
    </row>
    <row r="204" spans="1:68" x14ac:dyDescent="0.2">
      <c r="A204">
        <v>203</v>
      </c>
      <c r="B204" s="2">
        <v>44095.651770833334</v>
      </c>
      <c r="C204" t="s">
        <v>318</v>
      </c>
      <c r="D204">
        <v>39</v>
      </c>
      <c r="E204">
        <v>43</v>
      </c>
      <c r="F204">
        <v>2</v>
      </c>
      <c r="G204">
        <v>1</v>
      </c>
      <c r="H204">
        <v>2</v>
      </c>
      <c r="I204">
        <v>2</v>
      </c>
      <c r="J204">
        <v>6</v>
      </c>
      <c r="L204">
        <v>1</v>
      </c>
      <c r="M204">
        <v>2</v>
      </c>
      <c r="N204">
        <v>2</v>
      </c>
      <c r="O204">
        <v>6</v>
      </c>
      <c r="P204">
        <v>6</v>
      </c>
      <c r="Q204">
        <v>6</v>
      </c>
      <c r="R204">
        <v>6</v>
      </c>
      <c r="S204">
        <v>7</v>
      </c>
      <c r="T204">
        <v>6</v>
      </c>
      <c r="U204">
        <v>6</v>
      </c>
      <c r="V204">
        <v>6</v>
      </c>
      <c r="W204">
        <v>7</v>
      </c>
      <c r="X204">
        <v>6</v>
      </c>
      <c r="Y204">
        <v>2018</v>
      </c>
      <c r="Z204">
        <v>1</v>
      </c>
      <c r="AA204">
        <v>14</v>
      </c>
      <c r="AE204">
        <v>2</v>
      </c>
      <c r="AF204">
        <v>2</v>
      </c>
      <c r="AG204">
        <v>2</v>
      </c>
      <c r="AH204">
        <v>2</v>
      </c>
      <c r="AM204">
        <v>1</v>
      </c>
      <c r="AO204">
        <v>5</v>
      </c>
      <c r="AQ204">
        <v>1</v>
      </c>
      <c r="AS204">
        <v>1</v>
      </c>
      <c r="AV204">
        <v>1</v>
      </c>
      <c r="AZ204">
        <v>1</v>
      </c>
      <c r="BC204">
        <v>1</v>
      </c>
      <c r="BE204" t="s">
        <v>61</v>
      </c>
      <c r="BF204">
        <f>VLOOKUP($C204,'TIPI Scoring'!$C$1:$AB$1213,22,FALSE)</f>
        <v>4</v>
      </c>
      <c r="BG204">
        <f>VLOOKUP($C204,'TIPI Scoring'!$C$1:$AB$1213,23,FALSE)</f>
        <v>4</v>
      </c>
      <c r="BH204">
        <f>VLOOKUP($C204,'TIPI Scoring'!$C$1:$AB$1213,24,FALSE)</f>
        <v>4</v>
      </c>
      <c r="BI204">
        <f>VLOOKUP($C204,'TIPI Scoring'!$C$1:$AB$1213,25,FALSE)</f>
        <v>4.5</v>
      </c>
      <c r="BJ204">
        <f>VLOOKUP($C204,'TIPI Scoring'!$C$1:$AB$1213,26,FALSE)</f>
        <v>4.5</v>
      </c>
      <c r="BK204" t="s">
        <v>1651</v>
      </c>
      <c r="BL204" t="s">
        <v>1649</v>
      </c>
      <c r="BM204" t="s">
        <v>1649</v>
      </c>
      <c r="BN204" t="s">
        <v>1651</v>
      </c>
      <c r="BO204" t="s">
        <v>1651</v>
      </c>
      <c r="BP204">
        <v>1</v>
      </c>
    </row>
    <row r="205" spans="1:68" x14ac:dyDescent="0.2">
      <c r="A205">
        <v>204</v>
      </c>
      <c r="B205" s="2">
        <v>44095.653935185182</v>
      </c>
      <c r="C205" t="s">
        <v>319</v>
      </c>
      <c r="D205">
        <v>36</v>
      </c>
      <c r="E205">
        <v>32</v>
      </c>
      <c r="F205">
        <v>1</v>
      </c>
      <c r="G205">
        <v>1</v>
      </c>
      <c r="H205">
        <v>2</v>
      </c>
      <c r="I205">
        <v>3</v>
      </c>
      <c r="J205">
        <v>1</v>
      </c>
      <c r="L205">
        <v>1</v>
      </c>
      <c r="M205">
        <v>3</v>
      </c>
      <c r="N205">
        <v>1</v>
      </c>
      <c r="O205">
        <v>7</v>
      </c>
      <c r="P205">
        <v>6</v>
      </c>
      <c r="Q205">
        <v>6</v>
      </c>
      <c r="R205">
        <v>7</v>
      </c>
      <c r="S205">
        <v>6</v>
      </c>
      <c r="T205">
        <v>7</v>
      </c>
      <c r="U205">
        <v>6</v>
      </c>
      <c r="V205">
        <v>6</v>
      </c>
      <c r="W205">
        <v>6</v>
      </c>
      <c r="X205">
        <v>6</v>
      </c>
      <c r="Y205">
        <v>2017</v>
      </c>
      <c r="Z205">
        <v>1</v>
      </c>
      <c r="AA205">
        <v>1</v>
      </c>
      <c r="AE205">
        <v>2</v>
      </c>
      <c r="AF205">
        <v>2</v>
      </c>
      <c r="AG205">
        <v>2</v>
      </c>
      <c r="AH205">
        <v>2</v>
      </c>
      <c r="AI205">
        <v>1</v>
      </c>
      <c r="AJ205">
        <v>1</v>
      </c>
      <c r="AO205">
        <v>2</v>
      </c>
      <c r="AP205">
        <v>1</v>
      </c>
      <c r="AR205">
        <v>1</v>
      </c>
      <c r="AT205">
        <v>1</v>
      </c>
      <c r="AZ205">
        <v>1</v>
      </c>
      <c r="BC205">
        <v>1</v>
      </c>
      <c r="BE205" t="s">
        <v>58</v>
      </c>
      <c r="BF205">
        <f>VLOOKUP($C205,'TIPI Scoring'!$C$1:$AB$1213,22,FALSE)</f>
        <v>4</v>
      </c>
      <c r="BG205">
        <f>VLOOKUP($C205,'TIPI Scoring'!$C$1:$AB$1213,23,FALSE)</f>
        <v>4</v>
      </c>
      <c r="BH205">
        <f>VLOOKUP($C205,'TIPI Scoring'!$C$1:$AB$1213,24,FALSE)</f>
        <v>4</v>
      </c>
      <c r="BI205">
        <f>VLOOKUP($C205,'TIPI Scoring'!$C$1:$AB$1213,25,FALSE)</f>
        <v>3.5</v>
      </c>
      <c r="BJ205">
        <f>VLOOKUP($C205,'TIPI Scoring'!$C$1:$AB$1213,26,FALSE)</f>
        <v>4</v>
      </c>
      <c r="BK205" t="s">
        <v>1651</v>
      </c>
      <c r="BL205" t="s">
        <v>1649</v>
      </c>
      <c r="BM205" t="s">
        <v>1649</v>
      </c>
      <c r="BN205" t="s">
        <v>1651</v>
      </c>
      <c r="BO205" t="s">
        <v>1649</v>
      </c>
      <c r="BP205">
        <v>1</v>
      </c>
    </row>
    <row r="206" spans="1:68" x14ac:dyDescent="0.2">
      <c r="A206">
        <v>205</v>
      </c>
      <c r="B206" s="2">
        <v>44095.654618055552</v>
      </c>
      <c r="C206" t="s">
        <v>320</v>
      </c>
      <c r="D206">
        <v>35</v>
      </c>
      <c r="E206">
        <v>10</v>
      </c>
      <c r="F206">
        <v>1</v>
      </c>
      <c r="G206">
        <v>1</v>
      </c>
      <c r="H206">
        <v>2</v>
      </c>
      <c r="I206">
        <v>1</v>
      </c>
      <c r="J206">
        <v>1</v>
      </c>
      <c r="L206">
        <v>1</v>
      </c>
      <c r="M206">
        <v>5</v>
      </c>
      <c r="N206">
        <v>1</v>
      </c>
      <c r="O206">
        <v>6</v>
      </c>
      <c r="P206">
        <v>5</v>
      </c>
      <c r="Q206">
        <v>7</v>
      </c>
      <c r="R206">
        <v>6</v>
      </c>
      <c r="S206">
        <v>7</v>
      </c>
      <c r="T206">
        <v>7</v>
      </c>
      <c r="U206">
        <v>6</v>
      </c>
      <c r="V206">
        <v>6</v>
      </c>
      <c r="W206">
        <v>6</v>
      </c>
      <c r="X206">
        <v>5</v>
      </c>
      <c r="Y206">
        <v>2015</v>
      </c>
      <c r="Z206">
        <v>1</v>
      </c>
      <c r="AA206">
        <v>1</v>
      </c>
      <c r="AE206">
        <v>1</v>
      </c>
      <c r="AF206">
        <v>1</v>
      </c>
      <c r="AG206">
        <v>1</v>
      </c>
      <c r="AH206">
        <v>1</v>
      </c>
      <c r="AI206">
        <v>1</v>
      </c>
      <c r="AK206">
        <v>1</v>
      </c>
      <c r="AM206">
        <v>1</v>
      </c>
      <c r="AO206">
        <v>1</v>
      </c>
      <c r="AP206">
        <v>1</v>
      </c>
      <c r="AR206">
        <v>1</v>
      </c>
      <c r="AT206">
        <v>1</v>
      </c>
      <c r="AZ206">
        <v>1</v>
      </c>
      <c r="BB206">
        <v>1</v>
      </c>
      <c r="BE206" t="s">
        <v>61</v>
      </c>
      <c r="BF206">
        <f>VLOOKUP($C206,'TIPI Scoring'!$C$1:$AB$1213,22,FALSE)</f>
        <v>3.5</v>
      </c>
      <c r="BG206">
        <f>VLOOKUP($C206,'TIPI Scoring'!$C$1:$AB$1213,23,FALSE)</f>
        <v>4.5</v>
      </c>
      <c r="BH206">
        <f>VLOOKUP($C206,'TIPI Scoring'!$C$1:$AB$1213,24,FALSE)</f>
        <v>4.5</v>
      </c>
      <c r="BI206">
        <f>VLOOKUP($C206,'TIPI Scoring'!$C$1:$AB$1213,25,FALSE)</f>
        <v>4</v>
      </c>
      <c r="BJ206">
        <f>VLOOKUP($C206,'TIPI Scoring'!$C$1:$AB$1213,26,FALSE)</f>
        <v>5</v>
      </c>
      <c r="BK206" t="s">
        <v>1651</v>
      </c>
      <c r="BL206" t="s">
        <v>1651</v>
      </c>
      <c r="BM206" t="s">
        <v>1651</v>
      </c>
      <c r="BN206" t="s">
        <v>1651</v>
      </c>
      <c r="BO206" t="s">
        <v>1651</v>
      </c>
      <c r="BP206">
        <v>1</v>
      </c>
    </row>
    <row r="207" spans="1:68" x14ac:dyDescent="0.2">
      <c r="A207">
        <v>206</v>
      </c>
      <c r="B207" s="2">
        <v>44095.654907407406</v>
      </c>
      <c r="C207" t="s">
        <v>321</v>
      </c>
      <c r="D207">
        <v>40</v>
      </c>
      <c r="E207">
        <v>46</v>
      </c>
      <c r="F207">
        <v>1</v>
      </c>
      <c r="G207">
        <v>1</v>
      </c>
      <c r="H207">
        <v>2</v>
      </c>
      <c r="I207">
        <v>1</v>
      </c>
      <c r="J207">
        <v>1</v>
      </c>
      <c r="L207">
        <v>1</v>
      </c>
      <c r="M207">
        <v>5</v>
      </c>
      <c r="N207">
        <v>1</v>
      </c>
      <c r="O207">
        <v>7</v>
      </c>
      <c r="P207">
        <v>7</v>
      </c>
      <c r="Q207">
        <v>7</v>
      </c>
      <c r="R207">
        <v>7</v>
      </c>
      <c r="S207">
        <v>6</v>
      </c>
      <c r="T207">
        <v>7</v>
      </c>
      <c r="U207">
        <v>6</v>
      </c>
      <c r="V207">
        <v>6</v>
      </c>
      <c r="W207">
        <v>7</v>
      </c>
      <c r="X207">
        <v>7</v>
      </c>
      <c r="Y207">
        <v>2015</v>
      </c>
      <c r="Z207">
        <v>2</v>
      </c>
      <c r="AA207">
        <v>1</v>
      </c>
      <c r="AE207">
        <v>2</v>
      </c>
      <c r="AF207">
        <v>1</v>
      </c>
      <c r="AG207">
        <v>1</v>
      </c>
      <c r="AH207">
        <v>2</v>
      </c>
      <c r="AI207">
        <v>1</v>
      </c>
      <c r="AM207">
        <v>1</v>
      </c>
      <c r="AO207">
        <v>2</v>
      </c>
      <c r="AQ207">
        <v>1</v>
      </c>
      <c r="AR207">
        <v>1</v>
      </c>
      <c r="AW207">
        <v>1</v>
      </c>
      <c r="AZ207">
        <v>1</v>
      </c>
      <c r="BB207">
        <v>1</v>
      </c>
      <c r="BE207" t="s">
        <v>61</v>
      </c>
      <c r="BF207">
        <f>VLOOKUP($C207,'TIPI Scoring'!$C$1:$AB$1213,22,FALSE)</f>
        <v>4</v>
      </c>
      <c r="BG207">
        <f>VLOOKUP($C207,'TIPI Scoring'!$C$1:$AB$1213,23,FALSE)</f>
        <v>3.5</v>
      </c>
      <c r="BH207">
        <f>VLOOKUP($C207,'TIPI Scoring'!$C$1:$AB$1213,24,FALSE)</f>
        <v>4.5</v>
      </c>
      <c r="BI207">
        <f>VLOOKUP($C207,'TIPI Scoring'!$C$1:$AB$1213,25,FALSE)</f>
        <v>4</v>
      </c>
      <c r="BJ207">
        <f>VLOOKUP($C207,'TIPI Scoring'!$C$1:$AB$1213,26,FALSE)</f>
        <v>3.5</v>
      </c>
      <c r="BK207" t="s">
        <v>1651</v>
      </c>
      <c r="BL207" t="s">
        <v>1649</v>
      </c>
      <c r="BM207" t="s">
        <v>1651</v>
      </c>
      <c r="BN207" t="s">
        <v>1651</v>
      </c>
      <c r="BO207" t="s">
        <v>1649</v>
      </c>
      <c r="BP207">
        <v>1</v>
      </c>
    </row>
    <row r="208" spans="1:68" x14ac:dyDescent="0.2">
      <c r="A208">
        <v>207</v>
      </c>
      <c r="B208" s="2">
        <v>44095.65556712963</v>
      </c>
      <c r="C208" t="s">
        <v>322</v>
      </c>
      <c r="D208">
        <v>35</v>
      </c>
      <c r="E208">
        <v>9</v>
      </c>
      <c r="F208">
        <v>1</v>
      </c>
      <c r="G208">
        <v>1</v>
      </c>
      <c r="H208">
        <v>2</v>
      </c>
      <c r="I208">
        <v>3</v>
      </c>
      <c r="J208">
        <v>1</v>
      </c>
      <c r="L208">
        <v>2</v>
      </c>
      <c r="M208">
        <v>3</v>
      </c>
      <c r="N208">
        <v>1</v>
      </c>
      <c r="O208">
        <v>7</v>
      </c>
      <c r="P208">
        <v>7</v>
      </c>
      <c r="Q208">
        <v>7</v>
      </c>
      <c r="R208">
        <v>7</v>
      </c>
      <c r="S208">
        <v>7</v>
      </c>
      <c r="T208">
        <v>6</v>
      </c>
      <c r="U208">
        <v>6</v>
      </c>
      <c r="V208">
        <v>3</v>
      </c>
      <c r="W208">
        <v>5</v>
      </c>
      <c r="X208">
        <v>6</v>
      </c>
      <c r="Y208">
        <v>2019</v>
      </c>
      <c r="Z208">
        <v>2</v>
      </c>
      <c r="AA208">
        <v>1</v>
      </c>
      <c r="AE208">
        <v>1</v>
      </c>
      <c r="AF208">
        <v>1</v>
      </c>
      <c r="AG208">
        <v>1</v>
      </c>
      <c r="AH208">
        <v>1</v>
      </c>
      <c r="AI208">
        <v>1</v>
      </c>
      <c r="AK208">
        <v>1</v>
      </c>
      <c r="AL208">
        <v>1</v>
      </c>
      <c r="AM208">
        <v>1</v>
      </c>
      <c r="AO208">
        <v>1</v>
      </c>
      <c r="AP208">
        <v>1</v>
      </c>
      <c r="AR208">
        <v>1</v>
      </c>
      <c r="AS208">
        <v>1</v>
      </c>
      <c r="AZ208">
        <v>1</v>
      </c>
      <c r="BB208">
        <v>1</v>
      </c>
      <c r="BE208" t="s">
        <v>61</v>
      </c>
      <c r="BF208">
        <f>VLOOKUP($C208,'TIPI Scoring'!$C$1:$AB$1213,22,FALSE)</f>
        <v>4.5</v>
      </c>
      <c r="BG208">
        <f>VLOOKUP($C208,'TIPI Scoring'!$C$1:$AB$1213,23,FALSE)</f>
        <v>3.5</v>
      </c>
      <c r="BH208">
        <f>VLOOKUP($C208,'TIPI Scoring'!$C$1:$AB$1213,24,FALSE)</f>
        <v>6</v>
      </c>
      <c r="BI208">
        <f>VLOOKUP($C208,'TIPI Scoring'!$C$1:$AB$1213,25,FALSE)</f>
        <v>3</v>
      </c>
      <c r="BJ208">
        <f>VLOOKUP($C208,'TIPI Scoring'!$C$1:$AB$1213,26,FALSE)</f>
        <v>4.5</v>
      </c>
      <c r="BK208" t="s">
        <v>1650</v>
      </c>
      <c r="BL208" t="s">
        <v>1649</v>
      </c>
      <c r="BM208" t="s">
        <v>1650</v>
      </c>
      <c r="BN208" t="s">
        <v>1649</v>
      </c>
      <c r="BO208" t="s">
        <v>1651</v>
      </c>
      <c r="BP208">
        <v>7</v>
      </c>
    </row>
    <row r="209" spans="1:68" x14ac:dyDescent="0.2">
      <c r="A209">
        <v>208</v>
      </c>
      <c r="B209" s="2">
        <v>44095.655740740738</v>
      </c>
      <c r="C209" t="s">
        <v>323</v>
      </c>
      <c r="D209">
        <v>31</v>
      </c>
      <c r="E209">
        <v>32</v>
      </c>
      <c r="F209">
        <v>1</v>
      </c>
      <c r="G209">
        <v>1</v>
      </c>
      <c r="H209">
        <v>1</v>
      </c>
      <c r="I209">
        <v>1</v>
      </c>
      <c r="J209">
        <v>1</v>
      </c>
      <c r="L209">
        <v>1</v>
      </c>
      <c r="M209">
        <v>0</v>
      </c>
      <c r="N209">
        <v>1</v>
      </c>
      <c r="O209">
        <v>6</v>
      </c>
      <c r="P209">
        <v>6</v>
      </c>
      <c r="Q209">
        <v>7</v>
      </c>
      <c r="R209">
        <v>5</v>
      </c>
      <c r="S209">
        <v>6</v>
      </c>
      <c r="T209">
        <v>5</v>
      </c>
      <c r="U209">
        <v>6</v>
      </c>
      <c r="V209">
        <v>7</v>
      </c>
      <c r="W209">
        <v>6</v>
      </c>
      <c r="X209">
        <v>7</v>
      </c>
      <c r="Y209">
        <v>2000</v>
      </c>
      <c r="Z209">
        <v>1</v>
      </c>
      <c r="AA209">
        <v>1</v>
      </c>
      <c r="AE209">
        <v>1</v>
      </c>
      <c r="AF209">
        <v>1</v>
      </c>
      <c r="AG209">
        <v>1</v>
      </c>
      <c r="AH209">
        <v>1</v>
      </c>
      <c r="AI209">
        <v>1</v>
      </c>
      <c r="AJ209">
        <v>1</v>
      </c>
      <c r="AK209">
        <v>1</v>
      </c>
      <c r="AO209">
        <v>2</v>
      </c>
      <c r="AP209">
        <v>1</v>
      </c>
      <c r="AQ209">
        <v>1</v>
      </c>
      <c r="AR209">
        <v>1</v>
      </c>
      <c r="AZ209">
        <v>1</v>
      </c>
      <c r="BA209">
        <v>1</v>
      </c>
      <c r="BE209" t="s">
        <v>58</v>
      </c>
      <c r="BF209">
        <f>VLOOKUP($C209,'TIPI Scoring'!$C$1:$AB$1213,22,FALSE)</f>
        <v>4.5</v>
      </c>
      <c r="BG209">
        <f>VLOOKUP($C209,'TIPI Scoring'!$C$1:$AB$1213,23,FALSE)</f>
        <v>4</v>
      </c>
      <c r="BH209">
        <f>VLOOKUP($C209,'TIPI Scoring'!$C$1:$AB$1213,24,FALSE)</f>
        <v>4</v>
      </c>
      <c r="BI209">
        <f>VLOOKUP($C209,'TIPI Scoring'!$C$1:$AB$1213,25,FALSE)</f>
        <v>4.5</v>
      </c>
      <c r="BJ209">
        <f>VLOOKUP($C209,'TIPI Scoring'!$C$1:$AB$1213,26,FALSE)</f>
        <v>3.5</v>
      </c>
      <c r="BK209" t="s">
        <v>1650</v>
      </c>
      <c r="BL209" t="s">
        <v>1649</v>
      </c>
      <c r="BM209" t="s">
        <v>1649</v>
      </c>
      <c r="BN209" t="s">
        <v>1651</v>
      </c>
      <c r="BO209" t="s">
        <v>1649</v>
      </c>
      <c r="BP209">
        <v>1</v>
      </c>
    </row>
    <row r="210" spans="1:68" x14ac:dyDescent="0.2">
      <c r="A210">
        <v>209</v>
      </c>
      <c r="B210" s="2">
        <v>44095.655844907407</v>
      </c>
      <c r="C210" t="s">
        <v>324</v>
      </c>
      <c r="D210">
        <v>25</v>
      </c>
      <c r="E210">
        <v>7</v>
      </c>
      <c r="F210">
        <v>2</v>
      </c>
      <c r="G210">
        <v>1</v>
      </c>
      <c r="H210">
        <v>2</v>
      </c>
      <c r="I210">
        <v>1</v>
      </c>
      <c r="J210">
        <v>1</v>
      </c>
      <c r="L210">
        <v>1</v>
      </c>
      <c r="M210">
        <v>0</v>
      </c>
      <c r="N210">
        <v>1</v>
      </c>
      <c r="O210">
        <v>5</v>
      </c>
      <c r="P210">
        <v>5</v>
      </c>
      <c r="Q210">
        <v>3</v>
      </c>
      <c r="R210">
        <v>3</v>
      </c>
      <c r="S210">
        <v>6</v>
      </c>
      <c r="T210">
        <v>4</v>
      </c>
      <c r="U210">
        <v>5</v>
      </c>
      <c r="V210">
        <v>4</v>
      </c>
      <c r="W210">
        <v>4</v>
      </c>
      <c r="X210">
        <v>5</v>
      </c>
      <c r="Y210">
        <v>1995</v>
      </c>
      <c r="Z210">
        <v>1</v>
      </c>
      <c r="AA210">
        <v>9</v>
      </c>
      <c r="AE210">
        <v>1</v>
      </c>
      <c r="AF210">
        <v>1</v>
      </c>
      <c r="AG210">
        <v>1</v>
      </c>
      <c r="AH210">
        <v>1</v>
      </c>
      <c r="AJ210">
        <v>1</v>
      </c>
      <c r="AO210">
        <v>1</v>
      </c>
      <c r="AQ210">
        <v>1</v>
      </c>
      <c r="BC210">
        <v>1</v>
      </c>
      <c r="BE210" t="s">
        <v>58</v>
      </c>
      <c r="BF210">
        <f>VLOOKUP($C210,'TIPI Scoring'!$C$1:$AB$1213,22,FALSE)</f>
        <v>4.5</v>
      </c>
      <c r="BG210">
        <f>VLOOKUP($C210,'TIPI Scoring'!$C$1:$AB$1213,23,FALSE)</f>
        <v>4</v>
      </c>
      <c r="BH210">
        <f>VLOOKUP($C210,'TIPI Scoring'!$C$1:$AB$1213,24,FALSE)</f>
        <v>3.5</v>
      </c>
      <c r="BI210">
        <f>VLOOKUP($C210,'TIPI Scoring'!$C$1:$AB$1213,25,FALSE)</f>
        <v>4.5</v>
      </c>
      <c r="BJ210">
        <f>VLOOKUP($C210,'TIPI Scoring'!$C$1:$AB$1213,26,FALSE)</f>
        <v>4.5</v>
      </c>
      <c r="BK210" t="s">
        <v>1650</v>
      </c>
      <c r="BL210" t="s">
        <v>1649</v>
      </c>
      <c r="BM210" t="s">
        <v>1649</v>
      </c>
      <c r="BN210" t="s">
        <v>1651</v>
      </c>
      <c r="BO210" t="s">
        <v>1651</v>
      </c>
      <c r="BP210">
        <v>1</v>
      </c>
    </row>
    <row r="211" spans="1:68" x14ac:dyDescent="0.2">
      <c r="A211">
        <v>210</v>
      </c>
      <c r="B211" s="2">
        <v>44095.656238425923</v>
      </c>
      <c r="C211" t="s">
        <v>325</v>
      </c>
      <c r="D211">
        <v>26</v>
      </c>
      <c r="E211">
        <v>3</v>
      </c>
      <c r="F211">
        <v>1</v>
      </c>
      <c r="G211">
        <v>1</v>
      </c>
      <c r="H211">
        <v>2</v>
      </c>
      <c r="I211">
        <v>2</v>
      </c>
      <c r="J211">
        <v>1</v>
      </c>
      <c r="L211">
        <v>1</v>
      </c>
      <c r="M211">
        <v>2</v>
      </c>
      <c r="N211">
        <v>2</v>
      </c>
      <c r="O211">
        <v>6</v>
      </c>
      <c r="P211">
        <v>4</v>
      </c>
      <c r="Q211">
        <v>6</v>
      </c>
      <c r="R211">
        <v>4</v>
      </c>
      <c r="S211">
        <v>6</v>
      </c>
      <c r="T211">
        <v>4</v>
      </c>
      <c r="U211">
        <v>4</v>
      </c>
      <c r="V211">
        <v>3</v>
      </c>
      <c r="W211">
        <v>4</v>
      </c>
      <c r="X211">
        <v>4</v>
      </c>
      <c r="Y211">
        <v>2018</v>
      </c>
      <c r="Z211">
        <v>1</v>
      </c>
      <c r="AA211">
        <v>1</v>
      </c>
      <c r="AE211">
        <v>1</v>
      </c>
      <c r="AF211">
        <v>2</v>
      </c>
      <c r="AG211">
        <v>2</v>
      </c>
      <c r="AH211">
        <v>2</v>
      </c>
      <c r="AJ211">
        <v>1</v>
      </c>
      <c r="AL211">
        <v>1</v>
      </c>
      <c r="AO211">
        <v>3</v>
      </c>
      <c r="AP211">
        <v>1</v>
      </c>
      <c r="AT211">
        <v>1</v>
      </c>
      <c r="AW211">
        <v>1</v>
      </c>
      <c r="AZ211">
        <v>1</v>
      </c>
      <c r="BE211" t="s">
        <v>66</v>
      </c>
      <c r="BF211">
        <f>VLOOKUP($C211,'TIPI Scoring'!$C$1:$AB$1213,22,FALSE)</f>
        <v>5</v>
      </c>
      <c r="BG211">
        <f>VLOOKUP($C211,'TIPI Scoring'!$C$1:$AB$1213,23,FALSE)</f>
        <v>4</v>
      </c>
      <c r="BH211">
        <f>VLOOKUP($C211,'TIPI Scoring'!$C$1:$AB$1213,24,FALSE)</f>
        <v>5.5</v>
      </c>
      <c r="BI211">
        <f>VLOOKUP($C211,'TIPI Scoring'!$C$1:$AB$1213,25,FALSE)</f>
        <v>4</v>
      </c>
      <c r="BJ211">
        <f>VLOOKUP($C211,'TIPI Scoring'!$C$1:$AB$1213,26,FALSE)</f>
        <v>5</v>
      </c>
      <c r="BK211" t="s">
        <v>1650</v>
      </c>
      <c r="BL211" t="s">
        <v>1649</v>
      </c>
      <c r="BM211" t="s">
        <v>1650</v>
      </c>
      <c r="BN211" t="s">
        <v>1651</v>
      </c>
      <c r="BO211" t="s">
        <v>1651</v>
      </c>
      <c r="BP211">
        <v>7</v>
      </c>
    </row>
    <row r="212" spans="1:68" x14ac:dyDescent="0.2">
      <c r="A212">
        <v>211</v>
      </c>
      <c r="B212" s="2">
        <v>44095.657442129632</v>
      </c>
      <c r="C212" t="s">
        <v>326</v>
      </c>
      <c r="D212">
        <v>56</v>
      </c>
      <c r="E212">
        <v>35</v>
      </c>
      <c r="F212">
        <v>2</v>
      </c>
      <c r="G212">
        <v>1</v>
      </c>
      <c r="H212">
        <v>2</v>
      </c>
      <c r="I212">
        <v>0</v>
      </c>
      <c r="J212">
        <v>1</v>
      </c>
      <c r="L212">
        <v>2</v>
      </c>
      <c r="M212">
        <v>15</v>
      </c>
      <c r="N212">
        <v>2</v>
      </c>
      <c r="O212">
        <v>5</v>
      </c>
      <c r="P212">
        <v>2</v>
      </c>
      <c r="Q212">
        <v>6</v>
      </c>
      <c r="R212">
        <v>4</v>
      </c>
      <c r="S212">
        <v>6</v>
      </c>
      <c r="T212">
        <v>4</v>
      </c>
      <c r="U212">
        <v>5</v>
      </c>
      <c r="V212">
        <v>1</v>
      </c>
      <c r="W212">
        <v>6</v>
      </c>
      <c r="X212">
        <v>3</v>
      </c>
      <c r="Y212">
        <v>2020</v>
      </c>
      <c r="Z212">
        <v>3</v>
      </c>
      <c r="AA212">
        <v>7</v>
      </c>
      <c r="AE212">
        <v>2</v>
      </c>
      <c r="AF212">
        <v>2</v>
      </c>
      <c r="AG212">
        <v>2</v>
      </c>
      <c r="AH212">
        <v>2</v>
      </c>
      <c r="AJ212">
        <v>1</v>
      </c>
      <c r="AO212">
        <v>2</v>
      </c>
      <c r="AT212">
        <v>1</v>
      </c>
      <c r="AU212">
        <v>1</v>
      </c>
      <c r="AV212">
        <v>1</v>
      </c>
      <c r="BD212">
        <v>1</v>
      </c>
      <c r="BE212" t="s">
        <v>63</v>
      </c>
      <c r="BF212">
        <f>VLOOKUP($C212,'TIPI Scoring'!$C$1:$AB$1213,22,FALSE)</f>
        <v>4.5</v>
      </c>
      <c r="BG212">
        <f>VLOOKUP($C212,'TIPI Scoring'!$C$1:$AB$1213,23,FALSE)</f>
        <v>5.5</v>
      </c>
      <c r="BH212">
        <f>VLOOKUP($C212,'TIPI Scoring'!$C$1:$AB$1213,24,FALSE)</f>
        <v>6.5</v>
      </c>
      <c r="BI212">
        <f>VLOOKUP($C212,'TIPI Scoring'!$C$1:$AB$1213,25,FALSE)</f>
        <v>5</v>
      </c>
      <c r="BJ212">
        <f>VLOOKUP($C212,'TIPI Scoring'!$C$1:$AB$1213,26,FALSE)</f>
        <v>5.5</v>
      </c>
      <c r="BK212" t="s">
        <v>1650</v>
      </c>
      <c r="BL212" t="s">
        <v>1650</v>
      </c>
      <c r="BM212" t="s">
        <v>1650</v>
      </c>
      <c r="BN212" t="s">
        <v>1650</v>
      </c>
      <c r="BO212" t="s">
        <v>1650</v>
      </c>
      <c r="BP212">
        <v>6</v>
      </c>
    </row>
    <row r="213" spans="1:68" x14ac:dyDescent="0.2">
      <c r="A213">
        <v>212</v>
      </c>
      <c r="B213" s="2">
        <v>44095.658692129633</v>
      </c>
      <c r="C213" t="s">
        <v>327</v>
      </c>
      <c r="D213">
        <v>42</v>
      </c>
      <c r="E213">
        <v>38</v>
      </c>
      <c r="F213">
        <v>1</v>
      </c>
      <c r="G213">
        <v>1</v>
      </c>
      <c r="H213">
        <v>1</v>
      </c>
      <c r="I213">
        <v>2</v>
      </c>
      <c r="J213">
        <v>1</v>
      </c>
      <c r="L213">
        <v>1</v>
      </c>
      <c r="M213">
        <v>0</v>
      </c>
      <c r="N213">
        <v>1</v>
      </c>
      <c r="O213">
        <v>6</v>
      </c>
      <c r="P213">
        <v>7</v>
      </c>
      <c r="Q213">
        <v>5</v>
      </c>
      <c r="R213">
        <v>7</v>
      </c>
      <c r="S213">
        <v>5</v>
      </c>
      <c r="T213">
        <v>6</v>
      </c>
      <c r="U213">
        <v>6</v>
      </c>
      <c r="V213">
        <v>5</v>
      </c>
      <c r="W213">
        <v>6</v>
      </c>
      <c r="X213">
        <v>6</v>
      </c>
      <c r="Y213">
        <v>2003</v>
      </c>
      <c r="Z213">
        <v>1</v>
      </c>
      <c r="AA213">
        <v>9</v>
      </c>
      <c r="AE213">
        <v>1</v>
      </c>
      <c r="AF213">
        <v>1</v>
      </c>
      <c r="AG213">
        <v>2</v>
      </c>
      <c r="AH213">
        <v>1</v>
      </c>
      <c r="AJ213">
        <v>1</v>
      </c>
      <c r="AO213">
        <v>1</v>
      </c>
      <c r="AQ213">
        <v>1</v>
      </c>
      <c r="AR213">
        <v>1</v>
      </c>
      <c r="AT213">
        <v>1</v>
      </c>
      <c r="AZ213">
        <v>1</v>
      </c>
      <c r="BE213" t="s">
        <v>58</v>
      </c>
      <c r="BF213">
        <f>VLOOKUP($C213,'TIPI Scoring'!$C$1:$AB$1213,22,FALSE)</f>
        <v>4</v>
      </c>
      <c r="BG213">
        <f>VLOOKUP($C213,'TIPI Scoring'!$C$1:$AB$1213,23,FALSE)</f>
        <v>3.5</v>
      </c>
      <c r="BH213">
        <f>VLOOKUP($C213,'TIPI Scoring'!$C$1:$AB$1213,24,FALSE)</f>
        <v>4</v>
      </c>
      <c r="BI213">
        <f>VLOOKUP($C213,'TIPI Scoring'!$C$1:$AB$1213,25,FALSE)</f>
        <v>3.5</v>
      </c>
      <c r="BJ213">
        <f>VLOOKUP($C213,'TIPI Scoring'!$C$1:$AB$1213,26,FALSE)</f>
        <v>3.5</v>
      </c>
      <c r="BK213" t="s">
        <v>1651</v>
      </c>
      <c r="BL213" t="s">
        <v>1649</v>
      </c>
      <c r="BM213" t="s">
        <v>1649</v>
      </c>
      <c r="BN213" t="s">
        <v>1651</v>
      </c>
      <c r="BO213" t="s">
        <v>1649</v>
      </c>
      <c r="BP213">
        <v>1</v>
      </c>
    </row>
    <row r="214" spans="1:68" x14ac:dyDescent="0.2">
      <c r="A214">
        <v>213</v>
      </c>
      <c r="B214" s="2">
        <v>44095.659224537034</v>
      </c>
      <c r="C214" t="s">
        <v>328</v>
      </c>
      <c r="D214">
        <v>38</v>
      </c>
      <c r="E214">
        <v>7</v>
      </c>
      <c r="F214">
        <v>2</v>
      </c>
      <c r="G214">
        <v>1</v>
      </c>
      <c r="H214">
        <v>2</v>
      </c>
      <c r="I214">
        <v>2</v>
      </c>
      <c r="J214">
        <v>1</v>
      </c>
      <c r="L214">
        <v>1</v>
      </c>
      <c r="M214">
        <v>0</v>
      </c>
      <c r="N214">
        <v>1</v>
      </c>
      <c r="O214">
        <v>7</v>
      </c>
      <c r="P214">
        <v>7</v>
      </c>
      <c r="Q214">
        <v>7</v>
      </c>
      <c r="R214">
        <v>7</v>
      </c>
      <c r="S214">
        <v>7</v>
      </c>
      <c r="T214">
        <v>6</v>
      </c>
      <c r="U214">
        <v>5</v>
      </c>
      <c r="V214">
        <v>5</v>
      </c>
      <c r="W214">
        <v>7</v>
      </c>
      <c r="X214">
        <v>5</v>
      </c>
      <c r="Y214">
        <v>1982</v>
      </c>
      <c r="Z214">
        <v>1</v>
      </c>
      <c r="AA214">
        <v>1</v>
      </c>
      <c r="AE214">
        <v>1</v>
      </c>
      <c r="AF214">
        <v>1</v>
      </c>
      <c r="AG214">
        <v>1</v>
      </c>
      <c r="AH214">
        <v>1</v>
      </c>
      <c r="AI214">
        <v>1</v>
      </c>
      <c r="AJ214">
        <v>1</v>
      </c>
      <c r="AO214">
        <v>2</v>
      </c>
      <c r="AP214">
        <v>1</v>
      </c>
      <c r="AQ214">
        <v>1</v>
      </c>
      <c r="AR214">
        <v>1</v>
      </c>
      <c r="BA214">
        <v>1</v>
      </c>
      <c r="BB214">
        <v>1</v>
      </c>
      <c r="BC214">
        <v>1</v>
      </c>
      <c r="BE214" t="s">
        <v>58</v>
      </c>
      <c r="BF214">
        <f>VLOOKUP($C214,'TIPI Scoring'!$C$1:$AB$1213,22,FALSE)</f>
        <v>4.5</v>
      </c>
      <c r="BG214">
        <f>VLOOKUP($C214,'TIPI Scoring'!$C$1:$AB$1213,23,FALSE)</f>
        <v>3</v>
      </c>
      <c r="BH214">
        <f>VLOOKUP($C214,'TIPI Scoring'!$C$1:$AB$1213,24,FALSE)</f>
        <v>5</v>
      </c>
      <c r="BI214">
        <f>VLOOKUP($C214,'TIPI Scoring'!$C$1:$AB$1213,25,FALSE)</f>
        <v>4</v>
      </c>
      <c r="BJ214">
        <f>VLOOKUP($C214,'TIPI Scoring'!$C$1:$AB$1213,26,FALSE)</f>
        <v>5</v>
      </c>
      <c r="BK214" t="s">
        <v>1650</v>
      </c>
      <c r="BL214" t="s">
        <v>1649</v>
      </c>
      <c r="BM214" t="s">
        <v>1651</v>
      </c>
      <c r="BN214" t="s">
        <v>1651</v>
      </c>
      <c r="BO214" t="s">
        <v>1651</v>
      </c>
      <c r="BP214">
        <v>7</v>
      </c>
    </row>
    <row r="215" spans="1:68" x14ac:dyDescent="0.2">
      <c r="A215">
        <v>214</v>
      </c>
      <c r="B215" s="2">
        <v>44095.66034722222</v>
      </c>
      <c r="C215" t="s">
        <v>329</v>
      </c>
      <c r="D215">
        <v>27</v>
      </c>
      <c r="E215">
        <v>32</v>
      </c>
      <c r="F215">
        <v>1</v>
      </c>
      <c r="G215">
        <v>1</v>
      </c>
      <c r="H215">
        <v>2</v>
      </c>
      <c r="I215">
        <v>2</v>
      </c>
      <c r="J215">
        <v>1</v>
      </c>
      <c r="L215">
        <v>1</v>
      </c>
      <c r="M215">
        <v>3</v>
      </c>
      <c r="N215">
        <v>1</v>
      </c>
      <c r="O215">
        <v>7</v>
      </c>
      <c r="P215">
        <v>7</v>
      </c>
      <c r="Q215">
        <v>6</v>
      </c>
      <c r="R215">
        <v>6</v>
      </c>
      <c r="S215">
        <v>6</v>
      </c>
      <c r="T215">
        <v>6</v>
      </c>
      <c r="U215">
        <v>6</v>
      </c>
      <c r="V215">
        <v>6</v>
      </c>
      <c r="W215">
        <v>7</v>
      </c>
      <c r="X215">
        <v>7</v>
      </c>
      <c r="Y215">
        <v>2016</v>
      </c>
      <c r="Z215">
        <v>2</v>
      </c>
      <c r="AA215">
        <v>1</v>
      </c>
      <c r="AE215">
        <v>1</v>
      </c>
      <c r="AF215">
        <v>1</v>
      </c>
      <c r="AG215">
        <v>1</v>
      </c>
      <c r="AH215">
        <v>1</v>
      </c>
      <c r="AJ215">
        <v>1</v>
      </c>
      <c r="AL215">
        <v>1</v>
      </c>
      <c r="AO215">
        <v>4</v>
      </c>
      <c r="AP215">
        <v>1</v>
      </c>
      <c r="AR215">
        <v>1</v>
      </c>
      <c r="AU215">
        <v>1</v>
      </c>
      <c r="BA215">
        <v>1</v>
      </c>
      <c r="BE215" t="s">
        <v>58</v>
      </c>
      <c r="BF215">
        <f>VLOOKUP($C215,'TIPI Scoring'!$C$1:$AB$1213,22,FALSE)</f>
        <v>4.5</v>
      </c>
      <c r="BG215">
        <f>VLOOKUP($C215,'TIPI Scoring'!$C$1:$AB$1213,23,FALSE)</f>
        <v>3.5</v>
      </c>
      <c r="BH215">
        <f>VLOOKUP($C215,'TIPI Scoring'!$C$1:$AB$1213,24,FALSE)</f>
        <v>4</v>
      </c>
      <c r="BI215">
        <f>VLOOKUP($C215,'TIPI Scoring'!$C$1:$AB$1213,25,FALSE)</f>
        <v>4.5</v>
      </c>
      <c r="BJ215">
        <f>VLOOKUP($C215,'TIPI Scoring'!$C$1:$AB$1213,26,FALSE)</f>
        <v>3.5</v>
      </c>
      <c r="BK215" t="s">
        <v>1650</v>
      </c>
      <c r="BL215" t="s">
        <v>1649</v>
      </c>
      <c r="BM215" t="s">
        <v>1649</v>
      </c>
      <c r="BN215" t="s">
        <v>1651</v>
      </c>
      <c r="BO215" t="s">
        <v>1649</v>
      </c>
      <c r="BP215">
        <v>1</v>
      </c>
    </row>
    <row r="216" spans="1:68" x14ac:dyDescent="0.2">
      <c r="A216">
        <v>215</v>
      </c>
      <c r="B216" s="2">
        <v>44095.66070601852</v>
      </c>
      <c r="C216" t="s">
        <v>330</v>
      </c>
      <c r="D216">
        <v>40</v>
      </c>
      <c r="E216">
        <v>50</v>
      </c>
      <c r="F216">
        <v>1</v>
      </c>
      <c r="G216">
        <v>1</v>
      </c>
      <c r="H216">
        <v>2</v>
      </c>
      <c r="I216">
        <v>1</v>
      </c>
      <c r="J216">
        <v>1</v>
      </c>
      <c r="L216">
        <v>1</v>
      </c>
      <c r="M216">
        <v>10</v>
      </c>
      <c r="N216">
        <v>2</v>
      </c>
      <c r="O216">
        <v>2</v>
      </c>
      <c r="P216">
        <v>1</v>
      </c>
      <c r="Q216">
        <v>6</v>
      </c>
      <c r="R216">
        <v>1</v>
      </c>
      <c r="S216">
        <v>6</v>
      </c>
      <c r="T216">
        <v>6</v>
      </c>
      <c r="U216">
        <v>6</v>
      </c>
      <c r="V216">
        <v>1</v>
      </c>
      <c r="W216">
        <v>6</v>
      </c>
      <c r="X216">
        <v>2</v>
      </c>
      <c r="Y216">
        <v>2010</v>
      </c>
      <c r="Z216">
        <v>2</v>
      </c>
      <c r="AA216">
        <v>7</v>
      </c>
      <c r="AE216">
        <v>2</v>
      </c>
      <c r="AF216">
        <v>2</v>
      </c>
      <c r="AG216">
        <v>2</v>
      </c>
      <c r="AH216">
        <v>2</v>
      </c>
      <c r="AK216">
        <v>1</v>
      </c>
      <c r="AO216">
        <v>5</v>
      </c>
      <c r="AQ216">
        <v>1</v>
      </c>
      <c r="AS216">
        <v>1</v>
      </c>
      <c r="AW216">
        <v>1</v>
      </c>
      <c r="BA216">
        <v>1</v>
      </c>
      <c r="BE216" t="s">
        <v>63</v>
      </c>
      <c r="BF216">
        <f>VLOOKUP($C216,'TIPI Scoring'!$C$1:$AB$1213,22,FALSE)</f>
        <v>2</v>
      </c>
      <c r="BG216">
        <f>VLOOKUP($C216,'TIPI Scoring'!$C$1:$AB$1213,23,FALSE)</f>
        <v>6.5</v>
      </c>
      <c r="BH216">
        <f>VLOOKUP($C216,'TIPI Scoring'!$C$1:$AB$1213,24,FALSE)</f>
        <v>6.5</v>
      </c>
      <c r="BI216">
        <f>VLOOKUP($C216,'TIPI Scoring'!$C$1:$AB$1213,25,FALSE)</f>
        <v>6.5</v>
      </c>
      <c r="BJ216">
        <f>VLOOKUP($C216,'TIPI Scoring'!$C$1:$AB$1213,26,FALSE)</f>
        <v>6</v>
      </c>
      <c r="BK216" t="s">
        <v>1649</v>
      </c>
      <c r="BL216" t="s">
        <v>1648</v>
      </c>
      <c r="BM216" t="s">
        <v>1650</v>
      </c>
      <c r="BN216" t="s">
        <v>1648</v>
      </c>
      <c r="BO216" t="s">
        <v>1650</v>
      </c>
      <c r="BP216">
        <v>8</v>
      </c>
    </row>
    <row r="217" spans="1:68" x14ac:dyDescent="0.2">
      <c r="A217">
        <v>216</v>
      </c>
      <c r="B217" s="2">
        <v>44095.660821759258</v>
      </c>
      <c r="C217" t="s">
        <v>331</v>
      </c>
      <c r="D217">
        <v>59</v>
      </c>
      <c r="E217">
        <v>39</v>
      </c>
      <c r="F217">
        <v>2</v>
      </c>
      <c r="G217">
        <v>1</v>
      </c>
      <c r="H217">
        <v>3</v>
      </c>
      <c r="I217">
        <v>0</v>
      </c>
      <c r="J217">
        <v>1</v>
      </c>
      <c r="L217">
        <v>1</v>
      </c>
      <c r="M217">
        <v>11</v>
      </c>
      <c r="N217">
        <v>2</v>
      </c>
      <c r="O217">
        <v>1</v>
      </c>
      <c r="P217">
        <v>1</v>
      </c>
      <c r="Q217">
        <v>7</v>
      </c>
      <c r="R217">
        <v>1</v>
      </c>
      <c r="S217">
        <v>5</v>
      </c>
      <c r="T217">
        <v>6</v>
      </c>
      <c r="U217">
        <v>7</v>
      </c>
      <c r="V217">
        <v>3</v>
      </c>
      <c r="W217">
        <v>7</v>
      </c>
      <c r="X217">
        <v>3</v>
      </c>
      <c r="Y217">
        <v>2010</v>
      </c>
      <c r="Z217">
        <v>1</v>
      </c>
      <c r="AA217">
        <v>1</v>
      </c>
      <c r="AE217">
        <v>2</v>
      </c>
      <c r="AF217">
        <v>3</v>
      </c>
      <c r="AG217">
        <v>2</v>
      </c>
      <c r="AH217">
        <v>2</v>
      </c>
      <c r="AJ217">
        <v>1</v>
      </c>
      <c r="AL217">
        <v>1</v>
      </c>
      <c r="AO217">
        <v>2</v>
      </c>
      <c r="AR217">
        <v>1</v>
      </c>
      <c r="AT217">
        <v>1</v>
      </c>
      <c r="AV217">
        <v>1</v>
      </c>
      <c r="BA217">
        <v>1</v>
      </c>
      <c r="BE217" t="s">
        <v>58</v>
      </c>
      <c r="BF217">
        <f>VLOOKUP($C217,'TIPI Scoring'!$C$1:$AB$1213,22,FALSE)</f>
        <v>1.5</v>
      </c>
      <c r="BG217">
        <f>VLOOKUP($C217,'TIPI Scoring'!$C$1:$AB$1213,23,FALSE)</f>
        <v>7</v>
      </c>
      <c r="BH217">
        <f>VLOOKUP($C217,'TIPI Scoring'!$C$1:$AB$1213,24,FALSE)</f>
        <v>6</v>
      </c>
      <c r="BI217">
        <f>VLOOKUP($C217,'TIPI Scoring'!$C$1:$AB$1213,25,FALSE)</f>
        <v>7</v>
      </c>
      <c r="BJ217">
        <f>VLOOKUP($C217,'TIPI Scoring'!$C$1:$AB$1213,26,FALSE)</f>
        <v>5</v>
      </c>
      <c r="BK217" t="s">
        <v>1649</v>
      </c>
      <c r="BL217" t="s">
        <v>1648</v>
      </c>
      <c r="BM217" t="s">
        <v>1650</v>
      </c>
      <c r="BN217" t="s">
        <v>1648</v>
      </c>
      <c r="BO217" t="s">
        <v>1651</v>
      </c>
      <c r="BP217">
        <v>2</v>
      </c>
    </row>
    <row r="218" spans="1:68" x14ac:dyDescent="0.2">
      <c r="A218">
        <v>217</v>
      </c>
      <c r="B218" s="2">
        <v>44095.662083333336</v>
      </c>
      <c r="C218" t="s">
        <v>332</v>
      </c>
      <c r="D218">
        <v>34</v>
      </c>
      <c r="E218">
        <v>5</v>
      </c>
      <c r="F218">
        <v>1</v>
      </c>
      <c r="G218">
        <v>1</v>
      </c>
      <c r="H218">
        <v>1</v>
      </c>
      <c r="I218">
        <v>1</v>
      </c>
      <c r="J218">
        <v>1</v>
      </c>
      <c r="L218">
        <v>1</v>
      </c>
      <c r="M218">
        <v>0</v>
      </c>
      <c r="N218">
        <v>1</v>
      </c>
      <c r="O218">
        <v>7</v>
      </c>
      <c r="P218">
        <v>6</v>
      </c>
      <c r="Q218">
        <v>7</v>
      </c>
      <c r="R218">
        <v>6</v>
      </c>
      <c r="S218">
        <v>6</v>
      </c>
      <c r="T218">
        <v>7</v>
      </c>
      <c r="U218">
        <v>6</v>
      </c>
      <c r="V218">
        <v>7</v>
      </c>
      <c r="W218">
        <v>7</v>
      </c>
      <c r="X218">
        <v>6</v>
      </c>
      <c r="Y218">
        <v>1989</v>
      </c>
      <c r="Z218">
        <v>1</v>
      </c>
      <c r="AA218">
        <v>1</v>
      </c>
      <c r="AE218">
        <v>1</v>
      </c>
      <c r="AF218">
        <v>1</v>
      </c>
      <c r="AG218">
        <v>1</v>
      </c>
      <c r="AH218">
        <v>1</v>
      </c>
      <c r="AI218">
        <v>1</v>
      </c>
      <c r="AO218">
        <v>1</v>
      </c>
      <c r="AR218">
        <v>1</v>
      </c>
      <c r="AZ218">
        <v>1</v>
      </c>
      <c r="BE218" t="s">
        <v>66</v>
      </c>
      <c r="BF218">
        <f>VLOOKUP($C218,'TIPI Scoring'!$C$1:$AB$1213,22,FALSE)</f>
        <v>4</v>
      </c>
      <c r="BG218">
        <f>VLOOKUP($C218,'TIPI Scoring'!$C$1:$AB$1213,23,FALSE)</f>
        <v>4</v>
      </c>
      <c r="BH218">
        <f>VLOOKUP($C218,'TIPI Scoring'!$C$1:$AB$1213,24,FALSE)</f>
        <v>4</v>
      </c>
      <c r="BI218">
        <f>VLOOKUP($C218,'TIPI Scoring'!$C$1:$AB$1213,25,FALSE)</f>
        <v>4.5</v>
      </c>
      <c r="BJ218">
        <f>VLOOKUP($C218,'TIPI Scoring'!$C$1:$AB$1213,26,FALSE)</f>
        <v>4</v>
      </c>
      <c r="BK218" t="s">
        <v>1651</v>
      </c>
      <c r="BL218" t="s">
        <v>1649</v>
      </c>
      <c r="BM218" t="s">
        <v>1649</v>
      </c>
      <c r="BN218" t="s">
        <v>1651</v>
      </c>
      <c r="BO218" t="s">
        <v>1649</v>
      </c>
      <c r="BP218">
        <v>1</v>
      </c>
    </row>
    <row r="219" spans="1:68" x14ac:dyDescent="0.2">
      <c r="A219">
        <v>218</v>
      </c>
      <c r="B219" s="2">
        <v>44095.662314814814</v>
      </c>
      <c r="C219" t="s">
        <v>333</v>
      </c>
      <c r="D219">
        <v>29</v>
      </c>
      <c r="E219">
        <v>21</v>
      </c>
      <c r="F219">
        <v>1</v>
      </c>
      <c r="G219">
        <v>1</v>
      </c>
      <c r="H219">
        <v>1</v>
      </c>
      <c r="I219">
        <v>0</v>
      </c>
      <c r="J219">
        <v>1</v>
      </c>
      <c r="L219">
        <v>1</v>
      </c>
      <c r="M219">
        <v>29</v>
      </c>
      <c r="N219">
        <v>2</v>
      </c>
      <c r="O219">
        <v>5</v>
      </c>
      <c r="P219">
        <v>4</v>
      </c>
      <c r="Q219">
        <v>5</v>
      </c>
      <c r="R219">
        <v>5</v>
      </c>
      <c r="S219">
        <v>4</v>
      </c>
      <c r="T219">
        <v>4</v>
      </c>
      <c r="U219">
        <v>5</v>
      </c>
      <c r="V219">
        <v>5</v>
      </c>
      <c r="W219">
        <v>6</v>
      </c>
      <c r="X219">
        <v>4</v>
      </c>
      <c r="Y219">
        <v>1991</v>
      </c>
      <c r="Z219">
        <v>1</v>
      </c>
      <c r="AA219">
        <v>1</v>
      </c>
      <c r="AE219">
        <v>1</v>
      </c>
      <c r="AF219">
        <v>1</v>
      </c>
      <c r="AG219">
        <v>1</v>
      </c>
      <c r="AH219">
        <v>1</v>
      </c>
      <c r="AI219">
        <v>1</v>
      </c>
      <c r="AO219">
        <v>1</v>
      </c>
      <c r="AP219">
        <v>1</v>
      </c>
      <c r="AZ219">
        <v>1</v>
      </c>
      <c r="BE219" t="s">
        <v>58</v>
      </c>
      <c r="BF219">
        <f>VLOOKUP($C219,'TIPI Scoring'!$C$1:$AB$1213,22,FALSE)</f>
        <v>4.5</v>
      </c>
      <c r="BG219">
        <f>VLOOKUP($C219,'TIPI Scoring'!$C$1:$AB$1213,23,FALSE)</f>
        <v>4.5</v>
      </c>
      <c r="BH219">
        <f>VLOOKUP($C219,'TIPI Scoring'!$C$1:$AB$1213,24,FALSE)</f>
        <v>4</v>
      </c>
      <c r="BI219">
        <f>VLOOKUP($C219,'TIPI Scoring'!$C$1:$AB$1213,25,FALSE)</f>
        <v>4.5</v>
      </c>
      <c r="BJ219">
        <f>VLOOKUP($C219,'TIPI Scoring'!$C$1:$AB$1213,26,FALSE)</f>
        <v>4</v>
      </c>
      <c r="BK219" t="s">
        <v>1650</v>
      </c>
      <c r="BL219" t="s">
        <v>1651</v>
      </c>
      <c r="BM219" t="s">
        <v>1649</v>
      </c>
      <c r="BN219" t="s">
        <v>1651</v>
      </c>
      <c r="BO219" t="s">
        <v>1649</v>
      </c>
      <c r="BP219">
        <v>1</v>
      </c>
    </row>
    <row r="220" spans="1:68" x14ac:dyDescent="0.2">
      <c r="A220">
        <v>219</v>
      </c>
      <c r="B220" s="2">
        <v>44095.662662037037</v>
      </c>
      <c r="C220" t="s">
        <v>334</v>
      </c>
      <c r="D220">
        <v>63</v>
      </c>
      <c r="E220">
        <v>35</v>
      </c>
      <c r="F220">
        <v>1</v>
      </c>
      <c r="G220">
        <v>1</v>
      </c>
      <c r="H220">
        <v>2</v>
      </c>
      <c r="I220">
        <v>0</v>
      </c>
      <c r="J220">
        <v>2</v>
      </c>
      <c r="L220">
        <v>1</v>
      </c>
      <c r="M220">
        <v>34</v>
      </c>
      <c r="N220">
        <v>1</v>
      </c>
      <c r="O220">
        <v>5</v>
      </c>
      <c r="P220">
        <v>4</v>
      </c>
      <c r="Q220">
        <v>5</v>
      </c>
      <c r="R220">
        <v>4</v>
      </c>
      <c r="S220">
        <v>5</v>
      </c>
      <c r="T220">
        <v>3</v>
      </c>
      <c r="U220">
        <v>4</v>
      </c>
      <c r="V220">
        <v>3</v>
      </c>
      <c r="W220">
        <v>4</v>
      </c>
      <c r="X220">
        <v>4</v>
      </c>
      <c r="Y220">
        <v>2015</v>
      </c>
      <c r="Z220">
        <v>4</v>
      </c>
      <c r="AA220">
        <v>1</v>
      </c>
      <c r="AE220">
        <v>2</v>
      </c>
      <c r="AF220">
        <v>2</v>
      </c>
      <c r="AG220">
        <v>2</v>
      </c>
      <c r="AH220">
        <v>2</v>
      </c>
      <c r="AN220">
        <v>1</v>
      </c>
      <c r="AO220">
        <v>2</v>
      </c>
      <c r="AP220">
        <v>1</v>
      </c>
      <c r="AV220">
        <v>1</v>
      </c>
      <c r="AX220">
        <v>1</v>
      </c>
      <c r="BD220">
        <v>1</v>
      </c>
      <c r="BE220" t="s">
        <v>63</v>
      </c>
      <c r="BF220">
        <f>VLOOKUP($C220,'TIPI Scoring'!$C$1:$AB$1213,22,FALSE)</f>
        <v>5</v>
      </c>
      <c r="BG220">
        <f>VLOOKUP($C220,'TIPI Scoring'!$C$1:$AB$1213,23,FALSE)</f>
        <v>4</v>
      </c>
      <c r="BH220">
        <f>VLOOKUP($C220,'TIPI Scoring'!$C$1:$AB$1213,24,FALSE)</f>
        <v>5</v>
      </c>
      <c r="BI220">
        <f>VLOOKUP($C220,'TIPI Scoring'!$C$1:$AB$1213,25,FALSE)</f>
        <v>4</v>
      </c>
      <c r="BJ220">
        <f>VLOOKUP($C220,'TIPI Scoring'!$C$1:$AB$1213,26,FALSE)</f>
        <v>4.5</v>
      </c>
      <c r="BK220" t="s">
        <v>1650</v>
      </c>
      <c r="BL220" t="s">
        <v>1649</v>
      </c>
      <c r="BM220" t="s">
        <v>1651</v>
      </c>
      <c r="BN220" t="s">
        <v>1651</v>
      </c>
      <c r="BO220" t="s">
        <v>1651</v>
      </c>
      <c r="BP220">
        <v>7</v>
      </c>
    </row>
    <row r="221" spans="1:68" x14ac:dyDescent="0.2">
      <c r="A221">
        <v>220</v>
      </c>
      <c r="B221" s="2">
        <v>44095.662743055553</v>
      </c>
      <c r="C221" t="s">
        <v>335</v>
      </c>
      <c r="D221">
        <v>33</v>
      </c>
      <c r="E221">
        <v>32</v>
      </c>
      <c r="F221">
        <v>1</v>
      </c>
      <c r="G221">
        <v>1</v>
      </c>
      <c r="H221">
        <v>2</v>
      </c>
      <c r="I221">
        <v>1</v>
      </c>
      <c r="J221">
        <v>1</v>
      </c>
      <c r="L221">
        <v>1</v>
      </c>
      <c r="M221">
        <v>4</v>
      </c>
      <c r="N221">
        <v>2</v>
      </c>
      <c r="O221">
        <v>4</v>
      </c>
      <c r="P221">
        <v>3</v>
      </c>
      <c r="Q221">
        <v>4</v>
      </c>
      <c r="R221">
        <v>4</v>
      </c>
      <c r="S221">
        <v>5</v>
      </c>
      <c r="T221">
        <v>5</v>
      </c>
      <c r="U221">
        <v>5</v>
      </c>
      <c r="V221">
        <v>4</v>
      </c>
      <c r="W221">
        <v>5</v>
      </c>
      <c r="X221">
        <v>4</v>
      </c>
      <c r="Y221">
        <v>2016</v>
      </c>
      <c r="Z221">
        <v>1</v>
      </c>
      <c r="AA221">
        <v>3</v>
      </c>
      <c r="AE221">
        <v>2</v>
      </c>
      <c r="AF221">
        <v>3</v>
      </c>
      <c r="AG221">
        <v>2</v>
      </c>
      <c r="AH221">
        <v>2</v>
      </c>
      <c r="AJ221">
        <v>1</v>
      </c>
      <c r="AO221">
        <v>1</v>
      </c>
      <c r="AP221">
        <v>1</v>
      </c>
      <c r="AS221">
        <v>1</v>
      </c>
      <c r="AX221">
        <v>1</v>
      </c>
      <c r="AZ221">
        <v>1</v>
      </c>
      <c r="BC221">
        <v>1</v>
      </c>
      <c r="BE221" t="s">
        <v>58</v>
      </c>
      <c r="BF221">
        <f>VLOOKUP($C221,'TIPI Scoring'!$C$1:$AB$1213,22,FALSE)</f>
        <v>3.5</v>
      </c>
      <c r="BG221">
        <f>VLOOKUP($C221,'TIPI Scoring'!$C$1:$AB$1213,23,FALSE)</f>
        <v>5</v>
      </c>
      <c r="BH221">
        <f>VLOOKUP($C221,'TIPI Scoring'!$C$1:$AB$1213,24,FALSE)</f>
        <v>4</v>
      </c>
      <c r="BI221">
        <f>VLOOKUP($C221,'TIPI Scoring'!$C$1:$AB$1213,25,FALSE)</f>
        <v>4.5</v>
      </c>
      <c r="BJ221">
        <f>VLOOKUP($C221,'TIPI Scoring'!$C$1:$AB$1213,26,FALSE)</f>
        <v>4.5</v>
      </c>
      <c r="BK221" t="s">
        <v>1651</v>
      </c>
      <c r="BL221" t="s">
        <v>1651</v>
      </c>
      <c r="BM221" t="s">
        <v>1649</v>
      </c>
      <c r="BN221" t="s">
        <v>1651</v>
      </c>
      <c r="BO221" t="s">
        <v>1651</v>
      </c>
      <c r="BP221">
        <v>1</v>
      </c>
    </row>
    <row r="222" spans="1:68" x14ac:dyDescent="0.2">
      <c r="A222">
        <v>221</v>
      </c>
      <c r="B222" s="2">
        <v>44095.662986111114</v>
      </c>
      <c r="C222" t="s">
        <v>336</v>
      </c>
      <c r="D222">
        <v>22</v>
      </c>
      <c r="E222">
        <v>5</v>
      </c>
      <c r="F222">
        <v>1</v>
      </c>
      <c r="G222">
        <v>1</v>
      </c>
      <c r="H222">
        <v>3</v>
      </c>
      <c r="I222">
        <v>1</v>
      </c>
      <c r="J222">
        <v>1</v>
      </c>
      <c r="L222">
        <v>1</v>
      </c>
      <c r="M222">
        <v>7</v>
      </c>
      <c r="N222">
        <v>2</v>
      </c>
      <c r="O222">
        <v>6</v>
      </c>
      <c r="P222">
        <v>5</v>
      </c>
      <c r="Q222">
        <v>5</v>
      </c>
      <c r="R222">
        <v>5</v>
      </c>
      <c r="S222">
        <v>7</v>
      </c>
      <c r="T222">
        <v>5</v>
      </c>
      <c r="U222">
        <v>6</v>
      </c>
      <c r="V222">
        <v>3</v>
      </c>
      <c r="W222">
        <v>6</v>
      </c>
      <c r="X222">
        <v>2</v>
      </c>
      <c r="Y222">
        <v>2014</v>
      </c>
      <c r="Z222">
        <v>1</v>
      </c>
      <c r="AA222">
        <v>10</v>
      </c>
      <c r="AE222">
        <v>3</v>
      </c>
      <c r="AF222">
        <v>3</v>
      </c>
      <c r="AG222">
        <v>3</v>
      </c>
      <c r="AH222">
        <v>3</v>
      </c>
      <c r="AM222">
        <v>1</v>
      </c>
      <c r="AO222">
        <v>3</v>
      </c>
      <c r="AR222">
        <v>1</v>
      </c>
      <c r="AW222">
        <v>1</v>
      </c>
      <c r="AX222">
        <v>1</v>
      </c>
      <c r="AZ222">
        <v>1</v>
      </c>
      <c r="BE222" t="s">
        <v>66</v>
      </c>
      <c r="BF222">
        <f>VLOOKUP($C222,'TIPI Scoring'!$C$1:$AB$1213,22,FALSE)</f>
        <v>4.5</v>
      </c>
      <c r="BG222">
        <f>VLOOKUP($C222,'TIPI Scoring'!$C$1:$AB$1213,23,FALSE)</f>
        <v>4.5</v>
      </c>
      <c r="BH222">
        <f>VLOOKUP($C222,'TIPI Scoring'!$C$1:$AB$1213,24,FALSE)</f>
        <v>5</v>
      </c>
      <c r="BI222">
        <f>VLOOKUP($C222,'TIPI Scoring'!$C$1:$AB$1213,25,FALSE)</f>
        <v>4.5</v>
      </c>
      <c r="BJ222">
        <f>VLOOKUP($C222,'TIPI Scoring'!$C$1:$AB$1213,26,FALSE)</f>
        <v>6.5</v>
      </c>
      <c r="BK222" t="s">
        <v>1650</v>
      </c>
      <c r="BL222" t="s">
        <v>1651</v>
      </c>
      <c r="BM222" t="s">
        <v>1651</v>
      </c>
      <c r="BN222" t="s">
        <v>1651</v>
      </c>
      <c r="BO222" t="s">
        <v>1648</v>
      </c>
      <c r="BP222">
        <v>3</v>
      </c>
    </row>
    <row r="223" spans="1:68" x14ac:dyDescent="0.2">
      <c r="A223">
        <v>222</v>
      </c>
      <c r="B223" s="2">
        <v>44095.663078703707</v>
      </c>
      <c r="C223" t="s">
        <v>337</v>
      </c>
      <c r="D223">
        <v>77</v>
      </c>
      <c r="E223">
        <v>25</v>
      </c>
      <c r="F223">
        <v>1</v>
      </c>
      <c r="G223">
        <v>1</v>
      </c>
      <c r="H223">
        <v>1</v>
      </c>
      <c r="I223">
        <v>0</v>
      </c>
      <c r="J223">
        <v>4</v>
      </c>
      <c r="L223">
        <v>2</v>
      </c>
      <c r="M223">
        <v>15</v>
      </c>
      <c r="N223">
        <v>2</v>
      </c>
      <c r="O223">
        <v>3</v>
      </c>
      <c r="P223">
        <v>1</v>
      </c>
      <c r="Q223">
        <v>6</v>
      </c>
      <c r="R223">
        <v>1</v>
      </c>
      <c r="S223">
        <v>5</v>
      </c>
      <c r="T223">
        <v>3</v>
      </c>
      <c r="U223">
        <v>5</v>
      </c>
      <c r="V223">
        <v>1</v>
      </c>
      <c r="W223">
        <v>7</v>
      </c>
      <c r="X223">
        <v>3</v>
      </c>
      <c r="Y223">
        <v>2005</v>
      </c>
      <c r="Z223">
        <v>2</v>
      </c>
      <c r="AA223">
        <v>9</v>
      </c>
      <c r="AE223">
        <v>2</v>
      </c>
      <c r="AF223">
        <v>3</v>
      </c>
      <c r="AG223">
        <v>2</v>
      </c>
      <c r="AH223">
        <v>2</v>
      </c>
      <c r="AN223">
        <v>1</v>
      </c>
      <c r="AO223">
        <v>3</v>
      </c>
      <c r="AP223">
        <v>1</v>
      </c>
      <c r="AX223">
        <v>1</v>
      </c>
      <c r="AY223">
        <v>1</v>
      </c>
      <c r="BA223">
        <v>1</v>
      </c>
      <c r="BC223">
        <v>1</v>
      </c>
      <c r="BE223" t="s">
        <v>63</v>
      </c>
      <c r="BF223">
        <f>VLOOKUP($C223,'TIPI Scoring'!$C$1:$AB$1213,22,FALSE)</f>
        <v>4</v>
      </c>
      <c r="BG223">
        <f>VLOOKUP($C223,'TIPI Scoring'!$C$1:$AB$1213,23,FALSE)</f>
        <v>6</v>
      </c>
      <c r="BH223">
        <f>VLOOKUP($C223,'TIPI Scoring'!$C$1:$AB$1213,24,FALSE)</f>
        <v>6.5</v>
      </c>
      <c r="BI223">
        <f>VLOOKUP($C223,'TIPI Scoring'!$C$1:$AB$1213,25,FALSE)</f>
        <v>7</v>
      </c>
      <c r="BJ223">
        <f>VLOOKUP($C223,'TIPI Scoring'!$C$1:$AB$1213,26,FALSE)</f>
        <v>5</v>
      </c>
      <c r="BK223" t="s">
        <v>1651</v>
      </c>
      <c r="BL223" t="s">
        <v>1650</v>
      </c>
      <c r="BM223" t="s">
        <v>1650</v>
      </c>
      <c r="BN223" t="s">
        <v>1648</v>
      </c>
      <c r="BO223" t="s">
        <v>1651</v>
      </c>
      <c r="BP223">
        <v>8</v>
      </c>
    </row>
    <row r="224" spans="1:68" x14ac:dyDescent="0.2">
      <c r="A224">
        <v>223</v>
      </c>
      <c r="B224" s="2">
        <v>44095.663611111115</v>
      </c>
      <c r="C224" t="s">
        <v>338</v>
      </c>
      <c r="D224">
        <v>55</v>
      </c>
      <c r="E224">
        <v>40</v>
      </c>
      <c r="F224">
        <v>2</v>
      </c>
      <c r="G224">
        <v>1</v>
      </c>
      <c r="H224">
        <v>2</v>
      </c>
      <c r="I224">
        <v>0</v>
      </c>
      <c r="J224">
        <v>3</v>
      </c>
      <c r="L224">
        <v>2</v>
      </c>
      <c r="M224">
        <v>6</v>
      </c>
      <c r="N224">
        <v>1</v>
      </c>
      <c r="O224">
        <v>7</v>
      </c>
      <c r="P224">
        <v>1</v>
      </c>
      <c r="Q224">
        <v>7</v>
      </c>
      <c r="R224">
        <v>1</v>
      </c>
      <c r="S224">
        <v>7</v>
      </c>
      <c r="T224">
        <v>1</v>
      </c>
      <c r="U224">
        <v>7</v>
      </c>
      <c r="V224">
        <v>2</v>
      </c>
      <c r="W224">
        <v>6</v>
      </c>
      <c r="X224">
        <v>1</v>
      </c>
      <c r="Y224">
        <v>2014</v>
      </c>
      <c r="Z224">
        <v>2</v>
      </c>
      <c r="AA224">
        <v>1</v>
      </c>
      <c r="AE224">
        <v>2</v>
      </c>
      <c r="AF224">
        <v>1</v>
      </c>
      <c r="AG224">
        <v>2</v>
      </c>
      <c r="AH224">
        <v>2</v>
      </c>
      <c r="AJ224">
        <v>1</v>
      </c>
      <c r="AO224">
        <v>3</v>
      </c>
      <c r="AT224">
        <v>1</v>
      </c>
      <c r="AV224">
        <v>1</v>
      </c>
      <c r="AW224">
        <v>1</v>
      </c>
      <c r="AZ224">
        <v>1</v>
      </c>
      <c r="BE224" t="s">
        <v>61</v>
      </c>
      <c r="BF224">
        <f>VLOOKUP($C224,'TIPI Scoring'!$C$1:$AB$1213,22,FALSE)</f>
        <v>7</v>
      </c>
      <c r="BG224">
        <f>VLOOKUP($C224,'TIPI Scoring'!$C$1:$AB$1213,23,FALSE)</f>
        <v>7</v>
      </c>
      <c r="BH224">
        <f>VLOOKUP($C224,'TIPI Scoring'!$C$1:$AB$1213,24,FALSE)</f>
        <v>6.5</v>
      </c>
      <c r="BI224">
        <f>VLOOKUP($C224,'TIPI Scoring'!$C$1:$AB$1213,25,FALSE)</f>
        <v>6.5</v>
      </c>
      <c r="BJ224">
        <f>VLOOKUP($C224,'TIPI Scoring'!$C$1:$AB$1213,26,FALSE)</f>
        <v>7</v>
      </c>
      <c r="BK224" t="s">
        <v>1648</v>
      </c>
      <c r="BL224" t="s">
        <v>1648</v>
      </c>
      <c r="BM224" t="s">
        <v>1650</v>
      </c>
      <c r="BN224" t="s">
        <v>1648</v>
      </c>
      <c r="BO224" t="s">
        <v>1648</v>
      </c>
      <c r="BP224">
        <v>4</v>
      </c>
    </row>
    <row r="225" spans="1:68" x14ac:dyDescent="0.2">
      <c r="A225">
        <v>224</v>
      </c>
      <c r="B225" s="2">
        <v>44095.663807870369</v>
      </c>
      <c r="C225" t="s">
        <v>339</v>
      </c>
      <c r="D225">
        <v>59</v>
      </c>
      <c r="E225">
        <v>5</v>
      </c>
      <c r="F225">
        <v>1</v>
      </c>
      <c r="G225">
        <v>1</v>
      </c>
      <c r="H225">
        <v>6</v>
      </c>
      <c r="I225">
        <v>2</v>
      </c>
      <c r="J225">
        <v>1</v>
      </c>
      <c r="L225">
        <v>1</v>
      </c>
      <c r="M225">
        <v>0</v>
      </c>
      <c r="N225">
        <v>1</v>
      </c>
      <c r="O225">
        <v>3</v>
      </c>
      <c r="P225">
        <v>4</v>
      </c>
      <c r="Q225">
        <v>3</v>
      </c>
      <c r="R225">
        <v>4</v>
      </c>
      <c r="S225">
        <v>6</v>
      </c>
      <c r="T225">
        <v>5</v>
      </c>
      <c r="U225">
        <v>5</v>
      </c>
      <c r="V225">
        <v>7</v>
      </c>
      <c r="W225">
        <v>2</v>
      </c>
      <c r="X225">
        <v>4</v>
      </c>
      <c r="Y225">
        <v>1980</v>
      </c>
      <c r="Z225">
        <v>1</v>
      </c>
      <c r="AA225">
        <v>1</v>
      </c>
      <c r="AE225">
        <v>1</v>
      </c>
      <c r="AF225">
        <v>1</v>
      </c>
      <c r="AG225">
        <v>1</v>
      </c>
      <c r="AH225">
        <v>2</v>
      </c>
      <c r="AI225">
        <v>1</v>
      </c>
      <c r="AJ225">
        <v>1</v>
      </c>
      <c r="AK225">
        <v>1</v>
      </c>
      <c r="AO225">
        <v>2</v>
      </c>
      <c r="AP225">
        <v>1</v>
      </c>
      <c r="AQ225">
        <v>1</v>
      </c>
      <c r="AR225">
        <v>1</v>
      </c>
      <c r="BA225">
        <v>1</v>
      </c>
      <c r="BB225">
        <v>1</v>
      </c>
      <c r="BC225">
        <v>1</v>
      </c>
      <c r="BE225" t="s">
        <v>66</v>
      </c>
      <c r="BF225">
        <f>VLOOKUP($C225,'TIPI Scoring'!$C$1:$AB$1213,22,FALSE)</f>
        <v>3</v>
      </c>
      <c r="BG225">
        <f>VLOOKUP($C225,'TIPI Scoring'!$C$1:$AB$1213,23,FALSE)</f>
        <v>4.5</v>
      </c>
      <c r="BH225">
        <f>VLOOKUP($C225,'TIPI Scoring'!$C$1:$AB$1213,24,FALSE)</f>
        <v>2</v>
      </c>
      <c r="BI225">
        <f>VLOOKUP($C225,'TIPI Scoring'!$C$1:$AB$1213,25,FALSE)</f>
        <v>3</v>
      </c>
      <c r="BJ225">
        <f>VLOOKUP($C225,'TIPI Scoring'!$C$1:$AB$1213,26,FALSE)</f>
        <v>5</v>
      </c>
      <c r="BK225" t="s">
        <v>1651</v>
      </c>
      <c r="BL225" t="s">
        <v>1651</v>
      </c>
      <c r="BM225" t="s">
        <v>1649</v>
      </c>
      <c r="BN225" t="s">
        <v>1649</v>
      </c>
      <c r="BO225" t="s">
        <v>1651</v>
      </c>
      <c r="BP225">
        <v>1</v>
      </c>
    </row>
    <row r="226" spans="1:68" x14ac:dyDescent="0.2">
      <c r="A226">
        <v>225</v>
      </c>
      <c r="B226" s="2">
        <v>44095.664212962962</v>
      </c>
      <c r="C226" t="s">
        <v>340</v>
      </c>
      <c r="D226">
        <v>33</v>
      </c>
      <c r="E226">
        <v>13</v>
      </c>
      <c r="F226">
        <v>2</v>
      </c>
      <c r="G226">
        <v>1</v>
      </c>
      <c r="H226">
        <v>2</v>
      </c>
      <c r="I226">
        <v>1</v>
      </c>
      <c r="J226">
        <v>1</v>
      </c>
      <c r="L226">
        <v>1</v>
      </c>
      <c r="M226">
        <v>0</v>
      </c>
      <c r="N226">
        <v>1</v>
      </c>
      <c r="O226">
        <v>6</v>
      </c>
      <c r="P226">
        <v>5</v>
      </c>
      <c r="Q226">
        <v>6</v>
      </c>
      <c r="R226">
        <v>6</v>
      </c>
      <c r="S226">
        <v>7</v>
      </c>
      <c r="T226">
        <v>7</v>
      </c>
      <c r="U226">
        <v>6</v>
      </c>
      <c r="V226">
        <v>7</v>
      </c>
      <c r="W226">
        <v>7</v>
      </c>
      <c r="X226">
        <v>6</v>
      </c>
      <c r="Y226">
        <v>1987</v>
      </c>
      <c r="Z226">
        <v>1</v>
      </c>
      <c r="AA226">
        <v>1</v>
      </c>
      <c r="AE226">
        <v>1</v>
      </c>
      <c r="AF226">
        <v>1</v>
      </c>
      <c r="AG226">
        <v>1</v>
      </c>
      <c r="AH226">
        <v>1</v>
      </c>
      <c r="AI226">
        <v>1</v>
      </c>
      <c r="AJ226">
        <v>1</v>
      </c>
      <c r="AL226">
        <v>1</v>
      </c>
      <c r="AO226">
        <v>3</v>
      </c>
      <c r="AR226">
        <v>1</v>
      </c>
      <c r="AT226">
        <v>1</v>
      </c>
      <c r="AW226">
        <v>1</v>
      </c>
      <c r="AZ226">
        <v>1</v>
      </c>
      <c r="BB226">
        <v>1</v>
      </c>
      <c r="BC226">
        <v>1</v>
      </c>
      <c r="BE226" t="s">
        <v>63</v>
      </c>
      <c r="BF226">
        <f>VLOOKUP($C226,'TIPI Scoring'!$C$1:$AB$1213,22,FALSE)</f>
        <v>3.5</v>
      </c>
      <c r="BG226">
        <f>VLOOKUP($C226,'TIPI Scoring'!$C$1:$AB$1213,23,FALSE)</f>
        <v>4.5</v>
      </c>
      <c r="BH226">
        <f>VLOOKUP($C226,'TIPI Scoring'!$C$1:$AB$1213,24,FALSE)</f>
        <v>3.5</v>
      </c>
      <c r="BI226">
        <f>VLOOKUP($C226,'TIPI Scoring'!$C$1:$AB$1213,25,FALSE)</f>
        <v>4.5</v>
      </c>
      <c r="BJ226">
        <f>VLOOKUP($C226,'TIPI Scoring'!$C$1:$AB$1213,26,FALSE)</f>
        <v>4.5</v>
      </c>
      <c r="BK226" t="s">
        <v>1651</v>
      </c>
      <c r="BL226" t="s">
        <v>1651</v>
      </c>
      <c r="BM226" t="s">
        <v>1649</v>
      </c>
      <c r="BN226" t="s">
        <v>1651</v>
      </c>
      <c r="BO226" t="s">
        <v>1651</v>
      </c>
      <c r="BP226">
        <v>1</v>
      </c>
    </row>
    <row r="227" spans="1:68" x14ac:dyDescent="0.2">
      <c r="A227">
        <v>226</v>
      </c>
      <c r="B227" s="2">
        <v>44095.664375</v>
      </c>
      <c r="C227" t="s">
        <v>341</v>
      </c>
      <c r="D227">
        <v>55</v>
      </c>
      <c r="E227">
        <v>13</v>
      </c>
      <c r="F227">
        <v>1</v>
      </c>
      <c r="G227">
        <v>1</v>
      </c>
      <c r="H227">
        <v>1</v>
      </c>
      <c r="I227">
        <v>0</v>
      </c>
      <c r="J227">
        <v>1</v>
      </c>
      <c r="L227">
        <v>2</v>
      </c>
      <c r="M227">
        <v>18</v>
      </c>
      <c r="N227">
        <v>2</v>
      </c>
      <c r="O227">
        <v>3</v>
      </c>
      <c r="P227">
        <v>1</v>
      </c>
      <c r="Q227">
        <v>6</v>
      </c>
      <c r="R227">
        <v>3</v>
      </c>
      <c r="S227">
        <v>7</v>
      </c>
      <c r="T227">
        <v>5</v>
      </c>
      <c r="U227">
        <v>6</v>
      </c>
      <c r="V227">
        <v>3</v>
      </c>
      <c r="W227">
        <v>6</v>
      </c>
      <c r="X227">
        <v>3</v>
      </c>
      <c r="Y227">
        <v>2002</v>
      </c>
      <c r="Z227">
        <v>2</v>
      </c>
      <c r="AA227">
        <v>10</v>
      </c>
      <c r="AE227">
        <v>2</v>
      </c>
      <c r="AF227">
        <v>2</v>
      </c>
      <c r="AG227">
        <v>2</v>
      </c>
      <c r="AH227">
        <v>2</v>
      </c>
      <c r="AI227">
        <v>1</v>
      </c>
      <c r="AM227">
        <v>1</v>
      </c>
      <c r="AO227">
        <v>2</v>
      </c>
      <c r="AY227">
        <v>1</v>
      </c>
      <c r="BA227">
        <v>1</v>
      </c>
      <c r="BE227" t="s">
        <v>63</v>
      </c>
      <c r="BF227">
        <f>VLOOKUP($C227,'TIPI Scoring'!$C$1:$AB$1213,22,FALSE)</f>
        <v>3</v>
      </c>
      <c r="BG227">
        <f>VLOOKUP($C227,'TIPI Scoring'!$C$1:$AB$1213,23,FALSE)</f>
        <v>6.5</v>
      </c>
      <c r="BH227">
        <f>VLOOKUP($C227,'TIPI Scoring'!$C$1:$AB$1213,24,FALSE)</f>
        <v>5.5</v>
      </c>
      <c r="BI227">
        <f>VLOOKUP($C227,'TIPI Scoring'!$C$1:$AB$1213,25,FALSE)</f>
        <v>5.5</v>
      </c>
      <c r="BJ227">
        <f>VLOOKUP($C227,'TIPI Scoring'!$C$1:$AB$1213,26,FALSE)</f>
        <v>6</v>
      </c>
      <c r="BK227" t="s">
        <v>1651</v>
      </c>
      <c r="BL227" t="s">
        <v>1648</v>
      </c>
      <c r="BM227" t="s">
        <v>1650</v>
      </c>
      <c r="BN227" t="s">
        <v>1650</v>
      </c>
      <c r="BO227" t="s">
        <v>1650</v>
      </c>
      <c r="BP227">
        <v>8</v>
      </c>
    </row>
    <row r="228" spans="1:68" x14ac:dyDescent="0.2">
      <c r="A228">
        <v>227</v>
      </c>
      <c r="B228" s="2">
        <v>44095.664560185185</v>
      </c>
      <c r="C228" t="s">
        <v>342</v>
      </c>
      <c r="D228">
        <v>66</v>
      </c>
      <c r="E228">
        <v>5</v>
      </c>
      <c r="F228">
        <v>1</v>
      </c>
      <c r="G228">
        <v>1</v>
      </c>
      <c r="H228">
        <v>1</v>
      </c>
      <c r="I228">
        <v>0</v>
      </c>
      <c r="J228">
        <v>4</v>
      </c>
      <c r="L228">
        <v>1</v>
      </c>
      <c r="M228">
        <v>21</v>
      </c>
      <c r="N228">
        <v>2</v>
      </c>
      <c r="O228">
        <v>5</v>
      </c>
      <c r="P228">
        <v>1</v>
      </c>
      <c r="Q228">
        <v>7</v>
      </c>
      <c r="R228">
        <v>1</v>
      </c>
      <c r="S228">
        <v>6</v>
      </c>
      <c r="T228">
        <v>3</v>
      </c>
      <c r="U228">
        <v>7</v>
      </c>
      <c r="V228">
        <v>1</v>
      </c>
      <c r="W228">
        <v>6</v>
      </c>
      <c r="X228">
        <v>3</v>
      </c>
      <c r="Y228">
        <v>2009</v>
      </c>
      <c r="Z228">
        <v>4</v>
      </c>
      <c r="AA228">
        <v>3</v>
      </c>
      <c r="AE228">
        <v>2</v>
      </c>
      <c r="AF228">
        <v>3</v>
      </c>
      <c r="AG228">
        <v>2</v>
      </c>
      <c r="AH228">
        <v>2</v>
      </c>
      <c r="AJ228">
        <v>1</v>
      </c>
      <c r="AO228">
        <v>5</v>
      </c>
      <c r="AT228">
        <v>1</v>
      </c>
      <c r="AU228">
        <v>1</v>
      </c>
      <c r="AW228">
        <v>1</v>
      </c>
      <c r="BA228">
        <v>1</v>
      </c>
      <c r="BE228" t="s">
        <v>66</v>
      </c>
      <c r="BF228">
        <f>VLOOKUP($C228,'TIPI Scoring'!$C$1:$AB$1213,22,FALSE)</f>
        <v>5</v>
      </c>
      <c r="BG228">
        <f>VLOOKUP($C228,'TIPI Scoring'!$C$1:$AB$1213,23,FALSE)</f>
        <v>7</v>
      </c>
      <c r="BH228">
        <f>VLOOKUP($C228,'TIPI Scoring'!$C$1:$AB$1213,24,FALSE)</f>
        <v>7</v>
      </c>
      <c r="BI228">
        <f>VLOOKUP($C228,'TIPI Scoring'!$C$1:$AB$1213,25,FALSE)</f>
        <v>6.5</v>
      </c>
      <c r="BJ228">
        <f>VLOOKUP($C228,'TIPI Scoring'!$C$1:$AB$1213,26,FALSE)</f>
        <v>5.5</v>
      </c>
      <c r="BK228" t="s">
        <v>1650</v>
      </c>
      <c r="BL228" t="s">
        <v>1648</v>
      </c>
      <c r="BM228" t="s">
        <v>1648</v>
      </c>
      <c r="BN228" t="s">
        <v>1648</v>
      </c>
      <c r="BO228" t="s">
        <v>1650</v>
      </c>
      <c r="BP228">
        <v>8</v>
      </c>
    </row>
    <row r="229" spans="1:68" x14ac:dyDescent="0.2">
      <c r="A229">
        <v>228</v>
      </c>
      <c r="B229" s="2">
        <v>44095.665659722225</v>
      </c>
      <c r="C229" t="s">
        <v>343</v>
      </c>
      <c r="D229">
        <v>61</v>
      </c>
      <c r="E229">
        <v>3</v>
      </c>
      <c r="F229">
        <v>1</v>
      </c>
      <c r="G229">
        <v>1</v>
      </c>
      <c r="H229">
        <v>2</v>
      </c>
      <c r="I229">
        <v>2</v>
      </c>
      <c r="J229">
        <v>1</v>
      </c>
      <c r="L229">
        <v>2</v>
      </c>
      <c r="M229">
        <v>19</v>
      </c>
      <c r="N229">
        <v>1</v>
      </c>
      <c r="O229">
        <v>3</v>
      </c>
      <c r="P229">
        <v>2</v>
      </c>
      <c r="Q229">
        <v>7</v>
      </c>
      <c r="R229">
        <v>1</v>
      </c>
      <c r="S229">
        <v>7</v>
      </c>
      <c r="T229">
        <v>6</v>
      </c>
      <c r="U229">
        <v>6</v>
      </c>
      <c r="V229">
        <v>1</v>
      </c>
      <c r="W229">
        <v>6</v>
      </c>
      <c r="X229">
        <v>2</v>
      </c>
      <c r="Y229">
        <v>2001</v>
      </c>
      <c r="Z229">
        <v>2</v>
      </c>
      <c r="AA229">
        <v>10</v>
      </c>
      <c r="AE229">
        <v>3</v>
      </c>
      <c r="AF229">
        <v>3</v>
      </c>
      <c r="AG229">
        <v>2</v>
      </c>
      <c r="AH229">
        <v>3</v>
      </c>
      <c r="AM229">
        <v>1</v>
      </c>
      <c r="AO229">
        <v>1</v>
      </c>
      <c r="AP229">
        <v>1</v>
      </c>
      <c r="AT229">
        <v>1</v>
      </c>
      <c r="AU229">
        <v>1</v>
      </c>
      <c r="AZ229">
        <v>1</v>
      </c>
      <c r="BA229">
        <v>1</v>
      </c>
      <c r="BC229">
        <v>1</v>
      </c>
      <c r="BE229" t="s">
        <v>66</v>
      </c>
      <c r="BF229">
        <f>VLOOKUP($C229,'TIPI Scoring'!$C$1:$AB$1213,22,FALSE)</f>
        <v>2.5</v>
      </c>
      <c r="BG229">
        <f>VLOOKUP($C229,'TIPI Scoring'!$C$1:$AB$1213,23,FALSE)</f>
        <v>6</v>
      </c>
      <c r="BH229">
        <f>VLOOKUP($C229,'TIPI Scoring'!$C$1:$AB$1213,24,FALSE)</f>
        <v>7</v>
      </c>
      <c r="BI229">
        <f>VLOOKUP($C229,'TIPI Scoring'!$C$1:$AB$1213,25,FALSE)</f>
        <v>6.5</v>
      </c>
      <c r="BJ229">
        <f>VLOOKUP($C229,'TIPI Scoring'!$C$1:$AB$1213,26,FALSE)</f>
        <v>6.5</v>
      </c>
      <c r="BK229" t="s">
        <v>1649</v>
      </c>
      <c r="BL229" t="s">
        <v>1650</v>
      </c>
      <c r="BM229" t="s">
        <v>1648</v>
      </c>
      <c r="BN229" t="s">
        <v>1648</v>
      </c>
      <c r="BO229" t="s">
        <v>1648</v>
      </c>
      <c r="BP229">
        <v>8</v>
      </c>
    </row>
    <row r="230" spans="1:68" x14ac:dyDescent="0.2">
      <c r="A230">
        <v>229</v>
      </c>
      <c r="B230" s="2">
        <v>44095.665729166663</v>
      </c>
      <c r="C230" t="s">
        <v>344</v>
      </c>
      <c r="D230">
        <v>40</v>
      </c>
      <c r="E230">
        <v>30</v>
      </c>
      <c r="F230">
        <v>1</v>
      </c>
      <c r="G230">
        <v>1</v>
      </c>
      <c r="H230">
        <v>2</v>
      </c>
      <c r="I230">
        <v>2</v>
      </c>
      <c r="J230">
        <v>1</v>
      </c>
      <c r="L230">
        <v>1</v>
      </c>
      <c r="M230">
        <v>5</v>
      </c>
      <c r="N230">
        <v>1</v>
      </c>
      <c r="O230">
        <v>5</v>
      </c>
      <c r="P230">
        <v>5</v>
      </c>
      <c r="Q230">
        <v>4</v>
      </c>
      <c r="R230">
        <v>5</v>
      </c>
      <c r="S230">
        <v>5</v>
      </c>
      <c r="T230">
        <v>4</v>
      </c>
      <c r="U230">
        <v>5</v>
      </c>
      <c r="V230">
        <v>3</v>
      </c>
      <c r="W230">
        <v>5</v>
      </c>
      <c r="X230">
        <v>4</v>
      </c>
      <c r="Y230">
        <v>2015</v>
      </c>
      <c r="Z230">
        <v>1</v>
      </c>
      <c r="AA230">
        <v>3</v>
      </c>
      <c r="AE230">
        <v>1</v>
      </c>
      <c r="AF230">
        <v>1</v>
      </c>
      <c r="AG230">
        <v>1</v>
      </c>
      <c r="AH230">
        <v>1</v>
      </c>
      <c r="AI230">
        <v>1</v>
      </c>
      <c r="AJ230">
        <v>1</v>
      </c>
      <c r="AM230">
        <v>1</v>
      </c>
      <c r="AO230">
        <v>3</v>
      </c>
      <c r="AP230">
        <v>1</v>
      </c>
      <c r="AR230">
        <v>1</v>
      </c>
      <c r="AT230">
        <v>1</v>
      </c>
      <c r="AZ230">
        <v>1</v>
      </c>
      <c r="BB230">
        <v>1</v>
      </c>
      <c r="BC230">
        <v>1</v>
      </c>
      <c r="BE230" t="s">
        <v>58</v>
      </c>
      <c r="BF230">
        <f>VLOOKUP($C230,'TIPI Scoring'!$C$1:$AB$1213,22,FALSE)</f>
        <v>4.5</v>
      </c>
      <c r="BG230">
        <f>VLOOKUP($C230,'TIPI Scoring'!$C$1:$AB$1213,23,FALSE)</f>
        <v>4</v>
      </c>
      <c r="BH230">
        <f>VLOOKUP($C230,'TIPI Scoring'!$C$1:$AB$1213,24,FALSE)</f>
        <v>4.5</v>
      </c>
      <c r="BI230">
        <f>VLOOKUP($C230,'TIPI Scoring'!$C$1:$AB$1213,25,FALSE)</f>
        <v>4</v>
      </c>
      <c r="BJ230">
        <f>VLOOKUP($C230,'TIPI Scoring'!$C$1:$AB$1213,26,FALSE)</f>
        <v>4.5</v>
      </c>
      <c r="BK230" t="s">
        <v>1650</v>
      </c>
      <c r="BL230" t="s">
        <v>1649</v>
      </c>
      <c r="BM230" t="s">
        <v>1651</v>
      </c>
      <c r="BN230" t="s">
        <v>1651</v>
      </c>
      <c r="BO230" t="s">
        <v>1651</v>
      </c>
      <c r="BP230">
        <v>7</v>
      </c>
    </row>
    <row r="231" spans="1:68" x14ac:dyDescent="0.2">
      <c r="A231">
        <v>230</v>
      </c>
      <c r="B231" s="2">
        <v>44095.665949074071</v>
      </c>
      <c r="C231" t="s">
        <v>345</v>
      </c>
      <c r="D231">
        <v>34</v>
      </c>
      <c r="E231">
        <v>43</v>
      </c>
      <c r="F231">
        <v>1</v>
      </c>
      <c r="G231">
        <v>1</v>
      </c>
      <c r="H231">
        <v>2</v>
      </c>
      <c r="I231">
        <v>0</v>
      </c>
      <c r="J231">
        <v>1</v>
      </c>
      <c r="L231">
        <v>2</v>
      </c>
      <c r="M231">
        <v>3</v>
      </c>
      <c r="N231">
        <v>2</v>
      </c>
      <c r="O231">
        <v>5</v>
      </c>
      <c r="P231">
        <v>2</v>
      </c>
      <c r="Q231">
        <v>5</v>
      </c>
      <c r="R231">
        <v>2</v>
      </c>
      <c r="S231">
        <v>6</v>
      </c>
      <c r="T231">
        <v>6</v>
      </c>
      <c r="U231">
        <v>6</v>
      </c>
      <c r="V231">
        <v>5</v>
      </c>
      <c r="W231">
        <v>7</v>
      </c>
      <c r="X231">
        <v>5</v>
      </c>
      <c r="Y231">
        <v>2017</v>
      </c>
      <c r="Z231">
        <v>2</v>
      </c>
      <c r="AA231">
        <v>3</v>
      </c>
      <c r="AE231">
        <v>2</v>
      </c>
      <c r="AF231">
        <v>2</v>
      </c>
      <c r="AG231">
        <v>2</v>
      </c>
      <c r="AH231">
        <v>3</v>
      </c>
      <c r="AI231">
        <v>1</v>
      </c>
      <c r="AO231">
        <v>2</v>
      </c>
      <c r="AV231">
        <v>1</v>
      </c>
      <c r="AX231">
        <v>1</v>
      </c>
      <c r="AY231">
        <v>1</v>
      </c>
      <c r="BC231">
        <v>1</v>
      </c>
      <c r="BE231" t="s">
        <v>61</v>
      </c>
      <c r="BF231">
        <f>VLOOKUP($C231,'TIPI Scoring'!$C$1:$AB$1213,22,FALSE)</f>
        <v>3.5</v>
      </c>
      <c r="BG231">
        <f>VLOOKUP($C231,'TIPI Scoring'!$C$1:$AB$1213,23,FALSE)</f>
        <v>6</v>
      </c>
      <c r="BH231">
        <f>VLOOKUP($C231,'TIPI Scoring'!$C$1:$AB$1213,24,FALSE)</f>
        <v>4</v>
      </c>
      <c r="BI231">
        <f>VLOOKUP($C231,'TIPI Scoring'!$C$1:$AB$1213,25,FALSE)</f>
        <v>6.5</v>
      </c>
      <c r="BJ231">
        <f>VLOOKUP($C231,'TIPI Scoring'!$C$1:$AB$1213,26,FALSE)</f>
        <v>4.5</v>
      </c>
      <c r="BK231" t="s">
        <v>1651</v>
      </c>
      <c r="BL231" t="s">
        <v>1650</v>
      </c>
      <c r="BM231" t="s">
        <v>1649</v>
      </c>
      <c r="BN231" t="s">
        <v>1648</v>
      </c>
      <c r="BO231" t="s">
        <v>1651</v>
      </c>
      <c r="BP231">
        <v>2</v>
      </c>
    </row>
    <row r="232" spans="1:68" x14ac:dyDescent="0.2">
      <c r="A232">
        <v>231</v>
      </c>
      <c r="B232" s="2">
        <v>44095.666006944448</v>
      </c>
      <c r="C232" t="s">
        <v>346</v>
      </c>
      <c r="D232">
        <v>34</v>
      </c>
      <c r="E232">
        <v>30</v>
      </c>
      <c r="F232">
        <v>1</v>
      </c>
      <c r="G232">
        <v>1</v>
      </c>
      <c r="H232">
        <v>3</v>
      </c>
      <c r="I232">
        <v>0</v>
      </c>
      <c r="J232">
        <v>4</v>
      </c>
      <c r="L232">
        <v>1</v>
      </c>
      <c r="M232">
        <v>20</v>
      </c>
      <c r="N232">
        <v>2</v>
      </c>
      <c r="O232">
        <v>1</v>
      </c>
      <c r="P232">
        <v>6</v>
      </c>
      <c r="Q232">
        <v>6</v>
      </c>
      <c r="R232">
        <v>7</v>
      </c>
      <c r="S232">
        <v>4</v>
      </c>
      <c r="T232">
        <v>7</v>
      </c>
      <c r="U232">
        <v>7</v>
      </c>
      <c r="V232">
        <v>5</v>
      </c>
      <c r="W232">
        <v>3</v>
      </c>
      <c r="X232">
        <v>5</v>
      </c>
      <c r="Y232">
        <v>2016</v>
      </c>
      <c r="Z232">
        <v>3</v>
      </c>
      <c r="AA232">
        <v>10</v>
      </c>
      <c r="AE232">
        <v>3</v>
      </c>
      <c r="AF232">
        <v>3</v>
      </c>
      <c r="AG232">
        <v>2</v>
      </c>
      <c r="AH232">
        <v>3</v>
      </c>
      <c r="AJ232">
        <v>1</v>
      </c>
      <c r="AM232">
        <v>1</v>
      </c>
      <c r="AO232">
        <v>3</v>
      </c>
      <c r="AQ232">
        <v>1</v>
      </c>
      <c r="AU232">
        <v>1</v>
      </c>
      <c r="AX232">
        <v>1</v>
      </c>
      <c r="BA232">
        <v>1</v>
      </c>
      <c r="BE232" t="s">
        <v>58</v>
      </c>
      <c r="BF232">
        <f>VLOOKUP($C232,'TIPI Scoring'!$C$1:$AB$1213,22,FALSE)</f>
        <v>1</v>
      </c>
      <c r="BG232">
        <f>VLOOKUP($C232,'TIPI Scoring'!$C$1:$AB$1213,23,FALSE)</f>
        <v>4.5</v>
      </c>
      <c r="BH232">
        <f>VLOOKUP($C232,'TIPI Scoring'!$C$1:$AB$1213,24,FALSE)</f>
        <v>4.5</v>
      </c>
      <c r="BI232">
        <f>VLOOKUP($C232,'TIPI Scoring'!$C$1:$AB$1213,25,FALSE)</f>
        <v>2</v>
      </c>
      <c r="BJ232">
        <f>VLOOKUP($C232,'TIPI Scoring'!$C$1:$AB$1213,26,FALSE)</f>
        <v>3.5</v>
      </c>
      <c r="BK232" t="s">
        <v>1649</v>
      </c>
      <c r="BL232" t="s">
        <v>1651</v>
      </c>
      <c r="BM232" t="s">
        <v>1651</v>
      </c>
      <c r="BN232" t="s">
        <v>1649</v>
      </c>
      <c r="BO232" t="s">
        <v>1649</v>
      </c>
      <c r="BP232">
        <v>5</v>
      </c>
    </row>
    <row r="233" spans="1:68" x14ac:dyDescent="0.2">
      <c r="A233">
        <v>232</v>
      </c>
      <c r="B233" s="2">
        <v>44095.66609953704</v>
      </c>
      <c r="C233" t="s">
        <v>347</v>
      </c>
      <c r="D233">
        <v>65</v>
      </c>
      <c r="E233">
        <v>18</v>
      </c>
      <c r="F233">
        <v>1</v>
      </c>
      <c r="G233">
        <v>1</v>
      </c>
      <c r="H233">
        <v>2</v>
      </c>
      <c r="I233">
        <v>0</v>
      </c>
      <c r="J233">
        <v>4</v>
      </c>
      <c r="L233">
        <v>1</v>
      </c>
      <c r="M233">
        <v>9</v>
      </c>
      <c r="N233">
        <v>2</v>
      </c>
      <c r="O233">
        <v>6</v>
      </c>
      <c r="P233">
        <v>5</v>
      </c>
      <c r="Q233">
        <v>7</v>
      </c>
      <c r="R233">
        <v>2</v>
      </c>
      <c r="S233">
        <v>7</v>
      </c>
      <c r="T233">
        <v>4</v>
      </c>
      <c r="U233">
        <v>7</v>
      </c>
      <c r="V233">
        <v>1</v>
      </c>
      <c r="W233">
        <v>6</v>
      </c>
      <c r="X233">
        <v>1</v>
      </c>
      <c r="Y233">
        <v>2011</v>
      </c>
      <c r="Z233">
        <v>2</v>
      </c>
      <c r="AA233">
        <v>9</v>
      </c>
      <c r="AE233">
        <v>2</v>
      </c>
      <c r="AF233">
        <v>2</v>
      </c>
      <c r="AG233">
        <v>1</v>
      </c>
      <c r="AH233">
        <v>2</v>
      </c>
      <c r="AN233">
        <v>1</v>
      </c>
      <c r="AO233">
        <v>4</v>
      </c>
      <c r="AT233">
        <v>1</v>
      </c>
      <c r="AV233">
        <v>1</v>
      </c>
      <c r="BD233">
        <v>1</v>
      </c>
      <c r="BE233" t="s">
        <v>61</v>
      </c>
      <c r="BF233">
        <f>VLOOKUP($C233,'TIPI Scoring'!$C$1:$AB$1213,22,FALSE)</f>
        <v>5</v>
      </c>
      <c r="BG233">
        <f>VLOOKUP($C233,'TIPI Scoring'!$C$1:$AB$1213,23,FALSE)</f>
        <v>5</v>
      </c>
      <c r="BH233">
        <f>VLOOKUP($C233,'TIPI Scoring'!$C$1:$AB$1213,24,FALSE)</f>
        <v>7</v>
      </c>
      <c r="BI233">
        <f>VLOOKUP($C233,'TIPI Scoring'!$C$1:$AB$1213,25,FALSE)</f>
        <v>6</v>
      </c>
      <c r="BJ233">
        <f>VLOOKUP($C233,'TIPI Scoring'!$C$1:$AB$1213,26,FALSE)</f>
        <v>7</v>
      </c>
      <c r="BK233" t="s">
        <v>1650</v>
      </c>
      <c r="BL233" t="s">
        <v>1651</v>
      </c>
      <c r="BM233" t="s">
        <v>1648</v>
      </c>
      <c r="BN233" t="s">
        <v>1650</v>
      </c>
      <c r="BO233" t="s">
        <v>1648</v>
      </c>
      <c r="BP233">
        <v>4</v>
      </c>
    </row>
    <row r="234" spans="1:68" x14ac:dyDescent="0.2">
      <c r="A234">
        <v>233</v>
      </c>
      <c r="B234" s="2">
        <v>44095.666215277779</v>
      </c>
      <c r="C234" t="s">
        <v>348</v>
      </c>
      <c r="D234">
        <v>69</v>
      </c>
      <c r="E234">
        <v>30</v>
      </c>
      <c r="F234">
        <v>1</v>
      </c>
      <c r="G234">
        <v>1</v>
      </c>
      <c r="H234">
        <v>1</v>
      </c>
      <c r="I234">
        <v>0</v>
      </c>
      <c r="J234">
        <v>4</v>
      </c>
      <c r="L234">
        <v>2</v>
      </c>
      <c r="M234">
        <v>24</v>
      </c>
      <c r="N234">
        <v>2</v>
      </c>
      <c r="O234">
        <v>7</v>
      </c>
      <c r="P234">
        <v>1</v>
      </c>
      <c r="Q234">
        <v>7</v>
      </c>
      <c r="R234">
        <v>1</v>
      </c>
      <c r="S234">
        <v>7</v>
      </c>
      <c r="T234">
        <v>1</v>
      </c>
      <c r="U234">
        <v>7</v>
      </c>
      <c r="V234">
        <v>1</v>
      </c>
      <c r="W234">
        <v>7</v>
      </c>
      <c r="X234">
        <v>1</v>
      </c>
      <c r="Y234">
        <v>2013</v>
      </c>
      <c r="Z234">
        <v>3</v>
      </c>
      <c r="AA234">
        <v>12</v>
      </c>
      <c r="AC234" t="s">
        <v>349</v>
      </c>
      <c r="AE234">
        <v>2</v>
      </c>
      <c r="AF234">
        <v>3</v>
      </c>
      <c r="AG234">
        <v>2</v>
      </c>
      <c r="AH234">
        <v>2</v>
      </c>
      <c r="AM234">
        <v>1</v>
      </c>
      <c r="AO234">
        <v>2</v>
      </c>
      <c r="AP234">
        <v>1</v>
      </c>
      <c r="AT234">
        <v>1</v>
      </c>
      <c r="AX234">
        <v>1</v>
      </c>
      <c r="BA234">
        <v>1</v>
      </c>
      <c r="BE234" t="s">
        <v>58</v>
      </c>
      <c r="BF234">
        <f>VLOOKUP($C234,'TIPI Scoring'!$C$1:$AB$1213,22,FALSE)</f>
        <v>7</v>
      </c>
      <c r="BG234">
        <f>VLOOKUP($C234,'TIPI Scoring'!$C$1:$AB$1213,23,FALSE)</f>
        <v>7</v>
      </c>
      <c r="BH234">
        <f>VLOOKUP($C234,'TIPI Scoring'!$C$1:$AB$1213,24,FALSE)</f>
        <v>7</v>
      </c>
      <c r="BI234">
        <f>VLOOKUP($C234,'TIPI Scoring'!$C$1:$AB$1213,25,FALSE)</f>
        <v>7</v>
      </c>
      <c r="BJ234">
        <f>VLOOKUP($C234,'TIPI Scoring'!$C$1:$AB$1213,26,FALSE)</f>
        <v>7</v>
      </c>
      <c r="BK234" t="s">
        <v>1648</v>
      </c>
      <c r="BL234" t="s">
        <v>1648</v>
      </c>
      <c r="BM234" t="s">
        <v>1648</v>
      </c>
      <c r="BN234" t="s">
        <v>1648</v>
      </c>
      <c r="BO234" t="s">
        <v>1648</v>
      </c>
      <c r="BP234">
        <v>4</v>
      </c>
    </row>
    <row r="235" spans="1:68" x14ac:dyDescent="0.2">
      <c r="A235">
        <v>234</v>
      </c>
      <c r="B235" s="2">
        <v>44095.667094907411</v>
      </c>
      <c r="C235" t="s">
        <v>350</v>
      </c>
      <c r="D235">
        <v>48</v>
      </c>
      <c r="E235">
        <v>32</v>
      </c>
      <c r="F235">
        <v>1</v>
      </c>
      <c r="G235">
        <v>1</v>
      </c>
      <c r="H235">
        <v>1</v>
      </c>
      <c r="I235">
        <v>2</v>
      </c>
      <c r="J235">
        <v>1</v>
      </c>
      <c r="L235">
        <v>1</v>
      </c>
      <c r="M235">
        <v>6</v>
      </c>
      <c r="N235">
        <v>2</v>
      </c>
      <c r="O235">
        <v>4</v>
      </c>
      <c r="P235">
        <v>4</v>
      </c>
      <c r="Q235">
        <v>5</v>
      </c>
      <c r="R235">
        <v>5</v>
      </c>
      <c r="S235">
        <v>5</v>
      </c>
      <c r="T235">
        <v>5</v>
      </c>
      <c r="U235">
        <v>5</v>
      </c>
      <c r="V235">
        <v>5</v>
      </c>
      <c r="W235">
        <v>3</v>
      </c>
      <c r="X235">
        <v>3</v>
      </c>
      <c r="Y235">
        <v>2014</v>
      </c>
      <c r="Z235">
        <v>2</v>
      </c>
      <c r="AA235">
        <v>13</v>
      </c>
      <c r="AD235" t="s">
        <v>73</v>
      </c>
      <c r="AE235">
        <v>2</v>
      </c>
      <c r="AF235">
        <v>2</v>
      </c>
      <c r="AG235">
        <v>2</v>
      </c>
      <c r="AH235">
        <v>2</v>
      </c>
      <c r="AI235">
        <v>1</v>
      </c>
      <c r="AO235">
        <v>2</v>
      </c>
      <c r="AT235">
        <v>1</v>
      </c>
      <c r="AV235">
        <v>1</v>
      </c>
      <c r="AX235">
        <v>1</v>
      </c>
      <c r="AZ235">
        <v>1</v>
      </c>
      <c r="BA235">
        <v>1</v>
      </c>
      <c r="BC235">
        <v>1</v>
      </c>
      <c r="BE235" t="s">
        <v>58</v>
      </c>
      <c r="BF235">
        <f>VLOOKUP($C235,'TIPI Scoring'!$C$1:$AB$1213,22,FALSE)</f>
        <v>3.5</v>
      </c>
      <c r="BG235">
        <f>VLOOKUP($C235,'TIPI Scoring'!$C$1:$AB$1213,23,FALSE)</f>
        <v>4.5</v>
      </c>
      <c r="BH235">
        <f>VLOOKUP($C235,'TIPI Scoring'!$C$1:$AB$1213,24,FALSE)</f>
        <v>4</v>
      </c>
      <c r="BI235">
        <f>VLOOKUP($C235,'TIPI Scoring'!$C$1:$AB$1213,25,FALSE)</f>
        <v>3</v>
      </c>
      <c r="BJ235">
        <f>VLOOKUP($C235,'TIPI Scoring'!$C$1:$AB$1213,26,FALSE)</f>
        <v>5</v>
      </c>
      <c r="BK235" t="s">
        <v>1651</v>
      </c>
      <c r="BL235" t="s">
        <v>1651</v>
      </c>
      <c r="BM235" t="s">
        <v>1649</v>
      </c>
      <c r="BN235" t="s">
        <v>1649</v>
      </c>
      <c r="BO235" t="s">
        <v>1651</v>
      </c>
      <c r="BP235">
        <v>1</v>
      </c>
    </row>
    <row r="236" spans="1:68" x14ac:dyDescent="0.2">
      <c r="A236">
        <v>235</v>
      </c>
      <c r="B236" s="2">
        <v>44095.667210648149</v>
      </c>
      <c r="C236" t="s">
        <v>351</v>
      </c>
      <c r="D236">
        <v>48</v>
      </c>
      <c r="E236">
        <v>33</v>
      </c>
      <c r="F236">
        <v>1</v>
      </c>
      <c r="G236">
        <v>1</v>
      </c>
      <c r="H236">
        <v>3</v>
      </c>
      <c r="I236">
        <v>1</v>
      </c>
      <c r="J236">
        <v>1</v>
      </c>
      <c r="L236">
        <v>2</v>
      </c>
      <c r="M236">
        <v>4</v>
      </c>
      <c r="N236">
        <v>2</v>
      </c>
      <c r="O236">
        <v>6</v>
      </c>
      <c r="P236">
        <v>3</v>
      </c>
      <c r="Q236">
        <v>5</v>
      </c>
      <c r="R236">
        <v>4</v>
      </c>
      <c r="S236">
        <v>5</v>
      </c>
      <c r="T236">
        <v>2</v>
      </c>
      <c r="U236">
        <v>6</v>
      </c>
      <c r="V236">
        <v>5</v>
      </c>
      <c r="W236">
        <v>6</v>
      </c>
      <c r="X236">
        <v>3</v>
      </c>
      <c r="Y236">
        <v>2020</v>
      </c>
      <c r="Z236">
        <v>3</v>
      </c>
      <c r="AA236">
        <v>2</v>
      </c>
      <c r="AE236">
        <v>2</v>
      </c>
      <c r="AF236">
        <v>2</v>
      </c>
      <c r="AG236">
        <v>2</v>
      </c>
      <c r="AH236">
        <v>2</v>
      </c>
      <c r="AN236">
        <v>1</v>
      </c>
      <c r="AO236">
        <v>2</v>
      </c>
      <c r="AP236">
        <v>1</v>
      </c>
      <c r="AV236">
        <v>1</v>
      </c>
      <c r="AX236">
        <v>1</v>
      </c>
      <c r="BA236">
        <v>1</v>
      </c>
      <c r="BE236" t="s">
        <v>61</v>
      </c>
      <c r="BF236">
        <f>VLOOKUP($C236,'TIPI Scoring'!$C$1:$AB$1213,22,FALSE)</f>
        <v>6</v>
      </c>
      <c r="BG236">
        <f>VLOOKUP($C236,'TIPI Scoring'!$C$1:$AB$1213,23,FALSE)</f>
        <v>5.5</v>
      </c>
      <c r="BH236">
        <f>VLOOKUP($C236,'TIPI Scoring'!$C$1:$AB$1213,24,FALSE)</f>
        <v>4</v>
      </c>
      <c r="BI236">
        <f>VLOOKUP($C236,'TIPI Scoring'!$C$1:$AB$1213,25,FALSE)</f>
        <v>5</v>
      </c>
      <c r="BJ236">
        <f>VLOOKUP($C236,'TIPI Scoring'!$C$1:$AB$1213,26,FALSE)</f>
        <v>5</v>
      </c>
      <c r="BK236" t="s">
        <v>1648</v>
      </c>
      <c r="BL236" t="s">
        <v>1650</v>
      </c>
      <c r="BM236" t="s">
        <v>1649</v>
      </c>
      <c r="BN236" t="s">
        <v>1650</v>
      </c>
      <c r="BO236" t="s">
        <v>1651</v>
      </c>
      <c r="BP236">
        <v>7</v>
      </c>
    </row>
    <row r="237" spans="1:68" x14ac:dyDescent="0.2">
      <c r="A237">
        <v>236</v>
      </c>
      <c r="B237" s="2">
        <v>44095.667245370372</v>
      </c>
      <c r="C237" t="s">
        <v>352</v>
      </c>
      <c r="D237">
        <v>45</v>
      </c>
      <c r="E237">
        <v>12</v>
      </c>
      <c r="F237">
        <v>1</v>
      </c>
      <c r="G237">
        <v>1</v>
      </c>
      <c r="H237">
        <v>1</v>
      </c>
      <c r="I237">
        <v>0</v>
      </c>
      <c r="J237">
        <v>1</v>
      </c>
      <c r="L237">
        <v>2</v>
      </c>
      <c r="M237">
        <v>20</v>
      </c>
      <c r="N237">
        <v>2</v>
      </c>
      <c r="O237">
        <v>4</v>
      </c>
      <c r="P237">
        <v>1</v>
      </c>
      <c r="Q237">
        <v>5</v>
      </c>
      <c r="R237">
        <v>3</v>
      </c>
      <c r="S237">
        <v>7</v>
      </c>
      <c r="T237">
        <v>5</v>
      </c>
      <c r="U237">
        <v>6</v>
      </c>
      <c r="V237">
        <v>2</v>
      </c>
      <c r="W237">
        <v>6</v>
      </c>
      <c r="X237">
        <v>2</v>
      </c>
      <c r="Y237">
        <v>2012</v>
      </c>
      <c r="Z237">
        <v>3</v>
      </c>
      <c r="AA237">
        <v>9</v>
      </c>
      <c r="AE237">
        <v>2</v>
      </c>
      <c r="AF237">
        <v>2</v>
      </c>
      <c r="AG237">
        <v>2</v>
      </c>
      <c r="AH237">
        <v>2</v>
      </c>
      <c r="AN237">
        <v>1</v>
      </c>
      <c r="AO237">
        <v>2</v>
      </c>
      <c r="AP237">
        <v>1</v>
      </c>
      <c r="AT237">
        <v>1</v>
      </c>
      <c r="AX237">
        <v>1</v>
      </c>
      <c r="BD237">
        <v>1</v>
      </c>
      <c r="BE237" t="s">
        <v>66</v>
      </c>
      <c r="BF237">
        <f>VLOOKUP($C237,'TIPI Scoring'!$C$1:$AB$1213,22,FALSE)</f>
        <v>3.5</v>
      </c>
      <c r="BG237">
        <f>VLOOKUP($C237,'TIPI Scoring'!$C$1:$AB$1213,23,FALSE)</f>
        <v>6.5</v>
      </c>
      <c r="BH237">
        <f>VLOOKUP($C237,'TIPI Scoring'!$C$1:$AB$1213,24,FALSE)</f>
        <v>5.5</v>
      </c>
      <c r="BI237">
        <f>VLOOKUP($C237,'TIPI Scoring'!$C$1:$AB$1213,25,FALSE)</f>
        <v>5.5</v>
      </c>
      <c r="BJ237">
        <f>VLOOKUP($C237,'TIPI Scoring'!$C$1:$AB$1213,26,FALSE)</f>
        <v>6.5</v>
      </c>
      <c r="BK237" t="s">
        <v>1651</v>
      </c>
      <c r="BL237" t="s">
        <v>1648</v>
      </c>
      <c r="BM237" t="s">
        <v>1650</v>
      </c>
      <c r="BN237" t="s">
        <v>1650</v>
      </c>
      <c r="BO237" t="s">
        <v>1648</v>
      </c>
      <c r="BP237">
        <v>8</v>
      </c>
    </row>
    <row r="238" spans="1:68" x14ac:dyDescent="0.2">
      <c r="A238">
        <v>237</v>
      </c>
      <c r="B238" s="2">
        <v>44095.667256944442</v>
      </c>
      <c r="C238" t="s">
        <v>353</v>
      </c>
      <c r="D238">
        <v>40</v>
      </c>
      <c r="E238">
        <v>16</v>
      </c>
      <c r="F238">
        <v>1</v>
      </c>
      <c r="G238">
        <v>1</v>
      </c>
      <c r="H238">
        <v>2</v>
      </c>
      <c r="I238">
        <v>2</v>
      </c>
      <c r="J238">
        <v>1</v>
      </c>
      <c r="L238">
        <v>1</v>
      </c>
      <c r="M238">
        <v>6</v>
      </c>
      <c r="N238">
        <v>1</v>
      </c>
      <c r="O238">
        <v>7</v>
      </c>
      <c r="P238">
        <v>1</v>
      </c>
      <c r="Q238">
        <v>5</v>
      </c>
      <c r="R238">
        <v>6</v>
      </c>
      <c r="S238">
        <v>6</v>
      </c>
      <c r="T238">
        <v>3</v>
      </c>
      <c r="U238">
        <v>2</v>
      </c>
      <c r="V238">
        <v>6</v>
      </c>
      <c r="W238">
        <v>2</v>
      </c>
      <c r="X238">
        <v>1</v>
      </c>
      <c r="Y238">
        <v>2014</v>
      </c>
      <c r="Z238">
        <v>1</v>
      </c>
      <c r="AA238">
        <v>1</v>
      </c>
      <c r="AE238">
        <v>2</v>
      </c>
      <c r="AF238">
        <v>1</v>
      </c>
      <c r="AG238">
        <v>2</v>
      </c>
      <c r="AH238">
        <v>2</v>
      </c>
      <c r="AI238">
        <v>1</v>
      </c>
      <c r="AJ238">
        <v>1</v>
      </c>
      <c r="AO238">
        <v>4</v>
      </c>
      <c r="AP238">
        <v>1</v>
      </c>
      <c r="AS238">
        <v>1</v>
      </c>
      <c r="AV238">
        <v>1</v>
      </c>
      <c r="AZ238">
        <v>1</v>
      </c>
      <c r="BE238" t="s">
        <v>63</v>
      </c>
      <c r="BF238">
        <f>VLOOKUP($C238,'TIPI Scoring'!$C$1:$AB$1213,22,FALSE)</f>
        <v>6</v>
      </c>
      <c r="BG238">
        <f>VLOOKUP($C238,'TIPI Scoring'!$C$1:$AB$1213,23,FALSE)</f>
        <v>4.5</v>
      </c>
      <c r="BH238">
        <f>VLOOKUP($C238,'TIPI Scoring'!$C$1:$AB$1213,24,FALSE)</f>
        <v>3.5</v>
      </c>
      <c r="BI238">
        <f>VLOOKUP($C238,'TIPI Scoring'!$C$1:$AB$1213,25,FALSE)</f>
        <v>2</v>
      </c>
      <c r="BJ238">
        <f>VLOOKUP($C238,'TIPI Scoring'!$C$1:$AB$1213,26,FALSE)</f>
        <v>6.5</v>
      </c>
      <c r="BK238" t="s">
        <v>1648</v>
      </c>
      <c r="BL238" t="s">
        <v>1651</v>
      </c>
      <c r="BM238" t="s">
        <v>1649</v>
      </c>
      <c r="BN238" t="s">
        <v>1649</v>
      </c>
      <c r="BO238" t="s">
        <v>1648</v>
      </c>
      <c r="BP238">
        <v>7</v>
      </c>
    </row>
    <row r="239" spans="1:68" x14ac:dyDescent="0.2">
      <c r="A239">
        <v>238</v>
      </c>
      <c r="B239" s="2">
        <v>44095.668194444443</v>
      </c>
      <c r="C239" t="s">
        <v>354</v>
      </c>
      <c r="D239">
        <v>53</v>
      </c>
      <c r="E239">
        <v>23</v>
      </c>
      <c r="F239">
        <v>1</v>
      </c>
      <c r="G239">
        <v>1</v>
      </c>
      <c r="H239">
        <v>3</v>
      </c>
      <c r="I239">
        <v>0</v>
      </c>
      <c r="J239">
        <v>1</v>
      </c>
      <c r="L239">
        <v>1</v>
      </c>
      <c r="M239">
        <v>15</v>
      </c>
      <c r="N239">
        <v>2</v>
      </c>
      <c r="O239">
        <v>6</v>
      </c>
      <c r="P239">
        <v>4</v>
      </c>
      <c r="Q239">
        <v>5</v>
      </c>
      <c r="R239">
        <v>4</v>
      </c>
      <c r="S239">
        <v>6</v>
      </c>
      <c r="T239">
        <v>4</v>
      </c>
      <c r="U239">
        <v>7</v>
      </c>
      <c r="V239">
        <v>2</v>
      </c>
      <c r="W239">
        <v>4</v>
      </c>
      <c r="X239">
        <v>5</v>
      </c>
      <c r="Y239">
        <v>2014</v>
      </c>
      <c r="Z239">
        <v>3</v>
      </c>
      <c r="AA239">
        <v>3</v>
      </c>
      <c r="AE239">
        <v>2</v>
      </c>
      <c r="AF239">
        <v>2</v>
      </c>
      <c r="AG239">
        <v>2</v>
      </c>
      <c r="AH239">
        <v>2</v>
      </c>
      <c r="AI239">
        <v>1</v>
      </c>
      <c r="AJ239">
        <v>1</v>
      </c>
      <c r="AK239">
        <v>1</v>
      </c>
      <c r="AO239">
        <v>2</v>
      </c>
      <c r="AP239">
        <v>1</v>
      </c>
      <c r="AR239">
        <v>1</v>
      </c>
      <c r="AU239">
        <v>1</v>
      </c>
      <c r="AZ239">
        <v>1</v>
      </c>
      <c r="BA239">
        <v>1</v>
      </c>
      <c r="BE239" t="s">
        <v>63</v>
      </c>
      <c r="BF239">
        <f>VLOOKUP($C239,'TIPI Scoring'!$C$1:$AB$1213,22,FALSE)</f>
        <v>5</v>
      </c>
      <c r="BG239">
        <f>VLOOKUP($C239,'TIPI Scoring'!$C$1:$AB$1213,23,FALSE)</f>
        <v>5.5</v>
      </c>
      <c r="BH239">
        <f>VLOOKUP($C239,'TIPI Scoring'!$C$1:$AB$1213,24,FALSE)</f>
        <v>5.5</v>
      </c>
      <c r="BI239">
        <f>VLOOKUP($C239,'TIPI Scoring'!$C$1:$AB$1213,25,FALSE)</f>
        <v>4</v>
      </c>
      <c r="BJ239">
        <f>VLOOKUP($C239,'TIPI Scoring'!$C$1:$AB$1213,26,FALSE)</f>
        <v>4.5</v>
      </c>
      <c r="BK239" t="s">
        <v>1650</v>
      </c>
      <c r="BL239" t="s">
        <v>1650</v>
      </c>
      <c r="BM239" t="s">
        <v>1650</v>
      </c>
      <c r="BN239" t="s">
        <v>1651</v>
      </c>
      <c r="BO239" t="s">
        <v>1651</v>
      </c>
      <c r="BP239">
        <v>6</v>
      </c>
    </row>
    <row r="240" spans="1:68" x14ac:dyDescent="0.2">
      <c r="A240">
        <v>239</v>
      </c>
      <c r="B240" s="2">
        <v>44095.668564814812</v>
      </c>
      <c r="C240" t="s">
        <v>355</v>
      </c>
      <c r="D240">
        <v>52</v>
      </c>
      <c r="E240">
        <v>30</v>
      </c>
      <c r="F240">
        <v>1</v>
      </c>
      <c r="G240">
        <v>1</v>
      </c>
      <c r="H240">
        <v>2</v>
      </c>
      <c r="I240">
        <v>2</v>
      </c>
      <c r="J240">
        <v>1</v>
      </c>
      <c r="L240">
        <v>2</v>
      </c>
      <c r="M240">
        <v>6</v>
      </c>
      <c r="N240">
        <v>2</v>
      </c>
      <c r="O240">
        <v>5</v>
      </c>
      <c r="P240">
        <v>3</v>
      </c>
      <c r="Q240">
        <v>6</v>
      </c>
      <c r="R240">
        <v>3</v>
      </c>
      <c r="S240">
        <v>5</v>
      </c>
      <c r="T240">
        <v>5</v>
      </c>
      <c r="U240">
        <v>5</v>
      </c>
      <c r="V240">
        <v>2</v>
      </c>
      <c r="W240">
        <v>6</v>
      </c>
      <c r="X240">
        <v>3</v>
      </c>
      <c r="Y240">
        <v>2014</v>
      </c>
      <c r="Z240">
        <v>2</v>
      </c>
      <c r="AA240">
        <v>3</v>
      </c>
      <c r="AE240">
        <v>2</v>
      </c>
      <c r="AF240">
        <v>3</v>
      </c>
      <c r="AG240">
        <v>2</v>
      </c>
      <c r="AH240">
        <v>2</v>
      </c>
      <c r="AI240">
        <v>1</v>
      </c>
      <c r="AM240">
        <v>1</v>
      </c>
      <c r="AO240">
        <v>2</v>
      </c>
      <c r="AP240">
        <v>1</v>
      </c>
      <c r="AV240">
        <v>1</v>
      </c>
      <c r="AX240">
        <v>1</v>
      </c>
      <c r="BC240">
        <v>1</v>
      </c>
      <c r="BE240" t="s">
        <v>58</v>
      </c>
      <c r="BF240">
        <f>VLOOKUP($C240,'TIPI Scoring'!$C$1:$AB$1213,22,FALSE)</f>
        <v>4</v>
      </c>
      <c r="BG240">
        <f>VLOOKUP($C240,'TIPI Scoring'!$C$1:$AB$1213,23,FALSE)</f>
        <v>5</v>
      </c>
      <c r="BH240">
        <f>VLOOKUP($C240,'TIPI Scoring'!$C$1:$AB$1213,24,FALSE)</f>
        <v>6</v>
      </c>
      <c r="BI240">
        <f>VLOOKUP($C240,'TIPI Scoring'!$C$1:$AB$1213,25,FALSE)</f>
        <v>5.5</v>
      </c>
      <c r="BJ240">
        <f>VLOOKUP($C240,'TIPI Scoring'!$C$1:$AB$1213,26,FALSE)</f>
        <v>5</v>
      </c>
      <c r="BK240" t="s">
        <v>1651</v>
      </c>
      <c r="BL240" t="s">
        <v>1651</v>
      </c>
      <c r="BM240" t="s">
        <v>1650</v>
      </c>
      <c r="BN240" t="s">
        <v>1650</v>
      </c>
      <c r="BO240" t="s">
        <v>1651</v>
      </c>
      <c r="BP240">
        <v>3</v>
      </c>
    </row>
    <row r="241" spans="1:68" x14ac:dyDescent="0.2">
      <c r="A241">
        <v>240</v>
      </c>
      <c r="B241" s="2">
        <v>44095.668749999997</v>
      </c>
      <c r="C241" t="s">
        <v>356</v>
      </c>
      <c r="D241">
        <v>50</v>
      </c>
      <c r="E241">
        <v>41</v>
      </c>
      <c r="F241">
        <v>1</v>
      </c>
      <c r="G241">
        <v>1</v>
      </c>
      <c r="H241">
        <v>2</v>
      </c>
      <c r="I241">
        <v>3</v>
      </c>
      <c r="J241">
        <v>2</v>
      </c>
      <c r="L241">
        <v>1</v>
      </c>
      <c r="M241">
        <v>0</v>
      </c>
      <c r="N241">
        <v>1</v>
      </c>
      <c r="O241">
        <v>7</v>
      </c>
      <c r="P241">
        <v>6</v>
      </c>
      <c r="Q241">
        <v>6</v>
      </c>
      <c r="R241">
        <v>7</v>
      </c>
      <c r="S241">
        <v>7</v>
      </c>
      <c r="T241">
        <v>6</v>
      </c>
      <c r="U241">
        <v>6</v>
      </c>
      <c r="V241">
        <v>6</v>
      </c>
      <c r="W241">
        <v>6</v>
      </c>
      <c r="X241">
        <v>5</v>
      </c>
      <c r="Y241">
        <v>1958</v>
      </c>
      <c r="Z241">
        <v>1</v>
      </c>
      <c r="AA241">
        <v>1</v>
      </c>
      <c r="AE241">
        <v>1</v>
      </c>
      <c r="AF241">
        <v>2</v>
      </c>
      <c r="AG241">
        <v>2</v>
      </c>
      <c r="AH241">
        <v>1</v>
      </c>
      <c r="AI241">
        <v>1</v>
      </c>
      <c r="AO241">
        <v>3</v>
      </c>
      <c r="AS241">
        <v>1</v>
      </c>
      <c r="AZ241">
        <v>1</v>
      </c>
      <c r="BE241" t="s">
        <v>63</v>
      </c>
      <c r="BF241">
        <f>VLOOKUP($C241,'TIPI Scoring'!$C$1:$AB$1213,22,FALSE)</f>
        <v>4.5</v>
      </c>
      <c r="BG241">
        <f>VLOOKUP($C241,'TIPI Scoring'!$C$1:$AB$1213,23,FALSE)</f>
        <v>4</v>
      </c>
      <c r="BH241">
        <f>VLOOKUP($C241,'TIPI Scoring'!$C$1:$AB$1213,24,FALSE)</f>
        <v>4</v>
      </c>
      <c r="BI241">
        <f>VLOOKUP($C241,'TIPI Scoring'!$C$1:$AB$1213,25,FALSE)</f>
        <v>3.5</v>
      </c>
      <c r="BJ241">
        <f>VLOOKUP($C241,'TIPI Scoring'!$C$1:$AB$1213,26,FALSE)</f>
        <v>5</v>
      </c>
      <c r="BK241" t="s">
        <v>1650</v>
      </c>
      <c r="BL241" t="s">
        <v>1649</v>
      </c>
      <c r="BM241" t="s">
        <v>1649</v>
      </c>
      <c r="BN241" t="s">
        <v>1651</v>
      </c>
      <c r="BO241" t="s">
        <v>1651</v>
      </c>
      <c r="BP241">
        <v>7</v>
      </c>
    </row>
    <row r="242" spans="1:68" x14ac:dyDescent="0.2">
      <c r="A242">
        <v>241</v>
      </c>
      <c r="B242" s="2">
        <v>44095.668946759259</v>
      </c>
      <c r="C242" t="s">
        <v>357</v>
      </c>
      <c r="D242">
        <v>35</v>
      </c>
      <c r="E242">
        <v>10</v>
      </c>
      <c r="F242">
        <v>1</v>
      </c>
      <c r="G242">
        <v>1</v>
      </c>
      <c r="H242">
        <v>2</v>
      </c>
      <c r="I242">
        <v>1</v>
      </c>
      <c r="J242">
        <v>1</v>
      </c>
      <c r="L242">
        <v>2</v>
      </c>
      <c r="M242">
        <v>2</v>
      </c>
      <c r="N242">
        <v>2</v>
      </c>
      <c r="O242">
        <v>6</v>
      </c>
      <c r="P242">
        <v>6</v>
      </c>
      <c r="Q242">
        <v>1</v>
      </c>
      <c r="R242">
        <v>7</v>
      </c>
      <c r="S242">
        <v>7</v>
      </c>
      <c r="T242">
        <v>1</v>
      </c>
      <c r="U242">
        <v>3</v>
      </c>
      <c r="V242">
        <v>1</v>
      </c>
      <c r="W242">
        <v>2</v>
      </c>
      <c r="X242">
        <v>1</v>
      </c>
      <c r="Y242">
        <v>2015</v>
      </c>
      <c r="Z242">
        <v>1</v>
      </c>
      <c r="AA242">
        <v>1</v>
      </c>
      <c r="AE242">
        <v>1</v>
      </c>
      <c r="AF242">
        <v>1</v>
      </c>
      <c r="AG242">
        <v>2</v>
      </c>
      <c r="AH242">
        <v>2</v>
      </c>
      <c r="AI242">
        <v>1</v>
      </c>
      <c r="AJ242">
        <v>1</v>
      </c>
      <c r="AL242">
        <v>1</v>
      </c>
      <c r="AM242">
        <v>1</v>
      </c>
      <c r="AO242">
        <v>2</v>
      </c>
      <c r="AP242">
        <v>1</v>
      </c>
      <c r="AT242">
        <v>1</v>
      </c>
      <c r="AV242">
        <v>1</v>
      </c>
      <c r="AZ242">
        <v>1</v>
      </c>
      <c r="BA242">
        <v>1</v>
      </c>
      <c r="BC242">
        <v>1</v>
      </c>
      <c r="BE242" t="s">
        <v>61</v>
      </c>
      <c r="BF242">
        <f>VLOOKUP($C242,'TIPI Scoring'!$C$1:$AB$1213,22,FALSE)</f>
        <v>6.5</v>
      </c>
      <c r="BG242">
        <f>VLOOKUP($C242,'TIPI Scoring'!$C$1:$AB$1213,23,FALSE)</f>
        <v>2.5</v>
      </c>
      <c r="BH242">
        <f>VLOOKUP($C242,'TIPI Scoring'!$C$1:$AB$1213,24,FALSE)</f>
        <v>4</v>
      </c>
      <c r="BI242">
        <f>VLOOKUP($C242,'TIPI Scoring'!$C$1:$AB$1213,25,FALSE)</f>
        <v>1.5</v>
      </c>
      <c r="BJ242">
        <f>VLOOKUP($C242,'TIPI Scoring'!$C$1:$AB$1213,26,FALSE)</f>
        <v>7</v>
      </c>
      <c r="BK242" t="s">
        <v>1648</v>
      </c>
      <c r="BL242" t="s">
        <v>1649</v>
      </c>
      <c r="BM242" t="s">
        <v>1649</v>
      </c>
      <c r="BN242" t="s">
        <v>1649</v>
      </c>
      <c r="BO242" t="s">
        <v>1648</v>
      </c>
      <c r="BP242">
        <v>7</v>
      </c>
    </row>
    <row r="243" spans="1:68" x14ac:dyDescent="0.2">
      <c r="A243">
        <v>242</v>
      </c>
      <c r="B243" s="2">
        <v>44095.669120370374</v>
      </c>
      <c r="C243" t="s">
        <v>358</v>
      </c>
      <c r="D243">
        <v>25</v>
      </c>
      <c r="E243">
        <v>7</v>
      </c>
      <c r="F243">
        <v>1</v>
      </c>
      <c r="G243">
        <v>1</v>
      </c>
      <c r="H243">
        <v>2</v>
      </c>
      <c r="I243">
        <v>2</v>
      </c>
      <c r="J243">
        <v>1</v>
      </c>
      <c r="L243">
        <v>1</v>
      </c>
      <c r="M243">
        <v>0</v>
      </c>
      <c r="N243">
        <v>1</v>
      </c>
      <c r="O243">
        <v>4</v>
      </c>
      <c r="P243">
        <v>4</v>
      </c>
      <c r="Q243">
        <v>4</v>
      </c>
      <c r="R243">
        <v>4</v>
      </c>
      <c r="S243">
        <v>4</v>
      </c>
      <c r="T243">
        <v>4</v>
      </c>
      <c r="U243">
        <v>4</v>
      </c>
      <c r="V243">
        <v>4</v>
      </c>
      <c r="W243">
        <v>4</v>
      </c>
      <c r="X243">
        <v>4</v>
      </c>
      <c r="Y243">
        <v>1998</v>
      </c>
      <c r="Z243">
        <v>1</v>
      </c>
      <c r="AA243">
        <v>1</v>
      </c>
      <c r="AE243">
        <v>1</v>
      </c>
      <c r="AF243">
        <v>1</v>
      </c>
      <c r="AG243">
        <v>1</v>
      </c>
      <c r="AH243">
        <v>1</v>
      </c>
      <c r="AI243">
        <v>1</v>
      </c>
      <c r="AJ243">
        <v>1</v>
      </c>
      <c r="AK243">
        <v>1</v>
      </c>
      <c r="AL243">
        <v>1</v>
      </c>
      <c r="AO243">
        <v>1</v>
      </c>
      <c r="AQ243">
        <v>1</v>
      </c>
      <c r="AR243">
        <v>1</v>
      </c>
      <c r="AS243">
        <v>1</v>
      </c>
      <c r="AZ243">
        <v>1</v>
      </c>
      <c r="BA243">
        <v>1</v>
      </c>
      <c r="BB243">
        <v>1</v>
      </c>
      <c r="BC243">
        <v>1</v>
      </c>
      <c r="BE243" t="s">
        <v>58</v>
      </c>
      <c r="BF243">
        <f>VLOOKUP($C243,'TIPI Scoring'!$C$1:$AB$1213,22,FALSE)</f>
        <v>4</v>
      </c>
      <c r="BG243">
        <f>VLOOKUP($C243,'TIPI Scoring'!$C$1:$AB$1213,23,FALSE)</f>
        <v>4</v>
      </c>
      <c r="BH243">
        <f>VLOOKUP($C243,'TIPI Scoring'!$C$1:$AB$1213,24,FALSE)</f>
        <v>4</v>
      </c>
      <c r="BI243">
        <f>VLOOKUP($C243,'TIPI Scoring'!$C$1:$AB$1213,25,FALSE)</f>
        <v>4</v>
      </c>
      <c r="BJ243">
        <f>VLOOKUP($C243,'TIPI Scoring'!$C$1:$AB$1213,26,FALSE)</f>
        <v>4</v>
      </c>
      <c r="BK243" t="s">
        <v>1651</v>
      </c>
      <c r="BL243" t="s">
        <v>1649</v>
      </c>
      <c r="BM243" t="s">
        <v>1649</v>
      </c>
      <c r="BN243" t="s">
        <v>1651</v>
      </c>
      <c r="BO243" t="s">
        <v>1649</v>
      </c>
      <c r="BP243">
        <v>1</v>
      </c>
    </row>
    <row r="244" spans="1:68" x14ac:dyDescent="0.2">
      <c r="A244">
        <v>243</v>
      </c>
      <c r="B244" s="2">
        <v>44095.669398148151</v>
      </c>
      <c r="C244" t="s">
        <v>359</v>
      </c>
      <c r="D244">
        <v>50</v>
      </c>
      <c r="E244">
        <v>9</v>
      </c>
      <c r="F244">
        <v>2</v>
      </c>
      <c r="G244">
        <v>1</v>
      </c>
      <c r="H244">
        <v>3</v>
      </c>
      <c r="I244">
        <v>0</v>
      </c>
      <c r="J244">
        <v>3</v>
      </c>
      <c r="L244">
        <v>1</v>
      </c>
      <c r="M244">
        <v>17</v>
      </c>
      <c r="N244">
        <v>2</v>
      </c>
      <c r="O244">
        <v>5</v>
      </c>
      <c r="P244">
        <v>1</v>
      </c>
      <c r="Q244">
        <v>5</v>
      </c>
      <c r="R244">
        <v>1</v>
      </c>
      <c r="S244">
        <v>7</v>
      </c>
      <c r="T244">
        <v>5</v>
      </c>
      <c r="U244">
        <v>7</v>
      </c>
      <c r="V244">
        <v>1</v>
      </c>
      <c r="W244">
        <v>5</v>
      </c>
      <c r="X244">
        <v>1</v>
      </c>
      <c r="Y244">
        <v>2003</v>
      </c>
      <c r="Z244">
        <v>1</v>
      </c>
      <c r="AA244">
        <v>13</v>
      </c>
      <c r="AD244" t="s">
        <v>80</v>
      </c>
      <c r="AE244">
        <v>2</v>
      </c>
      <c r="AF244">
        <v>2</v>
      </c>
      <c r="AG244">
        <v>2</v>
      </c>
      <c r="AH244">
        <v>2</v>
      </c>
      <c r="AN244">
        <v>1</v>
      </c>
      <c r="AO244">
        <v>2</v>
      </c>
      <c r="AP244">
        <v>1</v>
      </c>
      <c r="AT244">
        <v>1</v>
      </c>
      <c r="AV244">
        <v>1</v>
      </c>
      <c r="BD244">
        <v>1</v>
      </c>
      <c r="BE244" t="s">
        <v>61</v>
      </c>
      <c r="BF244">
        <f>VLOOKUP($C244,'TIPI Scoring'!$C$1:$AB$1213,22,FALSE)</f>
        <v>4</v>
      </c>
      <c r="BG244">
        <f>VLOOKUP($C244,'TIPI Scoring'!$C$1:$AB$1213,23,FALSE)</f>
        <v>7</v>
      </c>
      <c r="BH244">
        <f>VLOOKUP($C244,'TIPI Scoring'!$C$1:$AB$1213,24,FALSE)</f>
        <v>6</v>
      </c>
      <c r="BI244">
        <f>VLOOKUP($C244,'TIPI Scoring'!$C$1:$AB$1213,25,FALSE)</f>
        <v>6</v>
      </c>
      <c r="BJ244">
        <f>VLOOKUP($C244,'TIPI Scoring'!$C$1:$AB$1213,26,FALSE)</f>
        <v>7</v>
      </c>
      <c r="BK244" t="s">
        <v>1651</v>
      </c>
      <c r="BL244" t="s">
        <v>1648</v>
      </c>
      <c r="BM244" t="s">
        <v>1650</v>
      </c>
      <c r="BN244" t="s">
        <v>1650</v>
      </c>
      <c r="BO244" t="s">
        <v>1648</v>
      </c>
      <c r="BP244">
        <v>8</v>
      </c>
    </row>
    <row r="245" spans="1:68" x14ac:dyDescent="0.2">
      <c r="A245">
        <v>244</v>
      </c>
      <c r="B245" s="2">
        <v>44095.669710648152</v>
      </c>
      <c r="C245" t="s">
        <v>360</v>
      </c>
      <c r="D245">
        <v>71</v>
      </c>
      <c r="E245">
        <v>6</v>
      </c>
      <c r="F245">
        <v>1</v>
      </c>
      <c r="G245">
        <v>1</v>
      </c>
      <c r="H245">
        <v>1</v>
      </c>
      <c r="I245">
        <v>0</v>
      </c>
      <c r="J245">
        <v>2</v>
      </c>
      <c r="L245">
        <v>2</v>
      </c>
      <c r="M245">
        <v>3</v>
      </c>
      <c r="N245">
        <v>2</v>
      </c>
      <c r="O245">
        <v>5</v>
      </c>
      <c r="P245">
        <v>2</v>
      </c>
      <c r="Q245">
        <v>7</v>
      </c>
      <c r="R245">
        <v>2</v>
      </c>
      <c r="S245">
        <v>4</v>
      </c>
      <c r="T245">
        <v>6</v>
      </c>
      <c r="U245">
        <v>6</v>
      </c>
      <c r="V245">
        <v>1</v>
      </c>
      <c r="W245">
        <v>6</v>
      </c>
      <c r="X245">
        <v>5</v>
      </c>
      <c r="Y245">
        <v>2017</v>
      </c>
      <c r="Z245">
        <v>2</v>
      </c>
      <c r="AA245">
        <v>12</v>
      </c>
      <c r="AC245" t="s">
        <v>361</v>
      </c>
      <c r="AE245">
        <v>2</v>
      </c>
      <c r="AF245">
        <v>1</v>
      </c>
      <c r="AG245">
        <v>2</v>
      </c>
      <c r="AH245">
        <v>2</v>
      </c>
      <c r="AJ245">
        <v>1</v>
      </c>
      <c r="AO245">
        <v>3</v>
      </c>
      <c r="AP245">
        <v>1</v>
      </c>
      <c r="AV245">
        <v>1</v>
      </c>
      <c r="AW245">
        <v>1</v>
      </c>
      <c r="AZ245">
        <v>1</v>
      </c>
      <c r="BA245">
        <v>1</v>
      </c>
      <c r="BE245" t="s">
        <v>66</v>
      </c>
      <c r="BF245">
        <f>VLOOKUP($C245,'TIPI Scoring'!$C$1:$AB$1213,22,FALSE)</f>
        <v>3.5</v>
      </c>
      <c r="BG245">
        <f>VLOOKUP($C245,'TIPI Scoring'!$C$1:$AB$1213,23,FALSE)</f>
        <v>6</v>
      </c>
      <c r="BH245">
        <f>VLOOKUP($C245,'TIPI Scoring'!$C$1:$AB$1213,24,FALSE)</f>
        <v>7</v>
      </c>
      <c r="BI245">
        <f>VLOOKUP($C245,'TIPI Scoring'!$C$1:$AB$1213,25,FALSE)</f>
        <v>6</v>
      </c>
      <c r="BJ245">
        <f>VLOOKUP($C245,'TIPI Scoring'!$C$1:$AB$1213,26,FALSE)</f>
        <v>3.5</v>
      </c>
      <c r="BK245" t="s">
        <v>1651</v>
      </c>
      <c r="BL245" t="s">
        <v>1650</v>
      </c>
      <c r="BM245" t="s">
        <v>1648</v>
      </c>
      <c r="BN245" t="s">
        <v>1650</v>
      </c>
      <c r="BO245" t="s">
        <v>1649</v>
      </c>
      <c r="BP245">
        <v>2</v>
      </c>
    </row>
    <row r="246" spans="1:68" x14ac:dyDescent="0.2">
      <c r="A246">
        <v>245</v>
      </c>
      <c r="B246" s="2">
        <v>44095.669942129629</v>
      </c>
      <c r="C246" t="s">
        <v>362</v>
      </c>
      <c r="D246">
        <v>26</v>
      </c>
      <c r="E246">
        <v>32</v>
      </c>
      <c r="F246">
        <v>1</v>
      </c>
      <c r="G246">
        <v>1</v>
      </c>
      <c r="H246">
        <v>1</v>
      </c>
      <c r="I246">
        <v>0</v>
      </c>
      <c r="J246">
        <v>1</v>
      </c>
      <c r="L246">
        <v>1</v>
      </c>
      <c r="M246">
        <v>4</v>
      </c>
      <c r="N246">
        <v>2</v>
      </c>
      <c r="O246">
        <v>6</v>
      </c>
      <c r="P246">
        <v>2</v>
      </c>
      <c r="Q246">
        <v>3</v>
      </c>
      <c r="R246">
        <v>2</v>
      </c>
      <c r="S246">
        <v>5</v>
      </c>
      <c r="T246">
        <v>3</v>
      </c>
      <c r="U246">
        <v>5</v>
      </c>
      <c r="V246">
        <v>2</v>
      </c>
      <c r="W246">
        <v>5</v>
      </c>
      <c r="X246">
        <v>6</v>
      </c>
      <c r="Y246">
        <v>2016</v>
      </c>
      <c r="Z246">
        <v>1</v>
      </c>
      <c r="AA246">
        <v>13</v>
      </c>
      <c r="AD246" t="s">
        <v>363</v>
      </c>
      <c r="AE246">
        <v>2</v>
      </c>
      <c r="AF246">
        <v>3</v>
      </c>
      <c r="AG246">
        <v>2</v>
      </c>
      <c r="AH246">
        <v>3</v>
      </c>
      <c r="AN246">
        <v>1</v>
      </c>
      <c r="AO246">
        <v>5</v>
      </c>
      <c r="AT246">
        <v>1</v>
      </c>
      <c r="AV246">
        <v>1</v>
      </c>
      <c r="AW246">
        <v>1</v>
      </c>
      <c r="AZ246">
        <v>1</v>
      </c>
      <c r="BE246" t="s">
        <v>58</v>
      </c>
      <c r="BF246">
        <f>VLOOKUP($C246,'TIPI Scoring'!$C$1:$AB$1213,22,FALSE)</f>
        <v>5.5</v>
      </c>
      <c r="BG246">
        <f>VLOOKUP($C246,'TIPI Scoring'!$C$1:$AB$1213,23,FALSE)</f>
        <v>5.5</v>
      </c>
      <c r="BH246">
        <f>VLOOKUP($C246,'TIPI Scoring'!$C$1:$AB$1213,24,FALSE)</f>
        <v>4.5</v>
      </c>
      <c r="BI246">
        <f>VLOOKUP($C246,'TIPI Scoring'!$C$1:$AB$1213,25,FALSE)</f>
        <v>5.5</v>
      </c>
      <c r="BJ246">
        <f>VLOOKUP($C246,'TIPI Scoring'!$C$1:$AB$1213,26,FALSE)</f>
        <v>3.5</v>
      </c>
      <c r="BK246" t="s">
        <v>1650</v>
      </c>
      <c r="BL246" t="s">
        <v>1650</v>
      </c>
      <c r="BM246" t="s">
        <v>1651</v>
      </c>
      <c r="BN246" t="s">
        <v>1650</v>
      </c>
      <c r="BO246" t="s">
        <v>1649</v>
      </c>
      <c r="BP246">
        <v>1</v>
      </c>
    </row>
    <row r="247" spans="1:68" x14ac:dyDescent="0.2">
      <c r="A247">
        <v>246</v>
      </c>
      <c r="B247" s="2">
        <v>44095.669930555552</v>
      </c>
      <c r="C247" t="s">
        <v>364</v>
      </c>
      <c r="D247">
        <v>35</v>
      </c>
      <c r="E247">
        <v>9</v>
      </c>
      <c r="F247">
        <v>1</v>
      </c>
      <c r="G247">
        <v>1</v>
      </c>
      <c r="H247">
        <v>2</v>
      </c>
      <c r="I247">
        <v>2</v>
      </c>
      <c r="J247">
        <v>3</v>
      </c>
      <c r="L247">
        <v>1</v>
      </c>
      <c r="M247">
        <v>30</v>
      </c>
      <c r="N247">
        <v>1</v>
      </c>
      <c r="O247">
        <v>7</v>
      </c>
      <c r="P247">
        <v>4</v>
      </c>
      <c r="Q247">
        <v>7</v>
      </c>
      <c r="R247">
        <v>6</v>
      </c>
      <c r="S247">
        <v>5</v>
      </c>
      <c r="T247">
        <v>6</v>
      </c>
      <c r="U247">
        <v>7</v>
      </c>
      <c r="V247">
        <v>6</v>
      </c>
      <c r="W247">
        <v>5</v>
      </c>
      <c r="X247">
        <v>6</v>
      </c>
      <c r="Y247">
        <v>2018</v>
      </c>
      <c r="Z247">
        <v>2</v>
      </c>
      <c r="AA247">
        <v>9</v>
      </c>
      <c r="AE247">
        <v>1</v>
      </c>
      <c r="AF247">
        <v>1</v>
      </c>
      <c r="AG247">
        <v>1</v>
      </c>
      <c r="AH247">
        <v>1</v>
      </c>
      <c r="AJ247">
        <v>1</v>
      </c>
      <c r="AO247">
        <v>1</v>
      </c>
      <c r="AQ247">
        <v>1</v>
      </c>
      <c r="AR247">
        <v>1</v>
      </c>
      <c r="AX247">
        <v>1</v>
      </c>
      <c r="AZ247">
        <v>1</v>
      </c>
      <c r="BB247">
        <v>1</v>
      </c>
      <c r="BE247" t="s">
        <v>61</v>
      </c>
      <c r="BF247">
        <f>VLOOKUP($C247,'TIPI Scoring'!$C$1:$AB$1213,22,FALSE)</f>
        <v>4.5</v>
      </c>
      <c r="BG247">
        <f>VLOOKUP($C247,'TIPI Scoring'!$C$1:$AB$1213,23,FALSE)</f>
        <v>5.5</v>
      </c>
      <c r="BH247">
        <f>VLOOKUP($C247,'TIPI Scoring'!$C$1:$AB$1213,24,FALSE)</f>
        <v>4.5</v>
      </c>
      <c r="BI247">
        <f>VLOOKUP($C247,'TIPI Scoring'!$C$1:$AB$1213,25,FALSE)</f>
        <v>3.5</v>
      </c>
      <c r="BJ247">
        <f>VLOOKUP($C247,'TIPI Scoring'!$C$1:$AB$1213,26,FALSE)</f>
        <v>3.5</v>
      </c>
      <c r="BK247" t="s">
        <v>1650</v>
      </c>
      <c r="BL247" t="s">
        <v>1650</v>
      </c>
      <c r="BM247" t="s">
        <v>1651</v>
      </c>
      <c r="BN247" t="s">
        <v>1651</v>
      </c>
      <c r="BO247" t="s">
        <v>1649</v>
      </c>
      <c r="BP247">
        <v>1</v>
      </c>
    </row>
    <row r="248" spans="1:68" x14ac:dyDescent="0.2">
      <c r="A248">
        <v>247</v>
      </c>
      <c r="B248" s="2">
        <v>44095.669930555552</v>
      </c>
      <c r="C248" t="s">
        <v>365</v>
      </c>
      <c r="D248">
        <v>59</v>
      </c>
      <c r="E248">
        <v>10</v>
      </c>
      <c r="F248">
        <v>1</v>
      </c>
      <c r="G248">
        <v>1</v>
      </c>
      <c r="H248">
        <v>2</v>
      </c>
      <c r="I248">
        <v>0</v>
      </c>
      <c r="J248">
        <v>4</v>
      </c>
      <c r="L248">
        <v>2</v>
      </c>
      <c r="M248">
        <v>19</v>
      </c>
      <c r="N248">
        <v>2</v>
      </c>
      <c r="O248">
        <v>2</v>
      </c>
      <c r="P248">
        <v>4</v>
      </c>
      <c r="Q248">
        <v>7</v>
      </c>
      <c r="R248">
        <v>4</v>
      </c>
      <c r="S248">
        <v>4</v>
      </c>
      <c r="T248">
        <v>6</v>
      </c>
      <c r="U248">
        <v>7</v>
      </c>
      <c r="V248">
        <v>2</v>
      </c>
      <c r="W248">
        <v>6</v>
      </c>
      <c r="X248">
        <v>2</v>
      </c>
      <c r="Y248">
        <v>2002</v>
      </c>
      <c r="Z248">
        <v>1</v>
      </c>
      <c r="AA248">
        <v>3</v>
      </c>
      <c r="AE248">
        <v>2</v>
      </c>
      <c r="AF248">
        <v>2</v>
      </c>
      <c r="AG248">
        <v>1</v>
      </c>
      <c r="AH248">
        <v>2</v>
      </c>
      <c r="AN248">
        <v>1</v>
      </c>
      <c r="AO248">
        <v>3</v>
      </c>
      <c r="AU248">
        <v>1</v>
      </c>
      <c r="AV248">
        <v>1</v>
      </c>
      <c r="AX248">
        <v>1</v>
      </c>
      <c r="BC248">
        <v>1</v>
      </c>
      <c r="BE248" t="s">
        <v>61</v>
      </c>
      <c r="BF248">
        <f>VLOOKUP($C248,'TIPI Scoring'!$C$1:$AB$1213,22,FALSE)</f>
        <v>2</v>
      </c>
      <c r="BG248">
        <f>VLOOKUP($C248,'TIPI Scoring'!$C$1:$AB$1213,23,FALSE)</f>
        <v>5.5</v>
      </c>
      <c r="BH248">
        <f>VLOOKUP($C248,'TIPI Scoring'!$C$1:$AB$1213,24,FALSE)</f>
        <v>6.5</v>
      </c>
      <c r="BI248">
        <f>VLOOKUP($C248,'TIPI Scoring'!$C$1:$AB$1213,25,FALSE)</f>
        <v>5</v>
      </c>
      <c r="BJ248">
        <f>VLOOKUP($C248,'TIPI Scoring'!$C$1:$AB$1213,26,FALSE)</f>
        <v>5</v>
      </c>
      <c r="BK248" t="s">
        <v>1649</v>
      </c>
      <c r="BL248" t="s">
        <v>1650</v>
      </c>
      <c r="BM248" t="s">
        <v>1650</v>
      </c>
      <c r="BN248" t="s">
        <v>1650</v>
      </c>
      <c r="BO248" t="s">
        <v>1651</v>
      </c>
      <c r="BP248">
        <v>2</v>
      </c>
    </row>
    <row r="249" spans="1:68" x14ac:dyDescent="0.2">
      <c r="A249">
        <v>248</v>
      </c>
      <c r="B249" s="2">
        <v>44095.67015046296</v>
      </c>
      <c r="C249" t="s">
        <v>366</v>
      </c>
      <c r="D249">
        <v>45</v>
      </c>
      <c r="E249">
        <v>32</v>
      </c>
      <c r="F249">
        <v>1</v>
      </c>
      <c r="G249">
        <v>1</v>
      </c>
      <c r="H249">
        <v>2</v>
      </c>
      <c r="I249">
        <v>2</v>
      </c>
      <c r="J249">
        <v>1</v>
      </c>
      <c r="L249">
        <v>1</v>
      </c>
      <c r="M249">
        <v>12</v>
      </c>
      <c r="N249">
        <v>1</v>
      </c>
      <c r="O249">
        <v>5</v>
      </c>
      <c r="P249">
        <v>6</v>
      </c>
      <c r="Q249">
        <v>5</v>
      </c>
      <c r="R249">
        <v>5</v>
      </c>
      <c r="S249">
        <v>6</v>
      </c>
      <c r="T249">
        <v>6</v>
      </c>
      <c r="U249">
        <v>5</v>
      </c>
      <c r="V249">
        <v>6</v>
      </c>
      <c r="W249">
        <v>6</v>
      </c>
      <c r="X249">
        <v>5</v>
      </c>
      <c r="Y249">
        <v>2012</v>
      </c>
      <c r="Z249">
        <v>1</v>
      </c>
      <c r="AA249">
        <v>1</v>
      </c>
      <c r="AE249">
        <v>1</v>
      </c>
      <c r="AF249">
        <v>1</v>
      </c>
      <c r="AG249">
        <v>1</v>
      </c>
      <c r="AH249">
        <v>1</v>
      </c>
      <c r="AI249">
        <v>1</v>
      </c>
      <c r="AJ249">
        <v>1</v>
      </c>
      <c r="AK249">
        <v>1</v>
      </c>
      <c r="AL249">
        <v>1</v>
      </c>
      <c r="AO249">
        <v>2</v>
      </c>
      <c r="AR249">
        <v>1</v>
      </c>
      <c r="AS249">
        <v>1</v>
      </c>
      <c r="AT249">
        <v>1</v>
      </c>
      <c r="AZ249">
        <v>1</v>
      </c>
      <c r="BB249">
        <v>1</v>
      </c>
      <c r="BC249">
        <v>1</v>
      </c>
      <c r="BE249" t="s">
        <v>58</v>
      </c>
      <c r="BF249">
        <f>VLOOKUP($C249,'TIPI Scoring'!$C$1:$AB$1213,22,FALSE)</f>
        <v>3.5</v>
      </c>
      <c r="BG249">
        <f>VLOOKUP($C249,'TIPI Scoring'!$C$1:$AB$1213,23,FALSE)</f>
        <v>3.5</v>
      </c>
      <c r="BH249">
        <f>VLOOKUP($C249,'TIPI Scoring'!$C$1:$AB$1213,24,FALSE)</f>
        <v>3.5</v>
      </c>
      <c r="BI249">
        <f>VLOOKUP($C249,'TIPI Scoring'!$C$1:$AB$1213,25,FALSE)</f>
        <v>4.5</v>
      </c>
      <c r="BJ249">
        <f>VLOOKUP($C249,'TIPI Scoring'!$C$1:$AB$1213,26,FALSE)</f>
        <v>4.5</v>
      </c>
      <c r="BK249" t="s">
        <v>1651</v>
      </c>
      <c r="BL249" t="s">
        <v>1649</v>
      </c>
      <c r="BM249" t="s">
        <v>1649</v>
      </c>
      <c r="BN249" t="s">
        <v>1651</v>
      </c>
      <c r="BO249" t="s">
        <v>1651</v>
      </c>
      <c r="BP249">
        <v>1</v>
      </c>
    </row>
    <row r="250" spans="1:68" x14ac:dyDescent="0.2">
      <c r="A250">
        <v>249</v>
      </c>
      <c r="B250" s="2">
        <v>44095.670185185183</v>
      </c>
      <c r="C250" t="s">
        <v>367</v>
      </c>
      <c r="D250">
        <v>29</v>
      </c>
      <c r="E250">
        <v>5</v>
      </c>
      <c r="F250">
        <v>1</v>
      </c>
      <c r="G250">
        <v>1</v>
      </c>
      <c r="H250">
        <v>2</v>
      </c>
      <c r="I250">
        <v>1</v>
      </c>
      <c r="J250">
        <v>1</v>
      </c>
      <c r="L250">
        <v>1</v>
      </c>
      <c r="M250">
        <v>2</v>
      </c>
      <c r="N250">
        <v>1</v>
      </c>
      <c r="O250">
        <v>6</v>
      </c>
      <c r="P250">
        <v>7</v>
      </c>
      <c r="Q250">
        <v>5</v>
      </c>
      <c r="R250">
        <v>7</v>
      </c>
      <c r="S250">
        <v>7</v>
      </c>
      <c r="T250">
        <v>7</v>
      </c>
      <c r="U250">
        <v>7</v>
      </c>
      <c r="V250">
        <v>7</v>
      </c>
      <c r="W250">
        <v>7</v>
      </c>
      <c r="X250">
        <v>5</v>
      </c>
      <c r="Y250">
        <v>2002</v>
      </c>
      <c r="Z250">
        <v>1</v>
      </c>
      <c r="AA250">
        <v>1</v>
      </c>
      <c r="AE250">
        <v>1</v>
      </c>
      <c r="AF250">
        <v>1</v>
      </c>
      <c r="AG250">
        <v>1</v>
      </c>
      <c r="AH250">
        <v>1</v>
      </c>
      <c r="AI250">
        <v>1</v>
      </c>
      <c r="AO250">
        <v>1</v>
      </c>
      <c r="AP250">
        <v>1</v>
      </c>
      <c r="AT250">
        <v>1</v>
      </c>
      <c r="AZ250">
        <v>1</v>
      </c>
      <c r="BE250" t="s">
        <v>66</v>
      </c>
      <c r="BF250">
        <f>VLOOKUP($C250,'TIPI Scoring'!$C$1:$AB$1213,22,FALSE)</f>
        <v>3.5</v>
      </c>
      <c r="BG250">
        <f>VLOOKUP($C250,'TIPI Scoring'!$C$1:$AB$1213,23,FALSE)</f>
        <v>4</v>
      </c>
      <c r="BH250">
        <f>VLOOKUP($C250,'TIPI Scoring'!$C$1:$AB$1213,24,FALSE)</f>
        <v>3</v>
      </c>
      <c r="BI250">
        <f>VLOOKUP($C250,'TIPI Scoring'!$C$1:$AB$1213,25,FALSE)</f>
        <v>4</v>
      </c>
      <c r="BJ250">
        <f>VLOOKUP($C250,'TIPI Scoring'!$C$1:$AB$1213,26,FALSE)</f>
        <v>5</v>
      </c>
      <c r="BK250" t="s">
        <v>1651</v>
      </c>
      <c r="BL250" t="s">
        <v>1649</v>
      </c>
      <c r="BM250" t="s">
        <v>1649</v>
      </c>
      <c r="BN250" t="s">
        <v>1651</v>
      </c>
      <c r="BO250" t="s">
        <v>1651</v>
      </c>
      <c r="BP250">
        <v>1</v>
      </c>
    </row>
    <row r="251" spans="1:68" x14ac:dyDescent="0.2">
      <c r="A251">
        <v>250</v>
      </c>
      <c r="B251" s="2">
        <v>44095.67046296296</v>
      </c>
      <c r="C251" t="s">
        <v>368</v>
      </c>
      <c r="D251">
        <v>37</v>
      </c>
      <c r="E251">
        <v>16</v>
      </c>
      <c r="F251">
        <v>1</v>
      </c>
      <c r="G251">
        <v>1</v>
      </c>
      <c r="H251">
        <v>2</v>
      </c>
      <c r="I251">
        <v>1</v>
      </c>
      <c r="J251">
        <v>1</v>
      </c>
      <c r="L251">
        <v>1</v>
      </c>
      <c r="M251">
        <v>10</v>
      </c>
      <c r="N251">
        <v>1</v>
      </c>
      <c r="O251">
        <v>6</v>
      </c>
      <c r="P251">
        <v>7</v>
      </c>
      <c r="Q251">
        <v>7</v>
      </c>
      <c r="R251">
        <v>7</v>
      </c>
      <c r="S251">
        <v>6</v>
      </c>
      <c r="T251">
        <v>7</v>
      </c>
      <c r="U251">
        <v>7</v>
      </c>
      <c r="V251">
        <v>6</v>
      </c>
      <c r="W251">
        <v>7</v>
      </c>
      <c r="X251">
        <v>6</v>
      </c>
      <c r="Y251">
        <v>2018</v>
      </c>
      <c r="Z251">
        <v>1</v>
      </c>
      <c r="AA251">
        <v>1</v>
      </c>
      <c r="AE251">
        <v>1</v>
      </c>
      <c r="AF251">
        <v>1</v>
      </c>
      <c r="AG251">
        <v>1</v>
      </c>
      <c r="AH251">
        <v>1</v>
      </c>
      <c r="AJ251">
        <v>1</v>
      </c>
      <c r="AL251">
        <v>1</v>
      </c>
      <c r="AO251">
        <v>1</v>
      </c>
      <c r="AP251">
        <v>1</v>
      </c>
      <c r="AQ251">
        <v>1</v>
      </c>
      <c r="AS251">
        <v>1</v>
      </c>
      <c r="AZ251">
        <v>1</v>
      </c>
      <c r="BE251" t="s">
        <v>63</v>
      </c>
      <c r="BF251">
        <f>VLOOKUP($C251,'TIPI Scoring'!$C$1:$AB$1213,22,FALSE)</f>
        <v>3.5</v>
      </c>
      <c r="BG251">
        <f>VLOOKUP($C251,'TIPI Scoring'!$C$1:$AB$1213,23,FALSE)</f>
        <v>4</v>
      </c>
      <c r="BH251">
        <f>VLOOKUP($C251,'TIPI Scoring'!$C$1:$AB$1213,24,FALSE)</f>
        <v>4.5</v>
      </c>
      <c r="BI251">
        <f>VLOOKUP($C251,'TIPI Scoring'!$C$1:$AB$1213,25,FALSE)</f>
        <v>4</v>
      </c>
      <c r="BJ251">
        <f>VLOOKUP($C251,'TIPI Scoring'!$C$1:$AB$1213,26,FALSE)</f>
        <v>4</v>
      </c>
      <c r="BK251" t="s">
        <v>1651</v>
      </c>
      <c r="BL251" t="s">
        <v>1649</v>
      </c>
      <c r="BM251" t="s">
        <v>1651</v>
      </c>
      <c r="BN251" t="s">
        <v>1651</v>
      </c>
      <c r="BO251" t="s">
        <v>1649</v>
      </c>
      <c r="BP251">
        <v>1</v>
      </c>
    </row>
    <row r="252" spans="1:68" x14ac:dyDescent="0.2">
      <c r="A252">
        <v>251</v>
      </c>
      <c r="B252" s="2">
        <v>44095.670787037037</v>
      </c>
      <c r="C252" t="s">
        <v>369</v>
      </c>
      <c r="D252">
        <v>25</v>
      </c>
      <c r="E252">
        <v>32</v>
      </c>
      <c r="F252">
        <v>1</v>
      </c>
      <c r="G252">
        <v>1</v>
      </c>
      <c r="H252">
        <v>1</v>
      </c>
      <c r="I252">
        <v>0</v>
      </c>
      <c r="J252">
        <v>1</v>
      </c>
      <c r="L252">
        <v>1</v>
      </c>
      <c r="M252">
        <v>25</v>
      </c>
      <c r="N252">
        <v>1</v>
      </c>
      <c r="O252">
        <v>3</v>
      </c>
      <c r="P252">
        <v>4</v>
      </c>
      <c r="Q252">
        <v>3</v>
      </c>
      <c r="R252">
        <v>5</v>
      </c>
      <c r="S252">
        <v>1</v>
      </c>
      <c r="T252">
        <v>6</v>
      </c>
      <c r="U252">
        <v>3</v>
      </c>
      <c r="V252">
        <v>5</v>
      </c>
      <c r="W252">
        <v>7</v>
      </c>
      <c r="X252">
        <v>4</v>
      </c>
      <c r="Y252">
        <v>2020</v>
      </c>
      <c r="Z252">
        <v>1</v>
      </c>
      <c r="AA252">
        <v>14</v>
      </c>
      <c r="AE252">
        <v>3</v>
      </c>
      <c r="AF252">
        <v>3</v>
      </c>
      <c r="AG252">
        <v>3</v>
      </c>
      <c r="AH252">
        <v>2</v>
      </c>
      <c r="AN252">
        <v>1</v>
      </c>
      <c r="AO252">
        <v>4</v>
      </c>
      <c r="AW252">
        <v>1</v>
      </c>
      <c r="BD252">
        <v>1</v>
      </c>
      <c r="BE252" t="s">
        <v>58</v>
      </c>
      <c r="BF252">
        <f>VLOOKUP($C252,'TIPI Scoring'!$C$1:$AB$1213,22,FALSE)</f>
        <v>2.5</v>
      </c>
      <c r="BG252">
        <f>VLOOKUP($C252,'TIPI Scoring'!$C$1:$AB$1213,23,FALSE)</f>
        <v>3.5</v>
      </c>
      <c r="BH252">
        <f>VLOOKUP($C252,'TIPI Scoring'!$C$1:$AB$1213,24,FALSE)</f>
        <v>3</v>
      </c>
      <c r="BI252">
        <f>VLOOKUP($C252,'TIPI Scoring'!$C$1:$AB$1213,25,FALSE)</f>
        <v>5</v>
      </c>
      <c r="BJ252">
        <f>VLOOKUP($C252,'TIPI Scoring'!$C$1:$AB$1213,26,FALSE)</f>
        <v>2.5</v>
      </c>
      <c r="BK252" t="s">
        <v>1649</v>
      </c>
      <c r="BL252" t="s">
        <v>1649</v>
      </c>
      <c r="BM252" t="s">
        <v>1649</v>
      </c>
      <c r="BN252" t="s">
        <v>1650</v>
      </c>
      <c r="BO252" t="s">
        <v>1649</v>
      </c>
      <c r="BP252">
        <v>1</v>
      </c>
    </row>
    <row r="253" spans="1:68" x14ac:dyDescent="0.2">
      <c r="A253">
        <v>252</v>
      </c>
      <c r="B253" s="2">
        <v>44095.6719212963</v>
      </c>
      <c r="C253" t="s">
        <v>370</v>
      </c>
      <c r="D253">
        <v>33</v>
      </c>
      <c r="E253">
        <v>5</v>
      </c>
      <c r="F253">
        <v>2</v>
      </c>
      <c r="G253">
        <v>1</v>
      </c>
      <c r="H253">
        <v>8</v>
      </c>
      <c r="I253">
        <v>8</v>
      </c>
      <c r="J253">
        <v>2</v>
      </c>
      <c r="L253">
        <v>1</v>
      </c>
      <c r="M253">
        <v>0</v>
      </c>
      <c r="N253">
        <v>1</v>
      </c>
      <c r="O253">
        <v>6</v>
      </c>
      <c r="P253">
        <v>6</v>
      </c>
      <c r="Q253">
        <v>5</v>
      </c>
      <c r="R253">
        <v>6</v>
      </c>
      <c r="S253">
        <v>5</v>
      </c>
      <c r="T253">
        <v>6</v>
      </c>
      <c r="U253">
        <v>5</v>
      </c>
      <c r="V253">
        <v>6</v>
      </c>
      <c r="W253">
        <v>7</v>
      </c>
      <c r="X253">
        <v>6</v>
      </c>
      <c r="Y253">
        <v>2020</v>
      </c>
      <c r="Z253">
        <v>2</v>
      </c>
      <c r="AA253">
        <v>1</v>
      </c>
      <c r="AE253">
        <v>1</v>
      </c>
      <c r="AF253">
        <v>1</v>
      </c>
      <c r="AG253">
        <v>1</v>
      </c>
      <c r="AH253">
        <v>1</v>
      </c>
      <c r="AJ253">
        <v>1</v>
      </c>
      <c r="AO253">
        <v>2</v>
      </c>
      <c r="AR253">
        <v>1</v>
      </c>
      <c r="BA253">
        <v>1</v>
      </c>
      <c r="BE253" t="s">
        <v>66</v>
      </c>
      <c r="BF253">
        <f>VLOOKUP($C253,'TIPI Scoring'!$C$1:$AB$1213,22,FALSE)</f>
        <v>4</v>
      </c>
      <c r="BG253">
        <f>VLOOKUP($C253,'TIPI Scoring'!$C$1:$AB$1213,23,FALSE)</f>
        <v>3.5</v>
      </c>
      <c r="BH253">
        <f>VLOOKUP($C253,'TIPI Scoring'!$C$1:$AB$1213,24,FALSE)</f>
        <v>3.5</v>
      </c>
      <c r="BI253">
        <f>VLOOKUP($C253,'TIPI Scoring'!$C$1:$AB$1213,25,FALSE)</f>
        <v>4.5</v>
      </c>
      <c r="BJ253">
        <f>VLOOKUP($C253,'TIPI Scoring'!$C$1:$AB$1213,26,FALSE)</f>
        <v>3.5</v>
      </c>
      <c r="BK253" t="s">
        <v>1651</v>
      </c>
      <c r="BL253" t="s">
        <v>1649</v>
      </c>
      <c r="BM253" t="s">
        <v>1649</v>
      </c>
      <c r="BN253" t="s">
        <v>1651</v>
      </c>
      <c r="BO253" t="s">
        <v>1649</v>
      </c>
      <c r="BP253">
        <v>1</v>
      </c>
    </row>
    <row r="254" spans="1:68" x14ac:dyDescent="0.2">
      <c r="A254">
        <v>253</v>
      </c>
      <c r="B254" s="2">
        <v>44095.672129629631</v>
      </c>
      <c r="C254" t="s">
        <v>371</v>
      </c>
      <c r="D254">
        <v>35</v>
      </c>
      <c r="E254">
        <v>10</v>
      </c>
      <c r="F254">
        <v>1</v>
      </c>
      <c r="G254">
        <v>1</v>
      </c>
      <c r="H254">
        <v>2</v>
      </c>
      <c r="I254">
        <v>1</v>
      </c>
      <c r="J254">
        <v>1</v>
      </c>
      <c r="L254">
        <v>1</v>
      </c>
      <c r="M254">
        <v>3</v>
      </c>
      <c r="N254">
        <v>1</v>
      </c>
      <c r="O254">
        <v>7</v>
      </c>
      <c r="P254">
        <v>6</v>
      </c>
      <c r="Q254">
        <v>6</v>
      </c>
      <c r="R254">
        <v>6</v>
      </c>
      <c r="S254">
        <v>5</v>
      </c>
      <c r="T254">
        <v>7</v>
      </c>
      <c r="U254">
        <v>6</v>
      </c>
      <c r="V254">
        <v>6</v>
      </c>
      <c r="W254">
        <v>7</v>
      </c>
      <c r="X254">
        <v>7</v>
      </c>
      <c r="Y254">
        <v>2019</v>
      </c>
      <c r="Z254">
        <v>1</v>
      </c>
      <c r="AA254">
        <v>1</v>
      </c>
      <c r="AE254">
        <v>2</v>
      </c>
      <c r="AF254">
        <v>3</v>
      </c>
      <c r="AG254">
        <v>2</v>
      </c>
      <c r="AH254">
        <v>1</v>
      </c>
      <c r="AL254">
        <v>1</v>
      </c>
      <c r="AO254">
        <v>5</v>
      </c>
      <c r="AR254">
        <v>1</v>
      </c>
      <c r="AU254">
        <v>1</v>
      </c>
      <c r="AW254">
        <v>1</v>
      </c>
      <c r="BA254">
        <v>1</v>
      </c>
      <c r="BE254" t="s">
        <v>61</v>
      </c>
      <c r="BF254">
        <f>VLOOKUP($C254,'TIPI Scoring'!$C$1:$AB$1213,22,FALSE)</f>
        <v>4</v>
      </c>
      <c r="BG254">
        <f>VLOOKUP($C254,'TIPI Scoring'!$C$1:$AB$1213,23,FALSE)</f>
        <v>4</v>
      </c>
      <c r="BH254">
        <f>VLOOKUP($C254,'TIPI Scoring'!$C$1:$AB$1213,24,FALSE)</f>
        <v>4</v>
      </c>
      <c r="BI254">
        <f>VLOOKUP($C254,'TIPI Scoring'!$C$1:$AB$1213,25,FALSE)</f>
        <v>4.5</v>
      </c>
      <c r="BJ254">
        <f>VLOOKUP($C254,'TIPI Scoring'!$C$1:$AB$1213,26,FALSE)</f>
        <v>3</v>
      </c>
      <c r="BK254" t="s">
        <v>1651</v>
      </c>
      <c r="BL254" t="s">
        <v>1649</v>
      </c>
      <c r="BM254" t="s">
        <v>1649</v>
      </c>
      <c r="BN254" t="s">
        <v>1651</v>
      </c>
      <c r="BO254" t="s">
        <v>1649</v>
      </c>
      <c r="BP254">
        <v>1</v>
      </c>
    </row>
    <row r="255" spans="1:68" x14ac:dyDescent="0.2">
      <c r="A255">
        <v>254</v>
      </c>
      <c r="B255" s="2">
        <v>44095.672280092593</v>
      </c>
      <c r="C255" t="s">
        <v>372</v>
      </c>
      <c r="D255">
        <v>25</v>
      </c>
      <c r="E255">
        <v>5</v>
      </c>
      <c r="F255">
        <v>1</v>
      </c>
      <c r="G255">
        <v>1</v>
      </c>
      <c r="H255">
        <v>2</v>
      </c>
      <c r="I255">
        <v>1</v>
      </c>
      <c r="J255">
        <v>1</v>
      </c>
      <c r="L255">
        <v>1</v>
      </c>
      <c r="M255">
        <v>5</v>
      </c>
      <c r="N255">
        <v>1</v>
      </c>
      <c r="O255">
        <v>6</v>
      </c>
      <c r="P255">
        <v>5</v>
      </c>
      <c r="Q255">
        <v>3</v>
      </c>
      <c r="R255">
        <v>6</v>
      </c>
      <c r="S255">
        <v>3</v>
      </c>
      <c r="T255">
        <v>6</v>
      </c>
      <c r="U255">
        <v>3</v>
      </c>
      <c r="V255">
        <v>5</v>
      </c>
      <c r="W255">
        <v>3</v>
      </c>
      <c r="X255">
        <v>5</v>
      </c>
      <c r="Y255">
        <v>2008</v>
      </c>
      <c r="Z255">
        <v>1</v>
      </c>
      <c r="AA255">
        <v>2</v>
      </c>
      <c r="AE255">
        <v>1</v>
      </c>
      <c r="AF255">
        <v>1</v>
      </c>
      <c r="AG255">
        <v>1</v>
      </c>
      <c r="AH255">
        <v>1</v>
      </c>
      <c r="AJ255">
        <v>1</v>
      </c>
      <c r="AO255">
        <v>2</v>
      </c>
      <c r="AR255">
        <v>1</v>
      </c>
      <c r="BA255">
        <v>1</v>
      </c>
      <c r="BE255" t="s">
        <v>66</v>
      </c>
      <c r="BF255">
        <f>VLOOKUP($C255,'TIPI Scoring'!$C$1:$AB$1213,22,FALSE)</f>
        <v>4</v>
      </c>
      <c r="BG255">
        <f>VLOOKUP($C255,'TIPI Scoring'!$C$1:$AB$1213,23,FALSE)</f>
        <v>3</v>
      </c>
      <c r="BH255">
        <f>VLOOKUP($C255,'TIPI Scoring'!$C$1:$AB$1213,24,FALSE)</f>
        <v>3</v>
      </c>
      <c r="BI255">
        <f>VLOOKUP($C255,'TIPI Scoring'!$C$1:$AB$1213,25,FALSE)</f>
        <v>2.5</v>
      </c>
      <c r="BJ255">
        <f>VLOOKUP($C255,'TIPI Scoring'!$C$1:$AB$1213,26,FALSE)</f>
        <v>3</v>
      </c>
      <c r="BK255" t="s">
        <v>1651</v>
      </c>
      <c r="BL255" t="s">
        <v>1649</v>
      </c>
      <c r="BM255" t="s">
        <v>1649</v>
      </c>
      <c r="BN255" t="s">
        <v>1649</v>
      </c>
      <c r="BO255" t="s">
        <v>1649</v>
      </c>
      <c r="BP255">
        <v>1</v>
      </c>
    </row>
    <row r="256" spans="1:68" x14ac:dyDescent="0.2">
      <c r="A256">
        <v>255</v>
      </c>
      <c r="B256" s="2">
        <v>44095.672442129631</v>
      </c>
      <c r="C256" t="s">
        <v>373</v>
      </c>
      <c r="D256">
        <v>37</v>
      </c>
      <c r="E256">
        <v>1</v>
      </c>
      <c r="F256">
        <v>1</v>
      </c>
      <c r="G256">
        <v>1</v>
      </c>
      <c r="H256">
        <v>1</v>
      </c>
      <c r="I256">
        <v>2</v>
      </c>
      <c r="J256">
        <v>1</v>
      </c>
      <c r="L256">
        <v>2</v>
      </c>
      <c r="M256">
        <v>10</v>
      </c>
      <c r="N256">
        <v>1</v>
      </c>
      <c r="O256">
        <v>1</v>
      </c>
      <c r="P256">
        <v>5</v>
      </c>
      <c r="Q256">
        <v>5</v>
      </c>
      <c r="R256">
        <v>5</v>
      </c>
      <c r="S256">
        <v>5</v>
      </c>
      <c r="T256">
        <v>7</v>
      </c>
      <c r="U256">
        <v>3</v>
      </c>
      <c r="V256">
        <v>1</v>
      </c>
      <c r="W256">
        <v>1</v>
      </c>
      <c r="X256">
        <v>1</v>
      </c>
      <c r="Y256">
        <v>2017</v>
      </c>
      <c r="Z256">
        <v>1</v>
      </c>
      <c r="AA256">
        <v>7</v>
      </c>
      <c r="AE256">
        <v>1</v>
      </c>
      <c r="AF256">
        <v>2</v>
      </c>
      <c r="AG256">
        <v>1</v>
      </c>
      <c r="AH256">
        <v>1</v>
      </c>
      <c r="AJ256">
        <v>1</v>
      </c>
      <c r="AM256">
        <v>1</v>
      </c>
      <c r="AO256">
        <v>1</v>
      </c>
      <c r="AT256">
        <v>1</v>
      </c>
      <c r="AU256">
        <v>1</v>
      </c>
      <c r="AX256">
        <v>1</v>
      </c>
      <c r="BB256">
        <v>1</v>
      </c>
      <c r="BC256">
        <v>1</v>
      </c>
      <c r="BE256" t="s">
        <v>61</v>
      </c>
      <c r="BF256">
        <f>VLOOKUP($C256,'TIPI Scoring'!$C$1:$AB$1213,22,FALSE)</f>
        <v>1</v>
      </c>
      <c r="BG256">
        <f>VLOOKUP($C256,'TIPI Scoring'!$C$1:$AB$1213,23,FALSE)</f>
        <v>3</v>
      </c>
      <c r="BH256">
        <f>VLOOKUP($C256,'TIPI Scoring'!$C$1:$AB$1213,24,FALSE)</f>
        <v>6</v>
      </c>
      <c r="BI256">
        <f>VLOOKUP($C256,'TIPI Scoring'!$C$1:$AB$1213,25,FALSE)</f>
        <v>2</v>
      </c>
      <c r="BJ256">
        <f>VLOOKUP($C256,'TIPI Scoring'!$C$1:$AB$1213,26,FALSE)</f>
        <v>6</v>
      </c>
      <c r="BK256" t="s">
        <v>1649</v>
      </c>
      <c r="BL256" t="s">
        <v>1649</v>
      </c>
      <c r="BM256" t="s">
        <v>1650</v>
      </c>
      <c r="BN256" t="s">
        <v>1649</v>
      </c>
      <c r="BO256" t="s">
        <v>1650</v>
      </c>
      <c r="BP256">
        <v>5</v>
      </c>
    </row>
    <row r="257" spans="1:68" x14ac:dyDescent="0.2">
      <c r="A257">
        <v>256</v>
      </c>
      <c r="B257" s="2">
        <v>44095.673148148147</v>
      </c>
      <c r="C257" t="s">
        <v>374</v>
      </c>
      <c r="D257">
        <v>32</v>
      </c>
      <c r="E257">
        <v>5</v>
      </c>
      <c r="F257">
        <v>1</v>
      </c>
      <c r="G257">
        <v>1</v>
      </c>
      <c r="H257">
        <v>2</v>
      </c>
      <c r="I257">
        <v>2</v>
      </c>
      <c r="J257">
        <v>1</v>
      </c>
      <c r="L257">
        <v>2</v>
      </c>
      <c r="M257">
        <v>5</v>
      </c>
      <c r="N257">
        <v>1</v>
      </c>
      <c r="O257">
        <v>5</v>
      </c>
      <c r="P257">
        <v>5</v>
      </c>
      <c r="Q257">
        <v>6</v>
      </c>
      <c r="R257">
        <v>6</v>
      </c>
      <c r="S257">
        <v>3</v>
      </c>
      <c r="T257">
        <v>4</v>
      </c>
      <c r="U257">
        <v>5</v>
      </c>
      <c r="V257">
        <v>7</v>
      </c>
      <c r="W257">
        <v>6</v>
      </c>
      <c r="X257">
        <v>5</v>
      </c>
      <c r="Y257">
        <v>2016</v>
      </c>
      <c r="Z257">
        <v>2</v>
      </c>
      <c r="AA257">
        <v>5</v>
      </c>
      <c r="AE257">
        <v>1</v>
      </c>
      <c r="AF257">
        <v>1</v>
      </c>
      <c r="AG257">
        <v>1</v>
      </c>
      <c r="AH257">
        <v>1</v>
      </c>
      <c r="AI257">
        <v>1</v>
      </c>
      <c r="AJ257">
        <v>1</v>
      </c>
      <c r="AL257">
        <v>1</v>
      </c>
      <c r="AO257">
        <v>2</v>
      </c>
      <c r="AR257">
        <v>1</v>
      </c>
      <c r="AT257">
        <v>1</v>
      </c>
      <c r="AU257">
        <v>1</v>
      </c>
      <c r="AZ257">
        <v>1</v>
      </c>
      <c r="BB257">
        <v>1</v>
      </c>
      <c r="BE257" t="s">
        <v>66</v>
      </c>
      <c r="BF257">
        <f>VLOOKUP($C257,'TIPI Scoring'!$C$1:$AB$1213,22,FALSE)</f>
        <v>4.5</v>
      </c>
      <c r="BG257">
        <f>VLOOKUP($C257,'TIPI Scoring'!$C$1:$AB$1213,23,FALSE)</f>
        <v>4</v>
      </c>
      <c r="BH257">
        <f>VLOOKUP($C257,'TIPI Scoring'!$C$1:$AB$1213,24,FALSE)</f>
        <v>3.5</v>
      </c>
      <c r="BI257">
        <f>VLOOKUP($C257,'TIPI Scoring'!$C$1:$AB$1213,25,FALSE)</f>
        <v>4</v>
      </c>
      <c r="BJ257">
        <f>VLOOKUP($C257,'TIPI Scoring'!$C$1:$AB$1213,26,FALSE)</f>
        <v>3</v>
      </c>
      <c r="BK257" t="s">
        <v>1650</v>
      </c>
      <c r="BL257" t="s">
        <v>1649</v>
      </c>
      <c r="BM257" t="s">
        <v>1649</v>
      </c>
      <c r="BN257" t="s">
        <v>1651</v>
      </c>
      <c r="BO257" t="s">
        <v>1649</v>
      </c>
      <c r="BP257">
        <v>1</v>
      </c>
    </row>
    <row r="258" spans="1:68" x14ac:dyDescent="0.2">
      <c r="A258">
        <v>257</v>
      </c>
      <c r="B258" s="2">
        <v>44095.673171296294</v>
      </c>
      <c r="C258" t="s">
        <v>375</v>
      </c>
      <c r="D258">
        <v>35</v>
      </c>
      <c r="E258">
        <v>5</v>
      </c>
      <c r="F258">
        <v>1</v>
      </c>
      <c r="G258">
        <v>1</v>
      </c>
      <c r="H258">
        <v>2</v>
      </c>
      <c r="I258">
        <v>3</v>
      </c>
      <c r="J258">
        <v>1</v>
      </c>
      <c r="L258">
        <v>1</v>
      </c>
      <c r="M258">
        <v>12</v>
      </c>
      <c r="N258">
        <v>2</v>
      </c>
      <c r="O258">
        <v>3</v>
      </c>
      <c r="P258">
        <v>2</v>
      </c>
      <c r="Q258">
        <v>3</v>
      </c>
      <c r="R258">
        <v>2</v>
      </c>
      <c r="S258">
        <v>3</v>
      </c>
      <c r="T258">
        <v>3</v>
      </c>
      <c r="U258">
        <v>3</v>
      </c>
      <c r="V258">
        <v>2</v>
      </c>
      <c r="W258">
        <v>2</v>
      </c>
      <c r="X258">
        <v>2</v>
      </c>
      <c r="Y258">
        <v>2007</v>
      </c>
      <c r="Z258">
        <v>1</v>
      </c>
      <c r="AA258">
        <v>3</v>
      </c>
      <c r="AE258">
        <v>1</v>
      </c>
      <c r="AF258">
        <v>1</v>
      </c>
      <c r="AG258">
        <v>1</v>
      </c>
      <c r="AH258">
        <v>2</v>
      </c>
      <c r="AJ258">
        <v>1</v>
      </c>
      <c r="AL258">
        <v>1</v>
      </c>
      <c r="AO258">
        <v>1</v>
      </c>
      <c r="AR258">
        <v>1</v>
      </c>
      <c r="AU258">
        <v>1</v>
      </c>
      <c r="AW258">
        <v>1</v>
      </c>
      <c r="AZ258">
        <v>1</v>
      </c>
      <c r="BA258">
        <v>1</v>
      </c>
      <c r="BE258" t="s">
        <v>66</v>
      </c>
      <c r="BF258">
        <f>VLOOKUP($C258,'TIPI Scoring'!$C$1:$AB$1213,22,FALSE)</f>
        <v>4</v>
      </c>
      <c r="BG258">
        <f>VLOOKUP($C258,'TIPI Scoring'!$C$1:$AB$1213,23,FALSE)</f>
        <v>4.5</v>
      </c>
      <c r="BH258">
        <f>VLOOKUP($C258,'TIPI Scoring'!$C$1:$AB$1213,24,FALSE)</f>
        <v>4.5</v>
      </c>
      <c r="BI258">
        <f>VLOOKUP($C258,'TIPI Scoring'!$C$1:$AB$1213,25,FALSE)</f>
        <v>4</v>
      </c>
      <c r="BJ258">
        <f>VLOOKUP($C258,'TIPI Scoring'!$C$1:$AB$1213,26,FALSE)</f>
        <v>4.5</v>
      </c>
      <c r="BK258" t="s">
        <v>1651</v>
      </c>
      <c r="BL258" t="s">
        <v>1651</v>
      </c>
      <c r="BM258" t="s">
        <v>1651</v>
      </c>
      <c r="BN258" t="s">
        <v>1651</v>
      </c>
      <c r="BO258" t="s">
        <v>1651</v>
      </c>
      <c r="BP258">
        <v>1</v>
      </c>
    </row>
    <row r="259" spans="1:68" x14ac:dyDescent="0.2">
      <c r="A259">
        <v>258</v>
      </c>
      <c r="B259" s="2">
        <v>44095.673229166663</v>
      </c>
      <c r="C259" t="s">
        <v>376</v>
      </c>
      <c r="D259">
        <v>35</v>
      </c>
      <c r="E259">
        <v>9</v>
      </c>
      <c r="F259">
        <v>2</v>
      </c>
      <c r="G259">
        <v>1</v>
      </c>
      <c r="H259">
        <v>1</v>
      </c>
      <c r="I259">
        <v>0</v>
      </c>
      <c r="J259">
        <v>1</v>
      </c>
      <c r="L259">
        <v>1</v>
      </c>
      <c r="M259">
        <v>0</v>
      </c>
      <c r="N259">
        <v>1</v>
      </c>
      <c r="O259">
        <v>7</v>
      </c>
      <c r="P259">
        <v>6</v>
      </c>
      <c r="Q259">
        <v>6</v>
      </c>
      <c r="R259">
        <v>6</v>
      </c>
      <c r="S259">
        <v>7</v>
      </c>
      <c r="T259">
        <v>7</v>
      </c>
      <c r="U259">
        <v>7</v>
      </c>
      <c r="V259">
        <v>7</v>
      </c>
      <c r="W259">
        <v>6</v>
      </c>
      <c r="X259">
        <v>7</v>
      </c>
      <c r="Y259">
        <v>1985</v>
      </c>
      <c r="Z259">
        <v>1</v>
      </c>
      <c r="AA259">
        <v>1</v>
      </c>
      <c r="AE259">
        <v>1</v>
      </c>
      <c r="AF259">
        <v>1</v>
      </c>
      <c r="AG259">
        <v>1</v>
      </c>
      <c r="AH259">
        <v>1</v>
      </c>
      <c r="AI259">
        <v>1</v>
      </c>
      <c r="AO259">
        <v>2</v>
      </c>
      <c r="AQ259">
        <v>1</v>
      </c>
      <c r="AR259">
        <v>1</v>
      </c>
      <c r="AS259">
        <v>1</v>
      </c>
      <c r="BA259">
        <v>1</v>
      </c>
      <c r="BE259" t="s">
        <v>61</v>
      </c>
      <c r="BF259">
        <f>VLOOKUP($C259,'TIPI Scoring'!$C$1:$AB$1213,22,FALSE)</f>
        <v>4</v>
      </c>
      <c r="BG259">
        <f>VLOOKUP($C259,'TIPI Scoring'!$C$1:$AB$1213,23,FALSE)</f>
        <v>4.5</v>
      </c>
      <c r="BH259">
        <f>VLOOKUP($C259,'TIPI Scoring'!$C$1:$AB$1213,24,FALSE)</f>
        <v>3.5</v>
      </c>
      <c r="BI259">
        <f>VLOOKUP($C259,'TIPI Scoring'!$C$1:$AB$1213,25,FALSE)</f>
        <v>4</v>
      </c>
      <c r="BJ259">
        <f>VLOOKUP($C259,'TIPI Scoring'!$C$1:$AB$1213,26,FALSE)</f>
        <v>4</v>
      </c>
      <c r="BK259" t="s">
        <v>1651</v>
      </c>
      <c r="BL259" t="s">
        <v>1651</v>
      </c>
      <c r="BM259" t="s">
        <v>1649</v>
      </c>
      <c r="BN259" t="s">
        <v>1651</v>
      </c>
      <c r="BO259" t="s">
        <v>1649</v>
      </c>
      <c r="BP259">
        <v>1</v>
      </c>
    </row>
    <row r="260" spans="1:68" x14ac:dyDescent="0.2">
      <c r="A260">
        <v>259</v>
      </c>
      <c r="B260" s="2">
        <v>44095.673668981479</v>
      </c>
      <c r="C260" t="s">
        <v>377</v>
      </c>
      <c r="D260">
        <v>40</v>
      </c>
      <c r="E260">
        <v>9</v>
      </c>
      <c r="F260">
        <v>1</v>
      </c>
      <c r="G260">
        <v>1</v>
      </c>
      <c r="H260">
        <v>2</v>
      </c>
      <c r="I260">
        <v>1</v>
      </c>
      <c r="J260">
        <v>1</v>
      </c>
      <c r="L260">
        <v>1</v>
      </c>
      <c r="M260">
        <v>4</v>
      </c>
      <c r="N260">
        <v>1</v>
      </c>
      <c r="O260">
        <v>6</v>
      </c>
      <c r="P260">
        <v>1</v>
      </c>
      <c r="Q260">
        <v>7</v>
      </c>
      <c r="R260">
        <v>1</v>
      </c>
      <c r="S260">
        <v>6</v>
      </c>
      <c r="T260">
        <v>5</v>
      </c>
      <c r="U260">
        <v>6</v>
      </c>
      <c r="V260">
        <v>1</v>
      </c>
      <c r="W260">
        <v>7</v>
      </c>
      <c r="X260">
        <v>3</v>
      </c>
      <c r="Y260">
        <v>2018</v>
      </c>
      <c r="Z260">
        <v>1</v>
      </c>
      <c r="AA260">
        <v>1</v>
      </c>
      <c r="AE260">
        <v>3</v>
      </c>
      <c r="AF260">
        <v>1</v>
      </c>
      <c r="AG260">
        <v>1</v>
      </c>
      <c r="AH260">
        <v>3</v>
      </c>
      <c r="AJ260">
        <v>1</v>
      </c>
      <c r="AK260">
        <v>1</v>
      </c>
      <c r="AM260">
        <v>1</v>
      </c>
      <c r="AO260">
        <v>4</v>
      </c>
      <c r="AP260">
        <v>1</v>
      </c>
      <c r="AR260">
        <v>1</v>
      </c>
      <c r="AU260">
        <v>1</v>
      </c>
      <c r="AZ260">
        <v>1</v>
      </c>
      <c r="BA260">
        <v>1</v>
      </c>
      <c r="BB260">
        <v>1</v>
      </c>
      <c r="BE260" t="s">
        <v>61</v>
      </c>
      <c r="BF260">
        <f>VLOOKUP($C260,'TIPI Scoring'!$C$1:$AB$1213,22,FALSE)</f>
        <v>4.5</v>
      </c>
      <c r="BG260">
        <f>VLOOKUP($C260,'TIPI Scoring'!$C$1:$AB$1213,23,FALSE)</f>
        <v>6.5</v>
      </c>
      <c r="BH260">
        <f>VLOOKUP($C260,'TIPI Scoring'!$C$1:$AB$1213,24,FALSE)</f>
        <v>7</v>
      </c>
      <c r="BI260">
        <f>VLOOKUP($C260,'TIPI Scoring'!$C$1:$AB$1213,25,FALSE)</f>
        <v>7</v>
      </c>
      <c r="BJ260">
        <f>VLOOKUP($C260,'TIPI Scoring'!$C$1:$AB$1213,26,FALSE)</f>
        <v>5.5</v>
      </c>
      <c r="BK260" t="s">
        <v>1650</v>
      </c>
      <c r="BL260" t="s">
        <v>1648</v>
      </c>
      <c r="BM260" t="s">
        <v>1648</v>
      </c>
      <c r="BN260" t="s">
        <v>1648</v>
      </c>
      <c r="BO260" t="s">
        <v>1650</v>
      </c>
      <c r="BP260">
        <v>8</v>
      </c>
    </row>
    <row r="261" spans="1:68" x14ac:dyDescent="0.2">
      <c r="A261">
        <v>260</v>
      </c>
      <c r="B261" s="2">
        <v>44095.673680555556</v>
      </c>
      <c r="C261" t="s">
        <v>378</v>
      </c>
      <c r="D261">
        <v>35</v>
      </c>
      <c r="E261">
        <v>32</v>
      </c>
      <c r="F261">
        <v>1</v>
      </c>
      <c r="G261">
        <v>1</v>
      </c>
      <c r="H261">
        <v>2</v>
      </c>
      <c r="I261">
        <v>2</v>
      </c>
      <c r="J261">
        <v>1</v>
      </c>
      <c r="L261">
        <v>1</v>
      </c>
      <c r="M261">
        <v>13</v>
      </c>
      <c r="N261">
        <v>1</v>
      </c>
      <c r="O261">
        <v>3</v>
      </c>
      <c r="P261">
        <v>7</v>
      </c>
      <c r="Q261">
        <v>6</v>
      </c>
      <c r="R261">
        <v>2</v>
      </c>
      <c r="S261">
        <v>4</v>
      </c>
      <c r="T261">
        <v>5</v>
      </c>
      <c r="U261">
        <v>6</v>
      </c>
      <c r="V261">
        <v>5</v>
      </c>
      <c r="W261">
        <v>6</v>
      </c>
      <c r="X261">
        <v>3</v>
      </c>
      <c r="Y261">
        <v>2018</v>
      </c>
      <c r="Z261">
        <v>1</v>
      </c>
      <c r="AA261">
        <v>1</v>
      </c>
      <c r="AE261">
        <v>2</v>
      </c>
      <c r="AF261">
        <v>2</v>
      </c>
      <c r="AG261">
        <v>1</v>
      </c>
      <c r="AH261">
        <v>2</v>
      </c>
      <c r="AI261">
        <v>1</v>
      </c>
      <c r="AK261">
        <v>1</v>
      </c>
      <c r="AO261">
        <v>3</v>
      </c>
      <c r="AQ261">
        <v>1</v>
      </c>
      <c r="AZ261">
        <v>1</v>
      </c>
      <c r="BB261">
        <v>1</v>
      </c>
      <c r="BE261" t="s">
        <v>58</v>
      </c>
      <c r="BF261">
        <f>VLOOKUP($C261,'TIPI Scoring'!$C$1:$AB$1213,22,FALSE)</f>
        <v>3</v>
      </c>
      <c r="BG261">
        <f>VLOOKUP($C261,'TIPI Scoring'!$C$1:$AB$1213,23,FALSE)</f>
        <v>3.5</v>
      </c>
      <c r="BH261">
        <f>VLOOKUP($C261,'TIPI Scoring'!$C$1:$AB$1213,24,FALSE)</f>
        <v>4.5</v>
      </c>
      <c r="BI261">
        <f>VLOOKUP($C261,'TIPI Scoring'!$C$1:$AB$1213,25,FALSE)</f>
        <v>6</v>
      </c>
      <c r="BJ261">
        <f>VLOOKUP($C261,'TIPI Scoring'!$C$1:$AB$1213,26,FALSE)</f>
        <v>4.5</v>
      </c>
      <c r="BK261" t="s">
        <v>1651</v>
      </c>
      <c r="BL261" t="s">
        <v>1649</v>
      </c>
      <c r="BM261" t="s">
        <v>1651</v>
      </c>
      <c r="BN261" t="s">
        <v>1650</v>
      </c>
      <c r="BO261" t="s">
        <v>1651</v>
      </c>
      <c r="BP261">
        <v>3</v>
      </c>
    </row>
    <row r="262" spans="1:68" x14ac:dyDescent="0.2">
      <c r="A262">
        <v>261</v>
      </c>
      <c r="B262" s="2">
        <v>44095.674178240741</v>
      </c>
      <c r="C262" t="s">
        <v>379</v>
      </c>
      <c r="D262">
        <v>67</v>
      </c>
      <c r="E262">
        <v>28</v>
      </c>
      <c r="F262">
        <v>2</v>
      </c>
      <c r="G262">
        <v>1</v>
      </c>
      <c r="H262">
        <v>2</v>
      </c>
      <c r="I262">
        <v>0</v>
      </c>
      <c r="J262">
        <v>4</v>
      </c>
      <c r="L262">
        <v>2</v>
      </c>
      <c r="M262">
        <v>3</v>
      </c>
      <c r="N262">
        <v>2</v>
      </c>
      <c r="O262">
        <v>6</v>
      </c>
      <c r="P262">
        <v>2</v>
      </c>
      <c r="Q262">
        <v>7</v>
      </c>
      <c r="R262">
        <v>1</v>
      </c>
      <c r="S262">
        <v>4</v>
      </c>
      <c r="T262">
        <v>2</v>
      </c>
      <c r="U262">
        <v>7</v>
      </c>
      <c r="V262">
        <v>2</v>
      </c>
      <c r="W262">
        <v>6</v>
      </c>
      <c r="X262">
        <v>4</v>
      </c>
      <c r="Y262">
        <v>2017</v>
      </c>
      <c r="Z262">
        <v>2</v>
      </c>
      <c r="AA262">
        <v>9</v>
      </c>
      <c r="AE262">
        <v>2</v>
      </c>
      <c r="AF262">
        <v>3</v>
      </c>
      <c r="AG262">
        <v>2</v>
      </c>
      <c r="AH262">
        <v>2</v>
      </c>
      <c r="AN262">
        <v>1</v>
      </c>
      <c r="AO262">
        <v>4</v>
      </c>
      <c r="AT262">
        <v>1</v>
      </c>
      <c r="AU262">
        <v>1</v>
      </c>
      <c r="AX262">
        <v>1</v>
      </c>
      <c r="BA262">
        <v>1</v>
      </c>
      <c r="BE262" t="s">
        <v>66</v>
      </c>
      <c r="BF262">
        <f>VLOOKUP($C262,'TIPI Scoring'!$C$1:$AB$1213,22,FALSE)</f>
        <v>6</v>
      </c>
      <c r="BG262">
        <f>VLOOKUP($C262,'TIPI Scoring'!$C$1:$AB$1213,23,FALSE)</f>
        <v>6.5</v>
      </c>
      <c r="BH262">
        <f>VLOOKUP($C262,'TIPI Scoring'!$C$1:$AB$1213,24,FALSE)</f>
        <v>6.5</v>
      </c>
      <c r="BI262">
        <f>VLOOKUP($C262,'TIPI Scoring'!$C$1:$AB$1213,25,FALSE)</f>
        <v>6.5</v>
      </c>
      <c r="BJ262">
        <f>VLOOKUP($C262,'TIPI Scoring'!$C$1:$AB$1213,26,FALSE)</f>
        <v>4</v>
      </c>
      <c r="BK262" t="s">
        <v>1648</v>
      </c>
      <c r="BL262" t="s">
        <v>1648</v>
      </c>
      <c r="BM262" t="s">
        <v>1650</v>
      </c>
      <c r="BN262" t="s">
        <v>1648</v>
      </c>
      <c r="BO262" t="s">
        <v>1649</v>
      </c>
      <c r="BP262">
        <v>4</v>
      </c>
    </row>
    <row r="263" spans="1:68" x14ac:dyDescent="0.2">
      <c r="A263">
        <v>262</v>
      </c>
      <c r="B263" s="2">
        <v>44095.67491898148</v>
      </c>
      <c r="C263" t="s">
        <v>380</v>
      </c>
      <c r="D263">
        <v>33</v>
      </c>
      <c r="E263">
        <v>38</v>
      </c>
      <c r="F263">
        <v>1</v>
      </c>
      <c r="G263">
        <v>1</v>
      </c>
      <c r="H263">
        <v>1</v>
      </c>
      <c r="I263">
        <v>0</v>
      </c>
      <c r="J263">
        <v>1</v>
      </c>
      <c r="L263">
        <v>1</v>
      </c>
      <c r="M263">
        <v>0</v>
      </c>
      <c r="N263">
        <v>2</v>
      </c>
      <c r="O263">
        <v>4</v>
      </c>
      <c r="P263">
        <v>3</v>
      </c>
      <c r="Q263">
        <v>5</v>
      </c>
      <c r="R263">
        <v>3</v>
      </c>
      <c r="S263">
        <v>4</v>
      </c>
      <c r="T263">
        <v>5</v>
      </c>
      <c r="U263">
        <v>5</v>
      </c>
      <c r="V263">
        <v>3</v>
      </c>
      <c r="W263">
        <v>5</v>
      </c>
      <c r="X263">
        <v>3</v>
      </c>
      <c r="Y263">
        <v>2020</v>
      </c>
      <c r="Z263">
        <v>1</v>
      </c>
      <c r="AA263">
        <v>7</v>
      </c>
      <c r="AE263">
        <v>2</v>
      </c>
      <c r="AF263">
        <v>2</v>
      </c>
      <c r="AG263">
        <v>2</v>
      </c>
      <c r="AH263">
        <v>2</v>
      </c>
      <c r="AN263">
        <v>1</v>
      </c>
      <c r="AO263">
        <v>2</v>
      </c>
      <c r="AP263">
        <v>1</v>
      </c>
      <c r="AU263">
        <v>1</v>
      </c>
      <c r="AW263">
        <v>1</v>
      </c>
      <c r="BD263">
        <v>1</v>
      </c>
      <c r="BE263" t="s">
        <v>58</v>
      </c>
      <c r="BF263">
        <f>VLOOKUP($C263,'TIPI Scoring'!$C$1:$AB$1213,22,FALSE)</f>
        <v>3.5</v>
      </c>
      <c r="BG263">
        <f>VLOOKUP($C263,'TIPI Scoring'!$C$1:$AB$1213,23,FALSE)</f>
        <v>5</v>
      </c>
      <c r="BH263">
        <f>VLOOKUP($C263,'TIPI Scoring'!$C$1:$AB$1213,24,FALSE)</f>
        <v>5</v>
      </c>
      <c r="BI263">
        <f>VLOOKUP($C263,'TIPI Scoring'!$C$1:$AB$1213,25,FALSE)</f>
        <v>5</v>
      </c>
      <c r="BJ263">
        <f>VLOOKUP($C263,'TIPI Scoring'!$C$1:$AB$1213,26,FALSE)</f>
        <v>4.5</v>
      </c>
      <c r="BK263" t="s">
        <v>1651</v>
      </c>
      <c r="BL263" t="s">
        <v>1651</v>
      </c>
      <c r="BM263" t="s">
        <v>1651</v>
      </c>
      <c r="BN263" t="s">
        <v>1650</v>
      </c>
      <c r="BO263" t="s">
        <v>1651</v>
      </c>
      <c r="BP263">
        <v>3</v>
      </c>
    </row>
    <row r="264" spans="1:68" x14ac:dyDescent="0.2">
      <c r="A264">
        <v>263</v>
      </c>
      <c r="B264" s="2">
        <v>44095.675775462965</v>
      </c>
      <c r="C264" t="s">
        <v>381</v>
      </c>
      <c r="D264">
        <v>30</v>
      </c>
      <c r="E264">
        <v>1</v>
      </c>
      <c r="F264">
        <v>1</v>
      </c>
      <c r="G264">
        <v>1</v>
      </c>
      <c r="H264">
        <v>1</v>
      </c>
      <c r="I264">
        <v>1</v>
      </c>
      <c r="J264">
        <v>2</v>
      </c>
      <c r="L264">
        <v>1</v>
      </c>
      <c r="M264">
        <v>0</v>
      </c>
      <c r="N264">
        <v>1</v>
      </c>
      <c r="O264">
        <v>4</v>
      </c>
      <c r="P264">
        <v>5</v>
      </c>
      <c r="Q264">
        <v>6</v>
      </c>
      <c r="R264">
        <v>4</v>
      </c>
      <c r="S264">
        <v>4</v>
      </c>
      <c r="T264">
        <v>5</v>
      </c>
      <c r="U264">
        <v>5</v>
      </c>
      <c r="V264">
        <v>5</v>
      </c>
      <c r="W264">
        <v>6</v>
      </c>
      <c r="X264">
        <v>6</v>
      </c>
      <c r="Y264">
        <v>1989</v>
      </c>
      <c r="Z264">
        <v>2</v>
      </c>
      <c r="AA264">
        <v>9</v>
      </c>
      <c r="AE264">
        <v>1</v>
      </c>
      <c r="AF264">
        <v>1</v>
      </c>
      <c r="AG264">
        <v>1</v>
      </c>
      <c r="AH264">
        <v>1</v>
      </c>
      <c r="AI264">
        <v>1</v>
      </c>
      <c r="AO264">
        <v>2</v>
      </c>
      <c r="AQ264">
        <v>1</v>
      </c>
      <c r="AR264">
        <v>1</v>
      </c>
      <c r="BA264">
        <v>1</v>
      </c>
      <c r="BE264" t="s">
        <v>61</v>
      </c>
      <c r="BF264">
        <f>VLOOKUP($C264,'TIPI Scoring'!$C$1:$AB$1213,22,FALSE)</f>
        <v>3.5</v>
      </c>
      <c r="BG264">
        <f>VLOOKUP($C264,'TIPI Scoring'!$C$1:$AB$1213,23,FALSE)</f>
        <v>4</v>
      </c>
      <c r="BH264">
        <f>VLOOKUP($C264,'TIPI Scoring'!$C$1:$AB$1213,24,FALSE)</f>
        <v>4.5</v>
      </c>
      <c r="BI264">
        <f>VLOOKUP($C264,'TIPI Scoring'!$C$1:$AB$1213,25,FALSE)</f>
        <v>5</v>
      </c>
      <c r="BJ264">
        <f>VLOOKUP($C264,'TIPI Scoring'!$C$1:$AB$1213,26,FALSE)</f>
        <v>3</v>
      </c>
      <c r="BK264" t="s">
        <v>1651</v>
      </c>
      <c r="BL264" t="s">
        <v>1649</v>
      </c>
      <c r="BM264" t="s">
        <v>1651</v>
      </c>
      <c r="BN264" t="s">
        <v>1650</v>
      </c>
      <c r="BO264" t="s">
        <v>1649</v>
      </c>
      <c r="BP264">
        <v>1</v>
      </c>
    </row>
    <row r="265" spans="1:68" x14ac:dyDescent="0.2">
      <c r="A265">
        <v>264</v>
      </c>
      <c r="B265" s="2">
        <v>44095.677476851852</v>
      </c>
      <c r="C265" t="s">
        <v>382</v>
      </c>
      <c r="D265">
        <v>42</v>
      </c>
      <c r="E265">
        <v>40</v>
      </c>
      <c r="F265">
        <v>1</v>
      </c>
      <c r="G265">
        <v>1</v>
      </c>
      <c r="H265">
        <v>1</v>
      </c>
      <c r="I265">
        <v>2</v>
      </c>
      <c r="J265">
        <v>1</v>
      </c>
      <c r="L265">
        <v>1</v>
      </c>
      <c r="M265">
        <v>5</v>
      </c>
      <c r="N265">
        <v>2</v>
      </c>
      <c r="O265">
        <v>3</v>
      </c>
      <c r="P265">
        <v>2</v>
      </c>
      <c r="Q265">
        <v>7</v>
      </c>
      <c r="R265">
        <v>1</v>
      </c>
      <c r="S265">
        <v>6</v>
      </c>
      <c r="T265">
        <v>5</v>
      </c>
      <c r="U265">
        <v>6</v>
      </c>
      <c r="V265">
        <v>1</v>
      </c>
      <c r="W265">
        <v>6</v>
      </c>
      <c r="X265">
        <v>2</v>
      </c>
      <c r="Y265">
        <v>2015</v>
      </c>
      <c r="Z265">
        <v>1</v>
      </c>
      <c r="AA265">
        <v>10</v>
      </c>
      <c r="AE265">
        <v>2</v>
      </c>
      <c r="AF265">
        <v>2</v>
      </c>
      <c r="AG265">
        <v>2</v>
      </c>
      <c r="AH265">
        <v>2</v>
      </c>
      <c r="AM265">
        <v>1</v>
      </c>
      <c r="AO265">
        <v>2</v>
      </c>
      <c r="AT265">
        <v>1</v>
      </c>
      <c r="AU265">
        <v>1</v>
      </c>
      <c r="AY265">
        <v>1</v>
      </c>
      <c r="BA265">
        <v>1</v>
      </c>
      <c r="BC265">
        <v>1</v>
      </c>
      <c r="BE265" t="s">
        <v>61</v>
      </c>
      <c r="BF265">
        <f>VLOOKUP($C265,'TIPI Scoring'!$C$1:$AB$1213,22,FALSE)</f>
        <v>3</v>
      </c>
      <c r="BG265">
        <f>VLOOKUP($C265,'TIPI Scoring'!$C$1:$AB$1213,23,FALSE)</f>
        <v>6</v>
      </c>
      <c r="BH265">
        <f>VLOOKUP($C265,'TIPI Scoring'!$C$1:$AB$1213,24,FALSE)</f>
        <v>7</v>
      </c>
      <c r="BI265">
        <f>VLOOKUP($C265,'TIPI Scoring'!$C$1:$AB$1213,25,FALSE)</f>
        <v>6.5</v>
      </c>
      <c r="BJ265">
        <f>VLOOKUP($C265,'TIPI Scoring'!$C$1:$AB$1213,26,FALSE)</f>
        <v>6</v>
      </c>
      <c r="BK265" t="s">
        <v>1651</v>
      </c>
      <c r="BL265" t="s">
        <v>1650</v>
      </c>
      <c r="BM265" t="s">
        <v>1648</v>
      </c>
      <c r="BN265" t="s">
        <v>1648</v>
      </c>
      <c r="BO265" t="s">
        <v>1650</v>
      </c>
      <c r="BP265">
        <v>8</v>
      </c>
    </row>
    <row r="266" spans="1:68" x14ac:dyDescent="0.2">
      <c r="A266">
        <v>265</v>
      </c>
      <c r="B266" s="2">
        <v>44095.678148148145</v>
      </c>
      <c r="C266" t="s">
        <v>383</v>
      </c>
      <c r="D266">
        <v>48</v>
      </c>
      <c r="E266">
        <v>13</v>
      </c>
      <c r="F266">
        <v>2</v>
      </c>
      <c r="G266">
        <v>1</v>
      </c>
      <c r="H266">
        <v>1</v>
      </c>
      <c r="I266">
        <v>1</v>
      </c>
      <c r="J266">
        <v>1</v>
      </c>
      <c r="L266">
        <v>1</v>
      </c>
      <c r="M266">
        <v>0</v>
      </c>
      <c r="N266">
        <v>1</v>
      </c>
      <c r="O266">
        <v>6</v>
      </c>
      <c r="P266">
        <v>6</v>
      </c>
      <c r="Q266">
        <v>7</v>
      </c>
      <c r="R266">
        <v>6</v>
      </c>
      <c r="S266">
        <v>6</v>
      </c>
      <c r="T266">
        <v>7</v>
      </c>
      <c r="U266">
        <v>6</v>
      </c>
      <c r="V266">
        <v>7</v>
      </c>
      <c r="W266">
        <v>5</v>
      </c>
      <c r="X266">
        <v>5</v>
      </c>
      <c r="Y266">
        <v>1980</v>
      </c>
      <c r="Z266">
        <v>1</v>
      </c>
      <c r="AA266">
        <v>9</v>
      </c>
      <c r="AE266">
        <v>1</v>
      </c>
      <c r="AF266">
        <v>1</v>
      </c>
      <c r="AG266">
        <v>1</v>
      </c>
      <c r="AH266">
        <v>1</v>
      </c>
      <c r="AJ266">
        <v>1</v>
      </c>
      <c r="AK266">
        <v>1</v>
      </c>
      <c r="AL266">
        <v>1</v>
      </c>
      <c r="AM266">
        <v>1</v>
      </c>
      <c r="AO266">
        <v>3</v>
      </c>
      <c r="AR266">
        <v>1</v>
      </c>
      <c r="AS266">
        <v>1</v>
      </c>
      <c r="AT266">
        <v>1</v>
      </c>
      <c r="AZ266">
        <v>1</v>
      </c>
      <c r="BA266">
        <v>1</v>
      </c>
      <c r="BB266">
        <v>1</v>
      </c>
      <c r="BE266" t="s">
        <v>63</v>
      </c>
      <c r="BF266">
        <f>VLOOKUP($C266,'TIPI Scoring'!$C$1:$AB$1213,22,FALSE)</f>
        <v>3.5</v>
      </c>
      <c r="BG266">
        <f>VLOOKUP($C266,'TIPI Scoring'!$C$1:$AB$1213,23,FALSE)</f>
        <v>4</v>
      </c>
      <c r="BH266">
        <f>VLOOKUP($C266,'TIPI Scoring'!$C$1:$AB$1213,24,FALSE)</f>
        <v>4</v>
      </c>
      <c r="BI266">
        <f>VLOOKUP($C266,'TIPI Scoring'!$C$1:$AB$1213,25,FALSE)</f>
        <v>3.5</v>
      </c>
      <c r="BJ266">
        <f>VLOOKUP($C266,'TIPI Scoring'!$C$1:$AB$1213,26,FALSE)</f>
        <v>4.5</v>
      </c>
      <c r="BK266" t="s">
        <v>1651</v>
      </c>
      <c r="BL266" t="s">
        <v>1649</v>
      </c>
      <c r="BM266" t="s">
        <v>1649</v>
      </c>
      <c r="BN266" t="s">
        <v>1651</v>
      </c>
      <c r="BO266" t="s">
        <v>1651</v>
      </c>
      <c r="BP266">
        <v>1</v>
      </c>
    </row>
    <row r="267" spans="1:68" x14ac:dyDescent="0.2">
      <c r="A267">
        <v>266</v>
      </c>
      <c r="B267" s="2">
        <v>44095.678425925929</v>
      </c>
      <c r="C267" t="s">
        <v>384</v>
      </c>
      <c r="D267">
        <v>26</v>
      </c>
      <c r="E267">
        <v>28</v>
      </c>
      <c r="F267">
        <v>2</v>
      </c>
      <c r="G267">
        <v>1</v>
      </c>
      <c r="H267">
        <v>2</v>
      </c>
      <c r="I267">
        <v>1</v>
      </c>
      <c r="J267">
        <v>1</v>
      </c>
      <c r="L267">
        <v>1</v>
      </c>
      <c r="M267">
        <v>3</v>
      </c>
      <c r="N267">
        <v>2</v>
      </c>
      <c r="O267">
        <v>5</v>
      </c>
      <c r="P267">
        <v>5</v>
      </c>
      <c r="Q267">
        <v>6</v>
      </c>
      <c r="R267">
        <v>6</v>
      </c>
      <c r="S267">
        <v>6</v>
      </c>
      <c r="T267">
        <v>5</v>
      </c>
      <c r="U267">
        <v>6</v>
      </c>
      <c r="V267">
        <v>1</v>
      </c>
      <c r="W267">
        <v>5</v>
      </c>
      <c r="X267">
        <v>2</v>
      </c>
      <c r="Y267">
        <v>2020</v>
      </c>
      <c r="Z267">
        <v>3</v>
      </c>
      <c r="AA267">
        <v>14</v>
      </c>
      <c r="AE267">
        <v>2</v>
      </c>
      <c r="AF267">
        <v>2</v>
      </c>
      <c r="AG267">
        <v>2</v>
      </c>
      <c r="AH267">
        <v>2</v>
      </c>
      <c r="AN267">
        <v>1</v>
      </c>
      <c r="AO267">
        <v>5</v>
      </c>
      <c r="AQ267">
        <v>1</v>
      </c>
      <c r="AT267">
        <v>1</v>
      </c>
      <c r="AV267">
        <v>1</v>
      </c>
      <c r="BA267">
        <v>1</v>
      </c>
      <c r="BC267">
        <v>1</v>
      </c>
      <c r="BE267" t="s">
        <v>66</v>
      </c>
      <c r="BF267">
        <f>VLOOKUP($C267,'TIPI Scoring'!$C$1:$AB$1213,22,FALSE)</f>
        <v>4</v>
      </c>
      <c r="BG267">
        <f>VLOOKUP($C267,'TIPI Scoring'!$C$1:$AB$1213,23,FALSE)</f>
        <v>4.5</v>
      </c>
      <c r="BH267">
        <f>VLOOKUP($C267,'TIPI Scoring'!$C$1:$AB$1213,24,FALSE)</f>
        <v>6.5</v>
      </c>
      <c r="BI267">
        <f>VLOOKUP($C267,'TIPI Scoring'!$C$1:$AB$1213,25,FALSE)</f>
        <v>3.5</v>
      </c>
      <c r="BJ267">
        <f>VLOOKUP($C267,'TIPI Scoring'!$C$1:$AB$1213,26,FALSE)</f>
        <v>6</v>
      </c>
      <c r="BK267" t="s">
        <v>1651</v>
      </c>
      <c r="BL267" t="s">
        <v>1651</v>
      </c>
      <c r="BM267" t="s">
        <v>1650</v>
      </c>
      <c r="BN267" t="s">
        <v>1651</v>
      </c>
      <c r="BO267" t="s">
        <v>1650</v>
      </c>
      <c r="BP267">
        <v>6</v>
      </c>
    </row>
    <row r="268" spans="1:68" x14ac:dyDescent="0.2">
      <c r="A268">
        <v>267</v>
      </c>
      <c r="B268" s="2">
        <v>44095.67869212963</v>
      </c>
      <c r="C268" t="s">
        <v>385</v>
      </c>
      <c r="D268">
        <v>40</v>
      </c>
      <c r="E268">
        <v>37</v>
      </c>
      <c r="F268">
        <v>2</v>
      </c>
      <c r="G268">
        <v>1</v>
      </c>
      <c r="H268">
        <v>2</v>
      </c>
      <c r="I268">
        <v>1</v>
      </c>
      <c r="J268">
        <v>2</v>
      </c>
      <c r="L268">
        <v>1</v>
      </c>
      <c r="M268">
        <v>0</v>
      </c>
      <c r="N268">
        <v>1</v>
      </c>
      <c r="O268">
        <v>7</v>
      </c>
      <c r="P268">
        <v>6</v>
      </c>
      <c r="Q268">
        <v>7</v>
      </c>
      <c r="R268">
        <v>6</v>
      </c>
      <c r="S268">
        <v>7</v>
      </c>
      <c r="T268">
        <v>6</v>
      </c>
      <c r="U268">
        <v>7</v>
      </c>
      <c r="V268">
        <v>6</v>
      </c>
      <c r="W268">
        <v>7</v>
      </c>
      <c r="X268">
        <v>6</v>
      </c>
      <c r="Y268">
        <v>1984</v>
      </c>
      <c r="Z268">
        <v>1</v>
      </c>
      <c r="AA268">
        <v>9</v>
      </c>
      <c r="AE268">
        <v>1</v>
      </c>
      <c r="AF268">
        <v>1</v>
      </c>
      <c r="AG268">
        <v>1</v>
      </c>
      <c r="AH268">
        <v>1</v>
      </c>
      <c r="AI268">
        <v>1</v>
      </c>
      <c r="AJ268">
        <v>1</v>
      </c>
      <c r="AK268">
        <v>1</v>
      </c>
      <c r="AO268">
        <v>2</v>
      </c>
      <c r="AP268">
        <v>1</v>
      </c>
      <c r="AQ268">
        <v>1</v>
      </c>
      <c r="AR268">
        <v>1</v>
      </c>
      <c r="AZ268">
        <v>1</v>
      </c>
      <c r="BA268">
        <v>1</v>
      </c>
      <c r="BB268">
        <v>1</v>
      </c>
      <c r="BE268" t="s">
        <v>66</v>
      </c>
      <c r="BF268">
        <f>VLOOKUP($C268,'TIPI Scoring'!$C$1:$AB$1213,22,FALSE)</f>
        <v>4.5</v>
      </c>
      <c r="BG268">
        <f>VLOOKUP($C268,'TIPI Scoring'!$C$1:$AB$1213,23,FALSE)</f>
        <v>4.5</v>
      </c>
      <c r="BH268">
        <f>VLOOKUP($C268,'TIPI Scoring'!$C$1:$AB$1213,24,FALSE)</f>
        <v>4.5</v>
      </c>
      <c r="BI268">
        <f>VLOOKUP($C268,'TIPI Scoring'!$C$1:$AB$1213,25,FALSE)</f>
        <v>4.5</v>
      </c>
      <c r="BJ268">
        <f>VLOOKUP($C268,'TIPI Scoring'!$C$1:$AB$1213,26,FALSE)</f>
        <v>4.5</v>
      </c>
      <c r="BK268" t="s">
        <v>1650</v>
      </c>
      <c r="BL268" t="s">
        <v>1651</v>
      </c>
      <c r="BM268" t="s">
        <v>1651</v>
      </c>
      <c r="BN268" t="s">
        <v>1651</v>
      </c>
      <c r="BO268" t="s">
        <v>1651</v>
      </c>
      <c r="BP268">
        <v>1</v>
      </c>
    </row>
    <row r="269" spans="1:68" x14ac:dyDescent="0.2">
      <c r="A269">
        <v>268</v>
      </c>
      <c r="B269" s="2">
        <v>44095.679444444446</v>
      </c>
      <c r="C269" t="s">
        <v>386</v>
      </c>
      <c r="D269">
        <v>50</v>
      </c>
      <c r="E269">
        <v>32</v>
      </c>
      <c r="F269">
        <v>1</v>
      </c>
      <c r="G269">
        <v>1</v>
      </c>
      <c r="H269">
        <v>2</v>
      </c>
      <c r="I269">
        <v>6</v>
      </c>
      <c r="J269">
        <v>3</v>
      </c>
      <c r="L269">
        <v>1</v>
      </c>
      <c r="M269">
        <v>22</v>
      </c>
      <c r="N269">
        <v>2</v>
      </c>
      <c r="O269">
        <v>7</v>
      </c>
      <c r="P269">
        <v>1</v>
      </c>
      <c r="Q269">
        <v>7</v>
      </c>
      <c r="R269">
        <v>1</v>
      </c>
      <c r="S269">
        <v>7</v>
      </c>
      <c r="T269">
        <v>4</v>
      </c>
      <c r="U269">
        <v>7</v>
      </c>
      <c r="V269">
        <v>1</v>
      </c>
      <c r="W269">
        <v>7</v>
      </c>
      <c r="X269">
        <v>4</v>
      </c>
      <c r="Y269">
        <v>2000</v>
      </c>
      <c r="Z269">
        <v>1</v>
      </c>
      <c r="AA269">
        <v>3</v>
      </c>
      <c r="AE269">
        <v>2</v>
      </c>
      <c r="AF269">
        <v>2</v>
      </c>
      <c r="AG269">
        <v>1</v>
      </c>
      <c r="AH269">
        <v>2</v>
      </c>
      <c r="AK269">
        <v>1</v>
      </c>
      <c r="AO269">
        <v>2</v>
      </c>
      <c r="AR269">
        <v>1</v>
      </c>
      <c r="BD269">
        <v>1</v>
      </c>
      <c r="BE269" t="s">
        <v>58</v>
      </c>
      <c r="BF269">
        <f>VLOOKUP($C269,'TIPI Scoring'!$C$1:$AB$1213,22,FALSE)</f>
        <v>5.5</v>
      </c>
      <c r="BG269">
        <f>VLOOKUP($C269,'TIPI Scoring'!$C$1:$AB$1213,23,FALSE)</f>
        <v>7</v>
      </c>
      <c r="BH269">
        <f>VLOOKUP($C269,'TIPI Scoring'!$C$1:$AB$1213,24,FALSE)</f>
        <v>7</v>
      </c>
      <c r="BI269">
        <f>VLOOKUP($C269,'TIPI Scoring'!$C$1:$AB$1213,25,FALSE)</f>
        <v>7</v>
      </c>
      <c r="BJ269">
        <f>VLOOKUP($C269,'TIPI Scoring'!$C$1:$AB$1213,26,FALSE)</f>
        <v>5.5</v>
      </c>
      <c r="BK269" t="s">
        <v>1650</v>
      </c>
      <c r="BL269" t="s">
        <v>1648</v>
      </c>
      <c r="BM269" t="s">
        <v>1648</v>
      </c>
      <c r="BN269" t="s">
        <v>1648</v>
      </c>
      <c r="BO269" t="s">
        <v>1650</v>
      </c>
      <c r="BP269">
        <v>4</v>
      </c>
    </row>
    <row r="270" spans="1:68" x14ac:dyDescent="0.2">
      <c r="A270">
        <v>269</v>
      </c>
      <c r="B270" s="2">
        <v>44095.6797337963</v>
      </c>
      <c r="C270" t="s">
        <v>387</v>
      </c>
      <c r="D270">
        <v>51</v>
      </c>
      <c r="E270">
        <v>30</v>
      </c>
      <c r="F270">
        <v>2</v>
      </c>
      <c r="G270">
        <v>1</v>
      </c>
      <c r="H270">
        <v>4</v>
      </c>
      <c r="I270">
        <v>0</v>
      </c>
      <c r="J270">
        <v>1</v>
      </c>
      <c r="L270">
        <v>2</v>
      </c>
      <c r="M270">
        <v>21</v>
      </c>
      <c r="N270">
        <v>1</v>
      </c>
      <c r="O270">
        <v>6</v>
      </c>
      <c r="P270">
        <v>1</v>
      </c>
      <c r="Q270">
        <v>7</v>
      </c>
      <c r="R270">
        <v>5</v>
      </c>
      <c r="S270">
        <v>5</v>
      </c>
      <c r="T270">
        <v>2</v>
      </c>
      <c r="U270">
        <v>5</v>
      </c>
      <c r="V270">
        <v>1</v>
      </c>
      <c r="W270">
        <v>6</v>
      </c>
      <c r="X270">
        <v>2</v>
      </c>
      <c r="Y270">
        <v>2014</v>
      </c>
      <c r="Z270">
        <v>2</v>
      </c>
      <c r="AA270">
        <v>10</v>
      </c>
      <c r="AE270">
        <v>3</v>
      </c>
      <c r="AF270">
        <v>3</v>
      </c>
      <c r="AG270">
        <v>2</v>
      </c>
      <c r="AH270">
        <v>3</v>
      </c>
      <c r="AN270">
        <v>1</v>
      </c>
      <c r="AO270">
        <v>3</v>
      </c>
      <c r="AP270">
        <v>1</v>
      </c>
      <c r="AV270">
        <v>1</v>
      </c>
      <c r="AX270">
        <v>1</v>
      </c>
      <c r="BD270">
        <v>1</v>
      </c>
      <c r="BE270" t="s">
        <v>58</v>
      </c>
      <c r="BF270">
        <f>VLOOKUP($C270,'TIPI Scoring'!$C$1:$AB$1213,22,FALSE)</f>
        <v>6</v>
      </c>
      <c r="BG270">
        <f>VLOOKUP($C270,'TIPI Scoring'!$C$1:$AB$1213,23,FALSE)</f>
        <v>6</v>
      </c>
      <c r="BH270">
        <f>VLOOKUP($C270,'TIPI Scoring'!$C$1:$AB$1213,24,FALSE)</f>
        <v>7</v>
      </c>
      <c r="BI270">
        <f>VLOOKUP($C270,'TIPI Scoring'!$C$1:$AB$1213,25,FALSE)</f>
        <v>4.5</v>
      </c>
      <c r="BJ270">
        <f>VLOOKUP($C270,'TIPI Scoring'!$C$1:$AB$1213,26,FALSE)</f>
        <v>5.5</v>
      </c>
      <c r="BK270" t="s">
        <v>1648</v>
      </c>
      <c r="BL270" t="s">
        <v>1650</v>
      </c>
      <c r="BM270" t="s">
        <v>1648</v>
      </c>
      <c r="BN270" t="s">
        <v>1651</v>
      </c>
      <c r="BO270" t="s">
        <v>1650</v>
      </c>
      <c r="BP270">
        <v>4</v>
      </c>
    </row>
    <row r="271" spans="1:68" x14ac:dyDescent="0.2">
      <c r="A271">
        <v>270</v>
      </c>
      <c r="B271" s="2">
        <v>44095.679849537039</v>
      </c>
      <c r="C271" t="s">
        <v>388</v>
      </c>
      <c r="D271">
        <v>46</v>
      </c>
      <c r="E271">
        <v>14</v>
      </c>
      <c r="F271">
        <v>1</v>
      </c>
      <c r="G271">
        <v>1</v>
      </c>
      <c r="H271">
        <v>3</v>
      </c>
      <c r="I271">
        <v>3</v>
      </c>
      <c r="J271">
        <v>1</v>
      </c>
      <c r="L271">
        <v>1</v>
      </c>
      <c r="M271">
        <v>16</v>
      </c>
      <c r="N271">
        <v>2</v>
      </c>
      <c r="O271">
        <v>1</v>
      </c>
      <c r="P271">
        <v>3</v>
      </c>
      <c r="Q271">
        <v>6</v>
      </c>
      <c r="R271">
        <v>6</v>
      </c>
      <c r="S271">
        <v>3</v>
      </c>
      <c r="T271">
        <v>7</v>
      </c>
      <c r="U271">
        <v>7</v>
      </c>
      <c r="V271">
        <v>1</v>
      </c>
      <c r="W271">
        <v>3</v>
      </c>
      <c r="X271">
        <v>1</v>
      </c>
      <c r="Y271">
        <v>2019</v>
      </c>
      <c r="Z271">
        <v>3</v>
      </c>
      <c r="AA271">
        <v>7</v>
      </c>
      <c r="AE271">
        <v>2</v>
      </c>
      <c r="AF271">
        <v>2</v>
      </c>
      <c r="AG271">
        <v>2</v>
      </c>
      <c r="AH271">
        <v>2</v>
      </c>
      <c r="AM271">
        <v>1</v>
      </c>
      <c r="AO271">
        <v>2</v>
      </c>
      <c r="AP271">
        <v>1</v>
      </c>
      <c r="AT271">
        <v>1</v>
      </c>
      <c r="AW271">
        <v>1</v>
      </c>
      <c r="BD271">
        <v>1</v>
      </c>
      <c r="BE271" t="s">
        <v>63</v>
      </c>
      <c r="BF271">
        <f>VLOOKUP($C271,'TIPI Scoring'!$C$1:$AB$1213,22,FALSE)</f>
        <v>1</v>
      </c>
      <c r="BG271">
        <f>VLOOKUP($C271,'TIPI Scoring'!$C$1:$AB$1213,23,FALSE)</f>
        <v>6</v>
      </c>
      <c r="BH271">
        <f>VLOOKUP($C271,'TIPI Scoring'!$C$1:$AB$1213,24,FALSE)</f>
        <v>6.5</v>
      </c>
      <c r="BI271">
        <f>VLOOKUP($C271,'TIPI Scoring'!$C$1:$AB$1213,25,FALSE)</f>
        <v>2.5</v>
      </c>
      <c r="BJ271">
        <f>VLOOKUP($C271,'TIPI Scoring'!$C$1:$AB$1213,26,FALSE)</f>
        <v>5</v>
      </c>
      <c r="BK271" t="s">
        <v>1649</v>
      </c>
      <c r="BL271" t="s">
        <v>1650</v>
      </c>
      <c r="BM271" t="s">
        <v>1650</v>
      </c>
      <c r="BN271" t="s">
        <v>1649</v>
      </c>
      <c r="BO271" t="s">
        <v>1651</v>
      </c>
      <c r="BP271">
        <v>5</v>
      </c>
    </row>
    <row r="272" spans="1:68" x14ac:dyDescent="0.2">
      <c r="A272">
        <v>271</v>
      </c>
      <c r="B272" s="2">
        <v>44095.6799537037</v>
      </c>
      <c r="C272" t="s">
        <v>389</v>
      </c>
      <c r="D272">
        <v>31</v>
      </c>
      <c r="E272">
        <v>6</v>
      </c>
      <c r="F272">
        <v>1</v>
      </c>
      <c r="G272">
        <v>1</v>
      </c>
      <c r="H272">
        <v>2</v>
      </c>
      <c r="I272">
        <v>1</v>
      </c>
      <c r="J272">
        <v>1</v>
      </c>
      <c r="L272">
        <v>1</v>
      </c>
      <c r="M272">
        <v>1</v>
      </c>
      <c r="N272">
        <v>2</v>
      </c>
      <c r="O272">
        <v>3</v>
      </c>
      <c r="P272">
        <v>5</v>
      </c>
      <c r="Q272">
        <v>6</v>
      </c>
      <c r="R272">
        <v>6</v>
      </c>
      <c r="S272">
        <v>7</v>
      </c>
      <c r="T272">
        <v>7</v>
      </c>
      <c r="U272">
        <v>7</v>
      </c>
      <c r="V272">
        <v>3</v>
      </c>
      <c r="W272">
        <v>6</v>
      </c>
      <c r="X272">
        <v>1</v>
      </c>
      <c r="Y272">
        <v>2019</v>
      </c>
      <c r="Z272">
        <v>1</v>
      </c>
      <c r="AA272">
        <v>13</v>
      </c>
      <c r="AD272" t="s">
        <v>73</v>
      </c>
      <c r="AE272">
        <v>2</v>
      </c>
      <c r="AF272">
        <v>1</v>
      </c>
      <c r="AG272">
        <v>2</v>
      </c>
      <c r="AH272">
        <v>2</v>
      </c>
      <c r="AI272">
        <v>1</v>
      </c>
      <c r="AJ272">
        <v>1</v>
      </c>
      <c r="AK272">
        <v>1</v>
      </c>
      <c r="AM272">
        <v>1</v>
      </c>
      <c r="AO272">
        <v>3</v>
      </c>
      <c r="AP272">
        <v>1</v>
      </c>
      <c r="AT272">
        <v>1</v>
      </c>
      <c r="AU272">
        <v>1</v>
      </c>
      <c r="AZ272">
        <v>1</v>
      </c>
      <c r="BA272">
        <v>1</v>
      </c>
      <c r="BB272">
        <v>1</v>
      </c>
      <c r="BE272" t="s">
        <v>66</v>
      </c>
      <c r="BF272">
        <f>VLOOKUP($C272,'TIPI Scoring'!$C$1:$AB$1213,22,FALSE)</f>
        <v>2</v>
      </c>
      <c r="BG272">
        <f>VLOOKUP($C272,'TIPI Scoring'!$C$1:$AB$1213,23,FALSE)</f>
        <v>5</v>
      </c>
      <c r="BH272">
        <f>VLOOKUP($C272,'TIPI Scoring'!$C$1:$AB$1213,24,FALSE)</f>
        <v>5.5</v>
      </c>
      <c r="BI272">
        <f>VLOOKUP($C272,'TIPI Scoring'!$C$1:$AB$1213,25,FALSE)</f>
        <v>4</v>
      </c>
      <c r="BJ272">
        <f>VLOOKUP($C272,'TIPI Scoring'!$C$1:$AB$1213,26,FALSE)</f>
        <v>7</v>
      </c>
      <c r="BK272" t="s">
        <v>1649</v>
      </c>
      <c r="BL272" t="s">
        <v>1651</v>
      </c>
      <c r="BM272" t="s">
        <v>1650</v>
      </c>
      <c r="BN272" t="s">
        <v>1651</v>
      </c>
      <c r="BO272" t="s">
        <v>1648</v>
      </c>
      <c r="BP272">
        <v>3</v>
      </c>
    </row>
    <row r="273" spans="1:68" x14ac:dyDescent="0.2">
      <c r="A273">
        <v>272</v>
      </c>
      <c r="B273" s="2">
        <v>44095.680104166669</v>
      </c>
      <c r="C273" t="s">
        <v>390</v>
      </c>
      <c r="D273">
        <v>54</v>
      </c>
      <c r="E273">
        <v>20</v>
      </c>
      <c r="F273">
        <v>1</v>
      </c>
      <c r="G273">
        <v>1</v>
      </c>
      <c r="H273">
        <v>2</v>
      </c>
      <c r="I273">
        <v>2</v>
      </c>
      <c r="J273">
        <v>1</v>
      </c>
      <c r="L273">
        <v>1</v>
      </c>
      <c r="M273">
        <v>0</v>
      </c>
      <c r="N273">
        <v>1</v>
      </c>
      <c r="O273">
        <v>5</v>
      </c>
      <c r="P273">
        <v>5</v>
      </c>
      <c r="Q273">
        <v>6</v>
      </c>
      <c r="R273">
        <v>7</v>
      </c>
      <c r="S273">
        <v>6</v>
      </c>
      <c r="T273">
        <v>7</v>
      </c>
      <c r="U273">
        <v>7</v>
      </c>
      <c r="V273">
        <v>6</v>
      </c>
      <c r="W273">
        <v>6</v>
      </c>
      <c r="X273">
        <v>7</v>
      </c>
      <c r="Y273">
        <v>2010</v>
      </c>
      <c r="Z273">
        <v>1</v>
      </c>
      <c r="AA273">
        <v>1</v>
      </c>
      <c r="AE273">
        <v>1</v>
      </c>
      <c r="AF273">
        <v>1</v>
      </c>
      <c r="AG273">
        <v>1</v>
      </c>
      <c r="AH273">
        <v>1</v>
      </c>
      <c r="AI273">
        <v>1</v>
      </c>
      <c r="AO273">
        <v>1</v>
      </c>
      <c r="AQ273">
        <v>1</v>
      </c>
      <c r="AR273">
        <v>1</v>
      </c>
      <c r="AS273">
        <v>1</v>
      </c>
      <c r="AZ273">
        <v>1</v>
      </c>
      <c r="BA273">
        <v>1</v>
      </c>
      <c r="BE273" t="s">
        <v>61</v>
      </c>
      <c r="BF273">
        <f>VLOOKUP($C273,'TIPI Scoring'!$C$1:$AB$1213,22,FALSE)</f>
        <v>3</v>
      </c>
      <c r="BG273">
        <f>VLOOKUP($C273,'TIPI Scoring'!$C$1:$AB$1213,23,FALSE)</f>
        <v>5</v>
      </c>
      <c r="BH273">
        <f>VLOOKUP($C273,'TIPI Scoring'!$C$1:$AB$1213,24,FALSE)</f>
        <v>4</v>
      </c>
      <c r="BI273">
        <f>VLOOKUP($C273,'TIPI Scoring'!$C$1:$AB$1213,25,FALSE)</f>
        <v>3.5</v>
      </c>
      <c r="BJ273">
        <f>VLOOKUP($C273,'TIPI Scoring'!$C$1:$AB$1213,26,FALSE)</f>
        <v>3.5</v>
      </c>
      <c r="BK273" t="s">
        <v>1651</v>
      </c>
      <c r="BL273" t="s">
        <v>1651</v>
      </c>
      <c r="BM273" t="s">
        <v>1649</v>
      </c>
      <c r="BN273" t="s">
        <v>1651</v>
      </c>
      <c r="BO273" t="s">
        <v>1649</v>
      </c>
      <c r="BP273">
        <v>1</v>
      </c>
    </row>
    <row r="274" spans="1:68" x14ac:dyDescent="0.2">
      <c r="A274">
        <v>273</v>
      </c>
      <c r="B274" s="2">
        <v>44095.681273148148</v>
      </c>
      <c r="C274" t="s">
        <v>391</v>
      </c>
      <c r="D274">
        <v>45</v>
      </c>
      <c r="E274">
        <v>32</v>
      </c>
      <c r="F274">
        <v>1</v>
      </c>
      <c r="G274">
        <v>1</v>
      </c>
      <c r="H274">
        <v>2</v>
      </c>
      <c r="I274">
        <v>2</v>
      </c>
      <c r="J274">
        <v>1</v>
      </c>
      <c r="L274">
        <v>1</v>
      </c>
      <c r="M274">
        <v>10</v>
      </c>
      <c r="N274">
        <v>1</v>
      </c>
      <c r="O274">
        <v>6</v>
      </c>
      <c r="P274">
        <v>7</v>
      </c>
      <c r="Q274">
        <v>7</v>
      </c>
      <c r="R274">
        <v>2</v>
      </c>
      <c r="S274">
        <v>7</v>
      </c>
      <c r="T274">
        <v>2</v>
      </c>
      <c r="U274">
        <v>7</v>
      </c>
      <c r="V274">
        <v>5</v>
      </c>
      <c r="W274">
        <v>5</v>
      </c>
      <c r="X274">
        <v>6</v>
      </c>
      <c r="Y274">
        <v>2000</v>
      </c>
      <c r="Z274">
        <v>1</v>
      </c>
      <c r="AA274">
        <v>10</v>
      </c>
      <c r="AE274">
        <v>1</v>
      </c>
      <c r="AF274">
        <v>1</v>
      </c>
      <c r="AG274">
        <v>1</v>
      </c>
      <c r="AH274">
        <v>1</v>
      </c>
      <c r="AJ274">
        <v>1</v>
      </c>
      <c r="AO274">
        <v>2</v>
      </c>
      <c r="AR274">
        <v>1</v>
      </c>
      <c r="AT274">
        <v>1</v>
      </c>
      <c r="AX274">
        <v>1</v>
      </c>
      <c r="BC274">
        <v>1</v>
      </c>
      <c r="BE274" t="s">
        <v>58</v>
      </c>
      <c r="BF274">
        <f>VLOOKUP($C274,'TIPI Scoring'!$C$1:$AB$1213,22,FALSE)</f>
        <v>6</v>
      </c>
      <c r="BG274">
        <f>VLOOKUP($C274,'TIPI Scoring'!$C$1:$AB$1213,23,FALSE)</f>
        <v>4</v>
      </c>
      <c r="BH274">
        <f>VLOOKUP($C274,'TIPI Scoring'!$C$1:$AB$1213,24,FALSE)</f>
        <v>5</v>
      </c>
      <c r="BI274">
        <f>VLOOKUP($C274,'TIPI Scoring'!$C$1:$AB$1213,25,FALSE)</f>
        <v>5.5</v>
      </c>
      <c r="BJ274">
        <f>VLOOKUP($C274,'TIPI Scoring'!$C$1:$AB$1213,26,FALSE)</f>
        <v>4.5</v>
      </c>
      <c r="BK274" t="s">
        <v>1648</v>
      </c>
      <c r="BL274" t="s">
        <v>1649</v>
      </c>
      <c r="BM274" t="s">
        <v>1651</v>
      </c>
      <c r="BN274" t="s">
        <v>1650</v>
      </c>
      <c r="BO274" t="s">
        <v>1651</v>
      </c>
      <c r="BP274">
        <v>7</v>
      </c>
    </row>
    <row r="275" spans="1:68" x14ac:dyDescent="0.2">
      <c r="A275">
        <v>274</v>
      </c>
      <c r="B275" s="2">
        <v>44095.681574074071</v>
      </c>
      <c r="C275" t="s">
        <v>392</v>
      </c>
      <c r="D275">
        <v>48</v>
      </c>
      <c r="E275">
        <v>43</v>
      </c>
      <c r="F275">
        <v>1</v>
      </c>
      <c r="G275">
        <v>1</v>
      </c>
      <c r="H275">
        <v>1</v>
      </c>
      <c r="I275">
        <v>1</v>
      </c>
      <c r="J275">
        <v>1</v>
      </c>
      <c r="L275">
        <v>1</v>
      </c>
      <c r="M275">
        <v>10</v>
      </c>
      <c r="N275">
        <v>1</v>
      </c>
      <c r="O275">
        <v>7</v>
      </c>
      <c r="P275">
        <v>6</v>
      </c>
      <c r="Q275">
        <v>6</v>
      </c>
      <c r="R275">
        <v>7</v>
      </c>
      <c r="S275">
        <v>5</v>
      </c>
      <c r="T275">
        <v>6</v>
      </c>
      <c r="U275">
        <v>5</v>
      </c>
      <c r="V275">
        <v>5</v>
      </c>
      <c r="W275">
        <v>5</v>
      </c>
      <c r="X275">
        <v>4</v>
      </c>
      <c r="Y275">
        <v>2010</v>
      </c>
      <c r="Z275">
        <v>1</v>
      </c>
      <c r="AA275">
        <v>1</v>
      </c>
      <c r="AE275">
        <v>1</v>
      </c>
      <c r="AF275">
        <v>1</v>
      </c>
      <c r="AG275">
        <v>1</v>
      </c>
      <c r="AH275">
        <v>1</v>
      </c>
      <c r="AI275">
        <v>1</v>
      </c>
      <c r="AJ275">
        <v>1</v>
      </c>
      <c r="AK275">
        <v>1</v>
      </c>
      <c r="AL275">
        <v>1</v>
      </c>
      <c r="AM275">
        <v>1</v>
      </c>
      <c r="AO275">
        <v>2</v>
      </c>
      <c r="AP275">
        <v>1</v>
      </c>
      <c r="AQ275">
        <v>1</v>
      </c>
      <c r="AR275">
        <v>1</v>
      </c>
      <c r="AZ275">
        <v>1</v>
      </c>
      <c r="BA275">
        <v>1</v>
      </c>
      <c r="BB275">
        <v>1</v>
      </c>
      <c r="BC275">
        <v>1</v>
      </c>
      <c r="BE275" t="s">
        <v>61</v>
      </c>
      <c r="BF275">
        <f>VLOOKUP($C275,'TIPI Scoring'!$C$1:$AB$1213,22,FALSE)</f>
        <v>4.5</v>
      </c>
      <c r="BG275">
        <f>VLOOKUP($C275,'TIPI Scoring'!$C$1:$AB$1213,23,FALSE)</f>
        <v>3.5</v>
      </c>
      <c r="BH275">
        <f>VLOOKUP($C275,'TIPI Scoring'!$C$1:$AB$1213,24,FALSE)</f>
        <v>4.5</v>
      </c>
      <c r="BI275">
        <f>VLOOKUP($C275,'TIPI Scoring'!$C$1:$AB$1213,25,FALSE)</f>
        <v>3</v>
      </c>
      <c r="BJ275">
        <f>VLOOKUP($C275,'TIPI Scoring'!$C$1:$AB$1213,26,FALSE)</f>
        <v>4.5</v>
      </c>
      <c r="BK275" t="s">
        <v>1650</v>
      </c>
      <c r="BL275" t="s">
        <v>1649</v>
      </c>
      <c r="BM275" t="s">
        <v>1651</v>
      </c>
      <c r="BN275" t="s">
        <v>1649</v>
      </c>
      <c r="BO275" t="s">
        <v>1651</v>
      </c>
      <c r="BP275">
        <v>7</v>
      </c>
    </row>
    <row r="276" spans="1:68" x14ac:dyDescent="0.2">
      <c r="A276">
        <v>275</v>
      </c>
      <c r="B276" s="2">
        <v>44095.681620370371</v>
      </c>
      <c r="C276" t="s">
        <v>393</v>
      </c>
      <c r="D276">
        <v>30</v>
      </c>
      <c r="E276">
        <v>5</v>
      </c>
      <c r="F276">
        <v>1</v>
      </c>
      <c r="G276">
        <v>1</v>
      </c>
      <c r="H276">
        <v>1</v>
      </c>
      <c r="I276">
        <v>0</v>
      </c>
      <c r="J276">
        <v>1</v>
      </c>
      <c r="L276">
        <v>1</v>
      </c>
      <c r="M276">
        <v>2</v>
      </c>
      <c r="N276">
        <v>1</v>
      </c>
      <c r="O276">
        <v>7</v>
      </c>
      <c r="P276">
        <v>7</v>
      </c>
      <c r="Q276">
        <v>6</v>
      </c>
      <c r="R276">
        <v>5</v>
      </c>
      <c r="S276">
        <v>5</v>
      </c>
      <c r="T276">
        <v>6</v>
      </c>
      <c r="U276">
        <v>7</v>
      </c>
      <c r="V276">
        <v>6</v>
      </c>
      <c r="W276">
        <v>6</v>
      </c>
      <c r="X276">
        <v>5</v>
      </c>
      <c r="Y276">
        <v>1988</v>
      </c>
      <c r="Z276">
        <v>1</v>
      </c>
      <c r="AA276">
        <v>7</v>
      </c>
      <c r="AE276">
        <v>1</v>
      </c>
      <c r="AF276">
        <v>1</v>
      </c>
      <c r="AG276">
        <v>1</v>
      </c>
      <c r="AH276">
        <v>1</v>
      </c>
      <c r="AJ276">
        <v>1</v>
      </c>
      <c r="AO276">
        <v>4</v>
      </c>
      <c r="AQ276">
        <v>1</v>
      </c>
      <c r="AV276">
        <v>1</v>
      </c>
      <c r="BA276">
        <v>1</v>
      </c>
      <c r="BE276" t="s">
        <v>66</v>
      </c>
      <c r="BF276">
        <f>VLOOKUP($C276,'TIPI Scoring'!$C$1:$AB$1213,22,FALSE)</f>
        <v>4.5</v>
      </c>
      <c r="BG276">
        <f>VLOOKUP($C276,'TIPI Scoring'!$C$1:$AB$1213,23,FALSE)</f>
        <v>4</v>
      </c>
      <c r="BH276">
        <f>VLOOKUP($C276,'TIPI Scoring'!$C$1:$AB$1213,24,FALSE)</f>
        <v>4</v>
      </c>
      <c r="BI276">
        <f>VLOOKUP($C276,'TIPI Scoring'!$C$1:$AB$1213,25,FALSE)</f>
        <v>4.5</v>
      </c>
      <c r="BJ276">
        <f>VLOOKUP($C276,'TIPI Scoring'!$C$1:$AB$1213,26,FALSE)</f>
        <v>4</v>
      </c>
      <c r="BK276" t="s">
        <v>1650</v>
      </c>
      <c r="BL276" t="s">
        <v>1649</v>
      </c>
      <c r="BM276" t="s">
        <v>1649</v>
      </c>
      <c r="BN276" t="s">
        <v>1651</v>
      </c>
      <c r="BO276" t="s">
        <v>1649</v>
      </c>
      <c r="BP276">
        <v>1</v>
      </c>
    </row>
    <row r="277" spans="1:68" x14ac:dyDescent="0.2">
      <c r="A277">
        <v>276</v>
      </c>
      <c r="B277" s="2">
        <v>44095.681620370371</v>
      </c>
      <c r="C277" t="s">
        <v>394</v>
      </c>
      <c r="D277">
        <v>36</v>
      </c>
      <c r="E277">
        <v>21</v>
      </c>
      <c r="F277">
        <v>1</v>
      </c>
      <c r="G277">
        <v>1</v>
      </c>
      <c r="H277">
        <v>2</v>
      </c>
      <c r="I277">
        <v>2</v>
      </c>
      <c r="J277">
        <v>1</v>
      </c>
      <c r="L277">
        <v>1</v>
      </c>
      <c r="M277">
        <v>36</v>
      </c>
      <c r="N277">
        <v>1</v>
      </c>
      <c r="O277">
        <v>4</v>
      </c>
      <c r="P277">
        <v>5</v>
      </c>
      <c r="Q277">
        <v>5</v>
      </c>
      <c r="R277">
        <v>5</v>
      </c>
      <c r="S277">
        <v>6</v>
      </c>
      <c r="T277">
        <v>6</v>
      </c>
      <c r="U277">
        <v>4</v>
      </c>
      <c r="V277">
        <v>5</v>
      </c>
      <c r="W277">
        <v>4</v>
      </c>
      <c r="X277">
        <v>5</v>
      </c>
      <c r="Y277">
        <v>2015</v>
      </c>
      <c r="Z277">
        <v>1</v>
      </c>
      <c r="AA277">
        <v>1</v>
      </c>
      <c r="AE277">
        <v>1</v>
      </c>
      <c r="AF277">
        <v>1</v>
      </c>
      <c r="AG277">
        <v>1</v>
      </c>
      <c r="AH277">
        <v>1</v>
      </c>
      <c r="AJ277">
        <v>1</v>
      </c>
      <c r="AO277">
        <v>2</v>
      </c>
      <c r="AQ277">
        <v>1</v>
      </c>
      <c r="BA277">
        <v>1</v>
      </c>
      <c r="BE277" t="s">
        <v>58</v>
      </c>
      <c r="BF277">
        <f>VLOOKUP($C277,'TIPI Scoring'!$C$1:$AB$1213,22,FALSE)</f>
        <v>3</v>
      </c>
      <c r="BG277">
        <f>VLOOKUP($C277,'TIPI Scoring'!$C$1:$AB$1213,23,FALSE)</f>
        <v>3.5</v>
      </c>
      <c r="BH277">
        <f>VLOOKUP($C277,'TIPI Scoring'!$C$1:$AB$1213,24,FALSE)</f>
        <v>4</v>
      </c>
      <c r="BI277">
        <f>VLOOKUP($C277,'TIPI Scoring'!$C$1:$AB$1213,25,FALSE)</f>
        <v>3.5</v>
      </c>
      <c r="BJ277">
        <f>VLOOKUP($C277,'TIPI Scoring'!$C$1:$AB$1213,26,FALSE)</f>
        <v>4.5</v>
      </c>
      <c r="BK277" t="s">
        <v>1651</v>
      </c>
      <c r="BL277" t="s">
        <v>1649</v>
      </c>
      <c r="BM277" t="s">
        <v>1649</v>
      </c>
      <c r="BN277" t="s">
        <v>1651</v>
      </c>
      <c r="BO277" t="s">
        <v>1651</v>
      </c>
      <c r="BP277">
        <v>1</v>
      </c>
    </row>
    <row r="278" spans="1:68" x14ac:dyDescent="0.2">
      <c r="A278">
        <v>277</v>
      </c>
      <c r="B278" s="2">
        <v>44095.681666666664</v>
      </c>
      <c r="C278" t="s">
        <v>395</v>
      </c>
      <c r="D278">
        <v>31</v>
      </c>
      <c r="E278">
        <v>15</v>
      </c>
      <c r="F278">
        <v>1</v>
      </c>
      <c r="G278">
        <v>1</v>
      </c>
      <c r="H278">
        <v>1</v>
      </c>
      <c r="I278">
        <v>0</v>
      </c>
      <c r="J278">
        <v>1</v>
      </c>
      <c r="L278">
        <v>1</v>
      </c>
      <c r="M278">
        <v>1</v>
      </c>
      <c r="N278">
        <v>1</v>
      </c>
      <c r="O278">
        <v>7</v>
      </c>
      <c r="P278">
        <v>5</v>
      </c>
      <c r="Q278">
        <v>6</v>
      </c>
      <c r="R278">
        <v>5</v>
      </c>
      <c r="S278">
        <v>6</v>
      </c>
      <c r="T278">
        <v>6</v>
      </c>
      <c r="U278">
        <v>6</v>
      </c>
      <c r="V278">
        <v>5</v>
      </c>
      <c r="W278">
        <v>5</v>
      </c>
      <c r="X278">
        <v>6</v>
      </c>
      <c r="Y278">
        <v>1999</v>
      </c>
      <c r="Z278">
        <v>1</v>
      </c>
      <c r="AA278">
        <v>1</v>
      </c>
      <c r="AE278">
        <v>1</v>
      </c>
      <c r="AF278">
        <v>1</v>
      </c>
      <c r="AG278">
        <v>1</v>
      </c>
      <c r="AH278">
        <v>1</v>
      </c>
      <c r="AJ278">
        <v>1</v>
      </c>
      <c r="AO278">
        <v>2</v>
      </c>
      <c r="AP278">
        <v>1</v>
      </c>
      <c r="AR278">
        <v>1</v>
      </c>
      <c r="AS278">
        <v>1</v>
      </c>
      <c r="BA278">
        <v>1</v>
      </c>
      <c r="BB278">
        <v>1</v>
      </c>
      <c r="BE278" t="s">
        <v>63</v>
      </c>
      <c r="BF278">
        <f>VLOOKUP($C278,'TIPI Scoring'!$C$1:$AB$1213,22,FALSE)</f>
        <v>4.5</v>
      </c>
      <c r="BG278">
        <f>VLOOKUP($C278,'TIPI Scoring'!$C$1:$AB$1213,23,FALSE)</f>
        <v>4.5</v>
      </c>
      <c r="BH278">
        <f>VLOOKUP($C278,'TIPI Scoring'!$C$1:$AB$1213,24,FALSE)</f>
        <v>4.5</v>
      </c>
      <c r="BI278">
        <f>VLOOKUP($C278,'TIPI Scoring'!$C$1:$AB$1213,25,FALSE)</f>
        <v>4</v>
      </c>
      <c r="BJ278">
        <f>VLOOKUP($C278,'TIPI Scoring'!$C$1:$AB$1213,26,FALSE)</f>
        <v>4</v>
      </c>
      <c r="BK278" t="s">
        <v>1650</v>
      </c>
      <c r="BL278" t="s">
        <v>1651</v>
      </c>
      <c r="BM278" t="s">
        <v>1651</v>
      </c>
      <c r="BN278" t="s">
        <v>1651</v>
      </c>
      <c r="BO278" t="s">
        <v>1649</v>
      </c>
      <c r="BP278">
        <v>1</v>
      </c>
    </row>
    <row r="279" spans="1:68" x14ac:dyDescent="0.2">
      <c r="A279">
        <v>278</v>
      </c>
      <c r="B279" s="2">
        <v>44095.682997685188</v>
      </c>
      <c r="C279" t="s">
        <v>396</v>
      </c>
      <c r="D279">
        <v>25</v>
      </c>
      <c r="E279">
        <v>32</v>
      </c>
      <c r="F279">
        <v>1</v>
      </c>
      <c r="G279">
        <v>1</v>
      </c>
      <c r="H279">
        <v>2</v>
      </c>
      <c r="I279">
        <v>2</v>
      </c>
      <c r="J279">
        <v>1</v>
      </c>
      <c r="L279">
        <v>1</v>
      </c>
      <c r="M279">
        <v>4</v>
      </c>
      <c r="N279">
        <v>1</v>
      </c>
      <c r="O279">
        <v>7</v>
      </c>
      <c r="P279">
        <v>1</v>
      </c>
      <c r="Q279">
        <v>7</v>
      </c>
      <c r="R279">
        <v>1</v>
      </c>
      <c r="S279">
        <v>7</v>
      </c>
      <c r="T279">
        <v>7</v>
      </c>
      <c r="U279">
        <v>7</v>
      </c>
      <c r="V279">
        <v>1</v>
      </c>
      <c r="W279">
        <v>7</v>
      </c>
      <c r="X279">
        <v>1</v>
      </c>
      <c r="Y279">
        <v>2016</v>
      </c>
      <c r="Z279">
        <v>1</v>
      </c>
      <c r="AA279">
        <v>1</v>
      </c>
      <c r="AE279">
        <v>1</v>
      </c>
      <c r="AF279">
        <v>1</v>
      </c>
      <c r="AG279">
        <v>1</v>
      </c>
      <c r="AH279">
        <v>2</v>
      </c>
      <c r="AI279">
        <v>1</v>
      </c>
      <c r="AO279">
        <v>1</v>
      </c>
      <c r="AQ279">
        <v>1</v>
      </c>
      <c r="AS279">
        <v>1</v>
      </c>
      <c r="AT279">
        <v>1</v>
      </c>
      <c r="AZ279">
        <v>1</v>
      </c>
      <c r="BA279">
        <v>1</v>
      </c>
      <c r="BB279">
        <v>1</v>
      </c>
      <c r="BE279" t="s">
        <v>58</v>
      </c>
      <c r="BF279">
        <f>VLOOKUP($C279,'TIPI Scoring'!$C$1:$AB$1213,22,FALSE)</f>
        <v>4</v>
      </c>
      <c r="BG279">
        <f>VLOOKUP($C279,'TIPI Scoring'!$C$1:$AB$1213,23,FALSE)</f>
        <v>7</v>
      </c>
      <c r="BH279">
        <f>VLOOKUP($C279,'TIPI Scoring'!$C$1:$AB$1213,24,FALSE)</f>
        <v>7</v>
      </c>
      <c r="BI279">
        <f>VLOOKUP($C279,'TIPI Scoring'!$C$1:$AB$1213,25,FALSE)</f>
        <v>7</v>
      </c>
      <c r="BJ279">
        <f>VLOOKUP($C279,'TIPI Scoring'!$C$1:$AB$1213,26,FALSE)</f>
        <v>7</v>
      </c>
      <c r="BK279" t="s">
        <v>1651</v>
      </c>
      <c r="BL279" t="s">
        <v>1648</v>
      </c>
      <c r="BM279" t="s">
        <v>1648</v>
      </c>
      <c r="BN279" t="s">
        <v>1648</v>
      </c>
      <c r="BO279" t="s">
        <v>1648</v>
      </c>
      <c r="BP279">
        <v>8</v>
      </c>
    </row>
    <row r="280" spans="1:68" x14ac:dyDescent="0.2">
      <c r="A280">
        <v>279</v>
      </c>
      <c r="B280" s="2">
        <v>44095.683182870373</v>
      </c>
      <c r="C280" t="s">
        <v>397</v>
      </c>
      <c r="D280">
        <v>30</v>
      </c>
      <c r="E280">
        <v>5</v>
      </c>
      <c r="F280">
        <v>1</v>
      </c>
      <c r="G280">
        <v>1</v>
      </c>
      <c r="H280">
        <v>3</v>
      </c>
      <c r="I280">
        <v>1</v>
      </c>
      <c r="J280">
        <v>1</v>
      </c>
      <c r="L280">
        <v>1</v>
      </c>
      <c r="M280">
        <v>23</v>
      </c>
      <c r="N280">
        <v>1</v>
      </c>
      <c r="O280">
        <v>5</v>
      </c>
      <c r="P280">
        <v>6</v>
      </c>
      <c r="Q280">
        <v>6</v>
      </c>
      <c r="R280">
        <v>5</v>
      </c>
      <c r="S280">
        <v>4</v>
      </c>
      <c r="T280">
        <v>5</v>
      </c>
      <c r="U280">
        <v>4</v>
      </c>
      <c r="V280">
        <v>6</v>
      </c>
      <c r="W280">
        <v>6</v>
      </c>
      <c r="X280">
        <v>5</v>
      </c>
      <c r="Y280">
        <v>2017</v>
      </c>
      <c r="Z280">
        <v>2</v>
      </c>
      <c r="AA280">
        <v>2</v>
      </c>
      <c r="AE280">
        <v>1</v>
      </c>
      <c r="AF280">
        <v>2</v>
      </c>
      <c r="AG280">
        <v>1</v>
      </c>
      <c r="AH280">
        <v>2</v>
      </c>
      <c r="AJ280">
        <v>1</v>
      </c>
      <c r="AO280">
        <v>2</v>
      </c>
      <c r="AR280">
        <v>1</v>
      </c>
      <c r="BC280">
        <v>1</v>
      </c>
      <c r="BE280" t="s">
        <v>66</v>
      </c>
      <c r="BF280">
        <f>VLOOKUP($C280,'TIPI Scoring'!$C$1:$AB$1213,22,FALSE)</f>
        <v>4</v>
      </c>
      <c r="BG280">
        <f>VLOOKUP($C280,'TIPI Scoring'!$C$1:$AB$1213,23,FALSE)</f>
        <v>3</v>
      </c>
      <c r="BH280">
        <f>VLOOKUP($C280,'TIPI Scoring'!$C$1:$AB$1213,24,FALSE)</f>
        <v>4</v>
      </c>
      <c r="BI280">
        <f>VLOOKUP($C280,'TIPI Scoring'!$C$1:$AB$1213,25,FALSE)</f>
        <v>4.5</v>
      </c>
      <c r="BJ280">
        <f>VLOOKUP($C280,'TIPI Scoring'!$C$1:$AB$1213,26,FALSE)</f>
        <v>3.5</v>
      </c>
      <c r="BK280" t="s">
        <v>1651</v>
      </c>
      <c r="BL280" t="s">
        <v>1649</v>
      </c>
      <c r="BM280" t="s">
        <v>1649</v>
      </c>
      <c r="BN280" t="s">
        <v>1651</v>
      </c>
      <c r="BO280" t="s">
        <v>1649</v>
      </c>
      <c r="BP280">
        <v>1</v>
      </c>
    </row>
    <row r="281" spans="1:68" x14ac:dyDescent="0.2">
      <c r="A281">
        <v>280</v>
      </c>
      <c r="B281" s="2">
        <v>44095.684293981481</v>
      </c>
      <c r="C281" t="s">
        <v>398</v>
      </c>
      <c r="D281">
        <v>40</v>
      </c>
      <c r="E281">
        <v>32</v>
      </c>
      <c r="F281">
        <v>1</v>
      </c>
      <c r="G281">
        <v>1</v>
      </c>
      <c r="H281">
        <v>2</v>
      </c>
      <c r="I281">
        <v>1</v>
      </c>
      <c r="J281">
        <v>1</v>
      </c>
      <c r="L281">
        <v>1</v>
      </c>
      <c r="M281">
        <v>11</v>
      </c>
      <c r="N281">
        <v>1</v>
      </c>
      <c r="O281">
        <v>7</v>
      </c>
      <c r="P281">
        <v>1</v>
      </c>
      <c r="Q281">
        <v>7</v>
      </c>
      <c r="R281">
        <v>6</v>
      </c>
      <c r="S281">
        <v>7</v>
      </c>
      <c r="T281">
        <v>2</v>
      </c>
      <c r="U281">
        <v>7</v>
      </c>
      <c r="V281">
        <v>1</v>
      </c>
      <c r="W281">
        <v>7</v>
      </c>
      <c r="X281">
        <v>1</v>
      </c>
      <c r="Y281">
        <v>2010</v>
      </c>
      <c r="Z281">
        <v>2</v>
      </c>
      <c r="AA281">
        <v>1</v>
      </c>
      <c r="AE281">
        <v>1</v>
      </c>
      <c r="AF281">
        <v>1</v>
      </c>
      <c r="AG281">
        <v>2</v>
      </c>
      <c r="AH281">
        <v>2</v>
      </c>
      <c r="AI281">
        <v>1</v>
      </c>
      <c r="AO281">
        <v>5</v>
      </c>
      <c r="AT281">
        <v>1</v>
      </c>
      <c r="AV281">
        <v>1</v>
      </c>
      <c r="AX281">
        <v>1</v>
      </c>
      <c r="BB281">
        <v>1</v>
      </c>
      <c r="BC281">
        <v>1</v>
      </c>
      <c r="BE281" t="s">
        <v>58</v>
      </c>
      <c r="BF281">
        <f>VLOOKUP($C281,'TIPI Scoring'!$C$1:$AB$1213,22,FALSE)</f>
        <v>6.5</v>
      </c>
      <c r="BG281">
        <f>VLOOKUP($C281,'TIPI Scoring'!$C$1:$AB$1213,23,FALSE)</f>
        <v>7</v>
      </c>
      <c r="BH281">
        <f>VLOOKUP($C281,'TIPI Scoring'!$C$1:$AB$1213,24,FALSE)</f>
        <v>7</v>
      </c>
      <c r="BI281">
        <f>VLOOKUP($C281,'TIPI Scoring'!$C$1:$AB$1213,25,FALSE)</f>
        <v>4.5</v>
      </c>
      <c r="BJ281">
        <f>VLOOKUP($C281,'TIPI Scoring'!$C$1:$AB$1213,26,FALSE)</f>
        <v>7</v>
      </c>
      <c r="BK281" t="s">
        <v>1648</v>
      </c>
      <c r="BL281" t="s">
        <v>1648</v>
      </c>
      <c r="BM281" t="s">
        <v>1648</v>
      </c>
      <c r="BN281" t="s">
        <v>1651</v>
      </c>
      <c r="BO281" t="s">
        <v>1648</v>
      </c>
      <c r="BP281">
        <v>4</v>
      </c>
    </row>
    <row r="282" spans="1:68" x14ac:dyDescent="0.2">
      <c r="A282">
        <v>281</v>
      </c>
      <c r="B282" s="2">
        <v>44095.686180555553</v>
      </c>
      <c r="C282" t="s">
        <v>399</v>
      </c>
      <c r="D282">
        <v>47</v>
      </c>
      <c r="E282">
        <v>47</v>
      </c>
      <c r="F282">
        <v>1</v>
      </c>
      <c r="G282">
        <v>1</v>
      </c>
      <c r="H282">
        <v>3</v>
      </c>
      <c r="I282">
        <v>0</v>
      </c>
      <c r="J282">
        <v>1</v>
      </c>
      <c r="L282">
        <v>1</v>
      </c>
      <c r="M282">
        <v>5</v>
      </c>
      <c r="N282">
        <v>2</v>
      </c>
      <c r="O282">
        <v>5</v>
      </c>
      <c r="P282">
        <v>1</v>
      </c>
      <c r="Q282">
        <v>7</v>
      </c>
      <c r="R282">
        <v>5</v>
      </c>
      <c r="S282">
        <v>6</v>
      </c>
      <c r="T282">
        <v>6</v>
      </c>
      <c r="U282">
        <v>7</v>
      </c>
      <c r="V282">
        <v>3</v>
      </c>
      <c r="W282">
        <v>4</v>
      </c>
      <c r="X282">
        <v>1</v>
      </c>
      <c r="Y282">
        <v>2015</v>
      </c>
      <c r="Z282">
        <v>1</v>
      </c>
      <c r="AA282">
        <v>5</v>
      </c>
      <c r="AE282">
        <v>2</v>
      </c>
      <c r="AF282">
        <v>3</v>
      </c>
      <c r="AG282">
        <v>2</v>
      </c>
      <c r="AH282">
        <v>2</v>
      </c>
      <c r="AI282">
        <v>1</v>
      </c>
      <c r="AK282">
        <v>1</v>
      </c>
      <c r="AM282">
        <v>1</v>
      </c>
      <c r="AO282">
        <v>2</v>
      </c>
      <c r="AT282">
        <v>1</v>
      </c>
      <c r="AV282">
        <v>1</v>
      </c>
      <c r="AX282">
        <v>1</v>
      </c>
      <c r="BA282">
        <v>1</v>
      </c>
      <c r="BE282" t="s">
        <v>66</v>
      </c>
      <c r="BF282">
        <f>VLOOKUP($C282,'TIPI Scoring'!$C$1:$AB$1213,22,FALSE)</f>
        <v>3.5</v>
      </c>
      <c r="BG282">
        <f>VLOOKUP($C282,'TIPI Scoring'!$C$1:$AB$1213,23,FALSE)</f>
        <v>7</v>
      </c>
      <c r="BH282">
        <f>VLOOKUP($C282,'TIPI Scoring'!$C$1:$AB$1213,24,FALSE)</f>
        <v>6</v>
      </c>
      <c r="BI282">
        <f>VLOOKUP($C282,'TIPI Scoring'!$C$1:$AB$1213,25,FALSE)</f>
        <v>3.5</v>
      </c>
      <c r="BJ282">
        <f>VLOOKUP($C282,'TIPI Scoring'!$C$1:$AB$1213,26,FALSE)</f>
        <v>6.5</v>
      </c>
      <c r="BK282" t="s">
        <v>1651</v>
      </c>
      <c r="BL282" t="s">
        <v>1648</v>
      </c>
      <c r="BM282" t="s">
        <v>1650</v>
      </c>
      <c r="BN282" t="s">
        <v>1651</v>
      </c>
      <c r="BO282" t="s">
        <v>1648</v>
      </c>
      <c r="BP282">
        <v>6</v>
      </c>
    </row>
    <row r="283" spans="1:68" x14ac:dyDescent="0.2">
      <c r="A283">
        <v>282</v>
      </c>
      <c r="B283" s="2">
        <v>44095.68644675926</v>
      </c>
      <c r="C283" t="s">
        <v>400</v>
      </c>
      <c r="D283">
        <v>35</v>
      </c>
      <c r="E283">
        <v>18</v>
      </c>
      <c r="F283">
        <v>1</v>
      </c>
      <c r="G283">
        <v>1</v>
      </c>
      <c r="H283">
        <v>2</v>
      </c>
      <c r="I283">
        <v>1</v>
      </c>
      <c r="J283">
        <v>1</v>
      </c>
      <c r="L283">
        <v>1</v>
      </c>
      <c r="M283">
        <v>0</v>
      </c>
      <c r="N283">
        <v>1</v>
      </c>
      <c r="O283">
        <v>6</v>
      </c>
      <c r="P283">
        <v>6</v>
      </c>
      <c r="Q283">
        <v>6</v>
      </c>
      <c r="R283">
        <v>5</v>
      </c>
      <c r="S283">
        <v>7</v>
      </c>
      <c r="T283">
        <v>5</v>
      </c>
      <c r="U283">
        <v>6</v>
      </c>
      <c r="V283">
        <v>6</v>
      </c>
      <c r="W283">
        <v>7</v>
      </c>
      <c r="X283">
        <v>6</v>
      </c>
      <c r="Y283">
        <v>2019</v>
      </c>
      <c r="Z283">
        <v>1</v>
      </c>
      <c r="AA283">
        <v>1</v>
      </c>
      <c r="AE283">
        <v>1</v>
      </c>
      <c r="AF283">
        <v>1</v>
      </c>
      <c r="AG283">
        <v>1</v>
      </c>
      <c r="AH283">
        <v>1</v>
      </c>
      <c r="AI283">
        <v>1</v>
      </c>
      <c r="AJ283">
        <v>1</v>
      </c>
      <c r="AL283">
        <v>1</v>
      </c>
      <c r="AO283">
        <v>1</v>
      </c>
      <c r="AR283">
        <v>1</v>
      </c>
      <c r="AS283">
        <v>1</v>
      </c>
      <c r="AU283">
        <v>1</v>
      </c>
      <c r="BA283">
        <v>1</v>
      </c>
      <c r="BB283">
        <v>1</v>
      </c>
      <c r="BC283">
        <v>1</v>
      </c>
      <c r="BE283" t="s">
        <v>61</v>
      </c>
      <c r="BF283">
        <f>VLOOKUP($C283,'TIPI Scoring'!$C$1:$AB$1213,22,FALSE)</f>
        <v>4.5</v>
      </c>
      <c r="BG283">
        <f>VLOOKUP($C283,'TIPI Scoring'!$C$1:$AB$1213,23,FALSE)</f>
        <v>4</v>
      </c>
      <c r="BH283">
        <f>VLOOKUP($C283,'TIPI Scoring'!$C$1:$AB$1213,24,FALSE)</f>
        <v>4</v>
      </c>
      <c r="BI283">
        <f>VLOOKUP($C283,'TIPI Scoring'!$C$1:$AB$1213,25,FALSE)</f>
        <v>5</v>
      </c>
      <c r="BJ283">
        <f>VLOOKUP($C283,'TIPI Scoring'!$C$1:$AB$1213,26,FALSE)</f>
        <v>4.5</v>
      </c>
      <c r="BK283" t="s">
        <v>1650</v>
      </c>
      <c r="BL283" t="s">
        <v>1649</v>
      </c>
      <c r="BM283" t="s">
        <v>1649</v>
      </c>
      <c r="BN283" t="s">
        <v>1650</v>
      </c>
      <c r="BO283" t="s">
        <v>1651</v>
      </c>
      <c r="BP283">
        <v>1</v>
      </c>
    </row>
    <row r="284" spans="1:68" x14ac:dyDescent="0.2">
      <c r="A284">
        <v>283</v>
      </c>
      <c r="B284" s="2">
        <v>44095.687268518515</v>
      </c>
      <c r="C284" t="s">
        <v>401</v>
      </c>
      <c r="D284">
        <v>55</v>
      </c>
      <c r="E284">
        <v>9</v>
      </c>
      <c r="F284">
        <v>1</v>
      </c>
      <c r="G284">
        <v>1</v>
      </c>
      <c r="H284">
        <v>3</v>
      </c>
      <c r="I284">
        <v>0</v>
      </c>
      <c r="J284">
        <v>1</v>
      </c>
      <c r="L284">
        <v>1</v>
      </c>
      <c r="M284">
        <v>28</v>
      </c>
      <c r="N284">
        <v>2</v>
      </c>
      <c r="O284">
        <v>1</v>
      </c>
      <c r="P284">
        <v>2</v>
      </c>
      <c r="Q284">
        <v>6</v>
      </c>
      <c r="R284">
        <v>1</v>
      </c>
      <c r="S284">
        <v>6</v>
      </c>
      <c r="T284">
        <v>6</v>
      </c>
      <c r="U284">
        <v>2</v>
      </c>
      <c r="V284">
        <v>1</v>
      </c>
      <c r="W284">
        <v>4</v>
      </c>
      <c r="X284">
        <v>2</v>
      </c>
      <c r="Y284">
        <v>2004</v>
      </c>
      <c r="Z284">
        <v>4</v>
      </c>
      <c r="AA284">
        <v>11</v>
      </c>
      <c r="AB284" t="s">
        <v>402</v>
      </c>
      <c r="AE284">
        <v>3</v>
      </c>
      <c r="AF284">
        <v>3</v>
      </c>
      <c r="AG284">
        <v>2</v>
      </c>
      <c r="AH284">
        <v>3</v>
      </c>
      <c r="AJ284">
        <v>1</v>
      </c>
      <c r="AM284">
        <v>1</v>
      </c>
      <c r="AO284">
        <v>5</v>
      </c>
      <c r="AP284">
        <v>1</v>
      </c>
      <c r="AX284">
        <v>1</v>
      </c>
      <c r="AY284">
        <v>1</v>
      </c>
      <c r="BA284">
        <v>1</v>
      </c>
      <c r="BC284">
        <v>1</v>
      </c>
      <c r="BE284" t="s">
        <v>61</v>
      </c>
      <c r="BF284">
        <f>VLOOKUP($C284,'TIPI Scoring'!$C$1:$AB$1213,22,FALSE)</f>
        <v>1.5</v>
      </c>
      <c r="BG284">
        <f>VLOOKUP($C284,'TIPI Scoring'!$C$1:$AB$1213,23,FALSE)</f>
        <v>4</v>
      </c>
      <c r="BH284">
        <f>VLOOKUP($C284,'TIPI Scoring'!$C$1:$AB$1213,24,FALSE)</f>
        <v>6.5</v>
      </c>
      <c r="BI284">
        <f>VLOOKUP($C284,'TIPI Scoring'!$C$1:$AB$1213,25,FALSE)</f>
        <v>5.5</v>
      </c>
      <c r="BJ284">
        <f>VLOOKUP($C284,'TIPI Scoring'!$C$1:$AB$1213,26,FALSE)</f>
        <v>6</v>
      </c>
      <c r="BK284" t="s">
        <v>1649</v>
      </c>
      <c r="BL284" t="s">
        <v>1649</v>
      </c>
      <c r="BM284" t="s">
        <v>1650</v>
      </c>
      <c r="BN284" t="s">
        <v>1650</v>
      </c>
      <c r="BO284" t="s">
        <v>1650</v>
      </c>
      <c r="BP284">
        <v>3</v>
      </c>
    </row>
    <row r="285" spans="1:68" x14ac:dyDescent="0.2">
      <c r="A285">
        <v>284</v>
      </c>
      <c r="B285" s="2">
        <v>44095.687523148146</v>
      </c>
      <c r="C285" t="s">
        <v>403</v>
      </c>
      <c r="D285">
        <v>44</v>
      </c>
      <c r="E285">
        <v>47</v>
      </c>
      <c r="F285">
        <v>1</v>
      </c>
      <c r="G285">
        <v>1</v>
      </c>
      <c r="H285">
        <v>3</v>
      </c>
      <c r="I285">
        <v>1</v>
      </c>
      <c r="J285">
        <v>1</v>
      </c>
      <c r="L285">
        <v>1</v>
      </c>
      <c r="M285">
        <v>15</v>
      </c>
      <c r="N285">
        <v>2</v>
      </c>
      <c r="O285">
        <v>1</v>
      </c>
      <c r="P285">
        <v>2</v>
      </c>
      <c r="Q285">
        <v>6</v>
      </c>
      <c r="R285">
        <v>6</v>
      </c>
      <c r="S285">
        <v>7</v>
      </c>
      <c r="T285">
        <v>7</v>
      </c>
      <c r="U285">
        <v>7</v>
      </c>
      <c r="V285">
        <v>5</v>
      </c>
      <c r="W285">
        <v>5</v>
      </c>
      <c r="X285">
        <v>6</v>
      </c>
      <c r="Y285">
        <v>2005</v>
      </c>
      <c r="Z285">
        <v>1</v>
      </c>
      <c r="AA285">
        <v>11</v>
      </c>
      <c r="AB285" t="s">
        <v>404</v>
      </c>
      <c r="AE285">
        <v>2</v>
      </c>
      <c r="AF285">
        <v>2</v>
      </c>
      <c r="AG285">
        <v>2</v>
      </c>
      <c r="AH285">
        <v>2</v>
      </c>
      <c r="AI285">
        <v>1</v>
      </c>
      <c r="AO285">
        <v>2</v>
      </c>
      <c r="AP285">
        <v>1</v>
      </c>
      <c r="AT285">
        <v>1</v>
      </c>
      <c r="AU285">
        <v>1</v>
      </c>
      <c r="BA285">
        <v>1</v>
      </c>
      <c r="BC285">
        <v>1</v>
      </c>
      <c r="BE285" t="s">
        <v>66</v>
      </c>
      <c r="BF285">
        <f>VLOOKUP($C285,'TIPI Scoring'!$C$1:$AB$1213,22,FALSE)</f>
        <v>1</v>
      </c>
      <c r="BG285">
        <f>VLOOKUP($C285,'TIPI Scoring'!$C$1:$AB$1213,23,FALSE)</f>
        <v>6.5</v>
      </c>
      <c r="BH285">
        <f>VLOOKUP($C285,'TIPI Scoring'!$C$1:$AB$1213,24,FALSE)</f>
        <v>4.5</v>
      </c>
      <c r="BI285">
        <f>VLOOKUP($C285,'TIPI Scoring'!$C$1:$AB$1213,25,FALSE)</f>
        <v>3.5</v>
      </c>
      <c r="BJ285">
        <f>VLOOKUP($C285,'TIPI Scoring'!$C$1:$AB$1213,26,FALSE)</f>
        <v>4.5</v>
      </c>
      <c r="BK285" t="s">
        <v>1649</v>
      </c>
      <c r="BL285" t="s">
        <v>1648</v>
      </c>
      <c r="BM285" t="s">
        <v>1651</v>
      </c>
      <c r="BN285" t="s">
        <v>1651</v>
      </c>
      <c r="BO285" t="s">
        <v>1651</v>
      </c>
      <c r="BP285">
        <v>5</v>
      </c>
    </row>
    <row r="286" spans="1:68" x14ac:dyDescent="0.2">
      <c r="A286">
        <v>285</v>
      </c>
      <c r="B286" s="2">
        <v>44095.688043981485</v>
      </c>
      <c r="C286" t="s">
        <v>405</v>
      </c>
      <c r="D286">
        <v>46</v>
      </c>
      <c r="E286">
        <v>5</v>
      </c>
      <c r="F286">
        <v>1</v>
      </c>
      <c r="G286">
        <v>1</v>
      </c>
      <c r="H286">
        <v>2</v>
      </c>
      <c r="I286">
        <v>2</v>
      </c>
      <c r="J286">
        <v>1</v>
      </c>
      <c r="L286">
        <v>1</v>
      </c>
      <c r="M286">
        <v>4</v>
      </c>
      <c r="N286">
        <v>2</v>
      </c>
      <c r="O286">
        <v>4</v>
      </c>
      <c r="P286">
        <v>1</v>
      </c>
      <c r="Q286">
        <v>5</v>
      </c>
      <c r="R286">
        <v>2</v>
      </c>
      <c r="S286">
        <v>5</v>
      </c>
      <c r="T286">
        <v>3</v>
      </c>
      <c r="U286">
        <v>5</v>
      </c>
      <c r="V286">
        <v>3</v>
      </c>
      <c r="W286">
        <v>6</v>
      </c>
      <c r="X286">
        <v>4</v>
      </c>
      <c r="Y286">
        <v>2017</v>
      </c>
      <c r="Z286">
        <v>2</v>
      </c>
      <c r="AA286">
        <v>3</v>
      </c>
      <c r="AE286">
        <v>1</v>
      </c>
      <c r="AF286">
        <v>1</v>
      </c>
      <c r="AG286">
        <v>2</v>
      </c>
      <c r="AH286">
        <v>2</v>
      </c>
      <c r="AI286">
        <v>1</v>
      </c>
      <c r="AJ286">
        <v>1</v>
      </c>
      <c r="AO286">
        <v>2</v>
      </c>
      <c r="AP286">
        <v>1</v>
      </c>
      <c r="AT286">
        <v>1</v>
      </c>
      <c r="AV286">
        <v>1</v>
      </c>
      <c r="AZ286">
        <v>1</v>
      </c>
      <c r="BE286" t="s">
        <v>66</v>
      </c>
      <c r="BF286">
        <f>VLOOKUP($C286,'TIPI Scoring'!$C$1:$AB$1213,22,FALSE)</f>
        <v>4.5</v>
      </c>
      <c r="BG286">
        <f>VLOOKUP($C286,'TIPI Scoring'!$C$1:$AB$1213,23,FALSE)</f>
        <v>6</v>
      </c>
      <c r="BH286">
        <f>VLOOKUP($C286,'TIPI Scoring'!$C$1:$AB$1213,24,FALSE)</f>
        <v>5</v>
      </c>
      <c r="BI286">
        <f>VLOOKUP($C286,'TIPI Scoring'!$C$1:$AB$1213,25,FALSE)</f>
        <v>6</v>
      </c>
      <c r="BJ286">
        <f>VLOOKUP($C286,'TIPI Scoring'!$C$1:$AB$1213,26,FALSE)</f>
        <v>4.5</v>
      </c>
      <c r="BK286" t="s">
        <v>1650</v>
      </c>
      <c r="BL286" t="s">
        <v>1650</v>
      </c>
      <c r="BM286" t="s">
        <v>1651</v>
      </c>
      <c r="BN286" t="s">
        <v>1650</v>
      </c>
      <c r="BO286" t="s">
        <v>1651</v>
      </c>
      <c r="BP286">
        <v>2</v>
      </c>
    </row>
    <row r="287" spans="1:68" x14ac:dyDescent="0.2">
      <c r="A287">
        <v>286</v>
      </c>
      <c r="B287" s="2">
        <v>44095.688298611109</v>
      </c>
      <c r="C287" t="s">
        <v>406</v>
      </c>
      <c r="D287">
        <v>39</v>
      </c>
      <c r="E287">
        <v>43</v>
      </c>
      <c r="F287">
        <v>2</v>
      </c>
      <c r="G287">
        <v>1</v>
      </c>
      <c r="H287">
        <v>2</v>
      </c>
      <c r="I287">
        <v>3</v>
      </c>
      <c r="J287">
        <v>3</v>
      </c>
      <c r="L287">
        <v>1</v>
      </c>
      <c r="M287">
        <v>0</v>
      </c>
      <c r="N287">
        <v>1</v>
      </c>
      <c r="O287">
        <v>7</v>
      </c>
      <c r="P287">
        <v>7</v>
      </c>
      <c r="Q287">
        <v>6</v>
      </c>
      <c r="R287">
        <v>5</v>
      </c>
      <c r="S287">
        <v>6</v>
      </c>
      <c r="T287">
        <v>7</v>
      </c>
      <c r="U287">
        <v>6</v>
      </c>
      <c r="V287">
        <v>6</v>
      </c>
      <c r="W287">
        <v>6</v>
      </c>
      <c r="X287">
        <v>6</v>
      </c>
      <c r="Y287">
        <v>1999</v>
      </c>
      <c r="Z287">
        <v>1</v>
      </c>
      <c r="AA287">
        <v>1</v>
      </c>
      <c r="AE287">
        <v>1</v>
      </c>
      <c r="AF287">
        <v>1</v>
      </c>
      <c r="AG287">
        <v>1</v>
      </c>
      <c r="AH287">
        <v>1</v>
      </c>
      <c r="AJ287">
        <v>1</v>
      </c>
      <c r="AO287">
        <v>1</v>
      </c>
      <c r="AQ287">
        <v>1</v>
      </c>
      <c r="AR287">
        <v>1</v>
      </c>
      <c r="AS287">
        <v>1</v>
      </c>
      <c r="AZ287">
        <v>1</v>
      </c>
      <c r="BA287">
        <v>1</v>
      </c>
      <c r="BE287" t="s">
        <v>61</v>
      </c>
      <c r="BF287">
        <f>VLOOKUP($C287,'TIPI Scoring'!$C$1:$AB$1213,22,FALSE)</f>
        <v>4</v>
      </c>
      <c r="BG287">
        <f>VLOOKUP($C287,'TIPI Scoring'!$C$1:$AB$1213,23,FALSE)</f>
        <v>3.5</v>
      </c>
      <c r="BH287">
        <f>VLOOKUP($C287,'TIPI Scoring'!$C$1:$AB$1213,24,FALSE)</f>
        <v>4</v>
      </c>
      <c r="BI287">
        <f>VLOOKUP($C287,'TIPI Scoring'!$C$1:$AB$1213,25,FALSE)</f>
        <v>4.5</v>
      </c>
      <c r="BJ287">
        <f>VLOOKUP($C287,'TIPI Scoring'!$C$1:$AB$1213,26,FALSE)</f>
        <v>4</v>
      </c>
      <c r="BK287" t="s">
        <v>1651</v>
      </c>
      <c r="BL287" t="s">
        <v>1649</v>
      </c>
      <c r="BM287" t="s">
        <v>1649</v>
      </c>
      <c r="BN287" t="s">
        <v>1651</v>
      </c>
      <c r="BO287" t="s">
        <v>1649</v>
      </c>
      <c r="BP287">
        <v>1</v>
      </c>
    </row>
    <row r="288" spans="1:68" x14ac:dyDescent="0.2">
      <c r="A288">
        <v>287</v>
      </c>
      <c r="B288" s="2">
        <v>44095.68849537037</v>
      </c>
      <c r="C288" t="s">
        <v>407</v>
      </c>
      <c r="D288">
        <v>64</v>
      </c>
      <c r="E288">
        <v>5</v>
      </c>
      <c r="F288">
        <v>1</v>
      </c>
      <c r="G288">
        <v>1</v>
      </c>
      <c r="H288">
        <v>2</v>
      </c>
      <c r="I288">
        <v>0</v>
      </c>
      <c r="J288">
        <v>4</v>
      </c>
      <c r="L288">
        <v>2</v>
      </c>
      <c r="M288">
        <v>13</v>
      </c>
      <c r="N288">
        <v>2</v>
      </c>
      <c r="O288">
        <v>2</v>
      </c>
      <c r="P288">
        <v>2</v>
      </c>
      <c r="Q288">
        <v>5</v>
      </c>
      <c r="R288">
        <v>5</v>
      </c>
      <c r="S288">
        <v>5</v>
      </c>
      <c r="T288">
        <v>7</v>
      </c>
      <c r="U288">
        <v>5</v>
      </c>
      <c r="V288">
        <v>5</v>
      </c>
      <c r="W288">
        <v>6</v>
      </c>
      <c r="X288">
        <v>3</v>
      </c>
      <c r="Y288">
        <v>2007</v>
      </c>
      <c r="Z288">
        <v>2</v>
      </c>
      <c r="AA288">
        <v>13</v>
      </c>
      <c r="AD288" t="s">
        <v>195</v>
      </c>
      <c r="AE288">
        <v>2</v>
      </c>
      <c r="AF288">
        <v>3</v>
      </c>
      <c r="AG288">
        <v>2</v>
      </c>
      <c r="AH288">
        <v>2</v>
      </c>
      <c r="AI288">
        <v>1</v>
      </c>
      <c r="AM288">
        <v>1</v>
      </c>
      <c r="AO288">
        <v>2</v>
      </c>
      <c r="AT288">
        <v>1</v>
      </c>
      <c r="AV288">
        <v>1</v>
      </c>
      <c r="AY288">
        <v>1</v>
      </c>
      <c r="BA288">
        <v>1</v>
      </c>
      <c r="BE288" t="s">
        <v>66</v>
      </c>
      <c r="BF288">
        <f>VLOOKUP($C288,'TIPI Scoring'!$C$1:$AB$1213,22,FALSE)</f>
        <v>1.5</v>
      </c>
      <c r="BG288">
        <f>VLOOKUP($C288,'TIPI Scoring'!$C$1:$AB$1213,23,FALSE)</f>
        <v>5.5</v>
      </c>
      <c r="BH288">
        <f>VLOOKUP($C288,'TIPI Scoring'!$C$1:$AB$1213,24,FALSE)</f>
        <v>4</v>
      </c>
      <c r="BI288">
        <f>VLOOKUP($C288,'TIPI Scoring'!$C$1:$AB$1213,25,FALSE)</f>
        <v>4.5</v>
      </c>
      <c r="BJ288">
        <f>VLOOKUP($C288,'TIPI Scoring'!$C$1:$AB$1213,26,FALSE)</f>
        <v>5</v>
      </c>
      <c r="BK288" t="s">
        <v>1649</v>
      </c>
      <c r="BL288" t="s">
        <v>1650</v>
      </c>
      <c r="BM288" t="s">
        <v>1649</v>
      </c>
      <c r="BN288" t="s">
        <v>1651</v>
      </c>
      <c r="BO288" t="s">
        <v>1651</v>
      </c>
      <c r="BP288">
        <v>5</v>
      </c>
    </row>
    <row r="289" spans="1:68" x14ac:dyDescent="0.2">
      <c r="A289">
        <v>288</v>
      </c>
      <c r="B289" s="2">
        <v>44095.689016203702</v>
      </c>
      <c r="C289" t="s">
        <v>408</v>
      </c>
      <c r="D289">
        <v>38</v>
      </c>
      <c r="E289">
        <v>1</v>
      </c>
      <c r="F289">
        <v>2</v>
      </c>
      <c r="G289">
        <v>1</v>
      </c>
      <c r="H289">
        <v>2</v>
      </c>
      <c r="I289">
        <v>1</v>
      </c>
      <c r="J289">
        <v>1</v>
      </c>
      <c r="L289">
        <v>1</v>
      </c>
      <c r="M289">
        <v>10</v>
      </c>
      <c r="N289">
        <v>1</v>
      </c>
      <c r="O289">
        <v>7</v>
      </c>
      <c r="P289">
        <v>6</v>
      </c>
      <c r="Q289">
        <v>6</v>
      </c>
      <c r="R289">
        <v>5</v>
      </c>
      <c r="S289">
        <v>6</v>
      </c>
      <c r="T289">
        <v>6</v>
      </c>
      <c r="U289">
        <v>6</v>
      </c>
      <c r="V289">
        <v>5</v>
      </c>
      <c r="W289">
        <v>5</v>
      </c>
      <c r="X289">
        <v>6</v>
      </c>
      <c r="Y289">
        <v>2010</v>
      </c>
      <c r="Z289">
        <v>1</v>
      </c>
      <c r="AA289">
        <v>9</v>
      </c>
      <c r="AE289">
        <v>1</v>
      </c>
      <c r="AF289">
        <v>1</v>
      </c>
      <c r="AG289">
        <v>1</v>
      </c>
      <c r="AH289">
        <v>1</v>
      </c>
      <c r="AJ289">
        <v>1</v>
      </c>
      <c r="AK289">
        <v>1</v>
      </c>
      <c r="AO289">
        <v>2</v>
      </c>
      <c r="AQ289">
        <v>1</v>
      </c>
      <c r="AR289">
        <v>1</v>
      </c>
      <c r="AW289">
        <v>1</v>
      </c>
      <c r="AZ289">
        <v>1</v>
      </c>
      <c r="BE289" t="s">
        <v>61</v>
      </c>
      <c r="BF289">
        <f>VLOOKUP($C289,'TIPI Scoring'!$C$1:$AB$1213,22,FALSE)</f>
        <v>4.5</v>
      </c>
      <c r="BG289">
        <f>VLOOKUP($C289,'TIPI Scoring'!$C$1:$AB$1213,23,FALSE)</f>
        <v>4</v>
      </c>
      <c r="BH289">
        <f>VLOOKUP($C289,'TIPI Scoring'!$C$1:$AB$1213,24,FALSE)</f>
        <v>4.5</v>
      </c>
      <c r="BI289">
        <f>VLOOKUP($C289,'TIPI Scoring'!$C$1:$AB$1213,25,FALSE)</f>
        <v>4</v>
      </c>
      <c r="BJ289">
        <f>VLOOKUP($C289,'TIPI Scoring'!$C$1:$AB$1213,26,FALSE)</f>
        <v>4</v>
      </c>
      <c r="BK289" t="s">
        <v>1650</v>
      </c>
      <c r="BL289" t="s">
        <v>1649</v>
      </c>
      <c r="BM289" t="s">
        <v>1651</v>
      </c>
      <c r="BN289" t="s">
        <v>1651</v>
      </c>
      <c r="BO289" t="s">
        <v>1649</v>
      </c>
      <c r="BP289">
        <v>1</v>
      </c>
    </row>
    <row r="290" spans="1:68" x14ac:dyDescent="0.2">
      <c r="A290">
        <v>289</v>
      </c>
      <c r="B290" s="2">
        <v>44095.689849537041</v>
      </c>
      <c r="C290" t="s">
        <v>409</v>
      </c>
      <c r="D290">
        <v>43</v>
      </c>
      <c r="E290">
        <v>24</v>
      </c>
      <c r="F290">
        <v>2</v>
      </c>
      <c r="G290">
        <v>1</v>
      </c>
      <c r="H290">
        <v>2</v>
      </c>
      <c r="I290">
        <v>1</v>
      </c>
      <c r="J290">
        <v>1</v>
      </c>
      <c r="L290">
        <v>2</v>
      </c>
      <c r="M290">
        <v>5</v>
      </c>
      <c r="N290">
        <v>1</v>
      </c>
      <c r="O290">
        <v>6</v>
      </c>
      <c r="P290">
        <v>5</v>
      </c>
      <c r="Q290">
        <v>6</v>
      </c>
      <c r="R290">
        <v>6</v>
      </c>
      <c r="S290">
        <v>7</v>
      </c>
      <c r="T290">
        <v>7</v>
      </c>
      <c r="U290">
        <v>6</v>
      </c>
      <c r="V290">
        <v>4</v>
      </c>
      <c r="W290">
        <v>6</v>
      </c>
      <c r="X290">
        <v>5</v>
      </c>
      <c r="Y290">
        <v>2014</v>
      </c>
      <c r="Z290">
        <v>1</v>
      </c>
      <c r="AA290">
        <v>9</v>
      </c>
      <c r="AE290">
        <v>1</v>
      </c>
      <c r="AF290">
        <v>1</v>
      </c>
      <c r="AG290">
        <v>1</v>
      </c>
      <c r="AH290">
        <v>2</v>
      </c>
      <c r="AM290">
        <v>1</v>
      </c>
      <c r="AO290">
        <v>1</v>
      </c>
      <c r="AP290">
        <v>1</v>
      </c>
      <c r="AR290">
        <v>1</v>
      </c>
      <c r="AV290">
        <v>1</v>
      </c>
      <c r="BC290">
        <v>1</v>
      </c>
      <c r="BE290" t="s">
        <v>61</v>
      </c>
      <c r="BF290">
        <f>VLOOKUP($C290,'TIPI Scoring'!$C$1:$AB$1213,22,FALSE)</f>
        <v>3.5</v>
      </c>
      <c r="BG290">
        <f>VLOOKUP($C290,'TIPI Scoring'!$C$1:$AB$1213,23,FALSE)</f>
        <v>4.5</v>
      </c>
      <c r="BH290">
        <f>VLOOKUP($C290,'TIPI Scoring'!$C$1:$AB$1213,24,FALSE)</f>
        <v>5</v>
      </c>
      <c r="BI290">
        <f>VLOOKUP($C290,'TIPI Scoring'!$C$1:$AB$1213,25,FALSE)</f>
        <v>4</v>
      </c>
      <c r="BJ290">
        <f>VLOOKUP($C290,'TIPI Scoring'!$C$1:$AB$1213,26,FALSE)</f>
        <v>5</v>
      </c>
      <c r="BK290" t="s">
        <v>1651</v>
      </c>
      <c r="BL290" t="s">
        <v>1651</v>
      </c>
      <c r="BM290" t="s">
        <v>1651</v>
      </c>
      <c r="BN290" t="s">
        <v>1651</v>
      </c>
      <c r="BO290" t="s">
        <v>1651</v>
      </c>
      <c r="BP290">
        <v>3</v>
      </c>
    </row>
    <row r="291" spans="1:68" x14ac:dyDescent="0.2">
      <c r="A291">
        <v>290</v>
      </c>
      <c r="B291" s="2">
        <v>44095.689930555556</v>
      </c>
      <c r="C291" t="s">
        <v>410</v>
      </c>
      <c r="D291">
        <v>35</v>
      </c>
      <c r="E291">
        <v>9</v>
      </c>
      <c r="F291">
        <v>1</v>
      </c>
      <c r="G291">
        <v>1</v>
      </c>
      <c r="H291">
        <v>2</v>
      </c>
      <c r="I291">
        <v>1</v>
      </c>
      <c r="J291">
        <v>1</v>
      </c>
      <c r="L291">
        <v>1</v>
      </c>
      <c r="M291">
        <v>5</v>
      </c>
      <c r="N291">
        <v>1</v>
      </c>
      <c r="O291">
        <v>7</v>
      </c>
      <c r="P291">
        <v>6</v>
      </c>
      <c r="Q291">
        <v>7</v>
      </c>
      <c r="R291">
        <v>5</v>
      </c>
      <c r="S291">
        <v>6</v>
      </c>
      <c r="T291">
        <v>7</v>
      </c>
      <c r="U291">
        <v>7</v>
      </c>
      <c r="V291">
        <v>6</v>
      </c>
      <c r="W291">
        <v>7</v>
      </c>
      <c r="X291">
        <v>7</v>
      </c>
      <c r="Y291">
        <v>2016</v>
      </c>
      <c r="Z291">
        <v>1</v>
      </c>
      <c r="AA291">
        <v>1</v>
      </c>
      <c r="AE291">
        <v>1</v>
      </c>
      <c r="AF291">
        <v>1</v>
      </c>
      <c r="AG291">
        <v>1</v>
      </c>
      <c r="AH291">
        <v>1</v>
      </c>
      <c r="AI291">
        <v>1</v>
      </c>
      <c r="AJ291">
        <v>1</v>
      </c>
      <c r="AK291">
        <v>1</v>
      </c>
      <c r="AL291">
        <v>1</v>
      </c>
      <c r="AO291">
        <v>1</v>
      </c>
      <c r="AP291">
        <v>1</v>
      </c>
      <c r="AQ291">
        <v>1</v>
      </c>
      <c r="AS291">
        <v>1</v>
      </c>
      <c r="AZ291">
        <v>1</v>
      </c>
      <c r="BA291">
        <v>1</v>
      </c>
      <c r="BB291">
        <v>1</v>
      </c>
      <c r="BE291" t="s">
        <v>61</v>
      </c>
      <c r="BF291">
        <f>VLOOKUP($C291,'TIPI Scoring'!$C$1:$AB$1213,22,FALSE)</f>
        <v>4</v>
      </c>
      <c r="BG291">
        <f>VLOOKUP($C291,'TIPI Scoring'!$C$1:$AB$1213,23,FALSE)</f>
        <v>4.5</v>
      </c>
      <c r="BH291">
        <f>VLOOKUP($C291,'TIPI Scoring'!$C$1:$AB$1213,24,FALSE)</f>
        <v>4.5</v>
      </c>
      <c r="BI291">
        <f>VLOOKUP($C291,'TIPI Scoring'!$C$1:$AB$1213,25,FALSE)</f>
        <v>5</v>
      </c>
      <c r="BJ291">
        <f>VLOOKUP($C291,'TIPI Scoring'!$C$1:$AB$1213,26,FALSE)</f>
        <v>3.5</v>
      </c>
      <c r="BK291" t="s">
        <v>1651</v>
      </c>
      <c r="BL291" t="s">
        <v>1651</v>
      </c>
      <c r="BM291" t="s">
        <v>1651</v>
      </c>
      <c r="BN291" t="s">
        <v>1650</v>
      </c>
      <c r="BO291" t="s">
        <v>1649</v>
      </c>
      <c r="BP291">
        <v>1</v>
      </c>
    </row>
    <row r="292" spans="1:68" x14ac:dyDescent="0.2">
      <c r="A292">
        <v>291</v>
      </c>
      <c r="B292" s="2">
        <v>44095.691342592596</v>
      </c>
      <c r="C292" t="s">
        <v>411</v>
      </c>
      <c r="D292">
        <v>50</v>
      </c>
      <c r="E292">
        <v>10</v>
      </c>
      <c r="F292">
        <v>1</v>
      </c>
      <c r="G292">
        <v>1</v>
      </c>
      <c r="H292">
        <v>2</v>
      </c>
      <c r="I292">
        <v>0</v>
      </c>
      <c r="J292">
        <v>1</v>
      </c>
      <c r="L292">
        <v>1</v>
      </c>
      <c r="M292">
        <v>5</v>
      </c>
      <c r="N292">
        <v>2</v>
      </c>
      <c r="O292">
        <v>2</v>
      </c>
      <c r="P292">
        <v>4</v>
      </c>
      <c r="Q292">
        <v>7</v>
      </c>
      <c r="R292">
        <v>3</v>
      </c>
      <c r="S292">
        <v>5</v>
      </c>
      <c r="T292">
        <v>5</v>
      </c>
      <c r="U292">
        <v>3</v>
      </c>
      <c r="V292">
        <v>4</v>
      </c>
      <c r="W292">
        <v>5</v>
      </c>
      <c r="X292">
        <v>4</v>
      </c>
      <c r="Y292">
        <v>2015</v>
      </c>
      <c r="Z292">
        <v>1</v>
      </c>
      <c r="AA292">
        <v>13</v>
      </c>
      <c r="AD292" t="s">
        <v>123</v>
      </c>
      <c r="AE292">
        <v>2</v>
      </c>
      <c r="AF292">
        <v>2</v>
      </c>
      <c r="AG292">
        <v>2</v>
      </c>
      <c r="AH292">
        <v>2</v>
      </c>
      <c r="AK292">
        <v>1</v>
      </c>
      <c r="AO292">
        <v>2</v>
      </c>
      <c r="AT292">
        <v>1</v>
      </c>
      <c r="AV292">
        <v>1</v>
      </c>
      <c r="AX292">
        <v>1</v>
      </c>
      <c r="AZ292">
        <v>1</v>
      </c>
      <c r="BA292">
        <v>1</v>
      </c>
      <c r="BC292">
        <v>1</v>
      </c>
      <c r="BE292" t="s">
        <v>61</v>
      </c>
      <c r="BF292">
        <f>VLOOKUP($C292,'TIPI Scoring'!$C$1:$AB$1213,22,FALSE)</f>
        <v>2.5</v>
      </c>
      <c r="BG292">
        <f>VLOOKUP($C292,'TIPI Scoring'!$C$1:$AB$1213,23,FALSE)</f>
        <v>3.5</v>
      </c>
      <c r="BH292">
        <f>VLOOKUP($C292,'TIPI Scoring'!$C$1:$AB$1213,24,FALSE)</f>
        <v>5.5</v>
      </c>
      <c r="BI292">
        <f>VLOOKUP($C292,'TIPI Scoring'!$C$1:$AB$1213,25,FALSE)</f>
        <v>5</v>
      </c>
      <c r="BJ292">
        <f>VLOOKUP($C292,'TIPI Scoring'!$C$1:$AB$1213,26,FALSE)</f>
        <v>4.5</v>
      </c>
      <c r="BK292" t="s">
        <v>1649</v>
      </c>
      <c r="BL292" t="s">
        <v>1649</v>
      </c>
      <c r="BM292" t="s">
        <v>1650</v>
      </c>
      <c r="BN292" t="s">
        <v>1650</v>
      </c>
      <c r="BO292" t="s">
        <v>1651</v>
      </c>
      <c r="BP292">
        <v>3</v>
      </c>
    </row>
    <row r="293" spans="1:68" x14ac:dyDescent="0.2">
      <c r="A293">
        <v>292</v>
      </c>
      <c r="B293" s="2">
        <v>44095.692118055558</v>
      </c>
      <c r="C293" t="s">
        <v>412</v>
      </c>
      <c r="D293">
        <v>36</v>
      </c>
      <c r="E293">
        <v>18</v>
      </c>
      <c r="F293">
        <v>1</v>
      </c>
      <c r="G293">
        <v>1</v>
      </c>
      <c r="H293">
        <v>1</v>
      </c>
      <c r="I293">
        <v>0</v>
      </c>
      <c r="J293">
        <v>1</v>
      </c>
      <c r="L293">
        <v>1</v>
      </c>
      <c r="M293">
        <v>2</v>
      </c>
      <c r="N293">
        <v>2</v>
      </c>
      <c r="O293">
        <v>6</v>
      </c>
      <c r="P293">
        <v>6</v>
      </c>
      <c r="Q293">
        <v>3</v>
      </c>
      <c r="R293">
        <v>4</v>
      </c>
      <c r="S293">
        <v>4</v>
      </c>
      <c r="T293">
        <v>5</v>
      </c>
      <c r="U293">
        <v>4</v>
      </c>
      <c r="V293">
        <v>5</v>
      </c>
      <c r="W293">
        <v>4</v>
      </c>
      <c r="X293">
        <v>5</v>
      </c>
      <c r="Y293">
        <v>2018</v>
      </c>
      <c r="Z293">
        <v>1</v>
      </c>
      <c r="AA293">
        <v>2</v>
      </c>
      <c r="AE293">
        <v>1</v>
      </c>
      <c r="AF293">
        <v>2</v>
      </c>
      <c r="AG293">
        <v>3</v>
      </c>
      <c r="AH293">
        <v>1</v>
      </c>
      <c r="AI293">
        <v>1</v>
      </c>
      <c r="AM293">
        <v>1</v>
      </c>
      <c r="AO293">
        <v>2</v>
      </c>
      <c r="AP293">
        <v>1</v>
      </c>
      <c r="AT293">
        <v>1</v>
      </c>
      <c r="AV293">
        <v>1</v>
      </c>
      <c r="AZ293">
        <v>1</v>
      </c>
      <c r="BE293" t="s">
        <v>61</v>
      </c>
      <c r="BF293">
        <f>VLOOKUP($C293,'TIPI Scoring'!$C$1:$AB$1213,22,FALSE)</f>
        <v>4.5</v>
      </c>
      <c r="BG293">
        <f>VLOOKUP($C293,'TIPI Scoring'!$C$1:$AB$1213,23,FALSE)</f>
        <v>3</v>
      </c>
      <c r="BH293">
        <f>VLOOKUP($C293,'TIPI Scoring'!$C$1:$AB$1213,24,FALSE)</f>
        <v>3</v>
      </c>
      <c r="BI293">
        <f>VLOOKUP($C293,'TIPI Scoring'!$C$1:$AB$1213,25,FALSE)</f>
        <v>4</v>
      </c>
      <c r="BJ293">
        <f>VLOOKUP($C293,'TIPI Scoring'!$C$1:$AB$1213,26,FALSE)</f>
        <v>3.5</v>
      </c>
      <c r="BK293" t="s">
        <v>1650</v>
      </c>
      <c r="BL293" t="s">
        <v>1649</v>
      </c>
      <c r="BM293" t="s">
        <v>1649</v>
      </c>
      <c r="BN293" t="s">
        <v>1651</v>
      </c>
      <c r="BO293" t="s">
        <v>1649</v>
      </c>
      <c r="BP293">
        <v>1</v>
      </c>
    </row>
    <row r="294" spans="1:68" x14ac:dyDescent="0.2">
      <c r="A294">
        <v>293</v>
      </c>
      <c r="B294" s="2">
        <v>44095.693773148145</v>
      </c>
      <c r="C294" t="s">
        <v>413</v>
      </c>
      <c r="D294">
        <v>18</v>
      </c>
      <c r="E294">
        <v>16</v>
      </c>
      <c r="F294">
        <v>1</v>
      </c>
      <c r="G294">
        <v>1</v>
      </c>
      <c r="H294">
        <v>5</v>
      </c>
      <c r="I294">
        <v>0</v>
      </c>
      <c r="J294">
        <v>2</v>
      </c>
      <c r="L294">
        <v>1</v>
      </c>
      <c r="M294">
        <v>6</v>
      </c>
      <c r="N294">
        <v>1</v>
      </c>
      <c r="O294">
        <v>7</v>
      </c>
      <c r="P294">
        <v>7</v>
      </c>
      <c r="Q294">
        <v>7</v>
      </c>
      <c r="R294">
        <v>7</v>
      </c>
      <c r="S294">
        <v>7</v>
      </c>
      <c r="T294">
        <v>7</v>
      </c>
      <c r="U294">
        <v>7</v>
      </c>
      <c r="V294">
        <v>7</v>
      </c>
      <c r="W294">
        <v>7</v>
      </c>
      <c r="X294">
        <v>7</v>
      </c>
      <c r="Y294">
        <v>2012</v>
      </c>
      <c r="Z294">
        <v>2</v>
      </c>
      <c r="AA294">
        <v>1</v>
      </c>
      <c r="AE294">
        <v>2</v>
      </c>
      <c r="AF294">
        <v>2</v>
      </c>
      <c r="AG294">
        <v>2</v>
      </c>
      <c r="AH294">
        <v>2</v>
      </c>
      <c r="AI294">
        <v>1</v>
      </c>
      <c r="AO294">
        <v>6</v>
      </c>
      <c r="AT294">
        <v>1</v>
      </c>
      <c r="AU294">
        <v>1</v>
      </c>
      <c r="AV294">
        <v>1</v>
      </c>
      <c r="AZ294">
        <v>1</v>
      </c>
      <c r="BE294" t="s">
        <v>63</v>
      </c>
      <c r="BF294">
        <f>VLOOKUP($C294,'TIPI Scoring'!$C$1:$AB$1213,22,FALSE)</f>
        <v>4</v>
      </c>
      <c r="BG294">
        <f>VLOOKUP($C294,'TIPI Scoring'!$C$1:$AB$1213,23,FALSE)</f>
        <v>4</v>
      </c>
      <c r="BH294">
        <f>VLOOKUP($C294,'TIPI Scoring'!$C$1:$AB$1213,24,FALSE)</f>
        <v>4</v>
      </c>
      <c r="BI294">
        <f>VLOOKUP($C294,'TIPI Scoring'!$C$1:$AB$1213,25,FALSE)</f>
        <v>4</v>
      </c>
      <c r="BJ294">
        <f>VLOOKUP($C294,'TIPI Scoring'!$C$1:$AB$1213,26,FALSE)</f>
        <v>4</v>
      </c>
      <c r="BK294" t="s">
        <v>1651</v>
      </c>
      <c r="BL294" t="s">
        <v>1649</v>
      </c>
      <c r="BM294" t="s">
        <v>1649</v>
      </c>
      <c r="BN294" t="s">
        <v>1651</v>
      </c>
      <c r="BO294" t="s">
        <v>1649</v>
      </c>
      <c r="BP294">
        <v>1</v>
      </c>
    </row>
    <row r="295" spans="1:68" x14ac:dyDescent="0.2">
      <c r="A295">
        <v>294</v>
      </c>
      <c r="B295" s="2">
        <v>44095.693819444445</v>
      </c>
      <c r="C295" t="s">
        <v>414</v>
      </c>
      <c r="D295">
        <v>44</v>
      </c>
      <c r="E295">
        <v>32</v>
      </c>
      <c r="F295">
        <v>1</v>
      </c>
      <c r="G295">
        <v>1</v>
      </c>
      <c r="H295">
        <v>2</v>
      </c>
      <c r="I295">
        <v>2</v>
      </c>
      <c r="J295">
        <v>1</v>
      </c>
      <c r="L295">
        <v>2</v>
      </c>
      <c r="M295">
        <v>14</v>
      </c>
      <c r="N295">
        <v>2</v>
      </c>
      <c r="O295">
        <v>3</v>
      </c>
      <c r="P295">
        <v>3</v>
      </c>
      <c r="Q295">
        <v>6</v>
      </c>
      <c r="R295">
        <v>4</v>
      </c>
      <c r="S295">
        <v>3</v>
      </c>
      <c r="T295">
        <v>3</v>
      </c>
      <c r="U295">
        <v>5</v>
      </c>
      <c r="V295">
        <v>5</v>
      </c>
      <c r="W295">
        <v>4</v>
      </c>
      <c r="X295">
        <v>3</v>
      </c>
      <c r="Y295">
        <v>2006</v>
      </c>
      <c r="Z295">
        <v>2</v>
      </c>
      <c r="AA295">
        <v>13</v>
      </c>
      <c r="AD295" t="s">
        <v>415</v>
      </c>
      <c r="AE295">
        <v>2</v>
      </c>
      <c r="AF295">
        <v>1</v>
      </c>
      <c r="AG295">
        <v>2</v>
      </c>
      <c r="AH295">
        <v>2</v>
      </c>
      <c r="AJ295">
        <v>1</v>
      </c>
      <c r="AO295">
        <v>3</v>
      </c>
      <c r="AT295">
        <v>1</v>
      </c>
      <c r="AU295">
        <v>1</v>
      </c>
      <c r="AW295">
        <v>1</v>
      </c>
      <c r="AZ295">
        <v>1</v>
      </c>
      <c r="BE295" t="s">
        <v>58</v>
      </c>
      <c r="BF295">
        <f>VLOOKUP($C295,'TIPI Scoring'!$C$1:$AB$1213,22,FALSE)</f>
        <v>4</v>
      </c>
      <c r="BG295">
        <f>VLOOKUP($C295,'TIPI Scoring'!$C$1:$AB$1213,23,FALSE)</f>
        <v>5</v>
      </c>
      <c r="BH295">
        <f>VLOOKUP($C295,'TIPI Scoring'!$C$1:$AB$1213,24,FALSE)</f>
        <v>4.5</v>
      </c>
      <c r="BI295">
        <f>VLOOKUP($C295,'TIPI Scoring'!$C$1:$AB$1213,25,FALSE)</f>
        <v>4</v>
      </c>
      <c r="BJ295">
        <f>VLOOKUP($C295,'TIPI Scoring'!$C$1:$AB$1213,26,FALSE)</f>
        <v>4</v>
      </c>
      <c r="BK295" t="s">
        <v>1651</v>
      </c>
      <c r="BL295" t="s">
        <v>1651</v>
      </c>
      <c r="BM295" t="s">
        <v>1651</v>
      </c>
      <c r="BN295" t="s">
        <v>1651</v>
      </c>
      <c r="BO295" t="s">
        <v>1649</v>
      </c>
      <c r="BP295">
        <v>1</v>
      </c>
    </row>
    <row r="296" spans="1:68" x14ac:dyDescent="0.2">
      <c r="A296">
        <v>295</v>
      </c>
      <c r="B296" s="2">
        <v>44095.694548611114</v>
      </c>
      <c r="C296" t="s">
        <v>416</v>
      </c>
      <c r="D296">
        <v>45</v>
      </c>
      <c r="E296">
        <v>5</v>
      </c>
      <c r="F296">
        <v>1</v>
      </c>
      <c r="G296">
        <v>1</v>
      </c>
      <c r="H296">
        <v>2</v>
      </c>
      <c r="I296">
        <v>2</v>
      </c>
      <c r="J296">
        <v>3</v>
      </c>
      <c r="L296">
        <v>2</v>
      </c>
      <c r="M296">
        <v>7</v>
      </c>
      <c r="N296">
        <v>1</v>
      </c>
      <c r="O296">
        <v>7</v>
      </c>
      <c r="P296">
        <v>7</v>
      </c>
      <c r="Q296">
        <v>7</v>
      </c>
      <c r="R296">
        <v>7</v>
      </c>
      <c r="S296">
        <v>7</v>
      </c>
      <c r="T296">
        <v>7</v>
      </c>
      <c r="U296">
        <v>7</v>
      </c>
      <c r="V296">
        <v>7</v>
      </c>
      <c r="W296">
        <v>7</v>
      </c>
      <c r="X296">
        <v>7</v>
      </c>
      <c r="Y296">
        <v>2018</v>
      </c>
      <c r="Z296">
        <v>1</v>
      </c>
      <c r="AA296">
        <v>1</v>
      </c>
      <c r="AE296">
        <v>1</v>
      </c>
      <c r="AF296">
        <v>1</v>
      </c>
      <c r="AG296">
        <v>1</v>
      </c>
      <c r="AH296">
        <v>1</v>
      </c>
      <c r="AI296">
        <v>1</v>
      </c>
      <c r="AK296">
        <v>1</v>
      </c>
      <c r="AM296">
        <v>1</v>
      </c>
      <c r="AO296">
        <v>5</v>
      </c>
      <c r="AP296">
        <v>1</v>
      </c>
      <c r="AU296">
        <v>1</v>
      </c>
      <c r="AX296">
        <v>1</v>
      </c>
      <c r="AZ296">
        <v>1</v>
      </c>
      <c r="BB296">
        <v>1</v>
      </c>
      <c r="BC296">
        <v>1</v>
      </c>
      <c r="BE296" t="s">
        <v>66</v>
      </c>
      <c r="BF296">
        <f>VLOOKUP($C296,'TIPI Scoring'!$C$1:$AB$1213,22,FALSE)</f>
        <v>4</v>
      </c>
      <c r="BG296">
        <f>VLOOKUP($C296,'TIPI Scoring'!$C$1:$AB$1213,23,FALSE)</f>
        <v>4</v>
      </c>
      <c r="BH296">
        <f>VLOOKUP($C296,'TIPI Scoring'!$C$1:$AB$1213,24,FALSE)</f>
        <v>4</v>
      </c>
      <c r="BI296">
        <f>VLOOKUP($C296,'TIPI Scoring'!$C$1:$AB$1213,25,FALSE)</f>
        <v>4</v>
      </c>
      <c r="BJ296">
        <f>VLOOKUP($C296,'TIPI Scoring'!$C$1:$AB$1213,26,FALSE)</f>
        <v>4</v>
      </c>
      <c r="BK296" t="s">
        <v>1651</v>
      </c>
      <c r="BL296" t="s">
        <v>1649</v>
      </c>
      <c r="BM296" t="s">
        <v>1649</v>
      </c>
      <c r="BN296" t="s">
        <v>1651</v>
      </c>
      <c r="BO296" t="s">
        <v>1649</v>
      </c>
      <c r="BP296">
        <v>1</v>
      </c>
    </row>
    <row r="297" spans="1:68" x14ac:dyDescent="0.2">
      <c r="A297">
        <v>296</v>
      </c>
      <c r="B297" s="2">
        <v>44095.694745370369</v>
      </c>
      <c r="C297" t="s">
        <v>417</v>
      </c>
      <c r="D297">
        <v>35</v>
      </c>
      <c r="E297">
        <v>5</v>
      </c>
      <c r="F297">
        <v>1</v>
      </c>
      <c r="G297">
        <v>1</v>
      </c>
      <c r="H297">
        <v>2</v>
      </c>
      <c r="I297">
        <v>2</v>
      </c>
      <c r="J297">
        <v>1</v>
      </c>
      <c r="L297">
        <v>1</v>
      </c>
      <c r="M297">
        <v>4</v>
      </c>
      <c r="N297">
        <v>1</v>
      </c>
      <c r="O297">
        <v>6</v>
      </c>
      <c r="P297">
        <v>6</v>
      </c>
      <c r="Q297">
        <v>6</v>
      </c>
      <c r="R297">
        <v>6</v>
      </c>
      <c r="S297">
        <v>6</v>
      </c>
      <c r="T297">
        <v>4</v>
      </c>
      <c r="U297">
        <v>7</v>
      </c>
      <c r="V297">
        <v>3</v>
      </c>
      <c r="W297">
        <v>6</v>
      </c>
      <c r="X297">
        <v>6</v>
      </c>
      <c r="Y297">
        <v>2018</v>
      </c>
      <c r="Z297">
        <v>1</v>
      </c>
      <c r="AA297">
        <v>3</v>
      </c>
      <c r="AE297">
        <v>1</v>
      </c>
      <c r="AF297">
        <v>1</v>
      </c>
      <c r="AG297">
        <v>1</v>
      </c>
      <c r="AH297">
        <v>1</v>
      </c>
      <c r="AI297">
        <v>1</v>
      </c>
      <c r="AJ297">
        <v>1</v>
      </c>
      <c r="AL297">
        <v>1</v>
      </c>
      <c r="AO297">
        <v>2</v>
      </c>
      <c r="AP297">
        <v>1</v>
      </c>
      <c r="AR297">
        <v>1</v>
      </c>
      <c r="AS297">
        <v>1</v>
      </c>
      <c r="AZ297">
        <v>1</v>
      </c>
      <c r="BA297">
        <v>1</v>
      </c>
      <c r="BE297" t="s">
        <v>66</v>
      </c>
      <c r="BF297">
        <f>VLOOKUP($C297,'TIPI Scoring'!$C$1:$AB$1213,22,FALSE)</f>
        <v>5</v>
      </c>
      <c r="BG297">
        <f>VLOOKUP($C297,'TIPI Scoring'!$C$1:$AB$1213,23,FALSE)</f>
        <v>4.5</v>
      </c>
      <c r="BH297">
        <f>VLOOKUP($C297,'TIPI Scoring'!$C$1:$AB$1213,24,FALSE)</f>
        <v>5.5</v>
      </c>
      <c r="BI297">
        <f>VLOOKUP($C297,'TIPI Scoring'!$C$1:$AB$1213,25,FALSE)</f>
        <v>4</v>
      </c>
      <c r="BJ297">
        <f>VLOOKUP($C297,'TIPI Scoring'!$C$1:$AB$1213,26,FALSE)</f>
        <v>4</v>
      </c>
      <c r="BK297" t="s">
        <v>1650</v>
      </c>
      <c r="BL297" t="s">
        <v>1651</v>
      </c>
      <c r="BM297" t="s">
        <v>1650</v>
      </c>
      <c r="BN297" t="s">
        <v>1651</v>
      </c>
      <c r="BO297" t="s">
        <v>1649</v>
      </c>
      <c r="BP297">
        <v>7</v>
      </c>
    </row>
    <row r="298" spans="1:68" x14ac:dyDescent="0.2">
      <c r="A298">
        <v>297</v>
      </c>
      <c r="B298" s="2">
        <v>44095.695231481484</v>
      </c>
      <c r="C298" t="s">
        <v>418</v>
      </c>
      <c r="D298">
        <v>26</v>
      </c>
      <c r="E298">
        <v>32</v>
      </c>
      <c r="F298">
        <v>1</v>
      </c>
      <c r="G298">
        <v>1</v>
      </c>
      <c r="H298">
        <v>4</v>
      </c>
      <c r="I298">
        <v>0</v>
      </c>
      <c r="J298">
        <v>1</v>
      </c>
      <c r="L298">
        <v>1</v>
      </c>
      <c r="M298">
        <v>12</v>
      </c>
      <c r="N298">
        <v>2</v>
      </c>
      <c r="O298">
        <v>2</v>
      </c>
      <c r="P298">
        <v>2</v>
      </c>
      <c r="Q298">
        <v>6</v>
      </c>
      <c r="R298">
        <v>3</v>
      </c>
      <c r="S298">
        <v>4</v>
      </c>
      <c r="T298">
        <v>6</v>
      </c>
      <c r="U298">
        <v>5</v>
      </c>
      <c r="V298">
        <v>2</v>
      </c>
      <c r="W298">
        <v>6</v>
      </c>
      <c r="X298">
        <v>2</v>
      </c>
      <c r="Y298">
        <v>2002</v>
      </c>
      <c r="Z298">
        <v>1</v>
      </c>
      <c r="AA298">
        <v>9</v>
      </c>
      <c r="AE298">
        <v>3</v>
      </c>
      <c r="AF298">
        <v>1</v>
      </c>
      <c r="AG298">
        <v>2</v>
      </c>
      <c r="AH298">
        <v>1</v>
      </c>
      <c r="AJ298">
        <v>1</v>
      </c>
      <c r="AO298">
        <v>2</v>
      </c>
      <c r="AP298">
        <v>1</v>
      </c>
      <c r="AT298">
        <v>1</v>
      </c>
      <c r="AU298">
        <v>1</v>
      </c>
      <c r="AZ298">
        <v>1</v>
      </c>
      <c r="BE298" t="s">
        <v>58</v>
      </c>
      <c r="BF298">
        <f>VLOOKUP($C298,'TIPI Scoring'!$C$1:$AB$1213,22,FALSE)</f>
        <v>2</v>
      </c>
      <c r="BG298">
        <f>VLOOKUP($C298,'TIPI Scoring'!$C$1:$AB$1213,23,FALSE)</f>
        <v>5.5</v>
      </c>
      <c r="BH298">
        <f>VLOOKUP($C298,'TIPI Scoring'!$C$1:$AB$1213,24,FALSE)</f>
        <v>6</v>
      </c>
      <c r="BI298">
        <f>VLOOKUP($C298,'TIPI Scoring'!$C$1:$AB$1213,25,FALSE)</f>
        <v>5.5</v>
      </c>
      <c r="BJ298">
        <f>VLOOKUP($C298,'TIPI Scoring'!$C$1:$AB$1213,26,FALSE)</f>
        <v>5</v>
      </c>
      <c r="BK298" t="s">
        <v>1649</v>
      </c>
      <c r="BL298" t="s">
        <v>1650</v>
      </c>
      <c r="BM298" t="s">
        <v>1650</v>
      </c>
      <c r="BN298" t="s">
        <v>1650</v>
      </c>
      <c r="BO298" t="s">
        <v>1651</v>
      </c>
      <c r="BP298">
        <v>2</v>
      </c>
    </row>
    <row r="299" spans="1:68" x14ac:dyDescent="0.2">
      <c r="A299">
        <v>298</v>
      </c>
      <c r="B299" s="2">
        <v>44095.695486111108</v>
      </c>
      <c r="C299" t="s">
        <v>419</v>
      </c>
      <c r="D299">
        <v>55</v>
      </c>
      <c r="E299">
        <v>16</v>
      </c>
      <c r="F299">
        <v>2</v>
      </c>
      <c r="G299">
        <v>1</v>
      </c>
      <c r="H299">
        <v>2</v>
      </c>
      <c r="I299">
        <v>0</v>
      </c>
      <c r="J299">
        <v>1</v>
      </c>
      <c r="L299">
        <v>2</v>
      </c>
      <c r="M299">
        <v>2</v>
      </c>
      <c r="N299">
        <v>2</v>
      </c>
      <c r="O299">
        <v>1</v>
      </c>
      <c r="P299">
        <v>1</v>
      </c>
      <c r="Q299">
        <v>7</v>
      </c>
      <c r="R299">
        <v>6</v>
      </c>
      <c r="S299">
        <v>5</v>
      </c>
      <c r="T299">
        <v>7</v>
      </c>
      <c r="U299">
        <v>7</v>
      </c>
      <c r="V299">
        <v>7</v>
      </c>
      <c r="W299">
        <v>6</v>
      </c>
      <c r="X299">
        <v>2</v>
      </c>
      <c r="Y299">
        <v>2019</v>
      </c>
      <c r="Z299">
        <v>2</v>
      </c>
      <c r="AA299">
        <v>13</v>
      </c>
      <c r="AD299" t="s">
        <v>420</v>
      </c>
      <c r="AE299">
        <v>2</v>
      </c>
      <c r="AF299">
        <v>2</v>
      </c>
      <c r="AG299">
        <v>1</v>
      </c>
      <c r="AH299">
        <v>2</v>
      </c>
      <c r="AN299">
        <v>1</v>
      </c>
      <c r="AO299">
        <v>3</v>
      </c>
      <c r="AP299">
        <v>1</v>
      </c>
      <c r="AV299">
        <v>1</v>
      </c>
      <c r="AX299">
        <v>1</v>
      </c>
      <c r="BC299">
        <v>1</v>
      </c>
      <c r="BE299" t="s">
        <v>63</v>
      </c>
      <c r="BF299">
        <f>VLOOKUP($C299,'TIPI Scoring'!$C$1:$AB$1213,22,FALSE)</f>
        <v>1</v>
      </c>
      <c r="BG299">
        <f>VLOOKUP($C299,'TIPI Scoring'!$C$1:$AB$1213,23,FALSE)</f>
        <v>7</v>
      </c>
      <c r="BH299">
        <f>VLOOKUP($C299,'TIPI Scoring'!$C$1:$AB$1213,24,FALSE)</f>
        <v>4</v>
      </c>
      <c r="BI299">
        <f>VLOOKUP($C299,'TIPI Scoring'!$C$1:$AB$1213,25,FALSE)</f>
        <v>4</v>
      </c>
      <c r="BJ299">
        <f>VLOOKUP($C299,'TIPI Scoring'!$C$1:$AB$1213,26,FALSE)</f>
        <v>5.5</v>
      </c>
      <c r="BK299" t="s">
        <v>1649</v>
      </c>
      <c r="BL299" t="s">
        <v>1648</v>
      </c>
      <c r="BM299" t="s">
        <v>1649</v>
      </c>
      <c r="BN299" t="s">
        <v>1651</v>
      </c>
      <c r="BO299" t="s">
        <v>1650</v>
      </c>
      <c r="BP299">
        <v>5</v>
      </c>
    </row>
    <row r="300" spans="1:68" x14ac:dyDescent="0.2">
      <c r="A300">
        <v>299</v>
      </c>
      <c r="B300" s="2">
        <v>44095.695763888885</v>
      </c>
      <c r="C300" t="s">
        <v>421</v>
      </c>
      <c r="D300">
        <v>57</v>
      </c>
      <c r="E300">
        <v>46</v>
      </c>
      <c r="F300">
        <v>1</v>
      </c>
      <c r="G300">
        <v>1</v>
      </c>
      <c r="H300">
        <v>3</v>
      </c>
      <c r="I300">
        <v>2</v>
      </c>
      <c r="J300">
        <v>1</v>
      </c>
      <c r="L300">
        <v>2</v>
      </c>
      <c r="M300">
        <v>8</v>
      </c>
      <c r="N300">
        <v>2</v>
      </c>
      <c r="O300">
        <v>2</v>
      </c>
      <c r="P300">
        <v>1</v>
      </c>
      <c r="Q300">
        <v>7</v>
      </c>
      <c r="R300">
        <v>2</v>
      </c>
      <c r="S300">
        <v>3</v>
      </c>
      <c r="T300">
        <v>6</v>
      </c>
      <c r="U300">
        <v>6</v>
      </c>
      <c r="V300">
        <v>1</v>
      </c>
      <c r="W300">
        <v>7</v>
      </c>
      <c r="X300">
        <v>5</v>
      </c>
      <c r="Y300">
        <v>2012</v>
      </c>
      <c r="Z300">
        <v>2</v>
      </c>
      <c r="AA300">
        <v>13</v>
      </c>
      <c r="AD300" t="s">
        <v>226</v>
      </c>
      <c r="AE300">
        <v>2</v>
      </c>
      <c r="AF300">
        <v>2</v>
      </c>
      <c r="AG300">
        <v>2</v>
      </c>
      <c r="AH300">
        <v>2</v>
      </c>
      <c r="AN300">
        <v>1</v>
      </c>
      <c r="AO300">
        <v>2</v>
      </c>
      <c r="AY300">
        <v>1</v>
      </c>
      <c r="BC300">
        <v>1</v>
      </c>
      <c r="BE300" t="s">
        <v>61</v>
      </c>
      <c r="BF300">
        <f>VLOOKUP($C300,'TIPI Scoring'!$C$1:$AB$1213,22,FALSE)</f>
        <v>2</v>
      </c>
      <c r="BG300">
        <f>VLOOKUP($C300,'TIPI Scoring'!$C$1:$AB$1213,23,FALSE)</f>
        <v>6.5</v>
      </c>
      <c r="BH300">
        <f>VLOOKUP($C300,'TIPI Scoring'!$C$1:$AB$1213,24,FALSE)</f>
        <v>7</v>
      </c>
      <c r="BI300">
        <f>VLOOKUP($C300,'TIPI Scoring'!$C$1:$AB$1213,25,FALSE)</f>
        <v>6.5</v>
      </c>
      <c r="BJ300">
        <f>VLOOKUP($C300,'TIPI Scoring'!$C$1:$AB$1213,26,FALSE)</f>
        <v>3</v>
      </c>
      <c r="BK300" t="s">
        <v>1649</v>
      </c>
      <c r="BL300" t="s">
        <v>1648</v>
      </c>
      <c r="BM300" t="s">
        <v>1648</v>
      </c>
      <c r="BN300" t="s">
        <v>1648</v>
      </c>
      <c r="BO300" t="s">
        <v>1649</v>
      </c>
      <c r="BP300">
        <v>2</v>
      </c>
    </row>
    <row r="301" spans="1:68" x14ac:dyDescent="0.2">
      <c r="A301">
        <v>300</v>
      </c>
      <c r="B301" s="2">
        <v>44095.696539351855</v>
      </c>
      <c r="C301" t="s">
        <v>422</v>
      </c>
      <c r="D301">
        <v>32</v>
      </c>
      <c r="E301">
        <v>47</v>
      </c>
      <c r="F301">
        <v>1</v>
      </c>
      <c r="G301">
        <v>1</v>
      </c>
      <c r="H301">
        <v>2</v>
      </c>
      <c r="I301">
        <v>0</v>
      </c>
      <c r="J301">
        <v>1</v>
      </c>
      <c r="L301">
        <v>1</v>
      </c>
      <c r="M301">
        <v>4</v>
      </c>
      <c r="N301">
        <v>2</v>
      </c>
      <c r="O301">
        <v>6</v>
      </c>
      <c r="P301">
        <v>4</v>
      </c>
      <c r="Q301">
        <v>7</v>
      </c>
      <c r="R301">
        <v>5</v>
      </c>
      <c r="S301">
        <v>7</v>
      </c>
      <c r="T301">
        <v>4</v>
      </c>
      <c r="U301">
        <v>7</v>
      </c>
      <c r="V301">
        <v>4</v>
      </c>
      <c r="W301">
        <v>3</v>
      </c>
      <c r="X301">
        <v>2</v>
      </c>
      <c r="Y301">
        <v>2016</v>
      </c>
      <c r="Z301">
        <v>1</v>
      </c>
      <c r="AA301">
        <v>12</v>
      </c>
      <c r="AC301" t="s">
        <v>423</v>
      </c>
      <c r="AE301">
        <v>1</v>
      </c>
      <c r="AF301">
        <v>1</v>
      </c>
      <c r="AG301">
        <v>2</v>
      </c>
      <c r="AH301">
        <v>3</v>
      </c>
      <c r="AI301">
        <v>1</v>
      </c>
      <c r="AJ301">
        <v>1</v>
      </c>
      <c r="AO301">
        <v>5</v>
      </c>
      <c r="AP301">
        <v>1</v>
      </c>
      <c r="AT301">
        <v>1</v>
      </c>
      <c r="AU301">
        <v>1</v>
      </c>
      <c r="BA301">
        <v>1</v>
      </c>
      <c r="BE301" t="s">
        <v>66</v>
      </c>
      <c r="BF301">
        <f>VLOOKUP($C301,'TIPI Scoring'!$C$1:$AB$1213,22,FALSE)</f>
        <v>5</v>
      </c>
      <c r="BG301">
        <f>VLOOKUP($C301,'TIPI Scoring'!$C$1:$AB$1213,23,FALSE)</f>
        <v>5.5</v>
      </c>
      <c r="BH301">
        <f>VLOOKUP($C301,'TIPI Scoring'!$C$1:$AB$1213,24,FALSE)</f>
        <v>5.5</v>
      </c>
      <c r="BI301">
        <f>VLOOKUP($C301,'TIPI Scoring'!$C$1:$AB$1213,25,FALSE)</f>
        <v>3</v>
      </c>
      <c r="BJ301">
        <f>VLOOKUP($C301,'TIPI Scoring'!$C$1:$AB$1213,26,FALSE)</f>
        <v>6.5</v>
      </c>
      <c r="BK301" t="s">
        <v>1650</v>
      </c>
      <c r="BL301" t="s">
        <v>1650</v>
      </c>
      <c r="BM301" t="s">
        <v>1650</v>
      </c>
      <c r="BN301" t="s">
        <v>1649</v>
      </c>
      <c r="BO301" t="s">
        <v>1648</v>
      </c>
      <c r="BP301">
        <v>6</v>
      </c>
    </row>
    <row r="302" spans="1:68" x14ac:dyDescent="0.2">
      <c r="A302">
        <v>301</v>
      </c>
      <c r="B302" s="2">
        <v>44095.697708333333</v>
      </c>
      <c r="C302" t="s">
        <v>424</v>
      </c>
      <c r="D302">
        <v>21</v>
      </c>
      <c r="E302">
        <v>20</v>
      </c>
      <c r="F302">
        <v>1</v>
      </c>
      <c r="G302">
        <v>1</v>
      </c>
      <c r="H302">
        <v>2</v>
      </c>
      <c r="I302">
        <v>0</v>
      </c>
      <c r="J302">
        <v>1</v>
      </c>
      <c r="L302">
        <v>1</v>
      </c>
      <c r="M302">
        <v>5</v>
      </c>
      <c r="N302">
        <v>1</v>
      </c>
      <c r="O302">
        <v>5</v>
      </c>
      <c r="P302">
        <v>3</v>
      </c>
      <c r="Q302">
        <v>5</v>
      </c>
      <c r="R302">
        <v>5</v>
      </c>
      <c r="S302">
        <v>5</v>
      </c>
      <c r="T302">
        <v>6</v>
      </c>
      <c r="U302">
        <v>7</v>
      </c>
      <c r="V302">
        <v>4</v>
      </c>
      <c r="W302">
        <v>5</v>
      </c>
      <c r="X302">
        <v>6</v>
      </c>
      <c r="Y302">
        <v>2018</v>
      </c>
      <c r="Z302">
        <v>1</v>
      </c>
      <c r="AA302">
        <v>1</v>
      </c>
      <c r="AE302">
        <v>1</v>
      </c>
      <c r="AF302">
        <v>1</v>
      </c>
      <c r="AG302">
        <v>1</v>
      </c>
      <c r="AH302">
        <v>1</v>
      </c>
      <c r="AJ302">
        <v>1</v>
      </c>
      <c r="AO302">
        <v>1</v>
      </c>
      <c r="AP302">
        <v>1</v>
      </c>
      <c r="AT302">
        <v>1</v>
      </c>
      <c r="AW302">
        <v>1</v>
      </c>
      <c r="BC302">
        <v>1</v>
      </c>
      <c r="BE302" t="s">
        <v>61</v>
      </c>
      <c r="BF302">
        <f>VLOOKUP($C302,'TIPI Scoring'!$C$1:$AB$1213,22,FALSE)</f>
        <v>3.5</v>
      </c>
      <c r="BG302">
        <f>VLOOKUP($C302,'TIPI Scoring'!$C$1:$AB$1213,23,FALSE)</f>
        <v>6</v>
      </c>
      <c r="BH302">
        <f>VLOOKUP($C302,'TIPI Scoring'!$C$1:$AB$1213,24,FALSE)</f>
        <v>4.5</v>
      </c>
      <c r="BI302">
        <f>VLOOKUP($C302,'TIPI Scoring'!$C$1:$AB$1213,25,FALSE)</f>
        <v>4</v>
      </c>
      <c r="BJ302">
        <f>VLOOKUP($C302,'TIPI Scoring'!$C$1:$AB$1213,26,FALSE)</f>
        <v>3.5</v>
      </c>
      <c r="BK302" t="s">
        <v>1651</v>
      </c>
      <c r="BL302" t="s">
        <v>1650</v>
      </c>
      <c r="BM302" t="s">
        <v>1651</v>
      </c>
      <c r="BN302" t="s">
        <v>1651</v>
      </c>
      <c r="BO302" t="s">
        <v>1649</v>
      </c>
      <c r="BP302">
        <v>5</v>
      </c>
    </row>
    <row r="303" spans="1:68" x14ac:dyDescent="0.2">
      <c r="A303">
        <v>302</v>
      </c>
      <c r="B303" s="2">
        <v>44095.698900462965</v>
      </c>
      <c r="C303" t="s">
        <v>425</v>
      </c>
      <c r="D303">
        <v>38</v>
      </c>
      <c r="E303">
        <v>32</v>
      </c>
      <c r="F303">
        <v>1</v>
      </c>
      <c r="G303">
        <v>1</v>
      </c>
      <c r="H303">
        <v>2</v>
      </c>
      <c r="I303">
        <v>2</v>
      </c>
      <c r="J303">
        <v>1</v>
      </c>
      <c r="L303">
        <v>1</v>
      </c>
      <c r="M303">
        <v>10</v>
      </c>
      <c r="N303">
        <v>1</v>
      </c>
      <c r="O303">
        <v>6</v>
      </c>
      <c r="P303">
        <v>7</v>
      </c>
      <c r="Q303">
        <v>6</v>
      </c>
      <c r="R303">
        <v>5</v>
      </c>
      <c r="S303">
        <v>6</v>
      </c>
      <c r="T303">
        <v>6</v>
      </c>
      <c r="U303">
        <v>7</v>
      </c>
      <c r="V303">
        <v>6</v>
      </c>
      <c r="W303">
        <v>6</v>
      </c>
      <c r="X303">
        <v>7</v>
      </c>
      <c r="Y303">
        <v>2010</v>
      </c>
      <c r="Z303">
        <v>1</v>
      </c>
      <c r="AA303">
        <v>1</v>
      </c>
      <c r="AE303">
        <v>1</v>
      </c>
      <c r="AF303">
        <v>1</v>
      </c>
      <c r="AG303">
        <v>1</v>
      </c>
      <c r="AH303">
        <v>1</v>
      </c>
      <c r="AI303">
        <v>1</v>
      </c>
      <c r="AM303">
        <v>1</v>
      </c>
      <c r="AO303">
        <v>2</v>
      </c>
      <c r="AQ303">
        <v>1</v>
      </c>
      <c r="AT303">
        <v>1</v>
      </c>
      <c r="AV303">
        <v>1</v>
      </c>
      <c r="AZ303">
        <v>1</v>
      </c>
      <c r="BB303">
        <v>1</v>
      </c>
      <c r="BE303" t="s">
        <v>58</v>
      </c>
      <c r="BF303">
        <f>VLOOKUP($C303,'TIPI Scoring'!$C$1:$AB$1213,22,FALSE)</f>
        <v>4</v>
      </c>
      <c r="BG303">
        <f>VLOOKUP($C303,'TIPI Scoring'!$C$1:$AB$1213,23,FALSE)</f>
        <v>4</v>
      </c>
      <c r="BH303">
        <f>VLOOKUP($C303,'TIPI Scoring'!$C$1:$AB$1213,24,FALSE)</f>
        <v>4</v>
      </c>
      <c r="BI303">
        <f>VLOOKUP($C303,'TIPI Scoring'!$C$1:$AB$1213,25,FALSE)</f>
        <v>4.5</v>
      </c>
      <c r="BJ303">
        <f>VLOOKUP($C303,'TIPI Scoring'!$C$1:$AB$1213,26,FALSE)</f>
        <v>3.5</v>
      </c>
      <c r="BK303" t="s">
        <v>1651</v>
      </c>
      <c r="BL303" t="s">
        <v>1649</v>
      </c>
      <c r="BM303" t="s">
        <v>1649</v>
      </c>
      <c r="BN303" t="s">
        <v>1651</v>
      </c>
      <c r="BO303" t="s">
        <v>1649</v>
      </c>
      <c r="BP303">
        <v>1</v>
      </c>
    </row>
    <row r="304" spans="1:68" x14ac:dyDescent="0.2">
      <c r="A304">
        <v>303</v>
      </c>
      <c r="B304" s="2">
        <v>44095.699247685188</v>
      </c>
      <c r="C304" t="s">
        <v>426</v>
      </c>
      <c r="D304">
        <v>25</v>
      </c>
      <c r="E304">
        <v>7</v>
      </c>
      <c r="F304">
        <v>1</v>
      </c>
      <c r="G304">
        <v>1</v>
      </c>
      <c r="H304">
        <v>1</v>
      </c>
      <c r="I304">
        <v>0</v>
      </c>
      <c r="J304">
        <v>1</v>
      </c>
      <c r="L304">
        <v>1</v>
      </c>
      <c r="M304">
        <v>0</v>
      </c>
      <c r="N304">
        <v>1</v>
      </c>
      <c r="O304">
        <v>7</v>
      </c>
      <c r="P304">
        <v>7</v>
      </c>
      <c r="Q304">
        <v>7</v>
      </c>
      <c r="R304">
        <v>7</v>
      </c>
      <c r="S304">
        <v>7</v>
      </c>
      <c r="T304">
        <v>7</v>
      </c>
      <c r="U304">
        <v>7</v>
      </c>
      <c r="V304">
        <v>7</v>
      </c>
      <c r="W304">
        <v>7</v>
      </c>
      <c r="X304">
        <v>7</v>
      </c>
      <c r="Y304">
        <v>1999</v>
      </c>
      <c r="Z304">
        <v>1</v>
      </c>
      <c r="AA304">
        <v>1</v>
      </c>
      <c r="AE304">
        <v>1</v>
      </c>
      <c r="AF304">
        <v>1</v>
      </c>
      <c r="AG304">
        <v>1</v>
      </c>
      <c r="AH304">
        <v>1</v>
      </c>
      <c r="AI304">
        <v>1</v>
      </c>
      <c r="AO304">
        <v>1</v>
      </c>
      <c r="AP304">
        <v>1</v>
      </c>
      <c r="AR304">
        <v>1</v>
      </c>
      <c r="AT304">
        <v>1</v>
      </c>
      <c r="AZ304">
        <v>1</v>
      </c>
      <c r="BA304">
        <v>1</v>
      </c>
      <c r="BB304">
        <v>1</v>
      </c>
      <c r="BC304">
        <v>1</v>
      </c>
      <c r="BE304" t="s">
        <v>58</v>
      </c>
      <c r="BF304">
        <f>VLOOKUP($C304,'TIPI Scoring'!$C$1:$AB$1213,22,FALSE)</f>
        <v>4</v>
      </c>
      <c r="BG304">
        <f>VLOOKUP($C304,'TIPI Scoring'!$C$1:$AB$1213,23,FALSE)</f>
        <v>4</v>
      </c>
      <c r="BH304">
        <f>VLOOKUP($C304,'TIPI Scoring'!$C$1:$AB$1213,24,FALSE)</f>
        <v>4</v>
      </c>
      <c r="BI304">
        <f>VLOOKUP($C304,'TIPI Scoring'!$C$1:$AB$1213,25,FALSE)</f>
        <v>4</v>
      </c>
      <c r="BJ304">
        <f>VLOOKUP($C304,'TIPI Scoring'!$C$1:$AB$1213,26,FALSE)</f>
        <v>4</v>
      </c>
      <c r="BK304" t="s">
        <v>1651</v>
      </c>
      <c r="BL304" t="s">
        <v>1649</v>
      </c>
      <c r="BM304" t="s">
        <v>1649</v>
      </c>
      <c r="BN304" t="s">
        <v>1651</v>
      </c>
      <c r="BO304" t="s">
        <v>1649</v>
      </c>
      <c r="BP304">
        <v>1</v>
      </c>
    </row>
    <row r="305" spans="1:68" x14ac:dyDescent="0.2">
      <c r="A305">
        <v>304</v>
      </c>
      <c r="B305" s="2">
        <v>44095.700706018521</v>
      </c>
      <c r="C305" t="s">
        <v>427</v>
      </c>
      <c r="D305">
        <v>40</v>
      </c>
      <c r="E305">
        <v>32</v>
      </c>
      <c r="F305">
        <v>1</v>
      </c>
      <c r="G305">
        <v>1</v>
      </c>
      <c r="H305">
        <v>2</v>
      </c>
      <c r="I305">
        <v>2</v>
      </c>
      <c r="J305">
        <v>1</v>
      </c>
      <c r="L305">
        <v>1</v>
      </c>
      <c r="M305">
        <v>4</v>
      </c>
      <c r="N305">
        <v>1</v>
      </c>
      <c r="O305">
        <v>5</v>
      </c>
      <c r="P305">
        <v>6</v>
      </c>
      <c r="Q305">
        <v>4</v>
      </c>
      <c r="R305">
        <v>5</v>
      </c>
      <c r="S305">
        <v>6</v>
      </c>
      <c r="T305">
        <v>7</v>
      </c>
      <c r="U305">
        <v>5</v>
      </c>
      <c r="V305">
        <v>6</v>
      </c>
      <c r="W305">
        <v>4</v>
      </c>
      <c r="X305">
        <v>6</v>
      </c>
      <c r="Y305">
        <v>2018</v>
      </c>
      <c r="Z305">
        <v>1</v>
      </c>
      <c r="AA305">
        <v>5</v>
      </c>
      <c r="AE305">
        <v>1</v>
      </c>
      <c r="AF305">
        <v>1</v>
      </c>
      <c r="AG305">
        <v>1</v>
      </c>
      <c r="AH305">
        <v>2</v>
      </c>
      <c r="AI305">
        <v>1</v>
      </c>
      <c r="AO305">
        <v>3</v>
      </c>
      <c r="AP305">
        <v>1</v>
      </c>
      <c r="AS305">
        <v>1</v>
      </c>
      <c r="AT305">
        <v>1</v>
      </c>
      <c r="AZ305">
        <v>1</v>
      </c>
      <c r="BA305">
        <v>1</v>
      </c>
      <c r="BB305">
        <v>1</v>
      </c>
      <c r="BC305">
        <v>1</v>
      </c>
      <c r="BE305" t="s">
        <v>58</v>
      </c>
      <c r="BF305">
        <f>VLOOKUP($C305,'TIPI Scoring'!$C$1:$AB$1213,22,FALSE)</f>
        <v>3</v>
      </c>
      <c r="BG305">
        <f>VLOOKUP($C305,'TIPI Scoring'!$C$1:$AB$1213,23,FALSE)</f>
        <v>3.5</v>
      </c>
      <c r="BH305">
        <f>VLOOKUP($C305,'TIPI Scoring'!$C$1:$AB$1213,24,FALSE)</f>
        <v>3</v>
      </c>
      <c r="BI305">
        <f>VLOOKUP($C305,'TIPI Scoring'!$C$1:$AB$1213,25,FALSE)</f>
        <v>3.5</v>
      </c>
      <c r="BJ305">
        <f>VLOOKUP($C305,'TIPI Scoring'!$C$1:$AB$1213,26,FALSE)</f>
        <v>4</v>
      </c>
      <c r="BK305" t="s">
        <v>1651</v>
      </c>
      <c r="BL305" t="s">
        <v>1649</v>
      </c>
      <c r="BM305" t="s">
        <v>1649</v>
      </c>
      <c r="BN305" t="s">
        <v>1651</v>
      </c>
      <c r="BO305" t="s">
        <v>1649</v>
      </c>
      <c r="BP305">
        <v>1</v>
      </c>
    </row>
    <row r="306" spans="1:68" x14ac:dyDescent="0.2">
      <c r="A306">
        <v>305</v>
      </c>
      <c r="B306" s="2">
        <v>44095.700810185182</v>
      </c>
      <c r="C306" t="s">
        <v>428</v>
      </c>
      <c r="D306">
        <v>36</v>
      </c>
      <c r="E306">
        <v>5</v>
      </c>
      <c r="F306">
        <v>1</v>
      </c>
      <c r="G306">
        <v>1</v>
      </c>
      <c r="H306">
        <v>2</v>
      </c>
      <c r="I306">
        <v>1</v>
      </c>
      <c r="J306">
        <v>1</v>
      </c>
      <c r="L306">
        <v>1</v>
      </c>
      <c r="M306">
        <v>10</v>
      </c>
      <c r="N306">
        <v>1</v>
      </c>
      <c r="O306">
        <v>7</v>
      </c>
      <c r="P306">
        <v>6</v>
      </c>
      <c r="Q306">
        <v>6</v>
      </c>
      <c r="R306">
        <v>7</v>
      </c>
      <c r="S306">
        <v>7</v>
      </c>
      <c r="T306">
        <v>6</v>
      </c>
      <c r="U306">
        <v>7</v>
      </c>
      <c r="V306">
        <v>3</v>
      </c>
      <c r="W306">
        <v>6</v>
      </c>
      <c r="X306">
        <v>7</v>
      </c>
      <c r="Y306">
        <v>2018</v>
      </c>
      <c r="Z306">
        <v>1</v>
      </c>
      <c r="AA306">
        <v>1</v>
      </c>
      <c r="AE306">
        <v>1</v>
      </c>
      <c r="AF306">
        <v>1</v>
      </c>
      <c r="AG306">
        <v>1</v>
      </c>
      <c r="AH306">
        <v>2</v>
      </c>
      <c r="AI306">
        <v>1</v>
      </c>
      <c r="AK306">
        <v>1</v>
      </c>
      <c r="AO306">
        <v>5</v>
      </c>
      <c r="AP306">
        <v>1</v>
      </c>
      <c r="AT306">
        <v>1</v>
      </c>
      <c r="AV306">
        <v>1</v>
      </c>
      <c r="BA306">
        <v>1</v>
      </c>
      <c r="BE306" t="s">
        <v>66</v>
      </c>
      <c r="BF306">
        <f>VLOOKUP($C306,'TIPI Scoring'!$C$1:$AB$1213,22,FALSE)</f>
        <v>4.5</v>
      </c>
      <c r="BG306">
        <f>VLOOKUP($C306,'TIPI Scoring'!$C$1:$AB$1213,23,FALSE)</f>
        <v>4.5</v>
      </c>
      <c r="BH306">
        <f>VLOOKUP($C306,'TIPI Scoring'!$C$1:$AB$1213,24,FALSE)</f>
        <v>5.5</v>
      </c>
      <c r="BI306">
        <f>VLOOKUP($C306,'TIPI Scoring'!$C$1:$AB$1213,25,FALSE)</f>
        <v>3.5</v>
      </c>
      <c r="BJ306">
        <f>VLOOKUP($C306,'TIPI Scoring'!$C$1:$AB$1213,26,FALSE)</f>
        <v>4</v>
      </c>
      <c r="BK306" t="s">
        <v>1650</v>
      </c>
      <c r="BL306" t="s">
        <v>1651</v>
      </c>
      <c r="BM306" t="s">
        <v>1650</v>
      </c>
      <c r="BN306" t="s">
        <v>1651</v>
      </c>
      <c r="BO306" t="s">
        <v>1649</v>
      </c>
      <c r="BP306">
        <v>7</v>
      </c>
    </row>
    <row r="307" spans="1:68" x14ac:dyDescent="0.2">
      <c r="A307">
        <v>306</v>
      </c>
      <c r="B307" s="2">
        <v>44095.701863425929</v>
      </c>
      <c r="C307" t="s">
        <v>429</v>
      </c>
      <c r="D307">
        <v>51</v>
      </c>
      <c r="E307">
        <v>13</v>
      </c>
      <c r="F307">
        <v>1</v>
      </c>
      <c r="G307">
        <v>1</v>
      </c>
      <c r="H307">
        <v>2</v>
      </c>
      <c r="I307">
        <v>0</v>
      </c>
      <c r="J307">
        <v>1</v>
      </c>
      <c r="L307">
        <v>2</v>
      </c>
      <c r="M307">
        <v>37</v>
      </c>
      <c r="N307">
        <v>2</v>
      </c>
      <c r="O307">
        <v>5</v>
      </c>
      <c r="P307">
        <v>1</v>
      </c>
      <c r="Q307">
        <v>5</v>
      </c>
      <c r="R307">
        <v>5</v>
      </c>
      <c r="S307">
        <v>5</v>
      </c>
      <c r="T307">
        <v>5</v>
      </c>
      <c r="U307">
        <v>5</v>
      </c>
      <c r="V307">
        <v>5</v>
      </c>
      <c r="W307">
        <v>5</v>
      </c>
      <c r="X307">
        <v>4</v>
      </c>
      <c r="Y307">
        <v>2020</v>
      </c>
      <c r="Z307">
        <v>2</v>
      </c>
      <c r="AA307">
        <v>12</v>
      </c>
      <c r="AC307" t="s">
        <v>430</v>
      </c>
      <c r="AE307">
        <v>3</v>
      </c>
      <c r="AF307">
        <v>1</v>
      </c>
      <c r="AG307">
        <v>2</v>
      </c>
      <c r="AH307">
        <v>3</v>
      </c>
      <c r="AJ307">
        <v>1</v>
      </c>
      <c r="AO307">
        <v>4</v>
      </c>
      <c r="AP307">
        <v>1</v>
      </c>
      <c r="AT307">
        <v>1</v>
      </c>
      <c r="AW307">
        <v>1</v>
      </c>
      <c r="BB307">
        <v>1</v>
      </c>
      <c r="BE307" t="s">
        <v>63</v>
      </c>
      <c r="BF307">
        <f>VLOOKUP($C307,'TIPI Scoring'!$C$1:$AB$1213,22,FALSE)</f>
        <v>4</v>
      </c>
      <c r="BG307">
        <f>VLOOKUP($C307,'TIPI Scoring'!$C$1:$AB$1213,23,FALSE)</f>
        <v>6</v>
      </c>
      <c r="BH307">
        <f>VLOOKUP($C307,'TIPI Scoring'!$C$1:$AB$1213,24,FALSE)</f>
        <v>4</v>
      </c>
      <c r="BI307">
        <f>VLOOKUP($C307,'TIPI Scoring'!$C$1:$AB$1213,25,FALSE)</f>
        <v>4</v>
      </c>
      <c r="BJ307">
        <f>VLOOKUP($C307,'TIPI Scoring'!$C$1:$AB$1213,26,FALSE)</f>
        <v>4.5</v>
      </c>
      <c r="BK307" t="s">
        <v>1651</v>
      </c>
      <c r="BL307" t="s">
        <v>1650</v>
      </c>
      <c r="BM307" t="s">
        <v>1649</v>
      </c>
      <c r="BN307" t="s">
        <v>1651</v>
      </c>
      <c r="BO307" t="s">
        <v>1651</v>
      </c>
      <c r="BP307">
        <v>1</v>
      </c>
    </row>
    <row r="308" spans="1:68" x14ac:dyDescent="0.2">
      <c r="A308">
        <v>307</v>
      </c>
      <c r="B308" s="2">
        <v>44095.704467592594</v>
      </c>
      <c r="C308" t="s">
        <v>431</v>
      </c>
      <c r="D308">
        <v>41</v>
      </c>
      <c r="E308">
        <v>9</v>
      </c>
      <c r="F308">
        <v>1</v>
      </c>
      <c r="G308">
        <v>1</v>
      </c>
      <c r="H308">
        <v>3</v>
      </c>
      <c r="I308">
        <v>1</v>
      </c>
      <c r="J308">
        <v>1</v>
      </c>
      <c r="L308">
        <v>1</v>
      </c>
      <c r="M308">
        <v>41</v>
      </c>
      <c r="N308">
        <v>1</v>
      </c>
      <c r="O308">
        <v>7</v>
      </c>
      <c r="P308">
        <v>6</v>
      </c>
      <c r="Q308">
        <v>5</v>
      </c>
      <c r="R308">
        <v>5</v>
      </c>
      <c r="S308">
        <v>6</v>
      </c>
      <c r="T308">
        <v>7</v>
      </c>
      <c r="U308">
        <v>6</v>
      </c>
      <c r="V308">
        <v>6</v>
      </c>
      <c r="W308">
        <v>6</v>
      </c>
      <c r="X308">
        <v>7</v>
      </c>
      <c r="Y308">
        <v>2014</v>
      </c>
      <c r="Z308">
        <v>1</v>
      </c>
      <c r="AA308">
        <v>1</v>
      </c>
      <c r="AE308">
        <v>1</v>
      </c>
      <c r="AF308">
        <v>1</v>
      </c>
      <c r="AG308">
        <v>1</v>
      </c>
      <c r="AH308">
        <v>1</v>
      </c>
      <c r="AI308">
        <v>1</v>
      </c>
      <c r="AO308">
        <v>1</v>
      </c>
      <c r="AQ308">
        <v>1</v>
      </c>
      <c r="BA308">
        <v>1</v>
      </c>
      <c r="BE308" t="s">
        <v>61</v>
      </c>
      <c r="BF308">
        <f>VLOOKUP($C308,'TIPI Scoring'!$C$1:$AB$1213,22,FALSE)</f>
        <v>4</v>
      </c>
      <c r="BG308">
        <f>VLOOKUP($C308,'TIPI Scoring'!$C$1:$AB$1213,23,FALSE)</f>
        <v>4</v>
      </c>
      <c r="BH308">
        <f>VLOOKUP($C308,'TIPI Scoring'!$C$1:$AB$1213,24,FALSE)</f>
        <v>3.5</v>
      </c>
      <c r="BI308">
        <f>VLOOKUP($C308,'TIPI Scoring'!$C$1:$AB$1213,25,FALSE)</f>
        <v>4.5</v>
      </c>
      <c r="BJ308">
        <f>VLOOKUP($C308,'TIPI Scoring'!$C$1:$AB$1213,26,FALSE)</f>
        <v>3.5</v>
      </c>
      <c r="BK308" t="s">
        <v>1651</v>
      </c>
      <c r="BL308" t="s">
        <v>1649</v>
      </c>
      <c r="BM308" t="s">
        <v>1649</v>
      </c>
      <c r="BN308" t="s">
        <v>1651</v>
      </c>
      <c r="BO308" t="s">
        <v>1649</v>
      </c>
      <c r="BP308">
        <v>1</v>
      </c>
    </row>
    <row r="309" spans="1:68" x14ac:dyDescent="0.2">
      <c r="A309">
        <v>308</v>
      </c>
      <c r="B309" s="2">
        <v>44095.704560185186</v>
      </c>
      <c r="C309" t="s">
        <v>432</v>
      </c>
      <c r="D309">
        <v>55</v>
      </c>
      <c r="E309">
        <v>35</v>
      </c>
      <c r="F309">
        <v>1</v>
      </c>
      <c r="G309">
        <v>1</v>
      </c>
      <c r="H309">
        <v>2</v>
      </c>
      <c r="I309">
        <v>0</v>
      </c>
      <c r="J309">
        <v>2</v>
      </c>
      <c r="L309">
        <v>1</v>
      </c>
      <c r="M309">
        <v>25</v>
      </c>
      <c r="N309">
        <v>2</v>
      </c>
      <c r="O309">
        <v>7</v>
      </c>
      <c r="P309">
        <v>7</v>
      </c>
      <c r="Q309">
        <v>6</v>
      </c>
      <c r="R309">
        <v>1</v>
      </c>
      <c r="S309">
        <v>6</v>
      </c>
      <c r="T309">
        <v>1</v>
      </c>
      <c r="U309">
        <v>7</v>
      </c>
      <c r="V309">
        <v>2</v>
      </c>
      <c r="W309">
        <v>5</v>
      </c>
      <c r="X309">
        <v>1</v>
      </c>
      <c r="Y309">
        <v>2010</v>
      </c>
      <c r="Z309">
        <v>4</v>
      </c>
      <c r="AA309">
        <v>14</v>
      </c>
      <c r="AE309">
        <v>2</v>
      </c>
      <c r="AF309">
        <v>2</v>
      </c>
      <c r="AG309">
        <v>2</v>
      </c>
      <c r="AH309">
        <v>1</v>
      </c>
      <c r="AN309">
        <v>1</v>
      </c>
      <c r="AO309">
        <v>2</v>
      </c>
      <c r="AP309">
        <v>1</v>
      </c>
      <c r="AT309">
        <v>1</v>
      </c>
      <c r="BD309">
        <v>1</v>
      </c>
      <c r="BE309" t="s">
        <v>63</v>
      </c>
      <c r="BF309">
        <f>VLOOKUP($C309,'TIPI Scoring'!$C$1:$AB$1213,22,FALSE)</f>
        <v>7</v>
      </c>
      <c r="BG309">
        <f>VLOOKUP($C309,'TIPI Scoring'!$C$1:$AB$1213,23,FALSE)</f>
        <v>4</v>
      </c>
      <c r="BH309">
        <f>VLOOKUP($C309,'TIPI Scoring'!$C$1:$AB$1213,24,FALSE)</f>
        <v>6</v>
      </c>
      <c r="BI309">
        <f>VLOOKUP($C309,'TIPI Scoring'!$C$1:$AB$1213,25,FALSE)</f>
        <v>6</v>
      </c>
      <c r="BJ309">
        <f>VLOOKUP($C309,'TIPI Scoring'!$C$1:$AB$1213,26,FALSE)</f>
        <v>6.5</v>
      </c>
      <c r="BK309" t="s">
        <v>1648</v>
      </c>
      <c r="BL309" t="s">
        <v>1649</v>
      </c>
      <c r="BM309" t="s">
        <v>1650</v>
      </c>
      <c r="BN309" t="s">
        <v>1650</v>
      </c>
      <c r="BO309" t="s">
        <v>1648</v>
      </c>
      <c r="BP309">
        <v>4</v>
      </c>
    </row>
    <row r="310" spans="1:68" x14ac:dyDescent="0.2">
      <c r="A310">
        <v>309</v>
      </c>
      <c r="B310" s="2">
        <v>44095.704664351855</v>
      </c>
      <c r="C310" t="s">
        <v>433</v>
      </c>
      <c r="D310">
        <v>61</v>
      </c>
      <c r="E310">
        <v>17</v>
      </c>
      <c r="F310">
        <v>1</v>
      </c>
      <c r="G310">
        <v>1</v>
      </c>
      <c r="H310">
        <v>1</v>
      </c>
      <c r="I310">
        <v>0</v>
      </c>
      <c r="J310">
        <v>1</v>
      </c>
      <c r="L310">
        <v>1</v>
      </c>
      <c r="M310">
        <v>3</v>
      </c>
      <c r="N310">
        <v>1</v>
      </c>
      <c r="O310">
        <v>3</v>
      </c>
      <c r="P310">
        <v>1</v>
      </c>
      <c r="Q310">
        <v>5</v>
      </c>
      <c r="R310">
        <v>2</v>
      </c>
      <c r="S310">
        <v>4</v>
      </c>
      <c r="T310">
        <v>5</v>
      </c>
      <c r="U310">
        <v>5</v>
      </c>
      <c r="V310">
        <v>2</v>
      </c>
      <c r="W310">
        <v>5</v>
      </c>
      <c r="X310">
        <v>5</v>
      </c>
      <c r="Y310">
        <v>2017</v>
      </c>
      <c r="Z310">
        <v>1</v>
      </c>
      <c r="AA310">
        <v>13</v>
      </c>
      <c r="AD310" t="s">
        <v>434</v>
      </c>
      <c r="AE310">
        <v>2</v>
      </c>
      <c r="AF310">
        <v>2</v>
      </c>
      <c r="AG310">
        <v>2</v>
      </c>
      <c r="AH310">
        <v>2</v>
      </c>
      <c r="AJ310">
        <v>1</v>
      </c>
      <c r="AO310">
        <v>5</v>
      </c>
      <c r="AY310">
        <v>1</v>
      </c>
      <c r="BD310">
        <v>1</v>
      </c>
      <c r="BE310" t="s">
        <v>61</v>
      </c>
      <c r="BF310">
        <f>VLOOKUP($C310,'TIPI Scoring'!$C$1:$AB$1213,22,FALSE)</f>
        <v>3</v>
      </c>
      <c r="BG310">
        <f>VLOOKUP($C310,'TIPI Scoring'!$C$1:$AB$1213,23,FALSE)</f>
        <v>6</v>
      </c>
      <c r="BH310">
        <f>VLOOKUP($C310,'TIPI Scoring'!$C$1:$AB$1213,24,FALSE)</f>
        <v>5.5</v>
      </c>
      <c r="BI310">
        <f>VLOOKUP($C310,'TIPI Scoring'!$C$1:$AB$1213,25,FALSE)</f>
        <v>5.5</v>
      </c>
      <c r="BJ310">
        <f>VLOOKUP($C310,'TIPI Scoring'!$C$1:$AB$1213,26,FALSE)</f>
        <v>3.5</v>
      </c>
      <c r="BK310" t="s">
        <v>1651</v>
      </c>
      <c r="BL310" t="s">
        <v>1650</v>
      </c>
      <c r="BM310" t="s">
        <v>1650</v>
      </c>
      <c r="BN310" t="s">
        <v>1650</v>
      </c>
      <c r="BO310" t="s">
        <v>1649</v>
      </c>
      <c r="BP310">
        <v>2</v>
      </c>
    </row>
    <row r="311" spans="1:68" x14ac:dyDescent="0.2">
      <c r="A311">
        <v>310</v>
      </c>
      <c r="B311" s="2">
        <v>44095.704918981479</v>
      </c>
      <c r="C311" t="s">
        <v>435</v>
      </c>
      <c r="D311">
        <v>47</v>
      </c>
      <c r="E311">
        <v>9</v>
      </c>
      <c r="F311">
        <v>1</v>
      </c>
      <c r="G311">
        <v>1</v>
      </c>
      <c r="H311">
        <v>3</v>
      </c>
      <c r="I311">
        <v>2</v>
      </c>
      <c r="J311">
        <v>1</v>
      </c>
      <c r="L311">
        <v>1</v>
      </c>
      <c r="M311">
        <v>10</v>
      </c>
      <c r="N311">
        <v>2</v>
      </c>
      <c r="O311">
        <v>2</v>
      </c>
      <c r="P311">
        <v>1</v>
      </c>
      <c r="Q311">
        <v>7</v>
      </c>
      <c r="R311">
        <v>1</v>
      </c>
      <c r="S311">
        <v>6</v>
      </c>
      <c r="T311">
        <v>6</v>
      </c>
      <c r="U311">
        <v>7</v>
      </c>
      <c r="V311">
        <v>1</v>
      </c>
      <c r="W311">
        <v>7</v>
      </c>
      <c r="X311">
        <v>2</v>
      </c>
      <c r="Y311">
        <v>2010</v>
      </c>
      <c r="Z311">
        <v>1</v>
      </c>
      <c r="AA311">
        <v>1</v>
      </c>
      <c r="AE311">
        <v>3</v>
      </c>
      <c r="AF311">
        <v>3</v>
      </c>
      <c r="AG311">
        <v>3</v>
      </c>
      <c r="AH311">
        <v>2</v>
      </c>
      <c r="AK311">
        <v>1</v>
      </c>
      <c r="AO311">
        <v>4</v>
      </c>
      <c r="AQ311">
        <v>1</v>
      </c>
      <c r="AT311">
        <v>1</v>
      </c>
      <c r="AX311">
        <v>1</v>
      </c>
      <c r="AZ311">
        <v>1</v>
      </c>
      <c r="BA311">
        <v>1</v>
      </c>
      <c r="BC311">
        <v>1</v>
      </c>
      <c r="BE311" t="s">
        <v>61</v>
      </c>
      <c r="BF311">
        <f>VLOOKUP($C311,'TIPI Scoring'!$C$1:$AB$1213,22,FALSE)</f>
        <v>2</v>
      </c>
      <c r="BG311">
        <f>VLOOKUP($C311,'TIPI Scoring'!$C$1:$AB$1213,23,FALSE)</f>
        <v>7</v>
      </c>
      <c r="BH311">
        <f>VLOOKUP($C311,'TIPI Scoring'!$C$1:$AB$1213,24,FALSE)</f>
        <v>7</v>
      </c>
      <c r="BI311">
        <f>VLOOKUP($C311,'TIPI Scoring'!$C$1:$AB$1213,25,FALSE)</f>
        <v>7</v>
      </c>
      <c r="BJ311">
        <f>VLOOKUP($C311,'TIPI Scoring'!$C$1:$AB$1213,26,FALSE)</f>
        <v>6</v>
      </c>
      <c r="BK311" t="s">
        <v>1649</v>
      </c>
      <c r="BL311" t="s">
        <v>1648</v>
      </c>
      <c r="BM311" t="s">
        <v>1648</v>
      </c>
      <c r="BN311" t="s">
        <v>1648</v>
      </c>
      <c r="BO311" t="s">
        <v>1650</v>
      </c>
      <c r="BP311">
        <v>8</v>
      </c>
    </row>
    <row r="312" spans="1:68" x14ac:dyDescent="0.2">
      <c r="A312">
        <v>311</v>
      </c>
      <c r="B312" s="2">
        <v>44095.705277777779</v>
      </c>
      <c r="C312" t="s">
        <v>436</v>
      </c>
      <c r="D312">
        <v>50</v>
      </c>
      <c r="E312">
        <v>10</v>
      </c>
      <c r="F312">
        <v>2</v>
      </c>
      <c r="G312">
        <v>1</v>
      </c>
      <c r="H312">
        <v>2</v>
      </c>
      <c r="I312">
        <v>1</v>
      </c>
      <c r="J312">
        <v>1</v>
      </c>
      <c r="L312">
        <v>1</v>
      </c>
      <c r="M312">
        <v>7</v>
      </c>
      <c r="N312">
        <v>2</v>
      </c>
      <c r="O312">
        <v>7</v>
      </c>
      <c r="P312">
        <v>1</v>
      </c>
      <c r="Q312">
        <v>7</v>
      </c>
      <c r="R312">
        <v>1</v>
      </c>
      <c r="S312">
        <v>7</v>
      </c>
      <c r="T312">
        <v>1</v>
      </c>
      <c r="U312">
        <v>7</v>
      </c>
      <c r="V312">
        <v>1</v>
      </c>
      <c r="W312">
        <v>7</v>
      </c>
      <c r="X312">
        <v>1</v>
      </c>
      <c r="Y312">
        <v>2013</v>
      </c>
      <c r="Z312">
        <v>1</v>
      </c>
      <c r="AA312">
        <v>11</v>
      </c>
      <c r="AB312" t="s">
        <v>437</v>
      </c>
      <c r="AE312">
        <v>2</v>
      </c>
      <c r="AF312">
        <v>2</v>
      </c>
      <c r="AG312">
        <v>2</v>
      </c>
      <c r="AH312">
        <v>2</v>
      </c>
      <c r="AN312">
        <v>1</v>
      </c>
      <c r="AO312">
        <v>2</v>
      </c>
      <c r="AP312">
        <v>1</v>
      </c>
      <c r="AU312">
        <v>1</v>
      </c>
      <c r="AX312">
        <v>1</v>
      </c>
      <c r="BC312">
        <v>1</v>
      </c>
      <c r="BE312" t="s">
        <v>61</v>
      </c>
      <c r="BF312">
        <f>VLOOKUP($C312,'TIPI Scoring'!$C$1:$AB$1213,22,FALSE)</f>
        <v>7</v>
      </c>
      <c r="BG312">
        <f>VLOOKUP($C312,'TIPI Scoring'!$C$1:$AB$1213,23,FALSE)</f>
        <v>7</v>
      </c>
      <c r="BH312">
        <f>VLOOKUP($C312,'TIPI Scoring'!$C$1:$AB$1213,24,FALSE)</f>
        <v>7</v>
      </c>
      <c r="BI312">
        <f>VLOOKUP($C312,'TIPI Scoring'!$C$1:$AB$1213,25,FALSE)</f>
        <v>7</v>
      </c>
      <c r="BJ312">
        <f>VLOOKUP($C312,'TIPI Scoring'!$C$1:$AB$1213,26,FALSE)</f>
        <v>7</v>
      </c>
      <c r="BK312" t="s">
        <v>1648</v>
      </c>
      <c r="BL312" t="s">
        <v>1648</v>
      </c>
      <c r="BM312" t="s">
        <v>1648</v>
      </c>
      <c r="BN312" t="s">
        <v>1648</v>
      </c>
      <c r="BO312" t="s">
        <v>1648</v>
      </c>
      <c r="BP312">
        <v>4</v>
      </c>
    </row>
    <row r="313" spans="1:68" x14ac:dyDescent="0.2">
      <c r="A313">
        <v>312</v>
      </c>
      <c r="B313" s="2">
        <v>44095.709490740737</v>
      </c>
      <c r="C313" t="s">
        <v>438</v>
      </c>
      <c r="D313">
        <v>64</v>
      </c>
      <c r="E313">
        <v>14</v>
      </c>
      <c r="F313">
        <v>1</v>
      </c>
      <c r="G313">
        <v>1</v>
      </c>
      <c r="H313">
        <v>2</v>
      </c>
      <c r="I313">
        <v>0</v>
      </c>
      <c r="J313">
        <v>5</v>
      </c>
      <c r="K313" t="s">
        <v>439</v>
      </c>
      <c r="L313">
        <v>1</v>
      </c>
      <c r="M313">
        <v>30</v>
      </c>
      <c r="N313">
        <v>2</v>
      </c>
      <c r="O313">
        <v>1</v>
      </c>
      <c r="P313">
        <v>1</v>
      </c>
      <c r="Q313">
        <v>6</v>
      </c>
      <c r="R313">
        <v>1</v>
      </c>
      <c r="S313">
        <v>4</v>
      </c>
      <c r="T313">
        <v>7</v>
      </c>
      <c r="U313">
        <v>6</v>
      </c>
      <c r="V313">
        <v>1</v>
      </c>
      <c r="W313">
        <v>6</v>
      </c>
      <c r="X313">
        <v>6</v>
      </c>
      <c r="Y313">
        <v>1998</v>
      </c>
      <c r="Z313">
        <v>1</v>
      </c>
      <c r="AA313">
        <v>13</v>
      </c>
      <c r="AD313" t="s">
        <v>80</v>
      </c>
      <c r="AE313">
        <v>2</v>
      </c>
      <c r="AF313">
        <v>2</v>
      </c>
      <c r="AG313">
        <v>2</v>
      </c>
      <c r="AH313">
        <v>2</v>
      </c>
      <c r="AN313">
        <v>1</v>
      </c>
      <c r="AO313">
        <v>3</v>
      </c>
      <c r="AY313">
        <v>1</v>
      </c>
      <c r="BD313">
        <v>1</v>
      </c>
      <c r="BE313" t="s">
        <v>63</v>
      </c>
      <c r="BF313">
        <f>VLOOKUP($C313,'TIPI Scoring'!$C$1:$AB$1213,22,FALSE)</f>
        <v>1</v>
      </c>
      <c r="BG313">
        <f>VLOOKUP($C313,'TIPI Scoring'!$C$1:$AB$1213,23,FALSE)</f>
        <v>6.5</v>
      </c>
      <c r="BH313">
        <f>VLOOKUP($C313,'TIPI Scoring'!$C$1:$AB$1213,24,FALSE)</f>
        <v>6.5</v>
      </c>
      <c r="BI313">
        <f>VLOOKUP($C313,'TIPI Scoring'!$C$1:$AB$1213,25,FALSE)</f>
        <v>6.5</v>
      </c>
      <c r="BJ313">
        <f>VLOOKUP($C313,'TIPI Scoring'!$C$1:$AB$1213,26,FALSE)</f>
        <v>3</v>
      </c>
      <c r="BK313" t="s">
        <v>1649</v>
      </c>
      <c r="BL313" t="s">
        <v>1648</v>
      </c>
      <c r="BM313" t="s">
        <v>1650</v>
      </c>
      <c r="BN313" t="s">
        <v>1648</v>
      </c>
      <c r="BO313" t="s">
        <v>1649</v>
      </c>
      <c r="BP313">
        <v>2</v>
      </c>
    </row>
    <row r="314" spans="1:68" x14ac:dyDescent="0.2">
      <c r="A314">
        <v>313</v>
      </c>
      <c r="B314" s="2">
        <v>44095.710115740738</v>
      </c>
      <c r="C314" t="s">
        <v>440</v>
      </c>
      <c r="D314">
        <v>65</v>
      </c>
      <c r="E314">
        <v>38</v>
      </c>
      <c r="F314">
        <v>1</v>
      </c>
      <c r="G314">
        <v>1</v>
      </c>
      <c r="H314">
        <v>1</v>
      </c>
      <c r="I314">
        <v>0</v>
      </c>
      <c r="J314">
        <v>1</v>
      </c>
      <c r="L314">
        <v>2</v>
      </c>
      <c r="M314">
        <v>6</v>
      </c>
      <c r="N314">
        <v>2</v>
      </c>
      <c r="O314">
        <v>2</v>
      </c>
      <c r="P314">
        <v>2</v>
      </c>
      <c r="Q314">
        <v>7</v>
      </c>
      <c r="R314">
        <v>7</v>
      </c>
      <c r="S314">
        <v>3</v>
      </c>
      <c r="T314">
        <v>5</v>
      </c>
      <c r="U314">
        <v>7</v>
      </c>
      <c r="V314">
        <v>1</v>
      </c>
      <c r="W314">
        <v>2</v>
      </c>
      <c r="X314">
        <v>5</v>
      </c>
      <c r="Y314">
        <v>2014</v>
      </c>
      <c r="Z314">
        <v>2</v>
      </c>
      <c r="AA314">
        <v>13</v>
      </c>
      <c r="AD314" t="s">
        <v>80</v>
      </c>
      <c r="AE314">
        <v>2</v>
      </c>
      <c r="AF314">
        <v>2</v>
      </c>
      <c r="AG314">
        <v>2</v>
      </c>
      <c r="AH314">
        <v>3</v>
      </c>
      <c r="AN314">
        <v>1</v>
      </c>
      <c r="AO314">
        <v>1</v>
      </c>
      <c r="AQ314">
        <v>1</v>
      </c>
      <c r="AT314">
        <v>1</v>
      </c>
      <c r="AX314">
        <v>1</v>
      </c>
      <c r="BD314">
        <v>1</v>
      </c>
      <c r="BE314" t="s">
        <v>58</v>
      </c>
      <c r="BF314">
        <f>VLOOKUP($C314,'TIPI Scoring'!$C$1:$AB$1213,22,FALSE)</f>
        <v>2.5</v>
      </c>
      <c r="BG314">
        <f>VLOOKUP($C314,'TIPI Scoring'!$C$1:$AB$1213,23,FALSE)</f>
        <v>6.5</v>
      </c>
      <c r="BH314">
        <f>VLOOKUP($C314,'TIPI Scoring'!$C$1:$AB$1213,24,FALSE)</f>
        <v>7</v>
      </c>
      <c r="BI314">
        <f>VLOOKUP($C314,'TIPI Scoring'!$C$1:$AB$1213,25,FALSE)</f>
        <v>1.5</v>
      </c>
      <c r="BJ314">
        <f>VLOOKUP($C314,'TIPI Scoring'!$C$1:$AB$1213,26,FALSE)</f>
        <v>3</v>
      </c>
      <c r="BK314" t="s">
        <v>1649</v>
      </c>
      <c r="BL314" t="s">
        <v>1648</v>
      </c>
      <c r="BM314" t="s">
        <v>1648</v>
      </c>
      <c r="BN314" t="s">
        <v>1649</v>
      </c>
      <c r="BO314" t="s">
        <v>1649</v>
      </c>
      <c r="BP314">
        <v>5</v>
      </c>
    </row>
    <row r="315" spans="1:68" x14ac:dyDescent="0.2">
      <c r="A315">
        <v>314</v>
      </c>
      <c r="B315" s="2">
        <v>44095.711493055554</v>
      </c>
      <c r="C315" t="s">
        <v>441</v>
      </c>
      <c r="D315">
        <v>29</v>
      </c>
      <c r="E315">
        <v>44</v>
      </c>
      <c r="F315">
        <v>1</v>
      </c>
      <c r="G315">
        <v>1</v>
      </c>
      <c r="H315">
        <v>3</v>
      </c>
      <c r="I315">
        <v>2</v>
      </c>
      <c r="J315">
        <v>1</v>
      </c>
      <c r="L315">
        <v>1</v>
      </c>
      <c r="M315">
        <v>4</v>
      </c>
      <c r="N315">
        <v>1</v>
      </c>
      <c r="O315">
        <v>6</v>
      </c>
      <c r="P315">
        <v>1</v>
      </c>
      <c r="Q315">
        <v>7</v>
      </c>
      <c r="R315">
        <v>7</v>
      </c>
      <c r="S315">
        <v>6</v>
      </c>
      <c r="T315">
        <v>6</v>
      </c>
      <c r="U315">
        <v>5</v>
      </c>
      <c r="V315">
        <v>7</v>
      </c>
      <c r="W315">
        <v>7</v>
      </c>
      <c r="X315">
        <v>7</v>
      </c>
      <c r="Y315">
        <v>2019</v>
      </c>
      <c r="Z315">
        <v>2</v>
      </c>
      <c r="AA315">
        <v>3</v>
      </c>
      <c r="AE315">
        <v>1</v>
      </c>
      <c r="AF315">
        <v>1</v>
      </c>
      <c r="AG315">
        <v>1</v>
      </c>
      <c r="AH315">
        <v>2</v>
      </c>
      <c r="AL315">
        <v>1</v>
      </c>
      <c r="AM315">
        <v>1</v>
      </c>
      <c r="AO315">
        <v>6</v>
      </c>
      <c r="AP315">
        <v>1</v>
      </c>
      <c r="AV315">
        <v>1</v>
      </c>
      <c r="AW315">
        <v>1</v>
      </c>
      <c r="AZ315">
        <v>1</v>
      </c>
      <c r="BB315">
        <v>1</v>
      </c>
      <c r="BC315">
        <v>1</v>
      </c>
      <c r="BE315" t="s">
        <v>66</v>
      </c>
      <c r="BF315">
        <f>VLOOKUP($C315,'TIPI Scoring'!$C$1:$AB$1213,22,FALSE)</f>
        <v>4</v>
      </c>
      <c r="BG315">
        <f>VLOOKUP($C315,'TIPI Scoring'!$C$1:$AB$1213,23,FALSE)</f>
        <v>6</v>
      </c>
      <c r="BH315">
        <f>VLOOKUP($C315,'TIPI Scoring'!$C$1:$AB$1213,24,FALSE)</f>
        <v>4</v>
      </c>
      <c r="BI315">
        <f>VLOOKUP($C315,'TIPI Scoring'!$C$1:$AB$1213,25,FALSE)</f>
        <v>4</v>
      </c>
      <c r="BJ315">
        <f>VLOOKUP($C315,'TIPI Scoring'!$C$1:$AB$1213,26,FALSE)</f>
        <v>3.5</v>
      </c>
      <c r="BK315" t="s">
        <v>1651</v>
      </c>
      <c r="BL315" t="s">
        <v>1650</v>
      </c>
      <c r="BM315" t="s">
        <v>1649</v>
      </c>
      <c r="BN315" t="s">
        <v>1651</v>
      </c>
      <c r="BO315" t="s">
        <v>1649</v>
      </c>
      <c r="BP315">
        <v>1</v>
      </c>
    </row>
    <row r="316" spans="1:68" x14ac:dyDescent="0.2">
      <c r="A316">
        <v>315</v>
      </c>
      <c r="B316" s="2">
        <v>44095.713530092595</v>
      </c>
      <c r="C316" t="s">
        <v>442</v>
      </c>
      <c r="D316">
        <v>26</v>
      </c>
      <c r="E316">
        <v>43</v>
      </c>
      <c r="F316">
        <v>1</v>
      </c>
      <c r="G316">
        <v>1</v>
      </c>
      <c r="H316">
        <v>2</v>
      </c>
      <c r="I316">
        <v>1</v>
      </c>
      <c r="J316">
        <v>1</v>
      </c>
      <c r="L316">
        <v>1</v>
      </c>
      <c r="M316">
        <v>5</v>
      </c>
      <c r="N316">
        <v>2</v>
      </c>
      <c r="O316">
        <v>5</v>
      </c>
      <c r="P316">
        <v>4</v>
      </c>
      <c r="Q316">
        <v>3</v>
      </c>
      <c r="R316">
        <v>4</v>
      </c>
      <c r="S316">
        <v>4</v>
      </c>
      <c r="T316">
        <v>6</v>
      </c>
      <c r="U316">
        <v>5</v>
      </c>
      <c r="V316">
        <v>2</v>
      </c>
      <c r="W316">
        <v>6</v>
      </c>
      <c r="X316">
        <v>5</v>
      </c>
      <c r="Y316">
        <v>2015</v>
      </c>
      <c r="Z316">
        <v>1</v>
      </c>
      <c r="AA316">
        <v>10</v>
      </c>
      <c r="AE316">
        <v>1</v>
      </c>
      <c r="AF316">
        <v>1</v>
      </c>
      <c r="AG316">
        <v>2</v>
      </c>
      <c r="AH316">
        <v>1</v>
      </c>
      <c r="AI316">
        <v>1</v>
      </c>
      <c r="AK316">
        <v>1</v>
      </c>
      <c r="AM316">
        <v>1</v>
      </c>
      <c r="AO316">
        <v>3</v>
      </c>
      <c r="AP316">
        <v>1</v>
      </c>
      <c r="AU316">
        <v>1</v>
      </c>
      <c r="AW316">
        <v>1</v>
      </c>
      <c r="BC316">
        <v>1</v>
      </c>
      <c r="BE316" t="s">
        <v>61</v>
      </c>
      <c r="BF316">
        <f>VLOOKUP($C316,'TIPI Scoring'!$C$1:$AB$1213,22,FALSE)</f>
        <v>3.5</v>
      </c>
      <c r="BG316">
        <f>VLOOKUP($C316,'TIPI Scoring'!$C$1:$AB$1213,23,FALSE)</f>
        <v>4.5</v>
      </c>
      <c r="BH316">
        <f>VLOOKUP($C316,'TIPI Scoring'!$C$1:$AB$1213,24,FALSE)</f>
        <v>4.5</v>
      </c>
      <c r="BI316">
        <f>VLOOKUP($C316,'TIPI Scoring'!$C$1:$AB$1213,25,FALSE)</f>
        <v>5</v>
      </c>
      <c r="BJ316">
        <f>VLOOKUP($C316,'TIPI Scoring'!$C$1:$AB$1213,26,FALSE)</f>
        <v>3.5</v>
      </c>
      <c r="BK316" t="s">
        <v>1651</v>
      </c>
      <c r="BL316" t="s">
        <v>1651</v>
      </c>
      <c r="BM316" t="s">
        <v>1651</v>
      </c>
      <c r="BN316" t="s">
        <v>1650</v>
      </c>
      <c r="BO316" t="s">
        <v>1649</v>
      </c>
      <c r="BP316">
        <v>1</v>
      </c>
    </row>
    <row r="317" spans="1:68" x14ac:dyDescent="0.2">
      <c r="A317">
        <v>316</v>
      </c>
      <c r="B317" s="2">
        <v>44095.715300925927</v>
      </c>
      <c r="C317" t="s">
        <v>443</v>
      </c>
      <c r="D317">
        <v>45</v>
      </c>
      <c r="E317">
        <v>13</v>
      </c>
      <c r="F317">
        <v>1</v>
      </c>
      <c r="G317">
        <v>1</v>
      </c>
      <c r="H317">
        <v>1</v>
      </c>
      <c r="I317">
        <v>0</v>
      </c>
      <c r="J317">
        <v>1</v>
      </c>
      <c r="L317">
        <v>1</v>
      </c>
      <c r="M317">
        <v>16</v>
      </c>
      <c r="N317">
        <v>2</v>
      </c>
      <c r="O317">
        <v>2</v>
      </c>
      <c r="P317">
        <v>3</v>
      </c>
      <c r="Q317">
        <v>6</v>
      </c>
      <c r="R317">
        <v>2</v>
      </c>
      <c r="S317">
        <v>5</v>
      </c>
      <c r="T317">
        <v>6</v>
      </c>
      <c r="U317">
        <v>6</v>
      </c>
      <c r="V317">
        <v>1</v>
      </c>
      <c r="W317">
        <v>6</v>
      </c>
      <c r="X317">
        <v>3</v>
      </c>
      <c r="Y317">
        <v>2019</v>
      </c>
      <c r="Z317">
        <v>3</v>
      </c>
      <c r="AA317">
        <v>13</v>
      </c>
      <c r="AD317" t="s">
        <v>98</v>
      </c>
      <c r="AE317">
        <v>2</v>
      </c>
      <c r="AF317">
        <v>3</v>
      </c>
      <c r="AG317">
        <v>2</v>
      </c>
      <c r="AH317">
        <v>2</v>
      </c>
      <c r="AI317">
        <v>1</v>
      </c>
      <c r="AL317">
        <v>1</v>
      </c>
      <c r="AM317">
        <v>1</v>
      </c>
      <c r="AO317">
        <v>3</v>
      </c>
      <c r="AP317">
        <v>1</v>
      </c>
      <c r="AR317">
        <v>1</v>
      </c>
      <c r="AV317">
        <v>1</v>
      </c>
      <c r="BA317">
        <v>1</v>
      </c>
      <c r="BE317" t="s">
        <v>63</v>
      </c>
      <c r="BF317">
        <f>VLOOKUP($C317,'TIPI Scoring'!$C$1:$AB$1213,22,FALSE)</f>
        <v>2</v>
      </c>
      <c r="BG317">
        <f>VLOOKUP($C317,'TIPI Scoring'!$C$1:$AB$1213,23,FALSE)</f>
        <v>5.5</v>
      </c>
      <c r="BH317">
        <f>VLOOKUP($C317,'TIPI Scoring'!$C$1:$AB$1213,24,FALSE)</f>
        <v>6.5</v>
      </c>
      <c r="BI317">
        <f>VLOOKUP($C317,'TIPI Scoring'!$C$1:$AB$1213,25,FALSE)</f>
        <v>6</v>
      </c>
      <c r="BJ317">
        <f>VLOOKUP($C317,'TIPI Scoring'!$C$1:$AB$1213,26,FALSE)</f>
        <v>5</v>
      </c>
      <c r="BK317" t="s">
        <v>1649</v>
      </c>
      <c r="BL317" t="s">
        <v>1650</v>
      </c>
      <c r="BM317" t="s">
        <v>1650</v>
      </c>
      <c r="BN317" t="s">
        <v>1650</v>
      </c>
      <c r="BO317" t="s">
        <v>1651</v>
      </c>
      <c r="BP317">
        <v>2</v>
      </c>
    </row>
    <row r="318" spans="1:68" x14ac:dyDescent="0.2">
      <c r="A318">
        <v>317</v>
      </c>
      <c r="B318" s="2">
        <v>44095.717442129629</v>
      </c>
      <c r="C318" t="s">
        <v>444</v>
      </c>
      <c r="D318">
        <v>46</v>
      </c>
      <c r="E318">
        <v>50</v>
      </c>
      <c r="F318">
        <v>1</v>
      </c>
      <c r="G318">
        <v>1</v>
      </c>
      <c r="H318">
        <v>1</v>
      </c>
      <c r="I318">
        <v>0</v>
      </c>
      <c r="J318">
        <v>1</v>
      </c>
      <c r="L318">
        <v>2</v>
      </c>
      <c r="M318">
        <v>1</v>
      </c>
      <c r="N318">
        <v>2</v>
      </c>
      <c r="O318">
        <v>1</v>
      </c>
      <c r="P318">
        <v>2</v>
      </c>
      <c r="Q318">
        <v>7</v>
      </c>
      <c r="R318">
        <v>3</v>
      </c>
      <c r="S318">
        <v>5</v>
      </c>
      <c r="T318">
        <v>7</v>
      </c>
      <c r="U318">
        <v>2</v>
      </c>
      <c r="V318">
        <v>1</v>
      </c>
      <c r="W318">
        <v>7</v>
      </c>
      <c r="X318">
        <v>6</v>
      </c>
      <c r="Y318">
        <v>2009</v>
      </c>
      <c r="Z318">
        <v>2</v>
      </c>
      <c r="AA318">
        <v>14</v>
      </c>
      <c r="AE318">
        <v>2</v>
      </c>
      <c r="AF318">
        <v>3</v>
      </c>
      <c r="AG318">
        <v>2</v>
      </c>
      <c r="AH318">
        <v>3</v>
      </c>
      <c r="AM318">
        <v>1</v>
      </c>
      <c r="AO318">
        <v>2</v>
      </c>
      <c r="AP318">
        <v>1</v>
      </c>
      <c r="AT318">
        <v>1</v>
      </c>
      <c r="AY318">
        <v>1</v>
      </c>
      <c r="BC318">
        <v>1</v>
      </c>
      <c r="BE318" t="s">
        <v>63</v>
      </c>
      <c r="BF318">
        <f>VLOOKUP($C318,'TIPI Scoring'!$C$1:$AB$1213,22,FALSE)</f>
        <v>1</v>
      </c>
      <c r="BG318">
        <f>VLOOKUP($C318,'TIPI Scoring'!$C$1:$AB$1213,23,FALSE)</f>
        <v>4</v>
      </c>
      <c r="BH318">
        <f>VLOOKUP($C318,'TIPI Scoring'!$C$1:$AB$1213,24,FALSE)</f>
        <v>7</v>
      </c>
      <c r="BI318">
        <f>VLOOKUP($C318,'TIPI Scoring'!$C$1:$AB$1213,25,FALSE)</f>
        <v>6</v>
      </c>
      <c r="BJ318">
        <f>VLOOKUP($C318,'TIPI Scoring'!$C$1:$AB$1213,26,FALSE)</f>
        <v>3.5</v>
      </c>
      <c r="BK318" t="s">
        <v>1649</v>
      </c>
      <c r="BL318" t="s">
        <v>1649</v>
      </c>
      <c r="BM318" t="s">
        <v>1648</v>
      </c>
      <c r="BN318" t="s">
        <v>1650</v>
      </c>
      <c r="BO318" t="s">
        <v>1649</v>
      </c>
      <c r="BP318">
        <v>2</v>
      </c>
    </row>
    <row r="319" spans="1:68" x14ac:dyDescent="0.2">
      <c r="A319">
        <v>318</v>
      </c>
      <c r="B319" s="2">
        <v>44095.717928240738</v>
      </c>
      <c r="C319" t="s">
        <v>445</v>
      </c>
      <c r="D319">
        <v>20</v>
      </c>
      <c r="E319">
        <v>5</v>
      </c>
      <c r="F319">
        <v>2</v>
      </c>
      <c r="G319">
        <v>1</v>
      </c>
      <c r="H319">
        <v>2</v>
      </c>
      <c r="I319">
        <v>2</v>
      </c>
      <c r="J319">
        <v>3</v>
      </c>
      <c r="L319">
        <v>1</v>
      </c>
      <c r="M319">
        <v>5</v>
      </c>
      <c r="N319">
        <v>1</v>
      </c>
      <c r="O319">
        <v>5</v>
      </c>
      <c r="P319">
        <v>3</v>
      </c>
      <c r="Q319">
        <v>5</v>
      </c>
      <c r="R319">
        <v>4</v>
      </c>
      <c r="S319">
        <v>3</v>
      </c>
      <c r="T319">
        <v>4</v>
      </c>
      <c r="U319">
        <v>3</v>
      </c>
      <c r="V319">
        <v>4</v>
      </c>
      <c r="W319">
        <v>3</v>
      </c>
      <c r="X319">
        <v>3</v>
      </c>
      <c r="Y319">
        <v>2000</v>
      </c>
      <c r="Z319">
        <v>2</v>
      </c>
      <c r="AA319">
        <v>8</v>
      </c>
      <c r="AE319">
        <v>1</v>
      </c>
      <c r="AF319">
        <v>1</v>
      </c>
      <c r="AG319">
        <v>1</v>
      </c>
      <c r="AH319">
        <v>1</v>
      </c>
      <c r="AM319">
        <v>1</v>
      </c>
      <c r="AO319">
        <v>1</v>
      </c>
      <c r="AS319">
        <v>1</v>
      </c>
      <c r="AW319">
        <v>1</v>
      </c>
      <c r="AY319">
        <v>1</v>
      </c>
      <c r="BC319">
        <v>1</v>
      </c>
      <c r="BE319" t="s">
        <v>66</v>
      </c>
      <c r="BF319">
        <f>VLOOKUP($C319,'TIPI Scoring'!$C$1:$AB$1213,22,FALSE)</f>
        <v>4.5</v>
      </c>
      <c r="BG319">
        <f>VLOOKUP($C319,'TIPI Scoring'!$C$1:$AB$1213,23,FALSE)</f>
        <v>4</v>
      </c>
      <c r="BH319">
        <f>VLOOKUP($C319,'TIPI Scoring'!$C$1:$AB$1213,24,FALSE)</f>
        <v>4.5</v>
      </c>
      <c r="BI319">
        <f>VLOOKUP($C319,'TIPI Scoring'!$C$1:$AB$1213,25,FALSE)</f>
        <v>3.5</v>
      </c>
      <c r="BJ319">
        <f>VLOOKUP($C319,'TIPI Scoring'!$C$1:$AB$1213,26,FALSE)</f>
        <v>4</v>
      </c>
      <c r="BK319" t="s">
        <v>1650</v>
      </c>
      <c r="BL319" t="s">
        <v>1649</v>
      </c>
      <c r="BM319" t="s">
        <v>1651</v>
      </c>
      <c r="BN319" t="s">
        <v>1651</v>
      </c>
      <c r="BO319" t="s">
        <v>1649</v>
      </c>
      <c r="BP319">
        <v>1</v>
      </c>
    </row>
    <row r="320" spans="1:68" x14ac:dyDescent="0.2">
      <c r="A320">
        <v>319</v>
      </c>
      <c r="B320" s="2">
        <v>44095.719131944446</v>
      </c>
      <c r="C320" t="s">
        <v>446</v>
      </c>
      <c r="D320">
        <v>26</v>
      </c>
      <c r="E320">
        <v>7</v>
      </c>
      <c r="F320">
        <v>2</v>
      </c>
      <c r="G320">
        <v>1</v>
      </c>
      <c r="H320">
        <v>2</v>
      </c>
      <c r="I320">
        <v>1</v>
      </c>
      <c r="J320">
        <v>2</v>
      </c>
      <c r="L320">
        <v>2</v>
      </c>
      <c r="M320">
        <v>1</v>
      </c>
      <c r="N320">
        <v>1</v>
      </c>
      <c r="O320">
        <v>6</v>
      </c>
      <c r="P320">
        <v>6</v>
      </c>
      <c r="Q320">
        <v>5</v>
      </c>
      <c r="R320">
        <v>4</v>
      </c>
      <c r="S320">
        <v>6</v>
      </c>
      <c r="T320">
        <v>6</v>
      </c>
      <c r="U320">
        <v>5</v>
      </c>
      <c r="V320">
        <v>5</v>
      </c>
      <c r="W320">
        <v>5</v>
      </c>
      <c r="X320">
        <v>4</v>
      </c>
      <c r="Y320">
        <v>2018</v>
      </c>
      <c r="Z320">
        <v>2</v>
      </c>
      <c r="AA320">
        <v>7</v>
      </c>
      <c r="AE320">
        <v>2</v>
      </c>
      <c r="AF320">
        <v>1</v>
      </c>
      <c r="AG320">
        <v>1</v>
      </c>
      <c r="AH320">
        <v>2</v>
      </c>
      <c r="AJ320">
        <v>1</v>
      </c>
      <c r="AO320">
        <v>4</v>
      </c>
      <c r="AR320">
        <v>1</v>
      </c>
      <c r="AT320">
        <v>1</v>
      </c>
      <c r="AU320">
        <v>1</v>
      </c>
      <c r="BA320">
        <v>1</v>
      </c>
      <c r="BE320" t="s">
        <v>58</v>
      </c>
      <c r="BF320">
        <f>VLOOKUP($C320,'TIPI Scoring'!$C$1:$AB$1213,22,FALSE)</f>
        <v>4</v>
      </c>
      <c r="BG320">
        <f>VLOOKUP($C320,'TIPI Scoring'!$C$1:$AB$1213,23,FALSE)</f>
        <v>3.5</v>
      </c>
      <c r="BH320">
        <f>VLOOKUP($C320,'TIPI Scoring'!$C$1:$AB$1213,24,FALSE)</f>
        <v>4</v>
      </c>
      <c r="BI320">
        <f>VLOOKUP($C320,'TIPI Scoring'!$C$1:$AB$1213,25,FALSE)</f>
        <v>4.5</v>
      </c>
      <c r="BJ320">
        <f>VLOOKUP($C320,'TIPI Scoring'!$C$1:$AB$1213,26,FALSE)</f>
        <v>5</v>
      </c>
      <c r="BK320" t="s">
        <v>1651</v>
      </c>
      <c r="BL320" t="s">
        <v>1649</v>
      </c>
      <c r="BM320" t="s">
        <v>1649</v>
      </c>
      <c r="BN320" t="s">
        <v>1651</v>
      </c>
      <c r="BO320" t="s">
        <v>1651</v>
      </c>
      <c r="BP320">
        <v>1</v>
      </c>
    </row>
    <row r="321" spans="1:68" x14ac:dyDescent="0.2">
      <c r="A321">
        <v>320</v>
      </c>
      <c r="B321" s="2">
        <v>44095.719814814816</v>
      </c>
      <c r="C321" t="s">
        <v>447</v>
      </c>
      <c r="D321">
        <v>45</v>
      </c>
      <c r="E321">
        <v>43</v>
      </c>
      <c r="F321">
        <v>1</v>
      </c>
      <c r="G321">
        <v>1</v>
      </c>
      <c r="H321">
        <v>2</v>
      </c>
      <c r="I321">
        <v>3</v>
      </c>
      <c r="J321">
        <v>1</v>
      </c>
      <c r="L321">
        <v>1</v>
      </c>
      <c r="M321">
        <v>11</v>
      </c>
      <c r="N321">
        <v>2</v>
      </c>
      <c r="O321">
        <v>7</v>
      </c>
      <c r="P321">
        <v>1</v>
      </c>
      <c r="Q321">
        <v>6</v>
      </c>
      <c r="R321">
        <v>1</v>
      </c>
      <c r="S321">
        <v>7</v>
      </c>
      <c r="T321">
        <v>1</v>
      </c>
      <c r="U321">
        <v>5</v>
      </c>
      <c r="V321">
        <v>1</v>
      </c>
      <c r="W321">
        <v>7</v>
      </c>
      <c r="X321">
        <v>1</v>
      </c>
      <c r="Y321">
        <v>2009</v>
      </c>
      <c r="Z321">
        <v>1</v>
      </c>
      <c r="AA321">
        <v>1</v>
      </c>
      <c r="AE321">
        <v>2</v>
      </c>
      <c r="AF321">
        <v>1</v>
      </c>
      <c r="AG321">
        <v>2</v>
      </c>
      <c r="AH321">
        <v>2</v>
      </c>
      <c r="AJ321">
        <v>1</v>
      </c>
      <c r="AO321">
        <v>1</v>
      </c>
      <c r="AP321">
        <v>1</v>
      </c>
      <c r="AS321">
        <v>1</v>
      </c>
      <c r="AT321">
        <v>1</v>
      </c>
      <c r="BA321">
        <v>1</v>
      </c>
      <c r="BB321">
        <v>1</v>
      </c>
      <c r="BC321">
        <v>1</v>
      </c>
      <c r="BE321" t="s">
        <v>61</v>
      </c>
      <c r="BF321">
        <f>VLOOKUP($C321,'TIPI Scoring'!$C$1:$AB$1213,22,FALSE)</f>
        <v>7</v>
      </c>
      <c r="BG321">
        <f>VLOOKUP($C321,'TIPI Scoring'!$C$1:$AB$1213,23,FALSE)</f>
        <v>6</v>
      </c>
      <c r="BH321">
        <f>VLOOKUP($C321,'TIPI Scoring'!$C$1:$AB$1213,24,FALSE)</f>
        <v>6.5</v>
      </c>
      <c r="BI321">
        <f>VLOOKUP($C321,'TIPI Scoring'!$C$1:$AB$1213,25,FALSE)</f>
        <v>7</v>
      </c>
      <c r="BJ321">
        <f>VLOOKUP($C321,'TIPI Scoring'!$C$1:$AB$1213,26,FALSE)</f>
        <v>7</v>
      </c>
      <c r="BK321" t="s">
        <v>1648</v>
      </c>
      <c r="BL321" t="s">
        <v>1650</v>
      </c>
      <c r="BM321" t="s">
        <v>1650</v>
      </c>
      <c r="BN321" t="s">
        <v>1648</v>
      </c>
      <c r="BO321" t="s">
        <v>1648</v>
      </c>
      <c r="BP321">
        <v>4</v>
      </c>
    </row>
    <row r="322" spans="1:68" x14ac:dyDescent="0.2">
      <c r="A322">
        <v>321</v>
      </c>
      <c r="B322" s="2">
        <v>44095.720879629633</v>
      </c>
      <c r="C322" t="s">
        <v>448</v>
      </c>
      <c r="D322">
        <v>32</v>
      </c>
      <c r="E322">
        <v>5</v>
      </c>
      <c r="F322">
        <v>1</v>
      </c>
      <c r="G322">
        <v>1</v>
      </c>
      <c r="H322">
        <v>2</v>
      </c>
      <c r="I322">
        <v>0</v>
      </c>
      <c r="J322">
        <v>1</v>
      </c>
      <c r="L322">
        <v>1</v>
      </c>
      <c r="M322">
        <v>4</v>
      </c>
      <c r="N322">
        <v>2</v>
      </c>
      <c r="O322">
        <v>5</v>
      </c>
      <c r="P322">
        <v>3</v>
      </c>
      <c r="Q322">
        <v>6</v>
      </c>
      <c r="R322">
        <v>5</v>
      </c>
      <c r="S322">
        <v>6</v>
      </c>
      <c r="T322">
        <v>5</v>
      </c>
      <c r="U322">
        <v>5</v>
      </c>
      <c r="V322">
        <v>5</v>
      </c>
      <c r="W322">
        <v>5</v>
      </c>
      <c r="X322">
        <v>5</v>
      </c>
      <c r="Y322">
        <v>2016</v>
      </c>
      <c r="Z322">
        <v>1</v>
      </c>
      <c r="AA322">
        <v>1</v>
      </c>
      <c r="AE322">
        <v>2</v>
      </c>
      <c r="AF322">
        <v>1</v>
      </c>
      <c r="AG322">
        <v>2</v>
      </c>
      <c r="AH322">
        <v>2</v>
      </c>
      <c r="AJ322">
        <v>1</v>
      </c>
      <c r="AO322">
        <v>3</v>
      </c>
      <c r="AR322">
        <v>1</v>
      </c>
      <c r="AT322">
        <v>1</v>
      </c>
      <c r="AV322">
        <v>1</v>
      </c>
      <c r="BB322">
        <v>1</v>
      </c>
      <c r="BE322" t="s">
        <v>66</v>
      </c>
      <c r="BF322">
        <f>VLOOKUP($C322,'TIPI Scoring'!$C$1:$AB$1213,22,FALSE)</f>
        <v>4</v>
      </c>
      <c r="BG322">
        <f>VLOOKUP($C322,'TIPI Scoring'!$C$1:$AB$1213,23,FALSE)</f>
        <v>5</v>
      </c>
      <c r="BH322">
        <f>VLOOKUP($C322,'TIPI Scoring'!$C$1:$AB$1213,24,FALSE)</f>
        <v>4.5</v>
      </c>
      <c r="BI322">
        <f>VLOOKUP($C322,'TIPI Scoring'!$C$1:$AB$1213,25,FALSE)</f>
        <v>4</v>
      </c>
      <c r="BJ322">
        <f>VLOOKUP($C322,'TIPI Scoring'!$C$1:$AB$1213,26,FALSE)</f>
        <v>4.5</v>
      </c>
      <c r="BK322" t="s">
        <v>1651</v>
      </c>
      <c r="BL322" t="s">
        <v>1651</v>
      </c>
      <c r="BM322" t="s">
        <v>1651</v>
      </c>
      <c r="BN322" t="s">
        <v>1651</v>
      </c>
      <c r="BO322" t="s">
        <v>1651</v>
      </c>
      <c r="BP322">
        <v>1</v>
      </c>
    </row>
    <row r="323" spans="1:68" x14ac:dyDescent="0.2">
      <c r="A323">
        <v>322</v>
      </c>
      <c r="B323" s="2">
        <v>44095.722430555557</v>
      </c>
      <c r="C323" t="s">
        <v>449</v>
      </c>
      <c r="D323">
        <v>48</v>
      </c>
      <c r="E323">
        <v>5</v>
      </c>
      <c r="F323">
        <v>1</v>
      </c>
      <c r="G323">
        <v>1</v>
      </c>
      <c r="H323">
        <v>3</v>
      </c>
      <c r="I323">
        <v>2</v>
      </c>
      <c r="J323">
        <v>1</v>
      </c>
      <c r="L323">
        <v>2</v>
      </c>
      <c r="M323">
        <v>5</v>
      </c>
      <c r="N323">
        <v>2</v>
      </c>
      <c r="O323">
        <v>1</v>
      </c>
      <c r="P323">
        <v>1</v>
      </c>
      <c r="Q323">
        <v>7</v>
      </c>
      <c r="R323">
        <v>1</v>
      </c>
      <c r="S323">
        <v>7</v>
      </c>
      <c r="T323">
        <v>5</v>
      </c>
      <c r="U323">
        <v>6</v>
      </c>
      <c r="V323">
        <v>2</v>
      </c>
      <c r="W323">
        <v>7</v>
      </c>
      <c r="X323">
        <v>3</v>
      </c>
      <c r="Y323">
        <v>2019</v>
      </c>
      <c r="Z323">
        <v>4</v>
      </c>
      <c r="AA323">
        <v>3</v>
      </c>
      <c r="AE323">
        <v>2</v>
      </c>
      <c r="AF323">
        <v>2</v>
      </c>
      <c r="AG323">
        <v>2</v>
      </c>
      <c r="AH323">
        <v>2</v>
      </c>
      <c r="AI323">
        <v>1</v>
      </c>
      <c r="AJ323">
        <v>1</v>
      </c>
      <c r="AO323">
        <v>5</v>
      </c>
      <c r="AP323">
        <v>1</v>
      </c>
      <c r="AT323">
        <v>1</v>
      </c>
      <c r="AX323">
        <v>1</v>
      </c>
      <c r="AZ323">
        <v>1</v>
      </c>
      <c r="BA323">
        <v>1</v>
      </c>
      <c r="BE323" t="s">
        <v>66</v>
      </c>
      <c r="BF323">
        <f>VLOOKUP($C323,'TIPI Scoring'!$C$1:$AB$1213,22,FALSE)</f>
        <v>2</v>
      </c>
      <c r="BG323">
        <f>VLOOKUP($C323,'TIPI Scoring'!$C$1:$AB$1213,23,FALSE)</f>
        <v>6.5</v>
      </c>
      <c r="BH323">
        <f>VLOOKUP($C323,'TIPI Scoring'!$C$1:$AB$1213,24,FALSE)</f>
        <v>6.5</v>
      </c>
      <c r="BI323">
        <f>VLOOKUP($C323,'TIPI Scoring'!$C$1:$AB$1213,25,FALSE)</f>
        <v>7</v>
      </c>
      <c r="BJ323">
        <f>VLOOKUP($C323,'TIPI Scoring'!$C$1:$AB$1213,26,FALSE)</f>
        <v>6</v>
      </c>
      <c r="BK323" t="s">
        <v>1649</v>
      </c>
      <c r="BL323" t="s">
        <v>1648</v>
      </c>
      <c r="BM323" t="s">
        <v>1650</v>
      </c>
      <c r="BN323" t="s">
        <v>1648</v>
      </c>
      <c r="BO323" t="s">
        <v>1650</v>
      </c>
      <c r="BP323">
        <v>8</v>
      </c>
    </row>
    <row r="324" spans="1:68" x14ac:dyDescent="0.2">
      <c r="A324">
        <v>323</v>
      </c>
      <c r="B324" s="2">
        <v>44095.724675925929</v>
      </c>
      <c r="C324" t="s">
        <v>450</v>
      </c>
      <c r="D324">
        <v>32</v>
      </c>
      <c r="E324">
        <v>32</v>
      </c>
      <c r="F324">
        <v>1</v>
      </c>
      <c r="G324">
        <v>1</v>
      </c>
      <c r="H324">
        <v>2</v>
      </c>
      <c r="I324">
        <v>1</v>
      </c>
      <c r="J324">
        <v>1</v>
      </c>
      <c r="L324">
        <v>1</v>
      </c>
      <c r="M324">
        <v>10</v>
      </c>
      <c r="N324">
        <v>1</v>
      </c>
      <c r="O324">
        <v>6</v>
      </c>
      <c r="P324">
        <v>4</v>
      </c>
      <c r="Q324">
        <v>6</v>
      </c>
      <c r="R324">
        <v>6</v>
      </c>
      <c r="S324">
        <v>7</v>
      </c>
      <c r="T324">
        <v>6</v>
      </c>
      <c r="U324">
        <v>7</v>
      </c>
      <c r="V324">
        <v>5</v>
      </c>
      <c r="W324">
        <v>7</v>
      </c>
      <c r="X324">
        <v>6</v>
      </c>
      <c r="Y324">
        <v>2015</v>
      </c>
      <c r="Z324">
        <v>2</v>
      </c>
      <c r="AA324">
        <v>1</v>
      </c>
      <c r="AE324">
        <v>2</v>
      </c>
      <c r="AF324">
        <v>1</v>
      </c>
      <c r="AG324">
        <v>1</v>
      </c>
      <c r="AH324">
        <v>2</v>
      </c>
      <c r="AI324">
        <v>1</v>
      </c>
      <c r="AO324">
        <v>5</v>
      </c>
      <c r="AQ324">
        <v>1</v>
      </c>
      <c r="AS324">
        <v>1</v>
      </c>
      <c r="AU324">
        <v>1</v>
      </c>
      <c r="AZ324">
        <v>1</v>
      </c>
      <c r="BB324">
        <v>1</v>
      </c>
      <c r="BE324" t="s">
        <v>58</v>
      </c>
      <c r="BF324">
        <f>VLOOKUP($C324,'TIPI Scoring'!$C$1:$AB$1213,22,FALSE)</f>
        <v>4</v>
      </c>
      <c r="BG324">
        <f>VLOOKUP($C324,'TIPI Scoring'!$C$1:$AB$1213,23,FALSE)</f>
        <v>5.5</v>
      </c>
      <c r="BH324">
        <f>VLOOKUP($C324,'TIPI Scoring'!$C$1:$AB$1213,24,FALSE)</f>
        <v>4.5</v>
      </c>
      <c r="BI324">
        <f>VLOOKUP($C324,'TIPI Scoring'!$C$1:$AB$1213,25,FALSE)</f>
        <v>4.5</v>
      </c>
      <c r="BJ324">
        <f>VLOOKUP($C324,'TIPI Scoring'!$C$1:$AB$1213,26,FALSE)</f>
        <v>4.5</v>
      </c>
      <c r="BK324" t="s">
        <v>1651</v>
      </c>
      <c r="BL324" t="s">
        <v>1650</v>
      </c>
      <c r="BM324" t="s">
        <v>1651</v>
      </c>
      <c r="BN324" t="s">
        <v>1651</v>
      </c>
      <c r="BO324" t="s">
        <v>1651</v>
      </c>
      <c r="BP324">
        <v>1</v>
      </c>
    </row>
    <row r="325" spans="1:68" x14ac:dyDescent="0.2">
      <c r="A325">
        <v>324</v>
      </c>
      <c r="B325" s="2">
        <v>44095.728078703702</v>
      </c>
      <c r="C325" t="s">
        <v>451</v>
      </c>
      <c r="D325">
        <v>25</v>
      </c>
      <c r="E325">
        <v>38</v>
      </c>
      <c r="F325">
        <v>1</v>
      </c>
      <c r="G325">
        <v>1</v>
      </c>
      <c r="H325">
        <v>1</v>
      </c>
      <c r="I325">
        <v>1</v>
      </c>
      <c r="J325">
        <v>1</v>
      </c>
      <c r="L325">
        <v>1</v>
      </c>
      <c r="M325">
        <v>4</v>
      </c>
      <c r="N325">
        <v>2</v>
      </c>
      <c r="O325">
        <v>5</v>
      </c>
      <c r="P325">
        <v>2</v>
      </c>
      <c r="Q325">
        <v>5</v>
      </c>
      <c r="R325">
        <v>3</v>
      </c>
      <c r="S325">
        <v>6</v>
      </c>
      <c r="T325">
        <v>5</v>
      </c>
      <c r="U325">
        <v>6</v>
      </c>
      <c r="V325">
        <v>4</v>
      </c>
      <c r="W325">
        <v>5</v>
      </c>
      <c r="X325">
        <v>3</v>
      </c>
      <c r="Y325">
        <v>2020</v>
      </c>
      <c r="Z325">
        <v>3</v>
      </c>
      <c r="AA325">
        <v>7</v>
      </c>
      <c r="AE325">
        <v>2</v>
      </c>
      <c r="AF325">
        <v>2</v>
      </c>
      <c r="AG325">
        <v>2</v>
      </c>
      <c r="AH325">
        <v>2</v>
      </c>
      <c r="AN325">
        <v>1</v>
      </c>
      <c r="AO325">
        <v>1</v>
      </c>
      <c r="AP325">
        <v>1</v>
      </c>
      <c r="AT325">
        <v>1</v>
      </c>
      <c r="AV325">
        <v>1</v>
      </c>
      <c r="BD325">
        <v>1</v>
      </c>
      <c r="BE325" t="s">
        <v>58</v>
      </c>
      <c r="BF325">
        <f>VLOOKUP($C325,'TIPI Scoring'!$C$1:$AB$1213,22,FALSE)</f>
        <v>4</v>
      </c>
      <c r="BG325">
        <f>VLOOKUP($C325,'TIPI Scoring'!$C$1:$AB$1213,23,FALSE)</f>
        <v>6</v>
      </c>
      <c r="BH325">
        <f>VLOOKUP($C325,'TIPI Scoring'!$C$1:$AB$1213,24,FALSE)</f>
        <v>4.5</v>
      </c>
      <c r="BI325">
        <f>VLOOKUP($C325,'TIPI Scoring'!$C$1:$AB$1213,25,FALSE)</f>
        <v>5</v>
      </c>
      <c r="BJ325">
        <f>VLOOKUP($C325,'TIPI Scoring'!$C$1:$AB$1213,26,FALSE)</f>
        <v>5.5</v>
      </c>
      <c r="BK325" t="s">
        <v>1651</v>
      </c>
      <c r="BL325" t="s">
        <v>1650</v>
      </c>
      <c r="BM325" t="s">
        <v>1651</v>
      </c>
      <c r="BN325" t="s">
        <v>1650</v>
      </c>
      <c r="BO325" t="s">
        <v>1650</v>
      </c>
      <c r="BP325">
        <v>6</v>
      </c>
    </row>
    <row r="326" spans="1:68" x14ac:dyDescent="0.2">
      <c r="A326">
        <v>325</v>
      </c>
      <c r="B326" s="2">
        <v>44095.729571759257</v>
      </c>
      <c r="C326" t="s">
        <v>452</v>
      </c>
      <c r="D326">
        <v>32</v>
      </c>
      <c r="E326">
        <v>16</v>
      </c>
      <c r="F326">
        <v>1</v>
      </c>
      <c r="G326">
        <v>1</v>
      </c>
      <c r="H326">
        <v>1</v>
      </c>
      <c r="I326">
        <v>0</v>
      </c>
      <c r="J326">
        <v>1</v>
      </c>
      <c r="L326">
        <v>1</v>
      </c>
      <c r="M326">
        <v>2</v>
      </c>
      <c r="N326">
        <v>1</v>
      </c>
      <c r="O326">
        <v>7</v>
      </c>
      <c r="P326">
        <v>7</v>
      </c>
      <c r="Q326">
        <v>6</v>
      </c>
      <c r="R326">
        <v>7</v>
      </c>
      <c r="S326">
        <v>6</v>
      </c>
      <c r="T326">
        <v>7</v>
      </c>
      <c r="U326">
        <v>5</v>
      </c>
      <c r="V326">
        <v>7</v>
      </c>
      <c r="W326">
        <v>7</v>
      </c>
      <c r="X326">
        <v>6</v>
      </c>
      <c r="Y326">
        <v>2000</v>
      </c>
      <c r="Z326">
        <v>2</v>
      </c>
      <c r="AA326">
        <v>1</v>
      </c>
      <c r="AE326">
        <v>1</v>
      </c>
      <c r="AF326">
        <v>1</v>
      </c>
      <c r="AG326">
        <v>1</v>
      </c>
      <c r="AH326">
        <v>1</v>
      </c>
      <c r="AI326">
        <v>1</v>
      </c>
      <c r="AO326">
        <v>2</v>
      </c>
      <c r="AQ326">
        <v>1</v>
      </c>
      <c r="AR326">
        <v>1</v>
      </c>
      <c r="AS326">
        <v>1</v>
      </c>
      <c r="BA326">
        <v>1</v>
      </c>
      <c r="BB326">
        <v>1</v>
      </c>
      <c r="BE326" t="s">
        <v>63</v>
      </c>
      <c r="BF326">
        <f>VLOOKUP($C326,'TIPI Scoring'!$C$1:$AB$1213,22,FALSE)</f>
        <v>4</v>
      </c>
      <c r="BG326">
        <f>VLOOKUP($C326,'TIPI Scoring'!$C$1:$AB$1213,23,FALSE)</f>
        <v>3</v>
      </c>
      <c r="BH326">
        <f>VLOOKUP($C326,'TIPI Scoring'!$C$1:$AB$1213,24,FALSE)</f>
        <v>3.5</v>
      </c>
      <c r="BI326">
        <f>VLOOKUP($C326,'TIPI Scoring'!$C$1:$AB$1213,25,FALSE)</f>
        <v>4</v>
      </c>
      <c r="BJ326">
        <f>VLOOKUP($C326,'TIPI Scoring'!$C$1:$AB$1213,26,FALSE)</f>
        <v>4</v>
      </c>
      <c r="BK326" t="s">
        <v>1651</v>
      </c>
      <c r="BL326" t="s">
        <v>1649</v>
      </c>
      <c r="BM326" t="s">
        <v>1649</v>
      </c>
      <c r="BN326" t="s">
        <v>1651</v>
      </c>
      <c r="BO326" t="s">
        <v>1649</v>
      </c>
      <c r="BP326">
        <v>1</v>
      </c>
    </row>
    <row r="327" spans="1:68" x14ac:dyDescent="0.2">
      <c r="A327">
        <v>326</v>
      </c>
      <c r="B327" s="2">
        <v>44095.733460648145</v>
      </c>
      <c r="C327" t="s">
        <v>453</v>
      </c>
      <c r="D327">
        <v>22</v>
      </c>
      <c r="E327">
        <v>10</v>
      </c>
      <c r="F327">
        <v>1</v>
      </c>
      <c r="G327">
        <v>1</v>
      </c>
      <c r="H327">
        <v>1</v>
      </c>
      <c r="I327">
        <v>0</v>
      </c>
      <c r="J327">
        <v>1</v>
      </c>
      <c r="L327">
        <v>1</v>
      </c>
      <c r="M327">
        <v>2</v>
      </c>
      <c r="N327">
        <v>1</v>
      </c>
      <c r="O327">
        <v>3</v>
      </c>
      <c r="P327">
        <v>6</v>
      </c>
      <c r="Q327">
        <v>4</v>
      </c>
      <c r="R327">
        <v>4</v>
      </c>
      <c r="S327">
        <v>5</v>
      </c>
      <c r="T327">
        <v>4</v>
      </c>
      <c r="U327">
        <v>4</v>
      </c>
      <c r="V327">
        <v>6</v>
      </c>
      <c r="W327">
        <v>1</v>
      </c>
      <c r="X327">
        <v>1</v>
      </c>
      <c r="Y327">
        <v>2018</v>
      </c>
      <c r="Z327">
        <v>1</v>
      </c>
      <c r="AA327">
        <v>1</v>
      </c>
      <c r="AE327">
        <v>3</v>
      </c>
      <c r="AF327">
        <v>3</v>
      </c>
      <c r="AG327">
        <v>1</v>
      </c>
      <c r="AH327">
        <v>1</v>
      </c>
      <c r="AI327">
        <v>1</v>
      </c>
      <c r="AO327">
        <v>6</v>
      </c>
      <c r="AT327">
        <v>1</v>
      </c>
      <c r="BA327">
        <v>1</v>
      </c>
      <c r="BE327" t="s">
        <v>61</v>
      </c>
      <c r="BF327">
        <f>VLOOKUP($C327,'TIPI Scoring'!$C$1:$AB$1213,22,FALSE)</f>
        <v>3.5</v>
      </c>
      <c r="BG327">
        <f>VLOOKUP($C327,'TIPI Scoring'!$C$1:$AB$1213,23,FALSE)</f>
        <v>3</v>
      </c>
      <c r="BH327">
        <f>VLOOKUP($C327,'TIPI Scoring'!$C$1:$AB$1213,24,FALSE)</f>
        <v>3</v>
      </c>
      <c r="BI327">
        <f>VLOOKUP($C327,'TIPI Scoring'!$C$1:$AB$1213,25,FALSE)</f>
        <v>2.5</v>
      </c>
      <c r="BJ327">
        <f>VLOOKUP($C327,'TIPI Scoring'!$C$1:$AB$1213,26,FALSE)</f>
        <v>6</v>
      </c>
      <c r="BK327" t="s">
        <v>1651</v>
      </c>
      <c r="BL327" t="s">
        <v>1649</v>
      </c>
      <c r="BM327" t="s">
        <v>1649</v>
      </c>
      <c r="BN327" t="s">
        <v>1649</v>
      </c>
      <c r="BO327" t="s">
        <v>1650</v>
      </c>
      <c r="BP327">
        <v>1</v>
      </c>
    </row>
    <row r="328" spans="1:68" x14ac:dyDescent="0.2">
      <c r="A328">
        <v>327</v>
      </c>
      <c r="B328" s="2">
        <v>44095.733541666668</v>
      </c>
      <c r="C328" t="s">
        <v>454</v>
      </c>
      <c r="D328">
        <v>21</v>
      </c>
      <c r="E328">
        <v>4</v>
      </c>
      <c r="F328">
        <v>1</v>
      </c>
      <c r="G328">
        <v>1</v>
      </c>
      <c r="H328">
        <v>1</v>
      </c>
      <c r="I328">
        <v>0</v>
      </c>
      <c r="J328">
        <v>2</v>
      </c>
      <c r="L328">
        <v>1</v>
      </c>
      <c r="M328">
        <v>2</v>
      </c>
      <c r="N328">
        <v>1</v>
      </c>
      <c r="O328">
        <v>4</v>
      </c>
      <c r="P328">
        <v>4</v>
      </c>
      <c r="Q328">
        <v>6</v>
      </c>
      <c r="R328">
        <v>5</v>
      </c>
      <c r="S328">
        <v>5</v>
      </c>
      <c r="T328">
        <v>4</v>
      </c>
      <c r="U328">
        <v>5</v>
      </c>
      <c r="V328">
        <v>4</v>
      </c>
      <c r="W328">
        <v>7</v>
      </c>
      <c r="X328">
        <v>3</v>
      </c>
      <c r="Y328">
        <v>2018</v>
      </c>
      <c r="Z328">
        <v>2</v>
      </c>
      <c r="AA328">
        <v>3</v>
      </c>
      <c r="AE328">
        <v>2</v>
      </c>
      <c r="AF328">
        <v>1</v>
      </c>
      <c r="AG328">
        <v>1</v>
      </c>
      <c r="AH328">
        <v>2</v>
      </c>
      <c r="AJ328">
        <v>1</v>
      </c>
      <c r="AM328">
        <v>1</v>
      </c>
      <c r="AO328">
        <v>3</v>
      </c>
      <c r="AQ328">
        <v>1</v>
      </c>
      <c r="AR328">
        <v>1</v>
      </c>
      <c r="AV328">
        <v>1</v>
      </c>
      <c r="BA328">
        <v>1</v>
      </c>
      <c r="BB328">
        <v>1</v>
      </c>
      <c r="BC328">
        <v>1</v>
      </c>
      <c r="BE328" t="s">
        <v>61</v>
      </c>
      <c r="BF328">
        <f>VLOOKUP($C328,'TIPI Scoring'!$C$1:$AB$1213,22,FALSE)</f>
        <v>4</v>
      </c>
      <c r="BG328">
        <f>VLOOKUP($C328,'TIPI Scoring'!$C$1:$AB$1213,23,FALSE)</f>
        <v>4.5</v>
      </c>
      <c r="BH328">
        <f>VLOOKUP($C328,'TIPI Scoring'!$C$1:$AB$1213,24,FALSE)</f>
        <v>5</v>
      </c>
      <c r="BI328">
        <f>VLOOKUP($C328,'TIPI Scoring'!$C$1:$AB$1213,25,FALSE)</f>
        <v>5</v>
      </c>
      <c r="BJ328">
        <f>VLOOKUP($C328,'TIPI Scoring'!$C$1:$AB$1213,26,FALSE)</f>
        <v>5</v>
      </c>
      <c r="BK328" t="s">
        <v>1651</v>
      </c>
      <c r="BL328" t="s">
        <v>1651</v>
      </c>
      <c r="BM328" t="s">
        <v>1651</v>
      </c>
      <c r="BN328" t="s">
        <v>1650</v>
      </c>
      <c r="BO328" t="s">
        <v>1651</v>
      </c>
      <c r="BP328">
        <v>3</v>
      </c>
    </row>
    <row r="329" spans="1:68" x14ac:dyDescent="0.2">
      <c r="A329">
        <v>328</v>
      </c>
      <c r="B329" s="2">
        <v>44095.735405092593</v>
      </c>
      <c r="C329" t="s">
        <v>455</v>
      </c>
      <c r="D329">
        <v>30</v>
      </c>
      <c r="E329">
        <v>32</v>
      </c>
      <c r="F329">
        <v>1</v>
      </c>
      <c r="G329">
        <v>1</v>
      </c>
      <c r="H329">
        <v>2</v>
      </c>
      <c r="I329">
        <v>0</v>
      </c>
      <c r="J329">
        <v>1</v>
      </c>
      <c r="L329">
        <v>1</v>
      </c>
      <c r="M329">
        <v>2</v>
      </c>
      <c r="N329">
        <v>1</v>
      </c>
      <c r="O329">
        <v>4</v>
      </c>
      <c r="P329">
        <v>4</v>
      </c>
      <c r="Q329">
        <v>3</v>
      </c>
      <c r="R329">
        <v>2</v>
      </c>
      <c r="S329">
        <v>5</v>
      </c>
      <c r="T329">
        <v>2</v>
      </c>
      <c r="U329">
        <v>2</v>
      </c>
      <c r="V329">
        <v>3</v>
      </c>
      <c r="W329">
        <v>1</v>
      </c>
      <c r="X329">
        <v>3</v>
      </c>
      <c r="Y329">
        <v>2017</v>
      </c>
      <c r="Z329">
        <v>1</v>
      </c>
      <c r="AA329">
        <v>1</v>
      </c>
      <c r="AE329">
        <v>1</v>
      </c>
      <c r="AF329">
        <v>3</v>
      </c>
      <c r="AG329">
        <v>1</v>
      </c>
      <c r="AH329">
        <v>2</v>
      </c>
      <c r="AM329">
        <v>1</v>
      </c>
      <c r="AO329">
        <v>2</v>
      </c>
      <c r="AP329">
        <v>1</v>
      </c>
      <c r="AR329">
        <v>1</v>
      </c>
      <c r="AT329">
        <v>1</v>
      </c>
      <c r="BA329">
        <v>1</v>
      </c>
      <c r="BE329" t="s">
        <v>58</v>
      </c>
      <c r="BF329">
        <f>VLOOKUP($C329,'TIPI Scoring'!$C$1:$AB$1213,22,FALSE)</f>
        <v>5</v>
      </c>
      <c r="BG329">
        <f>VLOOKUP($C329,'TIPI Scoring'!$C$1:$AB$1213,23,FALSE)</f>
        <v>3</v>
      </c>
      <c r="BH329">
        <f>VLOOKUP($C329,'TIPI Scoring'!$C$1:$AB$1213,24,FALSE)</f>
        <v>4</v>
      </c>
      <c r="BI329">
        <f>VLOOKUP($C329,'TIPI Scoring'!$C$1:$AB$1213,25,FALSE)</f>
        <v>3.5</v>
      </c>
      <c r="BJ329">
        <f>VLOOKUP($C329,'TIPI Scoring'!$C$1:$AB$1213,26,FALSE)</f>
        <v>5</v>
      </c>
      <c r="BK329" t="s">
        <v>1650</v>
      </c>
      <c r="BL329" t="s">
        <v>1649</v>
      </c>
      <c r="BM329" t="s">
        <v>1649</v>
      </c>
      <c r="BN329" t="s">
        <v>1651</v>
      </c>
      <c r="BO329" t="s">
        <v>1651</v>
      </c>
      <c r="BP329">
        <v>7</v>
      </c>
    </row>
    <row r="330" spans="1:68" x14ac:dyDescent="0.2">
      <c r="A330">
        <v>329</v>
      </c>
      <c r="B330" s="2">
        <v>44095.737847222219</v>
      </c>
      <c r="C330" t="s">
        <v>456</v>
      </c>
      <c r="D330">
        <v>30</v>
      </c>
      <c r="E330">
        <v>32</v>
      </c>
      <c r="F330">
        <v>1</v>
      </c>
      <c r="G330">
        <v>1</v>
      </c>
      <c r="H330">
        <v>2</v>
      </c>
      <c r="I330">
        <v>1</v>
      </c>
      <c r="J330">
        <v>1</v>
      </c>
      <c r="L330">
        <v>1</v>
      </c>
      <c r="M330">
        <v>6</v>
      </c>
      <c r="N330">
        <v>1</v>
      </c>
      <c r="O330">
        <v>7</v>
      </c>
      <c r="P330">
        <v>7</v>
      </c>
      <c r="Q330">
        <v>7</v>
      </c>
      <c r="R330">
        <v>7</v>
      </c>
      <c r="S330">
        <v>7</v>
      </c>
      <c r="T330">
        <v>7</v>
      </c>
      <c r="U330">
        <v>7</v>
      </c>
      <c r="V330">
        <v>7</v>
      </c>
      <c r="W330">
        <v>7</v>
      </c>
      <c r="X330">
        <v>7</v>
      </c>
      <c r="Y330">
        <v>2011</v>
      </c>
      <c r="Z330">
        <v>1</v>
      </c>
      <c r="AA330">
        <v>1</v>
      </c>
      <c r="AE330">
        <v>1</v>
      </c>
      <c r="AF330">
        <v>1</v>
      </c>
      <c r="AG330">
        <v>1</v>
      </c>
      <c r="AH330">
        <v>1</v>
      </c>
      <c r="AI330">
        <v>1</v>
      </c>
      <c r="AO330">
        <v>1</v>
      </c>
      <c r="AP330">
        <v>1</v>
      </c>
      <c r="AZ330">
        <v>1</v>
      </c>
      <c r="BE330" t="s">
        <v>58</v>
      </c>
      <c r="BF330">
        <f>VLOOKUP($C330,'TIPI Scoring'!$C$1:$AB$1213,22,FALSE)</f>
        <v>4</v>
      </c>
      <c r="BG330">
        <f>VLOOKUP($C330,'TIPI Scoring'!$C$1:$AB$1213,23,FALSE)</f>
        <v>4</v>
      </c>
      <c r="BH330">
        <f>VLOOKUP($C330,'TIPI Scoring'!$C$1:$AB$1213,24,FALSE)</f>
        <v>4</v>
      </c>
      <c r="BI330">
        <f>VLOOKUP($C330,'TIPI Scoring'!$C$1:$AB$1213,25,FALSE)</f>
        <v>4</v>
      </c>
      <c r="BJ330">
        <f>VLOOKUP($C330,'TIPI Scoring'!$C$1:$AB$1213,26,FALSE)</f>
        <v>4</v>
      </c>
      <c r="BK330" t="s">
        <v>1651</v>
      </c>
      <c r="BL330" t="s">
        <v>1649</v>
      </c>
      <c r="BM330" t="s">
        <v>1649</v>
      </c>
      <c r="BN330" t="s">
        <v>1651</v>
      </c>
      <c r="BO330" t="s">
        <v>1649</v>
      </c>
      <c r="BP330">
        <v>1</v>
      </c>
    </row>
    <row r="331" spans="1:68" x14ac:dyDescent="0.2">
      <c r="A331">
        <v>330</v>
      </c>
      <c r="B331" s="2">
        <v>44095.737881944442</v>
      </c>
      <c r="C331" t="s">
        <v>457</v>
      </c>
      <c r="D331">
        <v>30</v>
      </c>
      <c r="E331">
        <v>32</v>
      </c>
      <c r="F331">
        <v>1</v>
      </c>
      <c r="G331">
        <v>1</v>
      </c>
      <c r="H331">
        <v>2</v>
      </c>
      <c r="I331">
        <v>1</v>
      </c>
      <c r="J331">
        <v>1</v>
      </c>
      <c r="L331">
        <v>1</v>
      </c>
      <c r="M331">
        <v>0</v>
      </c>
      <c r="N331">
        <v>1</v>
      </c>
      <c r="O331">
        <v>7</v>
      </c>
      <c r="P331">
        <v>7</v>
      </c>
      <c r="Q331">
        <v>7</v>
      </c>
      <c r="R331">
        <v>7</v>
      </c>
      <c r="S331">
        <v>7</v>
      </c>
      <c r="T331">
        <v>7</v>
      </c>
      <c r="U331">
        <v>7</v>
      </c>
      <c r="V331">
        <v>7</v>
      </c>
      <c r="W331">
        <v>7</v>
      </c>
      <c r="X331">
        <v>7</v>
      </c>
      <c r="Y331">
        <v>2019</v>
      </c>
      <c r="Z331">
        <v>1</v>
      </c>
      <c r="AA331">
        <v>1</v>
      </c>
      <c r="AE331">
        <v>2</v>
      </c>
      <c r="AF331">
        <v>3</v>
      </c>
      <c r="AG331">
        <v>1</v>
      </c>
      <c r="AH331">
        <v>1</v>
      </c>
      <c r="AJ331">
        <v>1</v>
      </c>
      <c r="AL331">
        <v>1</v>
      </c>
      <c r="AO331">
        <v>5</v>
      </c>
      <c r="AP331">
        <v>1</v>
      </c>
      <c r="AQ331">
        <v>1</v>
      </c>
      <c r="AZ331">
        <v>1</v>
      </c>
      <c r="BA331">
        <v>1</v>
      </c>
      <c r="BE331" t="s">
        <v>58</v>
      </c>
      <c r="BF331">
        <f>VLOOKUP($C331,'TIPI Scoring'!$C$1:$AB$1213,22,FALSE)</f>
        <v>4</v>
      </c>
      <c r="BG331">
        <f>VLOOKUP($C331,'TIPI Scoring'!$C$1:$AB$1213,23,FALSE)</f>
        <v>4</v>
      </c>
      <c r="BH331">
        <f>VLOOKUP($C331,'TIPI Scoring'!$C$1:$AB$1213,24,FALSE)</f>
        <v>4</v>
      </c>
      <c r="BI331">
        <f>VLOOKUP($C331,'TIPI Scoring'!$C$1:$AB$1213,25,FALSE)</f>
        <v>4</v>
      </c>
      <c r="BJ331">
        <f>VLOOKUP($C331,'TIPI Scoring'!$C$1:$AB$1213,26,FALSE)</f>
        <v>4</v>
      </c>
      <c r="BK331" t="s">
        <v>1651</v>
      </c>
      <c r="BL331" t="s">
        <v>1649</v>
      </c>
      <c r="BM331" t="s">
        <v>1649</v>
      </c>
      <c r="BN331" t="s">
        <v>1651</v>
      </c>
      <c r="BO331" t="s">
        <v>1649</v>
      </c>
      <c r="BP331">
        <v>1</v>
      </c>
    </row>
    <row r="332" spans="1:68" x14ac:dyDescent="0.2">
      <c r="A332">
        <v>331</v>
      </c>
      <c r="B332" s="2">
        <v>44095.739918981482</v>
      </c>
      <c r="C332" t="s">
        <v>458</v>
      </c>
      <c r="D332">
        <v>49</v>
      </c>
      <c r="E332">
        <v>13</v>
      </c>
      <c r="F332">
        <v>1</v>
      </c>
      <c r="G332">
        <v>1</v>
      </c>
      <c r="H332">
        <v>3</v>
      </c>
      <c r="I332">
        <v>1</v>
      </c>
      <c r="J332">
        <v>1</v>
      </c>
      <c r="L332">
        <v>1</v>
      </c>
      <c r="M332">
        <v>16</v>
      </c>
      <c r="N332">
        <v>1</v>
      </c>
      <c r="O332">
        <v>3</v>
      </c>
      <c r="P332">
        <v>2</v>
      </c>
      <c r="Q332">
        <v>5</v>
      </c>
      <c r="R332">
        <v>2</v>
      </c>
      <c r="S332">
        <v>4</v>
      </c>
      <c r="T332">
        <v>4</v>
      </c>
      <c r="U332">
        <v>3</v>
      </c>
      <c r="V332">
        <v>5</v>
      </c>
      <c r="W332">
        <v>4</v>
      </c>
      <c r="X332">
        <v>4</v>
      </c>
      <c r="Y332">
        <v>2010</v>
      </c>
      <c r="Z332">
        <v>3</v>
      </c>
      <c r="AA332">
        <v>13</v>
      </c>
      <c r="AD332" t="s">
        <v>80</v>
      </c>
      <c r="AE332">
        <v>3</v>
      </c>
      <c r="AF332">
        <v>2</v>
      </c>
      <c r="AG332">
        <v>2</v>
      </c>
      <c r="AH332">
        <v>3</v>
      </c>
      <c r="AN332">
        <v>1</v>
      </c>
      <c r="AO332">
        <v>2</v>
      </c>
      <c r="AV332">
        <v>1</v>
      </c>
      <c r="AX332">
        <v>1</v>
      </c>
      <c r="BD332">
        <v>1</v>
      </c>
      <c r="BE332" t="s">
        <v>63</v>
      </c>
      <c r="BF332">
        <f>VLOOKUP($C332,'TIPI Scoring'!$C$1:$AB$1213,22,FALSE)</f>
        <v>3.5</v>
      </c>
      <c r="BG332">
        <f>VLOOKUP($C332,'TIPI Scoring'!$C$1:$AB$1213,23,FALSE)</f>
        <v>4.5</v>
      </c>
      <c r="BH332">
        <f>VLOOKUP($C332,'TIPI Scoring'!$C$1:$AB$1213,24,FALSE)</f>
        <v>4</v>
      </c>
      <c r="BI332">
        <f>VLOOKUP($C332,'TIPI Scoring'!$C$1:$AB$1213,25,FALSE)</f>
        <v>5</v>
      </c>
      <c r="BJ332">
        <f>VLOOKUP($C332,'TIPI Scoring'!$C$1:$AB$1213,26,FALSE)</f>
        <v>4</v>
      </c>
      <c r="BK332" t="s">
        <v>1651</v>
      </c>
      <c r="BL332" t="s">
        <v>1651</v>
      </c>
      <c r="BM332" t="s">
        <v>1649</v>
      </c>
      <c r="BN332" t="s">
        <v>1650</v>
      </c>
      <c r="BO332" t="s">
        <v>1649</v>
      </c>
      <c r="BP332">
        <v>1</v>
      </c>
    </row>
    <row r="333" spans="1:68" x14ac:dyDescent="0.2">
      <c r="A333">
        <v>332</v>
      </c>
      <c r="B333" s="2">
        <v>44095.744976851849</v>
      </c>
      <c r="C333" t="s">
        <v>459</v>
      </c>
      <c r="D333">
        <v>54</v>
      </c>
      <c r="E333">
        <v>35</v>
      </c>
      <c r="F333">
        <v>1</v>
      </c>
      <c r="G333">
        <v>1</v>
      </c>
      <c r="H333">
        <v>1</v>
      </c>
      <c r="I333">
        <v>0</v>
      </c>
      <c r="J333">
        <v>1</v>
      </c>
      <c r="L333">
        <v>1</v>
      </c>
      <c r="M333">
        <v>8</v>
      </c>
      <c r="N333">
        <v>2</v>
      </c>
      <c r="O333">
        <v>4</v>
      </c>
      <c r="P333">
        <v>4</v>
      </c>
      <c r="Q333">
        <v>6</v>
      </c>
      <c r="R333">
        <v>5</v>
      </c>
      <c r="S333">
        <v>6</v>
      </c>
      <c r="T333">
        <v>5</v>
      </c>
      <c r="U333">
        <v>6</v>
      </c>
      <c r="V333">
        <v>4</v>
      </c>
      <c r="W333">
        <v>6</v>
      </c>
      <c r="X333">
        <v>2</v>
      </c>
      <c r="Y333">
        <v>2012</v>
      </c>
      <c r="Z333">
        <v>1</v>
      </c>
      <c r="AA333">
        <v>13</v>
      </c>
      <c r="AD333" t="s">
        <v>80</v>
      </c>
      <c r="AE333">
        <v>2</v>
      </c>
      <c r="AF333">
        <v>3</v>
      </c>
      <c r="AG333">
        <v>2</v>
      </c>
      <c r="AH333">
        <v>2</v>
      </c>
      <c r="AN333">
        <v>1</v>
      </c>
      <c r="AO333">
        <v>1</v>
      </c>
      <c r="AT333">
        <v>1</v>
      </c>
      <c r="AX333">
        <v>1</v>
      </c>
      <c r="BD333">
        <v>1</v>
      </c>
      <c r="BE333" t="s">
        <v>63</v>
      </c>
      <c r="BF333">
        <f>VLOOKUP($C333,'TIPI Scoring'!$C$1:$AB$1213,22,FALSE)</f>
        <v>3.5</v>
      </c>
      <c r="BG333">
        <f>VLOOKUP($C333,'TIPI Scoring'!$C$1:$AB$1213,23,FALSE)</f>
        <v>5</v>
      </c>
      <c r="BH333">
        <f>VLOOKUP($C333,'TIPI Scoring'!$C$1:$AB$1213,24,FALSE)</f>
        <v>5</v>
      </c>
      <c r="BI333">
        <f>VLOOKUP($C333,'TIPI Scoring'!$C$1:$AB$1213,25,FALSE)</f>
        <v>4.5</v>
      </c>
      <c r="BJ333">
        <f>VLOOKUP($C333,'TIPI Scoring'!$C$1:$AB$1213,26,FALSE)</f>
        <v>6</v>
      </c>
      <c r="BK333" t="s">
        <v>1651</v>
      </c>
      <c r="BL333" t="s">
        <v>1651</v>
      </c>
      <c r="BM333" t="s">
        <v>1651</v>
      </c>
      <c r="BN333" t="s">
        <v>1651</v>
      </c>
      <c r="BO333" t="s">
        <v>1650</v>
      </c>
      <c r="BP333">
        <v>3</v>
      </c>
    </row>
    <row r="334" spans="1:68" x14ac:dyDescent="0.2">
      <c r="A334">
        <v>333</v>
      </c>
      <c r="B334" s="2">
        <v>44095.746817129628</v>
      </c>
      <c r="C334" t="s">
        <v>460</v>
      </c>
      <c r="D334">
        <v>37</v>
      </c>
      <c r="E334">
        <v>3</v>
      </c>
      <c r="F334">
        <v>1</v>
      </c>
      <c r="G334">
        <v>1</v>
      </c>
      <c r="H334">
        <v>2</v>
      </c>
      <c r="I334">
        <v>3</v>
      </c>
      <c r="J334">
        <v>1</v>
      </c>
      <c r="L334">
        <v>1</v>
      </c>
      <c r="M334">
        <v>6</v>
      </c>
      <c r="N334">
        <v>2</v>
      </c>
      <c r="O334">
        <v>6</v>
      </c>
      <c r="P334">
        <v>5</v>
      </c>
      <c r="Q334">
        <v>5</v>
      </c>
      <c r="R334">
        <v>3</v>
      </c>
      <c r="S334">
        <v>6</v>
      </c>
      <c r="T334">
        <v>1</v>
      </c>
      <c r="U334">
        <v>6</v>
      </c>
      <c r="V334">
        <v>5</v>
      </c>
      <c r="W334">
        <v>6</v>
      </c>
      <c r="X334">
        <v>4</v>
      </c>
      <c r="Y334">
        <v>2014</v>
      </c>
      <c r="Z334">
        <v>1</v>
      </c>
      <c r="AA334">
        <v>1</v>
      </c>
      <c r="AE334">
        <v>1</v>
      </c>
      <c r="AF334">
        <v>3</v>
      </c>
      <c r="AG334">
        <v>3</v>
      </c>
      <c r="AH334">
        <v>1</v>
      </c>
      <c r="AN334">
        <v>1</v>
      </c>
      <c r="AO334">
        <v>4</v>
      </c>
      <c r="AP334">
        <v>1</v>
      </c>
      <c r="AU334">
        <v>1</v>
      </c>
      <c r="AX334">
        <v>1</v>
      </c>
      <c r="AZ334">
        <v>1</v>
      </c>
      <c r="BE334" t="s">
        <v>66</v>
      </c>
      <c r="BF334">
        <f>VLOOKUP($C334,'TIPI Scoring'!$C$1:$AB$1213,22,FALSE)</f>
        <v>6.5</v>
      </c>
      <c r="BG334">
        <f>VLOOKUP($C334,'TIPI Scoring'!$C$1:$AB$1213,23,FALSE)</f>
        <v>4.5</v>
      </c>
      <c r="BH334">
        <f>VLOOKUP($C334,'TIPI Scoring'!$C$1:$AB$1213,24,FALSE)</f>
        <v>4</v>
      </c>
      <c r="BI334">
        <f>VLOOKUP($C334,'TIPI Scoring'!$C$1:$AB$1213,25,FALSE)</f>
        <v>5.5</v>
      </c>
      <c r="BJ334">
        <f>VLOOKUP($C334,'TIPI Scoring'!$C$1:$AB$1213,26,FALSE)</f>
        <v>5</v>
      </c>
      <c r="BK334" t="s">
        <v>1648</v>
      </c>
      <c r="BL334" t="s">
        <v>1651</v>
      </c>
      <c r="BM334" t="s">
        <v>1649</v>
      </c>
      <c r="BN334" t="s">
        <v>1650</v>
      </c>
      <c r="BO334" t="s">
        <v>1651</v>
      </c>
      <c r="BP334">
        <v>7</v>
      </c>
    </row>
    <row r="335" spans="1:68" x14ac:dyDescent="0.2">
      <c r="A335">
        <v>334</v>
      </c>
      <c r="B335" s="2">
        <v>44095.752812500003</v>
      </c>
      <c r="C335" t="s">
        <v>461</v>
      </c>
      <c r="D335">
        <v>23</v>
      </c>
      <c r="E335">
        <v>9</v>
      </c>
      <c r="F335">
        <v>2</v>
      </c>
      <c r="G335">
        <v>1</v>
      </c>
      <c r="H335">
        <v>4</v>
      </c>
      <c r="I335">
        <v>0</v>
      </c>
      <c r="J335">
        <v>2</v>
      </c>
      <c r="L335">
        <v>1</v>
      </c>
      <c r="M335">
        <v>18</v>
      </c>
      <c r="N335">
        <v>2</v>
      </c>
      <c r="O335">
        <v>6</v>
      </c>
      <c r="P335">
        <v>2</v>
      </c>
      <c r="Q335">
        <v>6</v>
      </c>
      <c r="R335">
        <v>5</v>
      </c>
      <c r="S335">
        <v>6</v>
      </c>
      <c r="T335">
        <v>2</v>
      </c>
      <c r="U335">
        <v>7</v>
      </c>
      <c r="V335">
        <v>3</v>
      </c>
      <c r="W335">
        <v>5</v>
      </c>
      <c r="X335">
        <v>3</v>
      </c>
      <c r="Y335">
        <v>2017</v>
      </c>
      <c r="Z335">
        <v>4</v>
      </c>
      <c r="AA335">
        <v>14</v>
      </c>
      <c r="AE335">
        <v>3</v>
      </c>
      <c r="AF335">
        <v>2</v>
      </c>
      <c r="AG335">
        <v>2</v>
      </c>
      <c r="AH335">
        <v>1</v>
      </c>
      <c r="AI335">
        <v>1</v>
      </c>
      <c r="AO335">
        <v>3</v>
      </c>
      <c r="AP335">
        <v>1</v>
      </c>
      <c r="AT335">
        <v>1</v>
      </c>
      <c r="AX335">
        <v>1</v>
      </c>
      <c r="BB335">
        <v>1</v>
      </c>
      <c r="BE335" t="s">
        <v>61</v>
      </c>
      <c r="BF335">
        <f>VLOOKUP($C335,'TIPI Scoring'!$C$1:$AB$1213,22,FALSE)</f>
        <v>6</v>
      </c>
      <c r="BG335">
        <f>VLOOKUP($C335,'TIPI Scoring'!$C$1:$AB$1213,23,FALSE)</f>
        <v>6.5</v>
      </c>
      <c r="BH335">
        <f>VLOOKUP($C335,'TIPI Scoring'!$C$1:$AB$1213,24,FALSE)</f>
        <v>5.5</v>
      </c>
      <c r="BI335">
        <f>VLOOKUP($C335,'TIPI Scoring'!$C$1:$AB$1213,25,FALSE)</f>
        <v>4</v>
      </c>
      <c r="BJ335">
        <f>VLOOKUP($C335,'TIPI Scoring'!$C$1:$AB$1213,26,FALSE)</f>
        <v>5.5</v>
      </c>
      <c r="BK335" t="s">
        <v>1648</v>
      </c>
      <c r="BL335" t="s">
        <v>1648</v>
      </c>
      <c r="BM335" t="s">
        <v>1650</v>
      </c>
      <c r="BN335" t="s">
        <v>1651</v>
      </c>
      <c r="BO335" t="s">
        <v>1650</v>
      </c>
      <c r="BP335">
        <v>6</v>
      </c>
    </row>
    <row r="336" spans="1:68" x14ac:dyDescent="0.2">
      <c r="A336">
        <v>335</v>
      </c>
      <c r="B336" s="2">
        <v>44095.759398148148</v>
      </c>
      <c r="C336" t="s">
        <v>462</v>
      </c>
      <c r="D336">
        <v>45</v>
      </c>
      <c r="E336">
        <v>2</v>
      </c>
      <c r="F336">
        <v>1</v>
      </c>
      <c r="G336">
        <v>1</v>
      </c>
      <c r="H336">
        <v>3</v>
      </c>
      <c r="I336">
        <v>2</v>
      </c>
      <c r="J336">
        <v>1</v>
      </c>
      <c r="L336">
        <v>1</v>
      </c>
      <c r="M336">
        <v>6</v>
      </c>
      <c r="N336">
        <v>2</v>
      </c>
      <c r="O336">
        <v>1</v>
      </c>
      <c r="P336">
        <v>1</v>
      </c>
      <c r="Q336">
        <v>7</v>
      </c>
      <c r="R336">
        <v>1</v>
      </c>
      <c r="S336">
        <v>7</v>
      </c>
      <c r="T336">
        <v>2</v>
      </c>
      <c r="U336">
        <v>7</v>
      </c>
      <c r="V336">
        <v>1</v>
      </c>
      <c r="W336">
        <v>7</v>
      </c>
      <c r="X336">
        <v>1</v>
      </c>
      <c r="Y336">
        <v>2017</v>
      </c>
      <c r="Z336">
        <v>1</v>
      </c>
      <c r="AA336">
        <v>3</v>
      </c>
      <c r="AE336">
        <v>3</v>
      </c>
      <c r="AF336">
        <v>1</v>
      </c>
      <c r="AG336">
        <v>1</v>
      </c>
      <c r="AH336">
        <v>2</v>
      </c>
      <c r="AI336">
        <v>1</v>
      </c>
      <c r="AJ336">
        <v>1</v>
      </c>
      <c r="AO336">
        <v>4</v>
      </c>
      <c r="AP336">
        <v>1</v>
      </c>
      <c r="AT336">
        <v>1</v>
      </c>
      <c r="AV336">
        <v>1</v>
      </c>
      <c r="AZ336">
        <v>1</v>
      </c>
      <c r="BC336">
        <v>1</v>
      </c>
      <c r="BE336" t="s">
        <v>66</v>
      </c>
      <c r="BF336">
        <f>VLOOKUP($C336,'TIPI Scoring'!$C$1:$AB$1213,22,FALSE)</f>
        <v>3.5</v>
      </c>
      <c r="BG336">
        <f>VLOOKUP($C336,'TIPI Scoring'!$C$1:$AB$1213,23,FALSE)</f>
        <v>7</v>
      </c>
      <c r="BH336">
        <f>VLOOKUP($C336,'TIPI Scoring'!$C$1:$AB$1213,24,FALSE)</f>
        <v>7</v>
      </c>
      <c r="BI336">
        <f>VLOOKUP($C336,'TIPI Scoring'!$C$1:$AB$1213,25,FALSE)</f>
        <v>7</v>
      </c>
      <c r="BJ336">
        <f>VLOOKUP($C336,'TIPI Scoring'!$C$1:$AB$1213,26,FALSE)</f>
        <v>7</v>
      </c>
      <c r="BK336" t="s">
        <v>1651</v>
      </c>
      <c r="BL336" t="s">
        <v>1648</v>
      </c>
      <c r="BM336" t="s">
        <v>1648</v>
      </c>
      <c r="BN336" t="s">
        <v>1648</v>
      </c>
      <c r="BO336" t="s">
        <v>1648</v>
      </c>
      <c r="BP336">
        <v>8</v>
      </c>
    </row>
    <row r="337" spans="1:68" x14ac:dyDescent="0.2">
      <c r="A337">
        <v>336</v>
      </c>
      <c r="B337" s="2">
        <v>44095.768460648149</v>
      </c>
      <c r="C337" t="s">
        <v>463</v>
      </c>
      <c r="D337">
        <v>34</v>
      </c>
      <c r="E337">
        <v>20</v>
      </c>
      <c r="F337">
        <v>2</v>
      </c>
      <c r="G337">
        <v>1</v>
      </c>
      <c r="H337">
        <v>2</v>
      </c>
      <c r="I337">
        <v>2</v>
      </c>
      <c r="J337">
        <v>1</v>
      </c>
      <c r="L337">
        <v>1</v>
      </c>
      <c r="M337">
        <v>11</v>
      </c>
      <c r="N337">
        <v>2</v>
      </c>
      <c r="O337">
        <v>5</v>
      </c>
      <c r="P337">
        <v>2</v>
      </c>
      <c r="Q337">
        <v>6</v>
      </c>
      <c r="R337">
        <v>2</v>
      </c>
      <c r="S337">
        <v>6</v>
      </c>
      <c r="T337">
        <v>5</v>
      </c>
      <c r="U337">
        <v>5</v>
      </c>
      <c r="V337">
        <v>2</v>
      </c>
      <c r="W337">
        <v>6</v>
      </c>
      <c r="X337">
        <v>6</v>
      </c>
      <c r="Y337">
        <v>2009</v>
      </c>
      <c r="Z337">
        <v>1</v>
      </c>
      <c r="AA337">
        <v>1</v>
      </c>
      <c r="AE337">
        <v>1</v>
      </c>
      <c r="AF337">
        <v>2</v>
      </c>
      <c r="AG337">
        <v>2</v>
      </c>
      <c r="AH337">
        <v>2</v>
      </c>
      <c r="AN337">
        <v>1</v>
      </c>
      <c r="AO337">
        <v>5</v>
      </c>
      <c r="AP337">
        <v>1</v>
      </c>
      <c r="AV337">
        <v>1</v>
      </c>
      <c r="AW337">
        <v>1</v>
      </c>
      <c r="AZ337">
        <v>1</v>
      </c>
      <c r="BE337" t="s">
        <v>61</v>
      </c>
      <c r="BF337">
        <f>VLOOKUP($C337,'TIPI Scoring'!$C$1:$AB$1213,22,FALSE)</f>
        <v>4</v>
      </c>
      <c r="BG337">
        <f>VLOOKUP($C337,'TIPI Scoring'!$C$1:$AB$1213,23,FALSE)</f>
        <v>5.5</v>
      </c>
      <c r="BH337">
        <f>VLOOKUP($C337,'TIPI Scoring'!$C$1:$AB$1213,24,FALSE)</f>
        <v>6</v>
      </c>
      <c r="BI337">
        <f>VLOOKUP($C337,'TIPI Scoring'!$C$1:$AB$1213,25,FALSE)</f>
        <v>6</v>
      </c>
      <c r="BJ337">
        <f>VLOOKUP($C337,'TIPI Scoring'!$C$1:$AB$1213,26,FALSE)</f>
        <v>4</v>
      </c>
      <c r="BK337" t="s">
        <v>1651</v>
      </c>
      <c r="BL337" t="s">
        <v>1650</v>
      </c>
      <c r="BM337" t="s">
        <v>1650</v>
      </c>
      <c r="BN337" t="s">
        <v>1650</v>
      </c>
      <c r="BO337" t="s">
        <v>1649</v>
      </c>
      <c r="BP337">
        <v>2</v>
      </c>
    </row>
    <row r="338" spans="1:68" x14ac:dyDescent="0.2">
      <c r="A338">
        <v>337</v>
      </c>
      <c r="B338" s="2">
        <v>44095.771053240744</v>
      </c>
      <c r="C338" t="s">
        <v>464</v>
      </c>
      <c r="D338">
        <v>50</v>
      </c>
      <c r="E338">
        <v>5</v>
      </c>
      <c r="F338">
        <v>1</v>
      </c>
      <c r="G338">
        <v>1</v>
      </c>
      <c r="H338">
        <v>2</v>
      </c>
      <c r="I338">
        <v>0</v>
      </c>
      <c r="J338">
        <v>2</v>
      </c>
      <c r="L338">
        <v>2</v>
      </c>
      <c r="M338">
        <v>5</v>
      </c>
      <c r="N338">
        <v>2</v>
      </c>
      <c r="O338">
        <v>5</v>
      </c>
      <c r="P338">
        <v>1</v>
      </c>
      <c r="Q338">
        <v>7</v>
      </c>
      <c r="R338">
        <v>4</v>
      </c>
      <c r="S338">
        <v>6</v>
      </c>
      <c r="T338">
        <v>5</v>
      </c>
      <c r="U338">
        <v>7</v>
      </c>
      <c r="V338">
        <v>2</v>
      </c>
      <c r="W338">
        <v>7</v>
      </c>
      <c r="X338">
        <v>1</v>
      </c>
      <c r="Y338">
        <v>2019</v>
      </c>
      <c r="Z338">
        <v>2</v>
      </c>
      <c r="AA338">
        <v>10</v>
      </c>
      <c r="AE338">
        <v>2</v>
      </c>
      <c r="AF338">
        <v>2</v>
      </c>
      <c r="AG338">
        <v>1</v>
      </c>
      <c r="AH338">
        <v>2</v>
      </c>
      <c r="AI338">
        <v>1</v>
      </c>
      <c r="AO338">
        <v>4</v>
      </c>
      <c r="AP338">
        <v>1</v>
      </c>
      <c r="AU338">
        <v>1</v>
      </c>
      <c r="AV338">
        <v>1</v>
      </c>
      <c r="AZ338">
        <v>1</v>
      </c>
      <c r="BE338" t="s">
        <v>66</v>
      </c>
      <c r="BF338">
        <f>VLOOKUP($C338,'TIPI Scoring'!$C$1:$AB$1213,22,FALSE)</f>
        <v>4</v>
      </c>
      <c r="BG338">
        <f>VLOOKUP($C338,'TIPI Scoring'!$C$1:$AB$1213,23,FALSE)</f>
        <v>7</v>
      </c>
      <c r="BH338">
        <f>VLOOKUP($C338,'TIPI Scoring'!$C$1:$AB$1213,24,FALSE)</f>
        <v>6.5</v>
      </c>
      <c r="BI338">
        <f>VLOOKUP($C338,'TIPI Scoring'!$C$1:$AB$1213,25,FALSE)</f>
        <v>5.5</v>
      </c>
      <c r="BJ338">
        <f>VLOOKUP($C338,'TIPI Scoring'!$C$1:$AB$1213,26,FALSE)</f>
        <v>6.5</v>
      </c>
      <c r="BK338" t="s">
        <v>1651</v>
      </c>
      <c r="BL338" t="s">
        <v>1648</v>
      </c>
      <c r="BM338" t="s">
        <v>1650</v>
      </c>
      <c r="BN338" t="s">
        <v>1650</v>
      </c>
      <c r="BO338" t="s">
        <v>1648</v>
      </c>
      <c r="BP338">
        <v>8</v>
      </c>
    </row>
    <row r="339" spans="1:68" x14ac:dyDescent="0.2">
      <c r="A339">
        <v>338</v>
      </c>
      <c r="B339" s="2">
        <v>44095.776620370372</v>
      </c>
      <c r="C339" t="s">
        <v>465</v>
      </c>
      <c r="D339">
        <v>26</v>
      </c>
      <c r="E339">
        <v>32</v>
      </c>
      <c r="F339">
        <v>2</v>
      </c>
      <c r="G339">
        <v>1</v>
      </c>
      <c r="H339">
        <v>3</v>
      </c>
      <c r="I339">
        <v>1</v>
      </c>
      <c r="J339">
        <v>3</v>
      </c>
      <c r="L339">
        <v>2</v>
      </c>
      <c r="M339">
        <v>0</v>
      </c>
      <c r="N339">
        <v>1</v>
      </c>
      <c r="O339">
        <v>5</v>
      </c>
      <c r="P339">
        <v>1</v>
      </c>
      <c r="Q339">
        <v>7</v>
      </c>
      <c r="R339">
        <v>4</v>
      </c>
      <c r="S339">
        <v>7</v>
      </c>
      <c r="T339">
        <v>7</v>
      </c>
      <c r="U339">
        <v>7</v>
      </c>
      <c r="V339">
        <v>3</v>
      </c>
      <c r="W339">
        <v>4</v>
      </c>
      <c r="X339">
        <v>2</v>
      </c>
      <c r="Y339">
        <v>2018</v>
      </c>
      <c r="Z339">
        <v>1</v>
      </c>
      <c r="AA339">
        <v>14</v>
      </c>
      <c r="AE339">
        <v>1</v>
      </c>
      <c r="AF339">
        <v>1</v>
      </c>
      <c r="AG339">
        <v>3</v>
      </c>
      <c r="AH339">
        <v>1</v>
      </c>
      <c r="AI339">
        <v>1</v>
      </c>
      <c r="AJ339">
        <v>1</v>
      </c>
      <c r="AM339">
        <v>1</v>
      </c>
      <c r="AO339">
        <v>5</v>
      </c>
      <c r="AQ339">
        <v>1</v>
      </c>
      <c r="AT339">
        <v>1</v>
      </c>
      <c r="AW339">
        <v>1</v>
      </c>
      <c r="BA339">
        <v>1</v>
      </c>
      <c r="BB339">
        <v>1</v>
      </c>
      <c r="BE339" t="s">
        <v>58</v>
      </c>
      <c r="BF339">
        <f>VLOOKUP($C339,'TIPI Scoring'!$C$1:$AB$1213,22,FALSE)</f>
        <v>3</v>
      </c>
      <c r="BG339">
        <f>VLOOKUP($C339,'TIPI Scoring'!$C$1:$AB$1213,23,FALSE)</f>
        <v>7</v>
      </c>
      <c r="BH339">
        <f>VLOOKUP($C339,'TIPI Scoring'!$C$1:$AB$1213,24,FALSE)</f>
        <v>6</v>
      </c>
      <c r="BI339">
        <f>VLOOKUP($C339,'TIPI Scoring'!$C$1:$AB$1213,25,FALSE)</f>
        <v>4</v>
      </c>
      <c r="BJ339">
        <f>VLOOKUP($C339,'TIPI Scoring'!$C$1:$AB$1213,26,FALSE)</f>
        <v>6.5</v>
      </c>
      <c r="BK339" t="s">
        <v>1651</v>
      </c>
      <c r="BL339" t="s">
        <v>1648</v>
      </c>
      <c r="BM339" t="s">
        <v>1650</v>
      </c>
      <c r="BN339" t="s">
        <v>1651</v>
      </c>
      <c r="BO339" t="s">
        <v>1648</v>
      </c>
      <c r="BP339">
        <v>6</v>
      </c>
    </row>
    <row r="340" spans="1:68" x14ac:dyDescent="0.2">
      <c r="A340">
        <v>339</v>
      </c>
      <c r="B340" s="2">
        <v>44095.777465277781</v>
      </c>
      <c r="C340" t="s">
        <v>466</v>
      </c>
      <c r="D340">
        <v>55</v>
      </c>
      <c r="E340">
        <v>9</v>
      </c>
      <c r="F340">
        <v>1</v>
      </c>
      <c r="G340">
        <v>1</v>
      </c>
      <c r="H340">
        <v>1</v>
      </c>
      <c r="I340">
        <v>0</v>
      </c>
      <c r="J340">
        <v>1</v>
      </c>
      <c r="L340">
        <v>2</v>
      </c>
      <c r="M340">
        <v>15</v>
      </c>
      <c r="N340">
        <v>2</v>
      </c>
      <c r="O340">
        <v>5</v>
      </c>
      <c r="P340">
        <v>4</v>
      </c>
      <c r="Q340">
        <v>6</v>
      </c>
      <c r="R340">
        <v>4</v>
      </c>
      <c r="S340">
        <v>6</v>
      </c>
      <c r="T340">
        <v>5</v>
      </c>
      <c r="U340">
        <v>6</v>
      </c>
      <c r="V340">
        <v>2</v>
      </c>
      <c r="W340">
        <v>5</v>
      </c>
      <c r="X340">
        <v>5</v>
      </c>
      <c r="Y340">
        <v>2005</v>
      </c>
      <c r="Z340">
        <v>2</v>
      </c>
      <c r="AA340">
        <v>11</v>
      </c>
      <c r="AB340" t="s">
        <v>467</v>
      </c>
      <c r="AE340">
        <v>3</v>
      </c>
      <c r="AF340">
        <v>2</v>
      </c>
      <c r="AG340">
        <v>2</v>
      </c>
      <c r="AH340">
        <v>3</v>
      </c>
      <c r="AN340">
        <v>1</v>
      </c>
      <c r="AO340">
        <v>3</v>
      </c>
      <c r="AP340">
        <v>1</v>
      </c>
      <c r="AX340">
        <v>1</v>
      </c>
      <c r="BD340">
        <v>1</v>
      </c>
      <c r="BE340" t="s">
        <v>61</v>
      </c>
      <c r="BF340">
        <f>VLOOKUP($C340,'TIPI Scoring'!$C$1:$AB$1213,22,FALSE)</f>
        <v>4</v>
      </c>
      <c r="BG340">
        <f>VLOOKUP($C340,'TIPI Scoring'!$C$1:$AB$1213,23,FALSE)</f>
        <v>5</v>
      </c>
      <c r="BH340">
        <f>VLOOKUP($C340,'TIPI Scoring'!$C$1:$AB$1213,24,FALSE)</f>
        <v>6</v>
      </c>
      <c r="BI340">
        <f>VLOOKUP($C340,'TIPI Scoring'!$C$1:$AB$1213,25,FALSE)</f>
        <v>4.5</v>
      </c>
      <c r="BJ340">
        <f>VLOOKUP($C340,'TIPI Scoring'!$C$1:$AB$1213,26,FALSE)</f>
        <v>4.5</v>
      </c>
      <c r="BK340" t="s">
        <v>1651</v>
      </c>
      <c r="BL340" t="s">
        <v>1651</v>
      </c>
      <c r="BM340" t="s">
        <v>1650</v>
      </c>
      <c r="BN340" t="s">
        <v>1651</v>
      </c>
      <c r="BO340" t="s">
        <v>1651</v>
      </c>
      <c r="BP340">
        <v>6</v>
      </c>
    </row>
    <row r="341" spans="1:68" x14ac:dyDescent="0.2">
      <c r="A341">
        <v>340</v>
      </c>
      <c r="B341" s="2">
        <v>44095.779004629629</v>
      </c>
      <c r="C341" t="s">
        <v>468</v>
      </c>
      <c r="D341">
        <v>78</v>
      </c>
      <c r="E341">
        <v>21</v>
      </c>
      <c r="F341">
        <v>1</v>
      </c>
      <c r="G341">
        <v>1</v>
      </c>
      <c r="H341">
        <v>1</v>
      </c>
      <c r="I341">
        <v>0</v>
      </c>
      <c r="J341">
        <v>5</v>
      </c>
      <c r="K341" t="s">
        <v>469</v>
      </c>
      <c r="L341">
        <v>1</v>
      </c>
      <c r="M341">
        <v>25</v>
      </c>
      <c r="N341">
        <v>2</v>
      </c>
      <c r="O341">
        <v>5</v>
      </c>
      <c r="P341">
        <v>2</v>
      </c>
      <c r="Q341">
        <v>7</v>
      </c>
      <c r="R341">
        <v>6</v>
      </c>
      <c r="S341">
        <v>3</v>
      </c>
      <c r="T341">
        <v>5</v>
      </c>
      <c r="U341">
        <v>7</v>
      </c>
      <c r="V341">
        <v>6</v>
      </c>
      <c r="W341">
        <v>5</v>
      </c>
      <c r="X341">
        <v>1</v>
      </c>
      <c r="Y341">
        <v>2012</v>
      </c>
      <c r="Z341">
        <v>3</v>
      </c>
      <c r="AA341">
        <v>10</v>
      </c>
      <c r="AE341">
        <v>2</v>
      </c>
      <c r="AF341">
        <v>2</v>
      </c>
      <c r="AG341">
        <v>2</v>
      </c>
      <c r="AH341">
        <v>2</v>
      </c>
      <c r="AJ341">
        <v>1</v>
      </c>
      <c r="AO341">
        <v>3</v>
      </c>
      <c r="AP341">
        <v>1</v>
      </c>
      <c r="AV341">
        <v>1</v>
      </c>
      <c r="AX341">
        <v>1</v>
      </c>
      <c r="BA341">
        <v>1</v>
      </c>
      <c r="BE341" t="s">
        <v>58</v>
      </c>
      <c r="BF341">
        <f>VLOOKUP($C341,'TIPI Scoring'!$C$1:$AB$1213,22,FALSE)</f>
        <v>4</v>
      </c>
      <c r="BG341">
        <f>VLOOKUP($C341,'TIPI Scoring'!$C$1:$AB$1213,23,FALSE)</f>
        <v>6.5</v>
      </c>
      <c r="BH341">
        <f>VLOOKUP($C341,'TIPI Scoring'!$C$1:$AB$1213,24,FALSE)</f>
        <v>4.5</v>
      </c>
      <c r="BI341">
        <f>VLOOKUP($C341,'TIPI Scoring'!$C$1:$AB$1213,25,FALSE)</f>
        <v>3.5</v>
      </c>
      <c r="BJ341">
        <f>VLOOKUP($C341,'TIPI Scoring'!$C$1:$AB$1213,26,FALSE)</f>
        <v>5</v>
      </c>
      <c r="BK341" t="s">
        <v>1651</v>
      </c>
      <c r="BL341" t="s">
        <v>1648</v>
      </c>
      <c r="BM341" t="s">
        <v>1651</v>
      </c>
      <c r="BN341" t="s">
        <v>1651</v>
      </c>
      <c r="BO341" t="s">
        <v>1651</v>
      </c>
      <c r="BP341">
        <v>6</v>
      </c>
    </row>
    <row r="342" spans="1:68" x14ac:dyDescent="0.2">
      <c r="A342">
        <v>341</v>
      </c>
      <c r="B342" s="2">
        <v>44095.7812037037</v>
      </c>
      <c r="C342" t="s">
        <v>470</v>
      </c>
      <c r="D342">
        <v>67</v>
      </c>
      <c r="E342">
        <v>33</v>
      </c>
      <c r="F342">
        <v>1</v>
      </c>
      <c r="G342">
        <v>1</v>
      </c>
      <c r="H342">
        <v>2</v>
      </c>
      <c r="I342">
        <v>0</v>
      </c>
      <c r="J342">
        <v>4</v>
      </c>
      <c r="L342">
        <v>2</v>
      </c>
      <c r="M342">
        <v>19</v>
      </c>
      <c r="N342">
        <v>2</v>
      </c>
      <c r="O342">
        <v>5</v>
      </c>
      <c r="P342">
        <v>3</v>
      </c>
      <c r="Q342">
        <v>7</v>
      </c>
      <c r="R342">
        <v>4</v>
      </c>
      <c r="S342">
        <v>6</v>
      </c>
      <c r="T342">
        <v>4</v>
      </c>
      <c r="U342">
        <v>7</v>
      </c>
      <c r="V342">
        <v>1</v>
      </c>
      <c r="W342">
        <v>4</v>
      </c>
      <c r="X342">
        <v>1</v>
      </c>
      <c r="Y342">
        <v>2020</v>
      </c>
      <c r="Z342">
        <v>3</v>
      </c>
      <c r="AA342">
        <v>13</v>
      </c>
      <c r="AD342" t="s">
        <v>71</v>
      </c>
      <c r="AE342">
        <v>3</v>
      </c>
      <c r="AF342">
        <v>2</v>
      </c>
      <c r="AG342">
        <v>3</v>
      </c>
      <c r="AH342">
        <v>3</v>
      </c>
      <c r="AJ342">
        <v>1</v>
      </c>
      <c r="AO342">
        <v>4</v>
      </c>
      <c r="AP342">
        <v>1</v>
      </c>
      <c r="AV342">
        <v>1</v>
      </c>
      <c r="AX342">
        <v>1</v>
      </c>
      <c r="BA342">
        <v>1</v>
      </c>
      <c r="BE342" t="s">
        <v>61</v>
      </c>
      <c r="BF342">
        <f>VLOOKUP($C342,'TIPI Scoring'!$C$1:$AB$1213,22,FALSE)</f>
        <v>4.5</v>
      </c>
      <c r="BG342">
        <f>VLOOKUP($C342,'TIPI Scoring'!$C$1:$AB$1213,23,FALSE)</f>
        <v>6</v>
      </c>
      <c r="BH342">
        <f>VLOOKUP($C342,'TIPI Scoring'!$C$1:$AB$1213,24,FALSE)</f>
        <v>7</v>
      </c>
      <c r="BI342">
        <f>VLOOKUP($C342,'TIPI Scoring'!$C$1:$AB$1213,25,FALSE)</f>
        <v>4</v>
      </c>
      <c r="BJ342">
        <f>VLOOKUP($C342,'TIPI Scoring'!$C$1:$AB$1213,26,FALSE)</f>
        <v>6.5</v>
      </c>
      <c r="BK342" t="s">
        <v>1650</v>
      </c>
      <c r="BL342" t="s">
        <v>1650</v>
      </c>
      <c r="BM342" t="s">
        <v>1648</v>
      </c>
      <c r="BN342" t="s">
        <v>1651</v>
      </c>
      <c r="BO342" t="s">
        <v>1648</v>
      </c>
      <c r="BP342">
        <v>6</v>
      </c>
    </row>
    <row r="343" spans="1:68" x14ac:dyDescent="0.2">
      <c r="A343">
        <v>342</v>
      </c>
      <c r="B343" s="2">
        <v>44095.781770833331</v>
      </c>
      <c r="C343" t="s">
        <v>471</v>
      </c>
      <c r="D343">
        <v>68</v>
      </c>
      <c r="E343">
        <v>3</v>
      </c>
      <c r="F343">
        <v>1</v>
      </c>
      <c r="G343">
        <v>1</v>
      </c>
      <c r="H343">
        <v>1</v>
      </c>
      <c r="I343">
        <v>0</v>
      </c>
      <c r="J343">
        <v>4</v>
      </c>
      <c r="L343">
        <v>2</v>
      </c>
      <c r="M343">
        <v>23</v>
      </c>
      <c r="N343">
        <v>2</v>
      </c>
      <c r="O343">
        <v>3</v>
      </c>
      <c r="P343">
        <v>3</v>
      </c>
      <c r="Q343">
        <v>5</v>
      </c>
      <c r="R343">
        <v>3</v>
      </c>
      <c r="S343">
        <v>5</v>
      </c>
      <c r="T343">
        <v>5</v>
      </c>
      <c r="U343">
        <v>5</v>
      </c>
      <c r="V343">
        <v>3</v>
      </c>
      <c r="W343">
        <v>5</v>
      </c>
      <c r="X343">
        <v>5</v>
      </c>
      <c r="Y343">
        <v>2002</v>
      </c>
      <c r="Z343">
        <v>4</v>
      </c>
      <c r="AA343">
        <v>1</v>
      </c>
      <c r="AE343">
        <v>2</v>
      </c>
      <c r="AF343">
        <v>2</v>
      </c>
      <c r="AG343">
        <v>2</v>
      </c>
      <c r="AH343">
        <v>2</v>
      </c>
      <c r="AM343">
        <v>1</v>
      </c>
      <c r="AO343">
        <v>5</v>
      </c>
      <c r="AT343">
        <v>1</v>
      </c>
      <c r="AV343">
        <v>1</v>
      </c>
      <c r="AY343">
        <v>1</v>
      </c>
      <c r="AZ343">
        <v>1</v>
      </c>
      <c r="BE343" t="s">
        <v>66</v>
      </c>
      <c r="BF343">
        <f>VLOOKUP($C343,'TIPI Scoring'!$C$1:$AB$1213,22,FALSE)</f>
        <v>3</v>
      </c>
      <c r="BG343">
        <f>VLOOKUP($C343,'TIPI Scoring'!$C$1:$AB$1213,23,FALSE)</f>
        <v>5</v>
      </c>
      <c r="BH343">
        <f>VLOOKUP($C343,'TIPI Scoring'!$C$1:$AB$1213,24,FALSE)</f>
        <v>5</v>
      </c>
      <c r="BI343">
        <f>VLOOKUP($C343,'TIPI Scoring'!$C$1:$AB$1213,25,FALSE)</f>
        <v>5</v>
      </c>
      <c r="BJ343">
        <f>VLOOKUP($C343,'TIPI Scoring'!$C$1:$AB$1213,26,FALSE)</f>
        <v>4</v>
      </c>
      <c r="BK343" t="s">
        <v>1651</v>
      </c>
      <c r="BL343" t="s">
        <v>1651</v>
      </c>
      <c r="BM343" t="s">
        <v>1651</v>
      </c>
      <c r="BN343" t="s">
        <v>1650</v>
      </c>
      <c r="BO343" t="s">
        <v>1649</v>
      </c>
      <c r="BP343">
        <v>3</v>
      </c>
    </row>
    <row r="344" spans="1:68" x14ac:dyDescent="0.2">
      <c r="A344">
        <v>343</v>
      </c>
      <c r="B344" s="2">
        <v>44095.783888888887</v>
      </c>
      <c r="C344" t="s">
        <v>472</v>
      </c>
      <c r="D344">
        <v>71</v>
      </c>
      <c r="E344">
        <v>5</v>
      </c>
      <c r="F344">
        <v>2</v>
      </c>
      <c r="G344">
        <v>1</v>
      </c>
      <c r="H344">
        <v>2</v>
      </c>
      <c r="I344">
        <v>0</v>
      </c>
      <c r="J344">
        <v>2</v>
      </c>
      <c r="L344">
        <v>2</v>
      </c>
      <c r="M344">
        <v>23</v>
      </c>
      <c r="N344">
        <v>2</v>
      </c>
      <c r="O344">
        <v>5</v>
      </c>
      <c r="P344">
        <v>1</v>
      </c>
      <c r="Q344">
        <v>6</v>
      </c>
      <c r="R344">
        <v>1</v>
      </c>
      <c r="S344">
        <v>5</v>
      </c>
      <c r="T344">
        <v>1</v>
      </c>
      <c r="U344">
        <v>7</v>
      </c>
      <c r="V344">
        <v>1</v>
      </c>
      <c r="W344">
        <v>6</v>
      </c>
      <c r="X344">
        <v>1</v>
      </c>
      <c r="Y344">
        <v>2012</v>
      </c>
      <c r="Z344">
        <v>3</v>
      </c>
      <c r="AA344">
        <v>7</v>
      </c>
      <c r="AE344">
        <v>2</v>
      </c>
      <c r="AF344">
        <v>2</v>
      </c>
      <c r="AG344">
        <v>2</v>
      </c>
      <c r="AH344">
        <v>2</v>
      </c>
      <c r="AN344">
        <v>1</v>
      </c>
      <c r="AO344">
        <v>3</v>
      </c>
      <c r="AP344">
        <v>1</v>
      </c>
      <c r="AT344">
        <v>1</v>
      </c>
      <c r="AW344">
        <v>1</v>
      </c>
      <c r="BD344">
        <v>1</v>
      </c>
      <c r="BE344" t="s">
        <v>66</v>
      </c>
      <c r="BF344">
        <f>VLOOKUP($C344,'TIPI Scoring'!$C$1:$AB$1213,22,FALSE)</f>
        <v>6</v>
      </c>
      <c r="BG344">
        <f>VLOOKUP($C344,'TIPI Scoring'!$C$1:$AB$1213,23,FALSE)</f>
        <v>7</v>
      </c>
      <c r="BH344">
        <f>VLOOKUP($C344,'TIPI Scoring'!$C$1:$AB$1213,24,FALSE)</f>
        <v>6.5</v>
      </c>
      <c r="BI344">
        <f>VLOOKUP($C344,'TIPI Scoring'!$C$1:$AB$1213,25,FALSE)</f>
        <v>6.5</v>
      </c>
      <c r="BJ344">
        <f>VLOOKUP($C344,'TIPI Scoring'!$C$1:$AB$1213,26,FALSE)</f>
        <v>6</v>
      </c>
      <c r="BK344" t="s">
        <v>1648</v>
      </c>
      <c r="BL344" t="s">
        <v>1648</v>
      </c>
      <c r="BM344" t="s">
        <v>1650</v>
      </c>
      <c r="BN344" t="s">
        <v>1648</v>
      </c>
      <c r="BO344" t="s">
        <v>1650</v>
      </c>
      <c r="BP344">
        <v>4</v>
      </c>
    </row>
    <row r="345" spans="1:68" x14ac:dyDescent="0.2">
      <c r="A345">
        <v>344</v>
      </c>
      <c r="B345" s="2">
        <v>44095.784548611111</v>
      </c>
      <c r="C345" t="s">
        <v>473</v>
      </c>
      <c r="D345">
        <v>65</v>
      </c>
      <c r="E345">
        <v>23</v>
      </c>
      <c r="F345">
        <v>2</v>
      </c>
      <c r="G345">
        <v>1</v>
      </c>
      <c r="H345">
        <v>2</v>
      </c>
      <c r="I345">
        <v>1</v>
      </c>
      <c r="J345">
        <v>4</v>
      </c>
      <c r="L345">
        <v>2</v>
      </c>
      <c r="M345">
        <v>9</v>
      </c>
      <c r="N345">
        <v>1</v>
      </c>
      <c r="O345">
        <v>1</v>
      </c>
      <c r="P345">
        <v>2</v>
      </c>
      <c r="Q345">
        <v>3</v>
      </c>
      <c r="R345">
        <v>2</v>
      </c>
      <c r="S345">
        <v>5</v>
      </c>
      <c r="T345">
        <v>6</v>
      </c>
      <c r="U345">
        <v>5</v>
      </c>
      <c r="V345">
        <v>1</v>
      </c>
      <c r="W345">
        <v>5</v>
      </c>
      <c r="X345">
        <v>5</v>
      </c>
      <c r="Y345">
        <v>2011</v>
      </c>
      <c r="Z345">
        <v>2</v>
      </c>
      <c r="AA345">
        <v>12</v>
      </c>
      <c r="AC345" t="s">
        <v>474</v>
      </c>
      <c r="AE345">
        <v>2</v>
      </c>
      <c r="AF345">
        <v>2</v>
      </c>
      <c r="AG345">
        <v>2</v>
      </c>
      <c r="AH345">
        <v>2</v>
      </c>
      <c r="AN345">
        <v>1</v>
      </c>
      <c r="AO345">
        <v>3</v>
      </c>
      <c r="AV345">
        <v>1</v>
      </c>
      <c r="AX345">
        <v>1</v>
      </c>
      <c r="BA345">
        <v>1</v>
      </c>
      <c r="BE345" t="s">
        <v>63</v>
      </c>
      <c r="BF345">
        <f>VLOOKUP($C345,'TIPI Scoring'!$C$1:$AB$1213,22,FALSE)</f>
        <v>1.5</v>
      </c>
      <c r="BG345">
        <f>VLOOKUP($C345,'TIPI Scoring'!$C$1:$AB$1213,23,FALSE)</f>
        <v>5.5</v>
      </c>
      <c r="BH345">
        <f>VLOOKUP($C345,'TIPI Scoring'!$C$1:$AB$1213,24,FALSE)</f>
        <v>5</v>
      </c>
      <c r="BI345">
        <f>VLOOKUP($C345,'TIPI Scoring'!$C$1:$AB$1213,25,FALSE)</f>
        <v>5.5</v>
      </c>
      <c r="BJ345">
        <f>VLOOKUP($C345,'TIPI Scoring'!$C$1:$AB$1213,26,FALSE)</f>
        <v>4</v>
      </c>
      <c r="BK345" t="s">
        <v>1649</v>
      </c>
      <c r="BL345" t="s">
        <v>1650</v>
      </c>
      <c r="BM345" t="s">
        <v>1651</v>
      </c>
      <c r="BN345" t="s">
        <v>1650</v>
      </c>
      <c r="BO345" t="s">
        <v>1649</v>
      </c>
      <c r="BP345">
        <v>2</v>
      </c>
    </row>
    <row r="346" spans="1:68" x14ac:dyDescent="0.2">
      <c r="A346">
        <v>345</v>
      </c>
      <c r="B346" s="2">
        <v>44095.787766203706</v>
      </c>
      <c r="C346" t="s">
        <v>475</v>
      </c>
      <c r="D346">
        <v>66</v>
      </c>
      <c r="E346">
        <v>49</v>
      </c>
      <c r="F346">
        <v>2</v>
      </c>
      <c r="G346">
        <v>1</v>
      </c>
      <c r="H346">
        <v>2</v>
      </c>
      <c r="I346">
        <v>1</v>
      </c>
      <c r="J346">
        <v>5</v>
      </c>
      <c r="K346" t="s">
        <v>439</v>
      </c>
      <c r="L346">
        <v>1</v>
      </c>
      <c r="M346">
        <v>37</v>
      </c>
      <c r="N346">
        <v>2</v>
      </c>
      <c r="O346">
        <v>3</v>
      </c>
      <c r="P346">
        <v>2</v>
      </c>
      <c r="Q346">
        <v>6</v>
      </c>
      <c r="R346">
        <v>6</v>
      </c>
      <c r="S346">
        <v>6</v>
      </c>
      <c r="T346">
        <v>6</v>
      </c>
      <c r="U346">
        <v>7</v>
      </c>
      <c r="V346">
        <v>1</v>
      </c>
      <c r="W346">
        <v>4</v>
      </c>
      <c r="X346">
        <v>1</v>
      </c>
      <c r="Y346">
        <v>2010</v>
      </c>
      <c r="Z346">
        <v>3</v>
      </c>
      <c r="AA346">
        <v>11</v>
      </c>
      <c r="AB346" t="s">
        <v>476</v>
      </c>
      <c r="AE346">
        <v>2</v>
      </c>
      <c r="AF346">
        <v>2</v>
      </c>
      <c r="AG346">
        <v>2</v>
      </c>
      <c r="AH346">
        <v>2</v>
      </c>
      <c r="AN346">
        <v>1</v>
      </c>
      <c r="AO346">
        <v>3</v>
      </c>
      <c r="AP346">
        <v>1</v>
      </c>
      <c r="AT346">
        <v>1</v>
      </c>
      <c r="AU346">
        <v>1</v>
      </c>
      <c r="BD346">
        <v>1</v>
      </c>
      <c r="BE346" t="s">
        <v>61</v>
      </c>
      <c r="BF346">
        <f>VLOOKUP($C346,'TIPI Scoring'!$C$1:$AB$1213,22,FALSE)</f>
        <v>2.5</v>
      </c>
      <c r="BG346">
        <f>VLOOKUP($C346,'TIPI Scoring'!$C$1:$AB$1213,23,FALSE)</f>
        <v>6.5</v>
      </c>
      <c r="BH346">
        <f>VLOOKUP($C346,'TIPI Scoring'!$C$1:$AB$1213,24,FALSE)</f>
        <v>6.5</v>
      </c>
      <c r="BI346">
        <f>VLOOKUP($C346,'TIPI Scoring'!$C$1:$AB$1213,25,FALSE)</f>
        <v>3</v>
      </c>
      <c r="BJ346">
        <f>VLOOKUP($C346,'TIPI Scoring'!$C$1:$AB$1213,26,FALSE)</f>
        <v>6.5</v>
      </c>
      <c r="BK346" t="s">
        <v>1649</v>
      </c>
      <c r="BL346" t="s">
        <v>1648</v>
      </c>
      <c r="BM346" t="s">
        <v>1650</v>
      </c>
      <c r="BN346" t="s">
        <v>1649</v>
      </c>
      <c r="BO346" t="s">
        <v>1648</v>
      </c>
      <c r="BP346">
        <v>6</v>
      </c>
    </row>
    <row r="347" spans="1:68" x14ac:dyDescent="0.2">
      <c r="A347">
        <v>346</v>
      </c>
      <c r="B347" s="2">
        <v>44095.787835648145</v>
      </c>
      <c r="C347" t="s">
        <v>477</v>
      </c>
      <c r="D347">
        <v>56</v>
      </c>
      <c r="E347">
        <v>46</v>
      </c>
      <c r="F347">
        <v>2</v>
      </c>
      <c r="G347">
        <v>1</v>
      </c>
      <c r="H347">
        <v>2</v>
      </c>
      <c r="I347">
        <v>0</v>
      </c>
      <c r="J347">
        <v>5</v>
      </c>
      <c r="K347" t="s">
        <v>478</v>
      </c>
      <c r="L347">
        <v>1</v>
      </c>
      <c r="M347">
        <v>8</v>
      </c>
      <c r="N347">
        <v>2</v>
      </c>
      <c r="O347">
        <v>5</v>
      </c>
      <c r="P347">
        <v>5</v>
      </c>
      <c r="Q347">
        <v>6</v>
      </c>
      <c r="R347">
        <v>6</v>
      </c>
      <c r="S347">
        <v>5</v>
      </c>
      <c r="T347">
        <v>1</v>
      </c>
      <c r="U347">
        <v>5</v>
      </c>
      <c r="V347">
        <v>5</v>
      </c>
      <c r="W347">
        <v>2</v>
      </c>
      <c r="X347">
        <v>2</v>
      </c>
      <c r="Y347">
        <v>2012</v>
      </c>
      <c r="Z347">
        <v>3</v>
      </c>
      <c r="AA347">
        <v>10</v>
      </c>
      <c r="AE347">
        <v>1</v>
      </c>
      <c r="AF347">
        <v>2</v>
      </c>
      <c r="AG347">
        <v>1</v>
      </c>
      <c r="AH347">
        <v>1</v>
      </c>
      <c r="AN347">
        <v>1</v>
      </c>
      <c r="AO347">
        <v>3</v>
      </c>
      <c r="AV347">
        <v>1</v>
      </c>
      <c r="BD347">
        <v>1</v>
      </c>
      <c r="BE347" t="s">
        <v>61</v>
      </c>
      <c r="BF347">
        <f>VLOOKUP($C347,'TIPI Scoring'!$C$1:$AB$1213,22,FALSE)</f>
        <v>6</v>
      </c>
      <c r="BG347">
        <f>VLOOKUP($C347,'TIPI Scoring'!$C$1:$AB$1213,23,FALSE)</f>
        <v>4</v>
      </c>
      <c r="BH347">
        <f>VLOOKUP($C347,'TIPI Scoring'!$C$1:$AB$1213,24,FALSE)</f>
        <v>4.5</v>
      </c>
      <c r="BI347">
        <f>VLOOKUP($C347,'TIPI Scoring'!$C$1:$AB$1213,25,FALSE)</f>
        <v>2</v>
      </c>
      <c r="BJ347">
        <f>VLOOKUP($C347,'TIPI Scoring'!$C$1:$AB$1213,26,FALSE)</f>
        <v>5.5</v>
      </c>
      <c r="BK347" t="s">
        <v>1648</v>
      </c>
      <c r="BL347" t="s">
        <v>1649</v>
      </c>
      <c r="BM347" t="s">
        <v>1651</v>
      </c>
      <c r="BN347" t="s">
        <v>1649</v>
      </c>
      <c r="BO347" t="s">
        <v>1650</v>
      </c>
      <c r="BP347">
        <v>7</v>
      </c>
    </row>
    <row r="348" spans="1:68" x14ac:dyDescent="0.2">
      <c r="A348">
        <v>347</v>
      </c>
      <c r="B348" s="2">
        <v>44095.788865740738</v>
      </c>
      <c r="C348" t="s">
        <v>479</v>
      </c>
      <c r="D348">
        <v>54</v>
      </c>
      <c r="E348">
        <v>30</v>
      </c>
      <c r="F348">
        <v>1</v>
      </c>
      <c r="G348">
        <v>1</v>
      </c>
      <c r="H348">
        <v>1</v>
      </c>
      <c r="I348">
        <v>0</v>
      </c>
      <c r="J348">
        <v>1</v>
      </c>
      <c r="L348">
        <v>1</v>
      </c>
      <c r="M348">
        <v>14</v>
      </c>
      <c r="N348">
        <v>2</v>
      </c>
      <c r="O348">
        <v>3</v>
      </c>
      <c r="P348">
        <v>1</v>
      </c>
      <c r="Q348">
        <v>6</v>
      </c>
      <c r="R348">
        <v>1</v>
      </c>
      <c r="S348">
        <v>4</v>
      </c>
      <c r="T348">
        <v>7</v>
      </c>
      <c r="U348">
        <v>7</v>
      </c>
      <c r="V348">
        <v>2</v>
      </c>
      <c r="W348">
        <v>6</v>
      </c>
      <c r="X348">
        <v>4</v>
      </c>
      <c r="Y348">
        <v>2009</v>
      </c>
      <c r="Z348">
        <v>1</v>
      </c>
      <c r="AA348">
        <v>14</v>
      </c>
      <c r="AE348">
        <v>2</v>
      </c>
      <c r="AF348">
        <v>2</v>
      </c>
      <c r="AG348">
        <v>2</v>
      </c>
      <c r="AH348">
        <v>2</v>
      </c>
      <c r="AN348">
        <v>1</v>
      </c>
      <c r="AO348">
        <v>5</v>
      </c>
      <c r="AP348">
        <v>1</v>
      </c>
      <c r="BD348">
        <v>1</v>
      </c>
      <c r="BE348" t="s">
        <v>58</v>
      </c>
      <c r="BF348">
        <f>VLOOKUP($C348,'TIPI Scoring'!$C$1:$AB$1213,22,FALSE)</f>
        <v>2</v>
      </c>
      <c r="BG348">
        <f>VLOOKUP($C348,'TIPI Scoring'!$C$1:$AB$1213,23,FALSE)</f>
        <v>7</v>
      </c>
      <c r="BH348">
        <f>VLOOKUP($C348,'TIPI Scoring'!$C$1:$AB$1213,24,FALSE)</f>
        <v>6</v>
      </c>
      <c r="BI348">
        <f>VLOOKUP($C348,'TIPI Scoring'!$C$1:$AB$1213,25,FALSE)</f>
        <v>6.5</v>
      </c>
      <c r="BJ348">
        <f>VLOOKUP($C348,'TIPI Scoring'!$C$1:$AB$1213,26,FALSE)</f>
        <v>4</v>
      </c>
      <c r="BK348" t="s">
        <v>1649</v>
      </c>
      <c r="BL348" t="s">
        <v>1648</v>
      </c>
      <c r="BM348" t="s">
        <v>1650</v>
      </c>
      <c r="BN348" t="s">
        <v>1648</v>
      </c>
      <c r="BO348" t="s">
        <v>1649</v>
      </c>
      <c r="BP348">
        <v>2</v>
      </c>
    </row>
    <row r="349" spans="1:68" x14ac:dyDescent="0.2">
      <c r="A349">
        <v>348</v>
      </c>
      <c r="B349" s="2">
        <v>44095.791296296295</v>
      </c>
      <c r="C349" t="s">
        <v>480</v>
      </c>
      <c r="D349">
        <v>47</v>
      </c>
      <c r="E349">
        <v>30</v>
      </c>
      <c r="F349">
        <v>2</v>
      </c>
      <c r="G349">
        <v>1</v>
      </c>
      <c r="H349">
        <v>6</v>
      </c>
      <c r="I349">
        <v>0</v>
      </c>
      <c r="J349">
        <v>1</v>
      </c>
      <c r="L349">
        <v>2</v>
      </c>
      <c r="M349">
        <v>16</v>
      </c>
      <c r="N349">
        <v>1</v>
      </c>
      <c r="O349">
        <v>7</v>
      </c>
      <c r="P349">
        <v>1</v>
      </c>
      <c r="Q349">
        <v>7</v>
      </c>
      <c r="R349">
        <v>1</v>
      </c>
      <c r="S349">
        <v>6</v>
      </c>
      <c r="T349">
        <v>1</v>
      </c>
      <c r="U349">
        <v>7</v>
      </c>
      <c r="V349">
        <v>1</v>
      </c>
      <c r="W349">
        <v>6</v>
      </c>
      <c r="X349">
        <v>1</v>
      </c>
      <c r="Y349">
        <v>2004</v>
      </c>
      <c r="Z349">
        <v>2</v>
      </c>
      <c r="AA349">
        <v>13</v>
      </c>
      <c r="AD349" t="s">
        <v>242</v>
      </c>
      <c r="AE349">
        <v>2</v>
      </c>
      <c r="AF349">
        <v>3</v>
      </c>
      <c r="AG349">
        <v>2</v>
      </c>
      <c r="AH349">
        <v>2</v>
      </c>
      <c r="AN349">
        <v>1</v>
      </c>
      <c r="AO349">
        <v>2</v>
      </c>
      <c r="AP349">
        <v>1</v>
      </c>
      <c r="AT349">
        <v>1</v>
      </c>
      <c r="AX349">
        <v>1</v>
      </c>
      <c r="BD349">
        <v>1</v>
      </c>
      <c r="BE349" t="s">
        <v>58</v>
      </c>
      <c r="BF349">
        <f>VLOOKUP($C349,'TIPI Scoring'!$C$1:$AB$1213,22,FALSE)</f>
        <v>7</v>
      </c>
      <c r="BG349">
        <f>VLOOKUP($C349,'TIPI Scoring'!$C$1:$AB$1213,23,FALSE)</f>
        <v>7</v>
      </c>
      <c r="BH349">
        <f>VLOOKUP($C349,'TIPI Scoring'!$C$1:$AB$1213,24,FALSE)</f>
        <v>7</v>
      </c>
      <c r="BI349">
        <f>VLOOKUP($C349,'TIPI Scoring'!$C$1:$AB$1213,25,FALSE)</f>
        <v>6.5</v>
      </c>
      <c r="BJ349">
        <f>VLOOKUP($C349,'TIPI Scoring'!$C$1:$AB$1213,26,FALSE)</f>
        <v>6.5</v>
      </c>
      <c r="BK349" t="s">
        <v>1648</v>
      </c>
      <c r="BL349" t="s">
        <v>1648</v>
      </c>
      <c r="BM349" t="s">
        <v>1648</v>
      </c>
      <c r="BN349" t="s">
        <v>1648</v>
      </c>
      <c r="BO349" t="s">
        <v>1648</v>
      </c>
      <c r="BP349">
        <v>4</v>
      </c>
    </row>
    <row r="350" spans="1:68" x14ac:dyDescent="0.2">
      <c r="A350">
        <v>349</v>
      </c>
      <c r="B350" s="2">
        <v>44095.795474537037</v>
      </c>
      <c r="C350" t="s">
        <v>481</v>
      </c>
      <c r="D350">
        <v>49</v>
      </c>
      <c r="E350">
        <v>38</v>
      </c>
      <c r="F350">
        <v>2</v>
      </c>
      <c r="G350">
        <v>1</v>
      </c>
      <c r="H350">
        <v>2</v>
      </c>
      <c r="I350">
        <v>1</v>
      </c>
      <c r="J350">
        <v>5</v>
      </c>
      <c r="K350" t="s">
        <v>482</v>
      </c>
      <c r="L350">
        <v>1</v>
      </c>
      <c r="M350">
        <v>20</v>
      </c>
      <c r="N350">
        <v>2</v>
      </c>
      <c r="O350">
        <v>4</v>
      </c>
      <c r="P350">
        <v>4</v>
      </c>
      <c r="Q350">
        <v>4</v>
      </c>
      <c r="R350">
        <v>5</v>
      </c>
      <c r="S350">
        <v>2</v>
      </c>
      <c r="T350">
        <v>6</v>
      </c>
      <c r="U350">
        <v>4</v>
      </c>
      <c r="V350">
        <v>6</v>
      </c>
      <c r="W350">
        <v>5</v>
      </c>
      <c r="X350">
        <v>4</v>
      </c>
      <c r="Y350">
        <v>2002</v>
      </c>
      <c r="Z350">
        <v>1</v>
      </c>
      <c r="AA350">
        <v>10</v>
      </c>
      <c r="AE350">
        <v>3</v>
      </c>
      <c r="AF350">
        <v>2</v>
      </c>
      <c r="AG350">
        <v>2</v>
      </c>
      <c r="AH350">
        <v>3</v>
      </c>
      <c r="AN350">
        <v>1</v>
      </c>
      <c r="AO350">
        <v>4</v>
      </c>
      <c r="AX350">
        <v>1</v>
      </c>
      <c r="AY350">
        <v>1</v>
      </c>
      <c r="BD350">
        <v>1</v>
      </c>
      <c r="BE350" t="s">
        <v>58</v>
      </c>
      <c r="BF350">
        <f>VLOOKUP($C350,'TIPI Scoring'!$C$1:$AB$1213,22,FALSE)</f>
        <v>3</v>
      </c>
      <c r="BG350">
        <f>VLOOKUP($C350,'TIPI Scoring'!$C$1:$AB$1213,23,FALSE)</f>
        <v>4</v>
      </c>
      <c r="BH350">
        <f>VLOOKUP($C350,'TIPI Scoring'!$C$1:$AB$1213,24,FALSE)</f>
        <v>3</v>
      </c>
      <c r="BI350">
        <f>VLOOKUP($C350,'TIPI Scoring'!$C$1:$AB$1213,25,FALSE)</f>
        <v>4</v>
      </c>
      <c r="BJ350">
        <f>VLOOKUP($C350,'TIPI Scoring'!$C$1:$AB$1213,26,FALSE)</f>
        <v>3</v>
      </c>
      <c r="BK350" t="s">
        <v>1651</v>
      </c>
      <c r="BL350" t="s">
        <v>1649</v>
      </c>
      <c r="BM350" t="s">
        <v>1649</v>
      </c>
      <c r="BN350" t="s">
        <v>1651</v>
      </c>
      <c r="BO350" t="s">
        <v>1649</v>
      </c>
      <c r="BP350">
        <v>1</v>
      </c>
    </row>
    <row r="351" spans="1:68" x14ac:dyDescent="0.2">
      <c r="A351">
        <v>350</v>
      </c>
      <c r="B351" s="2">
        <v>44095.795798611114</v>
      </c>
      <c r="C351" t="s">
        <v>483</v>
      </c>
      <c r="D351">
        <v>66</v>
      </c>
      <c r="E351">
        <v>9</v>
      </c>
      <c r="F351">
        <v>1</v>
      </c>
      <c r="G351">
        <v>1</v>
      </c>
      <c r="H351">
        <v>2</v>
      </c>
      <c r="I351">
        <v>0</v>
      </c>
      <c r="J351">
        <v>1</v>
      </c>
      <c r="L351">
        <v>1</v>
      </c>
      <c r="M351">
        <v>4</v>
      </c>
      <c r="N351">
        <v>1</v>
      </c>
      <c r="O351">
        <v>6</v>
      </c>
      <c r="P351">
        <v>6</v>
      </c>
      <c r="Q351">
        <v>6</v>
      </c>
      <c r="R351">
        <v>6</v>
      </c>
      <c r="S351">
        <v>6</v>
      </c>
      <c r="T351">
        <v>6</v>
      </c>
      <c r="U351">
        <v>6</v>
      </c>
      <c r="V351">
        <v>6</v>
      </c>
      <c r="W351">
        <v>6</v>
      </c>
      <c r="X351">
        <v>6</v>
      </c>
      <c r="Y351">
        <v>2015</v>
      </c>
      <c r="Z351">
        <v>1</v>
      </c>
      <c r="AA351">
        <v>3</v>
      </c>
      <c r="AE351">
        <v>3</v>
      </c>
      <c r="AF351">
        <v>3</v>
      </c>
      <c r="AG351">
        <v>3</v>
      </c>
      <c r="AH351">
        <v>3</v>
      </c>
      <c r="AM351">
        <v>1</v>
      </c>
      <c r="AO351">
        <v>5</v>
      </c>
      <c r="AP351">
        <v>1</v>
      </c>
      <c r="AZ351">
        <v>1</v>
      </c>
      <c r="BE351" t="s">
        <v>61</v>
      </c>
      <c r="BF351">
        <f>VLOOKUP($C351,'TIPI Scoring'!$C$1:$AB$1213,22,FALSE)</f>
        <v>4</v>
      </c>
      <c r="BG351">
        <f>VLOOKUP($C351,'TIPI Scoring'!$C$1:$AB$1213,23,FALSE)</f>
        <v>4</v>
      </c>
      <c r="BH351">
        <f>VLOOKUP($C351,'TIPI Scoring'!$C$1:$AB$1213,24,FALSE)</f>
        <v>4</v>
      </c>
      <c r="BI351">
        <f>VLOOKUP($C351,'TIPI Scoring'!$C$1:$AB$1213,25,FALSE)</f>
        <v>4</v>
      </c>
      <c r="BJ351">
        <f>VLOOKUP($C351,'TIPI Scoring'!$C$1:$AB$1213,26,FALSE)</f>
        <v>4</v>
      </c>
      <c r="BK351" t="s">
        <v>1651</v>
      </c>
      <c r="BL351" t="s">
        <v>1649</v>
      </c>
      <c r="BM351" t="s">
        <v>1649</v>
      </c>
      <c r="BN351" t="s">
        <v>1651</v>
      </c>
      <c r="BO351" t="s">
        <v>1649</v>
      </c>
      <c r="BP351">
        <v>1</v>
      </c>
    </row>
    <row r="352" spans="1:68" x14ac:dyDescent="0.2">
      <c r="A352">
        <v>351</v>
      </c>
      <c r="B352" s="2">
        <v>44095.796030092592</v>
      </c>
      <c r="C352" t="s">
        <v>484</v>
      </c>
      <c r="D352">
        <v>66</v>
      </c>
      <c r="E352">
        <v>14</v>
      </c>
      <c r="F352">
        <v>1</v>
      </c>
      <c r="G352">
        <v>1</v>
      </c>
      <c r="H352">
        <v>1</v>
      </c>
      <c r="I352">
        <v>0</v>
      </c>
      <c r="J352">
        <v>4</v>
      </c>
      <c r="L352">
        <v>2</v>
      </c>
      <c r="M352">
        <v>25</v>
      </c>
      <c r="N352">
        <v>1</v>
      </c>
      <c r="O352">
        <v>7</v>
      </c>
      <c r="P352">
        <v>1</v>
      </c>
      <c r="Q352">
        <v>7</v>
      </c>
      <c r="R352">
        <v>1</v>
      </c>
      <c r="S352">
        <v>7</v>
      </c>
      <c r="T352">
        <v>1</v>
      </c>
      <c r="U352">
        <v>7</v>
      </c>
      <c r="V352">
        <v>1</v>
      </c>
      <c r="W352">
        <v>7</v>
      </c>
      <c r="X352">
        <v>1</v>
      </c>
      <c r="Y352">
        <v>2002</v>
      </c>
      <c r="Z352">
        <v>2</v>
      </c>
      <c r="AA352">
        <v>14</v>
      </c>
      <c r="AE352">
        <v>2</v>
      </c>
      <c r="AF352">
        <v>3</v>
      </c>
      <c r="AG352">
        <v>2</v>
      </c>
      <c r="AH352">
        <v>2</v>
      </c>
      <c r="AI352">
        <v>1</v>
      </c>
      <c r="AJ352">
        <v>1</v>
      </c>
      <c r="AK352">
        <v>1</v>
      </c>
      <c r="AL352">
        <v>1</v>
      </c>
      <c r="AM352">
        <v>1</v>
      </c>
      <c r="AO352">
        <v>3</v>
      </c>
      <c r="AT352">
        <v>1</v>
      </c>
      <c r="AX352">
        <v>1</v>
      </c>
      <c r="AY352">
        <v>1</v>
      </c>
      <c r="BA352">
        <v>1</v>
      </c>
      <c r="BE352" t="s">
        <v>63</v>
      </c>
      <c r="BF352">
        <f>VLOOKUP($C352,'TIPI Scoring'!$C$1:$AB$1213,22,FALSE)</f>
        <v>7</v>
      </c>
      <c r="BG352">
        <f>VLOOKUP($C352,'TIPI Scoring'!$C$1:$AB$1213,23,FALSE)</f>
        <v>7</v>
      </c>
      <c r="BH352">
        <f>VLOOKUP($C352,'TIPI Scoring'!$C$1:$AB$1213,24,FALSE)</f>
        <v>7</v>
      </c>
      <c r="BI352">
        <f>VLOOKUP($C352,'TIPI Scoring'!$C$1:$AB$1213,25,FALSE)</f>
        <v>7</v>
      </c>
      <c r="BJ352">
        <f>VLOOKUP($C352,'TIPI Scoring'!$C$1:$AB$1213,26,FALSE)</f>
        <v>7</v>
      </c>
      <c r="BK352" t="s">
        <v>1648</v>
      </c>
      <c r="BL352" t="s">
        <v>1648</v>
      </c>
      <c r="BM352" t="s">
        <v>1648</v>
      </c>
      <c r="BN352" t="s">
        <v>1648</v>
      </c>
      <c r="BO352" t="s">
        <v>1648</v>
      </c>
      <c r="BP352">
        <v>4</v>
      </c>
    </row>
    <row r="353" spans="1:68" x14ac:dyDescent="0.2">
      <c r="A353">
        <v>352</v>
      </c>
      <c r="B353" s="2">
        <v>44095.797442129631</v>
      </c>
      <c r="C353" t="s">
        <v>485</v>
      </c>
      <c r="D353">
        <v>72</v>
      </c>
      <c r="E353">
        <v>14</v>
      </c>
      <c r="F353">
        <v>1</v>
      </c>
      <c r="G353">
        <v>1</v>
      </c>
      <c r="H353">
        <v>1</v>
      </c>
      <c r="I353">
        <v>0</v>
      </c>
      <c r="J353">
        <v>4</v>
      </c>
      <c r="L353">
        <v>1</v>
      </c>
      <c r="M353">
        <v>10</v>
      </c>
      <c r="N353">
        <v>2</v>
      </c>
      <c r="O353">
        <v>5</v>
      </c>
      <c r="P353">
        <v>1</v>
      </c>
      <c r="Q353">
        <v>7</v>
      </c>
      <c r="R353">
        <v>1</v>
      </c>
      <c r="S353">
        <v>7</v>
      </c>
      <c r="T353">
        <v>4</v>
      </c>
      <c r="U353">
        <v>6</v>
      </c>
      <c r="V353">
        <v>1</v>
      </c>
      <c r="W353">
        <v>7</v>
      </c>
      <c r="X353">
        <v>1</v>
      </c>
      <c r="Y353">
        <v>2000</v>
      </c>
      <c r="Z353">
        <v>1</v>
      </c>
      <c r="AA353">
        <v>13</v>
      </c>
      <c r="AD353" t="s">
        <v>486</v>
      </c>
      <c r="AE353">
        <v>2</v>
      </c>
      <c r="AF353">
        <v>2</v>
      </c>
      <c r="AG353">
        <v>2</v>
      </c>
      <c r="AH353">
        <v>3</v>
      </c>
      <c r="AM353">
        <v>1</v>
      </c>
      <c r="AO353">
        <v>4</v>
      </c>
      <c r="AY353">
        <v>1</v>
      </c>
      <c r="BD353">
        <v>1</v>
      </c>
      <c r="BE353" t="s">
        <v>63</v>
      </c>
      <c r="BF353">
        <f>VLOOKUP($C353,'TIPI Scoring'!$C$1:$AB$1213,22,FALSE)</f>
        <v>4.5</v>
      </c>
      <c r="BG353">
        <f>VLOOKUP($C353,'TIPI Scoring'!$C$1:$AB$1213,23,FALSE)</f>
        <v>6.5</v>
      </c>
      <c r="BH353">
        <f>VLOOKUP($C353,'TIPI Scoring'!$C$1:$AB$1213,24,FALSE)</f>
        <v>7</v>
      </c>
      <c r="BI353">
        <f>VLOOKUP($C353,'TIPI Scoring'!$C$1:$AB$1213,25,FALSE)</f>
        <v>7</v>
      </c>
      <c r="BJ353">
        <f>VLOOKUP($C353,'TIPI Scoring'!$C$1:$AB$1213,26,FALSE)</f>
        <v>7</v>
      </c>
      <c r="BK353" t="s">
        <v>1650</v>
      </c>
      <c r="BL353" t="s">
        <v>1648</v>
      </c>
      <c r="BM353" t="s">
        <v>1648</v>
      </c>
      <c r="BN353" t="s">
        <v>1648</v>
      </c>
      <c r="BO353" t="s">
        <v>1648</v>
      </c>
      <c r="BP353">
        <v>8</v>
      </c>
    </row>
    <row r="354" spans="1:68" x14ac:dyDescent="0.2">
      <c r="A354">
        <v>353</v>
      </c>
      <c r="B354" s="2">
        <v>44095.805</v>
      </c>
      <c r="C354" t="s">
        <v>487</v>
      </c>
      <c r="D354">
        <v>70</v>
      </c>
      <c r="E354">
        <v>36</v>
      </c>
      <c r="F354">
        <v>2</v>
      </c>
      <c r="G354">
        <v>1</v>
      </c>
      <c r="H354">
        <v>2</v>
      </c>
      <c r="I354">
        <v>0</v>
      </c>
      <c r="J354">
        <v>4</v>
      </c>
      <c r="L354">
        <v>2</v>
      </c>
      <c r="M354">
        <v>29</v>
      </c>
      <c r="N354">
        <v>1</v>
      </c>
      <c r="O354">
        <v>7</v>
      </c>
      <c r="P354">
        <v>1</v>
      </c>
      <c r="Q354">
        <v>7</v>
      </c>
      <c r="R354">
        <v>1</v>
      </c>
      <c r="S354">
        <v>7</v>
      </c>
      <c r="T354">
        <v>6</v>
      </c>
      <c r="U354">
        <v>7</v>
      </c>
      <c r="V354">
        <v>1</v>
      </c>
      <c r="W354">
        <v>7</v>
      </c>
      <c r="X354">
        <v>1</v>
      </c>
      <c r="Y354">
        <v>1992</v>
      </c>
      <c r="Z354">
        <v>2</v>
      </c>
      <c r="AA354">
        <v>12</v>
      </c>
      <c r="AC354" t="s">
        <v>488</v>
      </c>
      <c r="AE354">
        <v>2</v>
      </c>
      <c r="AF354">
        <v>2</v>
      </c>
      <c r="AG354">
        <v>1</v>
      </c>
      <c r="AH354">
        <v>3</v>
      </c>
      <c r="AN354">
        <v>1</v>
      </c>
      <c r="AO354">
        <v>4</v>
      </c>
      <c r="AT354">
        <v>1</v>
      </c>
      <c r="AV354">
        <v>1</v>
      </c>
      <c r="AX354">
        <v>1</v>
      </c>
      <c r="BD354">
        <v>1</v>
      </c>
      <c r="BE354" t="s">
        <v>61</v>
      </c>
      <c r="BF354">
        <f>VLOOKUP($C354,'TIPI Scoring'!$C$1:$AB$1213,22,FALSE)</f>
        <v>4.5</v>
      </c>
      <c r="BG354">
        <f>VLOOKUP($C354,'TIPI Scoring'!$C$1:$AB$1213,23,FALSE)</f>
        <v>7</v>
      </c>
      <c r="BH354">
        <f>VLOOKUP($C354,'TIPI Scoring'!$C$1:$AB$1213,24,FALSE)</f>
        <v>7</v>
      </c>
      <c r="BI354">
        <f>VLOOKUP($C354,'TIPI Scoring'!$C$1:$AB$1213,25,FALSE)</f>
        <v>7</v>
      </c>
      <c r="BJ354">
        <f>VLOOKUP($C354,'TIPI Scoring'!$C$1:$AB$1213,26,FALSE)</f>
        <v>7</v>
      </c>
      <c r="BK354" t="s">
        <v>1650</v>
      </c>
      <c r="BL354" t="s">
        <v>1648</v>
      </c>
      <c r="BM354" t="s">
        <v>1648</v>
      </c>
      <c r="BN354" t="s">
        <v>1648</v>
      </c>
      <c r="BO354" t="s">
        <v>1648</v>
      </c>
      <c r="BP354">
        <v>8</v>
      </c>
    </row>
    <row r="355" spans="1:68" x14ac:dyDescent="0.2">
      <c r="A355">
        <v>354</v>
      </c>
      <c r="B355" s="2">
        <v>44095.805810185186</v>
      </c>
      <c r="C355" t="s">
        <v>489</v>
      </c>
      <c r="D355">
        <v>30</v>
      </c>
      <c r="E355">
        <v>32</v>
      </c>
      <c r="F355">
        <v>1</v>
      </c>
      <c r="G355">
        <v>1</v>
      </c>
      <c r="H355">
        <v>2</v>
      </c>
      <c r="I355">
        <v>1</v>
      </c>
      <c r="J355">
        <v>1</v>
      </c>
      <c r="L355">
        <v>1</v>
      </c>
      <c r="M355">
        <v>1</v>
      </c>
      <c r="N355">
        <v>1</v>
      </c>
      <c r="O355">
        <v>7</v>
      </c>
      <c r="P355">
        <v>7</v>
      </c>
      <c r="Q355">
        <v>7</v>
      </c>
      <c r="R355">
        <v>7</v>
      </c>
      <c r="S355">
        <v>7</v>
      </c>
      <c r="T355">
        <v>7</v>
      </c>
      <c r="U355">
        <v>7</v>
      </c>
      <c r="V355">
        <v>7</v>
      </c>
      <c r="W355">
        <v>7</v>
      </c>
      <c r="X355">
        <v>7</v>
      </c>
      <c r="Y355">
        <v>1999</v>
      </c>
      <c r="Z355">
        <v>1</v>
      </c>
      <c r="AA355">
        <v>1</v>
      </c>
      <c r="AE355">
        <v>1</v>
      </c>
      <c r="AF355">
        <v>1</v>
      </c>
      <c r="AG355">
        <v>2</v>
      </c>
      <c r="AH355">
        <v>1</v>
      </c>
      <c r="AI355">
        <v>1</v>
      </c>
      <c r="AO355">
        <v>1</v>
      </c>
      <c r="AP355">
        <v>1</v>
      </c>
      <c r="AQ355">
        <v>1</v>
      </c>
      <c r="AR355">
        <v>1</v>
      </c>
      <c r="AZ355">
        <v>1</v>
      </c>
      <c r="BE355" t="s">
        <v>58</v>
      </c>
      <c r="BF355">
        <f>VLOOKUP($C355,'TIPI Scoring'!$C$1:$AB$1213,22,FALSE)</f>
        <v>4</v>
      </c>
      <c r="BG355">
        <f>VLOOKUP($C355,'TIPI Scoring'!$C$1:$AB$1213,23,FALSE)</f>
        <v>4</v>
      </c>
      <c r="BH355">
        <f>VLOOKUP($C355,'TIPI Scoring'!$C$1:$AB$1213,24,FALSE)</f>
        <v>4</v>
      </c>
      <c r="BI355">
        <f>VLOOKUP($C355,'TIPI Scoring'!$C$1:$AB$1213,25,FALSE)</f>
        <v>4</v>
      </c>
      <c r="BJ355">
        <f>VLOOKUP($C355,'TIPI Scoring'!$C$1:$AB$1213,26,FALSE)</f>
        <v>4</v>
      </c>
      <c r="BK355" t="s">
        <v>1651</v>
      </c>
      <c r="BL355" t="s">
        <v>1649</v>
      </c>
      <c r="BM355" t="s">
        <v>1649</v>
      </c>
      <c r="BN355" t="s">
        <v>1651</v>
      </c>
      <c r="BO355" t="s">
        <v>1649</v>
      </c>
      <c r="BP355">
        <v>1</v>
      </c>
    </row>
    <row r="356" spans="1:68" x14ac:dyDescent="0.2">
      <c r="A356">
        <v>355</v>
      </c>
      <c r="B356" s="2">
        <v>44095.806111111109</v>
      </c>
      <c r="C356" t="s">
        <v>490</v>
      </c>
      <c r="D356">
        <v>71</v>
      </c>
      <c r="E356">
        <v>23</v>
      </c>
      <c r="F356">
        <v>1</v>
      </c>
      <c r="G356">
        <v>1</v>
      </c>
      <c r="H356">
        <v>2</v>
      </c>
      <c r="I356">
        <v>0</v>
      </c>
      <c r="J356">
        <v>1</v>
      </c>
      <c r="L356">
        <v>1</v>
      </c>
      <c r="M356">
        <v>20</v>
      </c>
      <c r="N356">
        <v>2</v>
      </c>
      <c r="O356">
        <v>5</v>
      </c>
      <c r="P356">
        <v>2</v>
      </c>
      <c r="Q356">
        <v>6</v>
      </c>
      <c r="R356">
        <v>3</v>
      </c>
      <c r="S356">
        <v>5</v>
      </c>
      <c r="T356">
        <v>4</v>
      </c>
      <c r="U356">
        <v>6</v>
      </c>
      <c r="V356">
        <v>2</v>
      </c>
      <c r="W356">
        <v>6</v>
      </c>
      <c r="X356">
        <v>4</v>
      </c>
      <c r="Y356">
        <v>2000</v>
      </c>
      <c r="Z356">
        <v>1</v>
      </c>
      <c r="AA356">
        <v>3</v>
      </c>
      <c r="AE356">
        <v>2</v>
      </c>
      <c r="AF356">
        <v>3</v>
      </c>
      <c r="AG356">
        <v>3</v>
      </c>
      <c r="AH356">
        <v>2</v>
      </c>
      <c r="AJ356">
        <v>1</v>
      </c>
      <c r="AM356">
        <v>1</v>
      </c>
      <c r="AO356">
        <v>2</v>
      </c>
      <c r="AT356">
        <v>1</v>
      </c>
      <c r="AU356">
        <v>1</v>
      </c>
      <c r="AY356">
        <v>1</v>
      </c>
      <c r="BD356">
        <v>1</v>
      </c>
      <c r="BE356" t="s">
        <v>63</v>
      </c>
      <c r="BF356">
        <f>VLOOKUP($C356,'TIPI Scoring'!$C$1:$AB$1213,22,FALSE)</f>
        <v>4.5</v>
      </c>
      <c r="BG356">
        <f>VLOOKUP($C356,'TIPI Scoring'!$C$1:$AB$1213,23,FALSE)</f>
        <v>6</v>
      </c>
      <c r="BH356">
        <f>VLOOKUP($C356,'TIPI Scoring'!$C$1:$AB$1213,24,FALSE)</f>
        <v>6</v>
      </c>
      <c r="BI356">
        <f>VLOOKUP($C356,'TIPI Scoring'!$C$1:$AB$1213,25,FALSE)</f>
        <v>5.5</v>
      </c>
      <c r="BJ356">
        <f>VLOOKUP($C356,'TIPI Scoring'!$C$1:$AB$1213,26,FALSE)</f>
        <v>4.5</v>
      </c>
      <c r="BK356" t="s">
        <v>1650</v>
      </c>
      <c r="BL356" t="s">
        <v>1650</v>
      </c>
      <c r="BM356" t="s">
        <v>1650</v>
      </c>
      <c r="BN356" t="s">
        <v>1650</v>
      </c>
      <c r="BO356" t="s">
        <v>1651</v>
      </c>
      <c r="BP356">
        <v>2</v>
      </c>
    </row>
    <row r="357" spans="1:68" x14ac:dyDescent="0.2">
      <c r="A357">
        <v>356</v>
      </c>
      <c r="B357" s="2">
        <v>44095.810567129629</v>
      </c>
      <c r="C357" t="s">
        <v>491</v>
      </c>
      <c r="D357">
        <v>31</v>
      </c>
      <c r="E357">
        <v>10</v>
      </c>
      <c r="F357">
        <v>1</v>
      </c>
      <c r="G357">
        <v>1</v>
      </c>
      <c r="H357">
        <v>2</v>
      </c>
      <c r="I357">
        <v>2</v>
      </c>
      <c r="J357">
        <v>1</v>
      </c>
      <c r="L357">
        <v>2</v>
      </c>
      <c r="M357">
        <v>2</v>
      </c>
      <c r="N357">
        <v>2</v>
      </c>
      <c r="O357">
        <v>6</v>
      </c>
      <c r="P357">
        <v>3</v>
      </c>
      <c r="Q357">
        <v>6</v>
      </c>
      <c r="R357">
        <v>2</v>
      </c>
      <c r="S357">
        <v>6</v>
      </c>
      <c r="T357">
        <v>4</v>
      </c>
      <c r="U357">
        <v>5</v>
      </c>
      <c r="V357">
        <v>2</v>
      </c>
      <c r="W357">
        <v>6</v>
      </c>
      <c r="X357">
        <v>3</v>
      </c>
      <c r="Y357">
        <v>2018</v>
      </c>
      <c r="Z357">
        <v>2</v>
      </c>
      <c r="AA357">
        <v>12</v>
      </c>
      <c r="AC357" t="s">
        <v>226</v>
      </c>
      <c r="AE357">
        <v>2</v>
      </c>
      <c r="AF357">
        <v>2</v>
      </c>
      <c r="AG357">
        <v>2</v>
      </c>
      <c r="AH357">
        <v>2</v>
      </c>
      <c r="AI357">
        <v>1</v>
      </c>
      <c r="AK357">
        <v>1</v>
      </c>
      <c r="AO357">
        <v>3</v>
      </c>
      <c r="AV357">
        <v>1</v>
      </c>
      <c r="AX357">
        <v>1</v>
      </c>
      <c r="AY357">
        <v>1</v>
      </c>
      <c r="BD357">
        <v>1</v>
      </c>
      <c r="BE357" t="s">
        <v>61</v>
      </c>
      <c r="BF357">
        <f>VLOOKUP($C357,'TIPI Scoring'!$C$1:$AB$1213,22,FALSE)</f>
        <v>5</v>
      </c>
      <c r="BG357">
        <f>VLOOKUP($C357,'TIPI Scoring'!$C$1:$AB$1213,23,FALSE)</f>
        <v>5</v>
      </c>
      <c r="BH357">
        <f>VLOOKUP($C357,'TIPI Scoring'!$C$1:$AB$1213,24,FALSE)</f>
        <v>6</v>
      </c>
      <c r="BI357">
        <f>VLOOKUP($C357,'TIPI Scoring'!$C$1:$AB$1213,25,FALSE)</f>
        <v>6</v>
      </c>
      <c r="BJ357">
        <f>VLOOKUP($C357,'TIPI Scoring'!$C$1:$AB$1213,26,FALSE)</f>
        <v>5.5</v>
      </c>
      <c r="BK357" t="s">
        <v>1650</v>
      </c>
      <c r="BL357" t="s">
        <v>1651</v>
      </c>
      <c r="BM357" t="s">
        <v>1650</v>
      </c>
      <c r="BN357" t="s">
        <v>1650</v>
      </c>
      <c r="BO357" t="s">
        <v>1650</v>
      </c>
      <c r="BP357">
        <v>4</v>
      </c>
    </row>
    <row r="358" spans="1:68" x14ac:dyDescent="0.2">
      <c r="A358">
        <v>357</v>
      </c>
      <c r="B358" s="2">
        <v>44095.813611111109</v>
      </c>
      <c r="C358" t="s">
        <v>492</v>
      </c>
      <c r="D358">
        <v>54</v>
      </c>
      <c r="E358">
        <v>27</v>
      </c>
      <c r="F358">
        <v>1</v>
      </c>
      <c r="G358">
        <v>1</v>
      </c>
      <c r="H358">
        <v>2</v>
      </c>
      <c r="I358">
        <v>0</v>
      </c>
      <c r="J358">
        <v>5</v>
      </c>
      <c r="K358" t="s">
        <v>1626</v>
      </c>
      <c r="L358">
        <v>1</v>
      </c>
      <c r="M358">
        <v>20</v>
      </c>
      <c r="N358">
        <v>2</v>
      </c>
      <c r="O358">
        <v>2</v>
      </c>
      <c r="P358">
        <v>2</v>
      </c>
      <c r="Q358">
        <v>6</v>
      </c>
      <c r="R358">
        <v>2</v>
      </c>
      <c r="S358">
        <v>2</v>
      </c>
      <c r="T358">
        <v>2</v>
      </c>
      <c r="U358">
        <v>6</v>
      </c>
      <c r="V358">
        <v>1</v>
      </c>
      <c r="W358">
        <v>6</v>
      </c>
      <c r="X358">
        <v>2</v>
      </c>
      <c r="Y358">
        <v>2007</v>
      </c>
      <c r="Z358">
        <v>3</v>
      </c>
      <c r="AA358">
        <v>10</v>
      </c>
      <c r="AE358">
        <v>2</v>
      </c>
      <c r="AF358">
        <v>2</v>
      </c>
      <c r="AG358">
        <v>2</v>
      </c>
      <c r="AH358">
        <v>2</v>
      </c>
      <c r="AN358">
        <v>1</v>
      </c>
      <c r="AO358">
        <v>4</v>
      </c>
      <c r="AP358">
        <v>1</v>
      </c>
      <c r="AV358">
        <v>1</v>
      </c>
      <c r="AW358">
        <v>1</v>
      </c>
      <c r="BD358">
        <v>1</v>
      </c>
      <c r="BE358" t="s">
        <v>63</v>
      </c>
      <c r="BF358">
        <f>VLOOKUP($C358,'TIPI Scoring'!$C$1:$AB$1213,22,FALSE)</f>
        <v>4</v>
      </c>
      <c r="BG358">
        <f>VLOOKUP($C358,'TIPI Scoring'!$C$1:$AB$1213,23,FALSE)</f>
        <v>6</v>
      </c>
      <c r="BH358">
        <f>VLOOKUP($C358,'TIPI Scoring'!$C$1:$AB$1213,24,FALSE)</f>
        <v>6.5</v>
      </c>
      <c r="BI358">
        <f>VLOOKUP($C358,'TIPI Scoring'!$C$1:$AB$1213,25,FALSE)</f>
        <v>6</v>
      </c>
      <c r="BJ358">
        <f>VLOOKUP($C358,'TIPI Scoring'!$C$1:$AB$1213,26,FALSE)</f>
        <v>4</v>
      </c>
      <c r="BK358" t="s">
        <v>1651</v>
      </c>
      <c r="BL358" t="s">
        <v>1650</v>
      </c>
      <c r="BM358" t="s">
        <v>1650</v>
      </c>
      <c r="BN358" t="s">
        <v>1650</v>
      </c>
      <c r="BO358" t="s">
        <v>1649</v>
      </c>
      <c r="BP358">
        <v>2</v>
      </c>
    </row>
    <row r="359" spans="1:68" x14ac:dyDescent="0.2">
      <c r="A359">
        <v>358</v>
      </c>
      <c r="B359" s="2">
        <v>44095.818576388891</v>
      </c>
      <c r="C359" t="s">
        <v>493</v>
      </c>
      <c r="D359">
        <v>64</v>
      </c>
      <c r="E359">
        <v>17</v>
      </c>
      <c r="F359">
        <v>2</v>
      </c>
      <c r="G359">
        <v>1</v>
      </c>
      <c r="H359">
        <v>4</v>
      </c>
      <c r="I359">
        <v>0</v>
      </c>
      <c r="J359">
        <v>1</v>
      </c>
      <c r="L359">
        <v>2</v>
      </c>
      <c r="M359">
        <v>0</v>
      </c>
      <c r="N359">
        <v>2</v>
      </c>
      <c r="O359">
        <v>1</v>
      </c>
      <c r="P359">
        <v>5</v>
      </c>
      <c r="Q359">
        <v>7</v>
      </c>
      <c r="R359">
        <v>7</v>
      </c>
      <c r="S359">
        <v>3</v>
      </c>
      <c r="T359">
        <v>3</v>
      </c>
      <c r="U359">
        <v>5</v>
      </c>
      <c r="V359">
        <v>1</v>
      </c>
      <c r="W359">
        <v>3</v>
      </c>
      <c r="X359">
        <v>1</v>
      </c>
      <c r="Y359">
        <v>2019</v>
      </c>
      <c r="Z359">
        <v>2</v>
      </c>
      <c r="AA359">
        <v>13</v>
      </c>
      <c r="AD359" t="s">
        <v>494</v>
      </c>
      <c r="AE359">
        <v>2</v>
      </c>
      <c r="AF359">
        <v>2</v>
      </c>
      <c r="AG359">
        <v>2</v>
      </c>
      <c r="AH359">
        <v>2</v>
      </c>
      <c r="AN359">
        <v>1</v>
      </c>
      <c r="AO359">
        <v>3</v>
      </c>
      <c r="AX359">
        <v>1</v>
      </c>
      <c r="AY359">
        <v>1</v>
      </c>
      <c r="BD359">
        <v>1</v>
      </c>
      <c r="BE359" t="s">
        <v>61</v>
      </c>
      <c r="BF359">
        <f>VLOOKUP($C359,'TIPI Scoring'!$C$1:$AB$1213,22,FALSE)</f>
        <v>3</v>
      </c>
      <c r="BG359">
        <f>VLOOKUP($C359,'TIPI Scoring'!$C$1:$AB$1213,23,FALSE)</f>
        <v>4</v>
      </c>
      <c r="BH359">
        <f>VLOOKUP($C359,'TIPI Scoring'!$C$1:$AB$1213,24,FALSE)</f>
        <v>7</v>
      </c>
      <c r="BI359">
        <f>VLOOKUP($C359,'TIPI Scoring'!$C$1:$AB$1213,25,FALSE)</f>
        <v>2</v>
      </c>
      <c r="BJ359">
        <f>VLOOKUP($C359,'TIPI Scoring'!$C$1:$AB$1213,26,FALSE)</f>
        <v>5</v>
      </c>
      <c r="BK359" t="s">
        <v>1651</v>
      </c>
      <c r="BL359" t="s">
        <v>1649</v>
      </c>
      <c r="BM359" t="s">
        <v>1648</v>
      </c>
      <c r="BN359" t="s">
        <v>1649</v>
      </c>
      <c r="BO359" t="s">
        <v>1651</v>
      </c>
      <c r="BP359">
        <v>5</v>
      </c>
    </row>
    <row r="360" spans="1:68" x14ac:dyDescent="0.2">
      <c r="A360">
        <v>359</v>
      </c>
      <c r="B360" s="2">
        <v>44095.822465277779</v>
      </c>
      <c r="C360" t="s">
        <v>495</v>
      </c>
      <c r="D360">
        <v>54</v>
      </c>
      <c r="E360">
        <v>38</v>
      </c>
      <c r="F360">
        <v>1</v>
      </c>
      <c r="G360">
        <v>1</v>
      </c>
      <c r="H360">
        <v>1</v>
      </c>
      <c r="I360">
        <v>0</v>
      </c>
      <c r="J360">
        <v>4</v>
      </c>
      <c r="L360">
        <v>2</v>
      </c>
      <c r="M360">
        <v>30</v>
      </c>
      <c r="N360">
        <v>2</v>
      </c>
      <c r="O360">
        <v>7</v>
      </c>
      <c r="P360">
        <v>1</v>
      </c>
      <c r="Q360">
        <v>7</v>
      </c>
      <c r="R360">
        <v>3</v>
      </c>
      <c r="S360">
        <v>7</v>
      </c>
      <c r="T360">
        <v>5</v>
      </c>
      <c r="U360">
        <v>7</v>
      </c>
      <c r="V360">
        <v>1</v>
      </c>
      <c r="W360">
        <v>7</v>
      </c>
      <c r="X360">
        <v>7</v>
      </c>
      <c r="Y360">
        <v>2000</v>
      </c>
      <c r="Z360">
        <v>2</v>
      </c>
      <c r="AA360">
        <v>3</v>
      </c>
      <c r="AE360">
        <v>2</v>
      </c>
      <c r="AF360">
        <v>3</v>
      </c>
      <c r="AG360">
        <v>3</v>
      </c>
      <c r="AH360">
        <v>2</v>
      </c>
      <c r="AM360">
        <v>1</v>
      </c>
      <c r="AO360">
        <v>4</v>
      </c>
      <c r="AP360">
        <v>1</v>
      </c>
      <c r="AV360">
        <v>1</v>
      </c>
      <c r="AX360">
        <v>1</v>
      </c>
      <c r="BB360">
        <v>1</v>
      </c>
      <c r="BE360" t="s">
        <v>58</v>
      </c>
      <c r="BF360">
        <f>VLOOKUP($C360,'TIPI Scoring'!$C$1:$AB$1213,22,FALSE)</f>
        <v>5</v>
      </c>
      <c r="BG360">
        <f>VLOOKUP($C360,'TIPI Scoring'!$C$1:$AB$1213,23,FALSE)</f>
        <v>7</v>
      </c>
      <c r="BH360">
        <f>VLOOKUP($C360,'TIPI Scoring'!$C$1:$AB$1213,24,FALSE)</f>
        <v>7</v>
      </c>
      <c r="BI360">
        <f>VLOOKUP($C360,'TIPI Scoring'!$C$1:$AB$1213,25,FALSE)</f>
        <v>6</v>
      </c>
      <c r="BJ360">
        <f>VLOOKUP($C360,'TIPI Scoring'!$C$1:$AB$1213,26,FALSE)</f>
        <v>4</v>
      </c>
      <c r="BK360" t="s">
        <v>1650</v>
      </c>
      <c r="BL360" t="s">
        <v>1648</v>
      </c>
      <c r="BM360" t="s">
        <v>1648</v>
      </c>
      <c r="BN360" t="s">
        <v>1650</v>
      </c>
      <c r="BO360" t="s">
        <v>1649</v>
      </c>
      <c r="BP360">
        <v>2</v>
      </c>
    </row>
    <row r="361" spans="1:68" x14ac:dyDescent="0.2">
      <c r="A361">
        <v>360</v>
      </c>
      <c r="B361" s="2">
        <v>44095.822627314818</v>
      </c>
      <c r="C361" t="s">
        <v>496</v>
      </c>
      <c r="D361">
        <v>70</v>
      </c>
      <c r="E361">
        <v>41</v>
      </c>
      <c r="F361">
        <v>1</v>
      </c>
      <c r="G361">
        <v>1</v>
      </c>
      <c r="H361">
        <v>2</v>
      </c>
      <c r="I361">
        <v>0</v>
      </c>
      <c r="J361">
        <v>5</v>
      </c>
      <c r="K361" t="s">
        <v>439</v>
      </c>
      <c r="L361">
        <v>2</v>
      </c>
      <c r="M361">
        <v>4</v>
      </c>
      <c r="N361">
        <v>1</v>
      </c>
      <c r="O361">
        <v>7</v>
      </c>
      <c r="P361">
        <v>1</v>
      </c>
      <c r="Q361">
        <v>7</v>
      </c>
      <c r="R361">
        <v>1</v>
      </c>
      <c r="S361">
        <v>6</v>
      </c>
      <c r="T361">
        <v>1</v>
      </c>
      <c r="U361">
        <v>6</v>
      </c>
      <c r="V361">
        <v>1</v>
      </c>
      <c r="W361">
        <v>7</v>
      </c>
      <c r="X361">
        <v>1</v>
      </c>
      <c r="Y361">
        <v>2016</v>
      </c>
      <c r="Z361">
        <v>2</v>
      </c>
      <c r="AA361">
        <v>7</v>
      </c>
      <c r="AE361">
        <v>2</v>
      </c>
      <c r="AF361">
        <v>2</v>
      </c>
      <c r="AG361">
        <v>2</v>
      </c>
      <c r="AH361">
        <v>2</v>
      </c>
      <c r="AN361">
        <v>1</v>
      </c>
      <c r="AO361">
        <v>6</v>
      </c>
      <c r="AY361">
        <v>1</v>
      </c>
      <c r="BD361">
        <v>1</v>
      </c>
      <c r="BE361" t="s">
        <v>63</v>
      </c>
      <c r="BF361">
        <f>VLOOKUP($C361,'TIPI Scoring'!$C$1:$AB$1213,22,FALSE)</f>
        <v>7</v>
      </c>
      <c r="BG361">
        <f>VLOOKUP($C361,'TIPI Scoring'!$C$1:$AB$1213,23,FALSE)</f>
        <v>6.5</v>
      </c>
      <c r="BH361">
        <f>VLOOKUP($C361,'TIPI Scoring'!$C$1:$AB$1213,24,FALSE)</f>
        <v>7</v>
      </c>
      <c r="BI361">
        <f>VLOOKUP($C361,'TIPI Scoring'!$C$1:$AB$1213,25,FALSE)</f>
        <v>7</v>
      </c>
      <c r="BJ361">
        <f>VLOOKUP($C361,'TIPI Scoring'!$C$1:$AB$1213,26,FALSE)</f>
        <v>6.5</v>
      </c>
      <c r="BK361" t="s">
        <v>1648</v>
      </c>
      <c r="BL361" t="s">
        <v>1648</v>
      </c>
      <c r="BM361" t="s">
        <v>1648</v>
      </c>
      <c r="BN361" t="s">
        <v>1648</v>
      </c>
      <c r="BO361" t="s">
        <v>1648</v>
      </c>
      <c r="BP361">
        <v>4</v>
      </c>
    </row>
    <row r="362" spans="1:68" x14ac:dyDescent="0.2">
      <c r="A362">
        <v>361</v>
      </c>
      <c r="B362" s="2">
        <v>44095.824178240742</v>
      </c>
      <c r="C362" t="s">
        <v>497</v>
      </c>
      <c r="D362">
        <v>55</v>
      </c>
      <c r="E362">
        <v>38</v>
      </c>
      <c r="F362">
        <v>2</v>
      </c>
      <c r="G362">
        <v>1</v>
      </c>
      <c r="H362">
        <v>2</v>
      </c>
      <c r="I362">
        <v>0</v>
      </c>
      <c r="J362">
        <v>1</v>
      </c>
      <c r="L362">
        <v>1</v>
      </c>
      <c r="M362">
        <v>20</v>
      </c>
      <c r="N362">
        <v>2</v>
      </c>
      <c r="O362">
        <v>7</v>
      </c>
      <c r="P362">
        <v>2</v>
      </c>
      <c r="Q362">
        <v>5</v>
      </c>
      <c r="R362">
        <v>6</v>
      </c>
      <c r="S362">
        <v>6</v>
      </c>
      <c r="T362">
        <v>4</v>
      </c>
      <c r="U362">
        <v>7</v>
      </c>
      <c r="V362">
        <v>5</v>
      </c>
      <c r="W362">
        <v>4</v>
      </c>
      <c r="X362">
        <v>3</v>
      </c>
      <c r="Y362">
        <v>2012</v>
      </c>
      <c r="Z362">
        <v>3</v>
      </c>
      <c r="AA362">
        <v>13</v>
      </c>
      <c r="AD362" t="s">
        <v>498</v>
      </c>
      <c r="AE362">
        <v>3</v>
      </c>
      <c r="AF362">
        <v>2</v>
      </c>
      <c r="AG362">
        <v>2</v>
      </c>
      <c r="AH362">
        <v>2</v>
      </c>
      <c r="AI362">
        <v>1</v>
      </c>
      <c r="AK362">
        <v>1</v>
      </c>
      <c r="AO362">
        <v>3</v>
      </c>
      <c r="AP362">
        <v>1</v>
      </c>
      <c r="AU362">
        <v>1</v>
      </c>
      <c r="AV362">
        <v>1</v>
      </c>
      <c r="BD362">
        <v>1</v>
      </c>
      <c r="BE362" t="s">
        <v>58</v>
      </c>
      <c r="BF362">
        <f>VLOOKUP($C362,'TIPI Scoring'!$C$1:$AB$1213,22,FALSE)</f>
        <v>5.5</v>
      </c>
      <c r="BG362">
        <f>VLOOKUP($C362,'TIPI Scoring'!$C$1:$AB$1213,23,FALSE)</f>
        <v>6.5</v>
      </c>
      <c r="BH362">
        <f>VLOOKUP($C362,'TIPI Scoring'!$C$1:$AB$1213,24,FALSE)</f>
        <v>4</v>
      </c>
      <c r="BI362">
        <f>VLOOKUP($C362,'TIPI Scoring'!$C$1:$AB$1213,25,FALSE)</f>
        <v>3</v>
      </c>
      <c r="BJ362">
        <f>VLOOKUP($C362,'TIPI Scoring'!$C$1:$AB$1213,26,FALSE)</f>
        <v>5.5</v>
      </c>
      <c r="BK362" t="s">
        <v>1650</v>
      </c>
      <c r="BL362" t="s">
        <v>1648</v>
      </c>
      <c r="BM362" t="s">
        <v>1649</v>
      </c>
      <c r="BN362" t="s">
        <v>1649</v>
      </c>
      <c r="BO362" t="s">
        <v>1650</v>
      </c>
      <c r="BP362">
        <v>7</v>
      </c>
    </row>
    <row r="363" spans="1:68" x14ac:dyDescent="0.2">
      <c r="A363">
        <v>362</v>
      </c>
      <c r="B363" s="2">
        <v>44095.828958333332</v>
      </c>
      <c r="C363" t="s">
        <v>499</v>
      </c>
      <c r="D363">
        <v>70</v>
      </c>
      <c r="E363">
        <v>4</v>
      </c>
      <c r="F363">
        <v>1</v>
      </c>
      <c r="G363">
        <v>1</v>
      </c>
      <c r="H363">
        <v>1</v>
      </c>
      <c r="I363">
        <v>2</v>
      </c>
      <c r="J363">
        <v>6</v>
      </c>
      <c r="L363">
        <v>1</v>
      </c>
      <c r="M363">
        <v>40</v>
      </c>
      <c r="N363">
        <v>2</v>
      </c>
      <c r="O363">
        <v>4</v>
      </c>
      <c r="P363">
        <v>4</v>
      </c>
      <c r="Q363">
        <v>5</v>
      </c>
      <c r="R363">
        <v>4</v>
      </c>
      <c r="S363">
        <v>5</v>
      </c>
      <c r="T363">
        <v>1</v>
      </c>
      <c r="U363">
        <v>4</v>
      </c>
      <c r="V363">
        <v>4</v>
      </c>
      <c r="W363">
        <v>6</v>
      </c>
      <c r="X363">
        <v>4</v>
      </c>
      <c r="Y363">
        <v>2012</v>
      </c>
      <c r="Z363">
        <v>3</v>
      </c>
      <c r="AA363">
        <v>14</v>
      </c>
      <c r="AE363">
        <v>2</v>
      </c>
      <c r="AF363">
        <v>3</v>
      </c>
      <c r="AG363">
        <v>3</v>
      </c>
      <c r="AH363">
        <v>2</v>
      </c>
      <c r="AN363">
        <v>1</v>
      </c>
      <c r="AO363">
        <v>4</v>
      </c>
      <c r="AY363">
        <v>1</v>
      </c>
      <c r="BD363">
        <v>1</v>
      </c>
      <c r="BE363" t="s">
        <v>61</v>
      </c>
      <c r="BF363">
        <f>VLOOKUP($C363,'TIPI Scoring'!$C$1:$AB$1213,22,FALSE)</f>
        <v>5.5</v>
      </c>
      <c r="BG363">
        <f>VLOOKUP($C363,'TIPI Scoring'!$C$1:$AB$1213,23,FALSE)</f>
        <v>4</v>
      </c>
      <c r="BH363">
        <f>VLOOKUP($C363,'TIPI Scoring'!$C$1:$AB$1213,24,FALSE)</f>
        <v>4.5</v>
      </c>
      <c r="BI363">
        <f>VLOOKUP($C363,'TIPI Scoring'!$C$1:$AB$1213,25,FALSE)</f>
        <v>5</v>
      </c>
      <c r="BJ363">
        <f>VLOOKUP($C363,'TIPI Scoring'!$C$1:$AB$1213,26,FALSE)</f>
        <v>4.5</v>
      </c>
      <c r="BK363" t="s">
        <v>1650</v>
      </c>
      <c r="BL363" t="s">
        <v>1649</v>
      </c>
      <c r="BM363" t="s">
        <v>1651</v>
      </c>
      <c r="BN363" t="s">
        <v>1650</v>
      </c>
      <c r="BO363" t="s">
        <v>1651</v>
      </c>
      <c r="BP363">
        <v>7</v>
      </c>
    </row>
    <row r="364" spans="1:68" x14ac:dyDescent="0.2">
      <c r="A364">
        <v>363</v>
      </c>
      <c r="B364" s="2">
        <v>44095.833136574074</v>
      </c>
      <c r="C364" t="s">
        <v>500</v>
      </c>
      <c r="D364">
        <v>63</v>
      </c>
      <c r="E364">
        <v>44</v>
      </c>
      <c r="F364">
        <v>1</v>
      </c>
      <c r="G364">
        <v>1</v>
      </c>
      <c r="H364">
        <v>2</v>
      </c>
      <c r="I364">
        <v>0</v>
      </c>
      <c r="J364">
        <v>4</v>
      </c>
      <c r="L364">
        <v>1</v>
      </c>
      <c r="M364">
        <v>32</v>
      </c>
      <c r="N364">
        <v>2</v>
      </c>
      <c r="O364">
        <v>5</v>
      </c>
      <c r="P364">
        <v>1</v>
      </c>
      <c r="Q364">
        <v>7</v>
      </c>
      <c r="R364">
        <v>4</v>
      </c>
      <c r="S364">
        <v>6</v>
      </c>
      <c r="T364">
        <v>5</v>
      </c>
      <c r="U364">
        <v>4</v>
      </c>
      <c r="V364">
        <v>2</v>
      </c>
      <c r="W364">
        <v>6</v>
      </c>
      <c r="X364">
        <v>3</v>
      </c>
      <c r="Y364">
        <v>2011</v>
      </c>
      <c r="Z364">
        <v>3</v>
      </c>
      <c r="AA364">
        <v>13</v>
      </c>
      <c r="AD364" t="s">
        <v>501</v>
      </c>
      <c r="AE364">
        <v>2</v>
      </c>
      <c r="AF364">
        <v>3</v>
      </c>
      <c r="AG364">
        <v>2</v>
      </c>
      <c r="AH364">
        <v>2</v>
      </c>
      <c r="AI364">
        <v>1</v>
      </c>
      <c r="AM364">
        <v>1</v>
      </c>
      <c r="AO364">
        <v>3</v>
      </c>
      <c r="AT364">
        <v>1</v>
      </c>
      <c r="AX364">
        <v>1</v>
      </c>
      <c r="AY364">
        <v>1</v>
      </c>
      <c r="BA364">
        <v>1</v>
      </c>
      <c r="BE364" t="s">
        <v>66</v>
      </c>
      <c r="BF364">
        <f>VLOOKUP($C364,'TIPI Scoring'!$C$1:$AB$1213,22,FALSE)</f>
        <v>4</v>
      </c>
      <c r="BG364">
        <f>VLOOKUP($C364,'TIPI Scoring'!$C$1:$AB$1213,23,FALSE)</f>
        <v>5.5</v>
      </c>
      <c r="BH364">
        <f>VLOOKUP($C364,'TIPI Scoring'!$C$1:$AB$1213,24,FALSE)</f>
        <v>6.5</v>
      </c>
      <c r="BI364">
        <f>VLOOKUP($C364,'TIPI Scoring'!$C$1:$AB$1213,25,FALSE)</f>
        <v>5</v>
      </c>
      <c r="BJ364">
        <f>VLOOKUP($C364,'TIPI Scoring'!$C$1:$AB$1213,26,FALSE)</f>
        <v>5.5</v>
      </c>
      <c r="BK364" t="s">
        <v>1651</v>
      </c>
      <c r="BL364" t="s">
        <v>1650</v>
      </c>
      <c r="BM364" t="s">
        <v>1650</v>
      </c>
      <c r="BN364" t="s">
        <v>1650</v>
      </c>
      <c r="BO364" t="s">
        <v>1650</v>
      </c>
      <c r="BP364">
        <v>6</v>
      </c>
    </row>
    <row r="365" spans="1:68" x14ac:dyDescent="0.2">
      <c r="A365">
        <v>364</v>
      </c>
      <c r="B365" s="2">
        <v>44095.833368055559</v>
      </c>
      <c r="C365" t="s">
        <v>502</v>
      </c>
      <c r="D365">
        <v>28</v>
      </c>
      <c r="E365">
        <v>9</v>
      </c>
      <c r="F365">
        <v>1</v>
      </c>
      <c r="G365">
        <v>1</v>
      </c>
      <c r="H365">
        <v>2</v>
      </c>
      <c r="I365">
        <v>2</v>
      </c>
      <c r="J365">
        <v>2</v>
      </c>
      <c r="L365">
        <v>1</v>
      </c>
      <c r="M365">
        <v>4</v>
      </c>
      <c r="N365">
        <v>1</v>
      </c>
      <c r="O365">
        <v>5</v>
      </c>
      <c r="P365">
        <v>5</v>
      </c>
      <c r="Q365">
        <v>5</v>
      </c>
      <c r="R365">
        <v>5</v>
      </c>
      <c r="S365">
        <v>5</v>
      </c>
      <c r="T365">
        <v>6</v>
      </c>
      <c r="U365">
        <v>5</v>
      </c>
      <c r="V365">
        <v>5</v>
      </c>
      <c r="W365">
        <v>5</v>
      </c>
      <c r="X365">
        <v>5</v>
      </c>
      <c r="Y365">
        <v>2019</v>
      </c>
      <c r="Z365">
        <v>1</v>
      </c>
      <c r="AA365">
        <v>1</v>
      </c>
      <c r="AE365">
        <v>1</v>
      </c>
      <c r="AF365">
        <v>1</v>
      </c>
      <c r="AG365">
        <v>1</v>
      </c>
      <c r="AH365">
        <v>2</v>
      </c>
      <c r="AI365">
        <v>1</v>
      </c>
      <c r="AO365">
        <v>2</v>
      </c>
      <c r="AQ365">
        <v>1</v>
      </c>
      <c r="AV365">
        <v>1</v>
      </c>
      <c r="AW365">
        <v>1</v>
      </c>
      <c r="BB365">
        <v>1</v>
      </c>
      <c r="BE365" t="s">
        <v>61</v>
      </c>
      <c r="BF365">
        <f>VLOOKUP($C365,'TIPI Scoring'!$C$1:$AB$1213,22,FALSE)</f>
        <v>3.5</v>
      </c>
      <c r="BG365">
        <f>VLOOKUP($C365,'TIPI Scoring'!$C$1:$AB$1213,23,FALSE)</f>
        <v>4</v>
      </c>
      <c r="BH365">
        <f>VLOOKUP($C365,'TIPI Scoring'!$C$1:$AB$1213,24,FALSE)</f>
        <v>4</v>
      </c>
      <c r="BI365">
        <f>VLOOKUP($C365,'TIPI Scoring'!$C$1:$AB$1213,25,FALSE)</f>
        <v>4</v>
      </c>
      <c r="BJ365">
        <f>VLOOKUP($C365,'TIPI Scoring'!$C$1:$AB$1213,26,FALSE)</f>
        <v>4</v>
      </c>
      <c r="BK365" t="s">
        <v>1651</v>
      </c>
      <c r="BL365" t="s">
        <v>1649</v>
      </c>
      <c r="BM365" t="s">
        <v>1649</v>
      </c>
      <c r="BN365" t="s">
        <v>1651</v>
      </c>
      <c r="BO365" t="s">
        <v>1649</v>
      </c>
      <c r="BP365">
        <v>1</v>
      </c>
    </row>
    <row r="366" spans="1:68" x14ac:dyDescent="0.2">
      <c r="A366">
        <v>365</v>
      </c>
      <c r="B366" s="2">
        <v>44095.83902777778</v>
      </c>
      <c r="C366" t="s">
        <v>503</v>
      </c>
      <c r="D366">
        <v>59</v>
      </c>
      <c r="E366">
        <v>32</v>
      </c>
      <c r="F366">
        <v>1</v>
      </c>
      <c r="G366">
        <v>1</v>
      </c>
      <c r="H366">
        <v>1</v>
      </c>
      <c r="I366">
        <v>0</v>
      </c>
      <c r="J366">
        <v>1</v>
      </c>
      <c r="L366">
        <v>2</v>
      </c>
      <c r="M366">
        <v>10</v>
      </c>
      <c r="N366">
        <v>2</v>
      </c>
      <c r="O366">
        <v>6</v>
      </c>
      <c r="P366">
        <v>1</v>
      </c>
      <c r="Q366">
        <v>6</v>
      </c>
      <c r="R366">
        <v>2</v>
      </c>
      <c r="S366">
        <v>5</v>
      </c>
      <c r="T366">
        <v>3</v>
      </c>
      <c r="U366">
        <v>6</v>
      </c>
      <c r="V366">
        <v>2</v>
      </c>
      <c r="W366">
        <v>7</v>
      </c>
      <c r="X366">
        <v>5</v>
      </c>
      <c r="Y366">
        <v>2009</v>
      </c>
      <c r="Z366">
        <v>2</v>
      </c>
      <c r="AA366">
        <v>11</v>
      </c>
      <c r="AB366" t="s">
        <v>504</v>
      </c>
      <c r="AE366">
        <v>2</v>
      </c>
      <c r="AF366">
        <v>2</v>
      </c>
      <c r="AG366">
        <v>2</v>
      </c>
      <c r="AH366">
        <v>2</v>
      </c>
      <c r="AI366">
        <v>1</v>
      </c>
      <c r="AK366">
        <v>1</v>
      </c>
      <c r="AO366">
        <v>2</v>
      </c>
      <c r="AR366">
        <v>1</v>
      </c>
      <c r="AV366">
        <v>1</v>
      </c>
      <c r="AX366">
        <v>1</v>
      </c>
      <c r="BC366">
        <v>1</v>
      </c>
      <c r="BE366" t="s">
        <v>58</v>
      </c>
      <c r="BF366">
        <f>VLOOKUP($C366,'TIPI Scoring'!$C$1:$AB$1213,22,FALSE)</f>
        <v>5.5</v>
      </c>
      <c r="BG366">
        <f>VLOOKUP($C366,'TIPI Scoring'!$C$1:$AB$1213,23,FALSE)</f>
        <v>6.5</v>
      </c>
      <c r="BH366">
        <f>VLOOKUP($C366,'TIPI Scoring'!$C$1:$AB$1213,24,FALSE)</f>
        <v>6</v>
      </c>
      <c r="BI366">
        <f>VLOOKUP($C366,'TIPI Scoring'!$C$1:$AB$1213,25,FALSE)</f>
        <v>6.5</v>
      </c>
      <c r="BJ366">
        <f>VLOOKUP($C366,'TIPI Scoring'!$C$1:$AB$1213,26,FALSE)</f>
        <v>4</v>
      </c>
      <c r="BK366" t="s">
        <v>1650</v>
      </c>
      <c r="BL366" t="s">
        <v>1648</v>
      </c>
      <c r="BM366" t="s">
        <v>1650</v>
      </c>
      <c r="BN366" t="s">
        <v>1648</v>
      </c>
      <c r="BO366" t="s">
        <v>1649</v>
      </c>
      <c r="BP366">
        <v>4</v>
      </c>
    </row>
    <row r="367" spans="1:68" x14ac:dyDescent="0.2">
      <c r="A367">
        <v>366</v>
      </c>
      <c r="B367" s="2">
        <v>44095.840462962966</v>
      </c>
      <c r="C367" t="s">
        <v>505</v>
      </c>
      <c r="D367">
        <v>64</v>
      </c>
      <c r="E367">
        <v>7</v>
      </c>
      <c r="F367">
        <v>1</v>
      </c>
      <c r="G367">
        <v>1</v>
      </c>
      <c r="H367">
        <v>1</v>
      </c>
      <c r="I367">
        <v>0</v>
      </c>
      <c r="J367">
        <v>3</v>
      </c>
      <c r="L367">
        <v>1</v>
      </c>
      <c r="M367">
        <v>30</v>
      </c>
      <c r="N367">
        <v>2</v>
      </c>
      <c r="O367">
        <v>3</v>
      </c>
      <c r="P367">
        <v>1</v>
      </c>
      <c r="Q367">
        <v>7</v>
      </c>
      <c r="R367">
        <v>1</v>
      </c>
      <c r="S367">
        <v>6</v>
      </c>
      <c r="T367">
        <v>3</v>
      </c>
      <c r="U367">
        <v>5</v>
      </c>
      <c r="V367">
        <v>1</v>
      </c>
      <c r="W367">
        <v>7</v>
      </c>
      <c r="X367">
        <v>4</v>
      </c>
      <c r="Y367">
        <v>2004</v>
      </c>
      <c r="Z367">
        <v>3</v>
      </c>
      <c r="AA367">
        <v>10</v>
      </c>
      <c r="AE367">
        <v>2</v>
      </c>
      <c r="AF367">
        <v>2</v>
      </c>
      <c r="AG367">
        <v>2</v>
      </c>
      <c r="AH367">
        <v>2</v>
      </c>
      <c r="AM367">
        <v>1</v>
      </c>
      <c r="AO367">
        <v>6</v>
      </c>
      <c r="AY367">
        <v>1</v>
      </c>
      <c r="BD367">
        <v>1</v>
      </c>
      <c r="BE367" t="s">
        <v>58</v>
      </c>
      <c r="BF367">
        <f>VLOOKUP($C367,'TIPI Scoring'!$C$1:$AB$1213,22,FALSE)</f>
        <v>4</v>
      </c>
      <c r="BG367">
        <f>VLOOKUP($C367,'TIPI Scoring'!$C$1:$AB$1213,23,FALSE)</f>
        <v>6</v>
      </c>
      <c r="BH367">
        <f>VLOOKUP($C367,'TIPI Scoring'!$C$1:$AB$1213,24,FALSE)</f>
        <v>7</v>
      </c>
      <c r="BI367">
        <f>VLOOKUP($C367,'TIPI Scoring'!$C$1:$AB$1213,25,FALSE)</f>
        <v>7</v>
      </c>
      <c r="BJ367">
        <f>VLOOKUP($C367,'TIPI Scoring'!$C$1:$AB$1213,26,FALSE)</f>
        <v>5</v>
      </c>
      <c r="BK367" t="s">
        <v>1651</v>
      </c>
      <c r="BL367" t="s">
        <v>1650</v>
      </c>
      <c r="BM367" t="s">
        <v>1648</v>
      </c>
      <c r="BN367" t="s">
        <v>1648</v>
      </c>
      <c r="BO367" t="s">
        <v>1651</v>
      </c>
      <c r="BP367">
        <v>8</v>
      </c>
    </row>
    <row r="368" spans="1:68" x14ac:dyDescent="0.2">
      <c r="A368">
        <v>367</v>
      </c>
      <c r="B368" s="2">
        <v>44095.845243055555</v>
      </c>
      <c r="C368" t="s">
        <v>506</v>
      </c>
      <c r="D368">
        <v>61</v>
      </c>
      <c r="E368">
        <v>42</v>
      </c>
      <c r="F368">
        <v>2</v>
      </c>
      <c r="G368">
        <v>1</v>
      </c>
      <c r="H368">
        <v>2</v>
      </c>
      <c r="I368">
        <v>0</v>
      </c>
      <c r="J368">
        <v>4</v>
      </c>
      <c r="L368">
        <v>1</v>
      </c>
      <c r="M368">
        <v>28</v>
      </c>
      <c r="N368">
        <v>2</v>
      </c>
      <c r="O368">
        <v>6</v>
      </c>
      <c r="P368">
        <v>1</v>
      </c>
      <c r="Q368">
        <v>7</v>
      </c>
      <c r="R368">
        <v>1</v>
      </c>
      <c r="S368">
        <v>6</v>
      </c>
      <c r="T368">
        <v>5</v>
      </c>
      <c r="U368">
        <v>7</v>
      </c>
      <c r="V368">
        <v>1</v>
      </c>
      <c r="W368">
        <v>7</v>
      </c>
      <c r="X368">
        <v>1</v>
      </c>
      <c r="Y368">
        <v>2019</v>
      </c>
      <c r="Z368">
        <v>4</v>
      </c>
      <c r="AA368">
        <v>11</v>
      </c>
      <c r="AB368" t="s">
        <v>507</v>
      </c>
      <c r="AE368">
        <v>2</v>
      </c>
      <c r="AF368">
        <v>1</v>
      </c>
      <c r="AG368">
        <v>2</v>
      </c>
      <c r="AH368">
        <v>2</v>
      </c>
      <c r="AJ368">
        <v>1</v>
      </c>
      <c r="AO368">
        <v>4</v>
      </c>
      <c r="AT368">
        <v>1</v>
      </c>
      <c r="AV368">
        <v>1</v>
      </c>
      <c r="AX368">
        <v>1</v>
      </c>
      <c r="BB368">
        <v>1</v>
      </c>
      <c r="BE368" t="s">
        <v>61</v>
      </c>
      <c r="BF368">
        <f>VLOOKUP($C368,'TIPI Scoring'!$C$1:$AB$1213,22,FALSE)</f>
        <v>4.5</v>
      </c>
      <c r="BG368">
        <f>VLOOKUP($C368,'TIPI Scoring'!$C$1:$AB$1213,23,FALSE)</f>
        <v>7</v>
      </c>
      <c r="BH368">
        <f>VLOOKUP($C368,'TIPI Scoring'!$C$1:$AB$1213,24,FALSE)</f>
        <v>7</v>
      </c>
      <c r="BI368">
        <f>VLOOKUP($C368,'TIPI Scoring'!$C$1:$AB$1213,25,FALSE)</f>
        <v>7</v>
      </c>
      <c r="BJ368">
        <f>VLOOKUP($C368,'TIPI Scoring'!$C$1:$AB$1213,26,FALSE)</f>
        <v>6.5</v>
      </c>
      <c r="BK368" t="s">
        <v>1650</v>
      </c>
      <c r="BL368" t="s">
        <v>1648</v>
      </c>
      <c r="BM368" t="s">
        <v>1648</v>
      </c>
      <c r="BN368" t="s">
        <v>1648</v>
      </c>
      <c r="BO368" t="s">
        <v>1648</v>
      </c>
      <c r="BP368">
        <v>8</v>
      </c>
    </row>
    <row r="369" spans="1:68" x14ac:dyDescent="0.2">
      <c r="A369">
        <v>368</v>
      </c>
      <c r="B369" s="2">
        <v>44095.849039351851</v>
      </c>
      <c r="C369" t="s">
        <v>508</v>
      </c>
      <c r="D369">
        <v>48</v>
      </c>
      <c r="E369">
        <v>32</v>
      </c>
      <c r="F369">
        <v>2</v>
      </c>
      <c r="G369">
        <v>1</v>
      </c>
      <c r="H369">
        <v>2</v>
      </c>
      <c r="I369">
        <v>1</v>
      </c>
      <c r="J369">
        <v>1</v>
      </c>
      <c r="L369">
        <v>1</v>
      </c>
      <c r="M369">
        <v>22</v>
      </c>
      <c r="N369">
        <v>2</v>
      </c>
      <c r="O369">
        <v>4</v>
      </c>
      <c r="P369">
        <v>1</v>
      </c>
      <c r="Q369">
        <v>7</v>
      </c>
      <c r="R369">
        <v>1</v>
      </c>
      <c r="S369">
        <v>7</v>
      </c>
      <c r="T369">
        <v>4</v>
      </c>
      <c r="U369">
        <v>7</v>
      </c>
      <c r="V369">
        <v>1</v>
      </c>
      <c r="W369">
        <v>7</v>
      </c>
      <c r="X369">
        <v>4</v>
      </c>
      <c r="Y369">
        <v>1998</v>
      </c>
      <c r="Z369">
        <v>1</v>
      </c>
      <c r="AA369">
        <v>3</v>
      </c>
      <c r="AE369">
        <v>2</v>
      </c>
      <c r="AF369">
        <v>2</v>
      </c>
      <c r="AG369">
        <v>2</v>
      </c>
      <c r="AH369">
        <v>2</v>
      </c>
      <c r="AM369">
        <v>1</v>
      </c>
      <c r="AO369">
        <v>5</v>
      </c>
      <c r="AP369">
        <v>1</v>
      </c>
      <c r="AU369">
        <v>1</v>
      </c>
      <c r="AX369">
        <v>1</v>
      </c>
      <c r="BD369">
        <v>1</v>
      </c>
      <c r="BE369" t="s">
        <v>58</v>
      </c>
      <c r="BF369">
        <f>VLOOKUP($C369,'TIPI Scoring'!$C$1:$AB$1213,22,FALSE)</f>
        <v>4</v>
      </c>
      <c r="BG369">
        <f>VLOOKUP($C369,'TIPI Scoring'!$C$1:$AB$1213,23,FALSE)</f>
        <v>7</v>
      </c>
      <c r="BH369">
        <f>VLOOKUP($C369,'TIPI Scoring'!$C$1:$AB$1213,24,FALSE)</f>
        <v>7</v>
      </c>
      <c r="BI369">
        <f>VLOOKUP($C369,'TIPI Scoring'!$C$1:$AB$1213,25,FALSE)</f>
        <v>7</v>
      </c>
      <c r="BJ369">
        <f>VLOOKUP($C369,'TIPI Scoring'!$C$1:$AB$1213,26,FALSE)</f>
        <v>5.5</v>
      </c>
      <c r="BK369" t="s">
        <v>1651</v>
      </c>
      <c r="BL369" t="s">
        <v>1648</v>
      </c>
      <c r="BM369" t="s">
        <v>1648</v>
      </c>
      <c r="BN369" t="s">
        <v>1648</v>
      </c>
      <c r="BO369" t="s">
        <v>1650</v>
      </c>
      <c r="BP369">
        <v>8</v>
      </c>
    </row>
    <row r="370" spans="1:68" x14ac:dyDescent="0.2">
      <c r="A370">
        <v>369</v>
      </c>
      <c r="B370" s="2">
        <v>44095.84946759259</v>
      </c>
      <c r="C370" t="s">
        <v>509</v>
      </c>
      <c r="D370">
        <v>70</v>
      </c>
      <c r="E370">
        <v>42</v>
      </c>
      <c r="F370">
        <v>1</v>
      </c>
      <c r="G370">
        <v>1</v>
      </c>
      <c r="H370">
        <v>4</v>
      </c>
      <c r="I370">
        <v>1</v>
      </c>
      <c r="J370">
        <v>5</v>
      </c>
      <c r="K370" t="s">
        <v>510</v>
      </c>
      <c r="L370">
        <v>2</v>
      </c>
      <c r="M370">
        <v>26</v>
      </c>
      <c r="N370">
        <v>2</v>
      </c>
      <c r="O370">
        <v>7</v>
      </c>
      <c r="P370">
        <v>4</v>
      </c>
      <c r="Q370">
        <v>7</v>
      </c>
      <c r="R370">
        <v>5</v>
      </c>
      <c r="S370">
        <v>6</v>
      </c>
      <c r="T370">
        <v>1</v>
      </c>
      <c r="U370">
        <v>7</v>
      </c>
      <c r="V370">
        <v>2</v>
      </c>
      <c r="W370">
        <v>7</v>
      </c>
      <c r="X370">
        <v>1</v>
      </c>
      <c r="Y370">
        <v>2012</v>
      </c>
      <c r="Z370">
        <v>3</v>
      </c>
      <c r="AA370">
        <v>13</v>
      </c>
      <c r="AD370" t="s">
        <v>511</v>
      </c>
      <c r="AE370">
        <v>2</v>
      </c>
      <c r="AF370">
        <v>2</v>
      </c>
      <c r="AG370">
        <v>2</v>
      </c>
      <c r="AH370">
        <v>2</v>
      </c>
      <c r="AI370">
        <v>1</v>
      </c>
      <c r="AO370">
        <v>3</v>
      </c>
      <c r="AP370">
        <v>1</v>
      </c>
      <c r="AT370">
        <v>1</v>
      </c>
      <c r="AX370">
        <v>1</v>
      </c>
      <c r="AZ370">
        <v>1</v>
      </c>
      <c r="BC370">
        <v>1</v>
      </c>
      <c r="BE370" t="s">
        <v>61</v>
      </c>
      <c r="BF370">
        <f>VLOOKUP($C370,'TIPI Scoring'!$C$1:$AB$1213,22,FALSE)</f>
        <v>7</v>
      </c>
      <c r="BG370">
        <f>VLOOKUP($C370,'TIPI Scoring'!$C$1:$AB$1213,23,FALSE)</f>
        <v>5.5</v>
      </c>
      <c r="BH370">
        <f>VLOOKUP($C370,'TIPI Scoring'!$C$1:$AB$1213,24,FALSE)</f>
        <v>6.5</v>
      </c>
      <c r="BI370">
        <f>VLOOKUP($C370,'TIPI Scoring'!$C$1:$AB$1213,25,FALSE)</f>
        <v>5</v>
      </c>
      <c r="BJ370">
        <f>VLOOKUP($C370,'TIPI Scoring'!$C$1:$AB$1213,26,FALSE)</f>
        <v>6.5</v>
      </c>
      <c r="BK370" t="s">
        <v>1648</v>
      </c>
      <c r="BL370" t="s">
        <v>1650</v>
      </c>
      <c r="BM370" t="s">
        <v>1650</v>
      </c>
      <c r="BN370" t="s">
        <v>1650</v>
      </c>
      <c r="BO370" t="s">
        <v>1648</v>
      </c>
      <c r="BP370">
        <v>4</v>
      </c>
    </row>
    <row r="371" spans="1:68" x14ac:dyDescent="0.2">
      <c r="A371">
        <v>370</v>
      </c>
      <c r="B371" s="2">
        <v>44095.854120370372</v>
      </c>
      <c r="C371" t="s">
        <v>512</v>
      </c>
      <c r="D371">
        <v>65</v>
      </c>
      <c r="E371">
        <v>40</v>
      </c>
      <c r="F371">
        <v>1</v>
      </c>
      <c r="G371">
        <v>1</v>
      </c>
      <c r="H371">
        <v>2</v>
      </c>
      <c r="I371">
        <v>0</v>
      </c>
      <c r="J371">
        <v>1</v>
      </c>
      <c r="L371">
        <v>2</v>
      </c>
      <c r="M371">
        <v>3</v>
      </c>
      <c r="N371">
        <v>2</v>
      </c>
      <c r="O371">
        <v>2</v>
      </c>
      <c r="P371">
        <v>5</v>
      </c>
      <c r="Q371">
        <v>6</v>
      </c>
      <c r="R371">
        <v>5</v>
      </c>
      <c r="S371">
        <v>5</v>
      </c>
      <c r="T371">
        <v>5</v>
      </c>
      <c r="U371">
        <v>6</v>
      </c>
      <c r="V371">
        <v>2</v>
      </c>
      <c r="W371">
        <v>6</v>
      </c>
      <c r="X371">
        <v>1</v>
      </c>
      <c r="Y371">
        <v>2017</v>
      </c>
      <c r="Z371">
        <v>2</v>
      </c>
      <c r="AA371">
        <v>13</v>
      </c>
      <c r="AD371" t="s">
        <v>80</v>
      </c>
      <c r="AE371">
        <v>3</v>
      </c>
      <c r="AF371">
        <v>2</v>
      </c>
      <c r="AG371">
        <v>2</v>
      </c>
      <c r="AH371">
        <v>3</v>
      </c>
      <c r="AM371">
        <v>1</v>
      </c>
      <c r="AO371">
        <v>5</v>
      </c>
      <c r="AQ371">
        <v>1</v>
      </c>
      <c r="AT371">
        <v>1</v>
      </c>
      <c r="AX371">
        <v>1</v>
      </c>
      <c r="AZ371">
        <v>1</v>
      </c>
      <c r="BA371">
        <v>1</v>
      </c>
      <c r="BE371" t="s">
        <v>61</v>
      </c>
      <c r="BF371">
        <f>VLOOKUP($C371,'TIPI Scoring'!$C$1:$AB$1213,22,FALSE)</f>
        <v>2.5</v>
      </c>
      <c r="BG371">
        <f>VLOOKUP($C371,'TIPI Scoring'!$C$1:$AB$1213,23,FALSE)</f>
        <v>4.5</v>
      </c>
      <c r="BH371">
        <f>VLOOKUP($C371,'TIPI Scoring'!$C$1:$AB$1213,24,FALSE)</f>
        <v>6</v>
      </c>
      <c r="BI371">
        <f>VLOOKUP($C371,'TIPI Scoring'!$C$1:$AB$1213,25,FALSE)</f>
        <v>4.5</v>
      </c>
      <c r="BJ371">
        <f>VLOOKUP($C371,'TIPI Scoring'!$C$1:$AB$1213,26,FALSE)</f>
        <v>6</v>
      </c>
      <c r="BK371" t="s">
        <v>1649</v>
      </c>
      <c r="BL371" t="s">
        <v>1651</v>
      </c>
      <c r="BM371" t="s">
        <v>1650</v>
      </c>
      <c r="BN371" t="s">
        <v>1651</v>
      </c>
      <c r="BO371" t="s">
        <v>1650</v>
      </c>
      <c r="BP371">
        <v>3</v>
      </c>
    </row>
    <row r="372" spans="1:68" x14ac:dyDescent="0.2">
      <c r="A372">
        <v>371</v>
      </c>
      <c r="B372" s="2">
        <v>44095.86546296296</v>
      </c>
      <c r="C372" t="s">
        <v>513</v>
      </c>
      <c r="D372">
        <v>57</v>
      </c>
      <c r="E372">
        <v>39</v>
      </c>
      <c r="F372">
        <v>1</v>
      </c>
      <c r="G372">
        <v>1</v>
      </c>
      <c r="H372">
        <v>2</v>
      </c>
      <c r="I372">
        <v>0</v>
      </c>
      <c r="J372">
        <v>4</v>
      </c>
      <c r="L372">
        <v>2</v>
      </c>
      <c r="M372">
        <v>2</v>
      </c>
      <c r="N372">
        <v>2</v>
      </c>
      <c r="O372">
        <v>6</v>
      </c>
      <c r="P372">
        <v>6</v>
      </c>
      <c r="Q372">
        <v>6</v>
      </c>
      <c r="R372">
        <v>7</v>
      </c>
      <c r="S372">
        <v>5</v>
      </c>
      <c r="T372">
        <v>7</v>
      </c>
      <c r="U372">
        <v>6</v>
      </c>
      <c r="V372">
        <v>6</v>
      </c>
      <c r="W372">
        <v>7</v>
      </c>
      <c r="X372">
        <v>6</v>
      </c>
      <c r="Y372">
        <v>2000</v>
      </c>
      <c r="Z372">
        <v>1</v>
      </c>
      <c r="AA372">
        <v>3</v>
      </c>
      <c r="AE372">
        <v>3</v>
      </c>
      <c r="AF372">
        <v>3</v>
      </c>
      <c r="AG372">
        <v>3</v>
      </c>
      <c r="AH372">
        <v>3</v>
      </c>
      <c r="AI372">
        <v>1</v>
      </c>
      <c r="AO372">
        <v>1</v>
      </c>
      <c r="AQ372">
        <v>1</v>
      </c>
      <c r="AW372">
        <v>1</v>
      </c>
      <c r="AZ372">
        <v>1</v>
      </c>
      <c r="BE372" t="s">
        <v>58</v>
      </c>
      <c r="BF372">
        <f>VLOOKUP($C372,'TIPI Scoring'!$C$1:$AB$1213,22,FALSE)</f>
        <v>3.5</v>
      </c>
      <c r="BG372">
        <f>VLOOKUP($C372,'TIPI Scoring'!$C$1:$AB$1213,23,FALSE)</f>
        <v>4</v>
      </c>
      <c r="BH372">
        <f>VLOOKUP($C372,'TIPI Scoring'!$C$1:$AB$1213,24,FALSE)</f>
        <v>4</v>
      </c>
      <c r="BI372">
        <f>VLOOKUP($C372,'TIPI Scoring'!$C$1:$AB$1213,25,FALSE)</f>
        <v>4</v>
      </c>
      <c r="BJ372">
        <f>VLOOKUP($C372,'TIPI Scoring'!$C$1:$AB$1213,26,FALSE)</f>
        <v>3.5</v>
      </c>
      <c r="BK372" t="s">
        <v>1651</v>
      </c>
      <c r="BL372" t="s">
        <v>1649</v>
      </c>
      <c r="BM372" t="s">
        <v>1649</v>
      </c>
      <c r="BN372" t="s">
        <v>1651</v>
      </c>
      <c r="BO372" t="s">
        <v>1649</v>
      </c>
      <c r="BP372">
        <v>1</v>
      </c>
    </row>
    <row r="373" spans="1:68" x14ac:dyDescent="0.2">
      <c r="A373">
        <v>372</v>
      </c>
      <c r="B373" s="2">
        <v>44095.867581018516</v>
      </c>
      <c r="C373" t="s">
        <v>514</v>
      </c>
      <c r="D373">
        <v>70</v>
      </c>
      <c r="E373">
        <v>42</v>
      </c>
      <c r="F373">
        <v>2</v>
      </c>
      <c r="G373">
        <v>1</v>
      </c>
      <c r="H373">
        <v>2</v>
      </c>
      <c r="I373">
        <v>0</v>
      </c>
      <c r="J373">
        <v>1</v>
      </c>
      <c r="L373">
        <v>2</v>
      </c>
      <c r="M373">
        <v>15</v>
      </c>
      <c r="N373">
        <v>2</v>
      </c>
      <c r="O373">
        <v>3</v>
      </c>
      <c r="P373">
        <v>3</v>
      </c>
      <c r="Q373">
        <v>6</v>
      </c>
      <c r="R373">
        <v>3</v>
      </c>
      <c r="S373">
        <v>6</v>
      </c>
      <c r="T373">
        <v>6</v>
      </c>
      <c r="U373">
        <v>6</v>
      </c>
      <c r="V373">
        <v>3</v>
      </c>
      <c r="W373">
        <v>5</v>
      </c>
      <c r="X373">
        <v>3</v>
      </c>
      <c r="Y373">
        <v>2017</v>
      </c>
      <c r="Z373">
        <v>3</v>
      </c>
      <c r="AA373">
        <v>1</v>
      </c>
      <c r="AE373">
        <v>1</v>
      </c>
      <c r="AF373">
        <v>2</v>
      </c>
      <c r="AG373">
        <v>1</v>
      </c>
      <c r="AH373">
        <v>1</v>
      </c>
      <c r="AN373">
        <v>1</v>
      </c>
      <c r="AO373">
        <v>5</v>
      </c>
      <c r="AT373">
        <v>1</v>
      </c>
      <c r="AW373">
        <v>1</v>
      </c>
      <c r="AX373">
        <v>1</v>
      </c>
      <c r="BA373">
        <v>1</v>
      </c>
      <c r="BC373">
        <v>1</v>
      </c>
      <c r="BE373" t="s">
        <v>61</v>
      </c>
      <c r="BF373">
        <f>VLOOKUP($C373,'TIPI Scoring'!$C$1:$AB$1213,22,FALSE)</f>
        <v>2.5</v>
      </c>
      <c r="BG373">
        <f>VLOOKUP($C373,'TIPI Scoring'!$C$1:$AB$1213,23,FALSE)</f>
        <v>5.5</v>
      </c>
      <c r="BH373">
        <f>VLOOKUP($C373,'TIPI Scoring'!$C$1:$AB$1213,24,FALSE)</f>
        <v>5.5</v>
      </c>
      <c r="BI373">
        <f>VLOOKUP($C373,'TIPI Scoring'!$C$1:$AB$1213,25,FALSE)</f>
        <v>5</v>
      </c>
      <c r="BJ373">
        <f>VLOOKUP($C373,'TIPI Scoring'!$C$1:$AB$1213,26,FALSE)</f>
        <v>5.5</v>
      </c>
      <c r="BK373" t="s">
        <v>1649</v>
      </c>
      <c r="BL373" t="s">
        <v>1650</v>
      </c>
      <c r="BM373" t="s">
        <v>1650</v>
      </c>
      <c r="BN373" t="s">
        <v>1650</v>
      </c>
      <c r="BO373" t="s">
        <v>1650</v>
      </c>
      <c r="BP373">
        <v>3</v>
      </c>
    </row>
    <row r="374" spans="1:68" x14ac:dyDescent="0.2">
      <c r="A374">
        <v>373</v>
      </c>
      <c r="B374" s="2">
        <v>44095.880856481483</v>
      </c>
      <c r="C374" t="s">
        <v>515</v>
      </c>
      <c r="D374">
        <v>46</v>
      </c>
      <c r="E374">
        <v>35</v>
      </c>
      <c r="F374">
        <v>1</v>
      </c>
      <c r="G374">
        <v>1</v>
      </c>
      <c r="H374">
        <v>2</v>
      </c>
      <c r="I374">
        <v>1</v>
      </c>
      <c r="J374">
        <v>1</v>
      </c>
      <c r="L374">
        <v>1</v>
      </c>
      <c r="M374">
        <v>16</v>
      </c>
      <c r="N374">
        <v>2</v>
      </c>
      <c r="O374">
        <v>6</v>
      </c>
      <c r="P374">
        <v>5</v>
      </c>
      <c r="Q374">
        <v>6</v>
      </c>
      <c r="R374">
        <v>5</v>
      </c>
      <c r="S374">
        <v>6</v>
      </c>
      <c r="T374">
        <v>2</v>
      </c>
      <c r="U374">
        <v>6</v>
      </c>
      <c r="V374">
        <v>1</v>
      </c>
      <c r="W374">
        <v>6</v>
      </c>
      <c r="X374">
        <v>1</v>
      </c>
      <c r="Y374">
        <v>2004</v>
      </c>
      <c r="Z374">
        <v>1</v>
      </c>
      <c r="AA374">
        <v>14</v>
      </c>
      <c r="AE374">
        <v>2</v>
      </c>
      <c r="AF374">
        <v>2</v>
      </c>
      <c r="AG374">
        <v>2</v>
      </c>
      <c r="AH374">
        <v>2</v>
      </c>
      <c r="AN374">
        <v>1</v>
      </c>
      <c r="AO374">
        <v>3</v>
      </c>
      <c r="AY374">
        <v>1</v>
      </c>
      <c r="BD374">
        <v>1</v>
      </c>
      <c r="BE374" t="s">
        <v>63</v>
      </c>
      <c r="BF374">
        <f>VLOOKUP($C374,'TIPI Scoring'!$C$1:$AB$1213,22,FALSE)</f>
        <v>6</v>
      </c>
      <c r="BG374">
        <f>VLOOKUP($C374,'TIPI Scoring'!$C$1:$AB$1213,23,FALSE)</f>
        <v>4.5</v>
      </c>
      <c r="BH374">
        <f>VLOOKUP($C374,'TIPI Scoring'!$C$1:$AB$1213,24,FALSE)</f>
        <v>6.5</v>
      </c>
      <c r="BI374">
        <f>VLOOKUP($C374,'TIPI Scoring'!$C$1:$AB$1213,25,FALSE)</f>
        <v>4.5</v>
      </c>
      <c r="BJ374">
        <f>VLOOKUP($C374,'TIPI Scoring'!$C$1:$AB$1213,26,FALSE)</f>
        <v>6.5</v>
      </c>
      <c r="BK374" t="s">
        <v>1648</v>
      </c>
      <c r="BL374" t="s">
        <v>1651</v>
      </c>
      <c r="BM374" t="s">
        <v>1650</v>
      </c>
      <c r="BN374" t="s">
        <v>1651</v>
      </c>
      <c r="BO374" t="s">
        <v>1648</v>
      </c>
      <c r="BP374">
        <v>4</v>
      </c>
    </row>
    <row r="375" spans="1:68" x14ac:dyDescent="0.2">
      <c r="A375">
        <v>374</v>
      </c>
      <c r="B375" s="2">
        <v>44095.886747685188</v>
      </c>
      <c r="C375" t="s">
        <v>516</v>
      </c>
      <c r="D375">
        <v>63</v>
      </c>
      <c r="E375">
        <v>35</v>
      </c>
      <c r="F375">
        <v>1</v>
      </c>
      <c r="G375">
        <v>1</v>
      </c>
      <c r="H375">
        <v>2</v>
      </c>
      <c r="I375">
        <v>0</v>
      </c>
      <c r="J375">
        <v>1</v>
      </c>
      <c r="L375">
        <v>2</v>
      </c>
      <c r="M375">
        <v>10</v>
      </c>
      <c r="N375">
        <v>2</v>
      </c>
      <c r="O375">
        <v>6</v>
      </c>
      <c r="P375">
        <v>2</v>
      </c>
      <c r="Q375">
        <v>7</v>
      </c>
      <c r="R375">
        <v>2</v>
      </c>
      <c r="S375">
        <v>5</v>
      </c>
      <c r="T375">
        <v>2</v>
      </c>
      <c r="U375">
        <v>5</v>
      </c>
      <c r="V375">
        <v>1</v>
      </c>
      <c r="W375">
        <v>6</v>
      </c>
      <c r="X375">
        <v>4</v>
      </c>
      <c r="Y375">
        <v>2020</v>
      </c>
      <c r="Z375">
        <v>3</v>
      </c>
      <c r="AA375">
        <v>7</v>
      </c>
      <c r="AE375">
        <v>2</v>
      </c>
      <c r="AF375">
        <v>2</v>
      </c>
      <c r="AG375">
        <v>2</v>
      </c>
      <c r="AH375">
        <v>2</v>
      </c>
      <c r="AJ375">
        <v>1</v>
      </c>
      <c r="AO375">
        <v>5</v>
      </c>
      <c r="AP375">
        <v>1</v>
      </c>
      <c r="AV375">
        <v>1</v>
      </c>
      <c r="AY375">
        <v>1</v>
      </c>
      <c r="AZ375">
        <v>1</v>
      </c>
      <c r="BE375" t="s">
        <v>63</v>
      </c>
      <c r="BF375">
        <f>VLOOKUP($C375,'TIPI Scoring'!$C$1:$AB$1213,22,FALSE)</f>
        <v>6</v>
      </c>
      <c r="BG375">
        <f>VLOOKUP($C375,'TIPI Scoring'!$C$1:$AB$1213,23,FALSE)</f>
        <v>5.5</v>
      </c>
      <c r="BH375">
        <f>VLOOKUP($C375,'TIPI Scoring'!$C$1:$AB$1213,24,FALSE)</f>
        <v>7</v>
      </c>
      <c r="BI375">
        <f>VLOOKUP($C375,'TIPI Scoring'!$C$1:$AB$1213,25,FALSE)</f>
        <v>6</v>
      </c>
      <c r="BJ375">
        <f>VLOOKUP($C375,'TIPI Scoring'!$C$1:$AB$1213,26,FALSE)</f>
        <v>4.5</v>
      </c>
      <c r="BK375" t="s">
        <v>1648</v>
      </c>
      <c r="BL375" t="s">
        <v>1650</v>
      </c>
      <c r="BM375" t="s">
        <v>1648</v>
      </c>
      <c r="BN375" t="s">
        <v>1650</v>
      </c>
      <c r="BO375" t="s">
        <v>1651</v>
      </c>
      <c r="BP375">
        <v>4</v>
      </c>
    </row>
    <row r="376" spans="1:68" x14ac:dyDescent="0.2">
      <c r="A376">
        <v>375</v>
      </c>
      <c r="B376" s="2">
        <v>44095.887175925927</v>
      </c>
      <c r="C376" t="s">
        <v>517</v>
      </c>
      <c r="D376">
        <v>25</v>
      </c>
      <c r="E376">
        <v>30</v>
      </c>
      <c r="F376">
        <v>1</v>
      </c>
      <c r="G376">
        <v>1</v>
      </c>
      <c r="H376">
        <v>2</v>
      </c>
      <c r="I376">
        <v>1</v>
      </c>
      <c r="J376">
        <v>1</v>
      </c>
      <c r="L376">
        <v>1</v>
      </c>
      <c r="M376">
        <v>0</v>
      </c>
      <c r="N376">
        <v>1</v>
      </c>
      <c r="O376">
        <v>4</v>
      </c>
      <c r="P376">
        <v>4</v>
      </c>
      <c r="Q376">
        <v>4</v>
      </c>
      <c r="R376">
        <v>5</v>
      </c>
      <c r="S376">
        <v>4</v>
      </c>
      <c r="T376">
        <v>4</v>
      </c>
      <c r="U376">
        <v>6</v>
      </c>
      <c r="V376">
        <v>4</v>
      </c>
      <c r="W376">
        <v>5</v>
      </c>
      <c r="X376">
        <v>4</v>
      </c>
      <c r="Y376">
        <v>2019</v>
      </c>
      <c r="Z376">
        <v>1</v>
      </c>
      <c r="AA376">
        <v>1</v>
      </c>
      <c r="AE376">
        <v>1</v>
      </c>
      <c r="AF376">
        <v>1</v>
      </c>
      <c r="AG376">
        <v>1</v>
      </c>
      <c r="AH376">
        <v>1</v>
      </c>
      <c r="AI376">
        <v>1</v>
      </c>
      <c r="AO376">
        <v>1</v>
      </c>
      <c r="AP376">
        <v>1</v>
      </c>
      <c r="BA376">
        <v>1</v>
      </c>
      <c r="BE376" t="s">
        <v>58</v>
      </c>
      <c r="BF376">
        <f>VLOOKUP($C376,'TIPI Scoring'!$C$1:$AB$1213,22,FALSE)</f>
        <v>4</v>
      </c>
      <c r="BG376">
        <f>VLOOKUP($C376,'TIPI Scoring'!$C$1:$AB$1213,23,FALSE)</f>
        <v>5</v>
      </c>
      <c r="BH376">
        <f>VLOOKUP($C376,'TIPI Scoring'!$C$1:$AB$1213,24,FALSE)</f>
        <v>4</v>
      </c>
      <c r="BI376">
        <f>VLOOKUP($C376,'TIPI Scoring'!$C$1:$AB$1213,25,FALSE)</f>
        <v>4</v>
      </c>
      <c r="BJ376">
        <f>VLOOKUP($C376,'TIPI Scoring'!$C$1:$AB$1213,26,FALSE)</f>
        <v>4</v>
      </c>
      <c r="BK376" t="s">
        <v>1651</v>
      </c>
      <c r="BL376" t="s">
        <v>1651</v>
      </c>
      <c r="BM376" t="s">
        <v>1649</v>
      </c>
      <c r="BN376" t="s">
        <v>1651</v>
      </c>
      <c r="BO376" t="s">
        <v>1649</v>
      </c>
      <c r="BP376">
        <v>1</v>
      </c>
    </row>
    <row r="377" spans="1:68" x14ac:dyDescent="0.2">
      <c r="A377">
        <v>376</v>
      </c>
      <c r="B377" s="2">
        <v>44095.897523148145</v>
      </c>
      <c r="C377" t="s">
        <v>518</v>
      </c>
      <c r="D377">
        <v>61</v>
      </c>
      <c r="E377">
        <v>50</v>
      </c>
      <c r="F377">
        <v>2</v>
      </c>
      <c r="G377">
        <v>1</v>
      </c>
      <c r="H377">
        <v>2</v>
      </c>
      <c r="I377">
        <v>0</v>
      </c>
      <c r="J377">
        <v>1</v>
      </c>
      <c r="L377">
        <v>2</v>
      </c>
      <c r="M377">
        <v>3</v>
      </c>
      <c r="N377">
        <v>2</v>
      </c>
      <c r="O377">
        <v>5</v>
      </c>
      <c r="P377">
        <v>1</v>
      </c>
      <c r="Q377">
        <v>7</v>
      </c>
      <c r="R377">
        <v>1</v>
      </c>
      <c r="S377">
        <v>4</v>
      </c>
      <c r="T377">
        <v>4</v>
      </c>
      <c r="U377">
        <v>7</v>
      </c>
      <c r="V377">
        <v>1</v>
      </c>
      <c r="W377">
        <v>6</v>
      </c>
      <c r="X377">
        <v>1</v>
      </c>
      <c r="Y377">
        <v>2017</v>
      </c>
      <c r="Z377">
        <v>3</v>
      </c>
      <c r="AA377">
        <v>11</v>
      </c>
      <c r="AB377" t="s">
        <v>519</v>
      </c>
      <c r="AE377">
        <v>2</v>
      </c>
      <c r="AF377">
        <v>2</v>
      </c>
      <c r="AG377">
        <v>2</v>
      </c>
      <c r="AH377">
        <v>3</v>
      </c>
      <c r="AN377">
        <v>1</v>
      </c>
      <c r="AO377">
        <v>6</v>
      </c>
      <c r="AT377">
        <v>1</v>
      </c>
      <c r="AW377">
        <v>1</v>
      </c>
      <c r="BA377">
        <v>1</v>
      </c>
      <c r="BE377" t="s">
        <v>63</v>
      </c>
      <c r="BF377">
        <f>VLOOKUP($C377,'TIPI Scoring'!$C$1:$AB$1213,22,FALSE)</f>
        <v>4.5</v>
      </c>
      <c r="BG377">
        <f>VLOOKUP($C377,'TIPI Scoring'!$C$1:$AB$1213,23,FALSE)</f>
        <v>7</v>
      </c>
      <c r="BH377">
        <f>VLOOKUP($C377,'TIPI Scoring'!$C$1:$AB$1213,24,FALSE)</f>
        <v>7</v>
      </c>
      <c r="BI377">
        <f>VLOOKUP($C377,'TIPI Scoring'!$C$1:$AB$1213,25,FALSE)</f>
        <v>6.5</v>
      </c>
      <c r="BJ377">
        <f>VLOOKUP($C377,'TIPI Scoring'!$C$1:$AB$1213,26,FALSE)</f>
        <v>5.5</v>
      </c>
      <c r="BK377" t="s">
        <v>1650</v>
      </c>
      <c r="BL377" t="s">
        <v>1648</v>
      </c>
      <c r="BM377" t="s">
        <v>1648</v>
      </c>
      <c r="BN377" t="s">
        <v>1648</v>
      </c>
      <c r="BO377" t="s">
        <v>1650</v>
      </c>
      <c r="BP377">
        <v>8</v>
      </c>
    </row>
    <row r="378" spans="1:68" x14ac:dyDescent="0.2">
      <c r="A378">
        <v>377</v>
      </c>
      <c r="B378" s="2">
        <v>44095.900891203702</v>
      </c>
      <c r="C378" t="s">
        <v>520</v>
      </c>
      <c r="D378">
        <v>34</v>
      </c>
      <c r="E378">
        <v>3</v>
      </c>
      <c r="F378">
        <v>1</v>
      </c>
      <c r="G378">
        <v>1</v>
      </c>
      <c r="H378">
        <v>1</v>
      </c>
      <c r="I378">
        <v>3</v>
      </c>
      <c r="J378">
        <v>1</v>
      </c>
      <c r="L378">
        <v>1</v>
      </c>
      <c r="M378">
        <v>2</v>
      </c>
      <c r="N378">
        <v>2</v>
      </c>
      <c r="O378">
        <v>7</v>
      </c>
      <c r="P378">
        <v>6</v>
      </c>
      <c r="Q378">
        <v>4</v>
      </c>
      <c r="R378">
        <v>6</v>
      </c>
      <c r="S378">
        <v>6</v>
      </c>
      <c r="T378">
        <v>7</v>
      </c>
      <c r="U378">
        <v>6</v>
      </c>
      <c r="V378">
        <v>2</v>
      </c>
      <c r="W378">
        <v>3</v>
      </c>
      <c r="X378">
        <v>1</v>
      </c>
      <c r="Y378">
        <v>2019</v>
      </c>
      <c r="Z378">
        <v>1</v>
      </c>
      <c r="AA378">
        <v>10</v>
      </c>
      <c r="AE378">
        <v>2</v>
      </c>
      <c r="AF378">
        <v>2</v>
      </c>
      <c r="AG378">
        <v>1</v>
      </c>
      <c r="AH378">
        <v>2</v>
      </c>
      <c r="AN378">
        <v>1</v>
      </c>
      <c r="AO378">
        <v>3</v>
      </c>
      <c r="AT378">
        <v>1</v>
      </c>
      <c r="AU378">
        <v>1</v>
      </c>
      <c r="AW378">
        <v>1</v>
      </c>
      <c r="AZ378">
        <v>1</v>
      </c>
      <c r="BA378">
        <v>1</v>
      </c>
      <c r="BB378">
        <v>1</v>
      </c>
      <c r="BC378">
        <v>1</v>
      </c>
      <c r="BE378" t="s">
        <v>66</v>
      </c>
      <c r="BF378">
        <f>VLOOKUP($C378,'TIPI Scoring'!$C$1:$AB$1213,22,FALSE)</f>
        <v>4</v>
      </c>
      <c r="BG378">
        <f>VLOOKUP($C378,'TIPI Scoring'!$C$1:$AB$1213,23,FALSE)</f>
        <v>4</v>
      </c>
      <c r="BH378">
        <f>VLOOKUP($C378,'TIPI Scoring'!$C$1:$AB$1213,24,FALSE)</f>
        <v>5</v>
      </c>
      <c r="BI378">
        <f>VLOOKUP($C378,'TIPI Scoring'!$C$1:$AB$1213,25,FALSE)</f>
        <v>2.5</v>
      </c>
      <c r="BJ378">
        <f>VLOOKUP($C378,'TIPI Scoring'!$C$1:$AB$1213,26,FALSE)</f>
        <v>6.5</v>
      </c>
      <c r="BK378" t="s">
        <v>1651</v>
      </c>
      <c r="BL378" t="s">
        <v>1649</v>
      </c>
      <c r="BM378" t="s">
        <v>1651</v>
      </c>
      <c r="BN378" t="s">
        <v>1649</v>
      </c>
      <c r="BO378" t="s">
        <v>1648</v>
      </c>
      <c r="BP378">
        <v>7</v>
      </c>
    </row>
    <row r="379" spans="1:68" x14ac:dyDescent="0.2">
      <c r="A379">
        <v>378</v>
      </c>
      <c r="B379" s="2">
        <v>44095.90902777778</v>
      </c>
      <c r="C379" t="s">
        <v>521</v>
      </c>
      <c r="D379">
        <v>50</v>
      </c>
      <c r="E379">
        <v>43</v>
      </c>
      <c r="F379">
        <v>2</v>
      </c>
      <c r="G379">
        <v>1</v>
      </c>
      <c r="H379">
        <v>5</v>
      </c>
      <c r="I379">
        <v>1</v>
      </c>
      <c r="J379">
        <v>1</v>
      </c>
      <c r="L379">
        <v>1</v>
      </c>
      <c r="M379">
        <v>0</v>
      </c>
      <c r="N379">
        <v>1</v>
      </c>
      <c r="O379">
        <v>6</v>
      </c>
      <c r="P379">
        <v>7</v>
      </c>
      <c r="Q379">
        <v>7</v>
      </c>
      <c r="R379">
        <v>7</v>
      </c>
      <c r="S379">
        <v>6</v>
      </c>
      <c r="T379">
        <v>6</v>
      </c>
      <c r="U379">
        <v>6</v>
      </c>
      <c r="V379">
        <v>6</v>
      </c>
      <c r="W379">
        <v>6</v>
      </c>
      <c r="X379">
        <v>7</v>
      </c>
      <c r="Y379">
        <v>2019</v>
      </c>
      <c r="Z379">
        <v>1</v>
      </c>
      <c r="AA379">
        <v>1</v>
      </c>
      <c r="AE379">
        <v>1</v>
      </c>
      <c r="AF379">
        <v>1</v>
      </c>
      <c r="AG379">
        <v>1</v>
      </c>
      <c r="AH379">
        <v>1</v>
      </c>
      <c r="AI379">
        <v>1</v>
      </c>
      <c r="AO379">
        <v>2</v>
      </c>
      <c r="AQ379">
        <v>1</v>
      </c>
      <c r="AR379">
        <v>1</v>
      </c>
      <c r="AS379">
        <v>1</v>
      </c>
      <c r="BA379">
        <v>1</v>
      </c>
      <c r="BB379">
        <v>1</v>
      </c>
      <c r="BE379" t="s">
        <v>61</v>
      </c>
      <c r="BF379">
        <f>VLOOKUP($C379,'TIPI Scoring'!$C$1:$AB$1213,22,FALSE)</f>
        <v>4</v>
      </c>
      <c r="BG379">
        <f>VLOOKUP($C379,'TIPI Scoring'!$C$1:$AB$1213,23,FALSE)</f>
        <v>3.5</v>
      </c>
      <c r="BH379">
        <f>VLOOKUP($C379,'TIPI Scoring'!$C$1:$AB$1213,24,FALSE)</f>
        <v>4.5</v>
      </c>
      <c r="BI379">
        <f>VLOOKUP($C379,'TIPI Scoring'!$C$1:$AB$1213,25,FALSE)</f>
        <v>3.5</v>
      </c>
      <c r="BJ379">
        <f>VLOOKUP($C379,'TIPI Scoring'!$C$1:$AB$1213,26,FALSE)</f>
        <v>3.5</v>
      </c>
      <c r="BK379" t="s">
        <v>1651</v>
      </c>
      <c r="BL379" t="s">
        <v>1649</v>
      </c>
      <c r="BM379" t="s">
        <v>1651</v>
      </c>
      <c r="BN379" t="s">
        <v>1651</v>
      </c>
      <c r="BO379" t="s">
        <v>1649</v>
      </c>
      <c r="BP379">
        <v>1</v>
      </c>
    </row>
    <row r="380" spans="1:68" x14ac:dyDescent="0.2">
      <c r="A380">
        <v>379</v>
      </c>
      <c r="B380" s="2">
        <v>44095.909259259257</v>
      </c>
      <c r="C380" t="s">
        <v>522</v>
      </c>
      <c r="D380">
        <v>71</v>
      </c>
      <c r="E380">
        <v>29</v>
      </c>
      <c r="F380">
        <v>2</v>
      </c>
      <c r="G380">
        <v>1</v>
      </c>
      <c r="H380">
        <v>2</v>
      </c>
      <c r="I380">
        <v>0</v>
      </c>
      <c r="J380">
        <v>4</v>
      </c>
      <c r="L380">
        <v>1</v>
      </c>
      <c r="M380">
        <v>43</v>
      </c>
      <c r="N380">
        <v>2</v>
      </c>
      <c r="O380">
        <v>2</v>
      </c>
      <c r="P380">
        <v>4</v>
      </c>
      <c r="Q380">
        <v>6</v>
      </c>
      <c r="R380">
        <v>5</v>
      </c>
      <c r="S380">
        <v>4</v>
      </c>
      <c r="T380">
        <v>7</v>
      </c>
      <c r="U380">
        <v>6</v>
      </c>
      <c r="V380">
        <v>3</v>
      </c>
      <c r="W380">
        <v>5</v>
      </c>
      <c r="X380">
        <v>7</v>
      </c>
      <c r="Y380">
        <v>1999</v>
      </c>
      <c r="Z380">
        <v>3</v>
      </c>
      <c r="AA380">
        <v>10</v>
      </c>
      <c r="AE380">
        <v>2</v>
      </c>
      <c r="AF380">
        <v>2</v>
      </c>
      <c r="AG380">
        <v>2</v>
      </c>
      <c r="AH380">
        <v>2</v>
      </c>
      <c r="AN380">
        <v>1</v>
      </c>
      <c r="AO380">
        <v>2</v>
      </c>
      <c r="AP380">
        <v>1</v>
      </c>
      <c r="AY380">
        <v>1</v>
      </c>
      <c r="BA380">
        <v>1</v>
      </c>
      <c r="BE380" t="s">
        <v>58</v>
      </c>
      <c r="BF380">
        <f>VLOOKUP($C380,'TIPI Scoring'!$C$1:$AB$1213,22,FALSE)</f>
        <v>1.5</v>
      </c>
      <c r="BG380">
        <f>VLOOKUP($C380,'TIPI Scoring'!$C$1:$AB$1213,23,FALSE)</f>
        <v>5</v>
      </c>
      <c r="BH380">
        <f>VLOOKUP($C380,'TIPI Scoring'!$C$1:$AB$1213,24,FALSE)</f>
        <v>5.5</v>
      </c>
      <c r="BI380">
        <f>VLOOKUP($C380,'TIPI Scoring'!$C$1:$AB$1213,25,FALSE)</f>
        <v>4</v>
      </c>
      <c r="BJ380">
        <f>VLOOKUP($C380,'TIPI Scoring'!$C$1:$AB$1213,26,FALSE)</f>
        <v>2.5</v>
      </c>
      <c r="BK380" t="s">
        <v>1649</v>
      </c>
      <c r="BL380" t="s">
        <v>1651</v>
      </c>
      <c r="BM380" t="s">
        <v>1650</v>
      </c>
      <c r="BN380" t="s">
        <v>1651</v>
      </c>
      <c r="BO380" t="s">
        <v>1649</v>
      </c>
      <c r="BP380">
        <v>5</v>
      </c>
    </row>
    <row r="381" spans="1:68" x14ac:dyDescent="0.2">
      <c r="A381">
        <v>380</v>
      </c>
      <c r="B381" s="2">
        <v>44095.913113425922</v>
      </c>
      <c r="C381" t="s">
        <v>523</v>
      </c>
      <c r="D381">
        <v>59</v>
      </c>
      <c r="E381">
        <v>18</v>
      </c>
      <c r="F381">
        <v>1</v>
      </c>
      <c r="G381">
        <v>1</v>
      </c>
      <c r="H381">
        <v>2</v>
      </c>
      <c r="I381">
        <v>0</v>
      </c>
      <c r="J381">
        <v>1</v>
      </c>
      <c r="L381">
        <v>2</v>
      </c>
      <c r="M381">
        <v>26</v>
      </c>
      <c r="N381">
        <v>1</v>
      </c>
      <c r="O381">
        <v>5</v>
      </c>
      <c r="P381">
        <v>2</v>
      </c>
      <c r="Q381">
        <v>6</v>
      </c>
      <c r="R381">
        <v>2</v>
      </c>
      <c r="S381">
        <v>6</v>
      </c>
      <c r="T381">
        <v>3</v>
      </c>
      <c r="U381">
        <v>7</v>
      </c>
      <c r="V381">
        <v>1</v>
      </c>
      <c r="W381">
        <v>6</v>
      </c>
      <c r="X381">
        <v>2</v>
      </c>
      <c r="Y381">
        <v>2017</v>
      </c>
      <c r="Z381">
        <v>3</v>
      </c>
      <c r="AA381">
        <v>3</v>
      </c>
      <c r="AE381">
        <v>2</v>
      </c>
      <c r="AF381">
        <v>1</v>
      </c>
      <c r="AG381">
        <v>2</v>
      </c>
      <c r="AH381">
        <v>2</v>
      </c>
      <c r="AJ381">
        <v>1</v>
      </c>
      <c r="AO381">
        <v>1</v>
      </c>
      <c r="AP381">
        <v>1</v>
      </c>
      <c r="AV381">
        <v>1</v>
      </c>
      <c r="AX381">
        <v>1</v>
      </c>
      <c r="BD381">
        <v>1</v>
      </c>
      <c r="BE381" t="s">
        <v>61</v>
      </c>
      <c r="BF381">
        <f>VLOOKUP($C381,'TIPI Scoring'!$C$1:$AB$1213,22,FALSE)</f>
        <v>5</v>
      </c>
      <c r="BG381">
        <f>VLOOKUP($C381,'TIPI Scoring'!$C$1:$AB$1213,23,FALSE)</f>
        <v>6.5</v>
      </c>
      <c r="BH381">
        <f>VLOOKUP($C381,'TIPI Scoring'!$C$1:$AB$1213,24,FALSE)</f>
        <v>6.5</v>
      </c>
      <c r="BI381">
        <f>VLOOKUP($C381,'TIPI Scoring'!$C$1:$AB$1213,25,FALSE)</f>
        <v>6</v>
      </c>
      <c r="BJ381">
        <f>VLOOKUP($C381,'TIPI Scoring'!$C$1:$AB$1213,26,FALSE)</f>
        <v>6</v>
      </c>
      <c r="BK381" t="s">
        <v>1650</v>
      </c>
      <c r="BL381" t="s">
        <v>1648</v>
      </c>
      <c r="BM381" t="s">
        <v>1650</v>
      </c>
      <c r="BN381" t="s">
        <v>1650</v>
      </c>
      <c r="BO381" t="s">
        <v>1650</v>
      </c>
      <c r="BP381">
        <v>4</v>
      </c>
    </row>
    <row r="382" spans="1:68" x14ac:dyDescent="0.2">
      <c r="A382">
        <v>381</v>
      </c>
      <c r="B382" s="2">
        <v>44095.923032407409</v>
      </c>
      <c r="C382" t="s">
        <v>524</v>
      </c>
      <c r="D382">
        <v>30</v>
      </c>
      <c r="E382">
        <v>28</v>
      </c>
      <c r="F382">
        <v>1</v>
      </c>
      <c r="G382">
        <v>1</v>
      </c>
      <c r="H382">
        <v>1</v>
      </c>
      <c r="I382">
        <v>0</v>
      </c>
      <c r="J382">
        <v>1</v>
      </c>
      <c r="L382">
        <v>1</v>
      </c>
      <c r="M382">
        <v>1</v>
      </c>
      <c r="N382">
        <v>2</v>
      </c>
      <c r="O382">
        <v>5</v>
      </c>
      <c r="P382">
        <v>4</v>
      </c>
      <c r="Q382">
        <v>7</v>
      </c>
      <c r="R382">
        <v>1</v>
      </c>
      <c r="S382">
        <v>6</v>
      </c>
      <c r="T382">
        <v>3</v>
      </c>
      <c r="U382">
        <v>7</v>
      </c>
      <c r="V382">
        <v>1</v>
      </c>
      <c r="W382">
        <v>7</v>
      </c>
      <c r="X382">
        <v>4</v>
      </c>
      <c r="Y382">
        <v>2020</v>
      </c>
      <c r="Z382">
        <v>1</v>
      </c>
      <c r="AA382">
        <v>1</v>
      </c>
      <c r="AE382">
        <v>1</v>
      </c>
      <c r="AF382">
        <v>1</v>
      </c>
      <c r="AG382">
        <v>2</v>
      </c>
      <c r="AH382">
        <v>2</v>
      </c>
      <c r="AI382">
        <v>1</v>
      </c>
      <c r="AO382">
        <v>1</v>
      </c>
      <c r="AP382">
        <v>1</v>
      </c>
      <c r="AR382">
        <v>1</v>
      </c>
      <c r="AT382">
        <v>1</v>
      </c>
      <c r="AZ382">
        <v>1</v>
      </c>
      <c r="BE382" t="s">
        <v>66</v>
      </c>
      <c r="BF382">
        <f>VLOOKUP($C382,'TIPI Scoring'!$C$1:$AB$1213,22,FALSE)</f>
        <v>5</v>
      </c>
      <c r="BG382">
        <f>VLOOKUP($C382,'TIPI Scoring'!$C$1:$AB$1213,23,FALSE)</f>
        <v>5.5</v>
      </c>
      <c r="BH382">
        <f>VLOOKUP($C382,'TIPI Scoring'!$C$1:$AB$1213,24,FALSE)</f>
        <v>7</v>
      </c>
      <c r="BI382">
        <f>VLOOKUP($C382,'TIPI Scoring'!$C$1:$AB$1213,25,FALSE)</f>
        <v>7</v>
      </c>
      <c r="BJ382">
        <f>VLOOKUP($C382,'TIPI Scoring'!$C$1:$AB$1213,26,FALSE)</f>
        <v>5</v>
      </c>
      <c r="BK382" t="s">
        <v>1650</v>
      </c>
      <c r="BL382" t="s">
        <v>1650</v>
      </c>
      <c r="BM382" t="s">
        <v>1648</v>
      </c>
      <c r="BN382" t="s">
        <v>1648</v>
      </c>
      <c r="BO382" t="s">
        <v>1651</v>
      </c>
      <c r="BP382">
        <v>4</v>
      </c>
    </row>
    <row r="383" spans="1:68" x14ac:dyDescent="0.2">
      <c r="A383">
        <v>382</v>
      </c>
      <c r="B383" s="2">
        <v>44095.925532407404</v>
      </c>
      <c r="C383" t="s">
        <v>525</v>
      </c>
      <c r="D383">
        <v>55</v>
      </c>
      <c r="E383">
        <v>36</v>
      </c>
      <c r="F383">
        <v>1</v>
      </c>
      <c r="G383">
        <v>1</v>
      </c>
      <c r="H383">
        <v>2</v>
      </c>
      <c r="I383">
        <v>0</v>
      </c>
      <c r="J383">
        <v>1</v>
      </c>
      <c r="L383">
        <v>1</v>
      </c>
      <c r="M383">
        <v>19</v>
      </c>
      <c r="N383">
        <v>2</v>
      </c>
      <c r="O383">
        <v>3</v>
      </c>
      <c r="P383">
        <v>1</v>
      </c>
      <c r="Q383">
        <v>7</v>
      </c>
      <c r="R383">
        <v>2</v>
      </c>
      <c r="S383">
        <v>6</v>
      </c>
      <c r="T383">
        <v>6</v>
      </c>
      <c r="U383">
        <v>6</v>
      </c>
      <c r="V383">
        <v>1</v>
      </c>
      <c r="W383">
        <v>7</v>
      </c>
      <c r="X383">
        <v>2</v>
      </c>
      <c r="Y383">
        <v>2001</v>
      </c>
      <c r="Z383">
        <v>1</v>
      </c>
      <c r="AA383">
        <v>9</v>
      </c>
      <c r="AE383">
        <v>2</v>
      </c>
      <c r="AF383">
        <v>2</v>
      </c>
      <c r="AG383">
        <v>2</v>
      </c>
      <c r="AH383">
        <v>3</v>
      </c>
      <c r="AI383">
        <v>1</v>
      </c>
      <c r="AM383">
        <v>1</v>
      </c>
      <c r="AO383">
        <v>3</v>
      </c>
      <c r="AT383">
        <v>1</v>
      </c>
      <c r="AW383">
        <v>1</v>
      </c>
      <c r="AX383">
        <v>1</v>
      </c>
      <c r="BD383">
        <v>1</v>
      </c>
      <c r="BE383" t="s">
        <v>61</v>
      </c>
      <c r="BF383">
        <f>VLOOKUP($C383,'TIPI Scoring'!$C$1:$AB$1213,22,FALSE)</f>
        <v>2.5</v>
      </c>
      <c r="BG383">
        <f>VLOOKUP($C383,'TIPI Scoring'!$C$1:$AB$1213,23,FALSE)</f>
        <v>6.5</v>
      </c>
      <c r="BH383">
        <f>VLOOKUP($C383,'TIPI Scoring'!$C$1:$AB$1213,24,FALSE)</f>
        <v>7</v>
      </c>
      <c r="BI383">
        <f>VLOOKUP($C383,'TIPI Scoring'!$C$1:$AB$1213,25,FALSE)</f>
        <v>6.5</v>
      </c>
      <c r="BJ383">
        <f>VLOOKUP($C383,'TIPI Scoring'!$C$1:$AB$1213,26,FALSE)</f>
        <v>6</v>
      </c>
      <c r="BK383" t="s">
        <v>1649</v>
      </c>
      <c r="BL383" t="s">
        <v>1648</v>
      </c>
      <c r="BM383" t="s">
        <v>1648</v>
      </c>
      <c r="BN383" t="s">
        <v>1648</v>
      </c>
      <c r="BO383" t="s">
        <v>1650</v>
      </c>
      <c r="BP383">
        <v>8</v>
      </c>
    </row>
    <row r="384" spans="1:68" x14ac:dyDescent="0.2">
      <c r="A384">
        <v>383</v>
      </c>
      <c r="B384" s="2">
        <v>44095.929675925923</v>
      </c>
      <c r="C384" t="s">
        <v>526</v>
      </c>
      <c r="D384">
        <v>72</v>
      </c>
      <c r="E384">
        <v>9</v>
      </c>
      <c r="F384">
        <v>2</v>
      </c>
      <c r="G384">
        <v>1</v>
      </c>
      <c r="H384">
        <v>3</v>
      </c>
      <c r="I384">
        <v>1</v>
      </c>
      <c r="J384">
        <v>3</v>
      </c>
      <c r="L384">
        <v>1</v>
      </c>
      <c r="M384">
        <v>0</v>
      </c>
      <c r="N384">
        <v>1</v>
      </c>
      <c r="O384">
        <v>1</v>
      </c>
      <c r="P384">
        <v>4</v>
      </c>
      <c r="Q384">
        <v>5</v>
      </c>
      <c r="R384">
        <v>6</v>
      </c>
      <c r="S384">
        <v>3</v>
      </c>
      <c r="T384">
        <v>6</v>
      </c>
      <c r="U384">
        <v>7</v>
      </c>
      <c r="V384">
        <v>7</v>
      </c>
      <c r="W384">
        <v>2</v>
      </c>
      <c r="X384">
        <v>4</v>
      </c>
      <c r="Y384">
        <v>2005</v>
      </c>
      <c r="Z384">
        <v>2</v>
      </c>
      <c r="AA384">
        <v>4</v>
      </c>
      <c r="AE384">
        <v>1</v>
      </c>
      <c r="AF384">
        <v>2</v>
      </c>
      <c r="AG384">
        <v>1</v>
      </c>
      <c r="AH384">
        <v>1</v>
      </c>
      <c r="AJ384">
        <v>1</v>
      </c>
      <c r="AO384">
        <v>3</v>
      </c>
      <c r="AQ384">
        <v>1</v>
      </c>
      <c r="AS384">
        <v>1</v>
      </c>
      <c r="AV384">
        <v>1</v>
      </c>
      <c r="AZ384">
        <v>1</v>
      </c>
      <c r="BB384">
        <v>1</v>
      </c>
      <c r="BE384" t="s">
        <v>61</v>
      </c>
      <c r="BF384">
        <f>VLOOKUP($C384,'TIPI Scoring'!$C$1:$AB$1213,22,FALSE)</f>
        <v>1.5</v>
      </c>
      <c r="BG384">
        <f>VLOOKUP($C384,'TIPI Scoring'!$C$1:$AB$1213,23,FALSE)</f>
        <v>5.5</v>
      </c>
      <c r="BH384">
        <f>VLOOKUP($C384,'TIPI Scoring'!$C$1:$AB$1213,24,FALSE)</f>
        <v>3</v>
      </c>
      <c r="BI384">
        <f>VLOOKUP($C384,'TIPI Scoring'!$C$1:$AB$1213,25,FALSE)</f>
        <v>2</v>
      </c>
      <c r="BJ384">
        <f>VLOOKUP($C384,'TIPI Scoring'!$C$1:$AB$1213,26,FALSE)</f>
        <v>3.5</v>
      </c>
      <c r="BK384" t="s">
        <v>1649</v>
      </c>
      <c r="BL384" t="s">
        <v>1650</v>
      </c>
      <c r="BM384" t="s">
        <v>1649</v>
      </c>
      <c r="BN384" t="s">
        <v>1649</v>
      </c>
      <c r="BO384" t="s">
        <v>1649</v>
      </c>
      <c r="BP384">
        <v>5</v>
      </c>
    </row>
    <row r="385" spans="1:68" x14ac:dyDescent="0.2">
      <c r="A385">
        <v>384</v>
      </c>
      <c r="B385" s="2">
        <v>44095.948622685188</v>
      </c>
      <c r="C385" t="s">
        <v>527</v>
      </c>
      <c r="D385">
        <v>46</v>
      </c>
      <c r="E385">
        <v>43</v>
      </c>
      <c r="F385">
        <v>2</v>
      </c>
      <c r="G385">
        <v>1</v>
      </c>
      <c r="H385">
        <v>3</v>
      </c>
      <c r="I385">
        <v>0</v>
      </c>
      <c r="J385">
        <v>1</v>
      </c>
      <c r="L385">
        <v>2</v>
      </c>
      <c r="M385">
        <v>3</v>
      </c>
      <c r="N385">
        <v>2</v>
      </c>
      <c r="O385">
        <v>2</v>
      </c>
      <c r="P385">
        <v>1</v>
      </c>
      <c r="Q385">
        <v>7</v>
      </c>
      <c r="R385">
        <v>6</v>
      </c>
      <c r="S385">
        <v>7</v>
      </c>
      <c r="T385">
        <v>6</v>
      </c>
      <c r="U385">
        <v>5</v>
      </c>
      <c r="V385">
        <v>1</v>
      </c>
      <c r="W385">
        <v>6</v>
      </c>
      <c r="X385">
        <v>5</v>
      </c>
      <c r="Y385">
        <v>2016</v>
      </c>
      <c r="Z385">
        <v>2</v>
      </c>
      <c r="AA385">
        <v>6</v>
      </c>
      <c r="AE385">
        <v>2</v>
      </c>
      <c r="AF385">
        <v>1</v>
      </c>
      <c r="AG385">
        <v>2</v>
      </c>
      <c r="AH385">
        <v>2</v>
      </c>
      <c r="AI385">
        <v>1</v>
      </c>
      <c r="AJ385">
        <v>1</v>
      </c>
      <c r="AM385">
        <v>1</v>
      </c>
      <c r="AO385">
        <v>2</v>
      </c>
      <c r="AP385">
        <v>1</v>
      </c>
      <c r="AT385">
        <v>1</v>
      </c>
      <c r="AU385">
        <v>1</v>
      </c>
      <c r="AZ385">
        <v>1</v>
      </c>
      <c r="BE385" t="s">
        <v>61</v>
      </c>
      <c r="BF385">
        <f>VLOOKUP($C385,'TIPI Scoring'!$C$1:$AB$1213,22,FALSE)</f>
        <v>2</v>
      </c>
      <c r="BG385">
        <f>VLOOKUP($C385,'TIPI Scoring'!$C$1:$AB$1213,23,FALSE)</f>
        <v>6</v>
      </c>
      <c r="BH385">
        <f>VLOOKUP($C385,'TIPI Scoring'!$C$1:$AB$1213,24,FALSE)</f>
        <v>7</v>
      </c>
      <c r="BI385">
        <f>VLOOKUP($C385,'TIPI Scoring'!$C$1:$AB$1213,25,FALSE)</f>
        <v>4</v>
      </c>
      <c r="BJ385">
        <f>VLOOKUP($C385,'TIPI Scoring'!$C$1:$AB$1213,26,FALSE)</f>
        <v>5</v>
      </c>
      <c r="BK385" t="s">
        <v>1649</v>
      </c>
      <c r="BL385" t="s">
        <v>1650</v>
      </c>
      <c r="BM385" t="s">
        <v>1648</v>
      </c>
      <c r="BN385" t="s">
        <v>1651</v>
      </c>
      <c r="BO385" t="s">
        <v>1651</v>
      </c>
      <c r="BP385">
        <v>5</v>
      </c>
    </row>
    <row r="386" spans="1:68" x14ac:dyDescent="0.2">
      <c r="A386">
        <v>385</v>
      </c>
      <c r="B386" s="2">
        <v>44095.949201388888</v>
      </c>
      <c r="C386" t="s">
        <v>528</v>
      </c>
      <c r="D386">
        <v>64</v>
      </c>
      <c r="E386">
        <v>35</v>
      </c>
      <c r="F386">
        <v>1</v>
      </c>
      <c r="G386">
        <v>1</v>
      </c>
      <c r="H386">
        <v>1</v>
      </c>
      <c r="I386">
        <v>0</v>
      </c>
      <c r="J386">
        <v>1</v>
      </c>
      <c r="L386">
        <v>2</v>
      </c>
      <c r="M386">
        <v>0</v>
      </c>
      <c r="N386">
        <v>2</v>
      </c>
      <c r="O386">
        <v>5</v>
      </c>
      <c r="P386">
        <v>1</v>
      </c>
      <c r="Q386">
        <v>5</v>
      </c>
      <c r="R386">
        <v>1</v>
      </c>
      <c r="S386">
        <v>5</v>
      </c>
      <c r="T386">
        <v>5</v>
      </c>
      <c r="U386">
        <v>5</v>
      </c>
      <c r="V386">
        <v>2</v>
      </c>
      <c r="W386">
        <v>6</v>
      </c>
      <c r="X386">
        <v>1</v>
      </c>
      <c r="Y386">
        <v>2000</v>
      </c>
      <c r="Z386">
        <v>1</v>
      </c>
      <c r="AA386">
        <v>14</v>
      </c>
      <c r="AE386">
        <v>1</v>
      </c>
      <c r="AF386">
        <v>2</v>
      </c>
      <c r="AG386">
        <v>1</v>
      </c>
      <c r="AH386">
        <v>3</v>
      </c>
      <c r="AI386">
        <v>1</v>
      </c>
      <c r="AK386">
        <v>1</v>
      </c>
      <c r="AM386">
        <v>1</v>
      </c>
      <c r="AO386">
        <v>3</v>
      </c>
      <c r="AP386">
        <v>1</v>
      </c>
      <c r="AT386">
        <v>1</v>
      </c>
      <c r="AV386">
        <v>1</v>
      </c>
      <c r="BA386">
        <v>1</v>
      </c>
      <c r="BC386">
        <v>1</v>
      </c>
      <c r="BE386" t="s">
        <v>63</v>
      </c>
      <c r="BF386">
        <f>VLOOKUP($C386,'TIPI Scoring'!$C$1:$AB$1213,22,FALSE)</f>
        <v>4</v>
      </c>
      <c r="BG386">
        <f>VLOOKUP($C386,'TIPI Scoring'!$C$1:$AB$1213,23,FALSE)</f>
        <v>6</v>
      </c>
      <c r="BH386">
        <f>VLOOKUP($C386,'TIPI Scoring'!$C$1:$AB$1213,24,FALSE)</f>
        <v>5.5</v>
      </c>
      <c r="BI386">
        <f>VLOOKUP($C386,'TIPI Scoring'!$C$1:$AB$1213,25,FALSE)</f>
        <v>6.5</v>
      </c>
      <c r="BJ386">
        <f>VLOOKUP($C386,'TIPI Scoring'!$C$1:$AB$1213,26,FALSE)</f>
        <v>6</v>
      </c>
      <c r="BK386" t="s">
        <v>1651</v>
      </c>
      <c r="BL386" t="s">
        <v>1650</v>
      </c>
      <c r="BM386" t="s">
        <v>1650</v>
      </c>
      <c r="BN386" t="s">
        <v>1648</v>
      </c>
      <c r="BO386" t="s">
        <v>1650</v>
      </c>
      <c r="BP386">
        <v>8</v>
      </c>
    </row>
    <row r="387" spans="1:68" x14ac:dyDescent="0.2">
      <c r="A387">
        <v>386</v>
      </c>
      <c r="B387" s="2">
        <v>44095.952314814815</v>
      </c>
      <c r="C387" t="s">
        <v>529</v>
      </c>
      <c r="D387">
        <v>66</v>
      </c>
      <c r="E387">
        <v>40</v>
      </c>
      <c r="F387">
        <v>2</v>
      </c>
      <c r="G387">
        <v>1</v>
      </c>
      <c r="H387">
        <v>2</v>
      </c>
      <c r="I387">
        <v>0</v>
      </c>
      <c r="J387">
        <v>1</v>
      </c>
      <c r="L387">
        <v>2</v>
      </c>
      <c r="M387">
        <v>18</v>
      </c>
      <c r="N387">
        <v>2</v>
      </c>
      <c r="O387">
        <v>6</v>
      </c>
      <c r="P387">
        <v>1</v>
      </c>
      <c r="Q387">
        <v>7</v>
      </c>
      <c r="R387">
        <v>3</v>
      </c>
      <c r="S387">
        <v>7</v>
      </c>
      <c r="T387">
        <v>3</v>
      </c>
      <c r="U387">
        <v>6</v>
      </c>
      <c r="V387">
        <v>1</v>
      </c>
      <c r="W387">
        <v>7</v>
      </c>
      <c r="X387">
        <v>2</v>
      </c>
      <c r="Y387">
        <v>2017</v>
      </c>
      <c r="Z387">
        <v>3</v>
      </c>
      <c r="AA387">
        <v>1</v>
      </c>
      <c r="AE387">
        <v>2</v>
      </c>
      <c r="AF387">
        <v>3</v>
      </c>
      <c r="AG387">
        <v>2</v>
      </c>
      <c r="AH387">
        <v>2</v>
      </c>
      <c r="AI387">
        <v>1</v>
      </c>
      <c r="AJ387">
        <v>1</v>
      </c>
      <c r="AO387">
        <v>4</v>
      </c>
      <c r="AP387">
        <v>1</v>
      </c>
      <c r="AT387">
        <v>1</v>
      </c>
      <c r="AY387">
        <v>1</v>
      </c>
      <c r="AZ387">
        <v>1</v>
      </c>
      <c r="BC387">
        <v>1</v>
      </c>
      <c r="BE387" t="s">
        <v>61</v>
      </c>
      <c r="BF387">
        <f>VLOOKUP($C387,'TIPI Scoring'!$C$1:$AB$1213,22,FALSE)</f>
        <v>5.5</v>
      </c>
      <c r="BG387">
        <f>VLOOKUP($C387,'TIPI Scoring'!$C$1:$AB$1213,23,FALSE)</f>
        <v>6.5</v>
      </c>
      <c r="BH387">
        <f>VLOOKUP($C387,'TIPI Scoring'!$C$1:$AB$1213,24,FALSE)</f>
        <v>7</v>
      </c>
      <c r="BI387">
        <f>VLOOKUP($C387,'TIPI Scoring'!$C$1:$AB$1213,25,FALSE)</f>
        <v>6</v>
      </c>
      <c r="BJ387">
        <f>VLOOKUP($C387,'TIPI Scoring'!$C$1:$AB$1213,26,FALSE)</f>
        <v>6.5</v>
      </c>
      <c r="BK387" t="s">
        <v>1650</v>
      </c>
      <c r="BL387" t="s">
        <v>1648</v>
      </c>
      <c r="BM387" t="s">
        <v>1648</v>
      </c>
      <c r="BN387" t="s">
        <v>1650</v>
      </c>
      <c r="BO387" t="s">
        <v>1648</v>
      </c>
      <c r="BP387">
        <v>4</v>
      </c>
    </row>
    <row r="388" spans="1:68" x14ac:dyDescent="0.2">
      <c r="A388">
        <v>387</v>
      </c>
      <c r="B388" s="2">
        <v>44095.957604166666</v>
      </c>
      <c r="C388" t="s">
        <v>530</v>
      </c>
      <c r="D388">
        <v>20</v>
      </c>
      <c r="E388">
        <v>5</v>
      </c>
      <c r="F388">
        <v>1</v>
      </c>
      <c r="G388">
        <v>1</v>
      </c>
      <c r="H388">
        <v>1</v>
      </c>
      <c r="I388">
        <v>0</v>
      </c>
      <c r="J388">
        <v>1</v>
      </c>
      <c r="L388">
        <v>1</v>
      </c>
      <c r="M388">
        <v>1</v>
      </c>
      <c r="N388">
        <v>1</v>
      </c>
      <c r="O388">
        <v>6</v>
      </c>
      <c r="P388">
        <v>6</v>
      </c>
      <c r="Q388">
        <v>6</v>
      </c>
      <c r="R388">
        <v>5</v>
      </c>
      <c r="S388">
        <v>7</v>
      </c>
      <c r="T388">
        <v>4</v>
      </c>
      <c r="U388">
        <v>5</v>
      </c>
      <c r="V388">
        <v>7</v>
      </c>
      <c r="W388">
        <v>6</v>
      </c>
      <c r="X388">
        <v>6</v>
      </c>
      <c r="Y388">
        <v>2019</v>
      </c>
      <c r="Z388">
        <v>1</v>
      </c>
      <c r="AA388">
        <v>1</v>
      </c>
      <c r="AE388">
        <v>1</v>
      </c>
      <c r="AF388">
        <v>1</v>
      </c>
      <c r="AG388">
        <v>1</v>
      </c>
      <c r="AH388">
        <v>1</v>
      </c>
      <c r="AI388">
        <v>1</v>
      </c>
      <c r="AO388">
        <v>1</v>
      </c>
      <c r="AP388">
        <v>1</v>
      </c>
      <c r="BA388">
        <v>1</v>
      </c>
      <c r="BE388" t="s">
        <v>66</v>
      </c>
      <c r="BF388">
        <f>VLOOKUP($C388,'TIPI Scoring'!$C$1:$AB$1213,22,FALSE)</f>
        <v>5</v>
      </c>
      <c r="BG388">
        <f>VLOOKUP($C388,'TIPI Scoring'!$C$1:$AB$1213,23,FALSE)</f>
        <v>3.5</v>
      </c>
      <c r="BH388">
        <f>VLOOKUP($C388,'TIPI Scoring'!$C$1:$AB$1213,24,FALSE)</f>
        <v>3.5</v>
      </c>
      <c r="BI388">
        <f>VLOOKUP($C388,'TIPI Scoring'!$C$1:$AB$1213,25,FALSE)</f>
        <v>4.5</v>
      </c>
      <c r="BJ388">
        <f>VLOOKUP($C388,'TIPI Scoring'!$C$1:$AB$1213,26,FALSE)</f>
        <v>4.5</v>
      </c>
      <c r="BK388" t="s">
        <v>1650</v>
      </c>
      <c r="BL388" t="s">
        <v>1649</v>
      </c>
      <c r="BM388" t="s">
        <v>1649</v>
      </c>
      <c r="BN388" t="s">
        <v>1651</v>
      </c>
      <c r="BO388" t="s">
        <v>1651</v>
      </c>
      <c r="BP388">
        <v>1</v>
      </c>
    </row>
    <row r="389" spans="1:68" x14ac:dyDescent="0.2">
      <c r="A389">
        <v>388</v>
      </c>
      <c r="B389" s="2">
        <v>44095.96366898148</v>
      </c>
      <c r="C389" t="s">
        <v>531</v>
      </c>
      <c r="D389">
        <v>67</v>
      </c>
      <c r="E389">
        <v>32</v>
      </c>
      <c r="F389">
        <v>1</v>
      </c>
      <c r="G389">
        <v>1</v>
      </c>
      <c r="H389">
        <v>3</v>
      </c>
      <c r="I389">
        <v>0</v>
      </c>
      <c r="J389">
        <v>1</v>
      </c>
      <c r="L389">
        <v>1</v>
      </c>
      <c r="M389">
        <v>11</v>
      </c>
      <c r="N389">
        <v>2</v>
      </c>
      <c r="O389">
        <v>1</v>
      </c>
      <c r="P389">
        <v>1</v>
      </c>
      <c r="Q389">
        <v>7</v>
      </c>
      <c r="R389">
        <v>2</v>
      </c>
      <c r="S389">
        <v>6</v>
      </c>
      <c r="T389">
        <v>7</v>
      </c>
      <c r="U389">
        <v>6</v>
      </c>
      <c r="V389">
        <v>1</v>
      </c>
      <c r="W389">
        <v>7</v>
      </c>
      <c r="X389">
        <v>1</v>
      </c>
      <c r="Y389">
        <v>2009</v>
      </c>
      <c r="Z389">
        <v>1</v>
      </c>
      <c r="AA389">
        <v>13</v>
      </c>
      <c r="AD389" t="s">
        <v>80</v>
      </c>
      <c r="AE389">
        <v>2</v>
      </c>
      <c r="AF389">
        <v>1</v>
      </c>
      <c r="AG389">
        <v>3</v>
      </c>
      <c r="AH389">
        <v>2</v>
      </c>
      <c r="AI389">
        <v>1</v>
      </c>
      <c r="AJ389">
        <v>1</v>
      </c>
      <c r="AK389">
        <v>1</v>
      </c>
      <c r="AL389">
        <v>1</v>
      </c>
      <c r="AM389">
        <v>1</v>
      </c>
      <c r="AO389">
        <v>2</v>
      </c>
      <c r="AT389">
        <v>1</v>
      </c>
      <c r="AW389">
        <v>1</v>
      </c>
      <c r="AX389">
        <v>1</v>
      </c>
      <c r="BC389">
        <v>1</v>
      </c>
      <c r="BE389" t="s">
        <v>58</v>
      </c>
      <c r="BF389">
        <f>VLOOKUP($C389,'TIPI Scoring'!$C$1:$AB$1213,22,FALSE)</f>
        <v>1</v>
      </c>
      <c r="BG389">
        <f>VLOOKUP($C389,'TIPI Scoring'!$C$1:$AB$1213,23,FALSE)</f>
        <v>6.5</v>
      </c>
      <c r="BH389">
        <f>VLOOKUP($C389,'TIPI Scoring'!$C$1:$AB$1213,24,FALSE)</f>
        <v>7</v>
      </c>
      <c r="BI389">
        <f>VLOOKUP($C389,'TIPI Scoring'!$C$1:$AB$1213,25,FALSE)</f>
        <v>6.5</v>
      </c>
      <c r="BJ389">
        <f>VLOOKUP($C389,'TIPI Scoring'!$C$1:$AB$1213,26,FALSE)</f>
        <v>6.5</v>
      </c>
      <c r="BK389" t="s">
        <v>1649</v>
      </c>
      <c r="BL389" t="s">
        <v>1648</v>
      </c>
      <c r="BM389" t="s">
        <v>1648</v>
      </c>
      <c r="BN389" t="s">
        <v>1648</v>
      </c>
      <c r="BO389" t="s">
        <v>1648</v>
      </c>
      <c r="BP389">
        <v>8</v>
      </c>
    </row>
    <row r="390" spans="1:68" x14ac:dyDescent="0.2">
      <c r="A390">
        <v>389</v>
      </c>
      <c r="B390" s="2">
        <v>44095.969201388885</v>
      </c>
      <c r="C390" t="s">
        <v>532</v>
      </c>
      <c r="D390">
        <v>50</v>
      </c>
      <c r="E390">
        <v>38</v>
      </c>
      <c r="F390">
        <v>1</v>
      </c>
      <c r="G390">
        <v>1</v>
      </c>
      <c r="H390">
        <v>1</v>
      </c>
      <c r="I390">
        <v>0</v>
      </c>
      <c r="J390">
        <v>1</v>
      </c>
      <c r="L390">
        <v>2</v>
      </c>
      <c r="M390">
        <v>15</v>
      </c>
      <c r="N390">
        <v>1</v>
      </c>
      <c r="O390">
        <v>7</v>
      </c>
      <c r="P390">
        <v>1</v>
      </c>
      <c r="Q390">
        <v>7</v>
      </c>
      <c r="R390">
        <v>1</v>
      </c>
      <c r="S390">
        <v>7</v>
      </c>
      <c r="T390">
        <v>1</v>
      </c>
      <c r="U390">
        <v>7</v>
      </c>
      <c r="V390">
        <v>1</v>
      </c>
      <c r="W390">
        <v>7</v>
      </c>
      <c r="X390">
        <v>1</v>
      </c>
      <c r="Y390">
        <v>2000</v>
      </c>
      <c r="Z390">
        <v>1</v>
      </c>
      <c r="AA390">
        <v>2</v>
      </c>
      <c r="AE390">
        <v>2</v>
      </c>
      <c r="AF390">
        <v>2</v>
      </c>
      <c r="AG390">
        <v>1</v>
      </c>
      <c r="AH390">
        <v>2</v>
      </c>
      <c r="AN390">
        <v>1</v>
      </c>
      <c r="AO390">
        <v>2</v>
      </c>
      <c r="AP390">
        <v>1</v>
      </c>
      <c r="AT390">
        <v>1</v>
      </c>
      <c r="AV390">
        <v>1</v>
      </c>
      <c r="BA390">
        <v>1</v>
      </c>
      <c r="BE390" t="s">
        <v>58</v>
      </c>
      <c r="BF390">
        <f>VLOOKUP($C390,'TIPI Scoring'!$C$1:$AB$1213,22,FALSE)</f>
        <v>7</v>
      </c>
      <c r="BG390">
        <f>VLOOKUP($C390,'TIPI Scoring'!$C$1:$AB$1213,23,FALSE)</f>
        <v>7</v>
      </c>
      <c r="BH390">
        <f>VLOOKUP($C390,'TIPI Scoring'!$C$1:$AB$1213,24,FALSE)</f>
        <v>7</v>
      </c>
      <c r="BI390">
        <f>VLOOKUP($C390,'TIPI Scoring'!$C$1:$AB$1213,25,FALSE)</f>
        <v>7</v>
      </c>
      <c r="BJ390">
        <f>VLOOKUP($C390,'TIPI Scoring'!$C$1:$AB$1213,26,FALSE)</f>
        <v>7</v>
      </c>
      <c r="BK390" t="s">
        <v>1648</v>
      </c>
      <c r="BL390" t="s">
        <v>1648</v>
      </c>
      <c r="BM390" t="s">
        <v>1648</v>
      </c>
      <c r="BN390" t="s">
        <v>1648</v>
      </c>
      <c r="BO390" t="s">
        <v>1648</v>
      </c>
      <c r="BP390">
        <v>4</v>
      </c>
    </row>
    <row r="391" spans="1:68" x14ac:dyDescent="0.2">
      <c r="A391">
        <v>390</v>
      </c>
      <c r="B391" s="2">
        <v>44096.068043981482</v>
      </c>
      <c r="C391" t="s">
        <v>533</v>
      </c>
      <c r="D391">
        <v>20</v>
      </c>
      <c r="E391">
        <v>1</v>
      </c>
      <c r="F391">
        <v>1</v>
      </c>
      <c r="G391">
        <v>1</v>
      </c>
      <c r="H391">
        <v>2</v>
      </c>
      <c r="I391">
        <v>0</v>
      </c>
      <c r="J391">
        <v>2</v>
      </c>
      <c r="L391">
        <v>2</v>
      </c>
      <c r="M391">
        <v>0</v>
      </c>
      <c r="N391">
        <v>2</v>
      </c>
      <c r="O391">
        <v>4</v>
      </c>
      <c r="P391">
        <v>3</v>
      </c>
      <c r="Q391">
        <v>4</v>
      </c>
      <c r="R391">
        <v>4</v>
      </c>
      <c r="S391">
        <v>4</v>
      </c>
      <c r="T391">
        <v>5</v>
      </c>
      <c r="U391">
        <v>3</v>
      </c>
      <c r="V391">
        <v>4</v>
      </c>
      <c r="W391">
        <v>6</v>
      </c>
      <c r="X391">
        <v>4</v>
      </c>
      <c r="Y391">
        <v>2020</v>
      </c>
      <c r="Z391">
        <v>3</v>
      </c>
      <c r="AA391">
        <v>10</v>
      </c>
      <c r="AE391">
        <v>1</v>
      </c>
      <c r="AF391">
        <v>1</v>
      </c>
      <c r="AG391">
        <v>2</v>
      </c>
      <c r="AH391">
        <v>3</v>
      </c>
      <c r="AM391">
        <v>1</v>
      </c>
      <c r="AO391">
        <v>4</v>
      </c>
      <c r="AQ391">
        <v>1</v>
      </c>
      <c r="AT391">
        <v>1</v>
      </c>
      <c r="AU391">
        <v>1</v>
      </c>
      <c r="BB391">
        <v>1</v>
      </c>
      <c r="BE391" t="s">
        <v>61</v>
      </c>
      <c r="BF391">
        <f>VLOOKUP($C391,'TIPI Scoring'!$C$1:$AB$1213,22,FALSE)</f>
        <v>3.5</v>
      </c>
      <c r="BG391">
        <f>VLOOKUP($C391,'TIPI Scoring'!$C$1:$AB$1213,23,FALSE)</f>
        <v>4</v>
      </c>
      <c r="BH391">
        <f>VLOOKUP($C391,'TIPI Scoring'!$C$1:$AB$1213,24,FALSE)</f>
        <v>4</v>
      </c>
      <c r="BI391">
        <f>VLOOKUP($C391,'TIPI Scoring'!$C$1:$AB$1213,25,FALSE)</f>
        <v>5</v>
      </c>
      <c r="BJ391">
        <f>VLOOKUP($C391,'TIPI Scoring'!$C$1:$AB$1213,26,FALSE)</f>
        <v>4</v>
      </c>
      <c r="BK391" t="s">
        <v>1651</v>
      </c>
      <c r="BL391" t="s">
        <v>1649</v>
      </c>
      <c r="BM391" t="s">
        <v>1649</v>
      </c>
      <c r="BN391" t="s">
        <v>1650</v>
      </c>
      <c r="BO391" t="s">
        <v>1649</v>
      </c>
      <c r="BP391">
        <v>1</v>
      </c>
    </row>
    <row r="392" spans="1:68" x14ac:dyDescent="0.2">
      <c r="A392">
        <v>391</v>
      </c>
      <c r="B392" s="2">
        <v>44096.076550925929</v>
      </c>
      <c r="C392" t="s">
        <v>534</v>
      </c>
      <c r="D392">
        <v>19</v>
      </c>
      <c r="E392">
        <v>6</v>
      </c>
      <c r="F392">
        <v>2</v>
      </c>
      <c r="G392">
        <v>1</v>
      </c>
      <c r="H392">
        <v>2</v>
      </c>
      <c r="I392">
        <v>2</v>
      </c>
      <c r="J392">
        <v>3</v>
      </c>
      <c r="L392">
        <v>1</v>
      </c>
      <c r="M392">
        <v>0</v>
      </c>
      <c r="N392">
        <v>1</v>
      </c>
      <c r="O392">
        <v>3</v>
      </c>
      <c r="P392">
        <v>3</v>
      </c>
      <c r="Q392">
        <v>7</v>
      </c>
      <c r="R392">
        <v>3</v>
      </c>
      <c r="S392">
        <v>3</v>
      </c>
      <c r="T392">
        <v>2</v>
      </c>
      <c r="U392">
        <v>2</v>
      </c>
      <c r="V392">
        <v>5</v>
      </c>
      <c r="W392">
        <v>4</v>
      </c>
      <c r="X392">
        <v>4</v>
      </c>
      <c r="Y392">
        <v>2018</v>
      </c>
      <c r="Z392">
        <v>2</v>
      </c>
      <c r="AA392">
        <v>3</v>
      </c>
      <c r="AE392">
        <v>1</v>
      </c>
      <c r="AF392">
        <v>2</v>
      </c>
      <c r="AG392">
        <v>2</v>
      </c>
      <c r="AH392">
        <v>1</v>
      </c>
      <c r="AJ392">
        <v>1</v>
      </c>
      <c r="AO392">
        <v>3</v>
      </c>
      <c r="AR392">
        <v>1</v>
      </c>
      <c r="BC392">
        <v>1</v>
      </c>
      <c r="BE392" t="s">
        <v>66</v>
      </c>
      <c r="BF392">
        <f>VLOOKUP($C392,'TIPI Scoring'!$C$1:$AB$1213,22,FALSE)</f>
        <v>4.5</v>
      </c>
      <c r="BG392">
        <f>VLOOKUP($C392,'TIPI Scoring'!$C$1:$AB$1213,23,FALSE)</f>
        <v>3.5</v>
      </c>
      <c r="BH392">
        <f>VLOOKUP($C392,'TIPI Scoring'!$C$1:$AB$1213,24,FALSE)</f>
        <v>5</v>
      </c>
      <c r="BI392">
        <f>VLOOKUP($C392,'TIPI Scoring'!$C$1:$AB$1213,25,FALSE)</f>
        <v>4.5</v>
      </c>
      <c r="BJ392">
        <f>VLOOKUP($C392,'TIPI Scoring'!$C$1:$AB$1213,26,FALSE)</f>
        <v>3.5</v>
      </c>
      <c r="BK392" t="s">
        <v>1650</v>
      </c>
      <c r="BL392" t="s">
        <v>1649</v>
      </c>
      <c r="BM392" t="s">
        <v>1651</v>
      </c>
      <c r="BN392" t="s">
        <v>1651</v>
      </c>
      <c r="BO392" t="s">
        <v>1649</v>
      </c>
      <c r="BP392">
        <v>1</v>
      </c>
    </row>
    <row r="393" spans="1:68" x14ac:dyDescent="0.2">
      <c r="A393">
        <v>392</v>
      </c>
      <c r="B393" s="2">
        <v>44096.184664351851</v>
      </c>
      <c r="C393" t="s">
        <v>535</v>
      </c>
      <c r="D393">
        <v>50</v>
      </c>
      <c r="E393">
        <v>36</v>
      </c>
      <c r="F393">
        <v>1</v>
      </c>
      <c r="G393">
        <v>1</v>
      </c>
      <c r="H393">
        <v>1</v>
      </c>
      <c r="I393">
        <v>1</v>
      </c>
      <c r="J393">
        <v>1</v>
      </c>
      <c r="L393">
        <v>2</v>
      </c>
      <c r="M393">
        <v>11</v>
      </c>
      <c r="N393">
        <v>2</v>
      </c>
      <c r="O393">
        <v>3</v>
      </c>
      <c r="P393">
        <v>1</v>
      </c>
      <c r="Q393">
        <v>7</v>
      </c>
      <c r="R393">
        <v>2</v>
      </c>
      <c r="S393">
        <v>6</v>
      </c>
      <c r="T393">
        <v>7</v>
      </c>
      <c r="U393">
        <v>7</v>
      </c>
      <c r="V393">
        <v>1</v>
      </c>
      <c r="W393">
        <v>7</v>
      </c>
      <c r="X393">
        <v>1</v>
      </c>
      <c r="Y393">
        <v>2009</v>
      </c>
      <c r="Z393">
        <v>2</v>
      </c>
      <c r="AA393">
        <v>10</v>
      </c>
      <c r="AE393">
        <v>3</v>
      </c>
      <c r="AF393">
        <v>1</v>
      </c>
      <c r="AG393">
        <v>2</v>
      </c>
      <c r="AH393">
        <v>3</v>
      </c>
      <c r="AI393">
        <v>1</v>
      </c>
      <c r="AJ393">
        <v>1</v>
      </c>
      <c r="AO393">
        <v>5</v>
      </c>
      <c r="AP393">
        <v>1</v>
      </c>
      <c r="AV393">
        <v>1</v>
      </c>
      <c r="AY393">
        <v>1</v>
      </c>
      <c r="AZ393">
        <v>1</v>
      </c>
      <c r="BA393">
        <v>1</v>
      </c>
      <c r="BE393" t="s">
        <v>61</v>
      </c>
      <c r="BF393">
        <f>VLOOKUP($C393,'TIPI Scoring'!$C$1:$AB$1213,22,FALSE)</f>
        <v>2</v>
      </c>
      <c r="BG393">
        <f>VLOOKUP($C393,'TIPI Scoring'!$C$1:$AB$1213,23,FALSE)</f>
        <v>7</v>
      </c>
      <c r="BH393">
        <f>VLOOKUP($C393,'TIPI Scoring'!$C$1:$AB$1213,24,FALSE)</f>
        <v>7</v>
      </c>
      <c r="BI393">
        <f>VLOOKUP($C393,'TIPI Scoring'!$C$1:$AB$1213,25,FALSE)</f>
        <v>6.5</v>
      </c>
      <c r="BJ393">
        <f>VLOOKUP($C393,'TIPI Scoring'!$C$1:$AB$1213,26,FALSE)</f>
        <v>6.5</v>
      </c>
      <c r="BK393" t="s">
        <v>1649</v>
      </c>
      <c r="BL393" t="s">
        <v>1648</v>
      </c>
      <c r="BM393" t="s">
        <v>1648</v>
      </c>
      <c r="BN393" t="s">
        <v>1648</v>
      </c>
      <c r="BO393" t="s">
        <v>1648</v>
      </c>
      <c r="BP393">
        <v>8</v>
      </c>
    </row>
    <row r="394" spans="1:68" x14ac:dyDescent="0.2">
      <c r="A394">
        <v>393</v>
      </c>
      <c r="B394" s="2">
        <v>44096.250752314816</v>
      </c>
      <c r="C394" t="s">
        <v>536</v>
      </c>
      <c r="D394">
        <v>46</v>
      </c>
      <c r="E394">
        <v>32</v>
      </c>
      <c r="F394">
        <v>1</v>
      </c>
      <c r="G394">
        <v>1</v>
      </c>
      <c r="H394">
        <v>1</v>
      </c>
      <c r="I394">
        <v>2</v>
      </c>
      <c r="J394">
        <v>1</v>
      </c>
      <c r="L394">
        <v>2</v>
      </c>
      <c r="M394">
        <v>4</v>
      </c>
      <c r="N394">
        <v>1</v>
      </c>
      <c r="O394">
        <v>5</v>
      </c>
      <c r="P394">
        <v>1</v>
      </c>
      <c r="Q394">
        <v>7</v>
      </c>
      <c r="R394">
        <v>1</v>
      </c>
      <c r="S394">
        <v>7</v>
      </c>
      <c r="T394">
        <v>6</v>
      </c>
      <c r="U394">
        <v>7</v>
      </c>
      <c r="V394">
        <v>1</v>
      </c>
      <c r="W394">
        <v>7</v>
      </c>
      <c r="X394">
        <v>1</v>
      </c>
      <c r="Y394">
        <v>2018</v>
      </c>
      <c r="Z394">
        <v>1</v>
      </c>
      <c r="AA394">
        <v>3</v>
      </c>
      <c r="AE394">
        <v>1</v>
      </c>
      <c r="AF394">
        <v>1</v>
      </c>
      <c r="AG394">
        <v>1</v>
      </c>
      <c r="AH394">
        <v>1</v>
      </c>
      <c r="AI394">
        <v>1</v>
      </c>
      <c r="AO394">
        <v>2</v>
      </c>
      <c r="AP394">
        <v>1</v>
      </c>
      <c r="AR394">
        <v>1</v>
      </c>
      <c r="AT394">
        <v>1</v>
      </c>
      <c r="AZ394">
        <v>1</v>
      </c>
      <c r="BE394" t="s">
        <v>58</v>
      </c>
      <c r="BF394">
        <f>VLOOKUP($C394,'TIPI Scoring'!$C$1:$AB$1213,22,FALSE)</f>
        <v>3.5</v>
      </c>
      <c r="BG394">
        <f>VLOOKUP($C394,'TIPI Scoring'!$C$1:$AB$1213,23,FALSE)</f>
        <v>7</v>
      </c>
      <c r="BH394">
        <f>VLOOKUP($C394,'TIPI Scoring'!$C$1:$AB$1213,24,FALSE)</f>
        <v>7</v>
      </c>
      <c r="BI394">
        <f>VLOOKUP($C394,'TIPI Scoring'!$C$1:$AB$1213,25,FALSE)</f>
        <v>7</v>
      </c>
      <c r="BJ394">
        <f>VLOOKUP($C394,'TIPI Scoring'!$C$1:$AB$1213,26,FALSE)</f>
        <v>7</v>
      </c>
      <c r="BK394" t="s">
        <v>1651</v>
      </c>
      <c r="BL394" t="s">
        <v>1648</v>
      </c>
      <c r="BM394" t="s">
        <v>1648</v>
      </c>
      <c r="BN394" t="s">
        <v>1648</v>
      </c>
      <c r="BO394" t="s">
        <v>1648</v>
      </c>
      <c r="BP394">
        <v>8</v>
      </c>
    </row>
    <row r="395" spans="1:68" x14ac:dyDescent="0.2">
      <c r="A395">
        <v>394</v>
      </c>
      <c r="B395" s="2">
        <v>44096.368078703701</v>
      </c>
      <c r="C395" t="s">
        <v>537</v>
      </c>
      <c r="D395">
        <v>70</v>
      </c>
      <c r="E395">
        <v>38</v>
      </c>
      <c r="F395">
        <v>1</v>
      </c>
      <c r="G395">
        <v>1</v>
      </c>
      <c r="H395">
        <v>1</v>
      </c>
      <c r="I395">
        <v>0</v>
      </c>
      <c r="J395">
        <v>3</v>
      </c>
      <c r="L395">
        <v>2</v>
      </c>
      <c r="M395">
        <v>10</v>
      </c>
      <c r="N395">
        <v>2</v>
      </c>
      <c r="O395">
        <v>4</v>
      </c>
      <c r="P395">
        <v>4</v>
      </c>
      <c r="Q395">
        <v>5</v>
      </c>
      <c r="R395">
        <v>4</v>
      </c>
      <c r="S395">
        <v>5</v>
      </c>
      <c r="T395">
        <v>5</v>
      </c>
      <c r="U395">
        <v>6</v>
      </c>
      <c r="V395">
        <v>3</v>
      </c>
      <c r="W395">
        <v>5</v>
      </c>
      <c r="X395">
        <v>4</v>
      </c>
      <c r="Y395">
        <v>2010</v>
      </c>
      <c r="Z395">
        <v>2</v>
      </c>
      <c r="AA395">
        <v>13</v>
      </c>
      <c r="AD395" t="s">
        <v>538</v>
      </c>
      <c r="AE395">
        <v>3</v>
      </c>
      <c r="AF395">
        <v>2</v>
      </c>
      <c r="AG395">
        <v>2</v>
      </c>
      <c r="AH395">
        <v>3</v>
      </c>
      <c r="AN395">
        <v>1</v>
      </c>
      <c r="AO395">
        <v>4</v>
      </c>
      <c r="AP395">
        <v>1</v>
      </c>
      <c r="AT395">
        <v>1</v>
      </c>
      <c r="AX395">
        <v>1</v>
      </c>
      <c r="BD395">
        <v>1</v>
      </c>
      <c r="BE395" t="s">
        <v>58</v>
      </c>
      <c r="BF395">
        <f>VLOOKUP($C395,'TIPI Scoring'!$C$1:$AB$1213,22,FALSE)</f>
        <v>3.5</v>
      </c>
      <c r="BG395">
        <f>VLOOKUP($C395,'TIPI Scoring'!$C$1:$AB$1213,23,FALSE)</f>
        <v>5</v>
      </c>
      <c r="BH395">
        <f>VLOOKUP($C395,'TIPI Scoring'!$C$1:$AB$1213,24,FALSE)</f>
        <v>5</v>
      </c>
      <c r="BI395">
        <f>VLOOKUP($C395,'TIPI Scoring'!$C$1:$AB$1213,25,FALSE)</f>
        <v>4.5</v>
      </c>
      <c r="BJ395">
        <f>VLOOKUP($C395,'TIPI Scoring'!$C$1:$AB$1213,26,FALSE)</f>
        <v>4.5</v>
      </c>
      <c r="BK395" t="s">
        <v>1651</v>
      </c>
      <c r="BL395" t="s">
        <v>1651</v>
      </c>
      <c r="BM395" t="s">
        <v>1651</v>
      </c>
      <c r="BN395" t="s">
        <v>1651</v>
      </c>
      <c r="BO395" t="s">
        <v>1651</v>
      </c>
      <c r="BP395">
        <v>3</v>
      </c>
    </row>
    <row r="396" spans="1:68" x14ac:dyDescent="0.2">
      <c r="A396">
        <v>395</v>
      </c>
      <c r="B396" s="2">
        <v>44096.438321759262</v>
      </c>
      <c r="C396" t="s">
        <v>539</v>
      </c>
      <c r="D396">
        <v>52</v>
      </c>
      <c r="E396">
        <v>13</v>
      </c>
      <c r="F396">
        <v>1</v>
      </c>
      <c r="G396">
        <v>1</v>
      </c>
      <c r="H396">
        <v>2</v>
      </c>
      <c r="I396">
        <v>2</v>
      </c>
      <c r="J396">
        <v>1</v>
      </c>
      <c r="L396">
        <v>2</v>
      </c>
      <c r="M396">
        <v>15</v>
      </c>
      <c r="N396">
        <v>2</v>
      </c>
      <c r="O396">
        <v>6</v>
      </c>
      <c r="P396">
        <v>1</v>
      </c>
      <c r="Q396">
        <v>7</v>
      </c>
      <c r="R396">
        <v>1</v>
      </c>
      <c r="S396">
        <v>7</v>
      </c>
      <c r="T396">
        <v>6</v>
      </c>
      <c r="U396">
        <v>7</v>
      </c>
      <c r="V396">
        <v>1</v>
      </c>
      <c r="W396">
        <v>7</v>
      </c>
      <c r="X396">
        <v>2</v>
      </c>
      <c r="Y396">
        <v>2005</v>
      </c>
      <c r="Z396">
        <v>2</v>
      </c>
      <c r="AA396">
        <v>1</v>
      </c>
      <c r="AE396">
        <v>1</v>
      </c>
      <c r="AF396">
        <v>1</v>
      </c>
      <c r="AG396">
        <v>2</v>
      </c>
      <c r="AH396">
        <v>1</v>
      </c>
      <c r="AJ396">
        <v>1</v>
      </c>
      <c r="AO396">
        <v>2</v>
      </c>
      <c r="AP396">
        <v>1</v>
      </c>
      <c r="AQ396">
        <v>1</v>
      </c>
      <c r="AV396">
        <v>1</v>
      </c>
      <c r="AZ396">
        <v>1</v>
      </c>
      <c r="BE396" t="s">
        <v>63</v>
      </c>
      <c r="BF396">
        <f>VLOOKUP($C396,'TIPI Scoring'!$C$1:$AB$1213,22,FALSE)</f>
        <v>4</v>
      </c>
      <c r="BG396">
        <f>VLOOKUP($C396,'TIPI Scoring'!$C$1:$AB$1213,23,FALSE)</f>
        <v>7</v>
      </c>
      <c r="BH396">
        <f>VLOOKUP($C396,'TIPI Scoring'!$C$1:$AB$1213,24,FALSE)</f>
        <v>7</v>
      </c>
      <c r="BI396">
        <f>VLOOKUP($C396,'TIPI Scoring'!$C$1:$AB$1213,25,FALSE)</f>
        <v>7</v>
      </c>
      <c r="BJ396">
        <f>VLOOKUP($C396,'TIPI Scoring'!$C$1:$AB$1213,26,FALSE)</f>
        <v>6.5</v>
      </c>
      <c r="BK396" t="s">
        <v>1651</v>
      </c>
      <c r="BL396" t="s">
        <v>1648</v>
      </c>
      <c r="BM396" t="s">
        <v>1648</v>
      </c>
      <c r="BN396" t="s">
        <v>1648</v>
      </c>
      <c r="BO396" t="s">
        <v>1648</v>
      </c>
      <c r="BP396">
        <v>8</v>
      </c>
    </row>
    <row r="397" spans="1:68" x14ac:dyDescent="0.2">
      <c r="A397">
        <v>396</v>
      </c>
      <c r="B397" s="2">
        <v>44096.456423611111</v>
      </c>
      <c r="C397" t="s">
        <v>540</v>
      </c>
      <c r="D397">
        <v>51</v>
      </c>
      <c r="E397">
        <v>35</v>
      </c>
      <c r="F397">
        <v>1</v>
      </c>
      <c r="G397">
        <v>1</v>
      </c>
      <c r="H397">
        <v>4</v>
      </c>
      <c r="I397">
        <v>2</v>
      </c>
      <c r="J397">
        <v>3</v>
      </c>
      <c r="L397">
        <v>2</v>
      </c>
      <c r="M397">
        <v>13</v>
      </c>
      <c r="N397">
        <v>2</v>
      </c>
      <c r="O397">
        <v>4</v>
      </c>
      <c r="P397">
        <v>2</v>
      </c>
      <c r="Q397">
        <v>7</v>
      </c>
      <c r="R397">
        <v>5</v>
      </c>
      <c r="S397">
        <v>4</v>
      </c>
      <c r="T397">
        <v>6</v>
      </c>
      <c r="U397">
        <v>6</v>
      </c>
      <c r="V397">
        <v>5</v>
      </c>
      <c r="W397">
        <v>2</v>
      </c>
      <c r="X397">
        <v>7</v>
      </c>
      <c r="Y397">
        <v>1994</v>
      </c>
      <c r="Z397">
        <v>2</v>
      </c>
      <c r="AA397">
        <v>7</v>
      </c>
      <c r="AE397">
        <v>2</v>
      </c>
      <c r="AF397">
        <v>3</v>
      </c>
      <c r="AG397">
        <v>2</v>
      </c>
      <c r="AH397">
        <v>2</v>
      </c>
      <c r="AI397">
        <v>1</v>
      </c>
      <c r="AJ397">
        <v>1</v>
      </c>
      <c r="AK397">
        <v>1</v>
      </c>
      <c r="AM397">
        <v>1</v>
      </c>
      <c r="AO397">
        <v>2</v>
      </c>
      <c r="AU397">
        <v>1</v>
      </c>
      <c r="AV397">
        <v>1</v>
      </c>
      <c r="AW397">
        <v>1</v>
      </c>
      <c r="BA397">
        <v>1</v>
      </c>
      <c r="BB397">
        <v>1</v>
      </c>
      <c r="BE397" t="s">
        <v>63</v>
      </c>
      <c r="BF397">
        <f>VLOOKUP($C397,'TIPI Scoring'!$C$1:$AB$1213,22,FALSE)</f>
        <v>3</v>
      </c>
      <c r="BG397">
        <f>VLOOKUP($C397,'TIPI Scoring'!$C$1:$AB$1213,23,FALSE)</f>
        <v>6</v>
      </c>
      <c r="BH397">
        <f>VLOOKUP($C397,'TIPI Scoring'!$C$1:$AB$1213,24,FALSE)</f>
        <v>5</v>
      </c>
      <c r="BI397">
        <f>VLOOKUP($C397,'TIPI Scoring'!$C$1:$AB$1213,25,FALSE)</f>
        <v>2.5</v>
      </c>
      <c r="BJ397">
        <f>VLOOKUP($C397,'TIPI Scoring'!$C$1:$AB$1213,26,FALSE)</f>
        <v>2.5</v>
      </c>
      <c r="BK397" t="s">
        <v>1651</v>
      </c>
      <c r="BL397" t="s">
        <v>1650</v>
      </c>
      <c r="BM397" t="s">
        <v>1651</v>
      </c>
      <c r="BN397" t="s">
        <v>1649</v>
      </c>
      <c r="BO397" t="s">
        <v>1649</v>
      </c>
      <c r="BP397">
        <v>5</v>
      </c>
    </row>
    <row r="398" spans="1:68" x14ac:dyDescent="0.2">
      <c r="A398">
        <v>397</v>
      </c>
      <c r="B398" s="2">
        <v>44096.484976851854</v>
      </c>
      <c r="C398" t="s">
        <v>541</v>
      </c>
      <c r="D398">
        <v>29</v>
      </c>
      <c r="E398">
        <v>32</v>
      </c>
      <c r="F398">
        <v>1</v>
      </c>
      <c r="G398">
        <v>1</v>
      </c>
      <c r="H398">
        <v>2</v>
      </c>
      <c r="I398">
        <v>1</v>
      </c>
      <c r="J398">
        <v>1</v>
      </c>
      <c r="L398">
        <v>1</v>
      </c>
      <c r="M398">
        <v>1</v>
      </c>
      <c r="N398">
        <v>1</v>
      </c>
      <c r="O398">
        <v>5</v>
      </c>
      <c r="P398">
        <v>1</v>
      </c>
      <c r="Q398">
        <v>7</v>
      </c>
      <c r="R398">
        <v>2</v>
      </c>
      <c r="S398">
        <v>5</v>
      </c>
      <c r="T398">
        <v>6</v>
      </c>
      <c r="U398">
        <v>7</v>
      </c>
      <c r="V398">
        <v>1</v>
      </c>
      <c r="W398">
        <v>6</v>
      </c>
      <c r="X398">
        <v>4</v>
      </c>
      <c r="Y398">
        <v>2018</v>
      </c>
      <c r="Z398">
        <v>1</v>
      </c>
      <c r="AA398">
        <v>11</v>
      </c>
      <c r="AB398" t="s">
        <v>542</v>
      </c>
      <c r="AE398">
        <v>3</v>
      </c>
      <c r="AF398">
        <v>3</v>
      </c>
      <c r="AG398">
        <v>3</v>
      </c>
      <c r="AH398">
        <v>2</v>
      </c>
      <c r="AI398">
        <v>1</v>
      </c>
      <c r="AJ398">
        <v>1</v>
      </c>
      <c r="AK398">
        <v>1</v>
      </c>
      <c r="AM398">
        <v>1</v>
      </c>
      <c r="AO398">
        <v>2</v>
      </c>
      <c r="AV398">
        <v>1</v>
      </c>
      <c r="AW398">
        <v>1</v>
      </c>
      <c r="AX398">
        <v>1</v>
      </c>
      <c r="AZ398">
        <v>1</v>
      </c>
      <c r="BA398">
        <v>1</v>
      </c>
      <c r="BC398">
        <v>1</v>
      </c>
      <c r="BE398" t="s">
        <v>58</v>
      </c>
      <c r="BF398">
        <f>VLOOKUP($C398,'TIPI Scoring'!$C$1:$AB$1213,22,FALSE)</f>
        <v>3.5</v>
      </c>
      <c r="BG398">
        <f>VLOOKUP($C398,'TIPI Scoring'!$C$1:$AB$1213,23,FALSE)</f>
        <v>7</v>
      </c>
      <c r="BH398">
        <f>VLOOKUP($C398,'TIPI Scoring'!$C$1:$AB$1213,24,FALSE)</f>
        <v>7</v>
      </c>
      <c r="BI398">
        <f>VLOOKUP($C398,'TIPI Scoring'!$C$1:$AB$1213,25,FALSE)</f>
        <v>6</v>
      </c>
      <c r="BJ398">
        <f>VLOOKUP($C398,'TIPI Scoring'!$C$1:$AB$1213,26,FALSE)</f>
        <v>4.5</v>
      </c>
      <c r="BK398" t="s">
        <v>1651</v>
      </c>
      <c r="BL398" t="s">
        <v>1648</v>
      </c>
      <c r="BM398" t="s">
        <v>1648</v>
      </c>
      <c r="BN398" t="s">
        <v>1650</v>
      </c>
      <c r="BO398" t="s">
        <v>1651</v>
      </c>
      <c r="BP398">
        <v>2</v>
      </c>
    </row>
    <row r="399" spans="1:68" x14ac:dyDescent="0.2">
      <c r="A399">
        <v>398</v>
      </c>
      <c r="B399" s="2">
        <v>44096.488668981481</v>
      </c>
      <c r="C399" t="s">
        <v>543</v>
      </c>
      <c r="D399">
        <v>37</v>
      </c>
      <c r="E399">
        <v>32</v>
      </c>
      <c r="F399">
        <v>1</v>
      </c>
      <c r="G399">
        <v>1</v>
      </c>
      <c r="H399">
        <v>1</v>
      </c>
      <c r="I399">
        <v>0</v>
      </c>
      <c r="J399">
        <v>5</v>
      </c>
      <c r="K399" t="s">
        <v>544</v>
      </c>
      <c r="L399">
        <v>2</v>
      </c>
      <c r="M399">
        <v>4</v>
      </c>
      <c r="N399">
        <v>2</v>
      </c>
      <c r="O399">
        <v>6</v>
      </c>
      <c r="P399">
        <v>4</v>
      </c>
      <c r="Q399">
        <v>6</v>
      </c>
      <c r="R399">
        <v>7</v>
      </c>
      <c r="S399">
        <v>5</v>
      </c>
      <c r="T399">
        <v>5</v>
      </c>
      <c r="U399">
        <v>6</v>
      </c>
      <c r="V399">
        <v>3</v>
      </c>
      <c r="W399">
        <v>6</v>
      </c>
      <c r="X399">
        <v>5</v>
      </c>
      <c r="Y399">
        <v>2016</v>
      </c>
      <c r="Z399">
        <v>1</v>
      </c>
      <c r="AA399">
        <v>3</v>
      </c>
      <c r="AE399">
        <v>3</v>
      </c>
      <c r="AF399">
        <v>1</v>
      </c>
      <c r="AG399">
        <v>1</v>
      </c>
      <c r="AH399">
        <v>3</v>
      </c>
      <c r="AJ399">
        <v>1</v>
      </c>
      <c r="AO399">
        <v>1</v>
      </c>
      <c r="AP399">
        <v>1</v>
      </c>
      <c r="AZ399">
        <v>1</v>
      </c>
      <c r="BE399" t="s">
        <v>58</v>
      </c>
      <c r="BF399">
        <f>VLOOKUP($C399,'TIPI Scoring'!$C$1:$AB$1213,22,FALSE)</f>
        <v>4.5</v>
      </c>
      <c r="BG399">
        <f>VLOOKUP($C399,'TIPI Scoring'!$C$1:$AB$1213,23,FALSE)</f>
        <v>5</v>
      </c>
      <c r="BH399">
        <f>VLOOKUP($C399,'TIPI Scoring'!$C$1:$AB$1213,24,FALSE)</f>
        <v>5.5</v>
      </c>
      <c r="BI399">
        <f>VLOOKUP($C399,'TIPI Scoring'!$C$1:$AB$1213,25,FALSE)</f>
        <v>3.5</v>
      </c>
      <c r="BJ399">
        <f>VLOOKUP($C399,'TIPI Scoring'!$C$1:$AB$1213,26,FALSE)</f>
        <v>4</v>
      </c>
      <c r="BK399" t="s">
        <v>1650</v>
      </c>
      <c r="BL399" t="s">
        <v>1651</v>
      </c>
      <c r="BM399" t="s">
        <v>1650</v>
      </c>
      <c r="BN399" t="s">
        <v>1651</v>
      </c>
      <c r="BO399" t="s">
        <v>1649</v>
      </c>
      <c r="BP399">
        <v>7</v>
      </c>
    </row>
    <row r="400" spans="1:68" x14ac:dyDescent="0.2">
      <c r="A400">
        <v>399</v>
      </c>
      <c r="B400" s="2">
        <v>44096.490312499998</v>
      </c>
      <c r="C400" t="s">
        <v>545</v>
      </c>
      <c r="D400">
        <v>35</v>
      </c>
      <c r="E400">
        <v>30</v>
      </c>
      <c r="F400">
        <v>1</v>
      </c>
      <c r="G400">
        <v>1</v>
      </c>
      <c r="H400">
        <v>2</v>
      </c>
      <c r="I400">
        <v>2</v>
      </c>
      <c r="J400">
        <v>1</v>
      </c>
      <c r="L400">
        <v>1</v>
      </c>
      <c r="M400">
        <v>2</v>
      </c>
      <c r="N400">
        <v>1</v>
      </c>
      <c r="O400">
        <v>6</v>
      </c>
      <c r="P400">
        <v>4</v>
      </c>
      <c r="Q400">
        <v>6</v>
      </c>
      <c r="R400">
        <v>2</v>
      </c>
      <c r="S400">
        <v>7</v>
      </c>
      <c r="T400">
        <v>7</v>
      </c>
      <c r="U400">
        <v>6</v>
      </c>
      <c r="V400">
        <v>2</v>
      </c>
      <c r="W400">
        <v>6</v>
      </c>
      <c r="X400">
        <v>2</v>
      </c>
      <c r="Y400">
        <v>2018</v>
      </c>
      <c r="Z400">
        <v>1</v>
      </c>
      <c r="AA400">
        <v>1</v>
      </c>
      <c r="AE400">
        <v>3</v>
      </c>
      <c r="AF400">
        <v>1</v>
      </c>
      <c r="AG400">
        <v>1</v>
      </c>
      <c r="AH400">
        <v>3</v>
      </c>
      <c r="AI400">
        <v>1</v>
      </c>
      <c r="AJ400">
        <v>1</v>
      </c>
      <c r="AM400">
        <v>1</v>
      </c>
      <c r="AO400">
        <v>4</v>
      </c>
      <c r="AP400">
        <v>1</v>
      </c>
      <c r="AV400">
        <v>1</v>
      </c>
      <c r="AW400">
        <v>1</v>
      </c>
      <c r="BB400">
        <v>1</v>
      </c>
      <c r="BC400">
        <v>1</v>
      </c>
      <c r="BE400" t="s">
        <v>58</v>
      </c>
      <c r="BF400">
        <f>VLOOKUP($C400,'TIPI Scoring'!$C$1:$AB$1213,22,FALSE)</f>
        <v>3.5</v>
      </c>
      <c r="BG400">
        <f>VLOOKUP($C400,'TIPI Scoring'!$C$1:$AB$1213,23,FALSE)</f>
        <v>5</v>
      </c>
      <c r="BH400">
        <f>VLOOKUP($C400,'TIPI Scoring'!$C$1:$AB$1213,24,FALSE)</f>
        <v>6</v>
      </c>
      <c r="BI400">
        <f>VLOOKUP($C400,'TIPI Scoring'!$C$1:$AB$1213,25,FALSE)</f>
        <v>6</v>
      </c>
      <c r="BJ400">
        <f>VLOOKUP($C400,'TIPI Scoring'!$C$1:$AB$1213,26,FALSE)</f>
        <v>6.5</v>
      </c>
      <c r="BK400" t="s">
        <v>1651</v>
      </c>
      <c r="BL400" t="s">
        <v>1651</v>
      </c>
      <c r="BM400" t="s">
        <v>1650</v>
      </c>
      <c r="BN400" t="s">
        <v>1650</v>
      </c>
      <c r="BO400" t="s">
        <v>1648</v>
      </c>
      <c r="BP400">
        <v>3</v>
      </c>
    </row>
    <row r="401" spans="1:68" x14ac:dyDescent="0.2">
      <c r="A401">
        <v>400</v>
      </c>
      <c r="B401" s="2">
        <v>44096.490960648145</v>
      </c>
      <c r="C401" t="s">
        <v>546</v>
      </c>
      <c r="D401">
        <v>41</v>
      </c>
      <c r="E401">
        <v>13</v>
      </c>
      <c r="F401">
        <v>1</v>
      </c>
      <c r="G401">
        <v>1</v>
      </c>
      <c r="H401">
        <v>2</v>
      </c>
      <c r="I401">
        <v>2</v>
      </c>
      <c r="J401">
        <v>1</v>
      </c>
      <c r="L401">
        <v>1</v>
      </c>
      <c r="M401">
        <v>14</v>
      </c>
      <c r="N401">
        <v>2</v>
      </c>
      <c r="O401">
        <v>6</v>
      </c>
      <c r="P401">
        <v>4</v>
      </c>
      <c r="Q401">
        <v>6</v>
      </c>
      <c r="R401">
        <v>3</v>
      </c>
      <c r="S401">
        <v>7</v>
      </c>
      <c r="T401">
        <v>5</v>
      </c>
      <c r="U401">
        <v>6</v>
      </c>
      <c r="V401">
        <v>3</v>
      </c>
      <c r="W401">
        <v>6</v>
      </c>
      <c r="X401">
        <v>2</v>
      </c>
      <c r="Y401">
        <v>2006</v>
      </c>
      <c r="Z401">
        <v>1</v>
      </c>
      <c r="AA401">
        <v>9</v>
      </c>
      <c r="AE401">
        <v>3</v>
      </c>
      <c r="AF401">
        <v>2</v>
      </c>
      <c r="AG401">
        <v>2</v>
      </c>
      <c r="AH401">
        <v>2</v>
      </c>
      <c r="AI401">
        <v>1</v>
      </c>
      <c r="AJ401">
        <v>1</v>
      </c>
      <c r="AL401">
        <v>1</v>
      </c>
      <c r="AM401">
        <v>1</v>
      </c>
      <c r="AO401">
        <v>2</v>
      </c>
      <c r="AP401">
        <v>1</v>
      </c>
      <c r="AT401">
        <v>1</v>
      </c>
      <c r="AU401">
        <v>1</v>
      </c>
      <c r="AZ401">
        <v>1</v>
      </c>
      <c r="BA401">
        <v>1</v>
      </c>
      <c r="BB401">
        <v>1</v>
      </c>
      <c r="BC401">
        <v>1</v>
      </c>
      <c r="BE401" t="s">
        <v>63</v>
      </c>
      <c r="BF401">
        <f>VLOOKUP($C401,'TIPI Scoring'!$C$1:$AB$1213,22,FALSE)</f>
        <v>4.5</v>
      </c>
      <c r="BG401">
        <f>VLOOKUP($C401,'TIPI Scoring'!$C$1:$AB$1213,23,FALSE)</f>
        <v>5</v>
      </c>
      <c r="BH401">
        <f>VLOOKUP($C401,'TIPI Scoring'!$C$1:$AB$1213,24,FALSE)</f>
        <v>5.5</v>
      </c>
      <c r="BI401">
        <f>VLOOKUP($C401,'TIPI Scoring'!$C$1:$AB$1213,25,FALSE)</f>
        <v>5.5</v>
      </c>
      <c r="BJ401">
        <f>VLOOKUP($C401,'TIPI Scoring'!$C$1:$AB$1213,26,FALSE)</f>
        <v>6.5</v>
      </c>
      <c r="BK401" t="s">
        <v>1650</v>
      </c>
      <c r="BL401" t="s">
        <v>1651</v>
      </c>
      <c r="BM401" t="s">
        <v>1650</v>
      </c>
      <c r="BN401" t="s">
        <v>1650</v>
      </c>
      <c r="BO401" t="s">
        <v>1648</v>
      </c>
      <c r="BP401">
        <v>3</v>
      </c>
    </row>
    <row r="402" spans="1:68" x14ac:dyDescent="0.2">
      <c r="A402">
        <v>401</v>
      </c>
      <c r="B402" s="2">
        <v>44096.491122685184</v>
      </c>
      <c r="C402" t="s">
        <v>547</v>
      </c>
      <c r="D402">
        <v>26</v>
      </c>
      <c r="E402">
        <v>5</v>
      </c>
      <c r="F402">
        <v>1</v>
      </c>
      <c r="G402">
        <v>1</v>
      </c>
      <c r="H402">
        <v>2</v>
      </c>
      <c r="I402">
        <v>0</v>
      </c>
      <c r="J402">
        <v>1</v>
      </c>
      <c r="L402">
        <v>2</v>
      </c>
      <c r="M402">
        <v>4</v>
      </c>
      <c r="N402">
        <v>2</v>
      </c>
      <c r="O402">
        <v>4</v>
      </c>
      <c r="P402">
        <v>3</v>
      </c>
      <c r="Q402">
        <v>6</v>
      </c>
      <c r="R402">
        <v>3</v>
      </c>
      <c r="S402">
        <v>5</v>
      </c>
      <c r="T402">
        <v>5</v>
      </c>
      <c r="U402">
        <v>6</v>
      </c>
      <c r="V402">
        <v>5</v>
      </c>
      <c r="W402">
        <v>4</v>
      </c>
      <c r="X402">
        <v>5</v>
      </c>
      <c r="Y402">
        <v>2016</v>
      </c>
      <c r="Z402">
        <v>2</v>
      </c>
      <c r="AA402">
        <v>3</v>
      </c>
      <c r="AE402">
        <v>3</v>
      </c>
      <c r="AF402">
        <v>3</v>
      </c>
      <c r="AG402">
        <v>2</v>
      </c>
      <c r="AH402">
        <v>3</v>
      </c>
      <c r="AI402">
        <v>1</v>
      </c>
      <c r="AM402">
        <v>1</v>
      </c>
      <c r="AO402">
        <v>1</v>
      </c>
      <c r="AR402">
        <v>1</v>
      </c>
      <c r="AT402">
        <v>1</v>
      </c>
      <c r="AV402">
        <v>1</v>
      </c>
      <c r="BC402">
        <v>1</v>
      </c>
      <c r="BE402" t="s">
        <v>66</v>
      </c>
      <c r="BF402">
        <f>VLOOKUP($C402,'TIPI Scoring'!$C$1:$AB$1213,22,FALSE)</f>
        <v>3.5</v>
      </c>
      <c r="BG402">
        <f>VLOOKUP($C402,'TIPI Scoring'!$C$1:$AB$1213,23,FALSE)</f>
        <v>5.5</v>
      </c>
      <c r="BH402">
        <f>VLOOKUP($C402,'TIPI Scoring'!$C$1:$AB$1213,24,FALSE)</f>
        <v>4.5</v>
      </c>
      <c r="BI402">
        <f>VLOOKUP($C402,'TIPI Scoring'!$C$1:$AB$1213,25,FALSE)</f>
        <v>4.5</v>
      </c>
      <c r="BJ402">
        <f>VLOOKUP($C402,'TIPI Scoring'!$C$1:$AB$1213,26,FALSE)</f>
        <v>4</v>
      </c>
      <c r="BK402" t="s">
        <v>1651</v>
      </c>
      <c r="BL402" t="s">
        <v>1650</v>
      </c>
      <c r="BM402" t="s">
        <v>1651</v>
      </c>
      <c r="BN402" t="s">
        <v>1651</v>
      </c>
      <c r="BO402" t="s">
        <v>1649</v>
      </c>
      <c r="BP402">
        <v>1</v>
      </c>
    </row>
    <row r="403" spans="1:68" x14ac:dyDescent="0.2">
      <c r="A403">
        <v>402</v>
      </c>
      <c r="B403" s="2">
        <v>44096.491157407407</v>
      </c>
      <c r="C403" t="s">
        <v>548</v>
      </c>
      <c r="D403">
        <v>75</v>
      </c>
      <c r="E403">
        <v>30</v>
      </c>
      <c r="F403">
        <v>1</v>
      </c>
      <c r="G403">
        <v>1</v>
      </c>
      <c r="H403">
        <v>1</v>
      </c>
      <c r="I403">
        <v>0</v>
      </c>
      <c r="J403">
        <v>1</v>
      </c>
      <c r="L403">
        <v>2</v>
      </c>
      <c r="M403">
        <v>16</v>
      </c>
      <c r="N403">
        <v>2</v>
      </c>
      <c r="O403">
        <v>3</v>
      </c>
      <c r="P403">
        <v>1</v>
      </c>
      <c r="Q403">
        <v>1</v>
      </c>
      <c r="R403">
        <v>4</v>
      </c>
      <c r="S403">
        <v>3</v>
      </c>
      <c r="T403">
        <v>2</v>
      </c>
      <c r="U403">
        <v>6</v>
      </c>
      <c r="V403">
        <v>1</v>
      </c>
      <c r="W403">
        <v>6</v>
      </c>
      <c r="X403">
        <v>2</v>
      </c>
      <c r="Y403">
        <v>2003</v>
      </c>
      <c r="Z403">
        <v>2</v>
      </c>
      <c r="AA403">
        <v>14</v>
      </c>
      <c r="AE403">
        <v>2</v>
      </c>
      <c r="AF403">
        <v>2</v>
      </c>
      <c r="AG403">
        <v>2</v>
      </c>
      <c r="AH403">
        <v>2</v>
      </c>
      <c r="AN403">
        <v>1</v>
      </c>
      <c r="AO403">
        <v>3</v>
      </c>
      <c r="AP403">
        <v>1</v>
      </c>
      <c r="AT403">
        <v>1</v>
      </c>
      <c r="AW403">
        <v>1</v>
      </c>
      <c r="BB403">
        <v>1</v>
      </c>
      <c r="BE403" t="s">
        <v>58</v>
      </c>
      <c r="BF403">
        <f>VLOOKUP($C403,'TIPI Scoring'!$C$1:$AB$1213,22,FALSE)</f>
        <v>4.5</v>
      </c>
      <c r="BG403">
        <f>VLOOKUP($C403,'TIPI Scoring'!$C$1:$AB$1213,23,FALSE)</f>
        <v>6.5</v>
      </c>
      <c r="BH403">
        <f>VLOOKUP($C403,'TIPI Scoring'!$C$1:$AB$1213,24,FALSE)</f>
        <v>4</v>
      </c>
      <c r="BI403">
        <f>VLOOKUP($C403,'TIPI Scoring'!$C$1:$AB$1213,25,FALSE)</f>
        <v>5</v>
      </c>
      <c r="BJ403">
        <f>VLOOKUP($C403,'TIPI Scoring'!$C$1:$AB$1213,26,FALSE)</f>
        <v>4.5</v>
      </c>
      <c r="BK403" t="s">
        <v>1650</v>
      </c>
      <c r="BL403" t="s">
        <v>1648</v>
      </c>
      <c r="BM403" t="s">
        <v>1649</v>
      </c>
      <c r="BN403" t="s">
        <v>1650</v>
      </c>
      <c r="BO403" t="s">
        <v>1651</v>
      </c>
      <c r="BP403">
        <v>6</v>
      </c>
    </row>
    <row r="404" spans="1:68" x14ac:dyDescent="0.2">
      <c r="A404">
        <v>403</v>
      </c>
      <c r="B404" s="2">
        <v>44096.491203703707</v>
      </c>
      <c r="C404" t="s">
        <v>549</v>
      </c>
      <c r="D404">
        <v>62</v>
      </c>
      <c r="E404">
        <v>38</v>
      </c>
      <c r="F404">
        <v>1</v>
      </c>
      <c r="G404">
        <v>1</v>
      </c>
      <c r="H404">
        <v>2</v>
      </c>
      <c r="I404">
        <v>0</v>
      </c>
      <c r="J404">
        <v>4</v>
      </c>
      <c r="L404">
        <v>2</v>
      </c>
      <c r="M404">
        <v>28</v>
      </c>
      <c r="N404">
        <v>2</v>
      </c>
      <c r="O404">
        <v>5</v>
      </c>
      <c r="P404">
        <v>1</v>
      </c>
      <c r="Q404">
        <v>7</v>
      </c>
      <c r="R404">
        <v>3</v>
      </c>
      <c r="S404">
        <v>4</v>
      </c>
      <c r="T404">
        <v>6</v>
      </c>
      <c r="U404">
        <v>6</v>
      </c>
      <c r="V404">
        <v>2</v>
      </c>
      <c r="W404">
        <v>5</v>
      </c>
      <c r="X404">
        <v>4</v>
      </c>
      <c r="Y404">
        <v>2018</v>
      </c>
      <c r="Z404">
        <v>3</v>
      </c>
      <c r="AA404">
        <v>12</v>
      </c>
      <c r="AC404" t="s">
        <v>550</v>
      </c>
      <c r="AE404">
        <v>1</v>
      </c>
      <c r="AF404">
        <v>2</v>
      </c>
      <c r="AG404">
        <v>1</v>
      </c>
      <c r="AH404">
        <v>1</v>
      </c>
      <c r="AN404">
        <v>1</v>
      </c>
      <c r="AO404">
        <v>4</v>
      </c>
      <c r="AP404">
        <v>1</v>
      </c>
      <c r="AT404">
        <v>1</v>
      </c>
      <c r="AX404">
        <v>1</v>
      </c>
      <c r="BC404">
        <v>1</v>
      </c>
      <c r="BE404" t="s">
        <v>58</v>
      </c>
      <c r="BF404">
        <f>VLOOKUP($C404,'TIPI Scoring'!$C$1:$AB$1213,22,FALSE)</f>
        <v>3.5</v>
      </c>
      <c r="BG404">
        <f>VLOOKUP($C404,'TIPI Scoring'!$C$1:$AB$1213,23,FALSE)</f>
        <v>6.5</v>
      </c>
      <c r="BH404">
        <f>VLOOKUP($C404,'TIPI Scoring'!$C$1:$AB$1213,24,FALSE)</f>
        <v>6.5</v>
      </c>
      <c r="BI404">
        <f>VLOOKUP($C404,'TIPI Scoring'!$C$1:$AB$1213,25,FALSE)</f>
        <v>5</v>
      </c>
      <c r="BJ404">
        <f>VLOOKUP($C404,'TIPI Scoring'!$C$1:$AB$1213,26,FALSE)</f>
        <v>4</v>
      </c>
      <c r="BK404" t="s">
        <v>1651</v>
      </c>
      <c r="BL404" t="s">
        <v>1648</v>
      </c>
      <c r="BM404" t="s">
        <v>1650</v>
      </c>
      <c r="BN404" t="s">
        <v>1650</v>
      </c>
      <c r="BO404" t="s">
        <v>1649</v>
      </c>
      <c r="BP404">
        <v>2</v>
      </c>
    </row>
    <row r="405" spans="1:68" x14ac:dyDescent="0.2">
      <c r="A405">
        <v>404</v>
      </c>
      <c r="B405" s="2">
        <v>44096.491342592592</v>
      </c>
      <c r="C405" t="s">
        <v>551</v>
      </c>
      <c r="D405">
        <v>33</v>
      </c>
      <c r="E405">
        <v>14</v>
      </c>
      <c r="F405">
        <v>1</v>
      </c>
      <c r="G405">
        <v>1</v>
      </c>
      <c r="H405">
        <v>2</v>
      </c>
      <c r="I405">
        <v>2</v>
      </c>
      <c r="J405">
        <v>1</v>
      </c>
      <c r="L405">
        <v>2</v>
      </c>
      <c r="M405">
        <v>3</v>
      </c>
      <c r="N405">
        <v>2</v>
      </c>
      <c r="O405">
        <v>4</v>
      </c>
      <c r="P405">
        <v>4</v>
      </c>
      <c r="Q405">
        <v>4</v>
      </c>
      <c r="R405">
        <v>4</v>
      </c>
      <c r="S405">
        <v>4</v>
      </c>
      <c r="T405">
        <v>4</v>
      </c>
      <c r="U405">
        <v>4</v>
      </c>
      <c r="V405">
        <v>4</v>
      </c>
      <c r="W405">
        <v>4</v>
      </c>
      <c r="X405">
        <v>4</v>
      </c>
      <c r="Y405">
        <v>2017</v>
      </c>
      <c r="Z405">
        <v>2</v>
      </c>
      <c r="AA405">
        <v>14</v>
      </c>
      <c r="AE405">
        <v>1</v>
      </c>
      <c r="AF405">
        <v>2</v>
      </c>
      <c r="AG405">
        <v>2</v>
      </c>
      <c r="AH405">
        <v>1</v>
      </c>
      <c r="AN405">
        <v>1</v>
      </c>
      <c r="AO405">
        <v>5</v>
      </c>
      <c r="AY405">
        <v>1</v>
      </c>
      <c r="BD405">
        <v>1</v>
      </c>
      <c r="BE405" t="s">
        <v>63</v>
      </c>
      <c r="BF405">
        <f>VLOOKUP($C405,'TIPI Scoring'!$C$1:$AB$1213,22,FALSE)</f>
        <v>4</v>
      </c>
      <c r="BG405">
        <f>VLOOKUP($C405,'TIPI Scoring'!$C$1:$AB$1213,23,FALSE)</f>
        <v>4</v>
      </c>
      <c r="BH405">
        <f>VLOOKUP($C405,'TIPI Scoring'!$C$1:$AB$1213,24,FALSE)</f>
        <v>4</v>
      </c>
      <c r="BI405">
        <f>VLOOKUP($C405,'TIPI Scoring'!$C$1:$AB$1213,25,FALSE)</f>
        <v>4</v>
      </c>
      <c r="BJ405">
        <f>VLOOKUP($C405,'TIPI Scoring'!$C$1:$AB$1213,26,FALSE)</f>
        <v>4</v>
      </c>
      <c r="BK405" t="s">
        <v>1651</v>
      </c>
      <c r="BL405" t="s">
        <v>1649</v>
      </c>
      <c r="BM405" t="s">
        <v>1649</v>
      </c>
      <c r="BN405" t="s">
        <v>1651</v>
      </c>
      <c r="BO405" t="s">
        <v>1649</v>
      </c>
      <c r="BP405">
        <v>1</v>
      </c>
    </row>
    <row r="406" spans="1:68" x14ac:dyDescent="0.2">
      <c r="A406">
        <v>405</v>
      </c>
      <c r="B406" s="2">
        <v>44096.491354166668</v>
      </c>
      <c r="C406" t="s">
        <v>552</v>
      </c>
      <c r="D406">
        <v>65</v>
      </c>
      <c r="E406">
        <v>5</v>
      </c>
      <c r="F406">
        <v>1</v>
      </c>
      <c r="G406">
        <v>1</v>
      </c>
      <c r="H406">
        <v>1</v>
      </c>
      <c r="I406">
        <v>0</v>
      </c>
      <c r="J406">
        <v>4</v>
      </c>
      <c r="L406">
        <v>2</v>
      </c>
      <c r="M406">
        <v>10</v>
      </c>
      <c r="N406">
        <v>2</v>
      </c>
      <c r="O406">
        <v>5</v>
      </c>
      <c r="P406">
        <v>3</v>
      </c>
      <c r="Q406">
        <v>5</v>
      </c>
      <c r="R406">
        <v>5</v>
      </c>
      <c r="S406">
        <v>5</v>
      </c>
      <c r="T406">
        <v>4</v>
      </c>
      <c r="U406">
        <v>5</v>
      </c>
      <c r="V406">
        <v>2</v>
      </c>
      <c r="W406">
        <v>5</v>
      </c>
      <c r="X406">
        <v>4</v>
      </c>
      <c r="Y406">
        <v>2010</v>
      </c>
      <c r="Z406">
        <v>2</v>
      </c>
      <c r="AA406">
        <v>10</v>
      </c>
      <c r="AE406">
        <v>2</v>
      </c>
      <c r="AF406">
        <v>2</v>
      </c>
      <c r="AG406">
        <v>1</v>
      </c>
      <c r="AH406">
        <v>2</v>
      </c>
      <c r="AI406">
        <v>1</v>
      </c>
      <c r="AO406">
        <v>2</v>
      </c>
      <c r="AV406">
        <v>1</v>
      </c>
      <c r="AW406">
        <v>1</v>
      </c>
      <c r="AX406">
        <v>1</v>
      </c>
      <c r="BD406">
        <v>1</v>
      </c>
      <c r="BE406" t="s">
        <v>66</v>
      </c>
      <c r="BF406">
        <f>VLOOKUP($C406,'TIPI Scoring'!$C$1:$AB$1213,22,FALSE)</f>
        <v>4.5</v>
      </c>
      <c r="BG406">
        <f>VLOOKUP($C406,'TIPI Scoring'!$C$1:$AB$1213,23,FALSE)</f>
        <v>5</v>
      </c>
      <c r="BH406">
        <f>VLOOKUP($C406,'TIPI Scoring'!$C$1:$AB$1213,24,FALSE)</f>
        <v>5.5</v>
      </c>
      <c r="BI406">
        <f>VLOOKUP($C406,'TIPI Scoring'!$C$1:$AB$1213,25,FALSE)</f>
        <v>4</v>
      </c>
      <c r="BJ406">
        <f>VLOOKUP($C406,'TIPI Scoring'!$C$1:$AB$1213,26,FALSE)</f>
        <v>4.5</v>
      </c>
      <c r="BK406" t="s">
        <v>1650</v>
      </c>
      <c r="BL406" t="s">
        <v>1651</v>
      </c>
      <c r="BM406" t="s">
        <v>1650</v>
      </c>
      <c r="BN406" t="s">
        <v>1651</v>
      </c>
      <c r="BO406" t="s">
        <v>1651</v>
      </c>
      <c r="BP406">
        <v>7</v>
      </c>
    </row>
    <row r="407" spans="1:68" x14ac:dyDescent="0.2">
      <c r="A407">
        <v>406</v>
      </c>
      <c r="B407" s="2">
        <v>44096.49150462963</v>
      </c>
      <c r="C407" t="s">
        <v>553</v>
      </c>
      <c r="D407">
        <v>58</v>
      </c>
      <c r="E407">
        <v>1</v>
      </c>
      <c r="F407">
        <v>1</v>
      </c>
      <c r="G407">
        <v>1</v>
      </c>
      <c r="H407">
        <v>2</v>
      </c>
      <c r="I407">
        <v>0</v>
      </c>
      <c r="J407">
        <v>1</v>
      </c>
      <c r="L407">
        <v>2</v>
      </c>
      <c r="M407">
        <v>2</v>
      </c>
      <c r="N407">
        <v>2</v>
      </c>
      <c r="O407">
        <v>6</v>
      </c>
      <c r="P407">
        <v>3</v>
      </c>
      <c r="Q407">
        <v>5</v>
      </c>
      <c r="R407">
        <v>3</v>
      </c>
      <c r="S407">
        <v>7</v>
      </c>
      <c r="T407">
        <v>6</v>
      </c>
      <c r="U407">
        <v>5</v>
      </c>
      <c r="V407">
        <v>3</v>
      </c>
      <c r="W407">
        <v>6</v>
      </c>
      <c r="X407">
        <v>3</v>
      </c>
      <c r="Y407">
        <v>2019</v>
      </c>
      <c r="Z407">
        <v>3</v>
      </c>
      <c r="AA407">
        <v>13</v>
      </c>
      <c r="AD407" t="s">
        <v>60</v>
      </c>
      <c r="AE407">
        <v>2</v>
      </c>
      <c r="AF407">
        <v>2</v>
      </c>
      <c r="AG407">
        <v>2</v>
      </c>
      <c r="AH407">
        <v>2</v>
      </c>
      <c r="AN407">
        <v>1</v>
      </c>
      <c r="AO407">
        <v>5</v>
      </c>
      <c r="AP407">
        <v>1</v>
      </c>
      <c r="AU407">
        <v>1</v>
      </c>
      <c r="AX407">
        <v>1</v>
      </c>
      <c r="BC407">
        <v>1</v>
      </c>
      <c r="BE407" t="s">
        <v>61</v>
      </c>
      <c r="BF407">
        <f>VLOOKUP($C407,'TIPI Scoring'!$C$1:$AB$1213,22,FALSE)</f>
        <v>4</v>
      </c>
      <c r="BG407">
        <f>VLOOKUP($C407,'TIPI Scoring'!$C$1:$AB$1213,23,FALSE)</f>
        <v>5</v>
      </c>
      <c r="BH407">
        <f>VLOOKUP($C407,'TIPI Scoring'!$C$1:$AB$1213,24,FALSE)</f>
        <v>5</v>
      </c>
      <c r="BI407">
        <f>VLOOKUP($C407,'TIPI Scoring'!$C$1:$AB$1213,25,FALSE)</f>
        <v>5.5</v>
      </c>
      <c r="BJ407">
        <f>VLOOKUP($C407,'TIPI Scoring'!$C$1:$AB$1213,26,FALSE)</f>
        <v>6</v>
      </c>
      <c r="BK407" t="s">
        <v>1651</v>
      </c>
      <c r="BL407" t="s">
        <v>1651</v>
      </c>
      <c r="BM407" t="s">
        <v>1651</v>
      </c>
      <c r="BN407" t="s">
        <v>1650</v>
      </c>
      <c r="BO407" t="s">
        <v>1650</v>
      </c>
      <c r="BP407">
        <v>3</v>
      </c>
    </row>
    <row r="408" spans="1:68" x14ac:dyDescent="0.2">
      <c r="A408">
        <v>407</v>
      </c>
      <c r="B408" s="2">
        <v>44096.491886574076</v>
      </c>
      <c r="C408" t="s">
        <v>554</v>
      </c>
      <c r="D408">
        <v>43</v>
      </c>
      <c r="E408">
        <v>5</v>
      </c>
      <c r="F408">
        <v>1</v>
      </c>
      <c r="G408">
        <v>1</v>
      </c>
      <c r="H408">
        <v>2</v>
      </c>
      <c r="I408">
        <v>0</v>
      </c>
      <c r="J408">
        <v>1</v>
      </c>
      <c r="L408">
        <v>1</v>
      </c>
      <c r="M408">
        <v>10</v>
      </c>
      <c r="N408">
        <v>2</v>
      </c>
      <c r="O408">
        <v>6</v>
      </c>
      <c r="P408">
        <v>6</v>
      </c>
      <c r="Q408">
        <v>5</v>
      </c>
      <c r="R408">
        <v>4</v>
      </c>
      <c r="S408">
        <v>3</v>
      </c>
      <c r="T408">
        <v>5</v>
      </c>
      <c r="U408">
        <v>5</v>
      </c>
      <c r="V408">
        <v>4</v>
      </c>
      <c r="W408">
        <v>5</v>
      </c>
      <c r="X408">
        <v>4</v>
      </c>
      <c r="Y408">
        <v>2010</v>
      </c>
      <c r="Z408">
        <v>1</v>
      </c>
      <c r="AA408">
        <v>10</v>
      </c>
      <c r="AE408">
        <v>2</v>
      </c>
      <c r="AF408">
        <v>2</v>
      </c>
      <c r="AG408">
        <v>2</v>
      </c>
      <c r="AH408">
        <v>2</v>
      </c>
      <c r="AJ408">
        <v>1</v>
      </c>
      <c r="AM408">
        <v>1</v>
      </c>
      <c r="AO408">
        <v>2</v>
      </c>
      <c r="AQ408">
        <v>1</v>
      </c>
      <c r="AT408">
        <v>1</v>
      </c>
      <c r="AW408">
        <v>1</v>
      </c>
      <c r="AZ408">
        <v>1</v>
      </c>
      <c r="BB408">
        <v>1</v>
      </c>
      <c r="BE408" t="s">
        <v>66</v>
      </c>
      <c r="BF408">
        <f>VLOOKUP($C408,'TIPI Scoring'!$C$1:$AB$1213,22,FALSE)</f>
        <v>4.5</v>
      </c>
      <c r="BG408">
        <f>VLOOKUP($C408,'TIPI Scoring'!$C$1:$AB$1213,23,FALSE)</f>
        <v>3.5</v>
      </c>
      <c r="BH408">
        <f>VLOOKUP($C408,'TIPI Scoring'!$C$1:$AB$1213,24,FALSE)</f>
        <v>4.5</v>
      </c>
      <c r="BI408">
        <f>VLOOKUP($C408,'TIPI Scoring'!$C$1:$AB$1213,25,FALSE)</f>
        <v>4.5</v>
      </c>
      <c r="BJ408">
        <f>VLOOKUP($C408,'TIPI Scoring'!$C$1:$AB$1213,26,FALSE)</f>
        <v>3.5</v>
      </c>
      <c r="BK408" t="s">
        <v>1650</v>
      </c>
      <c r="BL408" t="s">
        <v>1649</v>
      </c>
      <c r="BM408" t="s">
        <v>1651</v>
      </c>
      <c r="BN408" t="s">
        <v>1651</v>
      </c>
      <c r="BO408" t="s">
        <v>1649</v>
      </c>
      <c r="BP408">
        <v>1</v>
      </c>
    </row>
    <row r="409" spans="1:68" x14ac:dyDescent="0.2">
      <c r="A409">
        <v>408</v>
      </c>
      <c r="B409" s="2">
        <v>44096.492384259262</v>
      </c>
      <c r="C409" t="s">
        <v>555</v>
      </c>
      <c r="D409">
        <v>48</v>
      </c>
      <c r="E409">
        <v>10</v>
      </c>
      <c r="F409">
        <v>1</v>
      </c>
      <c r="G409">
        <v>1</v>
      </c>
      <c r="H409">
        <v>2</v>
      </c>
      <c r="I409">
        <v>1</v>
      </c>
      <c r="J409">
        <v>5</v>
      </c>
      <c r="K409" t="s">
        <v>556</v>
      </c>
      <c r="L409">
        <v>1</v>
      </c>
      <c r="M409">
        <v>16</v>
      </c>
      <c r="N409">
        <v>1</v>
      </c>
      <c r="O409">
        <v>4</v>
      </c>
      <c r="P409">
        <v>4</v>
      </c>
      <c r="Q409">
        <v>4</v>
      </c>
      <c r="R409">
        <v>5</v>
      </c>
      <c r="S409">
        <v>4</v>
      </c>
      <c r="T409">
        <v>3</v>
      </c>
      <c r="U409">
        <v>4</v>
      </c>
      <c r="V409">
        <v>4</v>
      </c>
      <c r="W409">
        <v>4</v>
      </c>
      <c r="X409">
        <v>4</v>
      </c>
      <c r="Y409">
        <v>2004</v>
      </c>
      <c r="Z409">
        <v>1</v>
      </c>
      <c r="AA409">
        <v>3</v>
      </c>
      <c r="AE409">
        <v>2</v>
      </c>
      <c r="AF409">
        <v>2</v>
      </c>
      <c r="AG409">
        <v>2</v>
      </c>
      <c r="AH409">
        <v>2</v>
      </c>
      <c r="AI409">
        <v>1</v>
      </c>
      <c r="AM409">
        <v>1</v>
      </c>
      <c r="AO409">
        <v>2</v>
      </c>
      <c r="AT409">
        <v>1</v>
      </c>
      <c r="AU409">
        <v>1</v>
      </c>
      <c r="AV409">
        <v>1</v>
      </c>
      <c r="BD409">
        <v>1</v>
      </c>
      <c r="BE409" t="s">
        <v>61</v>
      </c>
      <c r="BF409">
        <f>VLOOKUP($C409,'TIPI Scoring'!$C$1:$AB$1213,22,FALSE)</f>
        <v>4.5</v>
      </c>
      <c r="BG409">
        <f>VLOOKUP($C409,'TIPI Scoring'!$C$1:$AB$1213,23,FALSE)</f>
        <v>4</v>
      </c>
      <c r="BH409">
        <f>VLOOKUP($C409,'TIPI Scoring'!$C$1:$AB$1213,24,FALSE)</f>
        <v>4</v>
      </c>
      <c r="BI409">
        <f>VLOOKUP($C409,'TIPI Scoring'!$C$1:$AB$1213,25,FALSE)</f>
        <v>3.5</v>
      </c>
      <c r="BJ409">
        <f>VLOOKUP($C409,'TIPI Scoring'!$C$1:$AB$1213,26,FALSE)</f>
        <v>4</v>
      </c>
      <c r="BK409" t="s">
        <v>1650</v>
      </c>
      <c r="BL409" t="s">
        <v>1649</v>
      </c>
      <c r="BM409" t="s">
        <v>1649</v>
      </c>
      <c r="BN409" t="s">
        <v>1651</v>
      </c>
      <c r="BO409" t="s">
        <v>1649</v>
      </c>
      <c r="BP409">
        <v>1</v>
      </c>
    </row>
    <row r="410" spans="1:68" x14ac:dyDescent="0.2">
      <c r="A410">
        <v>409</v>
      </c>
      <c r="B410" s="2">
        <v>44096.4925</v>
      </c>
      <c r="C410" t="s">
        <v>557</v>
      </c>
      <c r="D410">
        <v>40</v>
      </c>
      <c r="E410">
        <v>32</v>
      </c>
      <c r="F410">
        <v>1</v>
      </c>
      <c r="G410">
        <v>1</v>
      </c>
      <c r="H410">
        <v>2</v>
      </c>
      <c r="I410">
        <v>2</v>
      </c>
      <c r="J410">
        <v>1</v>
      </c>
      <c r="L410">
        <v>1</v>
      </c>
      <c r="M410">
        <v>5</v>
      </c>
      <c r="N410">
        <v>1</v>
      </c>
      <c r="O410">
        <v>2</v>
      </c>
      <c r="P410">
        <v>6</v>
      </c>
      <c r="Q410">
        <v>5</v>
      </c>
      <c r="R410">
        <v>7</v>
      </c>
      <c r="S410">
        <v>7</v>
      </c>
      <c r="T410">
        <v>4</v>
      </c>
      <c r="U410">
        <v>1</v>
      </c>
      <c r="V410">
        <v>6</v>
      </c>
      <c r="W410">
        <v>6</v>
      </c>
      <c r="X410">
        <v>7</v>
      </c>
      <c r="Y410">
        <v>1990</v>
      </c>
      <c r="Z410">
        <v>1</v>
      </c>
      <c r="AA410">
        <v>1</v>
      </c>
      <c r="AE410">
        <v>1</v>
      </c>
      <c r="AF410">
        <v>1</v>
      </c>
      <c r="AG410">
        <v>1</v>
      </c>
      <c r="AH410">
        <v>1</v>
      </c>
      <c r="AI410">
        <v>1</v>
      </c>
      <c r="AO410">
        <v>1</v>
      </c>
      <c r="AP410">
        <v>1</v>
      </c>
      <c r="AZ410">
        <v>1</v>
      </c>
      <c r="BE410" t="s">
        <v>58</v>
      </c>
      <c r="BF410">
        <f>VLOOKUP($C410,'TIPI Scoring'!$C$1:$AB$1213,22,FALSE)</f>
        <v>3</v>
      </c>
      <c r="BG410">
        <f>VLOOKUP($C410,'TIPI Scoring'!$C$1:$AB$1213,23,FALSE)</f>
        <v>1.5</v>
      </c>
      <c r="BH410">
        <f>VLOOKUP($C410,'TIPI Scoring'!$C$1:$AB$1213,24,FALSE)</f>
        <v>3.5</v>
      </c>
      <c r="BI410">
        <f>VLOOKUP($C410,'TIPI Scoring'!$C$1:$AB$1213,25,FALSE)</f>
        <v>3.5</v>
      </c>
      <c r="BJ410">
        <f>VLOOKUP($C410,'TIPI Scoring'!$C$1:$AB$1213,26,FALSE)</f>
        <v>4</v>
      </c>
      <c r="BK410" t="s">
        <v>1651</v>
      </c>
      <c r="BL410" t="s">
        <v>1649</v>
      </c>
      <c r="BM410" t="s">
        <v>1649</v>
      </c>
      <c r="BN410" t="s">
        <v>1651</v>
      </c>
      <c r="BO410" t="s">
        <v>1649</v>
      </c>
      <c r="BP410">
        <v>1</v>
      </c>
    </row>
    <row r="411" spans="1:68" x14ac:dyDescent="0.2">
      <c r="A411">
        <v>410</v>
      </c>
      <c r="B411" s="2">
        <v>44096.492581018516</v>
      </c>
      <c r="C411" t="s">
        <v>558</v>
      </c>
      <c r="D411">
        <v>42</v>
      </c>
      <c r="E411">
        <v>5</v>
      </c>
      <c r="F411">
        <v>1</v>
      </c>
      <c r="G411">
        <v>1</v>
      </c>
      <c r="H411">
        <v>2</v>
      </c>
      <c r="I411">
        <v>2</v>
      </c>
      <c r="J411">
        <v>1</v>
      </c>
      <c r="L411">
        <v>1</v>
      </c>
      <c r="M411">
        <v>2</v>
      </c>
      <c r="N411">
        <v>2</v>
      </c>
      <c r="O411">
        <v>3</v>
      </c>
      <c r="P411">
        <v>4</v>
      </c>
      <c r="Q411">
        <v>3</v>
      </c>
      <c r="R411">
        <v>2</v>
      </c>
      <c r="S411">
        <v>4</v>
      </c>
      <c r="T411">
        <v>2</v>
      </c>
      <c r="U411">
        <v>4</v>
      </c>
      <c r="V411">
        <v>2</v>
      </c>
      <c r="W411">
        <v>4</v>
      </c>
      <c r="X411">
        <v>1</v>
      </c>
      <c r="Y411">
        <v>2018</v>
      </c>
      <c r="Z411">
        <v>2</v>
      </c>
      <c r="AA411">
        <v>1</v>
      </c>
      <c r="AE411">
        <v>2</v>
      </c>
      <c r="AF411">
        <v>2</v>
      </c>
      <c r="AG411">
        <v>1</v>
      </c>
      <c r="AH411">
        <v>3</v>
      </c>
      <c r="AJ411">
        <v>1</v>
      </c>
      <c r="AO411">
        <v>2</v>
      </c>
      <c r="AQ411">
        <v>1</v>
      </c>
      <c r="AT411">
        <v>1</v>
      </c>
      <c r="AU411">
        <v>1</v>
      </c>
      <c r="AZ411">
        <v>1</v>
      </c>
      <c r="BE411" t="s">
        <v>66</v>
      </c>
      <c r="BF411">
        <f>VLOOKUP($C411,'TIPI Scoring'!$C$1:$AB$1213,22,FALSE)</f>
        <v>4.5</v>
      </c>
      <c r="BG411">
        <f>VLOOKUP($C411,'TIPI Scoring'!$C$1:$AB$1213,23,FALSE)</f>
        <v>4</v>
      </c>
      <c r="BH411">
        <f>VLOOKUP($C411,'TIPI Scoring'!$C$1:$AB$1213,24,FALSE)</f>
        <v>4.5</v>
      </c>
      <c r="BI411">
        <f>VLOOKUP($C411,'TIPI Scoring'!$C$1:$AB$1213,25,FALSE)</f>
        <v>5</v>
      </c>
      <c r="BJ411">
        <f>VLOOKUP($C411,'TIPI Scoring'!$C$1:$AB$1213,26,FALSE)</f>
        <v>5.5</v>
      </c>
      <c r="BK411" t="s">
        <v>1650</v>
      </c>
      <c r="BL411" t="s">
        <v>1649</v>
      </c>
      <c r="BM411" t="s">
        <v>1651</v>
      </c>
      <c r="BN411" t="s">
        <v>1650</v>
      </c>
      <c r="BO411" t="s">
        <v>1650</v>
      </c>
      <c r="BP411">
        <v>3</v>
      </c>
    </row>
    <row r="412" spans="1:68" x14ac:dyDescent="0.2">
      <c r="A412">
        <v>411</v>
      </c>
      <c r="B412" s="2">
        <v>44096.492858796293</v>
      </c>
      <c r="C412" t="s">
        <v>559</v>
      </c>
      <c r="D412">
        <v>70</v>
      </c>
      <c r="E412">
        <v>3</v>
      </c>
      <c r="F412">
        <v>1</v>
      </c>
      <c r="G412">
        <v>1</v>
      </c>
      <c r="H412">
        <v>1</v>
      </c>
      <c r="I412">
        <v>0</v>
      </c>
      <c r="J412">
        <v>4</v>
      </c>
      <c r="L412">
        <v>2</v>
      </c>
      <c r="M412">
        <v>7</v>
      </c>
      <c r="N412">
        <v>2</v>
      </c>
      <c r="O412">
        <v>2</v>
      </c>
      <c r="P412">
        <v>2</v>
      </c>
      <c r="Q412">
        <v>6</v>
      </c>
      <c r="R412">
        <v>3</v>
      </c>
      <c r="S412">
        <v>4</v>
      </c>
      <c r="T412">
        <v>7</v>
      </c>
      <c r="U412">
        <v>5</v>
      </c>
      <c r="V412">
        <v>1</v>
      </c>
      <c r="W412">
        <v>6</v>
      </c>
      <c r="X412">
        <v>2</v>
      </c>
      <c r="Y412">
        <v>2020</v>
      </c>
      <c r="Z412">
        <v>3</v>
      </c>
      <c r="AA412">
        <v>7</v>
      </c>
      <c r="AE412">
        <v>2</v>
      </c>
      <c r="AF412">
        <v>2</v>
      </c>
      <c r="AG412">
        <v>2</v>
      </c>
      <c r="AH412">
        <v>2</v>
      </c>
      <c r="AI412">
        <v>1</v>
      </c>
      <c r="AM412">
        <v>1</v>
      </c>
      <c r="AO412">
        <v>2</v>
      </c>
      <c r="AP412">
        <v>1</v>
      </c>
      <c r="AR412">
        <v>1</v>
      </c>
      <c r="AV412">
        <v>1</v>
      </c>
      <c r="BA412">
        <v>1</v>
      </c>
      <c r="BE412" t="s">
        <v>66</v>
      </c>
      <c r="BF412">
        <f>VLOOKUP($C412,'TIPI Scoring'!$C$1:$AB$1213,22,FALSE)</f>
        <v>1.5</v>
      </c>
      <c r="BG412">
        <f>VLOOKUP($C412,'TIPI Scoring'!$C$1:$AB$1213,23,FALSE)</f>
        <v>5.5</v>
      </c>
      <c r="BH412">
        <f>VLOOKUP($C412,'TIPI Scoring'!$C$1:$AB$1213,24,FALSE)</f>
        <v>6.5</v>
      </c>
      <c r="BI412">
        <f>VLOOKUP($C412,'TIPI Scoring'!$C$1:$AB$1213,25,FALSE)</f>
        <v>5.5</v>
      </c>
      <c r="BJ412">
        <f>VLOOKUP($C412,'TIPI Scoring'!$C$1:$AB$1213,26,FALSE)</f>
        <v>5</v>
      </c>
      <c r="BK412" t="s">
        <v>1649</v>
      </c>
      <c r="BL412" t="s">
        <v>1650</v>
      </c>
      <c r="BM412" t="s">
        <v>1650</v>
      </c>
      <c r="BN412" t="s">
        <v>1650</v>
      </c>
      <c r="BO412" t="s">
        <v>1651</v>
      </c>
      <c r="BP412">
        <v>2</v>
      </c>
    </row>
    <row r="413" spans="1:68" x14ac:dyDescent="0.2">
      <c r="A413">
        <v>412</v>
      </c>
      <c r="B413" s="2">
        <v>44096.49318287037</v>
      </c>
      <c r="C413" t="s">
        <v>560</v>
      </c>
      <c r="D413">
        <v>58</v>
      </c>
      <c r="E413">
        <v>36</v>
      </c>
      <c r="F413">
        <v>2</v>
      </c>
      <c r="G413">
        <v>1</v>
      </c>
      <c r="H413">
        <v>2</v>
      </c>
      <c r="I413">
        <v>0</v>
      </c>
      <c r="J413">
        <v>1</v>
      </c>
      <c r="L413">
        <v>2</v>
      </c>
      <c r="M413">
        <v>32</v>
      </c>
      <c r="N413">
        <v>2</v>
      </c>
      <c r="O413">
        <v>4</v>
      </c>
      <c r="P413">
        <v>5</v>
      </c>
      <c r="Q413">
        <v>4</v>
      </c>
      <c r="R413">
        <v>3</v>
      </c>
      <c r="S413">
        <v>5</v>
      </c>
      <c r="T413">
        <v>5</v>
      </c>
      <c r="U413">
        <v>5</v>
      </c>
      <c r="V413">
        <v>3</v>
      </c>
      <c r="W413">
        <v>4</v>
      </c>
      <c r="X413">
        <v>3</v>
      </c>
      <c r="Y413">
        <v>2001</v>
      </c>
      <c r="Z413">
        <v>2</v>
      </c>
      <c r="AA413">
        <v>13</v>
      </c>
      <c r="AD413" t="s">
        <v>561</v>
      </c>
      <c r="AE413">
        <v>2</v>
      </c>
      <c r="AF413">
        <v>2</v>
      </c>
      <c r="AG413">
        <v>2</v>
      </c>
      <c r="AH413">
        <v>2</v>
      </c>
      <c r="AN413">
        <v>1</v>
      </c>
      <c r="AO413">
        <v>2</v>
      </c>
      <c r="AR413">
        <v>1</v>
      </c>
      <c r="AX413">
        <v>1</v>
      </c>
      <c r="AY413">
        <v>1</v>
      </c>
      <c r="BD413">
        <v>1</v>
      </c>
      <c r="BE413" t="s">
        <v>61</v>
      </c>
      <c r="BF413">
        <f>VLOOKUP($C413,'TIPI Scoring'!$C$1:$AB$1213,22,FALSE)</f>
        <v>3.5</v>
      </c>
      <c r="BG413">
        <f>VLOOKUP($C413,'TIPI Scoring'!$C$1:$AB$1213,23,FALSE)</f>
        <v>4</v>
      </c>
      <c r="BH413">
        <f>VLOOKUP($C413,'TIPI Scoring'!$C$1:$AB$1213,24,FALSE)</f>
        <v>4.5</v>
      </c>
      <c r="BI413">
        <f>VLOOKUP($C413,'TIPI Scoring'!$C$1:$AB$1213,25,FALSE)</f>
        <v>4.5</v>
      </c>
      <c r="BJ413">
        <f>VLOOKUP($C413,'TIPI Scoring'!$C$1:$AB$1213,26,FALSE)</f>
        <v>5</v>
      </c>
      <c r="BK413" t="s">
        <v>1651</v>
      </c>
      <c r="BL413" t="s">
        <v>1649</v>
      </c>
      <c r="BM413" t="s">
        <v>1651</v>
      </c>
      <c r="BN413" t="s">
        <v>1651</v>
      </c>
      <c r="BO413" t="s">
        <v>1651</v>
      </c>
      <c r="BP413">
        <v>1</v>
      </c>
    </row>
    <row r="414" spans="1:68" x14ac:dyDescent="0.2">
      <c r="A414">
        <v>413</v>
      </c>
      <c r="B414" s="2">
        <v>44096.493518518517</v>
      </c>
      <c r="C414" t="s">
        <v>562</v>
      </c>
      <c r="D414">
        <v>62</v>
      </c>
      <c r="E414">
        <v>9</v>
      </c>
      <c r="F414">
        <v>1</v>
      </c>
      <c r="G414">
        <v>1</v>
      </c>
      <c r="H414">
        <v>1</v>
      </c>
      <c r="I414">
        <v>0</v>
      </c>
      <c r="J414">
        <v>4</v>
      </c>
      <c r="L414">
        <v>2</v>
      </c>
      <c r="M414">
        <v>4</v>
      </c>
      <c r="N414">
        <v>2</v>
      </c>
      <c r="O414">
        <v>2</v>
      </c>
      <c r="P414">
        <v>3</v>
      </c>
      <c r="Q414">
        <v>6</v>
      </c>
      <c r="R414">
        <v>2</v>
      </c>
      <c r="S414">
        <v>6</v>
      </c>
      <c r="T414">
        <v>7</v>
      </c>
      <c r="U414">
        <v>6</v>
      </c>
      <c r="V414">
        <v>6</v>
      </c>
      <c r="W414">
        <v>4</v>
      </c>
      <c r="X414">
        <v>5</v>
      </c>
      <c r="Y414">
        <v>2019</v>
      </c>
      <c r="Z414">
        <v>2</v>
      </c>
      <c r="AA414">
        <v>13</v>
      </c>
      <c r="AD414" t="s">
        <v>563</v>
      </c>
      <c r="AE414">
        <v>2</v>
      </c>
      <c r="AF414">
        <v>2</v>
      </c>
      <c r="AG414">
        <v>2</v>
      </c>
      <c r="AH414">
        <v>2</v>
      </c>
      <c r="AM414">
        <v>1</v>
      </c>
      <c r="AO414">
        <v>5</v>
      </c>
      <c r="AR414">
        <v>1</v>
      </c>
      <c r="AT414">
        <v>1</v>
      </c>
      <c r="AV414">
        <v>1</v>
      </c>
      <c r="BA414">
        <v>1</v>
      </c>
      <c r="BB414">
        <v>1</v>
      </c>
      <c r="BE414" t="s">
        <v>61</v>
      </c>
      <c r="BF414">
        <f>VLOOKUP($C414,'TIPI Scoring'!$C$1:$AB$1213,22,FALSE)</f>
        <v>1.5</v>
      </c>
      <c r="BG414">
        <f>VLOOKUP($C414,'TIPI Scoring'!$C$1:$AB$1213,23,FALSE)</f>
        <v>5.5</v>
      </c>
      <c r="BH414">
        <f>VLOOKUP($C414,'TIPI Scoring'!$C$1:$AB$1213,24,FALSE)</f>
        <v>4</v>
      </c>
      <c r="BI414">
        <f>VLOOKUP($C414,'TIPI Scoring'!$C$1:$AB$1213,25,FALSE)</f>
        <v>5</v>
      </c>
      <c r="BJ414">
        <f>VLOOKUP($C414,'TIPI Scoring'!$C$1:$AB$1213,26,FALSE)</f>
        <v>4.5</v>
      </c>
      <c r="BK414" t="s">
        <v>1649</v>
      </c>
      <c r="BL414" t="s">
        <v>1650</v>
      </c>
      <c r="BM414" t="s">
        <v>1649</v>
      </c>
      <c r="BN414" t="s">
        <v>1650</v>
      </c>
      <c r="BO414" t="s">
        <v>1651</v>
      </c>
      <c r="BP414">
        <v>5</v>
      </c>
    </row>
    <row r="415" spans="1:68" x14ac:dyDescent="0.2">
      <c r="A415">
        <v>414</v>
      </c>
      <c r="B415" s="2">
        <v>44096.493587962963</v>
      </c>
      <c r="C415" t="s">
        <v>564</v>
      </c>
      <c r="D415">
        <v>53</v>
      </c>
      <c r="E415">
        <v>14</v>
      </c>
      <c r="F415">
        <v>2</v>
      </c>
      <c r="G415">
        <v>1</v>
      </c>
      <c r="H415">
        <v>2</v>
      </c>
      <c r="I415">
        <v>0</v>
      </c>
      <c r="J415">
        <v>1</v>
      </c>
      <c r="L415">
        <v>2</v>
      </c>
      <c r="M415">
        <v>25</v>
      </c>
      <c r="N415">
        <v>2</v>
      </c>
      <c r="O415">
        <v>4</v>
      </c>
      <c r="P415">
        <v>1</v>
      </c>
      <c r="Q415">
        <v>7</v>
      </c>
      <c r="R415">
        <v>1</v>
      </c>
      <c r="S415">
        <v>5</v>
      </c>
      <c r="T415">
        <v>2</v>
      </c>
      <c r="U415">
        <v>7</v>
      </c>
      <c r="V415">
        <v>1</v>
      </c>
      <c r="W415">
        <v>6</v>
      </c>
      <c r="X415">
        <v>5</v>
      </c>
      <c r="Y415">
        <v>2000</v>
      </c>
      <c r="Z415">
        <v>3</v>
      </c>
      <c r="AA415">
        <v>11</v>
      </c>
      <c r="AB415" t="s">
        <v>565</v>
      </c>
      <c r="AE415">
        <v>2</v>
      </c>
      <c r="AF415">
        <v>2</v>
      </c>
      <c r="AG415">
        <v>2</v>
      </c>
      <c r="AH415">
        <v>2</v>
      </c>
      <c r="AN415">
        <v>1</v>
      </c>
      <c r="AO415">
        <v>4</v>
      </c>
      <c r="AV415">
        <v>1</v>
      </c>
      <c r="AW415">
        <v>1</v>
      </c>
      <c r="AX415">
        <v>1</v>
      </c>
      <c r="AZ415">
        <v>1</v>
      </c>
      <c r="BA415">
        <v>1</v>
      </c>
      <c r="BE415" t="s">
        <v>63</v>
      </c>
      <c r="BF415">
        <f>VLOOKUP($C415,'TIPI Scoring'!$C$1:$AB$1213,22,FALSE)</f>
        <v>5</v>
      </c>
      <c r="BG415">
        <f>VLOOKUP($C415,'TIPI Scoring'!$C$1:$AB$1213,23,FALSE)</f>
        <v>7</v>
      </c>
      <c r="BH415">
        <f>VLOOKUP($C415,'TIPI Scoring'!$C$1:$AB$1213,24,FALSE)</f>
        <v>7</v>
      </c>
      <c r="BI415">
        <f>VLOOKUP($C415,'TIPI Scoring'!$C$1:$AB$1213,25,FALSE)</f>
        <v>6.5</v>
      </c>
      <c r="BJ415">
        <f>VLOOKUP($C415,'TIPI Scoring'!$C$1:$AB$1213,26,FALSE)</f>
        <v>4</v>
      </c>
      <c r="BK415" t="s">
        <v>1650</v>
      </c>
      <c r="BL415" t="s">
        <v>1648</v>
      </c>
      <c r="BM415" t="s">
        <v>1648</v>
      </c>
      <c r="BN415" t="s">
        <v>1648</v>
      </c>
      <c r="BO415" t="s">
        <v>1649</v>
      </c>
      <c r="BP415">
        <v>2</v>
      </c>
    </row>
    <row r="416" spans="1:68" x14ac:dyDescent="0.2">
      <c r="A416">
        <v>415</v>
      </c>
      <c r="B416" s="2">
        <v>44096.49359953704</v>
      </c>
      <c r="C416" t="s">
        <v>566</v>
      </c>
      <c r="D416">
        <v>69</v>
      </c>
      <c r="E416">
        <v>9</v>
      </c>
      <c r="F416">
        <v>1</v>
      </c>
      <c r="G416">
        <v>1</v>
      </c>
      <c r="H416">
        <v>2</v>
      </c>
      <c r="I416">
        <v>0</v>
      </c>
      <c r="J416">
        <v>2</v>
      </c>
      <c r="L416">
        <v>2</v>
      </c>
      <c r="M416">
        <v>19</v>
      </c>
      <c r="N416">
        <v>2</v>
      </c>
      <c r="O416">
        <v>4</v>
      </c>
      <c r="P416">
        <v>1</v>
      </c>
      <c r="Q416">
        <v>6</v>
      </c>
      <c r="R416">
        <v>4</v>
      </c>
      <c r="S416">
        <v>1</v>
      </c>
      <c r="T416">
        <v>6</v>
      </c>
      <c r="U416">
        <v>6</v>
      </c>
      <c r="V416">
        <v>1</v>
      </c>
      <c r="W416">
        <v>5</v>
      </c>
      <c r="X416">
        <v>1</v>
      </c>
      <c r="Y416">
        <v>2016</v>
      </c>
      <c r="Z416">
        <v>3</v>
      </c>
      <c r="AA416">
        <v>13</v>
      </c>
      <c r="AD416" t="s">
        <v>123</v>
      </c>
      <c r="AE416">
        <v>2</v>
      </c>
      <c r="AF416">
        <v>2</v>
      </c>
      <c r="AG416">
        <v>1</v>
      </c>
      <c r="AH416">
        <v>2</v>
      </c>
      <c r="AM416">
        <v>1</v>
      </c>
      <c r="AO416">
        <v>2</v>
      </c>
      <c r="AP416">
        <v>1</v>
      </c>
      <c r="AT416">
        <v>1</v>
      </c>
      <c r="AV416">
        <v>1</v>
      </c>
      <c r="BD416">
        <v>1</v>
      </c>
      <c r="BE416" t="s">
        <v>61</v>
      </c>
      <c r="BF416">
        <f>VLOOKUP($C416,'TIPI Scoring'!$C$1:$AB$1213,22,FALSE)</f>
        <v>3</v>
      </c>
      <c r="BG416">
        <f>VLOOKUP($C416,'TIPI Scoring'!$C$1:$AB$1213,23,FALSE)</f>
        <v>6.5</v>
      </c>
      <c r="BH416">
        <f>VLOOKUP($C416,'TIPI Scoring'!$C$1:$AB$1213,24,FALSE)</f>
        <v>6.5</v>
      </c>
      <c r="BI416">
        <f>VLOOKUP($C416,'TIPI Scoring'!$C$1:$AB$1213,25,FALSE)</f>
        <v>4.5</v>
      </c>
      <c r="BJ416">
        <f>VLOOKUP($C416,'TIPI Scoring'!$C$1:$AB$1213,26,FALSE)</f>
        <v>4</v>
      </c>
      <c r="BK416" t="s">
        <v>1651</v>
      </c>
      <c r="BL416" t="s">
        <v>1648</v>
      </c>
      <c r="BM416" t="s">
        <v>1650</v>
      </c>
      <c r="BN416" t="s">
        <v>1651</v>
      </c>
      <c r="BO416" t="s">
        <v>1649</v>
      </c>
      <c r="BP416">
        <v>2</v>
      </c>
    </row>
    <row r="417" spans="1:68" x14ac:dyDescent="0.2">
      <c r="A417">
        <v>416</v>
      </c>
      <c r="B417" s="2">
        <v>44096.493738425925</v>
      </c>
      <c r="C417" t="s">
        <v>567</v>
      </c>
      <c r="D417">
        <v>40</v>
      </c>
      <c r="E417">
        <v>49</v>
      </c>
      <c r="F417">
        <v>1</v>
      </c>
      <c r="G417">
        <v>1</v>
      </c>
      <c r="H417">
        <v>1</v>
      </c>
      <c r="I417">
        <v>1</v>
      </c>
      <c r="J417">
        <v>2</v>
      </c>
      <c r="L417">
        <v>1</v>
      </c>
      <c r="M417">
        <v>5</v>
      </c>
      <c r="N417">
        <v>2</v>
      </c>
      <c r="O417">
        <v>5</v>
      </c>
      <c r="P417">
        <v>1</v>
      </c>
      <c r="Q417">
        <v>7</v>
      </c>
      <c r="R417">
        <v>2</v>
      </c>
      <c r="S417">
        <v>6</v>
      </c>
      <c r="T417">
        <v>6</v>
      </c>
      <c r="U417">
        <v>6</v>
      </c>
      <c r="V417">
        <v>1</v>
      </c>
      <c r="W417">
        <v>7</v>
      </c>
      <c r="X417">
        <v>3</v>
      </c>
      <c r="Y417">
        <v>2006</v>
      </c>
      <c r="Z417">
        <v>1</v>
      </c>
      <c r="AA417">
        <v>3</v>
      </c>
      <c r="AE417">
        <v>1</v>
      </c>
      <c r="AF417">
        <v>1</v>
      </c>
      <c r="AG417">
        <v>1</v>
      </c>
      <c r="AH417">
        <v>1</v>
      </c>
      <c r="AI417">
        <v>1</v>
      </c>
      <c r="AJ417">
        <v>1</v>
      </c>
      <c r="AM417">
        <v>1</v>
      </c>
      <c r="AO417">
        <v>4</v>
      </c>
      <c r="AP417">
        <v>1</v>
      </c>
      <c r="AV417">
        <v>1</v>
      </c>
      <c r="AX417">
        <v>1</v>
      </c>
      <c r="BA417">
        <v>1</v>
      </c>
      <c r="BE417" t="s">
        <v>61</v>
      </c>
      <c r="BF417">
        <f>VLOOKUP($C417,'TIPI Scoring'!$C$1:$AB$1213,22,FALSE)</f>
        <v>3.5</v>
      </c>
      <c r="BG417">
        <f>VLOOKUP($C417,'TIPI Scoring'!$C$1:$AB$1213,23,FALSE)</f>
        <v>6.5</v>
      </c>
      <c r="BH417">
        <f>VLOOKUP($C417,'TIPI Scoring'!$C$1:$AB$1213,24,FALSE)</f>
        <v>7</v>
      </c>
      <c r="BI417">
        <f>VLOOKUP($C417,'TIPI Scoring'!$C$1:$AB$1213,25,FALSE)</f>
        <v>6.5</v>
      </c>
      <c r="BJ417">
        <f>VLOOKUP($C417,'TIPI Scoring'!$C$1:$AB$1213,26,FALSE)</f>
        <v>5.5</v>
      </c>
      <c r="BK417" t="s">
        <v>1651</v>
      </c>
      <c r="BL417" t="s">
        <v>1648</v>
      </c>
      <c r="BM417" t="s">
        <v>1648</v>
      </c>
      <c r="BN417" t="s">
        <v>1648</v>
      </c>
      <c r="BO417" t="s">
        <v>1650</v>
      </c>
      <c r="BP417">
        <v>8</v>
      </c>
    </row>
    <row r="418" spans="1:68" x14ac:dyDescent="0.2">
      <c r="A418">
        <v>417</v>
      </c>
      <c r="B418" s="2">
        <v>44096.494571759256</v>
      </c>
      <c r="C418" t="s">
        <v>568</v>
      </c>
      <c r="D418">
        <v>29</v>
      </c>
      <c r="E418">
        <v>43</v>
      </c>
      <c r="F418">
        <v>1</v>
      </c>
      <c r="G418">
        <v>1</v>
      </c>
      <c r="H418">
        <v>2</v>
      </c>
      <c r="I418">
        <v>1</v>
      </c>
      <c r="J418">
        <v>1</v>
      </c>
      <c r="L418">
        <v>1</v>
      </c>
      <c r="M418">
        <v>0</v>
      </c>
      <c r="N418">
        <v>2</v>
      </c>
      <c r="O418">
        <v>3</v>
      </c>
      <c r="P418">
        <v>6</v>
      </c>
      <c r="Q418">
        <v>4</v>
      </c>
      <c r="R418">
        <v>7</v>
      </c>
      <c r="S418">
        <v>7</v>
      </c>
      <c r="T418">
        <v>4</v>
      </c>
      <c r="U418">
        <v>3</v>
      </c>
      <c r="V418">
        <v>1</v>
      </c>
      <c r="W418">
        <v>2</v>
      </c>
      <c r="X418">
        <v>7</v>
      </c>
      <c r="Y418">
        <v>2020</v>
      </c>
      <c r="Z418">
        <v>1</v>
      </c>
      <c r="AA418">
        <v>12</v>
      </c>
      <c r="AC418" t="s">
        <v>361</v>
      </c>
      <c r="AE418">
        <v>2</v>
      </c>
      <c r="AF418">
        <v>2</v>
      </c>
      <c r="AG418">
        <v>2</v>
      </c>
      <c r="AH418">
        <v>2</v>
      </c>
      <c r="AJ418">
        <v>1</v>
      </c>
      <c r="AO418">
        <v>5</v>
      </c>
      <c r="AR418">
        <v>1</v>
      </c>
      <c r="BA418">
        <v>1</v>
      </c>
      <c r="BE418" t="s">
        <v>61</v>
      </c>
      <c r="BF418">
        <f>VLOOKUP($C418,'TIPI Scoring'!$C$1:$AB$1213,22,FALSE)</f>
        <v>3.5</v>
      </c>
      <c r="BG418">
        <f>VLOOKUP($C418,'TIPI Scoring'!$C$1:$AB$1213,23,FALSE)</f>
        <v>2.5</v>
      </c>
      <c r="BH418">
        <f>VLOOKUP($C418,'TIPI Scoring'!$C$1:$AB$1213,24,FALSE)</f>
        <v>5.5</v>
      </c>
      <c r="BI418">
        <f>VLOOKUP($C418,'TIPI Scoring'!$C$1:$AB$1213,25,FALSE)</f>
        <v>1.5</v>
      </c>
      <c r="BJ418">
        <f>VLOOKUP($C418,'TIPI Scoring'!$C$1:$AB$1213,26,FALSE)</f>
        <v>4</v>
      </c>
      <c r="BK418" t="s">
        <v>1651</v>
      </c>
      <c r="BL418" t="s">
        <v>1649</v>
      </c>
      <c r="BM418" t="s">
        <v>1650</v>
      </c>
      <c r="BN418" t="s">
        <v>1649</v>
      </c>
      <c r="BO418" t="s">
        <v>1649</v>
      </c>
      <c r="BP418">
        <v>7</v>
      </c>
    </row>
    <row r="419" spans="1:68" x14ac:dyDescent="0.2">
      <c r="A419">
        <v>418</v>
      </c>
      <c r="B419" s="2">
        <v>44096.494768518518</v>
      </c>
      <c r="C419" t="s">
        <v>569</v>
      </c>
      <c r="D419">
        <v>61</v>
      </c>
      <c r="E419">
        <v>21</v>
      </c>
      <c r="F419">
        <v>1</v>
      </c>
      <c r="G419">
        <v>1</v>
      </c>
      <c r="H419">
        <v>1</v>
      </c>
      <c r="I419">
        <v>0</v>
      </c>
      <c r="J419">
        <v>1</v>
      </c>
      <c r="L419">
        <v>2</v>
      </c>
      <c r="M419">
        <v>25</v>
      </c>
      <c r="N419">
        <v>2</v>
      </c>
      <c r="O419">
        <v>3</v>
      </c>
      <c r="P419">
        <v>3</v>
      </c>
      <c r="Q419">
        <v>6</v>
      </c>
      <c r="R419">
        <v>3</v>
      </c>
      <c r="S419">
        <v>5</v>
      </c>
      <c r="T419">
        <v>5</v>
      </c>
      <c r="U419">
        <v>6</v>
      </c>
      <c r="V419">
        <v>4</v>
      </c>
      <c r="W419">
        <v>5</v>
      </c>
      <c r="X419">
        <v>5</v>
      </c>
      <c r="Y419">
        <v>2010</v>
      </c>
      <c r="Z419">
        <v>2</v>
      </c>
      <c r="AA419">
        <v>11</v>
      </c>
      <c r="AB419" t="s">
        <v>570</v>
      </c>
      <c r="AE419">
        <v>2</v>
      </c>
      <c r="AF419">
        <v>2</v>
      </c>
      <c r="AG419">
        <v>2</v>
      </c>
      <c r="AH419">
        <v>2</v>
      </c>
      <c r="AI419">
        <v>1</v>
      </c>
      <c r="AO419">
        <v>3</v>
      </c>
      <c r="AP419">
        <v>1</v>
      </c>
      <c r="AX419">
        <v>1</v>
      </c>
      <c r="AY419">
        <v>1</v>
      </c>
      <c r="BC419">
        <v>1</v>
      </c>
      <c r="BE419" t="s">
        <v>58</v>
      </c>
      <c r="BF419">
        <f>VLOOKUP($C419,'TIPI Scoring'!$C$1:$AB$1213,22,FALSE)</f>
        <v>3</v>
      </c>
      <c r="BG419">
        <f>VLOOKUP($C419,'TIPI Scoring'!$C$1:$AB$1213,23,FALSE)</f>
        <v>5.5</v>
      </c>
      <c r="BH419">
        <f>VLOOKUP($C419,'TIPI Scoring'!$C$1:$AB$1213,24,FALSE)</f>
        <v>5</v>
      </c>
      <c r="BI419">
        <f>VLOOKUP($C419,'TIPI Scoring'!$C$1:$AB$1213,25,FALSE)</f>
        <v>5</v>
      </c>
      <c r="BJ419">
        <f>VLOOKUP($C419,'TIPI Scoring'!$C$1:$AB$1213,26,FALSE)</f>
        <v>4</v>
      </c>
      <c r="BK419" t="s">
        <v>1651</v>
      </c>
      <c r="BL419" t="s">
        <v>1650</v>
      </c>
      <c r="BM419" t="s">
        <v>1651</v>
      </c>
      <c r="BN419" t="s">
        <v>1650</v>
      </c>
      <c r="BO419" t="s">
        <v>1649</v>
      </c>
      <c r="BP419">
        <v>2</v>
      </c>
    </row>
    <row r="420" spans="1:68" x14ac:dyDescent="0.2">
      <c r="A420">
        <v>419</v>
      </c>
      <c r="B420" s="2">
        <v>44096.495069444441</v>
      </c>
      <c r="C420" t="s">
        <v>571</v>
      </c>
      <c r="D420">
        <v>64</v>
      </c>
      <c r="E420">
        <v>5</v>
      </c>
      <c r="F420">
        <v>1</v>
      </c>
      <c r="G420">
        <v>1</v>
      </c>
      <c r="H420">
        <v>1</v>
      </c>
      <c r="I420">
        <v>0</v>
      </c>
      <c r="J420">
        <v>4</v>
      </c>
      <c r="L420">
        <v>1</v>
      </c>
      <c r="M420">
        <v>20</v>
      </c>
      <c r="N420">
        <v>2</v>
      </c>
      <c r="O420">
        <v>6</v>
      </c>
      <c r="P420">
        <v>3</v>
      </c>
      <c r="Q420">
        <v>6</v>
      </c>
      <c r="R420">
        <v>4</v>
      </c>
      <c r="S420">
        <v>3</v>
      </c>
      <c r="T420">
        <v>1</v>
      </c>
      <c r="U420">
        <v>7</v>
      </c>
      <c r="V420">
        <v>3</v>
      </c>
      <c r="W420">
        <v>5</v>
      </c>
      <c r="X420">
        <v>5</v>
      </c>
      <c r="Y420">
        <v>2002</v>
      </c>
      <c r="Z420">
        <v>3</v>
      </c>
      <c r="AA420">
        <v>1</v>
      </c>
      <c r="AE420">
        <v>3</v>
      </c>
      <c r="AF420">
        <v>2</v>
      </c>
      <c r="AG420">
        <v>3</v>
      </c>
      <c r="AH420">
        <v>3</v>
      </c>
      <c r="AM420">
        <v>1</v>
      </c>
      <c r="AO420">
        <v>3</v>
      </c>
      <c r="AY420">
        <v>1</v>
      </c>
      <c r="BD420">
        <v>1</v>
      </c>
      <c r="BE420" t="s">
        <v>66</v>
      </c>
      <c r="BF420">
        <f>VLOOKUP($C420,'TIPI Scoring'!$C$1:$AB$1213,22,FALSE)</f>
        <v>6.5</v>
      </c>
      <c r="BG420">
        <f>VLOOKUP($C420,'TIPI Scoring'!$C$1:$AB$1213,23,FALSE)</f>
        <v>6</v>
      </c>
      <c r="BH420">
        <f>VLOOKUP($C420,'TIPI Scoring'!$C$1:$AB$1213,24,FALSE)</f>
        <v>5.5</v>
      </c>
      <c r="BI420">
        <f>VLOOKUP($C420,'TIPI Scoring'!$C$1:$AB$1213,25,FALSE)</f>
        <v>4.5</v>
      </c>
      <c r="BJ420">
        <f>VLOOKUP($C420,'TIPI Scoring'!$C$1:$AB$1213,26,FALSE)</f>
        <v>3</v>
      </c>
      <c r="BK420" t="s">
        <v>1648</v>
      </c>
      <c r="BL420" t="s">
        <v>1650</v>
      </c>
      <c r="BM420" t="s">
        <v>1650</v>
      </c>
      <c r="BN420" t="s">
        <v>1651</v>
      </c>
      <c r="BO420" t="s">
        <v>1649</v>
      </c>
      <c r="BP420">
        <v>7</v>
      </c>
    </row>
    <row r="421" spans="1:68" x14ac:dyDescent="0.2">
      <c r="A421">
        <v>420</v>
      </c>
      <c r="B421" s="2">
        <v>44096.495509259257</v>
      </c>
      <c r="C421" t="s">
        <v>572</v>
      </c>
      <c r="D421">
        <v>50</v>
      </c>
      <c r="E421">
        <v>10</v>
      </c>
      <c r="F421">
        <v>1</v>
      </c>
      <c r="G421">
        <v>1</v>
      </c>
      <c r="H421">
        <v>2</v>
      </c>
      <c r="I421">
        <v>1</v>
      </c>
      <c r="J421">
        <v>1</v>
      </c>
      <c r="L421">
        <v>1</v>
      </c>
      <c r="M421">
        <v>8</v>
      </c>
      <c r="N421">
        <v>2</v>
      </c>
      <c r="O421">
        <v>4</v>
      </c>
      <c r="P421">
        <v>5</v>
      </c>
      <c r="Q421">
        <v>7</v>
      </c>
      <c r="R421">
        <v>6</v>
      </c>
      <c r="S421">
        <v>3</v>
      </c>
      <c r="T421">
        <v>5</v>
      </c>
      <c r="U421">
        <v>6</v>
      </c>
      <c r="V421">
        <v>6</v>
      </c>
      <c r="W421">
        <v>6</v>
      </c>
      <c r="X421">
        <v>2</v>
      </c>
      <c r="Y421">
        <v>2010</v>
      </c>
      <c r="Z421">
        <v>1</v>
      </c>
      <c r="AA421">
        <v>1</v>
      </c>
      <c r="AE421">
        <v>2</v>
      </c>
      <c r="AF421">
        <v>1</v>
      </c>
      <c r="AG421">
        <v>2</v>
      </c>
      <c r="AH421">
        <v>2</v>
      </c>
      <c r="AJ421">
        <v>1</v>
      </c>
      <c r="AO421">
        <v>3</v>
      </c>
      <c r="AQ421">
        <v>1</v>
      </c>
      <c r="AW421">
        <v>1</v>
      </c>
      <c r="AX421">
        <v>1</v>
      </c>
      <c r="BB421">
        <v>1</v>
      </c>
      <c r="BE421" t="s">
        <v>61</v>
      </c>
      <c r="BF421">
        <f>VLOOKUP($C421,'TIPI Scoring'!$C$1:$AB$1213,22,FALSE)</f>
        <v>3.5</v>
      </c>
      <c r="BG421">
        <f>VLOOKUP($C421,'TIPI Scoring'!$C$1:$AB$1213,23,FALSE)</f>
        <v>4.5</v>
      </c>
      <c r="BH421">
        <f>VLOOKUP($C421,'TIPI Scoring'!$C$1:$AB$1213,24,FALSE)</f>
        <v>4.5</v>
      </c>
      <c r="BI421">
        <f>VLOOKUP($C421,'TIPI Scoring'!$C$1:$AB$1213,25,FALSE)</f>
        <v>4</v>
      </c>
      <c r="BJ421">
        <f>VLOOKUP($C421,'TIPI Scoring'!$C$1:$AB$1213,26,FALSE)</f>
        <v>4.5</v>
      </c>
      <c r="BK421" t="s">
        <v>1651</v>
      </c>
      <c r="BL421" t="s">
        <v>1651</v>
      </c>
      <c r="BM421" t="s">
        <v>1651</v>
      </c>
      <c r="BN421" t="s">
        <v>1651</v>
      </c>
      <c r="BO421" t="s">
        <v>1651</v>
      </c>
      <c r="BP421">
        <v>1</v>
      </c>
    </row>
    <row r="422" spans="1:68" x14ac:dyDescent="0.2">
      <c r="A422">
        <v>421</v>
      </c>
      <c r="B422" s="2">
        <v>44096.495555555557</v>
      </c>
      <c r="C422" t="s">
        <v>573</v>
      </c>
      <c r="D422">
        <v>53</v>
      </c>
      <c r="E422">
        <v>7</v>
      </c>
      <c r="F422">
        <v>1</v>
      </c>
      <c r="G422">
        <v>1</v>
      </c>
      <c r="H422">
        <v>2</v>
      </c>
      <c r="I422">
        <v>0</v>
      </c>
      <c r="J422">
        <v>1</v>
      </c>
      <c r="L422">
        <v>1</v>
      </c>
      <c r="M422">
        <v>22</v>
      </c>
      <c r="N422">
        <v>2</v>
      </c>
      <c r="O422">
        <v>3</v>
      </c>
      <c r="P422">
        <v>3</v>
      </c>
      <c r="Q422">
        <v>5</v>
      </c>
      <c r="R422">
        <v>3</v>
      </c>
      <c r="S422">
        <v>3</v>
      </c>
      <c r="T422">
        <v>7</v>
      </c>
      <c r="U422">
        <v>5</v>
      </c>
      <c r="V422">
        <v>3</v>
      </c>
      <c r="W422">
        <v>6</v>
      </c>
      <c r="X422">
        <v>5</v>
      </c>
      <c r="Y422">
        <v>2000</v>
      </c>
      <c r="Z422">
        <v>1</v>
      </c>
      <c r="AA422">
        <v>13</v>
      </c>
      <c r="AD422" t="s">
        <v>92</v>
      </c>
      <c r="AE422">
        <v>2</v>
      </c>
      <c r="AF422">
        <v>2</v>
      </c>
      <c r="AG422">
        <v>2</v>
      </c>
      <c r="AH422">
        <v>2</v>
      </c>
      <c r="AM422">
        <v>1</v>
      </c>
      <c r="AO422">
        <v>6</v>
      </c>
      <c r="AT422">
        <v>1</v>
      </c>
      <c r="AX422">
        <v>1</v>
      </c>
      <c r="AY422">
        <v>1</v>
      </c>
      <c r="BD422">
        <v>1</v>
      </c>
      <c r="BE422" t="s">
        <v>58</v>
      </c>
      <c r="BF422">
        <f>VLOOKUP($C422,'TIPI Scoring'!$C$1:$AB$1213,22,FALSE)</f>
        <v>2</v>
      </c>
      <c r="BG422">
        <f>VLOOKUP($C422,'TIPI Scoring'!$C$1:$AB$1213,23,FALSE)</f>
        <v>5</v>
      </c>
      <c r="BH422">
        <f>VLOOKUP($C422,'TIPI Scoring'!$C$1:$AB$1213,24,FALSE)</f>
        <v>5</v>
      </c>
      <c r="BI422">
        <f>VLOOKUP($C422,'TIPI Scoring'!$C$1:$AB$1213,25,FALSE)</f>
        <v>5.5</v>
      </c>
      <c r="BJ422">
        <f>VLOOKUP($C422,'TIPI Scoring'!$C$1:$AB$1213,26,FALSE)</f>
        <v>3</v>
      </c>
      <c r="BK422" t="s">
        <v>1649</v>
      </c>
      <c r="BL422" t="s">
        <v>1651</v>
      </c>
      <c r="BM422" t="s">
        <v>1651</v>
      </c>
      <c r="BN422" t="s">
        <v>1650</v>
      </c>
      <c r="BO422" t="s">
        <v>1649</v>
      </c>
      <c r="BP422">
        <v>2</v>
      </c>
    </row>
    <row r="423" spans="1:68" x14ac:dyDescent="0.2">
      <c r="A423">
        <v>422</v>
      </c>
      <c r="B423" s="2">
        <v>44096.497037037036</v>
      </c>
      <c r="C423" t="s">
        <v>574</v>
      </c>
      <c r="D423">
        <v>71</v>
      </c>
      <c r="E423">
        <v>18</v>
      </c>
      <c r="F423">
        <v>1</v>
      </c>
      <c r="G423">
        <v>1</v>
      </c>
      <c r="H423">
        <v>1</v>
      </c>
      <c r="I423">
        <v>0</v>
      </c>
      <c r="J423">
        <v>1</v>
      </c>
      <c r="L423">
        <v>2</v>
      </c>
      <c r="M423">
        <v>18</v>
      </c>
      <c r="N423">
        <v>2</v>
      </c>
      <c r="O423">
        <v>5</v>
      </c>
      <c r="P423">
        <v>3</v>
      </c>
      <c r="Q423">
        <v>5</v>
      </c>
      <c r="R423">
        <v>4</v>
      </c>
      <c r="S423">
        <v>6</v>
      </c>
      <c r="T423">
        <v>4</v>
      </c>
      <c r="U423">
        <v>6</v>
      </c>
      <c r="V423">
        <v>3</v>
      </c>
      <c r="W423">
        <v>5</v>
      </c>
      <c r="X423">
        <v>3</v>
      </c>
      <c r="Y423">
        <v>2010</v>
      </c>
      <c r="Z423">
        <v>3</v>
      </c>
      <c r="AA423">
        <v>7</v>
      </c>
      <c r="AE423">
        <v>2</v>
      </c>
      <c r="AF423">
        <v>3</v>
      </c>
      <c r="AG423">
        <v>2</v>
      </c>
      <c r="AH423">
        <v>2</v>
      </c>
      <c r="AN423">
        <v>1</v>
      </c>
      <c r="AO423">
        <v>3</v>
      </c>
      <c r="AQ423">
        <v>1</v>
      </c>
      <c r="AT423">
        <v>1</v>
      </c>
      <c r="AW423">
        <v>1</v>
      </c>
      <c r="BD423">
        <v>1</v>
      </c>
      <c r="BE423" t="s">
        <v>61</v>
      </c>
      <c r="BF423">
        <f>VLOOKUP($C423,'TIPI Scoring'!$C$1:$AB$1213,22,FALSE)</f>
        <v>4.5</v>
      </c>
      <c r="BG423">
        <f>VLOOKUP($C423,'TIPI Scoring'!$C$1:$AB$1213,23,FALSE)</f>
        <v>5.5</v>
      </c>
      <c r="BH423">
        <f>VLOOKUP($C423,'TIPI Scoring'!$C$1:$AB$1213,24,FALSE)</f>
        <v>5</v>
      </c>
      <c r="BI423">
        <f>VLOOKUP($C423,'TIPI Scoring'!$C$1:$AB$1213,25,FALSE)</f>
        <v>4.5</v>
      </c>
      <c r="BJ423">
        <f>VLOOKUP($C423,'TIPI Scoring'!$C$1:$AB$1213,26,FALSE)</f>
        <v>5.5</v>
      </c>
      <c r="BK423" t="s">
        <v>1650</v>
      </c>
      <c r="BL423" t="s">
        <v>1650</v>
      </c>
      <c r="BM423" t="s">
        <v>1651</v>
      </c>
      <c r="BN423" t="s">
        <v>1651</v>
      </c>
      <c r="BO423" t="s">
        <v>1650</v>
      </c>
      <c r="BP423">
        <v>6</v>
      </c>
    </row>
    <row r="424" spans="1:68" x14ac:dyDescent="0.2">
      <c r="A424">
        <v>423</v>
      </c>
      <c r="B424" s="2">
        <v>44096.499305555553</v>
      </c>
      <c r="C424" t="s">
        <v>575</v>
      </c>
      <c r="D424">
        <v>20</v>
      </c>
      <c r="E424">
        <v>32</v>
      </c>
      <c r="F424">
        <v>1</v>
      </c>
      <c r="G424">
        <v>1</v>
      </c>
      <c r="H424">
        <v>2</v>
      </c>
      <c r="I424">
        <v>2</v>
      </c>
      <c r="J424">
        <v>1</v>
      </c>
      <c r="L424">
        <v>1</v>
      </c>
      <c r="M424">
        <v>3</v>
      </c>
      <c r="N424">
        <v>1</v>
      </c>
      <c r="O424">
        <v>7</v>
      </c>
      <c r="P424">
        <v>1</v>
      </c>
      <c r="Q424">
        <v>7</v>
      </c>
      <c r="R424">
        <v>1</v>
      </c>
      <c r="S424">
        <v>7</v>
      </c>
      <c r="T424">
        <v>7</v>
      </c>
      <c r="U424">
        <v>7</v>
      </c>
      <c r="V424">
        <v>1</v>
      </c>
      <c r="W424">
        <v>7</v>
      </c>
      <c r="X424">
        <v>1</v>
      </c>
      <c r="Y424">
        <v>2018</v>
      </c>
      <c r="Z424">
        <v>1</v>
      </c>
      <c r="AA424">
        <v>10</v>
      </c>
      <c r="AE424">
        <v>2</v>
      </c>
      <c r="AF424">
        <v>1</v>
      </c>
      <c r="AG424">
        <v>1</v>
      </c>
      <c r="AH424">
        <v>2</v>
      </c>
      <c r="AI424">
        <v>1</v>
      </c>
      <c r="AJ424">
        <v>1</v>
      </c>
      <c r="AM424">
        <v>1</v>
      </c>
      <c r="AO424">
        <v>2</v>
      </c>
      <c r="AP424">
        <v>1</v>
      </c>
      <c r="AT424">
        <v>1</v>
      </c>
      <c r="AU424">
        <v>1</v>
      </c>
      <c r="AZ424">
        <v>1</v>
      </c>
      <c r="BA424">
        <v>1</v>
      </c>
      <c r="BC424">
        <v>1</v>
      </c>
      <c r="BE424" t="s">
        <v>58</v>
      </c>
      <c r="BF424">
        <f>VLOOKUP($C424,'TIPI Scoring'!$C$1:$AB$1213,22,FALSE)</f>
        <v>4</v>
      </c>
      <c r="BG424">
        <f>VLOOKUP($C424,'TIPI Scoring'!$C$1:$AB$1213,23,FALSE)</f>
        <v>7</v>
      </c>
      <c r="BH424">
        <f>VLOOKUP($C424,'TIPI Scoring'!$C$1:$AB$1213,24,FALSE)</f>
        <v>7</v>
      </c>
      <c r="BI424">
        <f>VLOOKUP($C424,'TIPI Scoring'!$C$1:$AB$1213,25,FALSE)</f>
        <v>7</v>
      </c>
      <c r="BJ424">
        <f>VLOOKUP($C424,'TIPI Scoring'!$C$1:$AB$1213,26,FALSE)</f>
        <v>7</v>
      </c>
      <c r="BK424" t="s">
        <v>1651</v>
      </c>
      <c r="BL424" t="s">
        <v>1648</v>
      </c>
      <c r="BM424" t="s">
        <v>1648</v>
      </c>
      <c r="BN424" t="s">
        <v>1648</v>
      </c>
      <c r="BO424" t="s">
        <v>1648</v>
      </c>
      <c r="BP424">
        <v>8</v>
      </c>
    </row>
    <row r="425" spans="1:68" x14ac:dyDescent="0.2">
      <c r="A425">
        <v>424</v>
      </c>
      <c r="B425" s="2">
        <v>44096.499710648146</v>
      </c>
      <c r="C425" t="s">
        <v>576</v>
      </c>
      <c r="D425">
        <v>55</v>
      </c>
      <c r="E425">
        <v>9</v>
      </c>
      <c r="F425">
        <v>1</v>
      </c>
      <c r="G425">
        <v>1</v>
      </c>
      <c r="H425">
        <v>1</v>
      </c>
      <c r="I425">
        <v>1</v>
      </c>
      <c r="J425">
        <v>3</v>
      </c>
      <c r="L425">
        <v>1</v>
      </c>
      <c r="M425">
        <v>0</v>
      </c>
      <c r="N425">
        <v>1</v>
      </c>
      <c r="O425">
        <v>5</v>
      </c>
      <c r="P425">
        <v>6</v>
      </c>
      <c r="Q425">
        <v>6</v>
      </c>
      <c r="R425">
        <v>7</v>
      </c>
      <c r="S425">
        <v>6</v>
      </c>
      <c r="T425">
        <v>5</v>
      </c>
      <c r="U425">
        <v>6</v>
      </c>
      <c r="V425">
        <v>7</v>
      </c>
      <c r="W425">
        <v>6</v>
      </c>
      <c r="X425">
        <v>6</v>
      </c>
      <c r="Y425">
        <v>1965</v>
      </c>
      <c r="Z425">
        <v>2</v>
      </c>
      <c r="AA425">
        <v>1</v>
      </c>
      <c r="AE425">
        <v>1</v>
      </c>
      <c r="AF425">
        <v>1</v>
      </c>
      <c r="AG425">
        <v>1</v>
      </c>
      <c r="AH425">
        <v>1</v>
      </c>
      <c r="AI425">
        <v>1</v>
      </c>
      <c r="AO425">
        <v>1</v>
      </c>
      <c r="AQ425">
        <v>1</v>
      </c>
      <c r="AT425">
        <v>1</v>
      </c>
      <c r="AV425">
        <v>1</v>
      </c>
      <c r="BA425">
        <v>1</v>
      </c>
      <c r="BB425">
        <v>1</v>
      </c>
      <c r="BE425" t="s">
        <v>61</v>
      </c>
      <c r="BF425">
        <f>VLOOKUP($C425,'TIPI Scoring'!$C$1:$AB$1213,22,FALSE)</f>
        <v>4</v>
      </c>
      <c r="BG425">
        <f>VLOOKUP($C425,'TIPI Scoring'!$C$1:$AB$1213,23,FALSE)</f>
        <v>4</v>
      </c>
      <c r="BH425">
        <f>VLOOKUP($C425,'TIPI Scoring'!$C$1:$AB$1213,24,FALSE)</f>
        <v>3.5</v>
      </c>
      <c r="BI425">
        <f>VLOOKUP($C425,'TIPI Scoring'!$C$1:$AB$1213,25,FALSE)</f>
        <v>3.5</v>
      </c>
      <c r="BJ425">
        <f>VLOOKUP($C425,'TIPI Scoring'!$C$1:$AB$1213,26,FALSE)</f>
        <v>4</v>
      </c>
      <c r="BK425" t="s">
        <v>1651</v>
      </c>
      <c r="BL425" t="s">
        <v>1649</v>
      </c>
      <c r="BM425" t="s">
        <v>1649</v>
      </c>
      <c r="BN425" t="s">
        <v>1651</v>
      </c>
      <c r="BO425" t="s">
        <v>1649</v>
      </c>
      <c r="BP425">
        <v>1</v>
      </c>
    </row>
    <row r="426" spans="1:68" x14ac:dyDescent="0.2">
      <c r="A426">
        <v>425</v>
      </c>
      <c r="B426" s="2">
        <v>44096.501435185186</v>
      </c>
      <c r="C426" t="s">
        <v>577</v>
      </c>
      <c r="D426">
        <v>47</v>
      </c>
      <c r="E426">
        <v>5</v>
      </c>
      <c r="F426">
        <v>1</v>
      </c>
      <c r="G426">
        <v>1</v>
      </c>
      <c r="H426">
        <v>2</v>
      </c>
      <c r="I426">
        <v>1</v>
      </c>
      <c r="J426">
        <v>1</v>
      </c>
      <c r="L426">
        <v>1</v>
      </c>
      <c r="M426">
        <v>0</v>
      </c>
      <c r="N426">
        <v>1</v>
      </c>
      <c r="O426">
        <v>6</v>
      </c>
      <c r="P426">
        <v>6</v>
      </c>
      <c r="Q426">
        <v>7</v>
      </c>
      <c r="R426">
        <v>6</v>
      </c>
      <c r="S426">
        <v>7</v>
      </c>
      <c r="T426">
        <v>7</v>
      </c>
      <c r="U426">
        <v>6</v>
      </c>
      <c r="V426">
        <v>7</v>
      </c>
      <c r="W426">
        <v>6</v>
      </c>
      <c r="X426">
        <v>7</v>
      </c>
      <c r="Y426">
        <v>2000</v>
      </c>
      <c r="Z426">
        <v>1</v>
      </c>
      <c r="AA426">
        <v>1</v>
      </c>
      <c r="AE426">
        <v>1</v>
      </c>
      <c r="AF426">
        <v>1</v>
      </c>
      <c r="AG426">
        <v>1</v>
      </c>
      <c r="AH426">
        <v>1</v>
      </c>
      <c r="AI426">
        <v>1</v>
      </c>
      <c r="AJ426">
        <v>1</v>
      </c>
      <c r="AK426">
        <v>1</v>
      </c>
      <c r="AL426">
        <v>1</v>
      </c>
      <c r="AM426">
        <v>1</v>
      </c>
      <c r="AO426">
        <v>1</v>
      </c>
      <c r="AP426">
        <v>1</v>
      </c>
      <c r="AQ426">
        <v>1</v>
      </c>
      <c r="AR426">
        <v>1</v>
      </c>
      <c r="AZ426">
        <v>1</v>
      </c>
      <c r="BA426">
        <v>1</v>
      </c>
      <c r="BB426">
        <v>1</v>
      </c>
      <c r="BC426">
        <v>1</v>
      </c>
      <c r="BE426" t="s">
        <v>66</v>
      </c>
      <c r="BF426">
        <f>VLOOKUP($C426,'TIPI Scoring'!$C$1:$AB$1213,22,FALSE)</f>
        <v>3.5</v>
      </c>
      <c r="BG426">
        <f>VLOOKUP($C426,'TIPI Scoring'!$C$1:$AB$1213,23,FALSE)</f>
        <v>4</v>
      </c>
      <c r="BH426">
        <f>VLOOKUP($C426,'TIPI Scoring'!$C$1:$AB$1213,24,FALSE)</f>
        <v>4</v>
      </c>
      <c r="BI426">
        <f>VLOOKUP($C426,'TIPI Scoring'!$C$1:$AB$1213,25,FALSE)</f>
        <v>4</v>
      </c>
      <c r="BJ426">
        <f>VLOOKUP($C426,'TIPI Scoring'!$C$1:$AB$1213,26,FALSE)</f>
        <v>4</v>
      </c>
      <c r="BK426" t="s">
        <v>1651</v>
      </c>
      <c r="BL426" t="s">
        <v>1649</v>
      </c>
      <c r="BM426" t="s">
        <v>1649</v>
      </c>
      <c r="BN426" t="s">
        <v>1651</v>
      </c>
      <c r="BO426" t="s">
        <v>1649</v>
      </c>
      <c r="BP426">
        <v>1</v>
      </c>
    </row>
    <row r="427" spans="1:68" x14ac:dyDescent="0.2">
      <c r="A427">
        <v>426</v>
      </c>
      <c r="B427" s="2">
        <v>44096.502847222226</v>
      </c>
      <c r="C427" t="s">
        <v>578</v>
      </c>
      <c r="D427">
        <v>42</v>
      </c>
      <c r="E427">
        <v>32</v>
      </c>
      <c r="F427">
        <v>1</v>
      </c>
      <c r="G427">
        <v>1</v>
      </c>
      <c r="H427">
        <v>3</v>
      </c>
      <c r="I427">
        <v>2</v>
      </c>
      <c r="J427">
        <v>1</v>
      </c>
      <c r="L427">
        <v>1</v>
      </c>
      <c r="M427">
        <v>5</v>
      </c>
      <c r="N427">
        <v>2</v>
      </c>
      <c r="O427">
        <v>7</v>
      </c>
      <c r="P427">
        <v>1</v>
      </c>
      <c r="Q427">
        <v>7</v>
      </c>
      <c r="R427">
        <v>2</v>
      </c>
      <c r="S427">
        <v>6</v>
      </c>
      <c r="T427">
        <v>2</v>
      </c>
      <c r="U427">
        <v>6</v>
      </c>
      <c r="V427">
        <v>1</v>
      </c>
      <c r="W427">
        <v>7</v>
      </c>
      <c r="X427">
        <v>1</v>
      </c>
      <c r="Y427">
        <v>2014</v>
      </c>
      <c r="Z427">
        <v>1</v>
      </c>
      <c r="AA427">
        <v>1</v>
      </c>
      <c r="AE427">
        <v>2</v>
      </c>
      <c r="AF427">
        <v>2</v>
      </c>
      <c r="AG427">
        <v>1</v>
      </c>
      <c r="AH427">
        <v>2</v>
      </c>
      <c r="AK427">
        <v>1</v>
      </c>
      <c r="AL427">
        <v>1</v>
      </c>
      <c r="AM427">
        <v>1</v>
      </c>
      <c r="AO427">
        <v>2</v>
      </c>
      <c r="AP427">
        <v>1</v>
      </c>
      <c r="AR427">
        <v>1</v>
      </c>
      <c r="AV427">
        <v>1</v>
      </c>
      <c r="AZ427">
        <v>1</v>
      </c>
      <c r="BA427">
        <v>1</v>
      </c>
      <c r="BC427">
        <v>1</v>
      </c>
      <c r="BE427" t="s">
        <v>58</v>
      </c>
      <c r="BF427">
        <f>VLOOKUP($C427,'TIPI Scoring'!$C$1:$AB$1213,22,FALSE)</f>
        <v>6.5</v>
      </c>
      <c r="BG427">
        <f>VLOOKUP($C427,'TIPI Scoring'!$C$1:$AB$1213,23,FALSE)</f>
        <v>6.5</v>
      </c>
      <c r="BH427">
        <f>VLOOKUP($C427,'TIPI Scoring'!$C$1:$AB$1213,24,FALSE)</f>
        <v>7</v>
      </c>
      <c r="BI427">
        <f>VLOOKUP($C427,'TIPI Scoring'!$C$1:$AB$1213,25,FALSE)</f>
        <v>6.5</v>
      </c>
      <c r="BJ427">
        <f>VLOOKUP($C427,'TIPI Scoring'!$C$1:$AB$1213,26,FALSE)</f>
        <v>6.5</v>
      </c>
      <c r="BK427" t="s">
        <v>1648</v>
      </c>
      <c r="BL427" t="s">
        <v>1648</v>
      </c>
      <c r="BM427" t="s">
        <v>1648</v>
      </c>
      <c r="BN427" t="s">
        <v>1648</v>
      </c>
      <c r="BO427" t="s">
        <v>1648</v>
      </c>
      <c r="BP427">
        <v>4</v>
      </c>
    </row>
    <row r="428" spans="1:68" x14ac:dyDescent="0.2">
      <c r="A428">
        <v>427</v>
      </c>
      <c r="B428" s="2">
        <v>44096.504710648151</v>
      </c>
      <c r="C428" t="s">
        <v>579</v>
      </c>
      <c r="D428">
        <v>28</v>
      </c>
      <c r="E428">
        <v>13</v>
      </c>
      <c r="F428">
        <v>1</v>
      </c>
      <c r="G428">
        <v>1</v>
      </c>
      <c r="H428">
        <v>2</v>
      </c>
      <c r="I428">
        <v>0</v>
      </c>
      <c r="J428">
        <v>1</v>
      </c>
      <c r="L428">
        <v>1</v>
      </c>
      <c r="M428">
        <v>5</v>
      </c>
      <c r="N428">
        <v>2</v>
      </c>
      <c r="O428">
        <v>7</v>
      </c>
      <c r="P428">
        <v>2</v>
      </c>
      <c r="Q428">
        <v>6</v>
      </c>
      <c r="R428">
        <v>4</v>
      </c>
      <c r="S428">
        <v>7</v>
      </c>
      <c r="T428">
        <v>1</v>
      </c>
      <c r="U428">
        <v>6</v>
      </c>
      <c r="V428">
        <v>2</v>
      </c>
      <c r="W428">
        <v>5</v>
      </c>
      <c r="X428">
        <v>3</v>
      </c>
      <c r="Y428">
        <v>2020</v>
      </c>
      <c r="Z428">
        <v>1</v>
      </c>
      <c r="AA428">
        <v>13</v>
      </c>
      <c r="AD428" t="s">
        <v>580</v>
      </c>
      <c r="AE428">
        <v>3</v>
      </c>
      <c r="AF428">
        <v>2</v>
      </c>
      <c r="AG428">
        <v>2</v>
      </c>
      <c r="AH428">
        <v>2</v>
      </c>
      <c r="AN428">
        <v>1</v>
      </c>
      <c r="AO428">
        <v>5</v>
      </c>
      <c r="AU428">
        <v>1</v>
      </c>
      <c r="AX428">
        <v>1</v>
      </c>
      <c r="AY428">
        <v>1</v>
      </c>
      <c r="BA428">
        <v>1</v>
      </c>
      <c r="BE428" t="s">
        <v>63</v>
      </c>
      <c r="BF428">
        <f>VLOOKUP($C428,'TIPI Scoring'!$C$1:$AB$1213,22,FALSE)</f>
        <v>7</v>
      </c>
      <c r="BG428">
        <f>VLOOKUP($C428,'TIPI Scoring'!$C$1:$AB$1213,23,FALSE)</f>
        <v>6</v>
      </c>
      <c r="BH428">
        <f>VLOOKUP($C428,'TIPI Scoring'!$C$1:$AB$1213,24,FALSE)</f>
        <v>6</v>
      </c>
      <c r="BI428">
        <f>VLOOKUP($C428,'TIPI Scoring'!$C$1:$AB$1213,25,FALSE)</f>
        <v>4.5</v>
      </c>
      <c r="BJ428">
        <f>VLOOKUP($C428,'TIPI Scoring'!$C$1:$AB$1213,26,FALSE)</f>
        <v>6</v>
      </c>
      <c r="BK428" t="s">
        <v>1648</v>
      </c>
      <c r="BL428" t="s">
        <v>1650</v>
      </c>
      <c r="BM428" t="s">
        <v>1650</v>
      </c>
      <c r="BN428" t="s">
        <v>1651</v>
      </c>
      <c r="BO428" t="s">
        <v>1650</v>
      </c>
      <c r="BP428">
        <v>4</v>
      </c>
    </row>
    <row r="429" spans="1:68" x14ac:dyDescent="0.2">
      <c r="A429">
        <v>428</v>
      </c>
      <c r="B429" s="2">
        <v>44096.505231481482</v>
      </c>
      <c r="C429" t="s">
        <v>581</v>
      </c>
      <c r="D429">
        <v>46</v>
      </c>
      <c r="E429">
        <v>33</v>
      </c>
      <c r="F429">
        <v>2</v>
      </c>
      <c r="G429">
        <v>1</v>
      </c>
      <c r="H429">
        <v>2</v>
      </c>
      <c r="I429">
        <v>0</v>
      </c>
      <c r="J429">
        <v>1</v>
      </c>
      <c r="L429">
        <v>1</v>
      </c>
      <c r="M429">
        <v>1</v>
      </c>
      <c r="N429">
        <v>2</v>
      </c>
      <c r="O429">
        <v>4</v>
      </c>
      <c r="P429">
        <v>3</v>
      </c>
      <c r="Q429">
        <v>7</v>
      </c>
      <c r="R429">
        <v>4</v>
      </c>
      <c r="S429">
        <v>6</v>
      </c>
      <c r="T429">
        <v>6</v>
      </c>
      <c r="U429">
        <v>5</v>
      </c>
      <c r="V429">
        <v>2</v>
      </c>
      <c r="W429">
        <v>6</v>
      </c>
      <c r="X429">
        <v>2</v>
      </c>
      <c r="Y429">
        <v>2019</v>
      </c>
      <c r="Z429">
        <v>1</v>
      </c>
      <c r="AA429">
        <v>1</v>
      </c>
      <c r="AE429">
        <v>2</v>
      </c>
      <c r="AF429">
        <v>2</v>
      </c>
      <c r="AG429">
        <v>2</v>
      </c>
      <c r="AH429">
        <v>2</v>
      </c>
      <c r="AI429">
        <v>1</v>
      </c>
      <c r="AM429">
        <v>1</v>
      </c>
      <c r="AO429">
        <v>1</v>
      </c>
      <c r="AP429">
        <v>1</v>
      </c>
      <c r="AT429">
        <v>1</v>
      </c>
      <c r="AV429">
        <v>1</v>
      </c>
      <c r="AZ429">
        <v>1</v>
      </c>
      <c r="BC429">
        <v>1</v>
      </c>
      <c r="BE429" t="s">
        <v>61</v>
      </c>
      <c r="BF429">
        <f>VLOOKUP($C429,'TIPI Scoring'!$C$1:$AB$1213,22,FALSE)</f>
        <v>3</v>
      </c>
      <c r="BG429">
        <f>VLOOKUP($C429,'TIPI Scoring'!$C$1:$AB$1213,23,FALSE)</f>
        <v>5</v>
      </c>
      <c r="BH429">
        <f>VLOOKUP($C429,'TIPI Scoring'!$C$1:$AB$1213,24,FALSE)</f>
        <v>6.5</v>
      </c>
      <c r="BI429">
        <f>VLOOKUP($C429,'TIPI Scoring'!$C$1:$AB$1213,25,FALSE)</f>
        <v>5</v>
      </c>
      <c r="BJ429">
        <f>VLOOKUP($C429,'TIPI Scoring'!$C$1:$AB$1213,26,FALSE)</f>
        <v>6</v>
      </c>
      <c r="BK429" t="s">
        <v>1651</v>
      </c>
      <c r="BL429" t="s">
        <v>1651</v>
      </c>
      <c r="BM429" t="s">
        <v>1650</v>
      </c>
      <c r="BN429" t="s">
        <v>1650</v>
      </c>
      <c r="BO429" t="s">
        <v>1650</v>
      </c>
      <c r="BP429">
        <v>3</v>
      </c>
    </row>
    <row r="430" spans="1:68" x14ac:dyDescent="0.2">
      <c r="A430">
        <v>429</v>
      </c>
      <c r="B430" s="2">
        <v>44096.505289351851</v>
      </c>
      <c r="C430" t="s">
        <v>582</v>
      </c>
      <c r="D430">
        <v>55</v>
      </c>
      <c r="E430">
        <v>25</v>
      </c>
      <c r="F430">
        <v>1</v>
      </c>
      <c r="G430">
        <v>1</v>
      </c>
      <c r="H430">
        <v>2</v>
      </c>
      <c r="I430">
        <v>0</v>
      </c>
      <c r="J430">
        <v>1</v>
      </c>
      <c r="L430">
        <v>2</v>
      </c>
      <c r="M430">
        <v>16</v>
      </c>
      <c r="N430">
        <v>2</v>
      </c>
      <c r="O430">
        <v>5</v>
      </c>
      <c r="P430">
        <v>3</v>
      </c>
      <c r="Q430">
        <v>6</v>
      </c>
      <c r="R430">
        <v>6</v>
      </c>
      <c r="S430">
        <v>4</v>
      </c>
      <c r="T430">
        <v>2</v>
      </c>
      <c r="U430">
        <v>6</v>
      </c>
      <c r="V430">
        <v>3</v>
      </c>
      <c r="W430">
        <v>4</v>
      </c>
      <c r="X430">
        <v>3</v>
      </c>
      <c r="Y430">
        <v>2005</v>
      </c>
      <c r="Z430">
        <v>2</v>
      </c>
      <c r="AA430">
        <v>10</v>
      </c>
      <c r="AE430">
        <v>2</v>
      </c>
      <c r="AF430">
        <v>3</v>
      </c>
      <c r="AG430">
        <v>2</v>
      </c>
      <c r="AH430">
        <v>2</v>
      </c>
      <c r="AN430">
        <v>1</v>
      </c>
      <c r="AO430">
        <v>2</v>
      </c>
      <c r="AT430">
        <v>1</v>
      </c>
      <c r="AX430">
        <v>1</v>
      </c>
      <c r="AY430">
        <v>1</v>
      </c>
      <c r="BD430">
        <v>1</v>
      </c>
      <c r="BE430" t="s">
        <v>63</v>
      </c>
      <c r="BF430">
        <f>VLOOKUP($C430,'TIPI Scoring'!$C$1:$AB$1213,22,FALSE)</f>
        <v>5.5</v>
      </c>
      <c r="BG430">
        <f>VLOOKUP($C430,'TIPI Scoring'!$C$1:$AB$1213,23,FALSE)</f>
        <v>5.5</v>
      </c>
      <c r="BH430">
        <f>VLOOKUP($C430,'TIPI Scoring'!$C$1:$AB$1213,24,FALSE)</f>
        <v>5.5</v>
      </c>
      <c r="BI430">
        <f>VLOOKUP($C430,'TIPI Scoring'!$C$1:$AB$1213,25,FALSE)</f>
        <v>3</v>
      </c>
      <c r="BJ430">
        <f>VLOOKUP($C430,'TIPI Scoring'!$C$1:$AB$1213,26,FALSE)</f>
        <v>4.5</v>
      </c>
      <c r="BK430" t="s">
        <v>1650</v>
      </c>
      <c r="BL430" t="s">
        <v>1650</v>
      </c>
      <c r="BM430" t="s">
        <v>1650</v>
      </c>
      <c r="BN430" t="s">
        <v>1649</v>
      </c>
      <c r="BO430" t="s">
        <v>1651</v>
      </c>
      <c r="BP430">
        <v>7</v>
      </c>
    </row>
    <row r="431" spans="1:68" x14ac:dyDescent="0.2">
      <c r="A431">
        <v>430</v>
      </c>
      <c r="B431" s="2">
        <v>44096.505925925929</v>
      </c>
      <c r="C431" t="s">
        <v>583</v>
      </c>
      <c r="D431">
        <v>35</v>
      </c>
      <c r="E431">
        <v>5</v>
      </c>
      <c r="F431">
        <v>1</v>
      </c>
      <c r="G431">
        <v>1</v>
      </c>
      <c r="H431">
        <v>1</v>
      </c>
      <c r="I431">
        <v>2</v>
      </c>
      <c r="J431">
        <v>1</v>
      </c>
      <c r="L431">
        <v>1</v>
      </c>
      <c r="M431">
        <v>0</v>
      </c>
      <c r="N431">
        <v>2</v>
      </c>
      <c r="O431">
        <v>5</v>
      </c>
      <c r="P431">
        <v>6</v>
      </c>
      <c r="Q431">
        <v>4</v>
      </c>
      <c r="R431">
        <v>3</v>
      </c>
      <c r="S431">
        <v>6</v>
      </c>
      <c r="T431">
        <v>5</v>
      </c>
      <c r="U431">
        <v>4</v>
      </c>
      <c r="V431">
        <v>2</v>
      </c>
      <c r="W431">
        <v>6</v>
      </c>
      <c r="X431">
        <v>2</v>
      </c>
      <c r="Y431">
        <v>2019</v>
      </c>
      <c r="Z431">
        <v>1</v>
      </c>
      <c r="AA431">
        <v>1</v>
      </c>
      <c r="AE431">
        <v>1</v>
      </c>
      <c r="AF431">
        <v>1</v>
      </c>
      <c r="AG431">
        <v>1</v>
      </c>
      <c r="AH431">
        <v>1</v>
      </c>
      <c r="AI431">
        <v>1</v>
      </c>
      <c r="AL431">
        <v>1</v>
      </c>
      <c r="AO431">
        <v>5</v>
      </c>
      <c r="AQ431">
        <v>1</v>
      </c>
      <c r="AR431">
        <v>1</v>
      </c>
      <c r="AS431">
        <v>1</v>
      </c>
      <c r="BA431">
        <v>1</v>
      </c>
      <c r="BB431">
        <v>1</v>
      </c>
      <c r="BE431" t="s">
        <v>66</v>
      </c>
      <c r="BF431">
        <f>VLOOKUP($C431,'TIPI Scoring'!$C$1:$AB$1213,22,FALSE)</f>
        <v>4</v>
      </c>
      <c r="BG431">
        <f>VLOOKUP($C431,'TIPI Scoring'!$C$1:$AB$1213,23,FALSE)</f>
        <v>3</v>
      </c>
      <c r="BH431">
        <f>VLOOKUP($C431,'TIPI Scoring'!$C$1:$AB$1213,24,FALSE)</f>
        <v>5</v>
      </c>
      <c r="BI431">
        <f>VLOOKUP($C431,'TIPI Scoring'!$C$1:$AB$1213,25,FALSE)</f>
        <v>5.5</v>
      </c>
      <c r="BJ431">
        <f>VLOOKUP($C431,'TIPI Scoring'!$C$1:$AB$1213,26,FALSE)</f>
        <v>6</v>
      </c>
      <c r="BK431" t="s">
        <v>1651</v>
      </c>
      <c r="BL431" t="s">
        <v>1649</v>
      </c>
      <c r="BM431" t="s">
        <v>1651</v>
      </c>
      <c r="BN431" t="s">
        <v>1650</v>
      </c>
      <c r="BO431" t="s">
        <v>1650</v>
      </c>
      <c r="BP431">
        <v>3</v>
      </c>
    </row>
    <row r="432" spans="1:68" x14ac:dyDescent="0.2">
      <c r="A432">
        <v>431</v>
      </c>
      <c r="B432" s="2">
        <v>44096.507754629631</v>
      </c>
      <c r="C432" t="s">
        <v>584</v>
      </c>
      <c r="D432">
        <v>34</v>
      </c>
      <c r="E432">
        <v>38</v>
      </c>
      <c r="F432">
        <v>1</v>
      </c>
      <c r="G432">
        <v>1</v>
      </c>
      <c r="H432">
        <v>2</v>
      </c>
      <c r="I432">
        <v>2</v>
      </c>
      <c r="J432">
        <v>1</v>
      </c>
      <c r="L432">
        <v>1</v>
      </c>
      <c r="M432">
        <v>7</v>
      </c>
      <c r="N432">
        <v>2</v>
      </c>
      <c r="O432">
        <v>6</v>
      </c>
      <c r="P432">
        <v>6</v>
      </c>
      <c r="Q432">
        <v>6</v>
      </c>
      <c r="R432">
        <v>2</v>
      </c>
      <c r="S432">
        <v>6</v>
      </c>
      <c r="T432">
        <v>6</v>
      </c>
      <c r="U432">
        <v>7</v>
      </c>
      <c r="V432">
        <v>2</v>
      </c>
      <c r="W432">
        <v>6</v>
      </c>
      <c r="X432">
        <v>4</v>
      </c>
      <c r="Y432">
        <v>2013</v>
      </c>
      <c r="Z432">
        <v>1</v>
      </c>
      <c r="AA432">
        <v>1</v>
      </c>
      <c r="AE432">
        <v>1</v>
      </c>
      <c r="AF432">
        <v>2</v>
      </c>
      <c r="AG432">
        <v>2</v>
      </c>
      <c r="AH432">
        <v>1</v>
      </c>
      <c r="AI432">
        <v>1</v>
      </c>
      <c r="AJ432">
        <v>1</v>
      </c>
      <c r="AM432">
        <v>1</v>
      </c>
      <c r="AO432">
        <v>2</v>
      </c>
      <c r="AP432">
        <v>1</v>
      </c>
      <c r="AQ432">
        <v>1</v>
      </c>
      <c r="AR432">
        <v>1</v>
      </c>
      <c r="AZ432">
        <v>1</v>
      </c>
      <c r="BB432">
        <v>1</v>
      </c>
      <c r="BC432">
        <v>1</v>
      </c>
      <c r="BE432" t="s">
        <v>58</v>
      </c>
      <c r="BF432">
        <f>VLOOKUP($C432,'TIPI Scoring'!$C$1:$AB$1213,22,FALSE)</f>
        <v>4</v>
      </c>
      <c r="BG432">
        <f>VLOOKUP($C432,'TIPI Scoring'!$C$1:$AB$1213,23,FALSE)</f>
        <v>4.5</v>
      </c>
      <c r="BH432">
        <f>VLOOKUP($C432,'TIPI Scoring'!$C$1:$AB$1213,24,FALSE)</f>
        <v>6</v>
      </c>
      <c r="BI432">
        <f>VLOOKUP($C432,'TIPI Scoring'!$C$1:$AB$1213,25,FALSE)</f>
        <v>6</v>
      </c>
      <c r="BJ432">
        <f>VLOOKUP($C432,'TIPI Scoring'!$C$1:$AB$1213,26,FALSE)</f>
        <v>5</v>
      </c>
      <c r="BK432" t="s">
        <v>1651</v>
      </c>
      <c r="BL432" t="s">
        <v>1651</v>
      </c>
      <c r="BM432" t="s">
        <v>1650</v>
      </c>
      <c r="BN432" t="s">
        <v>1650</v>
      </c>
      <c r="BO432" t="s">
        <v>1651</v>
      </c>
      <c r="BP432">
        <v>3</v>
      </c>
    </row>
    <row r="433" spans="1:68" x14ac:dyDescent="0.2">
      <c r="A433">
        <v>432</v>
      </c>
      <c r="B433" s="2">
        <v>44096.508356481485</v>
      </c>
      <c r="C433" t="s">
        <v>585</v>
      </c>
      <c r="D433">
        <v>35</v>
      </c>
      <c r="E433">
        <v>32</v>
      </c>
      <c r="F433">
        <v>1</v>
      </c>
      <c r="G433">
        <v>1</v>
      </c>
      <c r="H433">
        <v>2</v>
      </c>
      <c r="I433">
        <v>2</v>
      </c>
      <c r="J433">
        <v>1</v>
      </c>
      <c r="L433">
        <v>1</v>
      </c>
      <c r="M433">
        <v>2</v>
      </c>
      <c r="N433">
        <v>2</v>
      </c>
      <c r="O433">
        <v>3</v>
      </c>
      <c r="P433">
        <v>1</v>
      </c>
      <c r="Q433">
        <v>7</v>
      </c>
      <c r="R433">
        <v>1</v>
      </c>
      <c r="S433">
        <v>6</v>
      </c>
      <c r="T433">
        <v>5</v>
      </c>
      <c r="U433">
        <v>3</v>
      </c>
      <c r="V433">
        <v>1</v>
      </c>
      <c r="W433">
        <v>7</v>
      </c>
      <c r="X433">
        <v>6</v>
      </c>
      <c r="Y433">
        <v>2015</v>
      </c>
      <c r="Z433">
        <v>1</v>
      </c>
      <c r="AA433">
        <v>5</v>
      </c>
      <c r="AE433">
        <v>3</v>
      </c>
      <c r="AF433">
        <v>3</v>
      </c>
      <c r="AG433">
        <v>1</v>
      </c>
      <c r="AH433">
        <v>2</v>
      </c>
      <c r="AI433">
        <v>1</v>
      </c>
      <c r="AO433">
        <v>3</v>
      </c>
      <c r="AP433">
        <v>1</v>
      </c>
      <c r="AS433">
        <v>1</v>
      </c>
      <c r="AW433">
        <v>1</v>
      </c>
      <c r="AZ433">
        <v>1</v>
      </c>
      <c r="BC433">
        <v>1</v>
      </c>
      <c r="BE433" t="s">
        <v>58</v>
      </c>
      <c r="BF433">
        <f>VLOOKUP($C433,'TIPI Scoring'!$C$1:$AB$1213,22,FALSE)</f>
        <v>3</v>
      </c>
      <c r="BG433">
        <f>VLOOKUP($C433,'TIPI Scoring'!$C$1:$AB$1213,23,FALSE)</f>
        <v>5</v>
      </c>
      <c r="BH433">
        <f>VLOOKUP($C433,'TIPI Scoring'!$C$1:$AB$1213,24,FALSE)</f>
        <v>7</v>
      </c>
      <c r="BI433">
        <f>VLOOKUP($C433,'TIPI Scoring'!$C$1:$AB$1213,25,FALSE)</f>
        <v>7</v>
      </c>
      <c r="BJ433">
        <f>VLOOKUP($C433,'TIPI Scoring'!$C$1:$AB$1213,26,FALSE)</f>
        <v>4</v>
      </c>
      <c r="BK433" t="s">
        <v>1651</v>
      </c>
      <c r="BL433" t="s">
        <v>1651</v>
      </c>
      <c r="BM433" t="s">
        <v>1648</v>
      </c>
      <c r="BN433" t="s">
        <v>1648</v>
      </c>
      <c r="BO433" t="s">
        <v>1649</v>
      </c>
      <c r="BP433">
        <v>2</v>
      </c>
    </row>
    <row r="434" spans="1:68" x14ac:dyDescent="0.2">
      <c r="A434">
        <v>433</v>
      </c>
      <c r="B434" s="2">
        <v>44096.508449074077</v>
      </c>
      <c r="C434" t="s">
        <v>586</v>
      </c>
      <c r="D434">
        <v>50</v>
      </c>
      <c r="E434">
        <v>14</v>
      </c>
      <c r="F434">
        <v>2</v>
      </c>
      <c r="G434">
        <v>1</v>
      </c>
      <c r="H434">
        <v>1</v>
      </c>
      <c r="I434">
        <v>0</v>
      </c>
      <c r="J434">
        <v>1</v>
      </c>
      <c r="L434">
        <v>1</v>
      </c>
      <c r="M434">
        <v>50</v>
      </c>
      <c r="N434">
        <v>1</v>
      </c>
      <c r="O434">
        <v>5</v>
      </c>
      <c r="P434">
        <v>5</v>
      </c>
      <c r="Q434">
        <v>7</v>
      </c>
      <c r="R434">
        <v>5</v>
      </c>
      <c r="S434">
        <v>6</v>
      </c>
      <c r="T434">
        <v>6</v>
      </c>
      <c r="U434">
        <v>6</v>
      </c>
      <c r="V434">
        <v>6</v>
      </c>
      <c r="W434">
        <v>6</v>
      </c>
      <c r="X434">
        <v>5</v>
      </c>
      <c r="Y434">
        <v>1960</v>
      </c>
      <c r="Z434">
        <v>1</v>
      </c>
      <c r="AA434">
        <v>1</v>
      </c>
      <c r="AE434">
        <v>1</v>
      </c>
      <c r="AF434">
        <v>1</v>
      </c>
      <c r="AG434">
        <v>1</v>
      </c>
      <c r="AH434">
        <v>1</v>
      </c>
      <c r="AI434">
        <v>1</v>
      </c>
      <c r="AO434">
        <v>2</v>
      </c>
      <c r="AP434">
        <v>1</v>
      </c>
      <c r="AR434">
        <v>1</v>
      </c>
      <c r="AU434">
        <v>1</v>
      </c>
      <c r="AZ434">
        <v>1</v>
      </c>
      <c r="BB434">
        <v>1</v>
      </c>
      <c r="BE434" t="s">
        <v>63</v>
      </c>
      <c r="BF434">
        <f>VLOOKUP($C434,'TIPI Scoring'!$C$1:$AB$1213,22,FALSE)</f>
        <v>3.5</v>
      </c>
      <c r="BG434">
        <f>VLOOKUP($C434,'TIPI Scoring'!$C$1:$AB$1213,23,FALSE)</f>
        <v>4.5</v>
      </c>
      <c r="BH434">
        <f>VLOOKUP($C434,'TIPI Scoring'!$C$1:$AB$1213,24,FALSE)</f>
        <v>4.5</v>
      </c>
      <c r="BI434">
        <f>VLOOKUP($C434,'TIPI Scoring'!$C$1:$AB$1213,25,FALSE)</f>
        <v>4.5</v>
      </c>
      <c r="BJ434">
        <f>VLOOKUP($C434,'TIPI Scoring'!$C$1:$AB$1213,26,FALSE)</f>
        <v>4.5</v>
      </c>
      <c r="BK434" t="s">
        <v>1651</v>
      </c>
      <c r="BL434" t="s">
        <v>1651</v>
      </c>
      <c r="BM434" t="s">
        <v>1651</v>
      </c>
      <c r="BN434" t="s">
        <v>1651</v>
      </c>
      <c r="BO434" t="s">
        <v>1651</v>
      </c>
      <c r="BP434">
        <v>1</v>
      </c>
    </row>
    <row r="435" spans="1:68" x14ac:dyDescent="0.2">
      <c r="A435">
        <v>434</v>
      </c>
      <c r="B435" s="2">
        <v>44096.508726851855</v>
      </c>
      <c r="C435" t="s">
        <v>587</v>
      </c>
      <c r="D435">
        <v>40</v>
      </c>
      <c r="E435">
        <v>32</v>
      </c>
      <c r="F435">
        <v>1</v>
      </c>
      <c r="G435">
        <v>1</v>
      </c>
      <c r="H435">
        <v>2</v>
      </c>
      <c r="I435">
        <v>2</v>
      </c>
      <c r="J435">
        <v>1</v>
      </c>
      <c r="L435">
        <v>2</v>
      </c>
      <c r="M435">
        <v>5</v>
      </c>
      <c r="N435">
        <v>1</v>
      </c>
      <c r="O435">
        <v>3</v>
      </c>
      <c r="P435">
        <v>6</v>
      </c>
      <c r="Q435">
        <v>3</v>
      </c>
      <c r="R435">
        <v>5</v>
      </c>
      <c r="S435">
        <v>5</v>
      </c>
      <c r="T435">
        <v>3</v>
      </c>
      <c r="U435">
        <v>5</v>
      </c>
      <c r="V435">
        <v>2</v>
      </c>
      <c r="W435">
        <v>4</v>
      </c>
      <c r="X435">
        <v>6</v>
      </c>
      <c r="Y435">
        <v>2013</v>
      </c>
      <c r="Z435">
        <v>1</v>
      </c>
      <c r="AA435">
        <v>2</v>
      </c>
      <c r="AE435">
        <v>1</v>
      </c>
      <c r="AF435">
        <v>1</v>
      </c>
      <c r="AG435">
        <v>1</v>
      </c>
      <c r="AH435">
        <v>1</v>
      </c>
      <c r="AI435">
        <v>1</v>
      </c>
      <c r="AK435">
        <v>1</v>
      </c>
      <c r="AL435">
        <v>1</v>
      </c>
      <c r="AM435">
        <v>1</v>
      </c>
      <c r="AO435">
        <v>5</v>
      </c>
      <c r="AP435">
        <v>1</v>
      </c>
      <c r="AQ435">
        <v>1</v>
      </c>
      <c r="AS435">
        <v>1</v>
      </c>
      <c r="AZ435">
        <v>1</v>
      </c>
      <c r="BA435">
        <v>1</v>
      </c>
      <c r="BB435">
        <v>1</v>
      </c>
      <c r="BC435">
        <v>1</v>
      </c>
      <c r="BE435" t="s">
        <v>58</v>
      </c>
      <c r="BF435">
        <f>VLOOKUP($C435,'TIPI Scoring'!$C$1:$AB$1213,22,FALSE)</f>
        <v>4</v>
      </c>
      <c r="BG435">
        <f>VLOOKUP($C435,'TIPI Scoring'!$C$1:$AB$1213,23,FALSE)</f>
        <v>3.5</v>
      </c>
      <c r="BH435">
        <f>VLOOKUP($C435,'TIPI Scoring'!$C$1:$AB$1213,24,FALSE)</f>
        <v>4.5</v>
      </c>
      <c r="BI435">
        <f>VLOOKUP($C435,'TIPI Scoring'!$C$1:$AB$1213,25,FALSE)</f>
        <v>3.5</v>
      </c>
      <c r="BJ435">
        <f>VLOOKUP($C435,'TIPI Scoring'!$C$1:$AB$1213,26,FALSE)</f>
        <v>3.5</v>
      </c>
      <c r="BK435" t="s">
        <v>1651</v>
      </c>
      <c r="BL435" t="s">
        <v>1649</v>
      </c>
      <c r="BM435" t="s">
        <v>1651</v>
      </c>
      <c r="BN435" t="s">
        <v>1651</v>
      </c>
      <c r="BO435" t="s">
        <v>1649</v>
      </c>
      <c r="BP435">
        <v>1</v>
      </c>
    </row>
    <row r="436" spans="1:68" x14ac:dyDescent="0.2">
      <c r="A436">
        <v>435</v>
      </c>
      <c r="B436" s="2">
        <v>44096.513819444444</v>
      </c>
      <c r="C436" t="s">
        <v>588</v>
      </c>
      <c r="D436">
        <v>34</v>
      </c>
      <c r="E436">
        <v>5</v>
      </c>
      <c r="F436">
        <v>1</v>
      </c>
      <c r="G436">
        <v>1</v>
      </c>
      <c r="H436">
        <v>2</v>
      </c>
      <c r="I436">
        <v>2</v>
      </c>
      <c r="J436">
        <v>1</v>
      </c>
      <c r="L436">
        <v>1</v>
      </c>
      <c r="M436">
        <v>2</v>
      </c>
      <c r="N436">
        <v>1</v>
      </c>
      <c r="O436">
        <v>4</v>
      </c>
      <c r="P436">
        <v>2</v>
      </c>
      <c r="Q436">
        <v>5</v>
      </c>
      <c r="R436">
        <v>1</v>
      </c>
      <c r="S436">
        <v>3</v>
      </c>
      <c r="T436">
        <v>5</v>
      </c>
      <c r="U436">
        <v>3</v>
      </c>
      <c r="V436">
        <v>6</v>
      </c>
      <c r="W436">
        <v>2</v>
      </c>
      <c r="X436">
        <v>2</v>
      </c>
      <c r="Y436">
        <v>2000</v>
      </c>
      <c r="Z436">
        <v>1</v>
      </c>
      <c r="AA436">
        <v>1</v>
      </c>
      <c r="AE436">
        <v>1</v>
      </c>
      <c r="AF436">
        <v>1</v>
      </c>
      <c r="AG436">
        <v>1</v>
      </c>
      <c r="AH436">
        <v>1</v>
      </c>
      <c r="AJ436">
        <v>1</v>
      </c>
      <c r="AO436">
        <v>3</v>
      </c>
      <c r="AR436">
        <v>1</v>
      </c>
      <c r="AT436">
        <v>1</v>
      </c>
      <c r="AW436">
        <v>1</v>
      </c>
      <c r="BA436">
        <v>1</v>
      </c>
      <c r="BE436" t="s">
        <v>66</v>
      </c>
      <c r="BF436">
        <f>VLOOKUP($C436,'TIPI Scoring'!$C$1:$AB$1213,22,FALSE)</f>
        <v>3.5</v>
      </c>
      <c r="BG436">
        <f>VLOOKUP($C436,'TIPI Scoring'!$C$1:$AB$1213,23,FALSE)</f>
        <v>4.5</v>
      </c>
      <c r="BH436">
        <f>VLOOKUP($C436,'TIPI Scoring'!$C$1:$AB$1213,24,FALSE)</f>
        <v>3.5</v>
      </c>
      <c r="BI436">
        <f>VLOOKUP($C436,'TIPI Scoring'!$C$1:$AB$1213,25,FALSE)</f>
        <v>4.5</v>
      </c>
      <c r="BJ436">
        <f>VLOOKUP($C436,'TIPI Scoring'!$C$1:$AB$1213,26,FALSE)</f>
        <v>4.5</v>
      </c>
      <c r="BK436" t="s">
        <v>1651</v>
      </c>
      <c r="BL436" t="s">
        <v>1651</v>
      </c>
      <c r="BM436" t="s">
        <v>1649</v>
      </c>
      <c r="BN436" t="s">
        <v>1651</v>
      </c>
      <c r="BO436" t="s">
        <v>1651</v>
      </c>
      <c r="BP436">
        <v>1</v>
      </c>
    </row>
    <row r="437" spans="1:68" x14ac:dyDescent="0.2">
      <c r="A437">
        <v>436</v>
      </c>
      <c r="B437" s="2">
        <v>44096.518483796295</v>
      </c>
      <c r="C437" t="s">
        <v>589</v>
      </c>
      <c r="D437">
        <v>35</v>
      </c>
      <c r="E437">
        <v>32</v>
      </c>
      <c r="F437">
        <v>1</v>
      </c>
      <c r="G437">
        <v>1</v>
      </c>
      <c r="H437">
        <v>2</v>
      </c>
      <c r="I437">
        <v>2</v>
      </c>
      <c r="J437">
        <v>1</v>
      </c>
      <c r="L437">
        <v>1</v>
      </c>
      <c r="M437">
        <v>4</v>
      </c>
      <c r="N437">
        <v>1</v>
      </c>
      <c r="O437">
        <v>5</v>
      </c>
      <c r="P437">
        <v>7</v>
      </c>
      <c r="Q437">
        <v>3</v>
      </c>
      <c r="R437">
        <v>6</v>
      </c>
      <c r="S437">
        <v>4</v>
      </c>
      <c r="T437">
        <v>1</v>
      </c>
      <c r="U437">
        <v>4</v>
      </c>
      <c r="V437">
        <v>6</v>
      </c>
      <c r="W437">
        <v>7</v>
      </c>
      <c r="X437">
        <v>5</v>
      </c>
      <c r="Y437">
        <v>2019</v>
      </c>
      <c r="Z437">
        <v>2</v>
      </c>
      <c r="AA437">
        <v>1</v>
      </c>
      <c r="AE437">
        <v>1</v>
      </c>
      <c r="AF437">
        <v>1</v>
      </c>
      <c r="AG437">
        <v>1</v>
      </c>
      <c r="AH437">
        <v>2</v>
      </c>
      <c r="AI437">
        <v>1</v>
      </c>
      <c r="AK437">
        <v>1</v>
      </c>
      <c r="AO437">
        <v>2</v>
      </c>
      <c r="AP437">
        <v>1</v>
      </c>
      <c r="AT437">
        <v>1</v>
      </c>
      <c r="AW437">
        <v>1</v>
      </c>
      <c r="AZ437">
        <v>1</v>
      </c>
      <c r="BB437">
        <v>1</v>
      </c>
      <c r="BE437" t="s">
        <v>58</v>
      </c>
      <c r="BF437">
        <f>VLOOKUP($C437,'TIPI Scoring'!$C$1:$AB$1213,22,FALSE)</f>
        <v>6</v>
      </c>
      <c r="BG437">
        <f>VLOOKUP($C437,'TIPI Scoring'!$C$1:$AB$1213,23,FALSE)</f>
        <v>2.5</v>
      </c>
      <c r="BH437">
        <f>VLOOKUP($C437,'TIPI Scoring'!$C$1:$AB$1213,24,FALSE)</f>
        <v>2.5</v>
      </c>
      <c r="BI437">
        <f>VLOOKUP($C437,'TIPI Scoring'!$C$1:$AB$1213,25,FALSE)</f>
        <v>4.5</v>
      </c>
      <c r="BJ437">
        <f>VLOOKUP($C437,'TIPI Scoring'!$C$1:$AB$1213,26,FALSE)</f>
        <v>3.5</v>
      </c>
      <c r="BK437" t="s">
        <v>1648</v>
      </c>
      <c r="BL437" t="s">
        <v>1649</v>
      </c>
      <c r="BM437" t="s">
        <v>1649</v>
      </c>
      <c r="BN437" t="s">
        <v>1651</v>
      </c>
      <c r="BO437" t="s">
        <v>1649</v>
      </c>
      <c r="BP437">
        <v>1</v>
      </c>
    </row>
    <row r="438" spans="1:68" x14ac:dyDescent="0.2">
      <c r="A438">
        <v>437</v>
      </c>
      <c r="B438" s="2">
        <v>44096.518530092595</v>
      </c>
      <c r="C438" t="s">
        <v>590</v>
      </c>
      <c r="D438">
        <v>58</v>
      </c>
      <c r="E438">
        <v>9</v>
      </c>
      <c r="F438">
        <v>1</v>
      </c>
      <c r="G438">
        <v>1</v>
      </c>
      <c r="H438">
        <v>1</v>
      </c>
      <c r="I438">
        <v>0</v>
      </c>
      <c r="J438">
        <v>1</v>
      </c>
      <c r="L438">
        <v>1</v>
      </c>
      <c r="M438">
        <v>37</v>
      </c>
      <c r="N438">
        <v>2</v>
      </c>
      <c r="O438">
        <v>4</v>
      </c>
      <c r="P438">
        <v>3</v>
      </c>
      <c r="Q438">
        <v>5</v>
      </c>
      <c r="R438">
        <v>3</v>
      </c>
      <c r="S438">
        <v>5</v>
      </c>
      <c r="T438">
        <v>5</v>
      </c>
      <c r="U438">
        <v>5</v>
      </c>
      <c r="V438">
        <v>5</v>
      </c>
      <c r="W438">
        <v>5</v>
      </c>
      <c r="X438">
        <v>5</v>
      </c>
      <c r="Y438">
        <v>2020</v>
      </c>
      <c r="Z438">
        <v>4</v>
      </c>
      <c r="AA438">
        <v>10</v>
      </c>
      <c r="AE438">
        <v>2</v>
      </c>
      <c r="AF438">
        <v>2</v>
      </c>
      <c r="AG438">
        <v>2</v>
      </c>
      <c r="AH438">
        <v>2</v>
      </c>
      <c r="AN438">
        <v>1</v>
      </c>
      <c r="AO438">
        <v>6</v>
      </c>
      <c r="AT438">
        <v>1</v>
      </c>
      <c r="AW438">
        <v>1</v>
      </c>
      <c r="AY438">
        <v>1</v>
      </c>
      <c r="BD438">
        <v>1</v>
      </c>
      <c r="BE438" t="s">
        <v>61</v>
      </c>
      <c r="BF438">
        <f>VLOOKUP($C438,'TIPI Scoring'!$C$1:$AB$1213,22,FALSE)</f>
        <v>3.5</v>
      </c>
      <c r="BG438">
        <f>VLOOKUP($C438,'TIPI Scoring'!$C$1:$AB$1213,23,FALSE)</f>
        <v>5</v>
      </c>
      <c r="BH438">
        <f>VLOOKUP($C438,'TIPI Scoring'!$C$1:$AB$1213,24,FALSE)</f>
        <v>4</v>
      </c>
      <c r="BI438">
        <f>VLOOKUP($C438,'TIPI Scoring'!$C$1:$AB$1213,25,FALSE)</f>
        <v>5</v>
      </c>
      <c r="BJ438">
        <f>VLOOKUP($C438,'TIPI Scoring'!$C$1:$AB$1213,26,FALSE)</f>
        <v>4</v>
      </c>
      <c r="BK438" t="s">
        <v>1651</v>
      </c>
      <c r="BL438" t="s">
        <v>1651</v>
      </c>
      <c r="BM438" t="s">
        <v>1649</v>
      </c>
      <c r="BN438" t="s">
        <v>1650</v>
      </c>
      <c r="BO438" t="s">
        <v>1649</v>
      </c>
      <c r="BP438">
        <v>1</v>
      </c>
    </row>
    <row r="439" spans="1:68" x14ac:dyDescent="0.2">
      <c r="A439">
        <v>438</v>
      </c>
      <c r="B439" s="2">
        <v>44096.519247685188</v>
      </c>
      <c r="C439" t="s">
        <v>591</v>
      </c>
      <c r="D439">
        <v>33</v>
      </c>
      <c r="E439">
        <v>29</v>
      </c>
      <c r="F439">
        <v>2</v>
      </c>
      <c r="G439">
        <v>1</v>
      </c>
      <c r="H439">
        <v>1</v>
      </c>
      <c r="I439">
        <v>0</v>
      </c>
      <c r="J439">
        <v>2</v>
      </c>
      <c r="L439">
        <v>2</v>
      </c>
      <c r="M439">
        <v>0</v>
      </c>
      <c r="N439">
        <v>2</v>
      </c>
      <c r="O439">
        <v>5</v>
      </c>
      <c r="P439">
        <v>7</v>
      </c>
      <c r="Q439">
        <v>3</v>
      </c>
      <c r="R439">
        <v>6</v>
      </c>
      <c r="S439">
        <v>2</v>
      </c>
      <c r="T439">
        <v>5</v>
      </c>
      <c r="U439">
        <v>5</v>
      </c>
      <c r="V439">
        <v>7</v>
      </c>
      <c r="W439">
        <v>5</v>
      </c>
      <c r="X439">
        <v>3</v>
      </c>
      <c r="Y439">
        <v>2016</v>
      </c>
      <c r="Z439">
        <v>2</v>
      </c>
      <c r="AA439">
        <v>8</v>
      </c>
      <c r="AE439">
        <v>2</v>
      </c>
      <c r="AF439">
        <v>2</v>
      </c>
      <c r="AG439">
        <v>2</v>
      </c>
      <c r="AH439">
        <v>2</v>
      </c>
      <c r="AJ439">
        <v>1</v>
      </c>
      <c r="AO439">
        <v>4</v>
      </c>
      <c r="AP439">
        <v>1</v>
      </c>
      <c r="AR439">
        <v>1</v>
      </c>
      <c r="AS439">
        <v>1</v>
      </c>
      <c r="BA439">
        <v>1</v>
      </c>
      <c r="BB439">
        <v>1</v>
      </c>
      <c r="BC439">
        <v>1</v>
      </c>
      <c r="BE439" t="s">
        <v>58</v>
      </c>
      <c r="BF439">
        <f>VLOOKUP($C439,'TIPI Scoring'!$C$1:$AB$1213,22,FALSE)</f>
        <v>4</v>
      </c>
      <c r="BG439">
        <f>VLOOKUP($C439,'TIPI Scoring'!$C$1:$AB$1213,23,FALSE)</f>
        <v>3</v>
      </c>
      <c r="BH439">
        <f>VLOOKUP($C439,'TIPI Scoring'!$C$1:$AB$1213,24,FALSE)</f>
        <v>2</v>
      </c>
      <c r="BI439">
        <f>VLOOKUP($C439,'TIPI Scoring'!$C$1:$AB$1213,25,FALSE)</f>
        <v>3.5</v>
      </c>
      <c r="BJ439">
        <f>VLOOKUP($C439,'TIPI Scoring'!$C$1:$AB$1213,26,FALSE)</f>
        <v>3.5</v>
      </c>
      <c r="BK439" t="s">
        <v>1651</v>
      </c>
      <c r="BL439" t="s">
        <v>1649</v>
      </c>
      <c r="BM439" t="s">
        <v>1649</v>
      </c>
      <c r="BN439" t="s">
        <v>1651</v>
      </c>
      <c r="BO439" t="s">
        <v>1649</v>
      </c>
      <c r="BP439">
        <v>1</v>
      </c>
    </row>
    <row r="440" spans="1:68" x14ac:dyDescent="0.2">
      <c r="A440">
        <v>439</v>
      </c>
      <c r="B440" s="2">
        <v>44096.52008101852</v>
      </c>
      <c r="C440" t="s">
        <v>592</v>
      </c>
      <c r="D440">
        <v>43</v>
      </c>
      <c r="E440">
        <v>33</v>
      </c>
      <c r="F440">
        <v>1</v>
      </c>
      <c r="G440">
        <v>1</v>
      </c>
      <c r="H440">
        <v>1</v>
      </c>
      <c r="I440">
        <v>1</v>
      </c>
      <c r="J440">
        <v>1</v>
      </c>
      <c r="L440">
        <v>2</v>
      </c>
      <c r="M440">
        <v>4</v>
      </c>
      <c r="N440">
        <v>2</v>
      </c>
      <c r="O440">
        <v>2</v>
      </c>
      <c r="P440">
        <v>6</v>
      </c>
      <c r="Q440">
        <v>4</v>
      </c>
      <c r="R440">
        <v>6</v>
      </c>
      <c r="S440">
        <v>5</v>
      </c>
      <c r="T440">
        <v>7</v>
      </c>
      <c r="U440">
        <v>4</v>
      </c>
      <c r="V440">
        <v>5</v>
      </c>
      <c r="W440">
        <v>6</v>
      </c>
      <c r="X440">
        <v>7</v>
      </c>
      <c r="Y440">
        <v>2016</v>
      </c>
      <c r="Z440">
        <v>2</v>
      </c>
      <c r="AA440">
        <v>11</v>
      </c>
      <c r="AB440" t="s">
        <v>593</v>
      </c>
      <c r="AE440">
        <v>2</v>
      </c>
      <c r="AF440">
        <v>3</v>
      </c>
      <c r="AG440">
        <v>2</v>
      </c>
      <c r="AH440">
        <v>2</v>
      </c>
      <c r="AI440">
        <v>1</v>
      </c>
      <c r="AM440">
        <v>1</v>
      </c>
      <c r="AO440">
        <v>5</v>
      </c>
      <c r="AP440">
        <v>1</v>
      </c>
      <c r="AU440">
        <v>1</v>
      </c>
      <c r="AV440">
        <v>1</v>
      </c>
      <c r="BD440">
        <v>1</v>
      </c>
      <c r="BE440" t="s">
        <v>61</v>
      </c>
      <c r="BF440">
        <f>VLOOKUP($C440,'TIPI Scoring'!$C$1:$AB$1213,22,FALSE)</f>
        <v>1.5</v>
      </c>
      <c r="BG440">
        <f>VLOOKUP($C440,'TIPI Scoring'!$C$1:$AB$1213,23,FALSE)</f>
        <v>3</v>
      </c>
      <c r="BH440">
        <f>VLOOKUP($C440,'TIPI Scoring'!$C$1:$AB$1213,24,FALSE)</f>
        <v>3.5</v>
      </c>
      <c r="BI440">
        <f>VLOOKUP($C440,'TIPI Scoring'!$C$1:$AB$1213,25,FALSE)</f>
        <v>4</v>
      </c>
      <c r="BJ440">
        <f>VLOOKUP($C440,'TIPI Scoring'!$C$1:$AB$1213,26,FALSE)</f>
        <v>3</v>
      </c>
      <c r="BK440" t="s">
        <v>1649</v>
      </c>
      <c r="BL440" t="s">
        <v>1649</v>
      </c>
      <c r="BM440" t="s">
        <v>1649</v>
      </c>
      <c r="BN440" t="s">
        <v>1651</v>
      </c>
      <c r="BO440" t="s">
        <v>1649</v>
      </c>
      <c r="BP440">
        <v>1</v>
      </c>
    </row>
    <row r="441" spans="1:68" x14ac:dyDescent="0.2">
      <c r="A441">
        <v>440</v>
      </c>
      <c r="B441" s="2">
        <v>44096.520543981482</v>
      </c>
      <c r="C441" t="s">
        <v>594</v>
      </c>
      <c r="D441">
        <v>57</v>
      </c>
      <c r="E441">
        <v>9</v>
      </c>
      <c r="F441">
        <v>1</v>
      </c>
      <c r="G441">
        <v>1</v>
      </c>
      <c r="H441">
        <v>2</v>
      </c>
      <c r="I441">
        <v>0</v>
      </c>
      <c r="J441">
        <v>1</v>
      </c>
      <c r="L441">
        <v>2</v>
      </c>
      <c r="M441">
        <v>8</v>
      </c>
      <c r="N441">
        <v>1</v>
      </c>
      <c r="O441">
        <v>4</v>
      </c>
      <c r="P441">
        <v>5</v>
      </c>
      <c r="Q441">
        <v>6</v>
      </c>
      <c r="R441">
        <v>4</v>
      </c>
      <c r="S441">
        <v>5</v>
      </c>
      <c r="T441">
        <v>3</v>
      </c>
      <c r="U441">
        <v>5</v>
      </c>
      <c r="V441">
        <v>5</v>
      </c>
      <c r="W441">
        <v>4</v>
      </c>
      <c r="X441">
        <v>3</v>
      </c>
      <c r="Y441">
        <v>2012</v>
      </c>
      <c r="Z441">
        <v>2</v>
      </c>
      <c r="AA441">
        <v>13</v>
      </c>
      <c r="AD441" t="s">
        <v>595</v>
      </c>
      <c r="AE441">
        <v>2</v>
      </c>
      <c r="AF441">
        <v>2</v>
      </c>
      <c r="AG441">
        <v>2</v>
      </c>
      <c r="AH441">
        <v>2</v>
      </c>
      <c r="AN441">
        <v>1</v>
      </c>
      <c r="AO441">
        <v>6</v>
      </c>
      <c r="AP441">
        <v>1</v>
      </c>
      <c r="AW441">
        <v>1</v>
      </c>
      <c r="AX441">
        <v>1</v>
      </c>
      <c r="BC441">
        <v>1</v>
      </c>
      <c r="BE441" t="s">
        <v>61</v>
      </c>
      <c r="BF441">
        <f>VLOOKUP($C441,'TIPI Scoring'!$C$1:$AB$1213,22,FALSE)</f>
        <v>4.5</v>
      </c>
      <c r="BG441">
        <f>VLOOKUP($C441,'TIPI Scoring'!$C$1:$AB$1213,23,FALSE)</f>
        <v>4</v>
      </c>
      <c r="BH441">
        <f>VLOOKUP($C441,'TIPI Scoring'!$C$1:$AB$1213,24,FALSE)</f>
        <v>4.5</v>
      </c>
      <c r="BI441">
        <f>VLOOKUP($C441,'TIPI Scoring'!$C$1:$AB$1213,25,FALSE)</f>
        <v>4</v>
      </c>
      <c r="BJ441">
        <f>VLOOKUP($C441,'TIPI Scoring'!$C$1:$AB$1213,26,FALSE)</f>
        <v>5</v>
      </c>
      <c r="BK441" t="s">
        <v>1650</v>
      </c>
      <c r="BL441" t="s">
        <v>1649</v>
      </c>
      <c r="BM441" t="s">
        <v>1651</v>
      </c>
      <c r="BN441" t="s">
        <v>1651</v>
      </c>
      <c r="BO441" t="s">
        <v>1651</v>
      </c>
      <c r="BP441">
        <v>7</v>
      </c>
    </row>
    <row r="442" spans="1:68" x14ac:dyDescent="0.2">
      <c r="A442">
        <v>441</v>
      </c>
      <c r="B442" s="2">
        <v>44096.520694444444</v>
      </c>
      <c r="C442" t="s">
        <v>596</v>
      </c>
      <c r="D442">
        <v>58</v>
      </c>
      <c r="E442">
        <v>21</v>
      </c>
      <c r="F442">
        <v>1</v>
      </c>
      <c r="G442">
        <v>1</v>
      </c>
      <c r="H442">
        <v>1</v>
      </c>
      <c r="I442">
        <v>2</v>
      </c>
      <c r="J442">
        <v>1</v>
      </c>
      <c r="L442">
        <v>1</v>
      </c>
      <c r="M442">
        <v>21</v>
      </c>
      <c r="N442">
        <v>1</v>
      </c>
      <c r="O442">
        <v>6</v>
      </c>
      <c r="P442">
        <v>1</v>
      </c>
      <c r="Q442">
        <v>7</v>
      </c>
      <c r="R442">
        <v>1</v>
      </c>
      <c r="S442">
        <v>6</v>
      </c>
      <c r="T442">
        <v>5</v>
      </c>
      <c r="U442">
        <v>7</v>
      </c>
      <c r="V442">
        <v>3</v>
      </c>
      <c r="W442">
        <v>7</v>
      </c>
      <c r="X442">
        <v>2</v>
      </c>
      <c r="Y442">
        <v>2000</v>
      </c>
      <c r="Z442">
        <v>1</v>
      </c>
      <c r="AA442">
        <v>9</v>
      </c>
      <c r="AE442">
        <v>3</v>
      </c>
      <c r="AF442">
        <v>3</v>
      </c>
      <c r="AG442">
        <v>2</v>
      </c>
      <c r="AH442">
        <v>2</v>
      </c>
      <c r="AI442">
        <v>1</v>
      </c>
      <c r="AJ442">
        <v>1</v>
      </c>
      <c r="AO442">
        <v>2</v>
      </c>
      <c r="AP442">
        <v>1</v>
      </c>
      <c r="AT442">
        <v>1</v>
      </c>
      <c r="AZ442">
        <v>1</v>
      </c>
      <c r="BE442" t="s">
        <v>58</v>
      </c>
      <c r="BF442">
        <f>VLOOKUP($C442,'TIPI Scoring'!$C$1:$AB$1213,22,FALSE)</f>
        <v>4.5</v>
      </c>
      <c r="BG442">
        <f>VLOOKUP($C442,'TIPI Scoring'!$C$1:$AB$1213,23,FALSE)</f>
        <v>7</v>
      </c>
      <c r="BH442">
        <f>VLOOKUP($C442,'TIPI Scoring'!$C$1:$AB$1213,24,FALSE)</f>
        <v>6</v>
      </c>
      <c r="BI442">
        <f>VLOOKUP($C442,'TIPI Scoring'!$C$1:$AB$1213,25,FALSE)</f>
        <v>7</v>
      </c>
      <c r="BJ442">
        <f>VLOOKUP($C442,'TIPI Scoring'!$C$1:$AB$1213,26,FALSE)</f>
        <v>6</v>
      </c>
      <c r="BK442" t="s">
        <v>1650</v>
      </c>
      <c r="BL442" t="s">
        <v>1648</v>
      </c>
      <c r="BM442" t="s">
        <v>1650</v>
      </c>
      <c r="BN442" t="s">
        <v>1648</v>
      </c>
      <c r="BO442" t="s">
        <v>1650</v>
      </c>
      <c r="BP442">
        <v>8</v>
      </c>
    </row>
    <row r="443" spans="1:68" x14ac:dyDescent="0.2">
      <c r="A443">
        <v>442</v>
      </c>
      <c r="B443" s="2">
        <v>44096.521053240744</v>
      </c>
      <c r="C443" t="s">
        <v>597</v>
      </c>
      <c r="D443">
        <v>35</v>
      </c>
      <c r="E443">
        <v>5</v>
      </c>
      <c r="F443">
        <v>1</v>
      </c>
      <c r="G443">
        <v>1</v>
      </c>
      <c r="H443">
        <v>2</v>
      </c>
      <c r="I443">
        <v>3</v>
      </c>
      <c r="J443">
        <v>1</v>
      </c>
      <c r="L443">
        <v>1</v>
      </c>
      <c r="M443">
        <v>12</v>
      </c>
      <c r="N443">
        <v>1</v>
      </c>
      <c r="O443">
        <v>3</v>
      </c>
      <c r="P443">
        <v>1</v>
      </c>
      <c r="Q443">
        <v>6</v>
      </c>
      <c r="R443">
        <v>2</v>
      </c>
      <c r="S443">
        <v>4</v>
      </c>
      <c r="T443">
        <v>6</v>
      </c>
      <c r="U443">
        <v>2</v>
      </c>
      <c r="V443">
        <v>6</v>
      </c>
      <c r="W443">
        <v>7</v>
      </c>
      <c r="X443">
        <v>1</v>
      </c>
      <c r="Y443">
        <v>2008</v>
      </c>
      <c r="Z443">
        <v>1</v>
      </c>
      <c r="AA443">
        <v>3</v>
      </c>
      <c r="AE443">
        <v>1</v>
      </c>
      <c r="AF443">
        <v>1</v>
      </c>
      <c r="AG443">
        <v>1</v>
      </c>
      <c r="AH443">
        <v>2</v>
      </c>
      <c r="AI443">
        <v>1</v>
      </c>
      <c r="AJ443">
        <v>1</v>
      </c>
      <c r="AO443">
        <v>2</v>
      </c>
      <c r="AQ443">
        <v>1</v>
      </c>
      <c r="AS443">
        <v>1</v>
      </c>
      <c r="AU443">
        <v>1</v>
      </c>
      <c r="AZ443">
        <v>1</v>
      </c>
      <c r="BA443">
        <v>1</v>
      </c>
      <c r="BE443" t="s">
        <v>66</v>
      </c>
      <c r="BF443">
        <f>VLOOKUP($C443,'TIPI Scoring'!$C$1:$AB$1213,22,FALSE)</f>
        <v>2.5</v>
      </c>
      <c r="BG443">
        <f>VLOOKUP($C443,'TIPI Scoring'!$C$1:$AB$1213,23,FALSE)</f>
        <v>4.5</v>
      </c>
      <c r="BH443">
        <f>VLOOKUP($C443,'TIPI Scoring'!$C$1:$AB$1213,24,FALSE)</f>
        <v>4</v>
      </c>
      <c r="BI443">
        <f>VLOOKUP($C443,'TIPI Scoring'!$C$1:$AB$1213,25,FALSE)</f>
        <v>6.5</v>
      </c>
      <c r="BJ443">
        <f>VLOOKUP($C443,'TIPI Scoring'!$C$1:$AB$1213,26,FALSE)</f>
        <v>5.5</v>
      </c>
      <c r="BK443" t="s">
        <v>1649</v>
      </c>
      <c r="BL443" t="s">
        <v>1651</v>
      </c>
      <c r="BM443" t="s">
        <v>1649</v>
      </c>
      <c r="BN443" t="s">
        <v>1648</v>
      </c>
      <c r="BO443" t="s">
        <v>1650</v>
      </c>
      <c r="BP443">
        <v>3</v>
      </c>
    </row>
    <row r="444" spans="1:68" x14ac:dyDescent="0.2">
      <c r="A444">
        <v>443</v>
      </c>
      <c r="B444" s="2">
        <v>44096.525370370371</v>
      </c>
      <c r="C444" t="s">
        <v>598</v>
      </c>
      <c r="D444">
        <v>32</v>
      </c>
      <c r="E444">
        <v>25</v>
      </c>
      <c r="F444">
        <v>2</v>
      </c>
      <c r="G444">
        <v>1</v>
      </c>
      <c r="H444">
        <v>2</v>
      </c>
      <c r="I444">
        <v>0</v>
      </c>
      <c r="J444">
        <v>1</v>
      </c>
      <c r="L444">
        <v>1</v>
      </c>
      <c r="M444">
        <v>0</v>
      </c>
      <c r="N444">
        <v>2</v>
      </c>
      <c r="O444">
        <v>4</v>
      </c>
      <c r="P444">
        <v>2</v>
      </c>
      <c r="Q444">
        <v>7</v>
      </c>
      <c r="R444">
        <v>5</v>
      </c>
      <c r="S444">
        <v>4</v>
      </c>
      <c r="T444">
        <v>5</v>
      </c>
      <c r="U444">
        <v>6</v>
      </c>
      <c r="V444">
        <v>1</v>
      </c>
      <c r="W444">
        <v>6</v>
      </c>
      <c r="X444">
        <v>4</v>
      </c>
      <c r="Y444">
        <v>2020</v>
      </c>
      <c r="Z444">
        <v>1</v>
      </c>
      <c r="AA444">
        <v>10</v>
      </c>
      <c r="AE444">
        <v>2</v>
      </c>
      <c r="AF444">
        <v>2</v>
      </c>
      <c r="AG444">
        <v>2</v>
      </c>
      <c r="AH444">
        <v>2</v>
      </c>
      <c r="AN444">
        <v>1</v>
      </c>
      <c r="AO444">
        <v>6</v>
      </c>
      <c r="AP444">
        <v>1</v>
      </c>
      <c r="AT444">
        <v>1</v>
      </c>
      <c r="AY444">
        <v>1</v>
      </c>
      <c r="BD444">
        <v>1</v>
      </c>
      <c r="BE444" t="s">
        <v>63</v>
      </c>
      <c r="BF444">
        <f>VLOOKUP($C444,'TIPI Scoring'!$C$1:$AB$1213,22,FALSE)</f>
        <v>3.5</v>
      </c>
      <c r="BG444">
        <f>VLOOKUP($C444,'TIPI Scoring'!$C$1:$AB$1213,23,FALSE)</f>
        <v>6</v>
      </c>
      <c r="BH444">
        <f>VLOOKUP($C444,'TIPI Scoring'!$C$1:$AB$1213,24,FALSE)</f>
        <v>7</v>
      </c>
      <c r="BI444">
        <f>VLOOKUP($C444,'TIPI Scoring'!$C$1:$AB$1213,25,FALSE)</f>
        <v>4.5</v>
      </c>
      <c r="BJ444">
        <f>VLOOKUP($C444,'TIPI Scoring'!$C$1:$AB$1213,26,FALSE)</f>
        <v>4</v>
      </c>
      <c r="BK444" t="s">
        <v>1651</v>
      </c>
      <c r="BL444" t="s">
        <v>1650</v>
      </c>
      <c r="BM444" t="s">
        <v>1648</v>
      </c>
      <c r="BN444" t="s">
        <v>1651</v>
      </c>
      <c r="BO444" t="s">
        <v>1649</v>
      </c>
      <c r="BP444">
        <v>2</v>
      </c>
    </row>
    <row r="445" spans="1:68" x14ac:dyDescent="0.2">
      <c r="A445">
        <v>444</v>
      </c>
      <c r="B445" s="2">
        <v>44096.526550925926</v>
      </c>
      <c r="C445" t="s">
        <v>599</v>
      </c>
      <c r="D445">
        <v>36</v>
      </c>
      <c r="E445">
        <v>10</v>
      </c>
      <c r="F445">
        <v>2</v>
      </c>
      <c r="G445">
        <v>1</v>
      </c>
      <c r="H445">
        <v>1</v>
      </c>
      <c r="I445">
        <v>2</v>
      </c>
      <c r="J445">
        <v>1</v>
      </c>
      <c r="L445">
        <v>1</v>
      </c>
      <c r="M445">
        <v>36</v>
      </c>
      <c r="N445">
        <v>1</v>
      </c>
      <c r="O445">
        <v>5</v>
      </c>
      <c r="P445">
        <v>7</v>
      </c>
      <c r="Q445">
        <v>6</v>
      </c>
      <c r="R445">
        <v>6</v>
      </c>
      <c r="S445">
        <v>6</v>
      </c>
      <c r="T445">
        <v>7</v>
      </c>
      <c r="U445">
        <v>6</v>
      </c>
      <c r="V445">
        <v>6</v>
      </c>
      <c r="W445">
        <v>5</v>
      </c>
      <c r="X445">
        <v>5</v>
      </c>
      <c r="Y445">
        <v>2000</v>
      </c>
      <c r="Z445">
        <v>3</v>
      </c>
      <c r="AA445">
        <v>1</v>
      </c>
      <c r="AE445">
        <v>1</v>
      </c>
      <c r="AF445">
        <v>1</v>
      </c>
      <c r="AG445">
        <v>1</v>
      </c>
      <c r="AH445">
        <v>1</v>
      </c>
      <c r="AI445">
        <v>1</v>
      </c>
      <c r="AO445">
        <v>1</v>
      </c>
      <c r="AP445">
        <v>1</v>
      </c>
      <c r="AQ445">
        <v>1</v>
      </c>
      <c r="AR445">
        <v>1</v>
      </c>
      <c r="AZ445">
        <v>1</v>
      </c>
      <c r="BA445">
        <v>1</v>
      </c>
      <c r="BE445" t="s">
        <v>61</v>
      </c>
      <c r="BF445">
        <f>VLOOKUP($C445,'TIPI Scoring'!$C$1:$AB$1213,22,FALSE)</f>
        <v>3</v>
      </c>
      <c r="BG445">
        <f>VLOOKUP($C445,'TIPI Scoring'!$C$1:$AB$1213,23,FALSE)</f>
        <v>3.5</v>
      </c>
      <c r="BH445">
        <f>VLOOKUP($C445,'TIPI Scoring'!$C$1:$AB$1213,24,FALSE)</f>
        <v>4</v>
      </c>
      <c r="BI445">
        <f>VLOOKUP($C445,'TIPI Scoring'!$C$1:$AB$1213,25,FALSE)</f>
        <v>3.5</v>
      </c>
      <c r="BJ445">
        <f>VLOOKUP($C445,'TIPI Scoring'!$C$1:$AB$1213,26,FALSE)</f>
        <v>4.5</v>
      </c>
      <c r="BK445" t="s">
        <v>1651</v>
      </c>
      <c r="BL445" t="s">
        <v>1649</v>
      </c>
      <c r="BM445" t="s">
        <v>1649</v>
      </c>
      <c r="BN445" t="s">
        <v>1651</v>
      </c>
      <c r="BO445" t="s">
        <v>1651</v>
      </c>
      <c r="BP445">
        <v>1</v>
      </c>
    </row>
    <row r="446" spans="1:68" x14ac:dyDescent="0.2">
      <c r="A446">
        <v>445</v>
      </c>
      <c r="B446" s="2">
        <v>44096.526597222219</v>
      </c>
      <c r="C446" t="s">
        <v>600</v>
      </c>
      <c r="D446">
        <v>53</v>
      </c>
      <c r="E446">
        <v>17</v>
      </c>
      <c r="F446">
        <v>1</v>
      </c>
      <c r="G446">
        <v>1</v>
      </c>
      <c r="H446">
        <v>2</v>
      </c>
      <c r="I446">
        <v>0</v>
      </c>
      <c r="J446">
        <v>1</v>
      </c>
      <c r="L446">
        <v>2</v>
      </c>
      <c r="M446">
        <v>3</v>
      </c>
      <c r="N446">
        <v>2</v>
      </c>
      <c r="O446">
        <v>5</v>
      </c>
      <c r="P446">
        <v>4</v>
      </c>
      <c r="Q446">
        <v>6</v>
      </c>
      <c r="R446">
        <v>3</v>
      </c>
      <c r="S446">
        <v>6</v>
      </c>
      <c r="T446">
        <v>3</v>
      </c>
      <c r="U446">
        <v>7</v>
      </c>
      <c r="V446">
        <v>2</v>
      </c>
      <c r="W446">
        <v>5</v>
      </c>
      <c r="X446">
        <v>5</v>
      </c>
      <c r="Y446">
        <v>2017</v>
      </c>
      <c r="Z446">
        <v>2</v>
      </c>
      <c r="AA446">
        <v>11</v>
      </c>
      <c r="AB446" t="s">
        <v>601</v>
      </c>
      <c r="AE446">
        <v>3</v>
      </c>
      <c r="AF446">
        <v>3</v>
      </c>
      <c r="AG446">
        <v>2</v>
      </c>
      <c r="AH446">
        <v>3</v>
      </c>
      <c r="AJ446">
        <v>1</v>
      </c>
      <c r="AM446">
        <v>1</v>
      </c>
      <c r="AO446">
        <v>2</v>
      </c>
      <c r="AP446">
        <v>1</v>
      </c>
      <c r="AU446">
        <v>1</v>
      </c>
      <c r="AX446">
        <v>1</v>
      </c>
      <c r="AZ446">
        <v>1</v>
      </c>
      <c r="BA446">
        <v>1</v>
      </c>
      <c r="BE446" t="s">
        <v>61</v>
      </c>
      <c r="BF446">
        <f>VLOOKUP($C446,'TIPI Scoring'!$C$1:$AB$1213,22,FALSE)</f>
        <v>5</v>
      </c>
      <c r="BG446">
        <f>VLOOKUP($C446,'TIPI Scoring'!$C$1:$AB$1213,23,FALSE)</f>
        <v>5.5</v>
      </c>
      <c r="BH446">
        <f>VLOOKUP($C446,'TIPI Scoring'!$C$1:$AB$1213,24,FALSE)</f>
        <v>6</v>
      </c>
      <c r="BI446">
        <f>VLOOKUP($C446,'TIPI Scoring'!$C$1:$AB$1213,25,FALSE)</f>
        <v>5</v>
      </c>
      <c r="BJ446">
        <f>VLOOKUP($C446,'TIPI Scoring'!$C$1:$AB$1213,26,FALSE)</f>
        <v>4.5</v>
      </c>
      <c r="BK446" t="s">
        <v>1650</v>
      </c>
      <c r="BL446" t="s">
        <v>1650</v>
      </c>
      <c r="BM446" t="s">
        <v>1650</v>
      </c>
      <c r="BN446" t="s">
        <v>1650</v>
      </c>
      <c r="BO446" t="s">
        <v>1651</v>
      </c>
      <c r="BP446">
        <v>6</v>
      </c>
    </row>
    <row r="447" spans="1:68" x14ac:dyDescent="0.2">
      <c r="A447">
        <v>446</v>
      </c>
      <c r="B447" s="2">
        <v>44096.526747685188</v>
      </c>
      <c r="C447" t="s">
        <v>602</v>
      </c>
      <c r="D447">
        <v>32</v>
      </c>
      <c r="E447">
        <v>5</v>
      </c>
      <c r="F447">
        <v>1</v>
      </c>
      <c r="G447">
        <v>1</v>
      </c>
      <c r="H447">
        <v>1</v>
      </c>
      <c r="I447">
        <v>2</v>
      </c>
      <c r="J447">
        <v>1</v>
      </c>
      <c r="L447">
        <v>1</v>
      </c>
      <c r="M447">
        <v>0</v>
      </c>
      <c r="N447">
        <v>1</v>
      </c>
      <c r="O447">
        <v>6</v>
      </c>
      <c r="P447">
        <v>6</v>
      </c>
      <c r="Q447">
        <v>5</v>
      </c>
      <c r="R447">
        <v>6</v>
      </c>
      <c r="S447">
        <v>6</v>
      </c>
      <c r="T447">
        <v>7</v>
      </c>
      <c r="U447">
        <v>7</v>
      </c>
      <c r="V447">
        <v>7</v>
      </c>
      <c r="W447">
        <v>6</v>
      </c>
      <c r="X447">
        <v>6</v>
      </c>
      <c r="Y447">
        <v>2000</v>
      </c>
      <c r="Z447">
        <v>1</v>
      </c>
      <c r="AA447">
        <v>1</v>
      </c>
      <c r="AE447">
        <v>1</v>
      </c>
      <c r="AF447">
        <v>1</v>
      </c>
      <c r="AG447">
        <v>1</v>
      </c>
      <c r="AH447">
        <v>1</v>
      </c>
      <c r="AJ447">
        <v>1</v>
      </c>
      <c r="AO447">
        <v>1</v>
      </c>
      <c r="AQ447">
        <v>1</v>
      </c>
      <c r="AZ447">
        <v>1</v>
      </c>
      <c r="BA447">
        <v>1</v>
      </c>
      <c r="BE447" t="s">
        <v>66</v>
      </c>
      <c r="BF447">
        <f>VLOOKUP($C447,'TIPI Scoring'!$C$1:$AB$1213,22,FALSE)</f>
        <v>3.5</v>
      </c>
      <c r="BG447">
        <f>VLOOKUP($C447,'TIPI Scoring'!$C$1:$AB$1213,23,FALSE)</f>
        <v>4.5</v>
      </c>
      <c r="BH447">
        <f>VLOOKUP($C447,'TIPI Scoring'!$C$1:$AB$1213,24,FALSE)</f>
        <v>3</v>
      </c>
      <c r="BI447">
        <f>VLOOKUP($C447,'TIPI Scoring'!$C$1:$AB$1213,25,FALSE)</f>
        <v>4</v>
      </c>
      <c r="BJ447">
        <f>VLOOKUP($C447,'TIPI Scoring'!$C$1:$AB$1213,26,FALSE)</f>
        <v>4</v>
      </c>
      <c r="BK447" t="s">
        <v>1651</v>
      </c>
      <c r="BL447" t="s">
        <v>1651</v>
      </c>
      <c r="BM447" t="s">
        <v>1649</v>
      </c>
      <c r="BN447" t="s">
        <v>1651</v>
      </c>
      <c r="BO447" t="s">
        <v>1649</v>
      </c>
      <c r="BP447">
        <v>1</v>
      </c>
    </row>
    <row r="448" spans="1:68" x14ac:dyDescent="0.2">
      <c r="A448">
        <v>447</v>
      </c>
      <c r="B448" s="2">
        <v>44096.527106481481</v>
      </c>
      <c r="C448" t="s">
        <v>603</v>
      </c>
      <c r="D448">
        <v>51</v>
      </c>
      <c r="E448">
        <v>25</v>
      </c>
      <c r="F448">
        <v>1</v>
      </c>
      <c r="G448">
        <v>1</v>
      </c>
      <c r="H448">
        <v>2</v>
      </c>
      <c r="I448">
        <v>1</v>
      </c>
      <c r="J448">
        <v>1</v>
      </c>
      <c r="L448">
        <v>2</v>
      </c>
      <c r="M448">
        <v>3</v>
      </c>
      <c r="N448">
        <v>2</v>
      </c>
      <c r="O448">
        <v>4</v>
      </c>
      <c r="P448">
        <v>4</v>
      </c>
      <c r="Q448">
        <v>4</v>
      </c>
      <c r="R448">
        <v>4</v>
      </c>
      <c r="S448">
        <v>4</v>
      </c>
      <c r="T448">
        <v>6</v>
      </c>
      <c r="U448">
        <v>6</v>
      </c>
      <c r="V448">
        <v>3</v>
      </c>
      <c r="W448">
        <v>5</v>
      </c>
      <c r="X448">
        <v>5</v>
      </c>
      <c r="Y448">
        <v>2017</v>
      </c>
      <c r="Z448">
        <v>2</v>
      </c>
      <c r="AA448">
        <v>13</v>
      </c>
      <c r="AD448" t="s">
        <v>604</v>
      </c>
      <c r="AE448">
        <v>3</v>
      </c>
      <c r="AF448">
        <v>1</v>
      </c>
      <c r="AG448">
        <v>2</v>
      </c>
      <c r="AH448">
        <v>2</v>
      </c>
      <c r="AJ448">
        <v>1</v>
      </c>
      <c r="AM448">
        <v>1</v>
      </c>
      <c r="AO448">
        <v>1</v>
      </c>
      <c r="AS448">
        <v>1</v>
      </c>
      <c r="AU448">
        <v>1</v>
      </c>
      <c r="AY448">
        <v>1</v>
      </c>
      <c r="BD448">
        <v>1</v>
      </c>
      <c r="BE448" t="s">
        <v>63</v>
      </c>
      <c r="BF448">
        <f>VLOOKUP($C448,'TIPI Scoring'!$C$1:$AB$1213,22,FALSE)</f>
        <v>3</v>
      </c>
      <c r="BG448">
        <f>VLOOKUP($C448,'TIPI Scoring'!$C$1:$AB$1213,23,FALSE)</f>
        <v>5</v>
      </c>
      <c r="BH448">
        <f>VLOOKUP($C448,'TIPI Scoring'!$C$1:$AB$1213,24,FALSE)</f>
        <v>4.5</v>
      </c>
      <c r="BI448">
        <f>VLOOKUP($C448,'TIPI Scoring'!$C$1:$AB$1213,25,FALSE)</f>
        <v>4.5</v>
      </c>
      <c r="BJ448">
        <f>VLOOKUP($C448,'TIPI Scoring'!$C$1:$AB$1213,26,FALSE)</f>
        <v>3.5</v>
      </c>
      <c r="BK448" t="s">
        <v>1651</v>
      </c>
      <c r="BL448" t="s">
        <v>1651</v>
      </c>
      <c r="BM448" t="s">
        <v>1651</v>
      </c>
      <c r="BN448" t="s">
        <v>1651</v>
      </c>
      <c r="BO448" t="s">
        <v>1649</v>
      </c>
      <c r="BP448">
        <v>1</v>
      </c>
    </row>
    <row r="449" spans="1:68" x14ac:dyDescent="0.2">
      <c r="A449">
        <v>448</v>
      </c>
      <c r="B449" s="2">
        <v>44096.527291666665</v>
      </c>
      <c r="C449" t="s">
        <v>605</v>
      </c>
      <c r="D449">
        <v>25</v>
      </c>
      <c r="E449">
        <v>5</v>
      </c>
      <c r="F449">
        <v>1</v>
      </c>
      <c r="G449">
        <v>1</v>
      </c>
      <c r="H449">
        <v>3</v>
      </c>
      <c r="I449">
        <v>0</v>
      </c>
      <c r="J449">
        <v>1</v>
      </c>
      <c r="L449">
        <v>1</v>
      </c>
      <c r="M449">
        <v>25</v>
      </c>
      <c r="N449">
        <v>1</v>
      </c>
      <c r="O449">
        <v>6</v>
      </c>
      <c r="P449">
        <v>6</v>
      </c>
      <c r="Q449">
        <v>6</v>
      </c>
      <c r="R449">
        <v>6</v>
      </c>
      <c r="S449">
        <v>6</v>
      </c>
      <c r="T449">
        <v>5</v>
      </c>
      <c r="U449">
        <v>7</v>
      </c>
      <c r="V449">
        <v>4</v>
      </c>
      <c r="W449">
        <v>5</v>
      </c>
      <c r="X449">
        <v>6</v>
      </c>
      <c r="Y449">
        <v>2018</v>
      </c>
      <c r="Z449">
        <v>1</v>
      </c>
      <c r="AA449">
        <v>6</v>
      </c>
      <c r="AE449">
        <v>1</v>
      </c>
      <c r="AF449">
        <v>3</v>
      </c>
      <c r="AG449">
        <v>2</v>
      </c>
      <c r="AH449">
        <v>1</v>
      </c>
      <c r="AK449">
        <v>1</v>
      </c>
      <c r="AO449">
        <v>3</v>
      </c>
      <c r="AR449">
        <v>1</v>
      </c>
      <c r="AT449">
        <v>1</v>
      </c>
      <c r="AU449">
        <v>1</v>
      </c>
      <c r="BA449">
        <v>1</v>
      </c>
      <c r="BB449">
        <v>1</v>
      </c>
      <c r="BC449">
        <v>1</v>
      </c>
      <c r="BE449" t="s">
        <v>66</v>
      </c>
      <c r="BF449">
        <f>VLOOKUP($C449,'TIPI Scoring'!$C$1:$AB$1213,22,FALSE)</f>
        <v>4.5</v>
      </c>
      <c r="BG449">
        <f>VLOOKUP($C449,'TIPI Scoring'!$C$1:$AB$1213,23,FALSE)</f>
        <v>4.5</v>
      </c>
      <c r="BH449">
        <f>VLOOKUP($C449,'TIPI Scoring'!$C$1:$AB$1213,24,FALSE)</f>
        <v>5</v>
      </c>
      <c r="BI449">
        <f>VLOOKUP($C449,'TIPI Scoring'!$C$1:$AB$1213,25,FALSE)</f>
        <v>3.5</v>
      </c>
      <c r="BJ449">
        <f>VLOOKUP($C449,'TIPI Scoring'!$C$1:$AB$1213,26,FALSE)</f>
        <v>4</v>
      </c>
      <c r="BK449" t="s">
        <v>1650</v>
      </c>
      <c r="BL449" t="s">
        <v>1651</v>
      </c>
      <c r="BM449" t="s">
        <v>1651</v>
      </c>
      <c r="BN449" t="s">
        <v>1651</v>
      </c>
      <c r="BO449" t="s">
        <v>1649</v>
      </c>
      <c r="BP449">
        <v>7</v>
      </c>
    </row>
    <row r="450" spans="1:68" x14ac:dyDescent="0.2">
      <c r="A450">
        <v>449</v>
      </c>
      <c r="B450" s="2">
        <v>44096.527685185189</v>
      </c>
      <c r="C450" t="s">
        <v>606</v>
      </c>
      <c r="D450">
        <v>47</v>
      </c>
      <c r="E450">
        <v>33</v>
      </c>
      <c r="F450">
        <v>1</v>
      </c>
      <c r="G450">
        <v>1</v>
      </c>
      <c r="H450">
        <v>2</v>
      </c>
      <c r="I450">
        <v>0</v>
      </c>
      <c r="J450">
        <v>6</v>
      </c>
      <c r="L450">
        <v>1</v>
      </c>
      <c r="M450">
        <v>3</v>
      </c>
      <c r="N450">
        <v>2</v>
      </c>
      <c r="O450">
        <v>2</v>
      </c>
      <c r="P450">
        <v>1</v>
      </c>
      <c r="Q450">
        <v>6</v>
      </c>
      <c r="R450">
        <v>3</v>
      </c>
      <c r="S450">
        <v>5</v>
      </c>
      <c r="T450">
        <v>6</v>
      </c>
      <c r="U450">
        <v>7</v>
      </c>
      <c r="V450">
        <v>1</v>
      </c>
      <c r="W450">
        <v>6</v>
      </c>
      <c r="X450">
        <v>3</v>
      </c>
      <c r="Y450">
        <v>2009</v>
      </c>
      <c r="Z450">
        <v>1</v>
      </c>
      <c r="AA450">
        <v>3</v>
      </c>
      <c r="AE450">
        <v>2</v>
      </c>
      <c r="AF450">
        <v>3</v>
      </c>
      <c r="AG450">
        <v>2</v>
      </c>
      <c r="AH450">
        <v>2</v>
      </c>
      <c r="AJ450">
        <v>1</v>
      </c>
      <c r="AO450">
        <v>2</v>
      </c>
      <c r="AP450">
        <v>1</v>
      </c>
      <c r="AV450">
        <v>1</v>
      </c>
      <c r="AX450">
        <v>1</v>
      </c>
      <c r="AZ450">
        <v>1</v>
      </c>
      <c r="BE450" t="s">
        <v>61</v>
      </c>
      <c r="BF450">
        <f>VLOOKUP($C450,'TIPI Scoring'!$C$1:$AB$1213,22,FALSE)</f>
        <v>2</v>
      </c>
      <c r="BG450">
        <f>VLOOKUP($C450,'TIPI Scoring'!$C$1:$AB$1213,23,FALSE)</f>
        <v>7</v>
      </c>
      <c r="BH450">
        <f>VLOOKUP($C450,'TIPI Scoring'!$C$1:$AB$1213,24,FALSE)</f>
        <v>6.5</v>
      </c>
      <c r="BI450">
        <f>VLOOKUP($C450,'TIPI Scoring'!$C$1:$AB$1213,25,FALSE)</f>
        <v>5.5</v>
      </c>
      <c r="BJ450">
        <f>VLOOKUP($C450,'TIPI Scoring'!$C$1:$AB$1213,26,FALSE)</f>
        <v>5</v>
      </c>
      <c r="BK450" t="s">
        <v>1649</v>
      </c>
      <c r="BL450" t="s">
        <v>1648</v>
      </c>
      <c r="BM450" t="s">
        <v>1650</v>
      </c>
      <c r="BN450" t="s">
        <v>1650</v>
      </c>
      <c r="BO450" t="s">
        <v>1651</v>
      </c>
      <c r="BP450">
        <v>2</v>
      </c>
    </row>
    <row r="451" spans="1:68" x14ac:dyDescent="0.2">
      <c r="A451">
        <v>450</v>
      </c>
      <c r="B451" s="2">
        <v>44096.527951388889</v>
      </c>
      <c r="C451" t="s">
        <v>607</v>
      </c>
      <c r="D451">
        <v>40</v>
      </c>
      <c r="E451">
        <v>30</v>
      </c>
      <c r="F451">
        <v>2</v>
      </c>
      <c r="G451">
        <v>1</v>
      </c>
      <c r="H451">
        <v>1</v>
      </c>
      <c r="I451">
        <v>1</v>
      </c>
      <c r="J451">
        <v>1</v>
      </c>
      <c r="L451">
        <v>1</v>
      </c>
      <c r="M451">
        <v>3</v>
      </c>
      <c r="N451">
        <v>1</v>
      </c>
      <c r="O451">
        <v>7</v>
      </c>
      <c r="P451">
        <v>3</v>
      </c>
      <c r="Q451">
        <v>7</v>
      </c>
      <c r="R451">
        <v>6</v>
      </c>
      <c r="S451">
        <v>7</v>
      </c>
      <c r="T451">
        <v>7</v>
      </c>
      <c r="U451">
        <v>7</v>
      </c>
      <c r="V451">
        <v>1</v>
      </c>
      <c r="W451">
        <v>7</v>
      </c>
      <c r="X451">
        <v>3</v>
      </c>
      <c r="Y451">
        <v>2000</v>
      </c>
      <c r="Z451">
        <v>1</v>
      </c>
      <c r="AA451">
        <v>3</v>
      </c>
      <c r="AE451">
        <v>1</v>
      </c>
      <c r="AF451">
        <v>1</v>
      </c>
      <c r="AG451">
        <v>1</v>
      </c>
      <c r="AH451">
        <v>2</v>
      </c>
      <c r="AJ451">
        <v>1</v>
      </c>
      <c r="AO451">
        <v>1</v>
      </c>
      <c r="AR451">
        <v>1</v>
      </c>
      <c r="AZ451">
        <v>1</v>
      </c>
      <c r="BE451" t="s">
        <v>58</v>
      </c>
      <c r="BF451">
        <f>VLOOKUP($C451,'TIPI Scoring'!$C$1:$AB$1213,22,FALSE)</f>
        <v>4</v>
      </c>
      <c r="BG451">
        <f>VLOOKUP($C451,'TIPI Scoring'!$C$1:$AB$1213,23,FALSE)</f>
        <v>6</v>
      </c>
      <c r="BH451">
        <f>VLOOKUP($C451,'TIPI Scoring'!$C$1:$AB$1213,24,FALSE)</f>
        <v>7</v>
      </c>
      <c r="BI451">
        <f>VLOOKUP($C451,'TIPI Scoring'!$C$1:$AB$1213,25,FALSE)</f>
        <v>4.5</v>
      </c>
      <c r="BJ451">
        <f>VLOOKUP($C451,'TIPI Scoring'!$C$1:$AB$1213,26,FALSE)</f>
        <v>6</v>
      </c>
      <c r="BK451" t="s">
        <v>1651</v>
      </c>
      <c r="BL451" t="s">
        <v>1650</v>
      </c>
      <c r="BM451" t="s">
        <v>1648</v>
      </c>
      <c r="BN451" t="s">
        <v>1651</v>
      </c>
      <c r="BO451" t="s">
        <v>1650</v>
      </c>
      <c r="BP451">
        <v>6</v>
      </c>
    </row>
    <row r="452" spans="1:68" x14ac:dyDescent="0.2">
      <c r="A452">
        <v>451</v>
      </c>
      <c r="B452" s="2">
        <v>44096.528807870367</v>
      </c>
      <c r="C452" t="s">
        <v>608</v>
      </c>
      <c r="D452">
        <v>33</v>
      </c>
      <c r="E452">
        <v>1</v>
      </c>
      <c r="F452">
        <v>1</v>
      </c>
      <c r="G452">
        <v>1</v>
      </c>
      <c r="H452">
        <v>2</v>
      </c>
      <c r="I452">
        <v>0</v>
      </c>
      <c r="J452">
        <v>1</v>
      </c>
      <c r="L452">
        <v>1</v>
      </c>
      <c r="M452">
        <v>2</v>
      </c>
      <c r="N452">
        <v>2</v>
      </c>
      <c r="O452">
        <v>5</v>
      </c>
      <c r="P452">
        <v>2</v>
      </c>
      <c r="Q452">
        <v>5</v>
      </c>
      <c r="R452">
        <v>6</v>
      </c>
      <c r="S452">
        <v>5</v>
      </c>
      <c r="T452">
        <v>5</v>
      </c>
      <c r="U452">
        <v>6</v>
      </c>
      <c r="V452">
        <v>5</v>
      </c>
      <c r="W452">
        <v>5</v>
      </c>
      <c r="X452">
        <v>5</v>
      </c>
      <c r="Y452">
        <v>2018</v>
      </c>
      <c r="Z452">
        <v>1</v>
      </c>
      <c r="AA452">
        <v>10</v>
      </c>
      <c r="AE452">
        <v>1</v>
      </c>
      <c r="AF452">
        <v>2</v>
      </c>
      <c r="AG452">
        <v>3</v>
      </c>
      <c r="AH452">
        <v>2</v>
      </c>
      <c r="AI452">
        <v>1</v>
      </c>
      <c r="AJ452">
        <v>1</v>
      </c>
      <c r="AK452">
        <v>1</v>
      </c>
      <c r="AM452">
        <v>1</v>
      </c>
      <c r="AO452">
        <v>1</v>
      </c>
      <c r="AQ452">
        <v>1</v>
      </c>
      <c r="AT452">
        <v>1</v>
      </c>
      <c r="AV452">
        <v>1</v>
      </c>
      <c r="AZ452">
        <v>1</v>
      </c>
      <c r="BA452">
        <v>1</v>
      </c>
      <c r="BB452">
        <v>1</v>
      </c>
      <c r="BC452">
        <v>1</v>
      </c>
      <c r="BE452" t="s">
        <v>61</v>
      </c>
      <c r="BF452">
        <f>VLOOKUP($C452,'TIPI Scoring'!$C$1:$AB$1213,22,FALSE)</f>
        <v>4</v>
      </c>
      <c r="BG452">
        <f>VLOOKUP($C452,'TIPI Scoring'!$C$1:$AB$1213,23,FALSE)</f>
        <v>6</v>
      </c>
      <c r="BH452">
        <f>VLOOKUP($C452,'TIPI Scoring'!$C$1:$AB$1213,24,FALSE)</f>
        <v>4</v>
      </c>
      <c r="BI452">
        <f>VLOOKUP($C452,'TIPI Scoring'!$C$1:$AB$1213,25,FALSE)</f>
        <v>3.5</v>
      </c>
      <c r="BJ452">
        <f>VLOOKUP($C452,'TIPI Scoring'!$C$1:$AB$1213,26,FALSE)</f>
        <v>4</v>
      </c>
      <c r="BK452" t="s">
        <v>1651</v>
      </c>
      <c r="BL452" t="s">
        <v>1650</v>
      </c>
      <c r="BM452" t="s">
        <v>1649</v>
      </c>
      <c r="BN452" t="s">
        <v>1651</v>
      </c>
      <c r="BO452" t="s">
        <v>1649</v>
      </c>
      <c r="BP452">
        <v>1</v>
      </c>
    </row>
    <row r="453" spans="1:68" x14ac:dyDescent="0.2">
      <c r="A453">
        <v>452</v>
      </c>
      <c r="B453" s="2">
        <v>44096.52888888889</v>
      </c>
      <c r="C453" t="s">
        <v>609</v>
      </c>
      <c r="D453">
        <v>45</v>
      </c>
      <c r="E453">
        <v>30</v>
      </c>
      <c r="F453">
        <v>1</v>
      </c>
      <c r="G453">
        <v>1</v>
      </c>
      <c r="H453">
        <v>3</v>
      </c>
      <c r="I453">
        <v>3</v>
      </c>
      <c r="J453">
        <v>1</v>
      </c>
      <c r="L453">
        <v>1</v>
      </c>
      <c r="M453">
        <v>7</v>
      </c>
      <c r="N453">
        <v>1</v>
      </c>
      <c r="O453">
        <v>4</v>
      </c>
      <c r="P453">
        <v>7</v>
      </c>
      <c r="Q453">
        <v>5</v>
      </c>
      <c r="R453">
        <v>6</v>
      </c>
      <c r="S453">
        <v>6</v>
      </c>
      <c r="T453">
        <v>4</v>
      </c>
      <c r="U453">
        <v>7</v>
      </c>
      <c r="V453">
        <v>6</v>
      </c>
      <c r="W453">
        <v>5</v>
      </c>
      <c r="X453">
        <v>7</v>
      </c>
      <c r="Y453">
        <v>2016</v>
      </c>
      <c r="Z453">
        <v>2</v>
      </c>
      <c r="AA453">
        <v>1</v>
      </c>
      <c r="AE453">
        <v>1</v>
      </c>
      <c r="AF453">
        <v>1</v>
      </c>
      <c r="AG453">
        <v>1</v>
      </c>
      <c r="AH453">
        <v>2</v>
      </c>
      <c r="AI453">
        <v>1</v>
      </c>
      <c r="AK453">
        <v>1</v>
      </c>
      <c r="AM453">
        <v>1</v>
      </c>
      <c r="AO453">
        <v>4</v>
      </c>
      <c r="AP453">
        <v>1</v>
      </c>
      <c r="AU453">
        <v>1</v>
      </c>
      <c r="AW453">
        <v>1</v>
      </c>
      <c r="AZ453">
        <v>1</v>
      </c>
      <c r="BB453">
        <v>1</v>
      </c>
      <c r="BC453">
        <v>1</v>
      </c>
      <c r="BE453" t="s">
        <v>58</v>
      </c>
      <c r="BF453">
        <f>VLOOKUP($C453,'TIPI Scoring'!$C$1:$AB$1213,22,FALSE)</f>
        <v>4</v>
      </c>
      <c r="BG453">
        <f>VLOOKUP($C453,'TIPI Scoring'!$C$1:$AB$1213,23,FALSE)</f>
        <v>4</v>
      </c>
      <c r="BH453">
        <f>VLOOKUP($C453,'TIPI Scoring'!$C$1:$AB$1213,24,FALSE)</f>
        <v>3.5</v>
      </c>
      <c r="BI453">
        <f>VLOOKUP($C453,'TIPI Scoring'!$C$1:$AB$1213,25,FALSE)</f>
        <v>3.5</v>
      </c>
      <c r="BJ453">
        <f>VLOOKUP($C453,'TIPI Scoring'!$C$1:$AB$1213,26,FALSE)</f>
        <v>3.5</v>
      </c>
      <c r="BK453" t="s">
        <v>1651</v>
      </c>
      <c r="BL453" t="s">
        <v>1649</v>
      </c>
      <c r="BM453" t="s">
        <v>1649</v>
      </c>
      <c r="BN453" t="s">
        <v>1651</v>
      </c>
      <c r="BO453" t="s">
        <v>1649</v>
      </c>
      <c r="BP453">
        <v>1</v>
      </c>
    </row>
    <row r="454" spans="1:68" x14ac:dyDescent="0.2">
      <c r="A454">
        <v>453</v>
      </c>
      <c r="B454" s="2">
        <v>44096.529409722221</v>
      </c>
      <c r="C454" t="s">
        <v>610</v>
      </c>
      <c r="D454">
        <v>70</v>
      </c>
      <c r="E454">
        <v>28</v>
      </c>
      <c r="F454">
        <v>2</v>
      </c>
      <c r="G454">
        <v>1</v>
      </c>
      <c r="H454">
        <v>2</v>
      </c>
      <c r="I454">
        <v>0</v>
      </c>
      <c r="J454">
        <v>4</v>
      </c>
      <c r="L454">
        <v>2</v>
      </c>
      <c r="M454">
        <v>17</v>
      </c>
      <c r="N454">
        <v>2</v>
      </c>
      <c r="O454">
        <v>1</v>
      </c>
      <c r="P454">
        <v>1</v>
      </c>
      <c r="Q454">
        <v>6</v>
      </c>
      <c r="R454">
        <v>1</v>
      </c>
      <c r="S454">
        <v>4</v>
      </c>
      <c r="T454">
        <v>6</v>
      </c>
      <c r="U454">
        <v>4</v>
      </c>
      <c r="V454">
        <v>1</v>
      </c>
      <c r="W454">
        <v>7</v>
      </c>
      <c r="X454">
        <v>1</v>
      </c>
      <c r="Y454">
        <v>2020</v>
      </c>
      <c r="Z454">
        <v>4</v>
      </c>
      <c r="AA454">
        <v>3</v>
      </c>
      <c r="AE454">
        <v>2</v>
      </c>
      <c r="AF454">
        <v>2</v>
      </c>
      <c r="AG454">
        <v>2</v>
      </c>
      <c r="AH454">
        <v>2</v>
      </c>
      <c r="AN454">
        <v>1</v>
      </c>
      <c r="AO454">
        <v>5</v>
      </c>
      <c r="AP454">
        <v>1</v>
      </c>
      <c r="AV454">
        <v>1</v>
      </c>
      <c r="AW454">
        <v>1</v>
      </c>
      <c r="BA454">
        <v>1</v>
      </c>
      <c r="BC454">
        <v>1</v>
      </c>
      <c r="BE454" t="s">
        <v>66</v>
      </c>
      <c r="BF454">
        <f>VLOOKUP($C454,'TIPI Scoring'!$C$1:$AB$1213,22,FALSE)</f>
        <v>1.5</v>
      </c>
      <c r="BG454">
        <f>VLOOKUP($C454,'TIPI Scoring'!$C$1:$AB$1213,23,FALSE)</f>
        <v>5.5</v>
      </c>
      <c r="BH454">
        <f>VLOOKUP($C454,'TIPI Scoring'!$C$1:$AB$1213,24,FALSE)</f>
        <v>6.5</v>
      </c>
      <c r="BI454">
        <f>VLOOKUP($C454,'TIPI Scoring'!$C$1:$AB$1213,25,FALSE)</f>
        <v>7</v>
      </c>
      <c r="BJ454">
        <f>VLOOKUP($C454,'TIPI Scoring'!$C$1:$AB$1213,26,FALSE)</f>
        <v>5.5</v>
      </c>
      <c r="BK454" t="s">
        <v>1649</v>
      </c>
      <c r="BL454" t="s">
        <v>1650</v>
      </c>
      <c r="BM454" t="s">
        <v>1650</v>
      </c>
      <c r="BN454" t="s">
        <v>1648</v>
      </c>
      <c r="BO454" t="s">
        <v>1650</v>
      </c>
      <c r="BP454">
        <v>2</v>
      </c>
    </row>
    <row r="455" spans="1:68" x14ac:dyDescent="0.2">
      <c r="A455">
        <v>454</v>
      </c>
      <c r="B455" s="2">
        <v>44096.529583333337</v>
      </c>
      <c r="C455" t="s">
        <v>611</v>
      </c>
      <c r="D455">
        <v>40</v>
      </c>
      <c r="E455">
        <v>33</v>
      </c>
      <c r="F455">
        <v>1</v>
      </c>
      <c r="G455">
        <v>1</v>
      </c>
      <c r="H455">
        <v>2</v>
      </c>
      <c r="I455">
        <v>3</v>
      </c>
      <c r="J455">
        <v>1</v>
      </c>
      <c r="L455">
        <v>1</v>
      </c>
      <c r="M455">
        <v>1</v>
      </c>
      <c r="N455">
        <v>2</v>
      </c>
      <c r="O455">
        <v>3</v>
      </c>
      <c r="P455">
        <v>4</v>
      </c>
      <c r="Q455">
        <v>3</v>
      </c>
      <c r="R455">
        <v>6</v>
      </c>
      <c r="S455">
        <v>5</v>
      </c>
      <c r="T455">
        <v>5</v>
      </c>
      <c r="U455">
        <v>3</v>
      </c>
      <c r="V455">
        <v>6</v>
      </c>
      <c r="W455">
        <v>3</v>
      </c>
      <c r="X455">
        <v>5</v>
      </c>
      <c r="Y455">
        <v>2019</v>
      </c>
      <c r="Z455">
        <v>1</v>
      </c>
      <c r="AA455">
        <v>11</v>
      </c>
      <c r="AB455" t="s">
        <v>612</v>
      </c>
      <c r="AE455">
        <v>2</v>
      </c>
      <c r="AF455">
        <v>2</v>
      </c>
      <c r="AG455">
        <v>2</v>
      </c>
      <c r="AH455">
        <v>3</v>
      </c>
      <c r="AI455">
        <v>1</v>
      </c>
      <c r="AO455">
        <v>3</v>
      </c>
      <c r="AP455">
        <v>1</v>
      </c>
      <c r="AV455">
        <v>1</v>
      </c>
      <c r="AX455">
        <v>1</v>
      </c>
      <c r="BA455">
        <v>1</v>
      </c>
      <c r="BC455">
        <v>1</v>
      </c>
      <c r="BE455" t="s">
        <v>61</v>
      </c>
      <c r="BF455">
        <f>VLOOKUP($C455,'TIPI Scoring'!$C$1:$AB$1213,22,FALSE)</f>
        <v>3</v>
      </c>
      <c r="BG455">
        <f>VLOOKUP($C455,'TIPI Scoring'!$C$1:$AB$1213,23,FALSE)</f>
        <v>3.5</v>
      </c>
      <c r="BH455">
        <f>VLOOKUP($C455,'TIPI Scoring'!$C$1:$AB$1213,24,FALSE)</f>
        <v>2.5</v>
      </c>
      <c r="BI455">
        <f>VLOOKUP($C455,'TIPI Scoring'!$C$1:$AB$1213,25,FALSE)</f>
        <v>2.5</v>
      </c>
      <c r="BJ455">
        <f>VLOOKUP($C455,'TIPI Scoring'!$C$1:$AB$1213,26,FALSE)</f>
        <v>4</v>
      </c>
      <c r="BK455" t="s">
        <v>1651</v>
      </c>
      <c r="BL455" t="s">
        <v>1649</v>
      </c>
      <c r="BM455" t="s">
        <v>1649</v>
      </c>
      <c r="BN455" t="s">
        <v>1649</v>
      </c>
      <c r="BO455" t="s">
        <v>1649</v>
      </c>
      <c r="BP455">
        <v>1</v>
      </c>
    </row>
    <row r="456" spans="1:68" x14ac:dyDescent="0.2">
      <c r="A456">
        <v>455</v>
      </c>
      <c r="B456" s="2">
        <v>44096.529606481483</v>
      </c>
      <c r="C456" t="s">
        <v>613</v>
      </c>
      <c r="D456">
        <v>35</v>
      </c>
      <c r="E456">
        <v>32</v>
      </c>
      <c r="F456">
        <v>2</v>
      </c>
      <c r="G456">
        <v>1</v>
      </c>
      <c r="H456">
        <v>3</v>
      </c>
      <c r="I456">
        <v>2</v>
      </c>
      <c r="J456">
        <v>1</v>
      </c>
      <c r="L456">
        <v>1</v>
      </c>
      <c r="M456">
        <v>3</v>
      </c>
      <c r="N456">
        <v>1</v>
      </c>
      <c r="O456">
        <v>7</v>
      </c>
      <c r="P456">
        <v>5</v>
      </c>
      <c r="Q456">
        <v>7</v>
      </c>
      <c r="R456">
        <v>5</v>
      </c>
      <c r="S456">
        <v>3</v>
      </c>
      <c r="T456">
        <v>6</v>
      </c>
      <c r="U456">
        <v>6</v>
      </c>
      <c r="V456">
        <v>5</v>
      </c>
      <c r="W456">
        <v>7</v>
      </c>
      <c r="X456">
        <v>6</v>
      </c>
      <c r="Y456">
        <v>2012</v>
      </c>
      <c r="Z456">
        <v>1</v>
      </c>
      <c r="AA456">
        <v>5</v>
      </c>
      <c r="AE456">
        <v>1</v>
      </c>
      <c r="AF456">
        <v>1</v>
      </c>
      <c r="AG456">
        <v>1</v>
      </c>
      <c r="AH456">
        <v>1</v>
      </c>
      <c r="AI456">
        <v>1</v>
      </c>
      <c r="AJ456">
        <v>1</v>
      </c>
      <c r="AO456">
        <v>2</v>
      </c>
      <c r="AR456">
        <v>1</v>
      </c>
      <c r="AT456">
        <v>1</v>
      </c>
      <c r="AW456">
        <v>1</v>
      </c>
      <c r="BA456">
        <v>1</v>
      </c>
      <c r="BC456">
        <v>1</v>
      </c>
      <c r="BE456" t="s">
        <v>58</v>
      </c>
      <c r="BF456">
        <f>VLOOKUP($C456,'TIPI Scoring'!$C$1:$AB$1213,22,FALSE)</f>
        <v>4.5</v>
      </c>
      <c r="BG456">
        <f>VLOOKUP($C456,'TIPI Scoring'!$C$1:$AB$1213,23,FALSE)</f>
        <v>4.5</v>
      </c>
      <c r="BH456">
        <f>VLOOKUP($C456,'TIPI Scoring'!$C$1:$AB$1213,24,FALSE)</f>
        <v>5</v>
      </c>
      <c r="BI456">
        <f>VLOOKUP($C456,'TIPI Scoring'!$C$1:$AB$1213,25,FALSE)</f>
        <v>5</v>
      </c>
      <c r="BJ456">
        <f>VLOOKUP($C456,'TIPI Scoring'!$C$1:$AB$1213,26,FALSE)</f>
        <v>2.5</v>
      </c>
      <c r="BK456" t="s">
        <v>1650</v>
      </c>
      <c r="BL456" t="s">
        <v>1651</v>
      </c>
      <c r="BM456" t="s">
        <v>1651</v>
      </c>
      <c r="BN456" t="s">
        <v>1650</v>
      </c>
      <c r="BO456" t="s">
        <v>1649</v>
      </c>
      <c r="BP456">
        <v>1</v>
      </c>
    </row>
    <row r="457" spans="1:68" x14ac:dyDescent="0.2">
      <c r="A457">
        <v>456</v>
      </c>
      <c r="B457" s="2">
        <v>44096.531875000001</v>
      </c>
      <c r="C457" t="s">
        <v>614</v>
      </c>
      <c r="D457">
        <v>26</v>
      </c>
      <c r="E457">
        <v>35</v>
      </c>
      <c r="F457">
        <v>1</v>
      </c>
      <c r="G457">
        <v>1</v>
      </c>
      <c r="H457">
        <v>1</v>
      </c>
      <c r="I457">
        <v>2</v>
      </c>
      <c r="J457">
        <v>1</v>
      </c>
      <c r="L457">
        <v>1</v>
      </c>
      <c r="M457">
        <v>0</v>
      </c>
      <c r="N457">
        <v>1</v>
      </c>
      <c r="O457">
        <v>5</v>
      </c>
      <c r="P457">
        <v>6</v>
      </c>
      <c r="Q457">
        <v>6</v>
      </c>
      <c r="R457">
        <v>5</v>
      </c>
      <c r="S457">
        <v>4</v>
      </c>
      <c r="T457">
        <v>7</v>
      </c>
      <c r="U457">
        <v>5</v>
      </c>
      <c r="V457">
        <v>1</v>
      </c>
      <c r="W457">
        <v>1</v>
      </c>
      <c r="X457">
        <v>6</v>
      </c>
      <c r="Y457">
        <v>2019</v>
      </c>
      <c r="Z457">
        <v>1</v>
      </c>
      <c r="AA457">
        <v>6</v>
      </c>
      <c r="AE457">
        <v>2</v>
      </c>
      <c r="AF457">
        <v>1</v>
      </c>
      <c r="AG457">
        <v>1</v>
      </c>
      <c r="AH457">
        <v>3</v>
      </c>
      <c r="AK457">
        <v>1</v>
      </c>
      <c r="AO457">
        <v>3</v>
      </c>
      <c r="AU457">
        <v>1</v>
      </c>
      <c r="AV457">
        <v>1</v>
      </c>
      <c r="AX457">
        <v>1</v>
      </c>
      <c r="AZ457">
        <v>1</v>
      </c>
      <c r="BC457">
        <v>1</v>
      </c>
      <c r="BE457" t="s">
        <v>63</v>
      </c>
      <c r="BF457">
        <f>VLOOKUP($C457,'TIPI Scoring'!$C$1:$AB$1213,22,FALSE)</f>
        <v>3</v>
      </c>
      <c r="BG457">
        <f>VLOOKUP($C457,'TIPI Scoring'!$C$1:$AB$1213,23,FALSE)</f>
        <v>3.5</v>
      </c>
      <c r="BH457">
        <f>VLOOKUP($C457,'TIPI Scoring'!$C$1:$AB$1213,24,FALSE)</f>
        <v>6.5</v>
      </c>
      <c r="BI457">
        <f>VLOOKUP($C457,'TIPI Scoring'!$C$1:$AB$1213,25,FALSE)</f>
        <v>2</v>
      </c>
      <c r="BJ457">
        <f>VLOOKUP($C457,'TIPI Scoring'!$C$1:$AB$1213,26,FALSE)</f>
        <v>3</v>
      </c>
      <c r="BK457" t="s">
        <v>1651</v>
      </c>
      <c r="BL457" t="s">
        <v>1649</v>
      </c>
      <c r="BM457" t="s">
        <v>1650</v>
      </c>
      <c r="BN457" t="s">
        <v>1649</v>
      </c>
      <c r="BO457" t="s">
        <v>1649</v>
      </c>
      <c r="BP457">
        <v>5</v>
      </c>
    </row>
    <row r="458" spans="1:68" x14ac:dyDescent="0.2">
      <c r="A458">
        <v>457</v>
      </c>
      <c r="B458" s="2">
        <v>44096.532002314816</v>
      </c>
      <c r="C458" t="s">
        <v>615</v>
      </c>
      <c r="D458">
        <v>43</v>
      </c>
      <c r="E458">
        <v>9</v>
      </c>
      <c r="F458">
        <v>1</v>
      </c>
      <c r="G458">
        <v>1</v>
      </c>
      <c r="H458">
        <v>1</v>
      </c>
      <c r="I458">
        <v>0</v>
      </c>
      <c r="J458">
        <v>1</v>
      </c>
      <c r="L458">
        <v>1</v>
      </c>
      <c r="M458">
        <v>9</v>
      </c>
      <c r="N458">
        <v>2</v>
      </c>
      <c r="O458">
        <v>4</v>
      </c>
      <c r="P458">
        <v>3</v>
      </c>
      <c r="Q458">
        <v>3</v>
      </c>
      <c r="R458">
        <v>6</v>
      </c>
      <c r="S458">
        <v>5</v>
      </c>
      <c r="T458">
        <v>4</v>
      </c>
      <c r="U458">
        <v>6</v>
      </c>
      <c r="V458">
        <v>3</v>
      </c>
      <c r="W458">
        <v>4</v>
      </c>
      <c r="X458">
        <v>6</v>
      </c>
      <c r="Y458">
        <v>2011</v>
      </c>
      <c r="Z458">
        <v>1</v>
      </c>
      <c r="AA458">
        <v>1</v>
      </c>
      <c r="AE458">
        <v>2</v>
      </c>
      <c r="AF458">
        <v>2</v>
      </c>
      <c r="AG458">
        <v>2</v>
      </c>
      <c r="AH458">
        <v>2</v>
      </c>
      <c r="AJ458">
        <v>1</v>
      </c>
      <c r="AO458">
        <v>3</v>
      </c>
      <c r="AP458">
        <v>1</v>
      </c>
      <c r="AR458">
        <v>1</v>
      </c>
      <c r="AT458">
        <v>1</v>
      </c>
      <c r="BA458">
        <v>1</v>
      </c>
      <c r="BC458">
        <v>1</v>
      </c>
      <c r="BE458" t="s">
        <v>61</v>
      </c>
      <c r="BF458">
        <f>VLOOKUP($C458,'TIPI Scoring'!$C$1:$AB$1213,22,FALSE)</f>
        <v>4</v>
      </c>
      <c r="BG458">
        <f>VLOOKUP($C458,'TIPI Scoring'!$C$1:$AB$1213,23,FALSE)</f>
        <v>5.5</v>
      </c>
      <c r="BH458">
        <f>VLOOKUP($C458,'TIPI Scoring'!$C$1:$AB$1213,24,FALSE)</f>
        <v>4</v>
      </c>
      <c r="BI458">
        <f>VLOOKUP($C458,'TIPI Scoring'!$C$1:$AB$1213,25,FALSE)</f>
        <v>3</v>
      </c>
      <c r="BJ458">
        <f>VLOOKUP($C458,'TIPI Scoring'!$C$1:$AB$1213,26,FALSE)</f>
        <v>3.5</v>
      </c>
      <c r="BK458" t="s">
        <v>1651</v>
      </c>
      <c r="BL458" t="s">
        <v>1650</v>
      </c>
      <c r="BM458" t="s">
        <v>1649</v>
      </c>
      <c r="BN458" t="s">
        <v>1649</v>
      </c>
      <c r="BO458" t="s">
        <v>1649</v>
      </c>
      <c r="BP458">
        <v>1</v>
      </c>
    </row>
    <row r="459" spans="1:68" x14ac:dyDescent="0.2">
      <c r="A459">
        <v>458</v>
      </c>
      <c r="B459" s="2">
        <v>44096.532025462962</v>
      </c>
      <c r="C459" t="s">
        <v>616</v>
      </c>
      <c r="D459">
        <v>35</v>
      </c>
      <c r="E459">
        <v>32</v>
      </c>
      <c r="F459">
        <v>1</v>
      </c>
      <c r="G459">
        <v>1</v>
      </c>
      <c r="H459">
        <v>2</v>
      </c>
      <c r="I459">
        <v>2</v>
      </c>
      <c r="J459">
        <v>1</v>
      </c>
      <c r="L459">
        <v>1</v>
      </c>
      <c r="M459">
        <v>10</v>
      </c>
      <c r="N459">
        <v>1</v>
      </c>
      <c r="O459">
        <v>6</v>
      </c>
      <c r="P459">
        <v>7</v>
      </c>
      <c r="Q459">
        <v>7</v>
      </c>
      <c r="R459">
        <v>6</v>
      </c>
      <c r="S459">
        <v>7</v>
      </c>
      <c r="T459">
        <v>7</v>
      </c>
      <c r="U459">
        <v>6</v>
      </c>
      <c r="V459">
        <v>7</v>
      </c>
      <c r="W459">
        <v>7</v>
      </c>
      <c r="X459">
        <v>6</v>
      </c>
      <c r="Y459">
        <v>2018</v>
      </c>
      <c r="Z459">
        <v>1</v>
      </c>
      <c r="AA459">
        <v>1</v>
      </c>
      <c r="AE459">
        <v>1</v>
      </c>
      <c r="AF459">
        <v>1</v>
      </c>
      <c r="AG459">
        <v>1</v>
      </c>
      <c r="AH459">
        <v>1</v>
      </c>
      <c r="AI459">
        <v>1</v>
      </c>
      <c r="AJ459">
        <v>1</v>
      </c>
      <c r="AO459">
        <v>1</v>
      </c>
      <c r="AP459">
        <v>1</v>
      </c>
      <c r="AQ459">
        <v>1</v>
      </c>
      <c r="AR459">
        <v>1</v>
      </c>
      <c r="AZ459">
        <v>1</v>
      </c>
      <c r="BA459">
        <v>1</v>
      </c>
      <c r="BE459" t="s">
        <v>58</v>
      </c>
      <c r="BF459">
        <f>VLOOKUP($C459,'TIPI Scoring'!$C$1:$AB$1213,22,FALSE)</f>
        <v>3.5</v>
      </c>
      <c r="BG459">
        <f>VLOOKUP($C459,'TIPI Scoring'!$C$1:$AB$1213,23,FALSE)</f>
        <v>3.5</v>
      </c>
      <c r="BH459">
        <f>VLOOKUP($C459,'TIPI Scoring'!$C$1:$AB$1213,24,FALSE)</f>
        <v>4</v>
      </c>
      <c r="BI459">
        <f>VLOOKUP($C459,'TIPI Scoring'!$C$1:$AB$1213,25,FALSE)</f>
        <v>4.5</v>
      </c>
      <c r="BJ459">
        <f>VLOOKUP($C459,'TIPI Scoring'!$C$1:$AB$1213,26,FALSE)</f>
        <v>4.5</v>
      </c>
      <c r="BK459" t="s">
        <v>1651</v>
      </c>
      <c r="BL459" t="s">
        <v>1649</v>
      </c>
      <c r="BM459" t="s">
        <v>1649</v>
      </c>
      <c r="BN459" t="s">
        <v>1651</v>
      </c>
      <c r="BO459" t="s">
        <v>1651</v>
      </c>
      <c r="BP459">
        <v>1</v>
      </c>
    </row>
    <row r="460" spans="1:68" x14ac:dyDescent="0.2">
      <c r="A460">
        <v>459</v>
      </c>
      <c r="B460" s="2">
        <v>44096.532071759262</v>
      </c>
      <c r="C460" t="s">
        <v>617</v>
      </c>
      <c r="D460">
        <v>30</v>
      </c>
      <c r="E460">
        <v>1</v>
      </c>
      <c r="F460">
        <v>1</v>
      </c>
      <c r="G460">
        <v>1</v>
      </c>
      <c r="H460">
        <v>2</v>
      </c>
      <c r="I460">
        <v>1</v>
      </c>
      <c r="J460">
        <v>1</v>
      </c>
      <c r="L460">
        <v>1</v>
      </c>
      <c r="M460">
        <v>20</v>
      </c>
      <c r="N460">
        <v>2</v>
      </c>
      <c r="O460">
        <v>7</v>
      </c>
      <c r="P460">
        <v>6</v>
      </c>
      <c r="Q460">
        <v>6</v>
      </c>
      <c r="R460">
        <v>2</v>
      </c>
      <c r="S460">
        <v>7</v>
      </c>
      <c r="T460">
        <v>2</v>
      </c>
      <c r="U460">
        <v>6</v>
      </c>
      <c r="V460">
        <v>1</v>
      </c>
      <c r="W460">
        <v>5</v>
      </c>
      <c r="X460">
        <v>5</v>
      </c>
      <c r="Y460">
        <v>2015</v>
      </c>
      <c r="Z460">
        <v>1</v>
      </c>
      <c r="AA460">
        <v>9</v>
      </c>
      <c r="AE460">
        <v>2</v>
      </c>
      <c r="AF460">
        <v>1</v>
      </c>
      <c r="AG460">
        <v>2</v>
      </c>
      <c r="AH460">
        <v>2</v>
      </c>
      <c r="AK460">
        <v>1</v>
      </c>
      <c r="AO460">
        <v>5</v>
      </c>
      <c r="AP460">
        <v>1</v>
      </c>
      <c r="AU460">
        <v>1</v>
      </c>
      <c r="AV460">
        <v>1</v>
      </c>
      <c r="BB460">
        <v>1</v>
      </c>
      <c r="BE460" t="s">
        <v>61</v>
      </c>
      <c r="BF460">
        <f>VLOOKUP($C460,'TIPI Scoring'!$C$1:$AB$1213,22,FALSE)</f>
        <v>6.5</v>
      </c>
      <c r="BG460">
        <f>VLOOKUP($C460,'TIPI Scoring'!$C$1:$AB$1213,23,FALSE)</f>
        <v>4</v>
      </c>
      <c r="BH460">
        <f>VLOOKUP($C460,'TIPI Scoring'!$C$1:$AB$1213,24,FALSE)</f>
        <v>6.5</v>
      </c>
      <c r="BI460">
        <f>VLOOKUP($C460,'TIPI Scoring'!$C$1:$AB$1213,25,FALSE)</f>
        <v>5.5</v>
      </c>
      <c r="BJ460">
        <f>VLOOKUP($C460,'TIPI Scoring'!$C$1:$AB$1213,26,FALSE)</f>
        <v>5</v>
      </c>
      <c r="BK460" t="s">
        <v>1648</v>
      </c>
      <c r="BL460" t="s">
        <v>1649</v>
      </c>
      <c r="BM460" t="s">
        <v>1650</v>
      </c>
      <c r="BN460" t="s">
        <v>1650</v>
      </c>
      <c r="BO460" t="s">
        <v>1651</v>
      </c>
      <c r="BP460">
        <v>4</v>
      </c>
    </row>
    <row r="461" spans="1:68" x14ac:dyDescent="0.2">
      <c r="A461">
        <v>460</v>
      </c>
      <c r="B461" s="2">
        <v>44096.536261574074</v>
      </c>
      <c r="C461" t="s">
        <v>618</v>
      </c>
      <c r="D461">
        <v>34</v>
      </c>
      <c r="E461">
        <v>32</v>
      </c>
      <c r="F461">
        <v>1</v>
      </c>
      <c r="G461">
        <v>1</v>
      </c>
      <c r="H461">
        <v>2</v>
      </c>
      <c r="I461">
        <v>2</v>
      </c>
      <c r="J461">
        <v>1</v>
      </c>
      <c r="L461">
        <v>2</v>
      </c>
      <c r="M461">
        <v>5</v>
      </c>
      <c r="N461">
        <v>1</v>
      </c>
      <c r="O461">
        <v>3</v>
      </c>
      <c r="P461">
        <v>1</v>
      </c>
      <c r="Q461">
        <v>7</v>
      </c>
      <c r="R461">
        <v>1</v>
      </c>
      <c r="S461">
        <v>6</v>
      </c>
      <c r="T461">
        <v>6</v>
      </c>
      <c r="U461">
        <v>7</v>
      </c>
      <c r="V461">
        <v>1</v>
      </c>
      <c r="W461">
        <v>7</v>
      </c>
      <c r="X461">
        <v>2</v>
      </c>
      <c r="Y461">
        <v>2019</v>
      </c>
      <c r="Z461">
        <v>2</v>
      </c>
      <c r="AA461">
        <v>1</v>
      </c>
      <c r="AE461">
        <v>2</v>
      </c>
      <c r="AF461">
        <v>1</v>
      </c>
      <c r="AG461">
        <v>1</v>
      </c>
      <c r="AH461">
        <v>2</v>
      </c>
      <c r="AI461">
        <v>1</v>
      </c>
      <c r="AJ461">
        <v>1</v>
      </c>
      <c r="AM461">
        <v>1</v>
      </c>
      <c r="AO461">
        <v>1</v>
      </c>
      <c r="AP461">
        <v>1</v>
      </c>
      <c r="AQ461">
        <v>1</v>
      </c>
      <c r="AT461">
        <v>1</v>
      </c>
      <c r="BA461">
        <v>1</v>
      </c>
      <c r="BC461">
        <v>1</v>
      </c>
      <c r="BE461" t="s">
        <v>58</v>
      </c>
      <c r="BF461">
        <f>VLOOKUP($C461,'TIPI Scoring'!$C$1:$AB$1213,22,FALSE)</f>
        <v>2.5</v>
      </c>
      <c r="BG461">
        <f>VLOOKUP($C461,'TIPI Scoring'!$C$1:$AB$1213,23,FALSE)</f>
        <v>7</v>
      </c>
      <c r="BH461">
        <f>VLOOKUP($C461,'TIPI Scoring'!$C$1:$AB$1213,24,FALSE)</f>
        <v>7</v>
      </c>
      <c r="BI461">
        <f>VLOOKUP($C461,'TIPI Scoring'!$C$1:$AB$1213,25,FALSE)</f>
        <v>7</v>
      </c>
      <c r="BJ461">
        <f>VLOOKUP($C461,'TIPI Scoring'!$C$1:$AB$1213,26,FALSE)</f>
        <v>6</v>
      </c>
      <c r="BK461" t="s">
        <v>1649</v>
      </c>
      <c r="BL461" t="s">
        <v>1648</v>
      </c>
      <c r="BM461" t="s">
        <v>1648</v>
      </c>
      <c r="BN461" t="s">
        <v>1648</v>
      </c>
      <c r="BO461" t="s">
        <v>1650</v>
      </c>
      <c r="BP461">
        <v>8</v>
      </c>
    </row>
    <row r="462" spans="1:68" x14ac:dyDescent="0.2">
      <c r="A462">
        <v>461</v>
      </c>
      <c r="B462" s="2">
        <v>44096.537800925929</v>
      </c>
      <c r="C462" t="s">
        <v>619</v>
      </c>
      <c r="D462">
        <v>37</v>
      </c>
      <c r="E462">
        <v>43</v>
      </c>
      <c r="F462">
        <v>1</v>
      </c>
      <c r="G462">
        <v>1</v>
      </c>
      <c r="H462">
        <v>1</v>
      </c>
      <c r="I462">
        <v>0</v>
      </c>
      <c r="J462">
        <v>1</v>
      </c>
      <c r="L462">
        <v>1</v>
      </c>
      <c r="M462">
        <v>7</v>
      </c>
      <c r="N462">
        <v>2</v>
      </c>
      <c r="O462">
        <v>3</v>
      </c>
      <c r="P462">
        <v>4</v>
      </c>
      <c r="Q462">
        <v>4</v>
      </c>
      <c r="R462">
        <v>5</v>
      </c>
      <c r="S462">
        <v>6</v>
      </c>
      <c r="T462">
        <v>6</v>
      </c>
      <c r="U462">
        <v>5</v>
      </c>
      <c r="V462">
        <v>6</v>
      </c>
      <c r="W462">
        <v>4</v>
      </c>
      <c r="X462">
        <v>4</v>
      </c>
      <c r="Y462">
        <v>2014</v>
      </c>
      <c r="Z462">
        <v>1</v>
      </c>
      <c r="AA462">
        <v>10</v>
      </c>
      <c r="AE462">
        <v>2</v>
      </c>
      <c r="AF462">
        <v>1</v>
      </c>
      <c r="AG462">
        <v>2</v>
      </c>
      <c r="AH462">
        <v>2</v>
      </c>
      <c r="AJ462">
        <v>1</v>
      </c>
      <c r="AO462">
        <v>4</v>
      </c>
      <c r="AT462">
        <v>1</v>
      </c>
      <c r="AZ462">
        <v>1</v>
      </c>
      <c r="BE462" t="s">
        <v>61</v>
      </c>
      <c r="BF462">
        <f>VLOOKUP($C462,'TIPI Scoring'!$C$1:$AB$1213,22,FALSE)</f>
        <v>2.5</v>
      </c>
      <c r="BG462">
        <f>VLOOKUP($C462,'TIPI Scoring'!$C$1:$AB$1213,23,FALSE)</f>
        <v>4.5</v>
      </c>
      <c r="BH462">
        <f>VLOOKUP($C462,'TIPI Scoring'!$C$1:$AB$1213,24,FALSE)</f>
        <v>3</v>
      </c>
      <c r="BI462">
        <f>VLOOKUP($C462,'TIPI Scoring'!$C$1:$AB$1213,25,FALSE)</f>
        <v>3.5</v>
      </c>
      <c r="BJ462">
        <f>VLOOKUP($C462,'TIPI Scoring'!$C$1:$AB$1213,26,FALSE)</f>
        <v>5</v>
      </c>
      <c r="BK462" t="s">
        <v>1649</v>
      </c>
      <c r="BL462" t="s">
        <v>1651</v>
      </c>
      <c r="BM462" t="s">
        <v>1649</v>
      </c>
      <c r="BN462" t="s">
        <v>1651</v>
      </c>
      <c r="BO462" t="s">
        <v>1651</v>
      </c>
      <c r="BP462">
        <v>1</v>
      </c>
    </row>
    <row r="463" spans="1:68" x14ac:dyDescent="0.2">
      <c r="A463">
        <v>462</v>
      </c>
      <c r="B463" s="2">
        <v>44096.539166666669</v>
      </c>
      <c r="C463" t="s">
        <v>620</v>
      </c>
      <c r="D463">
        <v>49</v>
      </c>
      <c r="E463">
        <v>30</v>
      </c>
      <c r="F463">
        <v>2</v>
      </c>
      <c r="G463">
        <v>1</v>
      </c>
      <c r="H463">
        <v>4</v>
      </c>
      <c r="I463">
        <v>0</v>
      </c>
      <c r="J463">
        <v>1</v>
      </c>
      <c r="L463">
        <v>1</v>
      </c>
      <c r="M463">
        <v>23</v>
      </c>
      <c r="N463">
        <v>2</v>
      </c>
      <c r="O463">
        <v>5</v>
      </c>
      <c r="P463">
        <v>5</v>
      </c>
      <c r="Q463">
        <v>6</v>
      </c>
      <c r="R463">
        <v>5</v>
      </c>
      <c r="S463">
        <v>4</v>
      </c>
      <c r="T463">
        <v>2</v>
      </c>
      <c r="U463">
        <v>6</v>
      </c>
      <c r="V463">
        <v>6</v>
      </c>
      <c r="W463">
        <v>4</v>
      </c>
      <c r="X463">
        <v>5</v>
      </c>
      <c r="Y463">
        <v>2010</v>
      </c>
      <c r="Z463">
        <v>3</v>
      </c>
      <c r="AA463">
        <v>1</v>
      </c>
      <c r="AE463">
        <v>2</v>
      </c>
      <c r="AF463">
        <v>3</v>
      </c>
      <c r="AG463">
        <v>2</v>
      </c>
      <c r="AH463">
        <v>2</v>
      </c>
      <c r="AN463">
        <v>1</v>
      </c>
      <c r="AO463">
        <v>1</v>
      </c>
      <c r="AP463">
        <v>1</v>
      </c>
      <c r="AR463">
        <v>1</v>
      </c>
      <c r="AT463">
        <v>1</v>
      </c>
      <c r="BD463">
        <v>1</v>
      </c>
      <c r="BE463" t="s">
        <v>58</v>
      </c>
      <c r="BF463">
        <f>VLOOKUP($C463,'TIPI Scoring'!$C$1:$AB$1213,22,FALSE)</f>
        <v>5.5</v>
      </c>
      <c r="BG463">
        <f>VLOOKUP($C463,'TIPI Scoring'!$C$1:$AB$1213,23,FALSE)</f>
        <v>4.5</v>
      </c>
      <c r="BH463">
        <f>VLOOKUP($C463,'TIPI Scoring'!$C$1:$AB$1213,24,FALSE)</f>
        <v>4</v>
      </c>
      <c r="BI463">
        <f>VLOOKUP($C463,'TIPI Scoring'!$C$1:$AB$1213,25,FALSE)</f>
        <v>3.5</v>
      </c>
      <c r="BJ463">
        <f>VLOOKUP($C463,'TIPI Scoring'!$C$1:$AB$1213,26,FALSE)</f>
        <v>3.5</v>
      </c>
      <c r="BK463" t="s">
        <v>1650</v>
      </c>
      <c r="BL463" t="s">
        <v>1651</v>
      </c>
      <c r="BM463" t="s">
        <v>1649</v>
      </c>
      <c r="BN463" t="s">
        <v>1651</v>
      </c>
      <c r="BO463" t="s">
        <v>1649</v>
      </c>
      <c r="BP463">
        <v>7</v>
      </c>
    </row>
    <row r="464" spans="1:68" x14ac:dyDescent="0.2">
      <c r="A464">
        <v>463</v>
      </c>
      <c r="B464" s="2">
        <v>44096.540358796294</v>
      </c>
      <c r="C464" t="s">
        <v>621</v>
      </c>
      <c r="D464">
        <v>39</v>
      </c>
      <c r="E464">
        <v>32</v>
      </c>
      <c r="F464">
        <v>1</v>
      </c>
      <c r="G464">
        <v>1</v>
      </c>
      <c r="H464">
        <v>2</v>
      </c>
      <c r="I464">
        <v>2</v>
      </c>
      <c r="J464">
        <v>1</v>
      </c>
      <c r="L464">
        <v>1</v>
      </c>
      <c r="M464">
        <v>5</v>
      </c>
      <c r="N464">
        <v>1</v>
      </c>
      <c r="O464">
        <v>7</v>
      </c>
      <c r="P464">
        <v>7</v>
      </c>
      <c r="Q464">
        <v>5</v>
      </c>
      <c r="R464">
        <v>6</v>
      </c>
      <c r="S464">
        <v>6</v>
      </c>
      <c r="T464">
        <v>6</v>
      </c>
      <c r="U464">
        <v>6</v>
      </c>
      <c r="V464">
        <v>5</v>
      </c>
      <c r="W464">
        <v>4</v>
      </c>
      <c r="X464">
        <v>5</v>
      </c>
      <c r="Y464">
        <v>2015</v>
      </c>
      <c r="Z464">
        <v>1</v>
      </c>
      <c r="AA464">
        <v>6</v>
      </c>
      <c r="AE464">
        <v>1</v>
      </c>
      <c r="AF464">
        <v>1</v>
      </c>
      <c r="AG464">
        <v>1</v>
      </c>
      <c r="AH464">
        <v>1</v>
      </c>
      <c r="AI464">
        <v>1</v>
      </c>
      <c r="AK464">
        <v>1</v>
      </c>
      <c r="AL464">
        <v>1</v>
      </c>
      <c r="AM464">
        <v>1</v>
      </c>
      <c r="AO464">
        <v>3</v>
      </c>
      <c r="AP464">
        <v>1</v>
      </c>
      <c r="AR464">
        <v>1</v>
      </c>
      <c r="AT464">
        <v>1</v>
      </c>
      <c r="AZ464">
        <v>1</v>
      </c>
      <c r="BB464">
        <v>1</v>
      </c>
      <c r="BE464" t="s">
        <v>58</v>
      </c>
      <c r="BF464">
        <f>VLOOKUP($C464,'TIPI Scoring'!$C$1:$AB$1213,22,FALSE)</f>
        <v>4.5</v>
      </c>
      <c r="BG464">
        <f>VLOOKUP($C464,'TIPI Scoring'!$C$1:$AB$1213,23,FALSE)</f>
        <v>3.5</v>
      </c>
      <c r="BH464">
        <f>VLOOKUP($C464,'TIPI Scoring'!$C$1:$AB$1213,24,FALSE)</f>
        <v>4</v>
      </c>
      <c r="BI464">
        <f>VLOOKUP($C464,'TIPI Scoring'!$C$1:$AB$1213,25,FALSE)</f>
        <v>3</v>
      </c>
      <c r="BJ464">
        <f>VLOOKUP($C464,'TIPI Scoring'!$C$1:$AB$1213,26,FALSE)</f>
        <v>4.5</v>
      </c>
      <c r="BK464" t="s">
        <v>1650</v>
      </c>
      <c r="BL464" t="s">
        <v>1649</v>
      </c>
      <c r="BM464" t="s">
        <v>1649</v>
      </c>
      <c r="BN464" t="s">
        <v>1649</v>
      </c>
      <c r="BO464" t="s">
        <v>1651</v>
      </c>
      <c r="BP464">
        <v>7</v>
      </c>
    </row>
    <row r="465" spans="1:68" x14ac:dyDescent="0.2">
      <c r="A465">
        <v>464</v>
      </c>
      <c r="B465" s="2">
        <v>44096.545729166668</v>
      </c>
      <c r="C465" t="s">
        <v>622</v>
      </c>
      <c r="D465">
        <v>43</v>
      </c>
      <c r="E465">
        <v>42</v>
      </c>
      <c r="F465">
        <v>1</v>
      </c>
      <c r="G465">
        <v>1</v>
      </c>
      <c r="H465">
        <v>2</v>
      </c>
      <c r="I465">
        <v>4</v>
      </c>
      <c r="J465">
        <v>1</v>
      </c>
      <c r="L465">
        <v>2</v>
      </c>
      <c r="M465">
        <v>10</v>
      </c>
      <c r="N465">
        <v>2</v>
      </c>
      <c r="O465">
        <v>5</v>
      </c>
      <c r="P465">
        <v>5</v>
      </c>
      <c r="Q465">
        <v>6</v>
      </c>
      <c r="R465">
        <v>3</v>
      </c>
      <c r="S465">
        <v>5</v>
      </c>
      <c r="T465">
        <v>3</v>
      </c>
      <c r="U465">
        <v>5</v>
      </c>
      <c r="V465">
        <v>4</v>
      </c>
      <c r="W465">
        <v>5</v>
      </c>
      <c r="X465">
        <v>1</v>
      </c>
      <c r="Y465">
        <v>2010</v>
      </c>
      <c r="Z465">
        <v>2</v>
      </c>
      <c r="AA465">
        <v>13</v>
      </c>
      <c r="AD465" t="s">
        <v>561</v>
      </c>
      <c r="AE465">
        <v>2</v>
      </c>
      <c r="AF465">
        <v>2</v>
      </c>
      <c r="AG465">
        <v>2</v>
      </c>
      <c r="AH465">
        <v>2</v>
      </c>
      <c r="AN465">
        <v>1</v>
      </c>
      <c r="AO465">
        <v>5</v>
      </c>
      <c r="AV465">
        <v>1</v>
      </c>
      <c r="AX465">
        <v>1</v>
      </c>
      <c r="AY465">
        <v>1</v>
      </c>
      <c r="BC465">
        <v>1</v>
      </c>
      <c r="BE465" t="s">
        <v>61</v>
      </c>
      <c r="BF465">
        <f>VLOOKUP($C465,'TIPI Scoring'!$C$1:$AB$1213,22,FALSE)</f>
        <v>5</v>
      </c>
      <c r="BG465">
        <f>VLOOKUP($C465,'TIPI Scoring'!$C$1:$AB$1213,23,FALSE)</f>
        <v>4</v>
      </c>
      <c r="BH465">
        <f>VLOOKUP($C465,'TIPI Scoring'!$C$1:$AB$1213,24,FALSE)</f>
        <v>5</v>
      </c>
      <c r="BI465">
        <f>VLOOKUP($C465,'TIPI Scoring'!$C$1:$AB$1213,25,FALSE)</f>
        <v>5</v>
      </c>
      <c r="BJ465">
        <f>VLOOKUP($C465,'TIPI Scoring'!$C$1:$AB$1213,26,FALSE)</f>
        <v>6</v>
      </c>
      <c r="BK465" t="s">
        <v>1650</v>
      </c>
      <c r="BL465" t="s">
        <v>1649</v>
      </c>
      <c r="BM465" t="s">
        <v>1651</v>
      </c>
      <c r="BN465" t="s">
        <v>1650</v>
      </c>
      <c r="BO465" t="s">
        <v>1650</v>
      </c>
      <c r="BP465">
        <v>3</v>
      </c>
    </row>
    <row r="466" spans="1:68" x14ac:dyDescent="0.2">
      <c r="A466">
        <v>465</v>
      </c>
      <c r="B466" s="2">
        <v>44096.548472222225</v>
      </c>
      <c r="C466" t="s">
        <v>623</v>
      </c>
      <c r="D466">
        <v>40</v>
      </c>
      <c r="E466">
        <v>5</v>
      </c>
      <c r="F466">
        <v>1</v>
      </c>
      <c r="G466">
        <v>1</v>
      </c>
      <c r="H466">
        <v>1</v>
      </c>
      <c r="I466">
        <v>2</v>
      </c>
      <c r="J466">
        <v>1</v>
      </c>
      <c r="L466">
        <v>1</v>
      </c>
      <c r="M466">
        <v>0</v>
      </c>
      <c r="N466">
        <v>1</v>
      </c>
      <c r="O466">
        <v>6</v>
      </c>
      <c r="P466">
        <v>4</v>
      </c>
      <c r="Q466">
        <v>6</v>
      </c>
      <c r="R466">
        <v>5</v>
      </c>
      <c r="S466">
        <v>6</v>
      </c>
      <c r="T466">
        <v>5</v>
      </c>
      <c r="U466">
        <v>6</v>
      </c>
      <c r="V466">
        <v>5</v>
      </c>
      <c r="W466">
        <v>4</v>
      </c>
      <c r="X466">
        <v>3</v>
      </c>
      <c r="Y466">
        <v>2020</v>
      </c>
      <c r="Z466">
        <v>1</v>
      </c>
      <c r="AA466">
        <v>1</v>
      </c>
      <c r="AE466">
        <v>3</v>
      </c>
      <c r="AF466">
        <v>3</v>
      </c>
      <c r="AG466">
        <v>1</v>
      </c>
      <c r="AH466">
        <v>1</v>
      </c>
      <c r="AI466">
        <v>1</v>
      </c>
      <c r="AJ466">
        <v>1</v>
      </c>
      <c r="AK466">
        <v>1</v>
      </c>
      <c r="AL466">
        <v>1</v>
      </c>
      <c r="AM466">
        <v>1</v>
      </c>
      <c r="AO466">
        <v>1</v>
      </c>
      <c r="AQ466">
        <v>1</v>
      </c>
      <c r="AR466">
        <v>1</v>
      </c>
      <c r="AS466">
        <v>1</v>
      </c>
      <c r="AZ466">
        <v>1</v>
      </c>
      <c r="BA466">
        <v>1</v>
      </c>
      <c r="BB466">
        <v>1</v>
      </c>
      <c r="BC466">
        <v>1</v>
      </c>
      <c r="BE466" t="s">
        <v>66</v>
      </c>
      <c r="BF466">
        <f>VLOOKUP($C466,'TIPI Scoring'!$C$1:$AB$1213,22,FALSE)</f>
        <v>4.5</v>
      </c>
      <c r="BG466">
        <f>VLOOKUP($C466,'TIPI Scoring'!$C$1:$AB$1213,23,FALSE)</f>
        <v>5</v>
      </c>
      <c r="BH466">
        <f>VLOOKUP($C466,'TIPI Scoring'!$C$1:$AB$1213,24,FALSE)</f>
        <v>4.5</v>
      </c>
      <c r="BI466">
        <f>VLOOKUP($C466,'TIPI Scoring'!$C$1:$AB$1213,25,FALSE)</f>
        <v>3.5</v>
      </c>
      <c r="BJ466">
        <f>VLOOKUP($C466,'TIPI Scoring'!$C$1:$AB$1213,26,FALSE)</f>
        <v>5.5</v>
      </c>
      <c r="BK466" t="s">
        <v>1650</v>
      </c>
      <c r="BL466" t="s">
        <v>1651</v>
      </c>
      <c r="BM466" t="s">
        <v>1651</v>
      </c>
      <c r="BN466" t="s">
        <v>1651</v>
      </c>
      <c r="BO466" t="s">
        <v>1650</v>
      </c>
      <c r="BP466">
        <v>7</v>
      </c>
    </row>
    <row r="467" spans="1:68" x14ac:dyDescent="0.2">
      <c r="A467">
        <v>466</v>
      </c>
      <c r="B467" s="2">
        <v>44096.549722222226</v>
      </c>
      <c r="C467" t="s">
        <v>624</v>
      </c>
      <c r="D467">
        <v>37</v>
      </c>
      <c r="E467">
        <v>9</v>
      </c>
      <c r="F467">
        <v>1</v>
      </c>
      <c r="G467">
        <v>1</v>
      </c>
      <c r="H467">
        <v>2</v>
      </c>
      <c r="I467">
        <v>1</v>
      </c>
      <c r="J467">
        <v>1</v>
      </c>
      <c r="L467">
        <v>1</v>
      </c>
      <c r="M467">
        <v>9</v>
      </c>
      <c r="N467">
        <v>1</v>
      </c>
      <c r="O467">
        <v>6</v>
      </c>
      <c r="P467">
        <v>5</v>
      </c>
      <c r="Q467">
        <v>7</v>
      </c>
      <c r="R467">
        <v>4</v>
      </c>
      <c r="S467">
        <v>6</v>
      </c>
      <c r="T467">
        <v>6</v>
      </c>
      <c r="U467">
        <v>6</v>
      </c>
      <c r="V467">
        <v>3</v>
      </c>
      <c r="W467">
        <v>7</v>
      </c>
      <c r="X467">
        <v>2</v>
      </c>
      <c r="Y467">
        <v>2011</v>
      </c>
      <c r="Z467">
        <v>2</v>
      </c>
      <c r="AA467">
        <v>9</v>
      </c>
      <c r="AE467">
        <v>2</v>
      </c>
      <c r="AF467">
        <v>1</v>
      </c>
      <c r="AG467">
        <v>2</v>
      </c>
      <c r="AH467">
        <v>2</v>
      </c>
      <c r="AJ467">
        <v>1</v>
      </c>
      <c r="AO467">
        <v>2</v>
      </c>
      <c r="AP467">
        <v>1</v>
      </c>
      <c r="AT467">
        <v>1</v>
      </c>
      <c r="AX467">
        <v>1</v>
      </c>
      <c r="AZ467">
        <v>1</v>
      </c>
      <c r="BA467">
        <v>1</v>
      </c>
      <c r="BE467" t="s">
        <v>61</v>
      </c>
      <c r="BF467">
        <f>VLOOKUP($C467,'TIPI Scoring'!$C$1:$AB$1213,22,FALSE)</f>
        <v>4</v>
      </c>
      <c r="BG467">
        <f>VLOOKUP($C467,'TIPI Scoring'!$C$1:$AB$1213,23,FALSE)</f>
        <v>4.5</v>
      </c>
      <c r="BH467">
        <f>VLOOKUP($C467,'TIPI Scoring'!$C$1:$AB$1213,24,FALSE)</f>
        <v>6</v>
      </c>
      <c r="BI467">
        <f>VLOOKUP($C467,'TIPI Scoring'!$C$1:$AB$1213,25,FALSE)</f>
        <v>5.5</v>
      </c>
      <c r="BJ467">
        <f>VLOOKUP($C467,'TIPI Scoring'!$C$1:$AB$1213,26,FALSE)</f>
        <v>6</v>
      </c>
      <c r="BK467" t="s">
        <v>1651</v>
      </c>
      <c r="BL467" t="s">
        <v>1651</v>
      </c>
      <c r="BM467" t="s">
        <v>1650</v>
      </c>
      <c r="BN467" t="s">
        <v>1650</v>
      </c>
      <c r="BO467" t="s">
        <v>1650</v>
      </c>
      <c r="BP467">
        <v>3</v>
      </c>
    </row>
    <row r="468" spans="1:68" x14ac:dyDescent="0.2">
      <c r="A468">
        <v>467</v>
      </c>
      <c r="B468" s="2">
        <v>44096.549861111111</v>
      </c>
      <c r="C468" t="s">
        <v>625</v>
      </c>
      <c r="D468">
        <v>45</v>
      </c>
      <c r="E468">
        <v>5</v>
      </c>
      <c r="F468">
        <v>1</v>
      </c>
      <c r="G468">
        <v>1</v>
      </c>
      <c r="H468">
        <v>2</v>
      </c>
      <c r="I468">
        <v>2</v>
      </c>
      <c r="J468">
        <v>1</v>
      </c>
      <c r="L468">
        <v>1</v>
      </c>
      <c r="M468">
        <v>7</v>
      </c>
      <c r="N468">
        <v>1</v>
      </c>
      <c r="O468">
        <v>5</v>
      </c>
      <c r="P468">
        <v>5</v>
      </c>
      <c r="Q468">
        <v>6</v>
      </c>
      <c r="R468">
        <v>6</v>
      </c>
      <c r="S468">
        <v>6</v>
      </c>
      <c r="T468">
        <v>5</v>
      </c>
      <c r="U468">
        <v>6</v>
      </c>
      <c r="V468">
        <v>5</v>
      </c>
      <c r="W468">
        <v>6</v>
      </c>
      <c r="X468">
        <v>5</v>
      </c>
      <c r="Y468">
        <v>2019</v>
      </c>
      <c r="Z468">
        <v>1</v>
      </c>
      <c r="AA468">
        <v>6</v>
      </c>
      <c r="AE468">
        <v>1</v>
      </c>
      <c r="AF468">
        <v>1</v>
      </c>
      <c r="AG468">
        <v>1</v>
      </c>
      <c r="AH468">
        <v>1</v>
      </c>
      <c r="AI468">
        <v>1</v>
      </c>
      <c r="AJ468">
        <v>1</v>
      </c>
      <c r="AO468">
        <v>3</v>
      </c>
      <c r="AS468">
        <v>1</v>
      </c>
      <c r="AT468">
        <v>1</v>
      </c>
      <c r="AZ468">
        <v>1</v>
      </c>
      <c r="BA468">
        <v>1</v>
      </c>
      <c r="BC468">
        <v>1</v>
      </c>
      <c r="BE468" t="s">
        <v>66</v>
      </c>
      <c r="BF468">
        <f>VLOOKUP($C468,'TIPI Scoring'!$C$1:$AB$1213,22,FALSE)</f>
        <v>4</v>
      </c>
      <c r="BG468">
        <f>VLOOKUP($C468,'TIPI Scoring'!$C$1:$AB$1213,23,FALSE)</f>
        <v>4.5</v>
      </c>
      <c r="BH468">
        <f>VLOOKUP($C468,'TIPI Scoring'!$C$1:$AB$1213,24,FALSE)</f>
        <v>4.5</v>
      </c>
      <c r="BI468">
        <f>VLOOKUP($C468,'TIPI Scoring'!$C$1:$AB$1213,25,FALSE)</f>
        <v>4</v>
      </c>
      <c r="BJ468">
        <f>VLOOKUP($C468,'TIPI Scoring'!$C$1:$AB$1213,26,FALSE)</f>
        <v>4.5</v>
      </c>
      <c r="BK468" t="s">
        <v>1651</v>
      </c>
      <c r="BL468" t="s">
        <v>1651</v>
      </c>
      <c r="BM468" t="s">
        <v>1651</v>
      </c>
      <c r="BN468" t="s">
        <v>1651</v>
      </c>
      <c r="BO468" t="s">
        <v>1651</v>
      </c>
      <c r="BP468">
        <v>1</v>
      </c>
    </row>
    <row r="469" spans="1:68" x14ac:dyDescent="0.2">
      <c r="A469">
        <v>468</v>
      </c>
      <c r="B469" s="2">
        <v>44096.550462962965</v>
      </c>
      <c r="C469" t="s">
        <v>626</v>
      </c>
      <c r="D469">
        <v>36</v>
      </c>
      <c r="E469">
        <v>21</v>
      </c>
      <c r="F469">
        <v>1</v>
      </c>
      <c r="G469">
        <v>1</v>
      </c>
      <c r="H469">
        <v>2</v>
      </c>
      <c r="I469">
        <v>1</v>
      </c>
      <c r="J469">
        <v>1</v>
      </c>
      <c r="L469">
        <v>1</v>
      </c>
      <c r="M469">
        <v>10</v>
      </c>
      <c r="N469">
        <v>1</v>
      </c>
      <c r="O469">
        <v>4</v>
      </c>
      <c r="P469">
        <v>4</v>
      </c>
      <c r="Q469">
        <v>7</v>
      </c>
      <c r="R469">
        <v>1</v>
      </c>
      <c r="S469">
        <v>7</v>
      </c>
      <c r="T469">
        <v>1</v>
      </c>
      <c r="U469">
        <v>7</v>
      </c>
      <c r="V469">
        <v>1</v>
      </c>
      <c r="W469">
        <v>7</v>
      </c>
      <c r="X469">
        <v>1</v>
      </c>
      <c r="Y469">
        <v>2010</v>
      </c>
      <c r="Z469">
        <v>1</v>
      </c>
      <c r="AA469">
        <v>13</v>
      </c>
      <c r="AD469" t="s">
        <v>627</v>
      </c>
      <c r="AE469">
        <v>2</v>
      </c>
      <c r="AF469">
        <v>2</v>
      </c>
      <c r="AG469">
        <v>2</v>
      </c>
      <c r="AH469">
        <v>2</v>
      </c>
      <c r="AN469">
        <v>1</v>
      </c>
      <c r="AO469">
        <v>5</v>
      </c>
      <c r="AP469">
        <v>1</v>
      </c>
      <c r="AS469">
        <v>1</v>
      </c>
      <c r="AV469">
        <v>1</v>
      </c>
      <c r="AZ469">
        <v>1</v>
      </c>
      <c r="BC469">
        <v>1</v>
      </c>
      <c r="BE469" t="s">
        <v>58</v>
      </c>
      <c r="BF469">
        <f>VLOOKUP($C469,'TIPI Scoring'!$C$1:$AB$1213,22,FALSE)</f>
        <v>5.5</v>
      </c>
      <c r="BG469">
        <f>VLOOKUP($C469,'TIPI Scoring'!$C$1:$AB$1213,23,FALSE)</f>
        <v>5.5</v>
      </c>
      <c r="BH469">
        <f>VLOOKUP($C469,'TIPI Scoring'!$C$1:$AB$1213,24,FALSE)</f>
        <v>7</v>
      </c>
      <c r="BI469">
        <f>VLOOKUP($C469,'TIPI Scoring'!$C$1:$AB$1213,25,FALSE)</f>
        <v>7</v>
      </c>
      <c r="BJ469">
        <f>VLOOKUP($C469,'TIPI Scoring'!$C$1:$AB$1213,26,FALSE)</f>
        <v>7</v>
      </c>
      <c r="BK469" t="s">
        <v>1650</v>
      </c>
      <c r="BL469" t="s">
        <v>1650</v>
      </c>
      <c r="BM469" t="s">
        <v>1648</v>
      </c>
      <c r="BN469" t="s">
        <v>1648</v>
      </c>
      <c r="BO469" t="s">
        <v>1648</v>
      </c>
      <c r="BP469">
        <v>4</v>
      </c>
    </row>
    <row r="470" spans="1:68" x14ac:dyDescent="0.2">
      <c r="A470">
        <v>469</v>
      </c>
      <c r="B470" s="2">
        <v>44096.551724537036</v>
      </c>
      <c r="C470" t="s">
        <v>628</v>
      </c>
      <c r="D470">
        <v>71</v>
      </c>
      <c r="E470">
        <v>20</v>
      </c>
      <c r="F470">
        <v>1</v>
      </c>
      <c r="G470">
        <v>1</v>
      </c>
      <c r="H470">
        <v>4</v>
      </c>
      <c r="I470">
        <v>2</v>
      </c>
      <c r="J470">
        <v>1</v>
      </c>
      <c r="L470">
        <v>2</v>
      </c>
      <c r="M470">
        <v>9</v>
      </c>
      <c r="N470">
        <v>2</v>
      </c>
      <c r="O470">
        <v>5</v>
      </c>
      <c r="P470">
        <v>1</v>
      </c>
      <c r="Q470">
        <v>7</v>
      </c>
      <c r="R470">
        <v>6</v>
      </c>
      <c r="S470">
        <v>7</v>
      </c>
      <c r="T470">
        <v>5</v>
      </c>
      <c r="U470">
        <v>7</v>
      </c>
      <c r="V470">
        <v>1</v>
      </c>
      <c r="W470">
        <v>4</v>
      </c>
      <c r="X470">
        <v>5</v>
      </c>
      <c r="Y470">
        <v>2012</v>
      </c>
      <c r="Z470">
        <v>2</v>
      </c>
      <c r="AA470">
        <v>10</v>
      </c>
      <c r="AE470">
        <v>2</v>
      </c>
      <c r="AF470">
        <v>1</v>
      </c>
      <c r="AG470">
        <v>2</v>
      </c>
      <c r="AH470">
        <v>2</v>
      </c>
      <c r="AJ470">
        <v>1</v>
      </c>
      <c r="AO470">
        <v>2</v>
      </c>
      <c r="AR470">
        <v>1</v>
      </c>
      <c r="BA470">
        <v>1</v>
      </c>
      <c r="BE470" t="s">
        <v>61</v>
      </c>
      <c r="BF470">
        <f>VLOOKUP($C470,'TIPI Scoring'!$C$1:$AB$1213,22,FALSE)</f>
        <v>4</v>
      </c>
      <c r="BG470">
        <f>VLOOKUP($C470,'TIPI Scoring'!$C$1:$AB$1213,23,FALSE)</f>
        <v>7</v>
      </c>
      <c r="BH470">
        <f>VLOOKUP($C470,'TIPI Scoring'!$C$1:$AB$1213,24,FALSE)</f>
        <v>7</v>
      </c>
      <c r="BI470">
        <f>VLOOKUP($C470,'TIPI Scoring'!$C$1:$AB$1213,25,FALSE)</f>
        <v>3</v>
      </c>
      <c r="BJ470">
        <f>VLOOKUP($C470,'TIPI Scoring'!$C$1:$AB$1213,26,FALSE)</f>
        <v>5</v>
      </c>
      <c r="BK470" t="s">
        <v>1651</v>
      </c>
      <c r="BL470" t="s">
        <v>1648</v>
      </c>
      <c r="BM470" t="s">
        <v>1648</v>
      </c>
      <c r="BN470" t="s">
        <v>1649</v>
      </c>
      <c r="BO470" t="s">
        <v>1651</v>
      </c>
      <c r="BP470">
        <v>6</v>
      </c>
    </row>
    <row r="471" spans="1:68" x14ac:dyDescent="0.2">
      <c r="A471">
        <v>470</v>
      </c>
      <c r="B471" s="2">
        <v>44096.55265046296</v>
      </c>
      <c r="C471" t="s">
        <v>629</v>
      </c>
      <c r="D471">
        <v>38</v>
      </c>
      <c r="E471">
        <v>9</v>
      </c>
      <c r="F471">
        <v>1</v>
      </c>
      <c r="G471">
        <v>1</v>
      </c>
      <c r="H471">
        <v>2</v>
      </c>
      <c r="I471">
        <v>1</v>
      </c>
      <c r="J471">
        <v>3</v>
      </c>
      <c r="L471">
        <v>1</v>
      </c>
      <c r="M471">
        <v>10</v>
      </c>
      <c r="N471">
        <v>2</v>
      </c>
      <c r="O471">
        <v>7</v>
      </c>
      <c r="P471">
        <v>7</v>
      </c>
      <c r="Q471">
        <v>7</v>
      </c>
      <c r="R471">
        <v>7</v>
      </c>
      <c r="S471">
        <v>7</v>
      </c>
      <c r="T471">
        <v>7</v>
      </c>
      <c r="U471">
        <v>7</v>
      </c>
      <c r="V471">
        <v>7</v>
      </c>
      <c r="W471">
        <v>7</v>
      </c>
      <c r="X471">
        <v>7</v>
      </c>
      <c r="Y471">
        <v>2015</v>
      </c>
      <c r="Z471">
        <v>1</v>
      </c>
      <c r="AA471">
        <v>1</v>
      </c>
      <c r="AE471">
        <v>2</v>
      </c>
      <c r="AF471">
        <v>2</v>
      </c>
      <c r="AG471">
        <v>2</v>
      </c>
      <c r="AH471">
        <v>2</v>
      </c>
      <c r="AI471">
        <v>1</v>
      </c>
      <c r="AO471">
        <v>2</v>
      </c>
      <c r="AP471">
        <v>1</v>
      </c>
      <c r="AQ471">
        <v>1</v>
      </c>
      <c r="AR471">
        <v>1</v>
      </c>
      <c r="AZ471">
        <v>1</v>
      </c>
      <c r="BB471">
        <v>1</v>
      </c>
      <c r="BC471">
        <v>1</v>
      </c>
      <c r="BE471" t="s">
        <v>61</v>
      </c>
      <c r="BF471">
        <f>VLOOKUP($C471,'TIPI Scoring'!$C$1:$AB$1213,22,FALSE)</f>
        <v>4</v>
      </c>
      <c r="BG471">
        <f>VLOOKUP($C471,'TIPI Scoring'!$C$1:$AB$1213,23,FALSE)</f>
        <v>4</v>
      </c>
      <c r="BH471">
        <f>VLOOKUP($C471,'TIPI Scoring'!$C$1:$AB$1213,24,FALSE)</f>
        <v>4</v>
      </c>
      <c r="BI471">
        <f>VLOOKUP($C471,'TIPI Scoring'!$C$1:$AB$1213,25,FALSE)</f>
        <v>4</v>
      </c>
      <c r="BJ471">
        <f>VLOOKUP($C471,'TIPI Scoring'!$C$1:$AB$1213,26,FALSE)</f>
        <v>4</v>
      </c>
      <c r="BK471" t="s">
        <v>1651</v>
      </c>
      <c r="BL471" t="s">
        <v>1649</v>
      </c>
      <c r="BM471" t="s">
        <v>1649</v>
      </c>
      <c r="BN471" t="s">
        <v>1651</v>
      </c>
      <c r="BO471" t="s">
        <v>1649</v>
      </c>
      <c r="BP471">
        <v>1</v>
      </c>
    </row>
    <row r="472" spans="1:68" x14ac:dyDescent="0.2">
      <c r="A472">
        <v>471</v>
      </c>
      <c r="B472" s="2">
        <v>44096.55300925926</v>
      </c>
      <c r="C472" t="s">
        <v>630</v>
      </c>
      <c r="D472">
        <v>37</v>
      </c>
      <c r="E472">
        <v>13</v>
      </c>
      <c r="F472">
        <v>2</v>
      </c>
      <c r="G472">
        <v>1</v>
      </c>
      <c r="H472">
        <v>3</v>
      </c>
      <c r="I472">
        <v>0</v>
      </c>
      <c r="J472">
        <v>3</v>
      </c>
      <c r="L472">
        <v>1</v>
      </c>
      <c r="M472">
        <v>0</v>
      </c>
      <c r="N472">
        <v>1</v>
      </c>
      <c r="O472">
        <v>6</v>
      </c>
      <c r="P472">
        <v>7</v>
      </c>
      <c r="Q472">
        <v>6</v>
      </c>
      <c r="R472">
        <v>4</v>
      </c>
      <c r="S472">
        <v>5</v>
      </c>
      <c r="T472">
        <v>4</v>
      </c>
      <c r="U472">
        <v>6</v>
      </c>
      <c r="V472">
        <v>7</v>
      </c>
      <c r="W472">
        <v>5</v>
      </c>
      <c r="X472">
        <v>7</v>
      </c>
      <c r="Y472">
        <v>2000</v>
      </c>
      <c r="Z472">
        <v>4</v>
      </c>
      <c r="AA472">
        <v>1</v>
      </c>
      <c r="AE472">
        <v>1</v>
      </c>
      <c r="AF472">
        <v>2</v>
      </c>
      <c r="AG472">
        <v>1</v>
      </c>
      <c r="AH472">
        <v>2</v>
      </c>
      <c r="AI472">
        <v>1</v>
      </c>
      <c r="AK472">
        <v>1</v>
      </c>
      <c r="AM472">
        <v>1</v>
      </c>
      <c r="AO472">
        <v>5</v>
      </c>
      <c r="AR472">
        <v>1</v>
      </c>
      <c r="AU472">
        <v>1</v>
      </c>
      <c r="AW472">
        <v>1</v>
      </c>
      <c r="AZ472">
        <v>1</v>
      </c>
      <c r="BB472">
        <v>1</v>
      </c>
      <c r="BE472" t="s">
        <v>63</v>
      </c>
      <c r="BF472">
        <f>VLOOKUP($C472,'TIPI Scoring'!$C$1:$AB$1213,22,FALSE)</f>
        <v>5</v>
      </c>
      <c r="BG472">
        <f>VLOOKUP($C472,'TIPI Scoring'!$C$1:$AB$1213,23,FALSE)</f>
        <v>3.5</v>
      </c>
      <c r="BH472">
        <f>VLOOKUP($C472,'TIPI Scoring'!$C$1:$AB$1213,24,FALSE)</f>
        <v>3.5</v>
      </c>
      <c r="BI472">
        <f>VLOOKUP($C472,'TIPI Scoring'!$C$1:$AB$1213,25,FALSE)</f>
        <v>4.5</v>
      </c>
      <c r="BJ472">
        <f>VLOOKUP($C472,'TIPI Scoring'!$C$1:$AB$1213,26,FALSE)</f>
        <v>3</v>
      </c>
      <c r="BK472" t="s">
        <v>1650</v>
      </c>
      <c r="BL472" t="s">
        <v>1649</v>
      </c>
      <c r="BM472" t="s">
        <v>1649</v>
      </c>
      <c r="BN472" t="s">
        <v>1651</v>
      </c>
      <c r="BO472" t="s">
        <v>1649</v>
      </c>
      <c r="BP472">
        <v>1</v>
      </c>
    </row>
    <row r="473" spans="1:68" x14ac:dyDescent="0.2">
      <c r="A473">
        <v>472</v>
      </c>
      <c r="B473" s="2">
        <v>44096.55641203704</v>
      </c>
      <c r="C473" t="s">
        <v>631</v>
      </c>
      <c r="D473">
        <v>67</v>
      </c>
      <c r="E473">
        <v>44</v>
      </c>
      <c r="F473">
        <v>1</v>
      </c>
      <c r="G473">
        <v>1</v>
      </c>
      <c r="H473">
        <v>2</v>
      </c>
      <c r="I473">
        <v>0</v>
      </c>
      <c r="J473">
        <v>4</v>
      </c>
      <c r="L473">
        <v>1</v>
      </c>
      <c r="M473">
        <v>20</v>
      </c>
      <c r="N473">
        <v>2</v>
      </c>
      <c r="O473">
        <v>4</v>
      </c>
      <c r="P473">
        <v>5</v>
      </c>
      <c r="Q473">
        <v>3</v>
      </c>
      <c r="R473">
        <v>6</v>
      </c>
      <c r="S473">
        <v>3</v>
      </c>
      <c r="T473">
        <v>3</v>
      </c>
      <c r="U473">
        <v>5</v>
      </c>
      <c r="V473">
        <v>5</v>
      </c>
      <c r="W473">
        <v>2</v>
      </c>
      <c r="X473">
        <v>3</v>
      </c>
      <c r="Y473">
        <v>2019</v>
      </c>
      <c r="Z473">
        <v>4</v>
      </c>
      <c r="AA473">
        <v>9</v>
      </c>
      <c r="AE473">
        <v>2</v>
      </c>
      <c r="AF473">
        <v>2</v>
      </c>
      <c r="AG473">
        <v>2</v>
      </c>
      <c r="AH473">
        <v>3</v>
      </c>
      <c r="AM473">
        <v>1</v>
      </c>
      <c r="AO473">
        <v>2</v>
      </c>
      <c r="AP473">
        <v>1</v>
      </c>
      <c r="AT473">
        <v>1</v>
      </c>
      <c r="AY473">
        <v>1</v>
      </c>
      <c r="BD473">
        <v>1</v>
      </c>
      <c r="BE473" t="s">
        <v>66</v>
      </c>
      <c r="BF473">
        <f>VLOOKUP($C473,'TIPI Scoring'!$C$1:$AB$1213,22,FALSE)</f>
        <v>4.5</v>
      </c>
      <c r="BG473">
        <f>VLOOKUP($C473,'TIPI Scoring'!$C$1:$AB$1213,23,FALSE)</f>
        <v>4</v>
      </c>
      <c r="BH473">
        <f>VLOOKUP($C473,'TIPI Scoring'!$C$1:$AB$1213,24,FALSE)</f>
        <v>3</v>
      </c>
      <c r="BI473">
        <f>VLOOKUP($C473,'TIPI Scoring'!$C$1:$AB$1213,25,FALSE)</f>
        <v>2</v>
      </c>
      <c r="BJ473">
        <f>VLOOKUP($C473,'TIPI Scoring'!$C$1:$AB$1213,26,FALSE)</f>
        <v>4</v>
      </c>
      <c r="BK473" t="s">
        <v>1650</v>
      </c>
      <c r="BL473" t="s">
        <v>1649</v>
      </c>
      <c r="BM473" t="s">
        <v>1649</v>
      </c>
      <c r="BN473" t="s">
        <v>1649</v>
      </c>
      <c r="BO473" t="s">
        <v>1649</v>
      </c>
      <c r="BP473">
        <v>1</v>
      </c>
    </row>
    <row r="474" spans="1:68" x14ac:dyDescent="0.2">
      <c r="A474">
        <v>473</v>
      </c>
      <c r="B474" s="2">
        <v>44096.556539351855</v>
      </c>
      <c r="C474" t="s">
        <v>632</v>
      </c>
      <c r="D474">
        <v>37</v>
      </c>
      <c r="E474">
        <v>23</v>
      </c>
      <c r="F474">
        <v>1</v>
      </c>
      <c r="G474">
        <v>1</v>
      </c>
      <c r="H474">
        <v>3</v>
      </c>
      <c r="I474">
        <v>1</v>
      </c>
      <c r="J474">
        <v>1</v>
      </c>
      <c r="L474">
        <v>1</v>
      </c>
      <c r="M474">
        <v>37</v>
      </c>
      <c r="N474">
        <v>1</v>
      </c>
      <c r="O474">
        <v>6</v>
      </c>
      <c r="P474">
        <v>7</v>
      </c>
      <c r="Q474">
        <v>7</v>
      </c>
      <c r="R474">
        <v>7</v>
      </c>
      <c r="S474">
        <v>7</v>
      </c>
      <c r="T474">
        <v>7</v>
      </c>
      <c r="U474">
        <v>6</v>
      </c>
      <c r="V474">
        <v>7</v>
      </c>
      <c r="W474">
        <v>6</v>
      </c>
      <c r="X474">
        <v>7</v>
      </c>
      <c r="Y474">
        <v>2017</v>
      </c>
      <c r="Z474">
        <v>2</v>
      </c>
      <c r="AA474">
        <v>1</v>
      </c>
      <c r="AE474">
        <v>1</v>
      </c>
      <c r="AF474">
        <v>1</v>
      </c>
      <c r="AG474">
        <v>1</v>
      </c>
      <c r="AH474">
        <v>2</v>
      </c>
      <c r="AI474">
        <v>1</v>
      </c>
      <c r="AJ474">
        <v>1</v>
      </c>
      <c r="AL474">
        <v>1</v>
      </c>
      <c r="AO474">
        <v>3</v>
      </c>
      <c r="AR474">
        <v>1</v>
      </c>
      <c r="AU474">
        <v>1</v>
      </c>
      <c r="AW474">
        <v>1</v>
      </c>
      <c r="BA474">
        <v>1</v>
      </c>
      <c r="BB474">
        <v>1</v>
      </c>
      <c r="BC474">
        <v>1</v>
      </c>
      <c r="BE474" t="s">
        <v>63</v>
      </c>
      <c r="BF474">
        <f>VLOOKUP($C474,'TIPI Scoring'!$C$1:$AB$1213,22,FALSE)</f>
        <v>3.5</v>
      </c>
      <c r="BG474">
        <f>VLOOKUP($C474,'TIPI Scoring'!$C$1:$AB$1213,23,FALSE)</f>
        <v>3.5</v>
      </c>
      <c r="BH474">
        <f>VLOOKUP($C474,'TIPI Scoring'!$C$1:$AB$1213,24,FALSE)</f>
        <v>4</v>
      </c>
      <c r="BI474">
        <f>VLOOKUP($C474,'TIPI Scoring'!$C$1:$AB$1213,25,FALSE)</f>
        <v>3.5</v>
      </c>
      <c r="BJ474">
        <f>VLOOKUP($C474,'TIPI Scoring'!$C$1:$AB$1213,26,FALSE)</f>
        <v>4</v>
      </c>
      <c r="BK474" t="s">
        <v>1651</v>
      </c>
      <c r="BL474" t="s">
        <v>1649</v>
      </c>
      <c r="BM474" t="s">
        <v>1649</v>
      </c>
      <c r="BN474" t="s">
        <v>1651</v>
      </c>
      <c r="BO474" t="s">
        <v>1649</v>
      </c>
      <c r="BP474">
        <v>1</v>
      </c>
    </row>
    <row r="475" spans="1:68" x14ac:dyDescent="0.2">
      <c r="A475">
        <v>474</v>
      </c>
      <c r="B475" s="2">
        <v>44096.557685185187</v>
      </c>
      <c r="C475" t="s">
        <v>633</v>
      </c>
      <c r="D475">
        <v>40</v>
      </c>
      <c r="E475">
        <v>10</v>
      </c>
      <c r="F475">
        <v>1</v>
      </c>
      <c r="G475">
        <v>1</v>
      </c>
      <c r="H475">
        <v>1</v>
      </c>
      <c r="I475">
        <v>1</v>
      </c>
      <c r="J475">
        <v>1</v>
      </c>
      <c r="L475">
        <v>1</v>
      </c>
      <c r="M475">
        <v>10</v>
      </c>
      <c r="N475">
        <v>1</v>
      </c>
      <c r="O475">
        <v>1</v>
      </c>
      <c r="P475">
        <v>1</v>
      </c>
      <c r="Q475">
        <v>2</v>
      </c>
      <c r="R475">
        <v>1</v>
      </c>
      <c r="S475">
        <v>7</v>
      </c>
      <c r="T475">
        <v>1</v>
      </c>
      <c r="U475">
        <v>1</v>
      </c>
      <c r="V475">
        <v>1</v>
      </c>
      <c r="W475">
        <v>7</v>
      </c>
      <c r="X475">
        <v>5</v>
      </c>
      <c r="Y475">
        <v>2017</v>
      </c>
      <c r="Z475">
        <v>1</v>
      </c>
      <c r="AA475">
        <v>1</v>
      </c>
      <c r="AE475">
        <v>1</v>
      </c>
      <c r="AF475">
        <v>1</v>
      </c>
      <c r="AG475">
        <v>1</v>
      </c>
      <c r="AH475">
        <v>2</v>
      </c>
      <c r="AI475">
        <v>1</v>
      </c>
      <c r="AJ475">
        <v>1</v>
      </c>
      <c r="AK475">
        <v>1</v>
      </c>
      <c r="AM475">
        <v>1</v>
      </c>
      <c r="AO475">
        <v>2</v>
      </c>
      <c r="AP475">
        <v>1</v>
      </c>
      <c r="AQ475">
        <v>1</v>
      </c>
      <c r="AR475">
        <v>1</v>
      </c>
      <c r="AZ475">
        <v>1</v>
      </c>
      <c r="BA475">
        <v>1</v>
      </c>
      <c r="BC475">
        <v>1</v>
      </c>
      <c r="BE475" t="s">
        <v>61</v>
      </c>
      <c r="BF475">
        <f>VLOOKUP($C475,'TIPI Scoring'!$C$1:$AB$1213,22,FALSE)</f>
        <v>4</v>
      </c>
      <c r="BG475">
        <f>VLOOKUP($C475,'TIPI Scoring'!$C$1:$AB$1213,23,FALSE)</f>
        <v>4</v>
      </c>
      <c r="BH475">
        <f>VLOOKUP($C475,'TIPI Scoring'!$C$1:$AB$1213,24,FALSE)</f>
        <v>4.5</v>
      </c>
      <c r="BI475">
        <f>VLOOKUP($C475,'TIPI Scoring'!$C$1:$AB$1213,25,FALSE)</f>
        <v>7</v>
      </c>
      <c r="BJ475">
        <f>VLOOKUP($C475,'TIPI Scoring'!$C$1:$AB$1213,26,FALSE)</f>
        <v>5</v>
      </c>
      <c r="BK475" t="s">
        <v>1651</v>
      </c>
      <c r="BL475" t="s">
        <v>1649</v>
      </c>
      <c r="BM475" t="s">
        <v>1651</v>
      </c>
      <c r="BN475" t="s">
        <v>1648</v>
      </c>
      <c r="BO475" t="s">
        <v>1651</v>
      </c>
      <c r="BP475">
        <v>3</v>
      </c>
    </row>
    <row r="476" spans="1:68" x14ac:dyDescent="0.2">
      <c r="A476">
        <v>475</v>
      </c>
      <c r="B476" s="2">
        <v>44096.558993055558</v>
      </c>
      <c r="C476" t="s">
        <v>634</v>
      </c>
      <c r="D476">
        <v>66</v>
      </c>
      <c r="E476">
        <v>43</v>
      </c>
      <c r="F476">
        <v>1</v>
      </c>
      <c r="G476">
        <v>1</v>
      </c>
      <c r="H476">
        <v>3</v>
      </c>
      <c r="I476">
        <v>0</v>
      </c>
      <c r="J476">
        <v>4</v>
      </c>
      <c r="L476">
        <v>2</v>
      </c>
      <c r="M476">
        <v>16</v>
      </c>
      <c r="N476">
        <v>1</v>
      </c>
      <c r="O476">
        <v>5</v>
      </c>
      <c r="P476">
        <v>4</v>
      </c>
      <c r="Q476">
        <v>6</v>
      </c>
      <c r="R476">
        <v>3</v>
      </c>
      <c r="S476">
        <v>6</v>
      </c>
      <c r="T476">
        <v>4</v>
      </c>
      <c r="U476">
        <v>7</v>
      </c>
      <c r="V476">
        <v>3</v>
      </c>
      <c r="W476">
        <v>5</v>
      </c>
      <c r="X476">
        <v>4</v>
      </c>
      <c r="Y476">
        <v>2018</v>
      </c>
      <c r="Z476">
        <v>2</v>
      </c>
      <c r="AA476">
        <v>12</v>
      </c>
      <c r="AC476" t="s">
        <v>635</v>
      </c>
      <c r="AE476">
        <v>2</v>
      </c>
      <c r="AF476">
        <v>2</v>
      </c>
      <c r="AG476">
        <v>2</v>
      </c>
      <c r="AH476">
        <v>2</v>
      </c>
      <c r="AN476">
        <v>1</v>
      </c>
      <c r="AO476">
        <v>3</v>
      </c>
      <c r="AP476">
        <v>1</v>
      </c>
      <c r="AT476">
        <v>1</v>
      </c>
      <c r="AX476">
        <v>1</v>
      </c>
      <c r="BD476">
        <v>1</v>
      </c>
      <c r="BE476" t="s">
        <v>61</v>
      </c>
      <c r="BF476">
        <f>VLOOKUP($C476,'TIPI Scoring'!$C$1:$AB$1213,22,FALSE)</f>
        <v>4.5</v>
      </c>
      <c r="BG476">
        <f>VLOOKUP($C476,'TIPI Scoring'!$C$1:$AB$1213,23,FALSE)</f>
        <v>5.5</v>
      </c>
      <c r="BH476">
        <f>VLOOKUP($C476,'TIPI Scoring'!$C$1:$AB$1213,24,FALSE)</f>
        <v>5.5</v>
      </c>
      <c r="BI476">
        <f>VLOOKUP($C476,'TIPI Scoring'!$C$1:$AB$1213,25,FALSE)</f>
        <v>5</v>
      </c>
      <c r="BJ476">
        <f>VLOOKUP($C476,'TIPI Scoring'!$C$1:$AB$1213,26,FALSE)</f>
        <v>5</v>
      </c>
      <c r="BK476" t="s">
        <v>1650</v>
      </c>
      <c r="BL476" t="s">
        <v>1650</v>
      </c>
      <c r="BM476" t="s">
        <v>1650</v>
      </c>
      <c r="BN476" t="s">
        <v>1650</v>
      </c>
      <c r="BO476" t="s">
        <v>1651</v>
      </c>
      <c r="BP476">
        <v>6</v>
      </c>
    </row>
    <row r="477" spans="1:68" x14ac:dyDescent="0.2">
      <c r="A477">
        <v>476</v>
      </c>
      <c r="B477" s="2">
        <v>44096.559108796297</v>
      </c>
      <c r="C477" t="s">
        <v>636</v>
      </c>
      <c r="D477">
        <v>35</v>
      </c>
      <c r="E477">
        <v>47</v>
      </c>
      <c r="F477">
        <v>2</v>
      </c>
      <c r="G477">
        <v>1</v>
      </c>
      <c r="H477">
        <v>4</v>
      </c>
      <c r="I477">
        <v>0</v>
      </c>
      <c r="J477">
        <v>1</v>
      </c>
      <c r="L477">
        <v>2</v>
      </c>
      <c r="M477">
        <v>10</v>
      </c>
      <c r="N477">
        <v>1</v>
      </c>
      <c r="O477">
        <v>6</v>
      </c>
      <c r="P477">
        <v>4</v>
      </c>
      <c r="Q477">
        <v>5</v>
      </c>
      <c r="R477">
        <v>6</v>
      </c>
      <c r="S477">
        <v>6</v>
      </c>
      <c r="T477">
        <v>5</v>
      </c>
      <c r="U477">
        <v>6</v>
      </c>
      <c r="V477">
        <v>5</v>
      </c>
      <c r="W477">
        <v>5</v>
      </c>
      <c r="X477">
        <v>5</v>
      </c>
      <c r="Y477">
        <v>2015</v>
      </c>
      <c r="Z477">
        <v>1</v>
      </c>
      <c r="AA477">
        <v>9</v>
      </c>
      <c r="AE477">
        <v>1</v>
      </c>
      <c r="AF477">
        <v>1</v>
      </c>
      <c r="AG477">
        <v>1</v>
      </c>
      <c r="AH477">
        <v>2</v>
      </c>
      <c r="AJ477">
        <v>1</v>
      </c>
      <c r="AO477">
        <v>3</v>
      </c>
      <c r="AQ477">
        <v>1</v>
      </c>
      <c r="AT477">
        <v>1</v>
      </c>
      <c r="BC477">
        <v>1</v>
      </c>
      <c r="BE477" t="s">
        <v>66</v>
      </c>
      <c r="BF477">
        <f>VLOOKUP($C477,'TIPI Scoring'!$C$1:$AB$1213,22,FALSE)</f>
        <v>4.5</v>
      </c>
      <c r="BG477">
        <f>VLOOKUP($C477,'TIPI Scoring'!$C$1:$AB$1213,23,FALSE)</f>
        <v>5</v>
      </c>
      <c r="BH477">
        <f>VLOOKUP($C477,'TIPI Scoring'!$C$1:$AB$1213,24,FALSE)</f>
        <v>4</v>
      </c>
      <c r="BI477">
        <f>VLOOKUP($C477,'TIPI Scoring'!$C$1:$AB$1213,25,FALSE)</f>
        <v>3.5</v>
      </c>
      <c r="BJ477">
        <f>VLOOKUP($C477,'TIPI Scoring'!$C$1:$AB$1213,26,FALSE)</f>
        <v>4.5</v>
      </c>
      <c r="BK477" t="s">
        <v>1650</v>
      </c>
      <c r="BL477" t="s">
        <v>1651</v>
      </c>
      <c r="BM477" t="s">
        <v>1649</v>
      </c>
      <c r="BN477" t="s">
        <v>1651</v>
      </c>
      <c r="BO477" t="s">
        <v>1651</v>
      </c>
      <c r="BP477">
        <v>1</v>
      </c>
    </row>
    <row r="478" spans="1:68" x14ac:dyDescent="0.2">
      <c r="A478">
        <v>477</v>
      </c>
      <c r="B478" s="2">
        <v>44096.561342592591</v>
      </c>
      <c r="C478" t="s">
        <v>637</v>
      </c>
      <c r="D478">
        <v>35</v>
      </c>
      <c r="E478">
        <v>15</v>
      </c>
      <c r="F478">
        <v>1</v>
      </c>
      <c r="G478">
        <v>1</v>
      </c>
      <c r="H478">
        <v>2</v>
      </c>
      <c r="I478">
        <v>0</v>
      </c>
      <c r="J478">
        <v>1</v>
      </c>
      <c r="L478">
        <v>1</v>
      </c>
      <c r="M478">
        <v>3</v>
      </c>
      <c r="N478">
        <v>2</v>
      </c>
      <c r="O478">
        <v>5</v>
      </c>
      <c r="P478">
        <v>2</v>
      </c>
      <c r="Q478">
        <v>3</v>
      </c>
      <c r="R478">
        <v>6</v>
      </c>
      <c r="S478">
        <v>6</v>
      </c>
      <c r="T478">
        <v>3</v>
      </c>
      <c r="U478">
        <v>7</v>
      </c>
      <c r="V478">
        <v>5</v>
      </c>
      <c r="W478">
        <v>3</v>
      </c>
      <c r="X478">
        <v>1</v>
      </c>
      <c r="Y478">
        <v>2017</v>
      </c>
      <c r="Z478">
        <v>1</v>
      </c>
      <c r="AA478">
        <v>2</v>
      </c>
      <c r="AE478">
        <v>3</v>
      </c>
      <c r="AF478">
        <v>1</v>
      </c>
      <c r="AG478">
        <v>2</v>
      </c>
      <c r="AH478">
        <v>3</v>
      </c>
      <c r="AI478">
        <v>1</v>
      </c>
      <c r="AJ478">
        <v>1</v>
      </c>
      <c r="AO478">
        <v>1</v>
      </c>
      <c r="AP478">
        <v>1</v>
      </c>
      <c r="AU478">
        <v>1</v>
      </c>
      <c r="AV478">
        <v>1</v>
      </c>
      <c r="BA478">
        <v>1</v>
      </c>
      <c r="BE478" t="s">
        <v>63</v>
      </c>
      <c r="BF478">
        <f>VLOOKUP($C478,'TIPI Scoring'!$C$1:$AB$1213,22,FALSE)</f>
        <v>5</v>
      </c>
      <c r="BG478">
        <f>VLOOKUP($C478,'TIPI Scoring'!$C$1:$AB$1213,23,FALSE)</f>
        <v>6.5</v>
      </c>
      <c r="BH478">
        <f>VLOOKUP($C478,'TIPI Scoring'!$C$1:$AB$1213,24,FALSE)</f>
        <v>3</v>
      </c>
      <c r="BI478">
        <f>VLOOKUP($C478,'TIPI Scoring'!$C$1:$AB$1213,25,FALSE)</f>
        <v>2.5</v>
      </c>
      <c r="BJ478">
        <f>VLOOKUP($C478,'TIPI Scoring'!$C$1:$AB$1213,26,FALSE)</f>
        <v>6.5</v>
      </c>
      <c r="BK478" t="s">
        <v>1650</v>
      </c>
      <c r="BL478" t="s">
        <v>1648</v>
      </c>
      <c r="BM478" t="s">
        <v>1649</v>
      </c>
      <c r="BN478" t="s">
        <v>1649</v>
      </c>
      <c r="BO478" t="s">
        <v>1648</v>
      </c>
      <c r="BP478">
        <v>7</v>
      </c>
    </row>
    <row r="479" spans="1:68" x14ac:dyDescent="0.2">
      <c r="A479">
        <v>478</v>
      </c>
      <c r="B479" s="2">
        <v>44096.561516203707</v>
      </c>
      <c r="C479" t="s">
        <v>638</v>
      </c>
      <c r="D479">
        <v>35</v>
      </c>
      <c r="E479">
        <v>32</v>
      </c>
      <c r="F479">
        <v>1</v>
      </c>
      <c r="G479">
        <v>1</v>
      </c>
      <c r="H479">
        <v>2</v>
      </c>
      <c r="I479">
        <v>2</v>
      </c>
      <c r="J479">
        <v>1</v>
      </c>
      <c r="L479">
        <v>1</v>
      </c>
      <c r="M479">
        <v>30</v>
      </c>
      <c r="N479">
        <v>2</v>
      </c>
      <c r="O479">
        <v>6</v>
      </c>
      <c r="P479">
        <v>6</v>
      </c>
      <c r="Q479">
        <v>4</v>
      </c>
      <c r="R479">
        <v>1</v>
      </c>
      <c r="S479">
        <v>7</v>
      </c>
      <c r="T479">
        <v>6</v>
      </c>
      <c r="U479">
        <v>6</v>
      </c>
      <c r="V479">
        <v>1</v>
      </c>
      <c r="W479">
        <v>6</v>
      </c>
      <c r="X479">
        <v>1</v>
      </c>
      <c r="Y479">
        <v>2019</v>
      </c>
      <c r="Z479">
        <v>1</v>
      </c>
      <c r="AA479">
        <v>10</v>
      </c>
      <c r="AE479">
        <v>1</v>
      </c>
      <c r="AF479">
        <v>1</v>
      </c>
      <c r="AG479">
        <v>1</v>
      </c>
      <c r="AH479">
        <v>3</v>
      </c>
      <c r="AM479">
        <v>1</v>
      </c>
      <c r="AO479">
        <v>5</v>
      </c>
      <c r="AQ479">
        <v>1</v>
      </c>
      <c r="AR479">
        <v>1</v>
      </c>
      <c r="AW479">
        <v>1</v>
      </c>
      <c r="BA479">
        <v>1</v>
      </c>
      <c r="BE479" t="s">
        <v>58</v>
      </c>
      <c r="BF479">
        <f>VLOOKUP($C479,'TIPI Scoring'!$C$1:$AB$1213,22,FALSE)</f>
        <v>4</v>
      </c>
      <c r="BG479">
        <f>VLOOKUP($C479,'TIPI Scoring'!$C$1:$AB$1213,23,FALSE)</f>
        <v>4</v>
      </c>
      <c r="BH479">
        <f>VLOOKUP($C479,'TIPI Scoring'!$C$1:$AB$1213,24,FALSE)</f>
        <v>5.5</v>
      </c>
      <c r="BI479">
        <f>VLOOKUP($C479,'TIPI Scoring'!$C$1:$AB$1213,25,FALSE)</f>
        <v>6.5</v>
      </c>
      <c r="BJ479">
        <f>VLOOKUP($C479,'TIPI Scoring'!$C$1:$AB$1213,26,FALSE)</f>
        <v>7</v>
      </c>
      <c r="BK479" t="s">
        <v>1651</v>
      </c>
      <c r="BL479" t="s">
        <v>1649</v>
      </c>
      <c r="BM479" t="s">
        <v>1650</v>
      </c>
      <c r="BN479" t="s">
        <v>1648</v>
      </c>
      <c r="BO479" t="s">
        <v>1648</v>
      </c>
      <c r="BP479">
        <v>3</v>
      </c>
    </row>
    <row r="480" spans="1:68" x14ac:dyDescent="0.2">
      <c r="A480">
        <v>479</v>
      </c>
      <c r="B480" s="2">
        <v>44096.562037037038</v>
      </c>
      <c r="C480" t="s">
        <v>639</v>
      </c>
      <c r="D480">
        <v>35</v>
      </c>
      <c r="E480">
        <v>32</v>
      </c>
      <c r="F480">
        <v>2</v>
      </c>
      <c r="G480">
        <v>1</v>
      </c>
      <c r="H480">
        <v>1</v>
      </c>
      <c r="I480">
        <v>1</v>
      </c>
      <c r="J480">
        <v>1</v>
      </c>
      <c r="L480">
        <v>1</v>
      </c>
      <c r="M480">
        <v>20</v>
      </c>
      <c r="N480">
        <v>1</v>
      </c>
      <c r="O480">
        <v>6</v>
      </c>
      <c r="P480">
        <v>6</v>
      </c>
      <c r="Q480">
        <v>6</v>
      </c>
      <c r="R480">
        <v>5</v>
      </c>
      <c r="S480">
        <v>6</v>
      </c>
      <c r="T480">
        <v>6</v>
      </c>
      <c r="U480">
        <v>6</v>
      </c>
      <c r="V480">
        <v>5</v>
      </c>
      <c r="W480">
        <v>5</v>
      </c>
      <c r="X480">
        <v>6</v>
      </c>
      <c r="Y480">
        <v>2000</v>
      </c>
      <c r="Z480">
        <v>1</v>
      </c>
      <c r="AA480">
        <v>1</v>
      </c>
      <c r="AE480">
        <v>1</v>
      </c>
      <c r="AF480">
        <v>1</v>
      </c>
      <c r="AG480">
        <v>1</v>
      </c>
      <c r="AH480">
        <v>1</v>
      </c>
      <c r="AJ480">
        <v>1</v>
      </c>
      <c r="AO480">
        <v>1</v>
      </c>
      <c r="AQ480">
        <v>1</v>
      </c>
      <c r="AT480">
        <v>1</v>
      </c>
      <c r="AX480">
        <v>1</v>
      </c>
      <c r="AZ480">
        <v>1</v>
      </c>
      <c r="BA480">
        <v>1</v>
      </c>
      <c r="BE480" t="s">
        <v>58</v>
      </c>
      <c r="BF480">
        <f>VLOOKUP($C480,'TIPI Scoring'!$C$1:$AB$1213,22,FALSE)</f>
        <v>4</v>
      </c>
      <c r="BG480">
        <f>VLOOKUP($C480,'TIPI Scoring'!$C$1:$AB$1213,23,FALSE)</f>
        <v>4</v>
      </c>
      <c r="BH480">
        <f>VLOOKUP($C480,'TIPI Scoring'!$C$1:$AB$1213,24,FALSE)</f>
        <v>4.5</v>
      </c>
      <c r="BI480">
        <f>VLOOKUP($C480,'TIPI Scoring'!$C$1:$AB$1213,25,FALSE)</f>
        <v>4</v>
      </c>
      <c r="BJ480">
        <f>VLOOKUP($C480,'TIPI Scoring'!$C$1:$AB$1213,26,FALSE)</f>
        <v>4</v>
      </c>
      <c r="BK480" t="s">
        <v>1651</v>
      </c>
      <c r="BL480" t="s">
        <v>1649</v>
      </c>
      <c r="BM480" t="s">
        <v>1651</v>
      </c>
      <c r="BN480" t="s">
        <v>1651</v>
      </c>
      <c r="BO480" t="s">
        <v>1649</v>
      </c>
      <c r="BP480">
        <v>1</v>
      </c>
    </row>
    <row r="481" spans="1:68" x14ac:dyDescent="0.2">
      <c r="A481">
        <v>480</v>
      </c>
      <c r="B481" s="2">
        <v>44096.563900462963</v>
      </c>
      <c r="C481" t="s">
        <v>640</v>
      </c>
      <c r="D481">
        <v>48</v>
      </c>
      <c r="E481">
        <v>32</v>
      </c>
      <c r="F481">
        <v>1</v>
      </c>
      <c r="G481">
        <v>1</v>
      </c>
      <c r="H481">
        <v>2</v>
      </c>
      <c r="I481">
        <v>2</v>
      </c>
      <c r="J481">
        <v>1</v>
      </c>
      <c r="L481">
        <v>2</v>
      </c>
      <c r="M481">
        <v>8</v>
      </c>
      <c r="N481">
        <v>2</v>
      </c>
      <c r="O481">
        <v>7</v>
      </c>
      <c r="P481">
        <v>2</v>
      </c>
      <c r="Q481">
        <v>6</v>
      </c>
      <c r="R481">
        <v>2</v>
      </c>
      <c r="S481">
        <v>7</v>
      </c>
      <c r="T481">
        <v>7</v>
      </c>
      <c r="U481">
        <v>6</v>
      </c>
      <c r="V481">
        <v>2</v>
      </c>
      <c r="W481">
        <v>6</v>
      </c>
      <c r="X481">
        <v>2</v>
      </c>
      <c r="Y481">
        <v>2018</v>
      </c>
      <c r="Z481">
        <v>1</v>
      </c>
      <c r="AA481">
        <v>1</v>
      </c>
      <c r="AE481">
        <v>3</v>
      </c>
      <c r="AF481">
        <v>1</v>
      </c>
      <c r="AG481">
        <v>1</v>
      </c>
      <c r="AH481">
        <v>3</v>
      </c>
      <c r="AI481">
        <v>1</v>
      </c>
      <c r="AJ481">
        <v>1</v>
      </c>
      <c r="AO481">
        <v>5</v>
      </c>
      <c r="AP481">
        <v>1</v>
      </c>
      <c r="AR481">
        <v>1</v>
      </c>
      <c r="AS481">
        <v>1</v>
      </c>
      <c r="AZ481">
        <v>1</v>
      </c>
      <c r="BA481">
        <v>1</v>
      </c>
      <c r="BB481">
        <v>1</v>
      </c>
      <c r="BE481" t="s">
        <v>58</v>
      </c>
      <c r="BF481">
        <f>VLOOKUP($C481,'TIPI Scoring'!$C$1:$AB$1213,22,FALSE)</f>
        <v>4</v>
      </c>
      <c r="BG481">
        <f>VLOOKUP($C481,'TIPI Scoring'!$C$1:$AB$1213,23,FALSE)</f>
        <v>6</v>
      </c>
      <c r="BH481">
        <f>VLOOKUP($C481,'TIPI Scoring'!$C$1:$AB$1213,24,FALSE)</f>
        <v>6</v>
      </c>
      <c r="BI481">
        <f>VLOOKUP($C481,'TIPI Scoring'!$C$1:$AB$1213,25,FALSE)</f>
        <v>6</v>
      </c>
      <c r="BJ481">
        <f>VLOOKUP($C481,'TIPI Scoring'!$C$1:$AB$1213,26,FALSE)</f>
        <v>6.5</v>
      </c>
      <c r="BK481" t="s">
        <v>1651</v>
      </c>
      <c r="BL481" t="s">
        <v>1650</v>
      </c>
      <c r="BM481" t="s">
        <v>1650</v>
      </c>
      <c r="BN481" t="s">
        <v>1650</v>
      </c>
      <c r="BO481" t="s">
        <v>1648</v>
      </c>
      <c r="BP481">
        <v>8</v>
      </c>
    </row>
    <row r="482" spans="1:68" x14ac:dyDescent="0.2">
      <c r="A482">
        <v>481</v>
      </c>
      <c r="B482" s="2">
        <v>44096.565138888887</v>
      </c>
      <c r="C482" t="s">
        <v>641</v>
      </c>
      <c r="D482">
        <v>42</v>
      </c>
      <c r="E482">
        <v>10</v>
      </c>
      <c r="F482">
        <v>1</v>
      </c>
      <c r="G482">
        <v>1</v>
      </c>
      <c r="H482">
        <v>1</v>
      </c>
      <c r="I482">
        <v>0</v>
      </c>
      <c r="J482">
        <v>2</v>
      </c>
      <c r="L482">
        <v>1</v>
      </c>
      <c r="M482">
        <v>0</v>
      </c>
      <c r="N482">
        <v>1</v>
      </c>
      <c r="O482">
        <v>6</v>
      </c>
      <c r="P482">
        <v>6</v>
      </c>
      <c r="Q482">
        <v>7</v>
      </c>
      <c r="R482">
        <v>6</v>
      </c>
      <c r="S482">
        <v>6</v>
      </c>
      <c r="T482">
        <v>6</v>
      </c>
      <c r="U482">
        <v>7</v>
      </c>
      <c r="V482">
        <v>6</v>
      </c>
      <c r="W482">
        <v>6</v>
      </c>
      <c r="X482">
        <v>6</v>
      </c>
      <c r="Y482">
        <v>2018</v>
      </c>
      <c r="Z482">
        <v>1</v>
      </c>
      <c r="AA482">
        <v>1</v>
      </c>
      <c r="AE482">
        <v>1</v>
      </c>
      <c r="AF482">
        <v>1</v>
      </c>
      <c r="AG482">
        <v>1</v>
      </c>
      <c r="AH482">
        <v>1</v>
      </c>
      <c r="AJ482">
        <v>1</v>
      </c>
      <c r="AO482">
        <v>2</v>
      </c>
      <c r="AQ482">
        <v>1</v>
      </c>
      <c r="AS482">
        <v>1</v>
      </c>
      <c r="AT482">
        <v>1</v>
      </c>
      <c r="BA482">
        <v>1</v>
      </c>
      <c r="BE482" t="s">
        <v>61</v>
      </c>
      <c r="BF482">
        <f>VLOOKUP($C482,'TIPI Scoring'!$C$1:$AB$1213,22,FALSE)</f>
        <v>4</v>
      </c>
      <c r="BG482">
        <f>VLOOKUP($C482,'TIPI Scoring'!$C$1:$AB$1213,23,FALSE)</f>
        <v>4.5</v>
      </c>
      <c r="BH482">
        <f>VLOOKUP($C482,'TIPI Scoring'!$C$1:$AB$1213,24,FALSE)</f>
        <v>4.5</v>
      </c>
      <c r="BI482">
        <f>VLOOKUP($C482,'TIPI Scoring'!$C$1:$AB$1213,25,FALSE)</f>
        <v>4</v>
      </c>
      <c r="BJ482">
        <f>VLOOKUP($C482,'TIPI Scoring'!$C$1:$AB$1213,26,FALSE)</f>
        <v>4</v>
      </c>
      <c r="BK482" t="s">
        <v>1651</v>
      </c>
      <c r="BL482" t="s">
        <v>1651</v>
      </c>
      <c r="BM482" t="s">
        <v>1651</v>
      </c>
      <c r="BN482" t="s">
        <v>1651</v>
      </c>
      <c r="BO482" t="s">
        <v>1649</v>
      </c>
      <c r="BP482">
        <v>1</v>
      </c>
    </row>
    <row r="483" spans="1:68" x14ac:dyDescent="0.2">
      <c r="A483">
        <v>482</v>
      </c>
      <c r="B483" s="2">
        <v>44096.565625000003</v>
      </c>
      <c r="C483" t="s">
        <v>642</v>
      </c>
      <c r="D483">
        <v>35</v>
      </c>
      <c r="E483">
        <v>5</v>
      </c>
      <c r="F483">
        <v>1</v>
      </c>
      <c r="G483">
        <v>1</v>
      </c>
      <c r="H483">
        <v>2</v>
      </c>
      <c r="I483">
        <v>2</v>
      </c>
      <c r="J483">
        <v>1</v>
      </c>
      <c r="L483">
        <v>1</v>
      </c>
      <c r="M483">
        <v>10</v>
      </c>
      <c r="N483">
        <v>1</v>
      </c>
      <c r="O483">
        <v>7</v>
      </c>
      <c r="P483">
        <v>7</v>
      </c>
      <c r="Q483">
        <v>7</v>
      </c>
      <c r="R483">
        <v>6</v>
      </c>
      <c r="S483">
        <v>6</v>
      </c>
      <c r="T483">
        <v>7</v>
      </c>
      <c r="U483">
        <v>7</v>
      </c>
      <c r="V483">
        <v>7</v>
      </c>
      <c r="W483">
        <v>6</v>
      </c>
      <c r="X483">
        <v>6</v>
      </c>
      <c r="Y483">
        <v>1985</v>
      </c>
      <c r="Z483">
        <v>1</v>
      </c>
      <c r="AA483">
        <v>1</v>
      </c>
      <c r="AE483">
        <v>1</v>
      </c>
      <c r="AF483">
        <v>1</v>
      </c>
      <c r="AG483">
        <v>1</v>
      </c>
      <c r="AH483">
        <v>2</v>
      </c>
      <c r="AI483">
        <v>1</v>
      </c>
      <c r="AK483">
        <v>1</v>
      </c>
      <c r="AO483">
        <v>2</v>
      </c>
      <c r="AP483">
        <v>1</v>
      </c>
      <c r="AQ483">
        <v>1</v>
      </c>
      <c r="AV483">
        <v>1</v>
      </c>
      <c r="AZ483">
        <v>1</v>
      </c>
      <c r="BC483">
        <v>1</v>
      </c>
      <c r="BE483" t="s">
        <v>66</v>
      </c>
      <c r="BF483">
        <f>VLOOKUP($C483,'TIPI Scoring'!$C$1:$AB$1213,22,FALSE)</f>
        <v>4</v>
      </c>
      <c r="BG483">
        <f>VLOOKUP($C483,'TIPI Scoring'!$C$1:$AB$1213,23,FALSE)</f>
        <v>4</v>
      </c>
      <c r="BH483">
        <f>VLOOKUP($C483,'TIPI Scoring'!$C$1:$AB$1213,24,FALSE)</f>
        <v>4</v>
      </c>
      <c r="BI483">
        <f>VLOOKUP($C483,'TIPI Scoring'!$C$1:$AB$1213,25,FALSE)</f>
        <v>4</v>
      </c>
      <c r="BJ483">
        <f>VLOOKUP($C483,'TIPI Scoring'!$C$1:$AB$1213,26,FALSE)</f>
        <v>4</v>
      </c>
      <c r="BK483" t="s">
        <v>1651</v>
      </c>
      <c r="BL483" t="s">
        <v>1649</v>
      </c>
      <c r="BM483" t="s">
        <v>1649</v>
      </c>
      <c r="BN483" t="s">
        <v>1651</v>
      </c>
      <c r="BO483" t="s">
        <v>1649</v>
      </c>
      <c r="BP483">
        <v>1</v>
      </c>
    </row>
    <row r="484" spans="1:68" x14ac:dyDescent="0.2">
      <c r="A484">
        <v>483</v>
      </c>
      <c r="B484" s="2">
        <v>44096.566921296297</v>
      </c>
      <c r="C484" t="s">
        <v>643</v>
      </c>
      <c r="D484">
        <v>30</v>
      </c>
      <c r="E484">
        <v>9</v>
      </c>
      <c r="F484">
        <v>1</v>
      </c>
      <c r="G484">
        <v>1</v>
      </c>
      <c r="H484">
        <v>2</v>
      </c>
      <c r="I484">
        <v>1</v>
      </c>
      <c r="J484">
        <v>2</v>
      </c>
      <c r="L484">
        <v>1</v>
      </c>
      <c r="M484">
        <v>10</v>
      </c>
      <c r="N484">
        <v>1</v>
      </c>
      <c r="O484">
        <v>5</v>
      </c>
      <c r="P484">
        <v>5</v>
      </c>
      <c r="Q484">
        <v>4</v>
      </c>
      <c r="R484">
        <v>5</v>
      </c>
      <c r="S484">
        <v>4</v>
      </c>
      <c r="T484">
        <v>6</v>
      </c>
      <c r="U484">
        <v>4</v>
      </c>
      <c r="V484">
        <v>5</v>
      </c>
      <c r="W484">
        <v>6</v>
      </c>
      <c r="X484">
        <v>5</v>
      </c>
      <c r="Y484">
        <v>2010</v>
      </c>
      <c r="Z484">
        <v>2</v>
      </c>
      <c r="AA484">
        <v>3</v>
      </c>
      <c r="AE484">
        <v>1</v>
      </c>
      <c r="AF484">
        <v>1</v>
      </c>
      <c r="AG484">
        <v>2</v>
      </c>
      <c r="AH484">
        <v>2</v>
      </c>
      <c r="AJ484">
        <v>1</v>
      </c>
      <c r="AL484">
        <v>1</v>
      </c>
      <c r="AO484">
        <v>4</v>
      </c>
      <c r="AQ484">
        <v>1</v>
      </c>
      <c r="AT484">
        <v>1</v>
      </c>
      <c r="BA484">
        <v>1</v>
      </c>
      <c r="BC484">
        <v>1</v>
      </c>
      <c r="BE484" t="s">
        <v>61</v>
      </c>
      <c r="BF484">
        <f>VLOOKUP($C484,'TIPI Scoring'!$C$1:$AB$1213,22,FALSE)</f>
        <v>3.5</v>
      </c>
      <c r="BG484">
        <f>VLOOKUP($C484,'TIPI Scoring'!$C$1:$AB$1213,23,FALSE)</f>
        <v>3.5</v>
      </c>
      <c r="BH484">
        <f>VLOOKUP($C484,'TIPI Scoring'!$C$1:$AB$1213,24,FALSE)</f>
        <v>3.5</v>
      </c>
      <c r="BI484">
        <f>VLOOKUP($C484,'TIPI Scoring'!$C$1:$AB$1213,25,FALSE)</f>
        <v>4.5</v>
      </c>
      <c r="BJ484">
        <f>VLOOKUP($C484,'TIPI Scoring'!$C$1:$AB$1213,26,FALSE)</f>
        <v>3.5</v>
      </c>
      <c r="BK484" t="s">
        <v>1651</v>
      </c>
      <c r="BL484" t="s">
        <v>1649</v>
      </c>
      <c r="BM484" t="s">
        <v>1649</v>
      </c>
      <c r="BN484" t="s">
        <v>1651</v>
      </c>
      <c r="BO484" t="s">
        <v>1649</v>
      </c>
      <c r="BP484">
        <v>1</v>
      </c>
    </row>
    <row r="485" spans="1:68" x14ac:dyDescent="0.2">
      <c r="A485">
        <v>484</v>
      </c>
      <c r="B485" s="2">
        <v>44096.567002314812</v>
      </c>
      <c r="C485" t="s">
        <v>644</v>
      </c>
      <c r="D485">
        <v>45</v>
      </c>
      <c r="E485">
        <v>5</v>
      </c>
      <c r="F485">
        <v>1</v>
      </c>
      <c r="G485">
        <v>1</v>
      </c>
      <c r="H485">
        <v>4</v>
      </c>
      <c r="I485">
        <v>2</v>
      </c>
      <c r="J485">
        <v>1</v>
      </c>
      <c r="L485">
        <v>1</v>
      </c>
      <c r="M485">
        <v>4</v>
      </c>
      <c r="N485">
        <v>1</v>
      </c>
      <c r="O485">
        <v>6</v>
      </c>
      <c r="P485">
        <v>7</v>
      </c>
      <c r="Q485">
        <v>6</v>
      </c>
      <c r="R485">
        <v>7</v>
      </c>
      <c r="S485">
        <v>7</v>
      </c>
      <c r="T485">
        <v>7</v>
      </c>
      <c r="U485">
        <v>7</v>
      </c>
      <c r="V485">
        <v>7</v>
      </c>
      <c r="W485">
        <v>6</v>
      </c>
      <c r="X485">
        <v>6</v>
      </c>
      <c r="Y485">
        <v>2018</v>
      </c>
      <c r="Z485">
        <v>2</v>
      </c>
      <c r="AA485">
        <v>1</v>
      </c>
      <c r="AE485">
        <v>1</v>
      </c>
      <c r="AF485">
        <v>1</v>
      </c>
      <c r="AG485">
        <v>1</v>
      </c>
      <c r="AH485">
        <v>1</v>
      </c>
      <c r="AI485">
        <v>1</v>
      </c>
      <c r="AJ485">
        <v>1</v>
      </c>
      <c r="AL485">
        <v>1</v>
      </c>
      <c r="AM485">
        <v>1</v>
      </c>
      <c r="AO485">
        <v>1</v>
      </c>
      <c r="AP485">
        <v>1</v>
      </c>
      <c r="AU485">
        <v>1</v>
      </c>
      <c r="AW485">
        <v>1</v>
      </c>
      <c r="AZ485">
        <v>1</v>
      </c>
      <c r="BA485">
        <v>1</v>
      </c>
      <c r="BB485">
        <v>1</v>
      </c>
      <c r="BE485" t="s">
        <v>66</v>
      </c>
      <c r="BF485">
        <f>VLOOKUP($C485,'TIPI Scoring'!$C$1:$AB$1213,22,FALSE)</f>
        <v>3.5</v>
      </c>
      <c r="BG485">
        <f>VLOOKUP($C485,'TIPI Scoring'!$C$1:$AB$1213,23,FALSE)</f>
        <v>4</v>
      </c>
      <c r="BH485">
        <f>VLOOKUP($C485,'TIPI Scoring'!$C$1:$AB$1213,24,FALSE)</f>
        <v>3.5</v>
      </c>
      <c r="BI485">
        <f>VLOOKUP($C485,'TIPI Scoring'!$C$1:$AB$1213,25,FALSE)</f>
        <v>3.5</v>
      </c>
      <c r="BJ485">
        <f>VLOOKUP($C485,'TIPI Scoring'!$C$1:$AB$1213,26,FALSE)</f>
        <v>4.5</v>
      </c>
      <c r="BK485" t="s">
        <v>1651</v>
      </c>
      <c r="BL485" t="s">
        <v>1649</v>
      </c>
      <c r="BM485" t="s">
        <v>1649</v>
      </c>
      <c r="BN485" t="s">
        <v>1651</v>
      </c>
      <c r="BO485" t="s">
        <v>1651</v>
      </c>
      <c r="BP485">
        <v>1</v>
      </c>
    </row>
    <row r="486" spans="1:68" x14ac:dyDescent="0.2">
      <c r="A486">
        <v>485</v>
      </c>
      <c r="B486" s="2">
        <v>44096.567280092589</v>
      </c>
      <c r="C486" t="s">
        <v>645</v>
      </c>
      <c r="D486">
        <v>61</v>
      </c>
      <c r="E486">
        <v>41</v>
      </c>
      <c r="F486">
        <v>1</v>
      </c>
      <c r="G486">
        <v>1</v>
      </c>
      <c r="H486">
        <v>2</v>
      </c>
      <c r="I486">
        <v>0</v>
      </c>
      <c r="J486">
        <v>1</v>
      </c>
      <c r="L486">
        <v>1</v>
      </c>
      <c r="M486">
        <v>23</v>
      </c>
      <c r="N486">
        <v>2</v>
      </c>
      <c r="O486">
        <v>5</v>
      </c>
      <c r="P486">
        <v>5</v>
      </c>
      <c r="Q486">
        <v>6</v>
      </c>
      <c r="R486">
        <v>5</v>
      </c>
      <c r="S486">
        <v>4</v>
      </c>
      <c r="T486">
        <v>3</v>
      </c>
      <c r="U486">
        <v>4</v>
      </c>
      <c r="V486">
        <v>3</v>
      </c>
      <c r="W486">
        <v>6</v>
      </c>
      <c r="X486">
        <v>4</v>
      </c>
      <c r="Y486">
        <v>2016</v>
      </c>
      <c r="Z486">
        <v>3</v>
      </c>
      <c r="AA486">
        <v>12</v>
      </c>
      <c r="AC486" t="s">
        <v>646</v>
      </c>
      <c r="AE486">
        <v>2</v>
      </c>
      <c r="AF486">
        <v>3</v>
      </c>
      <c r="AG486">
        <v>2</v>
      </c>
      <c r="AH486">
        <v>2</v>
      </c>
      <c r="AN486">
        <v>1</v>
      </c>
      <c r="AO486">
        <v>2</v>
      </c>
      <c r="AP486">
        <v>1</v>
      </c>
      <c r="AX486">
        <v>1</v>
      </c>
      <c r="AY486">
        <v>1</v>
      </c>
      <c r="BD486">
        <v>1</v>
      </c>
      <c r="BE486" t="s">
        <v>63</v>
      </c>
      <c r="BF486">
        <f>VLOOKUP($C486,'TIPI Scoring'!$C$1:$AB$1213,22,FALSE)</f>
        <v>5</v>
      </c>
      <c r="BG486">
        <f>VLOOKUP($C486,'TIPI Scoring'!$C$1:$AB$1213,23,FALSE)</f>
        <v>3.5</v>
      </c>
      <c r="BH486">
        <f>VLOOKUP($C486,'TIPI Scoring'!$C$1:$AB$1213,24,FALSE)</f>
        <v>5.5</v>
      </c>
      <c r="BI486">
        <f>VLOOKUP($C486,'TIPI Scoring'!$C$1:$AB$1213,25,FALSE)</f>
        <v>4.5</v>
      </c>
      <c r="BJ486">
        <f>VLOOKUP($C486,'TIPI Scoring'!$C$1:$AB$1213,26,FALSE)</f>
        <v>4</v>
      </c>
      <c r="BK486" t="s">
        <v>1650</v>
      </c>
      <c r="BL486" t="s">
        <v>1649</v>
      </c>
      <c r="BM486" t="s">
        <v>1650</v>
      </c>
      <c r="BN486" t="s">
        <v>1651</v>
      </c>
      <c r="BO486" t="s">
        <v>1649</v>
      </c>
      <c r="BP486">
        <v>7</v>
      </c>
    </row>
    <row r="487" spans="1:68" x14ac:dyDescent="0.2">
      <c r="A487">
        <v>486</v>
      </c>
      <c r="B487" s="2">
        <v>44096.568067129629</v>
      </c>
      <c r="C487" t="s">
        <v>647</v>
      </c>
      <c r="D487">
        <v>35</v>
      </c>
      <c r="E487">
        <v>1</v>
      </c>
      <c r="F487">
        <v>1</v>
      </c>
      <c r="G487">
        <v>1</v>
      </c>
      <c r="H487">
        <v>1</v>
      </c>
      <c r="I487">
        <v>1</v>
      </c>
      <c r="J487">
        <v>1</v>
      </c>
      <c r="L487">
        <v>1</v>
      </c>
      <c r="M487">
        <v>0</v>
      </c>
      <c r="N487">
        <v>1</v>
      </c>
      <c r="O487">
        <v>6</v>
      </c>
      <c r="P487">
        <v>5</v>
      </c>
      <c r="Q487">
        <v>7</v>
      </c>
      <c r="R487">
        <v>6</v>
      </c>
      <c r="S487">
        <v>6</v>
      </c>
      <c r="T487">
        <v>6</v>
      </c>
      <c r="U487">
        <v>7</v>
      </c>
      <c r="V487">
        <v>6</v>
      </c>
      <c r="W487">
        <v>5</v>
      </c>
      <c r="X487">
        <v>7</v>
      </c>
      <c r="Y487">
        <v>2012</v>
      </c>
      <c r="Z487">
        <v>1</v>
      </c>
      <c r="AA487">
        <v>1</v>
      </c>
      <c r="AE487">
        <v>1</v>
      </c>
      <c r="AF487">
        <v>1</v>
      </c>
      <c r="AG487">
        <v>1</v>
      </c>
      <c r="AH487">
        <v>1</v>
      </c>
      <c r="AI487">
        <v>1</v>
      </c>
      <c r="AJ487">
        <v>1</v>
      </c>
      <c r="AO487">
        <v>1</v>
      </c>
      <c r="AP487">
        <v>1</v>
      </c>
      <c r="AR487">
        <v>1</v>
      </c>
      <c r="AS487">
        <v>1</v>
      </c>
      <c r="AZ487">
        <v>1</v>
      </c>
      <c r="BA487">
        <v>1</v>
      </c>
      <c r="BE487" t="s">
        <v>61</v>
      </c>
      <c r="BF487">
        <f>VLOOKUP($C487,'TIPI Scoring'!$C$1:$AB$1213,22,FALSE)</f>
        <v>4</v>
      </c>
      <c r="BG487">
        <f>VLOOKUP($C487,'TIPI Scoring'!$C$1:$AB$1213,23,FALSE)</f>
        <v>5</v>
      </c>
      <c r="BH487">
        <f>VLOOKUP($C487,'TIPI Scoring'!$C$1:$AB$1213,24,FALSE)</f>
        <v>4.5</v>
      </c>
      <c r="BI487">
        <f>VLOOKUP($C487,'TIPI Scoring'!$C$1:$AB$1213,25,FALSE)</f>
        <v>3.5</v>
      </c>
      <c r="BJ487">
        <f>VLOOKUP($C487,'TIPI Scoring'!$C$1:$AB$1213,26,FALSE)</f>
        <v>3.5</v>
      </c>
      <c r="BK487" t="s">
        <v>1651</v>
      </c>
      <c r="BL487" t="s">
        <v>1651</v>
      </c>
      <c r="BM487" t="s">
        <v>1651</v>
      </c>
      <c r="BN487" t="s">
        <v>1651</v>
      </c>
      <c r="BO487" t="s">
        <v>1649</v>
      </c>
      <c r="BP487">
        <v>1</v>
      </c>
    </row>
    <row r="488" spans="1:68" x14ac:dyDescent="0.2">
      <c r="A488">
        <v>487</v>
      </c>
      <c r="B488" s="2">
        <v>44096.569189814814</v>
      </c>
      <c r="C488" t="s">
        <v>648</v>
      </c>
      <c r="D488">
        <v>42</v>
      </c>
      <c r="E488">
        <v>32</v>
      </c>
      <c r="F488">
        <v>1</v>
      </c>
      <c r="G488">
        <v>1</v>
      </c>
      <c r="H488">
        <v>2</v>
      </c>
      <c r="I488">
        <v>1</v>
      </c>
      <c r="J488">
        <v>1</v>
      </c>
      <c r="L488">
        <v>1</v>
      </c>
      <c r="M488">
        <v>5</v>
      </c>
      <c r="N488">
        <v>1</v>
      </c>
      <c r="O488">
        <v>7</v>
      </c>
      <c r="P488">
        <v>6</v>
      </c>
      <c r="Q488">
        <v>6</v>
      </c>
      <c r="R488">
        <v>6</v>
      </c>
      <c r="S488">
        <v>7</v>
      </c>
      <c r="T488">
        <v>7</v>
      </c>
      <c r="U488">
        <v>6</v>
      </c>
      <c r="V488">
        <v>7</v>
      </c>
      <c r="W488">
        <v>6</v>
      </c>
      <c r="X488">
        <v>5</v>
      </c>
      <c r="Y488">
        <v>2018</v>
      </c>
      <c r="Z488">
        <v>1</v>
      </c>
      <c r="AA488">
        <v>1</v>
      </c>
      <c r="AE488">
        <v>1</v>
      </c>
      <c r="AF488">
        <v>1</v>
      </c>
      <c r="AG488">
        <v>1</v>
      </c>
      <c r="AH488">
        <v>1</v>
      </c>
      <c r="AI488">
        <v>1</v>
      </c>
      <c r="AJ488">
        <v>1</v>
      </c>
      <c r="AO488">
        <v>3</v>
      </c>
      <c r="AP488">
        <v>1</v>
      </c>
      <c r="AQ488">
        <v>1</v>
      </c>
      <c r="AS488">
        <v>1</v>
      </c>
      <c r="AZ488">
        <v>1</v>
      </c>
      <c r="BB488">
        <v>1</v>
      </c>
      <c r="BC488">
        <v>1</v>
      </c>
      <c r="BE488" t="s">
        <v>58</v>
      </c>
      <c r="BF488">
        <f>VLOOKUP($C488,'TIPI Scoring'!$C$1:$AB$1213,22,FALSE)</f>
        <v>4</v>
      </c>
      <c r="BG488">
        <f>VLOOKUP($C488,'TIPI Scoring'!$C$1:$AB$1213,23,FALSE)</f>
        <v>4</v>
      </c>
      <c r="BH488">
        <f>VLOOKUP($C488,'TIPI Scoring'!$C$1:$AB$1213,24,FALSE)</f>
        <v>3.5</v>
      </c>
      <c r="BI488">
        <f>VLOOKUP($C488,'TIPI Scoring'!$C$1:$AB$1213,25,FALSE)</f>
        <v>4</v>
      </c>
      <c r="BJ488">
        <f>VLOOKUP($C488,'TIPI Scoring'!$C$1:$AB$1213,26,FALSE)</f>
        <v>5</v>
      </c>
      <c r="BK488" t="s">
        <v>1651</v>
      </c>
      <c r="BL488" t="s">
        <v>1649</v>
      </c>
      <c r="BM488" t="s">
        <v>1649</v>
      </c>
      <c r="BN488" t="s">
        <v>1651</v>
      </c>
      <c r="BO488" t="s">
        <v>1651</v>
      </c>
      <c r="BP488">
        <v>1</v>
      </c>
    </row>
    <row r="489" spans="1:68" x14ac:dyDescent="0.2">
      <c r="A489">
        <v>488</v>
      </c>
      <c r="B489" s="2">
        <v>44096.571006944447</v>
      </c>
      <c r="C489" t="s">
        <v>649</v>
      </c>
      <c r="D489">
        <v>23</v>
      </c>
      <c r="E489">
        <v>13</v>
      </c>
      <c r="F489">
        <v>1</v>
      </c>
      <c r="G489">
        <v>1</v>
      </c>
      <c r="H489">
        <v>3</v>
      </c>
      <c r="I489">
        <v>0</v>
      </c>
      <c r="J489">
        <v>1</v>
      </c>
      <c r="L489">
        <v>1</v>
      </c>
      <c r="M489">
        <v>0</v>
      </c>
      <c r="N489">
        <v>2</v>
      </c>
      <c r="O489">
        <v>6</v>
      </c>
      <c r="P489">
        <v>6</v>
      </c>
      <c r="Q489">
        <v>7</v>
      </c>
      <c r="R489">
        <v>7</v>
      </c>
      <c r="S489">
        <v>7</v>
      </c>
      <c r="T489">
        <v>7</v>
      </c>
      <c r="U489">
        <v>4</v>
      </c>
      <c r="V489">
        <v>7</v>
      </c>
      <c r="W489">
        <v>7</v>
      </c>
      <c r="X489">
        <v>7</v>
      </c>
      <c r="Y489">
        <v>2020</v>
      </c>
      <c r="Z489">
        <v>1</v>
      </c>
      <c r="AA489">
        <v>9</v>
      </c>
      <c r="AE489">
        <v>2</v>
      </c>
      <c r="AF489">
        <v>2</v>
      </c>
      <c r="AG489">
        <v>2</v>
      </c>
      <c r="AH489">
        <v>2</v>
      </c>
      <c r="AI489">
        <v>1</v>
      </c>
      <c r="AM489">
        <v>1</v>
      </c>
      <c r="AO489">
        <v>3</v>
      </c>
      <c r="AP489">
        <v>1</v>
      </c>
      <c r="AS489">
        <v>1</v>
      </c>
      <c r="AU489">
        <v>1</v>
      </c>
      <c r="AZ489">
        <v>1</v>
      </c>
      <c r="BB489">
        <v>1</v>
      </c>
      <c r="BE489" t="s">
        <v>63</v>
      </c>
      <c r="BF489">
        <f>VLOOKUP($C489,'TIPI Scoring'!$C$1:$AB$1213,22,FALSE)</f>
        <v>3.5</v>
      </c>
      <c r="BG489">
        <f>VLOOKUP($C489,'TIPI Scoring'!$C$1:$AB$1213,23,FALSE)</f>
        <v>3</v>
      </c>
      <c r="BH489">
        <f>VLOOKUP($C489,'TIPI Scoring'!$C$1:$AB$1213,24,FALSE)</f>
        <v>4</v>
      </c>
      <c r="BI489">
        <f>VLOOKUP($C489,'TIPI Scoring'!$C$1:$AB$1213,25,FALSE)</f>
        <v>4</v>
      </c>
      <c r="BJ489">
        <f>VLOOKUP($C489,'TIPI Scoring'!$C$1:$AB$1213,26,FALSE)</f>
        <v>4</v>
      </c>
      <c r="BK489" t="s">
        <v>1651</v>
      </c>
      <c r="BL489" t="s">
        <v>1649</v>
      </c>
      <c r="BM489" t="s">
        <v>1649</v>
      </c>
      <c r="BN489" t="s">
        <v>1651</v>
      </c>
      <c r="BO489" t="s">
        <v>1649</v>
      </c>
      <c r="BP489">
        <v>1</v>
      </c>
    </row>
    <row r="490" spans="1:68" x14ac:dyDescent="0.2">
      <c r="A490">
        <v>489</v>
      </c>
      <c r="B490" s="2">
        <v>44096.573634259257</v>
      </c>
      <c r="C490" t="s">
        <v>650</v>
      </c>
      <c r="D490">
        <v>35</v>
      </c>
      <c r="E490">
        <v>5</v>
      </c>
      <c r="F490">
        <v>1</v>
      </c>
      <c r="G490">
        <v>1</v>
      </c>
      <c r="H490">
        <v>2</v>
      </c>
      <c r="I490">
        <v>2</v>
      </c>
      <c r="J490">
        <v>1</v>
      </c>
      <c r="L490">
        <v>1</v>
      </c>
      <c r="M490">
        <v>7</v>
      </c>
      <c r="N490">
        <v>1</v>
      </c>
      <c r="O490">
        <v>5</v>
      </c>
      <c r="P490">
        <v>7</v>
      </c>
      <c r="Q490">
        <v>5</v>
      </c>
      <c r="R490">
        <v>5</v>
      </c>
      <c r="S490">
        <v>6</v>
      </c>
      <c r="T490">
        <v>5</v>
      </c>
      <c r="U490">
        <v>6</v>
      </c>
      <c r="V490">
        <v>3</v>
      </c>
      <c r="W490">
        <v>5</v>
      </c>
      <c r="X490">
        <v>3</v>
      </c>
      <c r="Y490">
        <v>2015</v>
      </c>
      <c r="Z490">
        <v>1</v>
      </c>
      <c r="AA490">
        <v>1</v>
      </c>
      <c r="AE490">
        <v>1</v>
      </c>
      <c r="AF490">
        <v>1</v>
      </c>
      <c r="AG490">
        <v>2</v>
      </c>
      <c r="AH490">
        <v>1</v>
      </c>
      <c r="AI490">
        <v>1</v>
      </c>
      <c r="AO490">
        <v>1</v>
      </c>
      <c r="AQ490">
        <v>1</v>
      </c>
      <c r="AT490">
        <v>1</v>
      </c>
      <c r="AV490">
        <v>1</v>
      </c>
      <c r="AZ490">
        <v>1</v>
      </c>
      <c r="BB490">
        <v>1</v>
      </c>
      <c r="BE490" t="s">
        <v>66</v>
      </c>
      <c r="BF490">
        <f>VLOOKUP($C490,'TIPI Scoring'!$C$1:$AB$1213,22,FALSE)</f>
        <v>4</v>
      </c>
      <c r="BG490">
        <f>VLOOKUP($C490,'TIPI Scoring'!$C$1:$AB$1213,23,FALSE)</f>
        <v>3.5</v>
      </c>
      <c r="BH490">
        <f>VLOOKUP($C490,'TIPI Scoring'!$C$1:$AB$1213,24,FALSE)</f>
        <v>5</v>
      </c>
      <c r="BI490">
        <f>VLOOKUP($C490,'TIPI Scoring'!$C$1:$AB$1213,25,FALSE)</f>
        <v>4</v>
      </c>
      <c r="BJ490">
        <f>VLOOKUP($C490,'TIPI Scoring'!$C$1:$AB$1213,26,FALSE)</f>
        <v>5.5</v>
      </c>
      <c r="BK490" t="s">
        <v>1651</v>
      </c>
      <c r="BL490" t="s">
        <v>1649</v>
      </c>
      <c r="BM490" t="s">
        <v>1651</v>
      </c>
      <c r="BN490" t="s">
        <v>1651</v>
      </c>
      <c r="BO490" t="s">
        <v>1650</v>
      </c>
      <c r="BP490">
        <v>7</v>
      </c>
    </row>
    <row r="491" spans="1:68" x14ac:dyDescent="0.2">
      <c r="A491">
        <v>490</v>
      </c>
      <c r="B491" s="2">
        <v>44096.575300925928</v>
      </c>
      <c r="C491" t="s">
        <v>651</v>
      </c>
      <c r="D491">
        <v>24</v>
      </c>
      <c r="E491">
        <v>10</v>
      </c>
      <c r="F491">
        <v>1</v>
      </c>
      <c r="G491">
        <v>1</v>
      </c>
      <c r="H491">
        <v>2</v>
      </c>
      <c r="I491">
        <v>0</v>
      </c>
      <c r="J491">
        <v>1</v>
      </c>
      <c r="L491">
        <v>1</v>
      </c>
      <c r="M491">
        <v>5</v>
      </c>
      <c r="N491">
        <v>1</v>
      </c>
      <c r="O491">
        <v>3</v>
      </c>
      <c r="P491">
        <v>4</v>
      </c>
      <c r="Q491">
        <v>1</v>
      </c>
      <c r="R491">
        <v>4</v>
      </c>
      <c r="S491">
        <v>5</v>
      </c>
      <c r="T491">
        <v>2</v>
      </c>
      <c r="U491">
        <v>3</v>
      </c>
      <c r="V491">
        <v>3</v>
      </c>
      <c r="W491">
        <v>5</v>
      </c>
      <c r="X491">
        <v>5</v>
      </c>
      <c r="Y491">
        <v>2019</v>
      </c>
      <c r="Z491">
        <v>1</v>
      </c>
      <c r="AA491">
        <v>1</v>
      </c>
      <c r="AE491">
        <v>1</v>
      </c>
      <c r="AF491">
        <v>1</v>
      </c>
      <c r="AG491">
        <v>1</v>
      </c>
      <c r="AH491">
        <v>1</v>
      </c>
      <c r="AJ491">
        <v>1</v>
      </c>
      <c r="AO491">
        <v>1</v>
      </c>
      <c r="AP491">
        <v>1</v>
      </c>
      <c r="AS491">
        <v>1</v>
      </c>
      <c r="AW491">
        <v>1</v>
      </c>
      <c r="AZ491">
        <v>1</v>
      </c>
      <c r="BB491">
        <v>1</v>
      </c>
      <c r="BE491" t="s">
        <v>61</v>
      </c>
      <c r="BF491">
        <f>VLOOKUP($C491,'TIPI Scoring'!$C$1:$AB$1213,22,FALSE)</f>
        <v>4.5</v>
      </c>
      <c r="BG491">
        <f>VLOOKUP($C491,'TIPI Scoring'!$C$1:$AB$1213,23,FALSE)</f>
        <v>3.5</v>
      </c>
      <c r="BH491">
        <f>VLOOKUP($C491,'TIPI Scoring'!$C$1:$AB$1213,24,FALSE)</f>
        <v>3</v>
      </c>
      <c r="BI491">
        <f>VLOOKUP($C491,'TIPI Scoring'!$C$1:$AB$1213,25,FALSE)</f>
        <v>4.5</v>
      </c>
      <c r="BJ491">
        <f>VLOOKUP($C491,'TIPI Scoring'!$C$1:$AB$1213,26,FALSE)</f>
        <v>4</v>
      </c>
      <c r="BK491" t="s">
        <v>1650</v>
      </c>
      <c r="BL491" t="s">
        <v>1649</v>
      </c>
      <c r="BM491" t="s">
        <v>1649</v>
      </c>
      <c r="BN491" t="s">
        <v>1651</v>
      </c>
      <c r="BO491" t="s">
        <v>1649</v>
      </c>
      <c r="BP491">
        <v>1</v>
      </c>
    </row>
    <row r="492" spans="1:68" x14ac:dyDescent="0.2">
      <c r="A492">
        <v>491</v>
      </c>
      <c r="B492" s="2">
        <v>44096.576261574075</v>
      </c>
      <c r="C492" t="s">
        <v>652</v>
      </c>
      <c r="D492">
        <v>25</v>
      </c>
      <c r="E492">
        <v>38</v>
      </c>
      <c r="F492">
        <v>1</v>
      </c>
      <c r="G492">
        <v>1</v>
      </c>
      <c r="H492">
        <v>1</v>
      </c>
      <c r="I492">
        <v>1</v>
      </c>
      <c r="J492">
        <v>1</v>
      </c>
      <c r="L492">
        <v>1</v>
      </c>
      <c r="M492">
        <v>1</v>
      </c>
      <c r="N492">
        <v>1</v>
      </c>
      <c r="O492">
        <v>6</v>
      </c>
      <c r="P492">
        <v>5</v>
      </c>
      <c r="Q492">
        <v>5</v>
      </c>
      <c r="R492">
        <v>3</v>
      </c>
      <c r="S492">
        <v>2</v>
      </c>
      <c r="T492">
        <v>4</v>
      </c>
      <c r="U492">
        <v>5</v>
      </c>
      <c r="V492">
        <v>2</v>
      </c>
      <c r="W492">
        <v>3</v>
      </c>
      <c r="X492">
        <v>2</v>
      </c>
      <c r="Y492">
        <v>1990</v>
      </c>
      <c r="Z492">
        <v>1</v>
      </c>
      <c r="AA492">
        <v>3</v>
      </c>
      <c r="AE492">
        <v>1</v>
      </c>
      <c r="AF492">
        <v>1</v>
      </c>
      <c r="AG492">
        <v>1</v>
      </c>
      <c r="AH492">
        <v>2</v>
      </c>
      <c r="AI492">
        <v>1</v>
      </c>
      <c r="AO492">
        <v>2</v>
      </c>
      <c r="AQ492">
        <v>1</v>
      </c>
      <c r="AU492">
        <v>1</v>
      </c>
      <c r="AW492">
        <v>1</v>
      </c>
      <c r="BA492">
        <v>1</v>
      </c>
      <c r="BE492" t="s">
        <v>58</v>
      </c>
      <c r="BF492">
        <f>VLOOKUP($C492,'TIPI Scoring'!$C$1:$AB$1213,22,FALSE)</f>
        <v>5</v>
      </c>
      <c r="BG492">
        <f>VLOOKUP($C492,'TIPI Scoring'!$C$1:$AB$1213,23,FALSE)</f>
        <v>4</v>
      </c>
      <c r="BH492">
        <f>VLOOKUP($C492,'TIPI Scoring'!$C$1:$AB$1213,24,FALSE)</f>
        <v>5.5</v>
      </c>
      <c r="BI492">
        <f>VLOOKUP($C492,'TIPI Scoring'!$C$1:$AB$1213,25,FALSE)</f>
        <v>4</v>
      </c>
      <c r="BJ492">
        <f>VLOOKUP($C492,'TIPI Scoring'!$C$1:$AB$1213,26,FALSE)</f>
        <v>4</v>
      </c>
      <c r="BK492" t="s">
        <v>1650</v>
      </c>
      <c r="BL492" t="s">
        <v>1649</v>
      </c>
      <c r="BM492" t="s">
        <v>1650</v>
      </c>
      <c r="BN492" t="s">
        <v>1651</v>
      </c>
      <c r="BO492" t="s">
        <v>1649</v>
      </c>
      <c r="BP492">
        <v>7</v>
      </c>
    </row>
    <row r="493" spans="1:68" x14ac:dyDescent="0.2">
      <c r="A493">
        <v>492</v>
      </c>
      <c r="B493" s="2">
        <v>44096.578113425923</v>
      </c>
      <c r="C493" t="s">
        <v>653</v>
      </c>
      <c r="D493">
        <v>75</v>
      </c>
      <c r="E493">
        <v>9</v>
      </c>
      <c r="F493">
        <v>1</v>
      </c>
      <c r="G493">
        <v>1</v>
      </c>
      <c r="H493">
        <v>2</v>
      </c>
      <c r="I493">
        <v>0</v>
      </c>
      <c r="J493">
        <v>4</v>
      </c>
      <c r="L493">
        <v>2</v>
      </c>
      <c r="M493">
        <v>19</v>
      </c>
      <c r="N493">
        <v>2</v>
      </c>
      <c r="O493">
        <v>5</v>
      </c>
      <c r="P493">
        <v>2</v>
      </c>
      <c r="Q493">
        <v>7</v>
      </c>
      <c r="R493">
        <v>2</v>
      </c>
      <c r="S493">
        <v>5</v>
      </c>
      <c r="T493">
        <v>5</v>
      </c>
      <c r="U493">
        <v>3</v>
      </c>
      <c r="V493">
        <v>2</v>
      </c>
      <c r="W493">
        <v>7</v>
      </c>
      <c r="X493">
        <v>3</v>
      </c>
      <c r="Y493">
        <v>2008</v>
      </c>
      <c r="Z493">
        <v>3</v>
      </c>
      <c r="AA493">
        <v>13</v>
      </c>
      <c r="AD493" t="s">
        <v>654</v>
      </c>
      <c r="AE493">
        <v>2</v>
      </c>
      <c r="AF493">
        <v>3</v>
      </c>
      <c r="AG493">
        <v>3</v>
      </c>
      <c r="AH493">
        <v>2</v>
      </c>
      <c r="AI493">
        <v>1</v>
      </c>
      <c r="AJ493">
        <v>1</v>
      </c>
      <c r="AK493">
        <v>1</v>
      </c>
      <c r="AM493">
        <v>1</v>
      </c>
      <c r="AO493">
        <v>2</v>
      </c>
      <c r="AP493">
        <v>1</v>
      </c>
      <c r="AS493">
        <v>1</v>
      </c>
      <c r="AV493">
        <v>1</v>
      </c>
      <c r="AZ493">
        <v>1</v>
      </c>
      <c r="BA493">
        <v>1</v>
      </c>
      <c r="BC493">
        <v>1</v>
      </c>
      <c r="BE493" t="s">
        <v>61</v>
      </c>
      <c r="BF493">
        <f>VLOOKUP($C493,'TIPI Scoring'!$C$1:$AB$1213,22,FALSE)</f>
        <v>4</v>
      </c>
      <c r="BG493">
        <f>VLOOKUP($C493,'TIPI Scoring'!$C$1:$AB$1213,23,FALSE)</f>
        <v>4.5</v>
      </c>
      <c r="BH493">
        <f>VLOOKUP($C493,'TIPI Scoring'!$C$1:$AB$1213,24,FALSE)</f>
        <v>6.5</v>
      </c>
      <c r="BI493">
        <f>VLOOKUP($C493,'TIPI Scoring'!$C$1:$AB$1213,25,FALSE)</f>
        <v>6.5</v>
      </c>
      <c r="BJ493">
        <f>VLOOKUP($C493,'TIPI Scoring'!$C$1:$AB$1213,26,FALSE)</f>
        <v>5</v>
      </c>
      <c r="BK493" t="s">
        <v>1651</v>
      </c>
      <c r="BL493" t="s">
        <v>1651</v>
      </c>
      <c r="BM493" t="s">
        <v>1650</v>
      </c>
      <c r="BN493" t="s">
        <v>1648</v>
      </c>
      <c r="BO493" t="s">
        <v>1651</v>
      </c>
      <c r="BP493">
        <v>3</v>
      </c>
    </row>
    <row r="494" spans="1:68" x14ac:dyDescent="0.2">
      <c r="A494">
        <v>493</v>
      </c>
      <c r="B494" s="2">
        <v>44096.579375000001</v>
      </c>
      <c r="C494" t="s">
        <v>655</v>
      </c>
      <c r="D494">
        <v>26</v>
      </c>
      <c r="E494">
        <v>32</v>
      </c>
      <c r="F494">
        <v>1</v>
      </c>
      <c r="G494">
        <v>1</v>
      </c>
      <c r="H494">
        <v>2</v>
      </c>
      <c r="I494">
        <v>3</v>
      </c>
      <c r="J494">
        <v>1</v>
      </c>
      <c r="L494">
        <v>1</v>
      </c>
      <c r="M494">
        <v>9</v>
      </c>
      <c r="N494">
        <v>1</v>
      </c>
      <c r="O494">
        <v>7</v>
      </c>
      <c r="P494">
        <v>6</v>
      </c>
      <c r="Q494">
        <v>4</v>
      </c>
      <c r="R494">
        <v>6</v>
      </c>
      <c r="S494">
        <v>6</v>
      </c>
      <c r="T494">
        <v>7</v>
      </c>
      <c r="U494">
        <v>6</v>
      </c>
      <c r="V494">
        <v>6</v>
      </c>
      <c r="W494">
        <v>6</v>
      </c>
      <c r="X494">
        <v>5</v>
      </c>
      <c r="Y494">
        <v>2015</v>
      </c>
      <c r="Z494">
        <v>1</v>
      </c>
      <c r="AA494">
        <v>1</v>
      </c>
      <c r="AE494">
        <v>1</v>
      </c>
      <c r="AF494">
        <v>1</v>
      </c>
      <c r="AG494">
        <v>2</v>
      </c>
      <c r="AH494">
        <v>1</v>
      </c>
      <c r="AI494">
        <v>1</v>
      </c>
      <c r="AK494">
        <v>1</v>
      </c>
      <c r="AM494">
        <v>1</v>
      </c>
      <c r="AO494">
        <v>3</v>
      </c>
      <c r="AQ494">
        <v>1</v>
      </c>
      <c r="AT494">
        <v>1</v>
      </c>
      <c r="AV494">
        <v>1</v>
      </c>
      <c r="AZ494">
        <v>1</v>
      </c>
      <c r="BB494">
        <v>1</v>
      </c>
      <c r="BC494">
        <v>1</v>
      </c>
      <c r="BE494" t="s">
        <v>58</v>
      </c>
      <c r="BF494">
        <f>VLOOKUP($C494,'TIPI Scoring'!$C$1:$AB$1213,22,FALSE)</f>
        <v>4</v>
      </c>
      <c r="BG494">
        <f>VLOOKUP($C494,'TIPI Scoring'!$C$1:$AB$1213,23,FALSE)</f>
        <v>4</v>
      </c>
      <c r="BH494">
        <f>VLOOKUP($C494,'TIPI Scoring'!$C$1:$AB$1213,24,FALSE)</f>
        <v>3</v>
      </c>
      <c r="BI494">
        <f>VLOOKUP($C494,'TIPI Scoring'!$C$1:$AB$1213,25,FALSE)</f>
        <v>4</v>
      </c>
      <c r="BJ494">
        <f>VLOOKUP($C494,'TIPI Scoring'!$C$1:$AB$1213,26,FALSE)</f>
        <v>4.5</v>
      </c>
      <c r="BK494" t="s">
        <v>1651</v>
      </c>
      <c r="BL494" t="s">
        <v>1649</v>
      </c>
      <c r="BM494" t="s">
        <v>1649</v>
      </c>
      <c r="BN494" t="s">
        <v>1651</v>
      </c>
      <c r="BO494" t="s">
        <v>1651</v>
      </c>
      <c r="BP494">
        <v>1</v>
      </c>
    </row>
    <row r="495" spans="1:68" x14ac:dyDescent="0.2">
      <c r="A495">
        <v>494</v>
      </c>
      <c r="B495" s="2">
        <v>44096.579432870371</v>
      </c>
      <c r="C495" t="s">
        <v>656</v>
      </c>
      <c r="D495">
        <v>30</v>
      </c>
      <c r="E495">
        <v>6</v>
      </c>
      <c r="F495">
        <v>1</v>
      </c>
      <c r="G495">
        <v>1</v>
      </c>
      <c r="H495">
        <v>3</v>
      </c>
      <c r="I495">
        <v>1</v>
      </c>
      <c r="J495">
        <v>1</v>
      </c>
      <c r="L495">
        <v>1</v>
      </c>
      <c r="M495">
        <v>8</v>
      </c>
      <c r="N495">
        <v>1</v>
      </c>
      <c r="O495">
        <v>7</v>
      </c>
      <c r="P495">
        <v>7</v>
      </c>
      <c r="Q495">
        <v>7</v>
      </c>
      <c r="R495">
        <v>7</v>
      </c>
      <c r="S495">
        <v>7</v>
      </c>
      <c r="T495">
        <v>7</v>
      </c>
      <c r="U495">
        <v>7</v>
      </c>
      <c r="V495">
        <v>7</v>
      </c>
      <c r="W495">
        <v>7</v>
      </c>
      <c r="X495">
        <v>7</v>
      </c>
      <c r="Y495">
        <v>2012</v>
      </c>
      <c r="Z495">
        <v>1</v>
      </c>
      <c r="AA495">
        <v>5</v>
      </c>
      <c r="AE495">
        <v>1</v>
      </c>
      <c r="AF495">
        <v>1</v>
      </c>
      <c r="AG495">
        <v>1</v>
      </c>
      <c r="AH495">
        <v>1</v>
      </c>
      <c r="AI495">
        <v>1</v>
      </c>
      <c r="AO495">
        <v>5</v>
      </c>
      <c r="AP495">
        <v>1</v>
      </c>
      <c r="AQ495">
        <v>1</v>
      </c>
      <c r="AZ495">
        <v>1</v>
      </c>
      <c r="BA495">
        <v>1</v>
      </c>
      <c r="BE495" t="s">
        <v>66</v>
      </c>
      <c r="BF495">
        <f>VLOOKUP($C495,'TIPI Scoring'!$C$1:$AB$1213,22,FALSE)</f>
        <v>4</v>
      </c>
      <c r="BG495">
        <f>VLOOKUP($C495,'TIPI Scoring'!$C$1:$AB$1213,23,FALSE)</f>
        <v>4</v>
      </c>
      <c r="BH495">
        <f>VLOOKUP($C495,'TIPI Scoring'!$C$1:$AB$1213,24,FALSE)</f>
        <v>4</v>
      </c>
      <c r="BI495">
        <f>VLOOKUP($C495,'TIPI Scoring'!$C$1:$AB$1213,25,FALSE)</f>
        <v>4</v>
      </c>
      <c r="BJ495">
        <f>VLOOKUP($C495,'TIPI Scoring'!$C$1:$AB$1213,26,FALSE)</f>
        <v>4</v>
      </c>
      <c r="BK495" t="s">
        <v>1651</v>
      </c>
      <c r="BL495" t="s">
        <v>1649</v>
      </c>
      <c r="BM495" t="s">
        <v>1649</v>
      </c>
      <c r="BN495" t="s">
        <v>1651</v>
      </c>
      <c r="BO495" t="s">
        <v>1649</v>
      </c>
      <c r="BP495">
        <v>1</v>
      </c>
    </row>
    <row r="496" spans="1:68" x14ac:dyDescent="0.2">
      <c r="A496">
        <v>495</v>
      </c>
      <c r="B496" s="2">
        <v>44096.580381944441</v>
      </c>
      <c r="C496" t="s">
        <v>657</v>
      </c>
      <c r="D496">
        <v>21</v>
      </c>
      <c r="E496">
        <v>8</v>
      </c>
      <c r="F496">
        <v>1</v>
      </c>
      <c r="G496">
        <v>1</v>
      </c>
      <c r="H496">
        <v>1</v>
      </c>
      <c r="I496">
        <v>1</v>
      </c>
      <c r="J496">
        <v>1</v>
      </c>
      <c r="L496">
        <v>1</v>
      </c>
      <c r="M496">
        <v>20</v>
      </c>
      <c r="N496">
        <v>2</v>
      </c>
      <c r="O496">
        <v>2</v>
      </c>
      <c r="P496">
        <v>1</v>
      </c>
      <c r="Q496">
        <v>3</v>
      </c>
      <c r="R496">
        <v>6</v>
      </c>
      <c r="S496">
        <v>7</v>
      </c>
      <c r="T496">
        <v>7</v>
      </c>
      <c r="U496">
        <v>5</v>
      </c>
      <c r="V496">
        <v>1</v>
      </c>
      <c r="W496">
        <v>7</v>
      </c>
      <c r="X496">
        <v>1</v>
      </c>
      <c r="Y496">
        <v>2016</v>
      </c>
      <c r="Z496">
        <v>1</v>
      </c>
      <c r="AA496">
        <v>1</v>
      </c>
      <c r="AE496">
        <v>1</v>
      </c>
      <c r="AF496">
        <v>2</v>
      </c>
      <c r="AG496">
        <v>1</v>
      </c>
      <c r="AH496">
        <v>1</v>
      </c>
      <c r="AI496">
        <v>1</v>
      </c>
      <c r="AJ496">
        <v>1</v>
      </c>
      <c r="AO496">
        <v>5</v>
      </c>
      <c r="AR496">
        <v>1</v>
      </c>
      <c r="AT496">
        <v>1</v>
      </c>
      <c r="AW496">
        <v>1</v>
      </c>
      <c r="AZ496">
        <v>1</v>
      </c>
      <c r="BC496">
        <v>1</v>
      </c>
      <c r="BE496" t="s">
        <v>61</v>
      </c>
      <c r="BF496">
        <f>VLOOKUP($C496,'TIPI Scoring'!$C$1:$AB$1213,22,FALSE)</f>
        <v>1.5</v>
      </c>
      <c r="BG496">
        <f>VLOOKUP($C496,'TIPI Scoring'!$C$1:$AB$1213,23,FALSE)</f>
        <v>6</v>
      </c>
      <c r="BH496">
        <f>VLOOKUP($C496,'TIPI Scoring'!$C$1:$AB$1213,24,FALSE)</f>
        <v>5</v>
      </c>
      <c r="BI496">
        <f>VLOOKUP($C496,'TIPI Scoring'!$C$1:$AB$1213,25,FALSE)</f>
        <v>4.5</v>
      </c>
      <c r="BJ496">
        <f>VLOOKUP($C496,'TIPI Scoring'!$C$1:$AB$1213,26,FALSE)</f>
        <v>7</v>
      </c>
      <c r="BK496" t="s">
        <v>1649</v>
      </c>
      <c r="BL496" t="s">
        <v>1650</v>
      </c>
      <c r="BM496" t="s">
        <v>1651</v>
      </c>
      <c r="BN496" t="s">
        <v>1651</v>
      </c>
      <c r="BO496" t="s">
        <v>1648</v>
      </c>
      <c r="BP496">
        <v>3</v>
      </c>
    </row>
    <row r="497" spans="1:68" x14ac:dyDescent="0.2">
      <c r="A497">
        <v>496</v>
      </c>
      <c r="B497" s="2">
        <v>44096.581006944441</v>
      </c>
      <c r="C497" t="s">
        <v>658</v>
      </c>
      <c r="D497">
        <v>71</v>
      </c>
      <c r="E497">
        <v>13</v>
      </c>
      <c r="F497">
        <v>1</v>
      </c>
      <c r="G497">
        <v>1</v>
      </c>
      <c r="H497">
        <v>3</v>
      </c>
      <c r="I497">
        <v>0</v>
      </c>
      <c r="J497">
        <v>4</v>
      </c>
      <c r="L497">
        <v>2</v>
      </c>
      <c r="M497">
        <v>25</v>
      </c>
      <c r="N497">
        <v>1</v>
      </c>
      <c r="O497">
        <v>7</v>
      </c>
      <c r="P497">
        <v>1</v>
      </c>
      <c r="Q497">
        <v>6</v>
      </c>
      <c r="R497">
        <v>1</v>
      </c>
      <c r="S497">
        <v>5</v>
      </c>
      <c r="T497">
        <v>4</v>
      </c>
      <c r="U497">
        <v>7</v>
      </c>
      <c r="V497">
        <v>1</v>
      </c>
      <c r="W497">
        <v>7</v>
      </c>
      <c r="X497">
        <v>1</v>
      </c>
      <c r="Y497">
        <v>2009</v>
      </c>
      <c r="Z497">
        <v>3</v>
      </c>
      <c r="AA497">
        <v>10</v>
      </c>
      <c r="AE497">
        <v>3</v>
      </c>
      <c r="AF497">
        <v>2</v>
      </c>
      <c r="AG497">
        <v>2</v>
      </c>
      <c r="AH497">
        <v>3</v>
      </c>
      <c r="AI497">
        <v>1</v>
      </c>
      <c r="AJ497">
        <v>1</v>
      </c>
      <c r="AO497">
        <v>2</v>
      </c>
      <c r="AT497">
        <v>1</v>
      </c>
      <c r="AX497">
        <v>1</v>
      </c>
      <c r="AY497">
        <v>1</v>
      </c>
      <c r="BA497">
        <v>1</v>
      </c>
      <c r="BE497" t="s">
        <v>63</v>
      </c>
      <c r="BF497">
        <f>VLOOKUP($C497,'TIPI Scoring'!$C$1:$AB$1213,22,FALSE)</f>
        <v>5.5</v>
      </c>
      <c r="BG497">
        <f>VLOOKUP($C497,'TIPI Scoring'!$C$1:$AB$1213,23,FALSE)</f>
        <v>7</v>
      </c>
      <c r="BH497">
        <f>VLOOKUP($C497,'TIPI Scoring'!$C$1:$AB$1213,24,FALSE)</f>
        <v>6.5</v>
      </c>
      <c r="BI497">
        <f>VLOOKUP($C497,'TIPI Scoring'!$C$1:$AB$1213,25,FALSE)</f>
        <v>7</v>
      </c>
      <c r="BJ497">
        <f>VLOOKUP($C497,'TIPI Scoring'!$C$1:$AB$1213,26,FALSE)</f>
        <v>6</v>
      </c>
      <c r="BK497" t="s">
        <v>1650</v>
      </c>
      <c r="BL497" t="s">
        <v>1648</v>
      </c>
      <c r="BM497" t="s">
        <v>1650</v>
      </c>
      <c r="BN497" t="s">
        <v>1648</v>
      </c>
      <c r="BO497" t="s">
        <v>1650</v>
      </c>
      <c r="BP497">
        <v>4</v>
      </c>
    </row>
    <row r="498" spans="1:68" x14ac:dyDescent="0.2">
      <c r="A498">
        <v>497</v>
      </c>
      <c r="B498" s="2">
        <v>44096.581655092596</v>
      </c>
      <c r="C498" t="s">
        <v>659</v>
      </c>
      <c r="D498">
        <v>26</v>
      </c>
      <c r="E498">
        <v>33</v>
      </c>
      <c r="F498">
        <v>1</v>
      </c>
      <c r="G498">
        <v>1</v>
      </c>
      <c r="H498">
        <v>2</v>
      </c>
      <c r="I498">
        <v>1</v>
      </c>
      <c r="J498">
        <v>1</v>
      </c>
      <c r="L498">
        <v>1</v>
      </c>
      <c r="M498">
        <v>0</v>
      </c>
      <c r="N498">
        <v>2</v>
      </c>
      <c r="O498">
        <v>5</v>
      </c>
      <c r="P498">
        <v>7</v>
      </c>
      <c r="Q498">
        <v>6</v>
      </c>
      <c r="R498">
        <v>6</v>
      </c>
      <c r="S498">
        <v>7</v>
      </c>
      <c r="T498">
        <v>5</v>
      </c>
      <c r="U498">
        <v>3</v>
      </c>
      <c r="V498">
        <v>1</v>
      </c>
      <c r="W498">
        <v>4</v>
      </c>
      <c r="X498">
        <v>3</v>
      </c>
      <c r="Y498">
        <v>2020</v>
      </c>
      <c r="Z498">
        <v>1</v>
      </c>
      <c r="AA498">
        <v>13</v>
      </c>
      <c r="AD498" t="s">
        <v>110</v>
      </c>
      <c r="AE498">
        <v>2</v>
      </c>
      <c r="AF498">
        <v>2</v>
      </c>
      <c r="AG498">
        <v>2</v>
      </c>
      <c r="AH498">
        <v>2</v>
      </c>
      <c r="AM498">
        <v>1</v>
      </c>
      <c r="AO498">
        <v>1</v>
      </c>
      <c r="AP498">
        <v>1</v>
      </c>
      <c r="BA498">
        <v>1</v>
      </c>
      <c r="BC498">
        <v>1</v>
      </c>
      <c r="BE498" t="s">
        <v>61</v>
      </c>
      <c r="BF498">
        <f>VLOOKUP($C498,'TIPI Scoring'!$C$1:$AB$1213,22,FALSE)</f>
        <v>4</v>
      </c>
      <c r="BG498">
        <f>VLOOKUP($C498,'TIPI Scoring'!$C$1:$AB$1213,23,FALSE)</f>
        <v>2</v>
      </c>
      <c r="BH498">
        <f>VLOOKUP($C498,'TIPI Scoring'!$C$1:$AB$1213,24,FALSE)</f>
        <v>6.5</v>
      </c>
      <c r="BI498">
        <f>VLOOKUP($C498,'TIPI Scoring'!$C$1:$AB$1213,25,FALSE)</f>
        <v>3</v>
      </c>
      <c r="BJ498">
        <f>VLOOKUP($C498,'TIPI Scoring'!$C$1:$AB$1213,26,FALSE)</f>
        <v>6</v>
      </c>
      <c r="BK498" t="s">
        <v>1651</v>
      </c>
      <c r="BL498" t="s">
        <v>1649</v>
      </c>
      <c r="BM498" t="s">
        <v>1650</v>
      </c>
      <c r="BN498" t="s">
        <v>1649</v>
      </c>
      <c r="BO498" t="s">
        <v>1650</v>
      </c>
      <c r="BP498">
        <v>7</v>
      </c>
    </row>
    <row r="499" spans="1:68" x14ac:dyDescent="0.2">
      <c r="A499">
        <v>498</v>
      </c>
      <c r="B499" s="2">
        <v>44096.587071759262</v>
      </c>
      <c r="C499" t="s">
        <v>660</v>
      </c>
      <c r="D499">
        <v>42</v>
      </c>
      <c r="E499">
        <v>5</v>
      </c>
      <c r="F499">
        <v>1</v>
      </c>
      <c r="G499">
        <v>1</v>
      </c>
      <c r="H499">
        <v>2</v>
      </c>
      <c r="I499">
        <v>2</v>
      </c>
      <c r="J499">
        <v>1</v>
      </c>
      <c r="L499">
        <v>1</v>
      </c>
      <c r="M499">
        <v>2</v>
      </c>
      <c r="N499">
        <v>1</v>
      </c>
      <c r="O499">
        <v>6</v>
      </c>
      <c r="P499">
        <v>2</v>
      </c>
      <c r="Q499">
        <v>7</v>
      </c>
      <c r="R499">
        <v>2</v>
      </c>
      <c r="S499">
        <v>6</v>
      </c>
      <c r="T499">
        <v>6</v>
      </c>
      <c r="U499">
        <v>6</v>
      </c>
      <c r="V499">
        <v>1</v>
      </c>
      <c r="W499">
        <v>7</v>
      </c>
      <c r="X499">
        <v>1</v>
      </c>
      <c r="Y499">
        <v>2019</v>
      </c>
      <c r="Z499">
        <v>3</v>
      </c>
      <c r="AA499">
        <v>1</v>
      </c>
      <c r="AE499">
        <v>2</v>
      </c>
      <c r="AF499">
        <v>1</v>
      </c>
      <c r="AG499">
        <v>2</v>
      </c>
      <c r="AH499">
        <v>2</v>
      </c>
      <c r="AI499">
        <v>1</v>
      </c>
      <c r="AJ499">
        <v>1</v>
      </c>
      <c r="AK499">
        <v>1</v>
      </c>
      <c r="AO499">
        <v>5</v>
      </c>
      <c r="AT499">
        <v>1</v>
      </c>
      <c r="AV499">
        <v>1</v>
      </c>
      <c r="AW499">
        <v>1</v>
      </c>
      <c r="BB499">
        <v>1</v>
      </c>
      <c r="BC499">
        <v>1</v>
      </c>
      <c r="BE499" t="s">
        <v>66</v>
      </c>
      <c r="BF499">
        <f>VLOOKUP($C499,'TIPI Scoring'!$C$1:$AB$1213,22,FALSE)</f>
        <v>4</v>
      </c>
      <c r="BG499">
        <f>VLOOKUP($C499,'TIPI Scoring'!$C$1:$AB$1213,23,FALSE)</f>
        <v>6</v>
      </c>
      <c r="BH499">
        <f>VLOOKUP($C499,'TIPI Scoring'!$C$1:$AB$1213,24,FALSE)</f>
        <v>7</v>
      </c>
      <c r="BI499">
        <f>VLOOKUP($C499,'TIPI Scoring'!$C$1:$AB$1213,25,FALSE)</f>
        <v>6.5</v>
      </c>
      <c r="BJ499">
        <f>VLOOKUP($C499,'TIPI Scoring'!$C$1:$AB$1213,26,FALSE)</f>
        <v>6.5</v>
      </c>
      <c r="BK499" t="s">
        <v>1651</v>
      </c>
      <c r="BL499" t="s">
        <v>1650</v>
      </c>
      <c r="BM499" t="s">
        <v>1648</v>
      </c>
      <c r="BN499" t="s">
        <v>1648</v>
      </c>
      <c r="BO499" t="s">
        <v>1648</v>
      </c>
      <c r="BP499">
        <v>8</v>
      </c>
    </row>
    <row r="500" spans="1:68" x14ac:dyDescent="0.2">
      <c r="A500">
        <v>499</v>
      </c>
      <c r="B500" s="2">
        <v>44096.589479166665</v>
      </c>
      <c r="C500" t="s">
        <v>661</v>
      </c>
      <c r="D500">
        <v>41</v>
      </c>
      <c r="E500">
        <v>21</v>
      </c>
      <c r="F500">
        <v>1</v>
      </c>
      <c r="G500">
        <v>1</v>
      </c>
      <c r="H500">
        <v>3</v>
      </c>
      <c r="I500">
        <v>1</v>
      </c>
      <c r="J500">
        <v>1</v>
      </c>
      <c r="L500">
        <v>1</v>
      </c>
      <c r="M500">
        <v>20</v>
      </c>
      <c r="N500">
        <v>1</v>
      </c>
      <c r="O500">
        <v>7</v>
      </c>
      <c r="P500">
        <v>1</v>
      </c>
      <c r="Q500">
        <v>7</v>
      </c>
      <c r="R500">
        <v>1</v>
      </c>
      <c r="S500">
        <v>7</v>
      </c>
      <c r="T500">
        <v>7</v>
      </c>
      <c r="U500">
        <v>7</v>
      </c>
      <c r="V500">
        <v>1</v>
      </c>
      <c r="W500">
        <v>6</v>
      </c>
      <c r="X500">
        <v>1</v>
      </c>
      <c r="Y500">
        <v>2000</v>
      </c>
      <c r="Z500">
        <v>1</v>
      </c>
      <c r="AA500">
        <v>7</v>
      </c>
      <c r="AE500">
        <v>1</v>
      </c>
      <c r="AF500">
        <v>1</v>
      </c>
      <c r="AG500">
        <v>3</v>
      </c>
      <c r="AH500">
        <v>1</v>
      </c>
      <c r="AJ500">
        <v>1</v>
      </c>
      <c r="AO500">
        <v>2</v>
      </c>
      <c r="AR500">
        <v>1</v>
      </c>
      <c r="AZ500">
        <v>1</v>
      </c>
      <c r="BE500" t="s">
        <v>58</v>
      </c>
      <c r="BF500">
        <f>VLOOKUP($C500,'TIPI Scoring'!$C$1:$AB$1213,22,FALSE)</f>
        <v>4</v>
      </c>
      <c r="BG500">
        <f>VLOOKUP($C500,'TIPI Scoring'!$C$1:$AB$1213,23,FALSE)</f>
        <v>7</v>
      </c>
      <c r="BH500">
        <f>VLOOKUP($C500,'TIPI Scoring'!$C$1:$AB$1213,24,FALSE)</f>
        <v>7</v>
      </c>
      <c r="BI500">
        <f>VLOOKUP($C500,'TIPI Scoring'!$C$1:$AB$1213,25,FALSE)</f>
        <v>6.5</v>
      </c>
      <c r="BJ500">
        <f>VLOOKUP($C500,'TIPI Scoring'!$C$1:$AB$1213,26,FALSE)</f>
        <v>7</v>
      </c>
      <c r="BK500" t="s">
        <v>1651</v>
      </c>
      <c r="BL500" t="s">
        <v>1648</v>
      </c>
      <c r="BM500" t="s">
        <v>1648</v>
      </c>
      <c r="BN500" t="s">
        <v>1648</v>
      </c>
      <c r="BO500" t="s">
        <v>1648</v>
      </c>
      <c r="BP500">
        <v>8</v>
      </c>
    </row>
    <row r="501" spans="1:68" x14ac:dyDescent="0.2">
      <c r="A501">
        <v>500</v>
      </c>
      <c r="B501" s="2">
        <v>44096.590844907405</v>
      </c>
      <c r="C501" t="s">
        <v>662</v>
      </c>
      <c r="D501">
        <v>42</v>
      </c>
      <c r="E501">
        <v>5</v>
      </c>
      <c r="F501">
        <v>1</v>
      </c>
      <c r="G501">
        <v>1</v>
      </c>
      <c r="H501">
        <v>3</v>
      </c>
      <c r="I501">
        <v>1</v>
      </c>
      <c r="J501">
        <v>1</v>
      </c>
      <c r="L501">
        <v>1</v>
      </c>
      <c r="M501">
        <v>4</v>
      </c>
      <c r="N501">
        <v>1</v>
      </c>
      <c r="O501">
        <v>6</v>
      </c>
      <c r="P501">
        <v>5</v>
      </c>
      <c r="Q501">
        <v>7</v>
      </c>
      <c r="R501">
        <v>5</v>
      </c>
      <c r="S501">
        <v>7</v>
      </c>
      <c r="T501">
        <v>6</v>
      </c>
      <c r="U501">
        <v>7</v>
      </c>
      <c r="V501">
        <v>6</v>
      </c>
      <c r="W501">
        <v>6</v>
      </c>
      <c r="X501">
        <v>7</v>
      </c>
      <c r="Y501">
        <v>2017</v>
      </c>
      <c r="Z501">
        <v>1</v>
      </c>
      <c r="AA501">
        <v>1</v>
      </c>
      <c r="AE501">
        <v>2</v>
      </c>
      <c r="AF501">
        <v>2</v>
      </c>
      <c r="AG501">
        <v>2</v>
      </c>
      <c r="AH501">
        <v>2</v>
      </c>
      <c r="AI501">
        <v>1</v>
      </c>
      <c r="AM501">
        <v>1</v>
      </c>
      <c r="AO501">
        <v>3</v>
      </c>
      <c r="AT501">
        <v>1</v>
      </c>
      <c r="AV501">
        <v>1</v>
      </c>
      <c r="AX501">
        <v>1</v>
      </c>
      <c r="AZ501">
        <v>1</v>
      </c>
      <c r="BB501">
        <v>1</v>
      </c>
      <c r="BE501" t="s">
        <v>66</v>
      </c>
      <c r="BF501">
        <f>VLOOKUP($C501,'TIPI Scoring'!$C$1:$AB$1213,22,FALSE)</f>
        <v>4</v>
      </c>
      <c r="BG501">
        <f>VLOOKUP($C501,'TIPI Scoring'!$C$1:$AB$1213,23,FALSE)</f>
        <v>5</v>
      </c>
      <c r="BH501">
        <f>VLOOKUP($C501,'TIPI Scoring'!$C$1:$AB$1213,24,FALSE)</f>
        <v>4.5</v>
      </c>
      <c r="BI501">
        <f>VLOOKUP($C501,'TIPI Scoring'!$C$1:$AB$1213,25,FALSE)</f>
        <v>4.5</v>
      </c>
      <c r="BJ501">
        <f>VLOOKUP($C501,'TIPI Scoring'!$C$1:$AB$1213,26,FALSE)</f>
        <v>4</v>
      </c>
      <c r="BK501" t="s">
        <v>1651</v>
      </c>
      <c r="BL501" t="s">
        <v>1651</v>
      </c>
      <c r="BM501" t="s">
        <v>1651</v>
      </c>
      <c r="BN501" t="s">
        <v>1651</v>
      </c>
      <c r="BO501" t="s">
        <v>1649</v>
      </c>
      <c r="BP501">
        <v>1</v>
      </c>
    </row>
    <row r="502" spans="1:68" x14ac:dyDescent="0.2">
      <c r="A502">
        <v>501</v>
      </c>
      <c r="B502" s="2">
        <v>44096.597118055557</v>
      </c>
      <c r="C502" t="s">
        <v>663</v>
      </c>
      <c r="D502">
        <v>35</v>
      </c>
      <c r="E502">
        <v>30</v>
      </c>
      <c r="F502">
        <v>1</v>
      </c>
      <c r="G502">
        <v>1</v>
      </c>
      <c r="H502">
        <v>2</v>
      </c>
      <c r="I502">
        <v>2</v>
      </c>
      <c r="J502">
        <v>1</v>
      </c>
      <c r="L502">
        <v>1</v>
      </c>
      <c r="M502">
        <v>3</v>
      </c>
      <c r="N502">
        <v>1</v>
      </c>
      <c r="O502">
        <v>7</v>
      </c>
      <c r="P502">
        <v>6</v>
      </c>
      <c r="Q502">
        <v>7</v>
      </c>
      <c r="R502">
        <v>6</v>
      </c>
      <c r="S502">
        <v>6</v>
      </c>
      <c r="T502">
        <v>7</v>
      </c>
      <c r="U502">
        <v>7</v>
      </c>
      <c r="V502">
        <v>1</v>
      </c>
      <c r="W502">
        <v>7</v>
      </c>
      <c r="X502">
        <v>1</v>
      </c>
      <c r="Y502">
        <v>2017</v>
      </c>
      <c r="Z502">
        <v>1</v>
      </c>
      <c r="AA502">
        <v>1</v>
      </c>
      <c r="AE502">
        <v>1</v>
      </c>
      <c r="AF502">
        <v>1</v>
      </c>
      <c r="AG502">
        <v>1</v>
      </c>
      <c r="AH502">
        <v>1</v>
      </c>
      <c r="AJ502">
        <v>1</v>
      </c>
      <c r="AO502">
        <v>4</v>
      </c>
      <c r="AR502">
        <v>1</v>
      </c>
      <c r="AS502">
        <v>1</v>
      </c>
      <c r="AT502">
        <v>1</v>
      </c>
      <c r="BA502">
        <v>1</v>
      </c>
      <c r="BB502">
        <v>1</v>
      </c>
      <c r="BC502">
        <v>1</v>
      </c>
      <c r="BE502" t="s">
        <v>58</v>
      </c>
      <c r="BF502">
        <f>VLOOKUP($C502,'TIPI Scoring'!$C$1:$AB$1213,22,FALSE)</f>
        <v>4</v>
      </c>
      <c r="BG502">
        <f>VLOOKUP($C502,'TIPI Scoring'!$C$1:$AB$1213,23,FALSE)</f>
        <v>4.5</v>
      </c>
      <c r="BH502">
        <f>VLOOKUP($C502,'TIPI Scoring'!$C$1:$AB$1213,24,FALSE)</f>
        <v>7</v>
      </c>
      <c r="BI502">
        <f>VLOOKUP($C502,'TIPI Scoring'!$C$1:$AB$1213,25,FALSE)</f>
        <v>4.5</v>
      </c>
      <c r="BJ502">
        <f>VLOOKUP($C502,'TIPI Scoring'!$C$1:$AB$1213,26,FALSE)</f>
        <v>6.5</v>
      </c>
      <c r="BK502" t="s">
        <v>1651</v>
      </c>
      <c r="BL502" t="s">
        <v>1651</v>
      </c>
      <c r="BM502" t="s">
        <v>1648</v>
      </c>
      <c r="BN502" t="s">
        <v>1651</v>
      </c>
      <c r="BO502" t="s">
        <v>1648</v>
      </c>
      <c r="BP502">
        <v>6</v>
      </c>
    </row>
    <row r="503" spans="1:68" x14ac:dyDescent="0.2">
      <c r="A503">
        <v>502</v>
      </c>
      <c r="B503" s="2">
        <v>44096.599687499998</v>
      </c>
      <c r="C503" t="s">
        <v>664</v>
      </c>
      <c r="D503">
        <v>40</v>
      </c>
      <c r="E503">
        <v>5</v>
      </c>
      <c r="F503">
        <v>1</v>
      </c>
      <c r="G503">
        <v>1</v>
      </c>
      <c r="H503">
        <v>3</v>
      </c>
      <c r="I503">
        <v>3</v>
      </c>
      <c r="J503">
        <v>1</v>
      </c>
      <c r="L503">
        <v>1</v>
      </c>
      <c r="M503">
        <v>5</v>
      </c>
      <c r="N503">
        <v>1</v>
      </c>
      <c r="O503">
        <v>7</v>
      </c>
      <c r="P503">
        <v>7</v>
      </c>
      <c r="Q503">
        <v>7</v>
      </c>
      <c r="R503">
        <v>1</v>
      </c>
      <c r="S503">
        <v>7</v>
      </c>
      <c r="T503">
        <v>4</v>
      </c>
      <c r="U503">
        <v>7</v>
      </c>
      <c r="V503">
        <v>1</v>
      </c>
      <c r="W503">
        <v>7</v>
      </c>
      <c r="X503">
        <v>6</v>
      </c>
      <c r="Y503">
        <v>2016</v>
      </c>
      <c r="Z503">
        <v>1</v>
      </c>
      <c r="AA503">
        <v>1</v>
      </c>
      <c r="AE503">
        <v>1</v>
      </c>
      <c r="AF503">
        <v>1</v>
      </c>
      <c r="AG503">
        <v>1</v>
      </c>
      <c r="AH503">
        <v>2</v>
      </c>
      <c r="AI503">
        <v>1</v>
      </c>
      <c r="AJ503">
        <v>1</v>
      </c>
      <c r="AK503">
        <v>1</v>
      </c>
      <c r="AL503">
        <v>1</v>
      </c>
      <c r="AM503">
        <v>1</v>
      </c>
      <c r="AO503">
        <v>4</v>
      </c>
      <c r="AP503">
        <v>1</v>
      </c>
      <c r="AS503">
        <v>1</v>
      </c>
      <c r="AW503">
        <v>1</v>
      </c>
      <c r="AZ503">
        <v>1</v>
      </c>
      <c r="BA503">
        <v>1</v>
      </c>
      <c r="BB503">
        <v>1</v>
      </c>
      <c r="BC503">
        <v>1</v>
      </c>
      <c r="BE503" t="s">
        <v>66</v>
      </c>
      <c r="BF503">
        <f>VLOOKUP($C503,'TIPI Scoring'!$C$1:$AB$1213,22,FALSE)</f>
        <v>5.5</v>
      </c>
      <c r="BG503">
        <f>VLOOKUP($C503,'TIPI Scoring'!$C$1:$AB$1213,23,FALSE)</f>
        <v>4</v>
      </c>
      <c r="BH503">
        <f>VLOOKUP($C503,'TIPI Scoring'!$C$1:$AB$1213,24,FALSE)</f>
        <v>7</v>
      </c>
      <c r="BI503">
        <f>VLOOKUP($C503,'TIPI Scoring'!$C$1:$AB$1213,25,FALSE)</f>
        <v>7</v>
      </c>
      <c r="BJ503">
        <f>VLOOKUP($C503,'TIPI Scoring'!$C$1:$AB$1213,26,FALSE)</f>
        <v>4.5</v>
      </c>
      <c r="BK503" t="s">
        <v>1650</v>
      </c>
      <c r="BL503" t="s">
        <v>1649</v>
      </c>
      <c r="BM503" t="s">
        <v>1648</v>
      </c>
      <c r="BN503" t="s">
        <v>1648</v>
      </c>
      <c r="BO503" t="s">
        <v>1651</v>
      </c>
      <c r="BP503">
        <v>4</v>
      </c>
    </row>
    <row r="504" spans="1:68" x14ac:dyDescent="0.2">
      <c r="A504">
        <v>503</v>
      </c>
      <c r="B504" s="2">
        <v>44096.600034722222</v>
      </c>
      <c r="C504" t="s">
        <v>665</v>
      </c>
      <c r="D504">
        <v>30</v>
      </c>
      <c r="E504">
        <v>15</v>
      </c>
      <c r="F504">
        <v>1</v>
      </c>
      <c r="G504">
        <v>1</v>
      </c>
      <c r="H504">
        <v>2</v>
      </c>
      <c r="I504">
        <v>0</v>
      </c>
      <c r="J504">
        <v>1</v>
      </c>
      <c r="L504">
        <v>1</v>
      </c>
      <c r="M504">
        <v>2</v>
      </c>
      <c r="N504">
        <v>1</v>
      </c>
      <c r="O504">
        <v>6</v>
      </c>
      <c r="P504">
        <v>6</v>
      </c>
      <c r="Q504">
        <v>6</v>
      </c>
      <c r="R504">
        <v>5</v>
      </c>
      <c r="S504">
        <v>6</v>
      </c>
      <c r="T504">
        <v>7</v>
      </c>
      <c r="U504">
        <v>6</v>
      </c>
      <c r="V504">
        <v>6</v>
      </c>
      <c r="W504">
        <v>5</v>
      </c>
      <c r="X504">
        <v>4</v>
      </c>
      <c r="Y504">
        <v>2017</v>
      </c>
      <c r="Z504">
        <v>1</v>
      </c>
      <c r="AA504">
        <v>1</v>
      </c>
      <c r="AE504">
        <v>2</v>
      </c>
      <c r="AF504">
        <v>2</v>
      </c>
      <c r="AG504">
        <v>2</v>
      </c>
      <c r="AH504">
        <v>2</v>
      </c>
      <c r="AI504">
        <v>1</v>
      </c>
      <c r="AJ504">
        <v>1</v>
      </c>
      <c r="AO504">
        <v>1</v>
      </c>
      <c r="AP504">
        <v>1</v>
      </c>
      <c r="AZ504">
        <v>1</v>
      </c>
      <c r="BE504" t="s">
        <v>63</v>
      </c>
      <c r="BF504">
        <f>VLOOKUP($C504,'TIPI Scoring'!$C$1:$AB$1213,22,FALSE)</f>
        <v>3.5</v>
      </c>
      <c r="BG504">
        <f>VLOOKUP($C504,'TIPI Scoring'!$C$1:$AB$1213,23,FALSE)</f>
        <v>4</v>
      </c>
      <c r="BH504">
        <f>VLOOKUP($C504,'TIPI Scoring'!$C$1:$AB$1213,24,FALSE)</f>
        <v>4</v>
      </c>
      <c r="BI504">
        <f>VLOOKUP($C504,'TIPI Scoring'!$C$1:$AB$1213,25,FALSE)</f>
        <v>4</v>
      </c>
      <c r="BJ504">
        <f>VLOOKUP($C504,'TIPI Scoring'!$C$1:$AB$1213,26,FALSE)</f>
        <v>5</v>
      </c>
      <c r="BK504" t="s">
        <v>1651</v>
      </c>
      <c r="BL504" t="s">
        <v>1649</v>
      </c>
      <c r="BM504" t="s">
        <v>1649</v>
      </c>
      <c r="BN504" t="s">
        <v>1651</v>
      </c>
      <c r="BO504" t="s">
        <v>1651</v>
      </c>
      <c r="BP504">
        <v>1</v>
      </c>
    </row>
    <row r="505" spans="1:68" x14ac:dyDescent="0.2">
      <c r="A505">
        <v>504</v>
      </c>
      <c r="B505" s="2">
        <v>44096.601087962961</v>
      </c>
      <c r="C505" t="s">
        <v>666</v>
      </c>
      <c r="D505">
        <v>41</v>
      </c>
      <c r="E505">
        <v>47</v>
      </c>
      <c r="F505">
        <v>1</v>
      </c>
      <c r="G505">
        <v>1</v>
      </c>
      <c r="H505">
        <v>2</v>
      </c>
      <c r="I505">
        <v>1</v>
      </c>
      <c r="J505">
        <v>1</v>
      </c>
      <c r="L505">
        <v>2</v>
      </c>
      <c r="M505">
        <v>1</v>
      </c>
      <c r="N505">
        <v>2</v>
      </c>
      <c r="O505">
        <v>4</v>
      </c>
      <c r="P505">
        <v>4</v>
      </c>
      <c r="Q505">
        <v>7</v>
      </c>
      <c r="R505">
        <v>2</v>
      </c>
      <c r="S505">
        <v>7</v>
      </c>
      <c r="T505">
        <v>7</v>
      </c>
      <c r="U505">
        <v>7</v>
      </c>
      <c r="V505">
        <v>1</v>
      </c>
      <c r="W505">
        <v>5</v>
      </c>
      <c r="X505">
        <v>1</v>
      </c>
      <c r="Y505">
        <v>2019</v>
      </c>
      <c r="Z505">
        <v>2</v>
      </c>
      <c r="AA505">
        <v>10</v>
      </c>
      <c r="AE505">
        <v>2</v>
      </c>
      <c r="AF505">
        <v>1</v>
      </c>
      <c r="AG505">
        <v>1</v>
      </c>
      <c r="AH505">
        <v>2</v>
      </c>
      <c r="AI505">
        <v>1</v>
      </c>
      <c r="AJ505">
        <v>1</v>
      </c>
      <c r="AL505">
        <v>1</v>
      </c>
      <c r="AM505">
        <v>1</v>
      </c>
      <c r="AO505">
        <v>1</v>
      </c>
      <c r="AP505">
        <v>1</v>
      </c>
      <c r="AQ505">
        <v>1</v>
      </c>
      <c r="AV505">
        <v>1</v>
      </c>
      <c r="AZ505">
        <v>1</v>
      </c>
      <c r="BA505">
        <v>1</v>
      </c>
      <c r="BC505">
        <v>1</v>
      </c>
      <c r="BE505" t="s">
        <v>66</v>
      </c>
      <c r="BF505">
        <f>VLOOKUP($C505,'TIPI Scoring'!$C$1:$AB$1213,22,FALSE)</f>
        <v>2.5</v>
      </c>
      <c r="BG505">
        <f>VLOOKUP($C505,'TIPI Scoring'!$C$1:$AB$1213,23,FALSE)</f>
        <v>5.5</v>
      </c>
      <c r="BH505">
        <f>VLOOKUP($C505,'TIPI Scoring'!$C$1:$AB$1213,24,FALSE)</f>
        <v>7</v>
      </c>
      <c r="BI505">
        <f>VLOOKUP($C505,'TIPI Scoring'!$C$1:$AB$1213,25,FALSE)</f>
        <v>5.5</v>
      </c>
      <c r="BJ505">
        <f>VLOOKUP($C505,'TIPI Scoring'!$C$1:$AB$1213,26,FALSE)</f>
        <v>7</v>
      </c>
      <c r="BK505" t="s">
        <v>1649</v>
      </c>
      <c r="BL505" t="s">
        <v>1650</v>
      </c>
      <c r="BM505" t="s">
        <v>1648</v>
      </c>
      <c r="BN505" t="s">
        <v>1650</v>
      </c>
      <c r="BO505" t="s">
        <v>1648</v>
      </c>
      <c r="BP505">
        <v>8</v>
      </c>
    </row>
    <row r="506" spans="1:68" x14ac:dyDescent="0.2">
      <c r="A506">
        <v>505</v>
      </c>
      <c r="B506" s="2">
        <v>44096.602314814816</v>
      </c>
      <c r="C506" t="s">
        <v>667</v>
      </c>
      <c r="D506">
        <v>44</v>
      </c>
      <c r="E506">
        <v>6</v>
      </c>
      <c r="F506">
        <v>1</v>
      </c>
      <c r="G506">
        <v>1</v>
      </c>
      <c r="H506">
        <v>2</v>
      </c>
      <c r="I506">
        <v>0</v>
      </c>
      <c r="J506">
        <v>1</v>
      </c>
      <c r="L506">
        <v>1</v>
      </c>
      <c r="M506">
        <v>8</v>
      </c>
      <c r="N506">
        <v>1</v>
      </c>
      <c r="O506">
        <v>6</v>
      </c>
      <c r="P506">
        <v>7</v>
      </c>
      <c r="Q506">
        <v>6</v>
      </c>
      <c r="R506">
        <v>6</v>
      </c>
      <c r="S506">
        <v>7</v>
      </c>
      <c r="T506">
        <v>7</v>
      </c>
      <c r="U506">
        <v>5</v>
      </c>
      <c r="V506">
        <v>6</v>
      </c>
      <c r="W506">
        <v>6</v>
      </c>
      <c r="X506">
        <v>7</v>
      </c>
      <c r="Y506">
        <v>1990</v>
      </c>
      <c r="Z506">
        <v>1</v>
      </c>
      <c r="AA506">
        <v>1</v>
      </c>
      <c r="AE506">
        <v>1</v>
      </c>
      <c r="AF506">
        <v>1</v>
      </c>
      <c r="AG506">
        <v>1</v>
      </c>
      <c r="AH506">
        <v>1</v>
      </c>
      <c r="AI506">
        <v>1</v>
      </c>
      <c r="AO506">
        <v>1</v>
      </c>
      <c r="AP506">
        <v>1</v>
      </c>
      <c r="AR506">
        <v>1</v>
      </c>
      <c r="AW506">
        <v>1</v>
      </c>
      <c r="AZ506">
        <v>1</v>
      </c>
      <c r="BE506" t="s">
        <v>66</v>
      </c>
      <c r="BF506">
        <f>VLOOKUP($C506,'TIPI Scoring'!$C$1:$AB$1213,22,FALSE)</f>
        <v>3.5</v>
      </c>
      <c r="BG506">
        <f>VLOOKUP($C506,'TIPI Scoring'!$C$1:$AB$1213,23,FALSE)</f>
        <v>3</v>
      </c>
      <c r="BH506">
        <f>VLOOKUP($C506,'TIPI Scoring'!$C$1:$AB$1213,24,FALSE)</f>
        <v>4</v>
      </c>
      <c r="BI506">
        <f>VLOOKUP($C506,'TIPI Scoring'!$C$1:$AB$1213,25,FALSE)</f>
        <v>4</v>
      </c>
      <c r="BJ506">
        <f>VLOOKUP($C506,'TIPI Scoring'!$C$1:$AB$1213,26,FALSE)</f>
        <v>4</v>
      </c>
      <c r="BK506" t="s">
        <v>1651</v>
      </c>
      <c r="BL506" t="s">
        <v>1649</v>
      </c>
      <c r="BM506" t="s">
        <v>1649</v>
      </c>
      <c r="BN506" t="s">
        <v>1651</v>
      </c>
      <c r="BO506" t="s">
        <v>1649</v>
      </c>
      <c r="BP506">
        <v>1</v>
      </c>
    </row>
    <row r="507" spans="1:68" x14ac:dyDescent="0.2">
      <c r="A507">
        <v>506</v>
      </c>
      <c r="B507" s="2">
        <v>44096.602870370371</v>
      </c>
      <c r="C507" t="s">
        <v>668</v>
      </c>
      <c r="D507">
        <v>50</v>
      </c>
      <c r="E507">
        <v>46</v>
      </c>
      <c r="F507">
        <v>1</v>
      </c>
      <c r="G507">
        <v>1</v>
      </c>
      <c r="H507">
        <v>1</v>
      </c>
      <c r="I507">
        <v>0</v>
      </c>
      <c r="J507">
        <v>3</v>
      </c>
      <c r="L507">
        <v>1</v>
      </c>
      <c r="M507">
        <v>18</v>
      </c>
      <c r="N507">
        <v>2</v>
      </c>
      <c r="O507">
        <v>4</v>
      </c>
      <c r="P507">
        <v>5</v>
      </c>
      <c r="Q507">
        <v>3</v>
      </c>
      <c r="R507">
        <v>5</v>
      </c>
      <c r="S507">
        <v>5</v>
      </c>
      <c r="T507">
        <v>4</v>
      </c>
      <c r="U507">
        <v>6</v>
      </c>
      <c r="V507">
        <v>5</v>
      </c>
      <c r="W507">
        <v>6</v>
      </c>
      <c r="X507">
        <v>2</v>
      </c>
      <c r="Y507">
        <v>2015</v>
      </c>
      <c r="Z507">
        <v>4</v>
      </c>
      <c r="AA507">
        <v>13</v>
      </c>
      <c r="AD507" t="s">
        <v>669</v>
      </c>
      <c r="AE507">
        <v>2</v>
      </c>
      <c r="AF507">
        <v>1</v>
      </c>
      <c r="AG507">
        <v>2</v>
      </c>
      <c r="AH507">
        <v>2</v>
      </c>
      <c r="AJ507">
        <v>1</v>
      </c>
      <c r="AO507">
        <v>4</v>
      </c>
      <c r="AT507">
        <v>1</v>
      </c>
      <c r="AV507">
        <v>1</v>
      </c>
      <c r="AX507">
        <v>1</v>
      </c>
      <c r="BD507">
        <v>1</v>
      </c>
      <c r="BE507" t="s">
        <v>61</v>
      </c>
      <c r="BF507">
        <f>VLOOKUP($C507,'TIPI Scoring'!$C$1:$AB$1213,22,FALSE)</f>
        <v>4</v>
      </c>
      <c r="BG507">
        <f>VLOOKUP($C507,'TIPI Scoring'!$C$1:$AB$1213,23,FALSE)</f>
        <v>4.5</v>
      </c>
      <c r="BH507">
        <f>VLOOKUP($C507,'TIPI Scoring'!$C$1:$AB$1213,24,FALSE)</f>
        <v>3</v>
      </c>
      <c r="BI507">
        <f>VLOOKUP($C507,'TIPI Scoring'!$C$1:$AB$1213,25,FALSE)</f>
        <v>4.5</v>
      </c>
      <c r="BJ507">
        <f>VLOOKUP($C507,'TIPI Scoring'!$C$1:$AB$1213,26,FALSE)</f>
        <v>5.5</v>
      </c>
      <c r="BK507" t="s">
        <v>1651</v>
      </c>
      <c r="BL507" t="s">
        <v>1651</v>
      </c>
      <c r="BM507" t="s">
        <v>1649</v>
      </c>
      <c r="BN507" t="s">
        <v>1651</v>
      </c>
      <c r="BO507" t="s">
        <v>1650</v>
      </c>
      <c r="BP507">
        <v>1</v>
      </c>
    </row>
    <row r="508" spans="1:68" x14ac:dyDescent="0.2">
      <c r="A508">
        <v>507</v>
      </c>
      <c r="B508" s="2">
        <v>44096.602997685186</v>
      </c>
      <c r="C508" t="s">
        <v>670</v>
      </c>
      <c r="D508">
        <v>53</v>
      </c>
      <c r="E508">
        <v>9</v>
      </c>
      <c r="F508">
        <v>1</v>
      </c>
      <c r="G508">
        <v>1</v>
      </c>
      <c r="H508">
        <v>2</v>
      </c>
      <c r="I508">
        <v>1</v>
      </c>
      <c r="J508">
        <v>1</v>
      </c>
      <c r="L508">
        <v>2</v>
      </c>
      <c r="M508">
        <v>3</v>
      </c>
      <c r="N508">
        <v>2</v>
      </c>
      <c r="O508">
        <v>6</v>
      </c>
      <c r="P508">
        <v>2</v>
      </c>
      <c r="Q508">
        <v>5</v>
      </c>
      <c r="R508">
        <v>3</v>
      </c>
      <c r="S508">
        <v>5</v>
      </c>
      <c r="T508">
        <v>6</v>
      </c>
      <c r="U508">
        <v>7</v>
      </c>
      <c r="V508">
        <v>1</v>
      </c>
      <c r="W508">
        <v>6</v>
      </c>
      <c r="X508">
        <v>4</v>
      </c>
      <c r="Y508">
        <v>2017</v>
      </c>
      <c r="Z508">
        <v>2</v>
      </c>
      <c r="AA508">
        <v>13</v>
      </c>
      <c r="AD508" t="s">
        <v>123</v>
      </c>
      <c r="AE508">
        <v>2</v>
      </c>
      <c r="AF508">
        <v>2</v>
      </c>
      <c r="AG508">
        <v>2</v>
      </c>
      <c r="AH508">
        <v>2</v>
      </c>
      <c r="AJ508">
        <v>1</v>
      </c>
      <c r="AO508">
        <v>2</v>
      </c>
      <c r="AP508">
        <v>1</v>
      </c>
      <c r="AT508">
        <v>1</v>
      </c>
      <c r="AW508">
        <v>1</v>
      </c>
      <c r="BC508">
        <v>1</v>
      </c>
      <c r="BE508" t="s">
        <v>61</v>
      </c>
      <c r="BF508">
        <f>VLOOKUP($C508,'TIPI Scoring'!$C$1:$AB$1213,22,FALSE)</f>
        <v>4</v>
      </c>
      <c r="BG508">
        <f>VLOOKUP($C508,'TIPI Scoring'!$C$1:$AB$1213,23,FALSE)</f>
        <v>6.5</v>
      </c>
      <c r="BH508">
        <f>VLOOKUP($C508,'TIPI Scoring'!$C$1:$AB$1213,24,FALSE)</f>
        <v>6</v>
      </c>
      <c r="BI508">
        <f>VLOOKUP($C508,'TIPI Scoring'!$C$1:$AB$1213,25,FALSE)</f>
        <v>5.5</v>
      </c>
      <c r="BJ508">
        <f>VLOOKUP($C508,'TIPI Scoring'!$C$1:$AB$1213,26,FALSE)</f>
        <v>4.5</v>
      </c>
      <c r="BK508" t="s">
        <v>1651</v>
      </c>
      <c r="BL508" t="s">
        <v>1648</v>
      </c>
      <c r="BM508" t="s">
        <v>1650</v>
      </c>
      <c r="BN508" t="s">
        <v>1650</v>
      </c>
      <c r="BO508" t="s">
        <v>1651</v>
      </c>
      <c r="BP508">
        <v>2</v>
      </c>
    </row>
    <row r="509" spans="1:68" x14ac:dyDescent="0.2">
      <c r="A509">
        <v>508</v>
      </c>
      <c r="B509" s="2">
        <v>44096.603819444441</v>
      </c>
      <c r="C509" t="s">
        <v>671</v>
      </c>
      <c r="D509">
        <v>36</v>
      </c>
      <c r="E509">
        <v>5</v>
      </c>
      <c r="F509">
        <v>1</v>
      </c>
      <c r="G509">
        <v>1</v>
      </c>
      <c r="H509">
        <v>3</v>
      </c>
      <c r="I509">
        <v>2</v>
      </c>
      <c r="J509">
        <v>1</v>
      </c>
      <c r="L509">
        <v>1</v>
      </c>
      <c r="M509">
        <v>6</v>
      </c>
      <c r="N509">
        <v>1</v>
      </c>
      <c r="O509">
        <v>7</v>
      </c>
      <c r="P509">
        <v>1</v>
      </c>
      <c r="Q509">
        <v>1</v>
      </c>
      <c r="R509">
        <v>1</v>
      </c>
      <c r="S509">
        <v>7</v>
      </c>
      <c r="T509">
        <v>1</v>
      </c>
      <c r="U509">
        <v>1</v>
      </c>
      <c r="V509">
        <v>1</v>
      </c>
      <c r="W509">
        <v>7</v>
      </c>
      <c r="X509">
        <v>1</v>
      </c>
      <c r="Y509">
        <v>2019</v>
      </c>
      <c r="Z509">
        <v>2</v>
      </c>
      <c r="AA509">
        <v>5</v>
      </c>
      <c r="AE509">
        <v>1</v>
      </c>
      <c r="AF509">
        <v>1</v>
      </c>
      <c r="AG509">
        <v>1</v>
      </c>
      <c r="AH509">
        <v>1</v>
      </c>
      <c r="AI509">
        <v>1</v>
      </c>
      <c r="AJ509">
        <v>1</v>
      </c>
      <c r="AK509">
        <v>1</v>
      </c>
      <c r="AL509">
        <v>1</v>
      </c>
      <c r="AM509">
        <v>1</v>
      </c>
      <c r="AO509">
        <v>1</v>
      </c>
      <c r="AP509">
        <v>1</v>
      </c>
      <c r="AQ509">
        <v>1</v>
      </c>
      <c r="AS509">
        <v>1</v>
      </c>
      <c r="AZ509">
        <v>1</v>
      </c>
      <c r="BA509">
        <v>1</v>
      </c>
      <c r="BB509">
        <v>1</v>
      </c>
      <c r="BC509">
        <v>1</v>
      </c>
      <c r="BE509" t="s">
        <v>66</v>
      </c>
      <c r="BF509">
        <f>VLOOKUP($C509,'TIPI Scoring'!$C$1:$AB$1213,22,FALSE)</f>
        <v>7</v>
      </c>
      <c r="BG509">
        <f>VLOOKUP($C509,'TIPI Scoring'!$C$1:$AB$1213,23,FALSE)</f>
        <v>4</v>
      </c>
      <c r="BH509">
        <f>VLOOKUP($C509,'TIPI Scoring'!$C$1:$AB$1213,24,FALSE)</f>
        <v>4</v>
      </c>
      <c r="BI509">
        <f>VLOOKUP($C509,'TIPI Scoring'!$C$1:$AB$1213,25,FALSE)</f>
        <v>7</v>
      </c>
      <c r="BJ509">
        <f>VLOOKUP($C509,'TIPI Scoring'!$C$1:$AB$1213,26,FALSE)</f>
        <v>7</v>
      </c>
      <c r="BK509" t="s">
        <v>1648</v>
      </c>
      <c r="BL509" t="s">
        <v>1649</v>
      </c>
      <c r="BM509" t="s">
        <v>1649</v>
      </c>
      <c r="BN509" t="s">
        <v>1648</v>
      </c>
      <c r="BO509" t="s">
        <v>1648</v>
      </c>
      <c r="BP509">
        <v>4</v>
      </c>
    </row>
    <row r="510" spans="1:68" x14ac:dyDescent="0.2">
      <c r="A510">
        <v>509</v>
      </c>
      <c r="B510" s="2">
        <v>44096.604687500003</v>
      </c>
      <c r="C510" t="s">
        <v>672</v>
      </c>
      <c r="D510">
        <v>54</v>
      </c>
      <c r="E510">
        <v>44</v>
      </c>
      <c r="F510">
        <v>2</v>
      </c>
      <c r="G510">
        <v>1</v>
      </c>
      <c r="H510">
        <v>2</v>
      </c>
      <c r="I510">
        <v>0</v>
      </c>
      <c r="J510">
        <v>1</v>
      </c>
      <c r="L510">
        <v>2</v>
      </c>
      <c r="M510">
        <v>7</v>
      </c>
      <c r="N510">
        <v>2</v>
      </c>
      <c r="O510">
        <v>5</v>
      </c>
      <c r="P510">
        <v>5</v>
      </c>
      <c r="Q510">
        <v>7</v>
      </c>
      <c r="R510">
        <v>2</v>
      </c>
      <c r="S510">
        <v>5</v>
      </c>
      <c r="T510">
        <v>4</v>
      </c>
      <c r="U510">
        <v>5</v>
      </c>
      <c r="V510">
        <v>2</v>
      </c>
      <c r="W510">
        <v>6</v>
      </c>
      <c r="X510">
        <v>4</v>
      </c>
      <c r="Y510">
        <v>2013</v>
      </c>
      <c r="Z510">
        <v>2</v>
      </c>
      <c r="AA510">
        <v>10</v>
      </c>
      <c r="AE510">
        <v>2</v>
      </c>
      <c r="AF510">
        <v>2</v>
      </c>
      <c r="AG510">
        <v>2</v>
      </c>
      <c r="AH510">
        <v>2</v>
      </c>
      <c r="AN510">
        <v>1</v>
      </c>
      <c r="AO510">
        <v>3</v>
      </c>
      <c r="AT510">
        <v>1</v>
      </c>
      <c r="AX510">
        <v>1</v>
      </c>
      <c r="AY510">
        <v>1</v>
      </c>
      <c r="BA510">
        <v>1</v>
      </c>
      <c r="BE510" t="s">
        <v>66</v>
      </c>
      <c r="BF510">
        <f>VLOOKUP($C510,'TIPI Scoring'!$C$1:$AB$1213,22,FALSE)</f>
        <v>4.5</v>
      </c>
      <c r="BG510">
        <f>VLOOKUP($C510,'TIPI Scoring'!$C$1:$AB$1213,23,FALSE)</f>
        <v>4</v>
      </c>
      <c r="BH510">
        <f>VLOOKUP($C510,'TIPI Scoring'!$C$1:$AB$1213,24,FALSE)</f>
        <v>6.5</v>
      </c>
      <c r="BI510">
        <f>VLOOKUP($C510,'TIPI Scoring'!$C$1:$AB$1213,25,FALSE)</f>
        <v>6</v>
      </c>
      <c r="BJ510">
        <f>VLOOKUP($C510,'TIPI Scoring'!$C$1:$AB$1213,26,FALSE)</f>
        <v>4.5</v>
      </c>
      <c r="BK510" t="s">
        <v>1650</v>
      </c>
      <c r="BL510" t="s">
        <v>1649</v>
      </c>
      <c r="BM510" t="s">
        <v>1650</v>
      </c>
      <c r="BN510" t="s">
        <v>1650</v>
      </c>
      <c r="BO510" t="s">
        <v>1651</v>
      </c>
      <c r="BP510">
        <v>3</v>
      </c>
    </row>
    <row r="511" spans="1:68" x14ac:dyDescent="0.2">
      <c r="A511">
        <v>510</v>
      </c>
      <c r="B511" s="2">
        <v>44096.610682870371</v>
      </c>
      <c r="C511" t="s">
        <v>673</v>
      </c>
      <c r="D511">
        <v>35</v>
      </c>
      <c r="E511">
        <v>5</v>
      </c>
      <c r="F511">
        <v>1</v>
      </c>
      <c r="G511">
        <v>1</v>
      </c>
      <c r="H511">
        <v>2</v>
      </c>
      <c r="I511">
        <v>0</v>
      </c>
      <c r="J511">
        <v>1</v>
      </c>
      <c r="L511">
        <v>1</v>
      </c>
      <c r="M511">
        <v>1</v>
      </c>
      <c r="N511">
        <v>2</v>
      </c>
      <c r="O511">
        <v>4</v>
      </c>
      <c r="P511">
        <v>4</v>
      </c>
      <c r="Q511">
        <v>4</v>
      </c>
      <c r="R511">
        <v>3</v>
      </c>
      <c r="S511">
        <v>3</v>
      </c>
      <c r="T511">
        <v>6</v>
      </c>
      <c r="U511">
        <v>4</v>
      </c>
      <c r="V511">
        <v>3</v>
      </c>
      <c r="W511">
        <v>4</v>
      </c>
      <c r="X511">
        <v>4</v>
      </c>
      <c r="Y511">
        <v>2018</v>
      </c>
      <c r="Z511">
        <v>1</v>
      </c>
      <c r="AA511">
        <v>3</v>
      </c>
      <c r="AE511">
        <v>2</v>
      </c>
      <c r="AF511">
        <v>1</v>
      </c>
      <c r="AG511">
        <v>2</v>
      </c>
      <c r="AH511">
        <v>2</v>
      </c>
      <c r="AJ511">
        <v>1</v>
      </c>
      <c r="AL511">
        <v>1</v>
      </c>
      <c r="AO511">
        <v>1</v>
      </c>
      <c r="AP511">
        <v>1</v>
      </c>
      <c r="AZ511">
        <v>1</v>
      </c>
      <c r="BE511" t="s">
        <v>66</v>
      </c>
      <c r="BF511">
        <f>VLOOKUP($C511,'TIPI Scoring'!$C$1:$AB$1213,22,FALSE)</f>
        <v>3</v>
      </c>
      <c r="BG511">
        <f>VLOOKUP($C511,'TIPI Scoring'!$C$1:$AB$1213,23,FALSE)</f>
        <v>4</v>
      </c>
      <c r="BH511">
        <f>VLOOKUP($C511,'TIPI Scoring'!$C$1:$AB$1213,24,FALSE)</f>
        <v>4.5</v>
      </c>
      <c r="BI511">
        <f>VLOOKUP($C511,'TIPI Scoring'!$C$1:$AB$1213,25,FALSE)</f>
        <v>4.5</v>
      </c>
      <c r="BJ511">
        <f>VLOOKUP($C511,'TIPI Scoring'!$C$1:$AB$1213,26,FALSE)</f>
        <v>3.5</v>
      </c>
      <c r="BK511" t="s">
        <v>1651</v>
      </c>
      <c r="BL511" t="s">
        <v>1649</v>
      </c>
      <c r="BM511" t="s">
        <v>1651</v>
      </c>
      <c r="BN511" t="s">
        <v>1651</v>
      </c>
      <c r="BO511" t="s">
        <v>1649</v>
      </c>
      <c r="BP511">
        <v>1</v>
      </c>
    </row>
    <row r="512" spans="1:68" x14ac:dyDescent="0.2">
      <c r="A512">
        <v>511</v>
      </c>
      <c r="B512" s="2">
        <v>44096.611192129632</v>
      </c>
      <c r="C512" t="s">
        <v>674</v>
      </c>
      <c r="D512">
        <v>30</v>
      </c>
      <c r="E512">
        <v>32</v>
      </c>
      <c r="F512">
        <v>1</v>
      </c>
      <c r="G512">
        <v>1</v>
      </c>
      <c r="H512">
        <v>2</v>
      </c>
      <c r="I512">
        <v>2</v>
      </c>
      <c r="J512">
        <v>1</v>
      </c>
      <c r="L512">
        <v>1</v>
      </c>
      <c r="M512">
        <v>6</v>
      </c>
      <c r="N512">
        <v>2</v>
      </c>
      <c r="O512">
        <v>5</v>
      </c>
      <c r="P512">
        <v>2</v>
      </c>
      <c r="Q512">
        <v>7</v>
      </c>
      <c r="R512">
        <v>4</v>
      </c>
      <c r="S512">
        <v>5</v>
      </c>
      <c r="T512">
        <v>5</v>
      </c>
      <c r="U512">
        <v>6</v>
      </c>
      <c r="V512">
        <v>1</v>
      </c>
      <c r="W512">
        <v>6</v>
      </c>
      <c r="X512">
        <v>4</v>
      </c>
      <c r="Y512">
        <v>2018</v>
      </c>
      <c r="Z512">
        <v>1</v>
      </c>
      <c r="AA512">
        <v>1</v>
      </c>
      <c r="AE512">
        <v>2</v>
      </c>
      <c r="AF512">
        <v>2</v>
      </c>
      <c r="AG512">
        <v>1</v>
      </c>
      <c r="AH512">
        <v>2</v>
      </c>
      <c r="AI512">
        <v>1</v>
      </c>
      <c r="AJ512">
        <v>1</v>
      </c>
      <c r="AM512">
        <v>1</v>
      </c>
      <c r="AO512">
        <v>5</v>
      </c>
      <c r="AS512">
        <v>1</v>
      </c>
      <c r="AU512">
        <v>1</v>
      </c>
      <c r="AV512">
        <v>1</v>
      </c>
      <c r="AZ512">
        <v>1</v>
      </c>
      <c r="BB512">
        <v>1</v>
      </c>
      <c r="BE512" t="s">
        <v>58</v>
      </c>
      <c r="BF512">
        <f>VLOOKUP($C512,'TIPI Scoring'!$C$1:$AB$1213,22,FALSE)</f>
        <v>4</v>
      </c>
      <c r="BG512">
        <f>VLOOKUP($C512,'TIPI Scoring'!$C$1:$AB$1213,23,FALSE)</f>
        <v>6</v>
      </c>
      <c r="BH512">
        <f>VLOOKUP($C512,'TIPI Scoring'!$C$1:$AB$1213,24,FALSE)</f>
        <v>7</v>
      </c>
      <c r="BI512">
        <f>VLOOKUP($C512,'TIPI Scoring'!$C$1:$AB$1213,25,FALSE)</f>
        <v>5</v>
      </c>
      <c r="BJ512">
        <f>VLOOKUP($C512,'TIPI Scoring'!$C$1:$AB$1213,26,FALSE)</f>
        <v>4.5</v>
      </c>
      <c r="BK512" t="s">
        <v>1651</v>
      </c>
      <c r="BL512" t="s">
        <v>1650</v>
      </c>
      <c r="BM512" t="s">
        <v>1648</v>
      </c>
      <c r="BN512" t="s">
        <v>1650</v>
      </c>
      <c r="BO512" t="s">
        <v>1651</v>
      </c>
      <c r="BP512">
        <v>2</v>
      </c>
    </row>
    <row r="513" spans="1:68" x14ac:dyDescent="0.2">
      <c r="A513">
        <v>512</v>
      </c>
      <c r="B513" s="2">
        <v>44096.615856481483</v>
      </c>
      <c r="C513" t="s">
        <v>675</v>
      </c>
      <c r="D513">
        <v>48</v>
      </c>
      <c r="E513">
        <v>40</v>
      </c>
      <c r="F513">
        <v>1</v>
      </c>
      <c r="G513">
        <v>1</v>
      </c>
      <c r="H513">
        <v>2</v>
      </c>
      <c r="I513">
        <v>1</v>
      </c>
      <c r="J513">
        <v>1</v>
      </c>
      <c r="L513">
        <v>1</v>
      </c>
      <c r="M513">
        <v>6</v>
      </c>
      <c r="N513">
        <v>2</v>
      </c>
      <c r="O513">
        <v>5</v>
      </c>
      <c r="P513">
        <v>3</v>
      </c>
      <c r="Q513">
        <v>5</v>
      </c>
      <c r="R513">
        <v>3</v>
      </c>
      <c r="S513">
        <v>7</v>
      </c>
      <c r="T513">
        <v>4</v>
      </c>
      <c r="U513">
        <v>5</v>
      </c>
      <c r="V513">
        <v>2</v>
      </c>
      <c r="W513">
        <v>5</v>
      </c>
      <c r="X513">
        <v>4</v>
      </c>
      <c r="Y513">
        <v>2015</v>
      </c>
      <c r="Z513">
        <v>1</v>
      </c>
      <c r="AA513">
        <v>1</v>
      </c>
      <c r="AE513">
        <v>2</v>
      </c>
      <c r="AF513">
        <v>3</v>
      </c>
      <c r="AG513">
        <v>3</v>
      </c>
      <c r="AH513">
        <v>3</v>
      </c>
      <c r="AM513">
        <v>1</v>
      </c>
      <c r="AO513">
        <v>2</v>
      </c>
      <c r="AT513">
        <v>1</v>
      </c>
      <c r="AV513">
        <v>1</v>
      </c>
      <c r="AW513">
        <v>1</v>
      </c>
      <c r="BD513">
        <v>1</v>
      </c>
      <c r="BE513" t="s">
        <v>61</v>
      </c>
      <c r="BF513">
        <f>VLOOKUP($C513,'TIPI Scoring'!$C$1:$AB$1213,22,FALSE)</f>
        <v>4.5</v>
      </c>
      <c r="BG513">
        <f>VLOOKUP($C513,'TIPI Scoring'!$C$1:$AB$1213,23,FALSE)</f>
        <v>5</v>
      </c>
      <c r="BH513">
        <f>VLOOKUP($C513,'TIPI Scoring'!$C$1:$AB$1213,24,FALSE)</f>
        <v>5.5</v>
      </c>
      <c r="BI513">
        <f>VLOOKUP($C513,'TIPI Scoring'!$C$1:$AB$1213,25,FALSE)</f>
        <v>5</v>
      </c>
      <c r="BJ513">
        <f>VLOOKUP($C513,'TIPI Scoring'!$C$1:$AB$1213,26,FALSE)</f>
        <v>5.5</v>
      </c>
      <c r="BK513" t="s">
        <v>1650</v>
      </c>
      <c r="BL513" t="s">
        <v>1651</v>
      </c>
      <c r="BM513" t="s">
        <v>1650</v>
      </c>
      <c r="BN513" t="s">
        <v>1650</v>
      </c>
      <c r="BO513" t="s">
        <v>1650</v>
      </c>
      <c r="BP513">
        <v>3</v>
      </c>
    </row>
    <row r="514" spans="1:68" x14ac:dyDescent="0.2">
      <c r="A514">
        <v>513</v>
      </c>
      <c r="B514" s="2">
        <v>44096.616261574076</v>
      </c>
      <c r="C514" t="s">
        <v>676</v>
      </c>
      <c r="D514">
        <v>36</v>
      </c>
      <c r="E514">
        <v>13</v>
      </c>
      <c r="F514">
        <v>1</v>
      </c>
      <c r="G514">
        <v>1</v>
      </c>
      <c r="H514">
        <v>2</v>
      </c>
      <c r="I514">
        <v>1</v>
      </c>
      <c r="J514">
        <v>2</v>
      </c>
      <c r="L514">
        <v>1</v>
      </c>
      <c r="M514">
        <v>3</v>
      </c>
      <c r="N514">
        <v>2</v>
      </c>
      <c r="O514">
        <v>5</v>
      </c>
      <c r="P514">
        <v>1</v>
      </c>
      <c r="Q514">
        <v>7</v>
      </c>
      <c r="R514">
        <v>1</v>
      </c>
      <c r="S514">
        <v>7</v>
      </c>
      <c r="T514">
        <v>6</v>
      </c>
      <c r="U514">
        <v>7</v>
      </c>
      <c r="V514">
        <v>1</v>
      </c>
      <c r="W514">
        <v>7</v>
      </c>
      <c r="X514">
        <v>1</v>
      </c>
      <c r="Y514">
        <v>2020</v>
      </c>
      <c r="Z514">
        <v>1</v>
      </c>
      <c r="AA514">
        <v>6</v>
      </c>
      <c r="AE514">
        <v>2</v>
      </c>
      <c r="AF514">
        <v>1</v>
      </c>
      <c r="AG514">
        <v>2</v>
      </c>
      <c r="AH514">
        <v>2</v>
      </c>
      <c r="AJ514">
        <v>1</v>
      </c>
      <c r="AO514">
        <v>2</v>
      </c>
      <c r="AT514">
        <v>1</v>
      </c>
      <c r="AU514">
        <v>1</v>
      </c>
      <c r="AV514">
        <v>1</v>
      </c>
      <c r="BA514">
        <v>1</v>
      </c>
      <c r="BE514" t="s">
        <v>63</v>
      </c>
      <c r="BF514">
        <f>VLOOKUP($C514,'TIPI Scoring'!$C$1:$AB$1213,22,FALSE)</f>
        <v>3.5</v>
      </c>
      <c r="BG514">
        <f>VLOOKUP($C514,'TIPI Scoring'!$C$1:$AB$1213,23,FALSE)</f>
        <v>7</v>
      </c>
      <c r="BH514">
        <f>VLOOKUP($C514,'TIPI Scoring'!$C$1:$AB$1213,24,FALSE)</f>
        <v>7</v>
      </c>
      <c r="BI514">
        <f>VLOOKUP($C514,'TIPI Scoring'!$C$1:$AB$1213,25,FALSE)</f>
        <v>7</v>
      </c>
      <c r="BJ514">
        <f>VLOOKUP($C514,'TIPI Scoring'!$C$1:$AB$1213,26,FALSE)</f>
        <v>7</v>
      </c>
      <c r="BK514" t="s">
        <v>1651</v>
      </c>
      <c r="BL514" t="s">
        <v>1648</v>
      </c>
      <c r="BM514" t="s">
        <v>1648</v>
      </c>
      <c r="BN514" t="s">
        <v>1648</v>
      </c>
      <c r="BO514" t="s">
        <v>1648</v>
      </c>
      <c r="BP514">
        <v>8</v>
      </c>
    </row>
    <row r="515" spans="1:68" x14ac:dyDescent="0.2">
      <c r="A515">
        <v>514</v>
      </c>
      <c r="B515" s="2">
        <v>44096.616724537038</v>
      </c>
      <c r="C515" t="s">
        <v>677</v>
      </c>
      <c r="D515">
        <v>39</v>
      </c>
      <c r="E515">
        <v>23</v>
      </c>
      <c r="F515">
        <v>1</v>
      </c>
      <c r="G515">
        <v>1</v>
      </c>
      <c r="H515">
        <v>2</v>
      </c>
      <c r="I515">
        <v>1</v>
      </c>
      <c r="J515">
        <v>1</v>
      </c>
      <c r="L515">
        <v>1</v>
      </c>
      <c r="M515">
        <v>0</v>
      </c>
      <c r="N515">
        <v>1</v>
      </c>
      <c r="O515">
        <v>6</v>
      </c>
      <c r="P515">
        <v>6</v>
      </c>
      <c r="Q515">
        <v>7</v>
      </c>
      <c r="R515">
        <v>6</v>
      </c>
      <c r="S515">
        <v>7</v>
      </c>
      <c r="T515">
        <v>6</v>
      </c>
      <c r="U515">
        <v>7</v>
      </c>
      <c r="V515">
        <v>7</v>
      </c>
      <c r="W515">
        <v>7</v>
      </c>
      <c r="X515">
        <v>7</v>
      </c>
      <c r="Y515">
        <v>2018</v>
      </c>
      <c r="Z515">
        <v>1</v>
      </c>
      <c r="AA515">
        <v>1</v>
      </c>
      <c r="AE515">
        <v>1</v>
      </c>
      <c r="AF515">
        <v>1</v>
      </c>
      <c r="AG515">
        <v>1</v>
      </c>
      <c r="AH515">
        <v>1</v>
      </c>
      <c r="AI515">
        <v>1</v>
      </c>
      <c r="AJ515">
        <v>1</v>
      </c>
      <c r="AO515">
        <v>2</v>
      </c>
      <c r="AP515">
        <v>1</v>
      </c>
      <c r="AQ515">
        <v>1</v>
      </c>
      <c r="AR515">
        <v>1</v>
      </c>
      <c r="AZ515">
        <v>1</v>
      </c>
      <c r="BA515">
        <v>1</v>
      </c>
      <c r="BB515">
        <v>1</v>
      </c>
      <c r="BE515" t="s">
        <v>63</v>
      </c>
      <c r="BF515">
        <f>VLOOKUP($C515,'TIPI Scoring'!$C$1:$AB$1213,22,FALSE)</f>
        <v>4</v>
      </c>
      <c r="BG515">
        <f>VLOOKUP($C515,'TIPI Scoring'!$C$1:$AB$1213,23,FALSE)</f>
        <v>4.5</v>
      </c>
      <c r="BH515">
        <f>VLOOKUP($C515,'TIPI Scoring'!$C$1:$AB$1213,24,FALSE)</f>
        <v>4</v>
      </c>
      <c r="BI515">
        <f>VLOOKUP($C515,'TIPI Scoring'!$C$1:$AB$1213,25,FALSE)</f>
        <v>4.5</v>
      </c>
      <c r="BJ515">
        <f>VLOOKUP($C515,'TIPI Scoring'!$C$1:$AB$1213,26,FALSE)</f>
        <v>4</v>
      </c>
      <c r="BK515" t="s">
        <v>1651</v>
      </c>
      <c r="BL515" t="s">
        <v>1651</v>
      </c>
      <c r="BM515" t="s">
        <v>1649</v>
      </c>
      <c r="BN515" t="s">
        <v>1651</v>
      </c>
      <c r="BO515" t="s">
        <v>1649</v>
      </c>
      <c r="BP515">
        <v>1</v>
      </c>
    </row>
    <row r="516" spans="1:68" x14ac:dyDescent="0.2">
      <c r="A516">
        <v>515</v>
      </c>
      <c r="B516" s="2">
        <v>44096.622175925928</v>
      </c>
      <c r="C516" t="s">
        <v>678</v>
      </c>
      <c r="D516">
        <v>35</v>
      </c>
      <c r="E516">
        <v>32</v>
      </c>
      <c r="F516">
        <v>1</v>
      </c>
      <c r="G516">
        <v>1</v>
      </c>
      <c r="H516">
        <v>2</v>
      </c>
      <c r="I516">
        <v>2</v>
      </c>
      <c r="J516">
        <v>1</v>
      </c>
      <c r="L516">
        <v>1</v>
      </c>
      <c r="M516">
        <v>5</v>
      </c>
      <c r="N516">
        <v>1</v>
      </c>
      <c r="O516">
        <v>6</v>
      </c>
      <c r="P516">
        <v>6</v>
      </c>
      <c r="Q516">
        <v>5</v>
      </c>
      <c r="R516">
        <v>5</v>
      </c>
      <c r="S516">
        <v>6</v>
      </c>
      <c r="T516">
        <v>6</v>
      </c>
      <c r="U516">
        <v>6</v>
      </c>
      <c r="V516">
        <v>5</v>
      </c>
      <c r="W516">
        <v>5</v>
      </c>
      <c r="X516">
        <v>5</v>
      </c>
      <c r="Y516">
        <v>1985</v>
      </c>
      <c r="Z516">
        <v>1</v>
      </c>
      <c r="AA516">
        <v>1</v>
      </c>
      <c r="AE516">
        <v>1</v>
      </c>
      <c r="AF516">
        <v>1</v>
      </c>
      <c r="AG516">
        <v>1</v>
      </c>
      <c r="AH516">
        <v>1</v>
      </c>
      <c r="AI516">
        <v>1</v>
      </c>
      <c r="AK516">
        <v>1</v>
      </c>
      <c r="AL516">
        <v>1</v>
      </c>
      <c r="AO516">
        <v>2</v>
      </c>
      <c r="AP516">
        <v>1</v>
      </c>
      <c r="AR516">
        <v>1</v>
      </c>
      <c r="AS516">
        <v>1</v>
      </c>
      <c r="AZ516">
        <v>1</v>
      </c>
      <c r="BB516">
        <v>1</v>
      </c>
      <c r="BE516" t="s">
        <v>58</v>
      </c>
      <c r="BF516">
        <f>VLOOKUP($C516,'TIPI Scoring'!$C$1:$AB$1213,22,FALSE)</f>
        <v>4</v>
      </c>
      <c r="BG516">
        <f>VLOOKUP($C516,'TIPI Scoring'!$C$1:$AB$1213,23,FALSE)</f>
        <v>4</v>
      </c>
      <c r="BH516">
        <f>VLOOKUP($C516,'TIPI Scoring'!$C$1:$AB$1213,24,FALSE)</f>
        <v>4</v>
      </c>
      <c r="BI516">
        <f>VLOOKUP($C516,'TIPI Scoring'!$C$1:$AB$1213,25,FALSE)</f>
        <v>4</v>
      </c>
      <c r="BJ516">
        <f>VLOOKUP($C516,'TIPI Scoring'!$C$1:$AB$1213,26,FALSE)</f>
        <v>4.5</v>
      </c>
      <c r="BK516" t="s">
        <v>1651</v>
      </c>
      <c r="BL516" t="s">
        <v>1649</v>
      </c>
      <c r="BM516" t="s">
        <v>1649</v>
      </c>
      <c r="BN516" t="s">
        <v>1651</v>
      </c>
      <c r="BO516" t="s">
        <v>1651</v>
      </c>
      <c r="BP516">
        <v>1</v>
      </c>
    </row>
    <row r="517" spans="1:68" x14ac:dyDescent="0.2">
      <c r="A517">
        <v>516</v>
      </c>
      <c r="B517" s="2">
        <v>44096.623148148145</v>
      </c>
      <c r="C517" t="s">
        <v>679</v>
      </c>
      <c r="D517">
        <v>35</v>
      </c>
      <c r="E517">
        <v>14</v>
      </c>
      <c r="F517">
        <v>1</v>
      </c>
      <c r="G517">
        <v>1</v>
      </c>
      <c r="H517">
        <v>2</v>
      </c>
      <c r="I517">
        <v>4</v>
      </c>
      <c r="J517">
        <v>1</v>
      </c>
      <c r="L517">
        <v>1</v>
      </c>
      <c r="M517">
        <v>14</v>
      </c>
      <c r="N517">
        <v>2</v>
      </c>
      <c r="O517">
        <v>4</v>
      </c>
      <c r="P517">
        <v>2</v>
      </c>
      <c r="Q517">
        <v>4</v>
      </c>
      <c r="R517">
        <v>5</v>
      </c>
      <c r="S517">
        <v>7</v>
      </c>
      <c r="T517">
        <v>7</v>
      </c>
      <c r="U517">
        <v>6</v>
      </c>
      <c r="V517">
        <v>6</v>
      </c>
      <c r="W517">
        <v>6</v>
      </c>
      <c r="X517">
        <v>5</v>
      </c>
      <c r="Y517">
        <v>2016</v>
      </c>
      <c r="Z517">
        <v>1</v>
      </c>
      <c r="AA517">
        <v>1</v>
      </c>
      <c r="AE517">
        <v>2</v>
      </c>
      <c r="AF517">
        <v>1</v>
      </c>
      <c r="AG517">
        <v>1</v>
      </c>
      <c r="AH517">
        <v>2</v>
      </c>
      <c r="AJ517">
        <v>1</v>
      </c>
      <c r="AK517">
        <v>1</v>
      </c>
      <c r="AM517">
        <v>1</v>
      </c>
      <c r="AO517">
        <v>1</v>
      </c>
      <c r="AQ517">
        <v>1</v>
      </c>
      <c r="AS517">
        <v>1</v>
      </c>
      <c r="AU517">
        <v>1</v>
      </c>
      <c r="BA517">
        <v>1</v>
      </c>
      <c r="BB517">
        <v>1</v>
      </c>
      <c r="BE517" t="s">
        <v>63</v>
      </c>
      <c r="BF517">
        <f>VLOOKUP($C517,'TIPI Scoring'!$C$1:$AB$1213,22,FALSE)</f>
        <v>2.5</v>
      </c>
      <c r="BG517">
        <f>VLOOKUP($C517,'TIPI Scoring'!$C$1:$AB$1213,23,FALSE)</f>
        <v>6</v>
      </c>
      <c r="BH517">
        <f>VLOOKUP($C517,'TIPI Scoring'!$C$1:$AB$1213,24,FALSE)</f>
        <v>3</v>
      </c>
      <c r="BI517">
        <f>VLOOKUP($C517,'TIPI Scoring'!$C$1:$AB$1213,25,FALSE)</f>
        <v>4.5</v>
      </c>
      <c r="BJ517">
        <f>VLOOKUP($C517,'TIPI Scoring'!$C$1:$AB$1213,26,FALSE)</f>
        <v>5</v>
      </c>
      <c r="BK517" t="s">
        <v>1649</v>
      </c>
      <c r="BL517" t="s">
        <v>1650</v>
      </c>
      <c r="BM517" t="s">
        <v>1649</v>
      </c>
      <c r="BN517" t="s">
        <v>1651</v>
      </c>
      <c r="BO517" t="s">
        <v>1651</v>
      </c>
      <c r="BP517">
        <v>1</v>
      </c>
    </row>
    <row r="518" spans="1:68" x14ac:dyDescent="0.2">
      <c r="A518">
        <v>517</v>
      </c>
      <c r="B518" s="2">
        <v>44096.624386574076</v>
      </c>
      <c r="C518" t="s">
        <v>680</v>
      </c>
      <c r="D518">
        <v>27</v>
      </c>
      <c r="E518">
        <v>43</v>
      </c>
      <c r="F518">
        <v>1</v>
      </c>
      <c r="G518">
        <v>1</v>
      </c>
      <c r="H518">
        <v>2</v>
      </c>
      <c r="I518">
        <v>0</v>
      </c>
      <c r="J518">
        <v>1</v>
      </c>
      <c r="L518">
        <v>1</v>
      </c>
      <c r="M518">
        <v>5</v>
      </c>
      <c r="N518">
        <v>2</v>
      </c>
      <c r="O518">
        <v>6</v>
      </c>
      <c r="P518">
        <v>3</v>
      </c>
      <c r="Q518">
        <v>6</v>
      </c>
      <c r="R518">
        <v>3</v>
      </c>
      <c r="S518">
        <v>6</v>
      </c>
      <c r="T518">
        <v>4</v>
      </c>
      <c r="U518">
        <v>6</v>
      </c>
      <c r="V518">
        <v>3</v>
      </c>
      <c r="W518">
        <v>4</v>
      </c>
      <c r="X518">
        <v>6</v>
      </c>
      <c r="Y518">
        <v>2015</v>
      </c>
      <c r="Z518">
        <v>1</v>
      </c>
      <c r="AA518">
        <v>3</v>
      </c>
      <c r="AE518">
        <v>2</v>
      </c>
      <c r="AF518">
        <v>2</v>
      </c>
      <c r="AG518">
        <v>2</v>
      </c>
      <c r="AH518">
        <v>2</v>
      </c>
      <c r="AI518">
        <v>1</v>
      </c>
      <c r="AO518">
        <v>4</v>
      </c>
      <c r="AT518">
        <v>1</v>
      </c>
      <c r="AU518">
        <v>1</v>
      </c>
      <c r="AV518">
        <v>1</v>
      </c>
      <c r="AZ518">
        <v>1</v>
      </c>
      <c r="BB518">
        <v>1</v>
      </c>
      <c r="BC518">
        <v>1</v>
      </c>
      <c r="BE518" t="s">
        <v>61</v>
      </c>
      <c r="BF518">
        <f>VLOOKUP($C518,'TIPI Scoring'!$C$1:$AB$1213,22,FALSE)</f>
        <v>5</v>
      </c>
      <c r="BG518">
        <f>VLOOKUP($C518,'TIPI Scoring'!$C$1:$AB$1213,23,FALSE)</f>
        <v>5.5</v>
      </c>
      <c r="BH518">
        <f>VLOOKUP($C518,'TIPI Scoring'!$C$1:$AB$1213,24,FALSE)</f>
        <v>5.5</v>
      </c>
      <c r="BI518">
        <f>VLOOKUP($C518,'TIPI Scoring'!$C$1:$AB$1213,25,FALSE)</f>
        <v>4.5</v>
      </c>
      <c r="BJ518">
        <f>VLOOKUP($C518,'TIPI Scoring'!$C$1:$AB$1213,26,FALSE)</f>
        <v>4</v>
      </c>
      <c r="BK518" t="s">
        <v>1650</v>
      </c>
      <c r="BL518" t="s">
        <v>1650</v>
      </c>
      <c r="BM518" t="s">
        <v>1650</v>
      </c>
      <c r="BN518" t="s">
        <v>1651</v>
      </c>
      <c r="BO518" t="s">
        <v>1649</v>
      </c>
      <c r="BP518">
        <v>6</v>
      </c>
    </row>
    <row r="519" spans="1:68" x14ac:dyDescent="0.2">
      <c r="A519">
        <v>518</v>
      </c>
      <c r="B519" s="2">
        <v>44096.625439814816</v>
      </c>
      <c r="C519" t="s">
        <v>681</v>
      </c>
      <c r="D519">
        <v>36</v>
      </c>
      <c r="E519">
        <v>8</v>
      </c>
      <c r="F519">
        <v>1</v>
      </c>
      <c r="G519">
        <v>1</v>
      </c>
      <c r="H519">
        <v>2</v>
      </c>
      <c r="I519">
        <v>3</v>
      </c>
      <c r="J519">
        <v>1</v>
      </c>
      <c r="L519">
        <v>1</v>
      </c>
      <c r="M519">
        <v>5</v>
      </c>
      <c r="N519">
        <v>2</v>
      </c>
      <c r="O519">
        <v>5</v>
      </c>
      <c r="P519">
        <v>3</v>
      </c>
      <c r="Q519">
        <v>7</v>
      </c>
      <c r="R519">
        <v>5</v>
      </c>
      <c r="S519">
        <v>5</v>
      </c>
      <c r="T519">
        <v>5</v>
      </c>
      <c r="U519">
        <v>7</v>
      </c>
      <c r="V519">
        <v>3</v>
      </c>
      <c r="W519">
        <v>4</v>
      </c>
      <c r="X519">
        <v>5</v>
      </c>
      <c r="Y519">
        <v>2019</v>
      </c>
      <c r="Z519">
        <v>1</v>
      </c>
      <c r="AA519">
        <v>10</v>
      </c>
      <c r="AE519">
        <v>3</v>
      </c>
      <c r="AF519">
        <v>3</v>
      </c>
      <c r="AG519">
        <v>3</v>
      </c>
      <c r="AH519">
        <v>3</v>
      </c>
      <c r="AI519">
        <v>1</v>
      </c>
      <c r="AJ519">
        <v>1</v>
      </c>
      <c r="AO519">
        <v>4</v>
      </c>
      <c r="AP519">
        <v>1</v>
      </c>
      <c r="AX519">
        <v>1</v>
      </c>
      <c r="AY519">
        <v>1</v>
      </c>
      <c r="BC519">
        <v>1</v>
      </c>
      <c r="BE519" t="s">
        <v>61</v>
      </c>
      <c r="BF519">
        <f>VLOOKUP($C519,'TIPI Scoring'!$C$1:$AB$1213,22,FALSE)</f>
        <v>4</v>
      </c>
      <c r="BG519">
        <f>VLOOKUP($C519,'TIPI Scoring'!$C$1:$AB$1213,23,FALSE)</f>
        <v>6</v>
      </c>
      <c r="BH519">
        <f>VLOOKUP($C519,'TIPI Scoring'!$C$1:$AB$1213,24,FALSE)</f>
        <v>6</v>
      </c>
      <c r="BI519">
        <f>VLOOKUP($C519,'TIPI Scoring'!$C$1:$AB$1213,25,FALSE)</f>
        <v>3.5</v>
      </c>
      <c r="BJ519">
        <f>VLOOKUP($C519,'TIPI Scoring'!$C$1:$AB$1213,26,FALSE)</f>
        <v>4</v>
      </c>
      <c r="BK519" t="s">
        <v>1651</v>
      </c>
      <c r="BL519" t="s">
        <v>1650</v>
      </c>
      <c r="BM519" t="s">
        <v>1650</v>
      </c>
      <c r="BN519" t="s">
        <v>1651</v>
      </c>
      <c r="BO519" t="s">
        <v>1649</v>
      </c>
      <c r="BP519">
        <v>6</v>
      </c>
    </row>
    <row r="520" spans="1:68" x14ac:dyDescent="0.2">
      <c r="A520">
        <v>519</v>
      </c>
      <c r="B520" s="2">
        <v>44096.628564814811</v>
      </c>
      <c r="C520" t="s">
        <v>682</v>
      </c>
      <c r="D520">
        <v>40</v>
      </c>
      <c r="E520">
        <v>32</v>
      </c>
      <c r="F520">
        <v>1</v>
      </c>
      <c r="G520">
        <v>1</v>
      </c>
      <c r="H520">
        <v>2</v>
      </c>
      <c r="I520">
        <v>2</v>
      </c>
      <c r="J520">
        <v>1</v>
      </c>
      <c r="L520">
        <v>1</v>
      </c>
      <c r="M520">
        <v>4</v>
      </c>
      <c r="N520">
        <v>1</v>
      </c>
      <c r="O520">
        <v>6</v>
      </c>
      <c r="P520">
        <v>6</v>
      </c>
      <c r="Q520">
        <v>3</v>
      </c>
      <c r="R520">
        <v>7</v>
      </c>
      <c r="S520">
        <v>5</v>
      </c>
      <c r="T520">
        <v>6</v>
      </c>
      <c r="U520">
        <v>7</v>
      </c>
      <c r="V520">
        <v>4</v>
      </c>
      <c r="W520">
        <v>5</v>
      </c>
      <c r="X520">
        <v>5</v>
      </c>
      <c r="Y520">
        <v>2018</v>
      </c>
      <c r="Z520">
        <v>3</v>
      </c>
      <c r="AA520">
        <v>10</v>
      </c>
      <c r="AE520">
        <v>1</v>
      </c>
      <c r="AF520">
        <v>1</v>
      </c>
      <c r="AG520">
        <v>1</v>
      </c>
      <c r="AH520">
        <v>3</v>
      </c>
      <c r="AI520">
        <v>1</v>
      </c>
      <c r="AJ520">
        <v>1</v>
      </c>
      <c r="AK520">
        <v>1</v>
      </c>
      <c r="AO520">
        <v>2</v>
      </c>
      <c r="AP520">
        <v>1</v>
      </c>
      <c r="AQ520">
        <v>1</v>
      </c>
      <c r="AR520">
        <v>1</v>
      </c>
      <c r="AZ520">
        <v>1</v>
      </c>
      <c r="BA520">
        <v>1</v>
      </c>
      <c r="BC520">
        <v>1</v>
      </c>
      <c r="BE520" t="s">
        <v>58</v>
      </c>
      <c r="BF520">
        <f>VLOOKUP($C520,'TIPI Scoring'!$C$1:$AB$1213,22,FALSE)</f>
        <v>4</v>
      </c>
      <c r="BG520">
        <f>VLOOKUP($C520,'TIPI Scoring'!$C$1:$AB$1213,23,FALSE)</f>
        <v>4.5</v>
      </c>
      <c r="BH520">
        <f>VLOOKUP($C520,'TIPI Scoring'!$C$1:$AB$1213,24,FALSE)</f>
        <v>3.5</v>
      </c>
      <c r="BI520">
        <f>VLOOKUP($C520,'TIPI Scoring'!$C$1:$AB$1213,25,FALSE)</f>
        <v>3</v>
      </c>
      <c r="BJ520">
        <f>VLOOKUP($C520,'TIPI Scoring'!$C$1:$AB$1213,26,FALSE)</f>
        <v>4</v>
      </c>
      <c r="BK520" t="s">
        <v>1651</v>
      </c>
      <c r="BL520" t="s">
        <v>1651</v>
      </c>
      <c r="BM520" t="s">
        <v>1649</v>
      </c>
      <c r="BN520" t="s">
        <v>1649</v>
      </c>
      <c r="BO520" t="s">
        <v>1649</v>
      </c>
      <c r="BP520">
        <v>1</v>
      </c>
    </row>
    <row r="521" spans="1:68" x14ac:dyDescent="0.2">
      <c r="A521">
        <v>520</v>
      </c>
      <c r="B521" s="2">
        <v>44096.62872685185</v>
      </c>
      <c r="C521" t="s">
        <v>683</v>
      </c>
      <c r="D521">
        <v>35</v>
      </c>
      <c r="E521">
        <v>9</v>
      </c>
      <c r="F521">
        <v>1</v>
      </c>
      <c r="G521">
        <v>1</v>
      </c>
      <c r="H521">
        <v>2</v>
      </c>
      <c r="I521">
        <v>2</v>
      </c>
      <c r="J521">
        <v>1</v>
      </c>
      <c r="L521">
        <v>1</v>
      </c>
      <c r="M521">
        <v>5</v>
      </c>
      <c r="N521">
        <v>1</v>
      </c>
      <c r="O521">
        <v>7</v>
      </c>
      <c r="P521">
        <v>7</v>
      </c>
      <c r="Q521">
        <v>7</v>
      </c>
      <c r="R521">
        <v>7</v>
      </c>
      <c r="S521">
        <v>7</v>
      </c>
      <c r="T521">
        <v>7</v>
      </c>
      <c r="U521">
        <v>7</v>
      </c>
      <c r="V521">
        <v>6</v>
      </c>
      <c r="W521">
        <v>6</v>
      </c>
      <c r="X521">
        <v>7</v>
      </c>
      <c r="Y521">
        <v>1985</v>
      </c>
      <c r="Z521">
        <v>1</v>
      </c>
      <c r="AA521">
        <v>1</v>
      </c>
      <c r="AE521">
        <v>1</v>
      </c>
      <c r="AF521">
        <v>1</v>
      </c>
      <c r="AG521">
        <v>1</v>
      </c>
      <c r="AH521">
        <v>1</v>
      </c>
      <c r="AI521">
        <v>1</v>
      </c>
      <c r="AK521">
        <v>1</v>
      </c>
      <c r="AL521">
        <v>1</v>
      </c>
      <c r="AO521">
        <v>1</v>
      </c>
      <c r="AP521">
        <v>1</v>
      </c>
      <c r="AR521">
        <v>1</v>
      </c>
      <c r="AT521">
        <v>1</v>
      </c>
      <c r="AZ521">
        <v>1</v>
      </c>
      <c r="BA521">
        <v>1</v>
      </c>
      <c r="BB521">
        <v>1</v>
      </c>
      <c r="BE521" t="s">
        <v>61</v>
      </c>
      <c r="BF521">
        <f>VLOOKUP($C521,'TIPI Scoring'!$C$1:$AB$1213,22,FALSE)</f>
        <v>4</v>
      </c>
      <c r="BG521">
        <f>VLOOKUP($C521,'TIPI Scoring'!$C$1:$AB$1213,23,FALSE)</f>
        <v>4</v>
      </c>
      <c r="BH521">
        <f>VLOOKUP($C521,'TIPI Scoring'!$C$1:$AB$1213,24,FALSE)</f>
        <v>4.5</v>
      </c>
      <c r="BI521">
        <f>VLOOKUP($C521,'TIPI Scoring'!$C$1:$AB$1213,25,FALSE)</f>
        <v>3.5</v>
      </c>
      <c r="BJ521">
        <f>VLOOKUP($C521,'TIPI Scoring'!$C$1:$AB$1213,26,FALSE)</f>
        <v>4</v>
      </c>
      <c r="BK521" t="s">
        <v>1651</v>
      </c>
      <c r="BL521" t="s">
        <v>1649</v>
      </c>
      <c r="BM521" t="s">
        <v>1651</v>
      </c>
      <c r="BN521" t="s">
        <v>1651</v>
      </c>
      <c r="BO521" t="s">
        <v>1649</v>
      </c>
      <c r="BP521">
        <v>1</v>
      </c>
    </row>
    <row r="522" spans="1:68" x14ac:dyDescent="0.2">
      <c r="A522">
        <v>521</v>
      </c>
      <c r="B522" s="2">
        <v>44096.628877314812</v>
      </c>
      <c r="C522" t="s">
        <v>684</v>
      </c>
      <c r="D522">
        <v>19</v>
      </c>
      <c r="E522">
        <v>43</v>
      </c>
      <c r="F522">
        <v>1</v>
      </c>
      <c r="G522">
        <v>1</v>
      </c>
      <c r="H522">
        <v>2</v>
      </c>
      <c r="I522">
        <v>0</v>
      </c>
      <c r="J522">
        <v>5</v>
      </c>
      <c r="K522" t="s">
        <v>685</v>
      </c>
      <c r="L522">
        <v>1</v>
      </c>
      <c r="M522">
        <v>0</v>
      </c>
      <c r="N522">
        <v>1</v>
      </c>
      <c r="O522">
        <v>7</v>
      </c>
      <c r="P522">
        <v>5</v>
      </c>
      <c r="Q522">
        <v>3</v>
      </c>
      <c r="R522">
        <v>2</v>
      </c>
      <c r="S522">
        <v>7</v>
      </c>
      <c r="T522">
        <v>5</v>
      </c>
      <c r="U522">
        <v>6</v>
      </c>
      <c r="V522">
        <v>1</v>
      </c>
      <c r="W522">
        <v>6</v>
      </c>
      <c r="X522">
        <v>1</v>
      </c>
      <c r="Y522">
        <v>2020</v>
      </c>
      <c r="Z522">
        <v>1</v>
      </c>
      <c r="AA522">
        <v>3</v>
      </c>
      <c r="AE522">
        <v>1</v>
      </c>
      <c r="AF522">
        <v>1</v>
      </c>
      <c r="AG522">
        <v>3</v>
      </c>
      <c r="AH522">
        <v>2</v>
      </c>
      <c r="AI522">
        <v>1</v>
      </c>
      <c r="AJ522">
        <v>1</v>
      </c>
      <c r="AM522">
        <v>1</v>
      </c>
      <c r="AO522">
        <v>3</v>
      </c>
      <c r="AP522">
        <v>1</v>
      </c>
      <c r="AT522">
        <v>1</v>
      </c>
      <c r="AU522">
        <v>1</v>
      </c>
      <c r="BA522">
        <v>1</v>
      </c>
      <c r="BC522">
        <v>1</v>
      </c>
      <c r="BE522" t="s">
        <v>61</v>
      </c>
      <c r="BF522">
        <f>VLOOKUP($C522,'TIPI Scoring'!$C$1:$AB$1213,22,FALSE)</f>
        <v>5</v>
      </c>
      <c r="BG522">
        <f>VLOOKUP($C522,'TIPI Scoring'!$C$1:$AB$1213,23,FALSE)</f>
        <v>4.5</v>
      </c>
      <c r="BH522">
        <f>VLOOKUP($C522,'TIPI Scoring'!$C$1:$AB$1213,24,FALSE)</f>
        <v>5</v>
      </c>
      <c r="BI522">
        <f>VLOOKUP($C522,'TIPI Scoring'!$C$1:$AB$1213,25,FALSE)</f>
        <v>6</v>
      </c>
      <c r="BJ522">
        <f>VLOOKUP($C522,'TIPI Scoring'!$C$1:$AB$1213,26,FALSE)</f>
        <v>7</v>
      </c>
      <c r="BK522" t="s">
        <v>1650</v>
      </c>
      <c r="BL522" t="s">
        <v>1651</v>
      </c>
      <c r="BM522" t="s">
        <v>1651</v>
      </c>
      <c r="BN522" t="s">
        <v>1650</v>
      </c>
      <c r="BO522" t="s">
        <v>1648</v>
      </c>
      <c r="BP522">
        <v>3</v>
      </c>
    </row>
    <row r="523" spans="1:68" x14ac:dyDescent="0.2">
      <c r="A523">
        <v>522</v>
      </c>
      <c r="B523" s="2">
        <v>44096.631631944445</v>
      </c>
      <c r="C523" t="s">
        <v>686</v>
      </c>
      <c r="D523">
        <v>55</v>
      </c>
      <c r="E523">
        <v>13</v>
      </c>
      <c r="F523">
        <v>1</v>
      </c>
      <c r="G523">
        <v>1</v>
      </c>
      <c r="H523">
        <v>2</v>
      </c>
      <c r="I523">
        <v>1</v>
      </c>
      <c r="J523">
        <v>1</v>
      </c>
      <c r="L523">
        <v>2</v>
      </c>
      <c r="M523">
        <v>14</v>
      </c>
      <c r="N523">
        <v>2</v>
      </c>
      <c r="O523">
        <v>3</v>
      </c>
      <c r="P523">
        <v>3</v>
      </c>
      <c r="Q523">
        <v>6</v>
      </c>
      <c r="R523">
        <v>5</v>
      </c>
      <c r="S523">
        <v>5</v>
      </c>
      <c r="T523">
        <v>7</v>
      </c>
      <c r="U523">
        <v>6</v>
      </c>
      <c r="V523">
        <v>5</v>
      </c>
      <c r="W523">
        <v>6</v>
      </c>
      <c r="X523">
        <v>3</v>
      </c>
      <c r="Y523">
        <v>2006</v>
      </c>
      <c r="Z523">
        <v>2</v>
      </c>
      <c r="AA523">
        <v>13</v>
      </c>
      <c r="AD523" t="s">
        <v>92</v>
      </c>
      <c r="AE523">
        <v>2</v>
      </c>
      <c r="AF523">
        <v>2</v>
      </c>
      <c r="AG523">
        <v>2</v>
      </c>
      <c r="AH523">
        <v>2</v>
      </c>
      <c r="AI523">
        <v>1</v>
      </c>
      <c r="AM523">
        <v>1</v>
      </c>
      <c r="AO523">
        <v>2</v>
      </c>
      <c r="AT523">
        <v>1</v>
      </c>
      <c r="AV523">
        <v>1</v>
      </c>
      <c r="AX523">
        <v>1</v>
      </c>
      <c r="BA523">
        <v>1</v>
      </c>
      <c r="BE523" t="s">
        <v>63</v>
      </c>
      <c r="BF523">
        <f>VLOOKUP($C523,'TIPI Scoring'!$C$1:$AB$1213,22,FALSE)</f>
        <v>2</v>
      </c>
      <c r="BG523">
        <f>VLOOKUP($C523,'TIPI Scoring'!$C$1:$AB$1213,23,FALSE)</f>
        <v>5.5</v>
      </c>
      <c r="BH523">
        <f>VLOOKUP($C523,'TIPI Scoring'!$C$1:$AB$1213,24,FALSE)</f>
        <v>4.5</v>
      </c>
      <c r="BI523">
        <f>VLOOKUP($C523,'TIPI Scoring'!$C$1:$AB$1213,25,FALSE)</f>
        <v>4.5</v>
      </c>
      <c r="BJ523">
        <f>VLOOKUP($C523,'TIPI Scoring'!$C$1:$AB$1213,26,FALSE)</f>
        <v>5</v>
      </c>
      <c r="BK523" t="s">
        <v>1649</v>
      </c>
      <c r="BL523" t="s">
        <v>1650</v>
      </c>
      <c r="BM523" t="s">
        <v>1651</v>
      </c>
      <c r="BN523" t="s">
        <v>1651</v>
      </c>
      <c r="BO523" t="s">
        <v>1651</v>
      </c>
      <c r="BP523">
        <v>5</v>
      </c>
    </row>
    <row r="524" spans="1:68" x14ac:dyDescent="0.2">
      <c r="A524">
        <v>523</v>
      </c>
      <c r="B524" s="2">
        <v>44096.633460648147</v>
      </c>
      <c r="C524" t="s">
        <v>687</v>
      </c>
      <c r="D524">
        <v>35</v>
      </c>
      <c r="E524">
        <v>42</v>
      </c>
      <c r="F524">
        <v>2</v>
      </c>
      <c r="G524">
        <v>1</v>
      </c>
      <c r="H524">
        <v>3</v>
      </c>
      <c r="I524">
        <v>3</v>
      </c>
      <c r="J524">
        <v>5</v>
      </c>
      <c r="K524" t="s">
        <v>688</v>
      </c>
      <c r="L524">
        <v>2</v>
      </c>
      <c r="M524">
        <v>4</v>
      </c>
      <c r="N524">
        <v>2</v>
      </c>
      <c r="O524">
        <v>5</v>
      </c>
      <c r="P524">
        <v>4</v>
      </c>
      <c r="Q524">
        <v>6</v>
      </c>
      <c r="R524">
        <v>5</v>
      </c>
      <c r="S524">
        <v>5</v>
      </c>
      <c r="T524">
        <v>3</v>
      </c>
      <c r="U524">
        <v>6</v>
      </c>
      <c r="V524">
        <v>3</v>
      </c>
      <c r="W524">
        <v>3</v>
      </c>
      <c r="X524">
        <v>5</v>
      </c>
      <c r="Y524">
        <v>2016</v>
      </c>
      <c r="Z524">
        <v>2</v>
      </c>
      <c r="AA524">
        <v>13</v>
      </c>
      <c r="AD524" t="s">
        <v>561</v>
      </c>
      <c r="AE524">
        <v>2</v>
      </c>
      <c r="AF524">
        <v>2</v>
      </c>
      <c r="AG524">
        <v>2</v>
      </c>
      <c r="AH524">
        <v>2</v>
      </c>
      <c r="AN524">
        <v>1</v>
      </c>
      <c r="AO524">
        <v>3</v>
      </c>
      <c r="AU524">
        <v>1</v>
      </c>
      <c r="AX524">
        <v>1</v>
      </c>
      <c r="AY524">
        <v>1</v>
      </c>
      <c r="BD524">
        <v>1</v>
      </c>
      <c r="BE524" t="s">
        <v>61</v>
      </c>
      <c r="BF524">
        <f>VLOOKUP($C524,'TIPI Scoring'!$C$1:$AB$1213,22,FALSE)</f>
        <v>5</v>
      </c>
      <c r="BG524">
        <f>VLOOKUP($C524,'TIPI Scoring'!$C$1:$AB$1213,23,FALSE)</f>
        <v>5</v>
      </c>
      <c r="BH524">
        <f>VLOOKUP($C524,'TIPI Scoring'!$C$1:$AB$1213,24,FALSE)</f>
        <v>5.5</v>
      </c>
      <c r="BI524">
        <f>VLOOKUP($C524,'TIPI Scoring'!$C$1:$AB$1213,25,FALSE)</f>
        <v>3</v>
      </c>
      <c r="BJ524">
        <f>VLOOKUP($C524,'TIPI Scoring'!$C$1:$AB$1213,26,FALSE)</f>
        <v>4</v>
      </c>
      <c r="BK524" t="s">
        <v>1650</v>
      </c>
      <c r="BL524" t="s">
        <v>1651</v>
      </c>
      <c r="BM524" t="s">
        <v>1650</v>
      </c>
      <c r="BN524" t="s">
        <v>1649</v>
      </c>
      <c r="BO524" t="s">
        <v>1649</v>
      </c>
      <c r="BP524">
        <v>7</v>
      </c>
    </row>
    <row r="525" spans="1:68" x14ac:dyDescent="0.2">
      <c r="A525">
        <v>524</v>
      </c>
      <c r="B525" s="2">
        <v>44096.633715277778</v>
      </c>
      <c r="C525" t="s">
        <v>689</v>
      </c>
      <c r="D525">
        <v>25</v>
      </c>
      <c r="E525">
        <v>5</v>
      </c>
      <c r="F525">
        <v>1</v>
      </c>
      <c r="G525">
        <v>1</v>
      </c>
      <c r="H525">
        <v>6</v>
      </c>
      <c r="I525">
        <v>0</v>
      </c>
      <c r="J525">
        <v>6</v>
      </c>
      <c r="L525">
        <v>1</v>
      </c>
      <c r="M525">
        <v>10</v>
      </c>
      <c r="N525">
        <v>1</v>
      </c>
      <c r="O525">
        <v>5</v>
      </c>
      <c r="P525">
        <v>6</v>
      </c>
      <c r="Q525">
        <v>7</v>
      </c>
      <c r="R525">
        <v>6</v>
      </c>
      <c r="S525">
        <v>5</v>
      </c>
      <c r="T525">
        <v>7</v>
      </c>
      <c r="U525">
        <v>4</v>
      </c>
      <c r="V525">
        <v>3</v>
      </c>
      <c r="W525">
        <v>4</v>
      </c>
      <c r="X525">
        <v>6</v>
      </c>
      <c r="Y525">
        <v>2018</v>
      </c>
      <c r="Z525">
        <v>2</v>
      </c>
      <c r="AA525">
        <v>9</v>
      </c>
      <c r="AE525">
        <v>1</v>
      </c>
      <c r="AF525">
        <v>1</v>
      </c>
      <c r="AG525">
        <v>1</v>
      </c>
      <c r="AH525">
        <v>2</v>
      </c>
      <c r="AK525">
        <v>1</v>
      </c>
      <c r="AM525">
        <v>1</v>
      </c>
      <c r="AO525">
        <v>5</v>
      </c>
      <c r="AQ525">
        <v>1</v>
      </c>
      <c r="AU525">
        <v>1</v>
      </c>
      <c r="AX525">
        <v>1</v>
      </c>
      <c r="BA525">
        <v>1</v>
      </c>
      <c r="BE525" t="s">
        <v>66</v>
      </c>
      <c r="BF525">
        <f>VLOOKUP($C525,'TIPI Scoring'!$C$1:$AB$1213,22,FALSE)</f>
        <v>3</v>
      </c>
      <c r="BG525">
        <f>VLOOKUP($C525,'TIPI Scoring'!$C$1:$AB$1213,23,FALSE)</f>
        <v>3</v>
      </c>
      <c r="BH525">
        <f>VLOOKUP($C525,'TIPI Scoring'!$C$1:$AB$1213,24,FALSE)</f>
        <v>6</v>
      </c>
      <c r="BI525">
        <f>VLOOKUP($C525,'TIPI Scoring'!$C$1:$AB$1213,25,FALSE)</f>
        <v>3</v>
      </c>
      <c r="BJ525">
        <f>VLOOKUP($C525,'TIPI Scoring'!$C$1:$AB$1213,26,FALSE)</f>
        <v>3.5</v>
      </c>
      <c r="BK525" t="s">
        <v>1651</v>
      </c>
      <c r="BL525" t="s">
        <v>1649</v>
      </c>
      <c r="BM525" t="s">
        <v>1650</v>
      </c>
      <c r="BN525" t="s">
        <v>1649</v>
      </c>
      <c r="BO525" t="s">
        <v>1649</v>
      </c>
      <c r="BP525">
        <v>5</v>
      </c>
    </row>
    <row r="526" spans="1:68" x14ac:dyDescent="0.2">
      <c r="A526">
        <v>525</v>
      </c>
      <c r="B526" s="2">
        <v>44096.634629629632</v>
      </c>
      <c r="C526" t="s">
        <v>690</v>
      </c>
      <c r="D526">
        <v>59</v>
      </c>
      <c r="E526">
        <v>32</v>
      </c>
      <c r="F526">
        <v>1</v>
      </c>
      <c r="G526">
        <v>1</v>
      </c>
      <c r="H526">
        <v>3</v>
      </c>
      <c r="I526">
        <v>0</v>
      </c>
      <c r="J526">
        <v>1</v>
      </c>
      <c r="L526">
        <v>2</v>
      </c>
      <c r="M526">
        <v>14</v>
      </c>
      <c r="N526">
        <v>2</v>
      </c>
      <c r="O526">
        <v>5</v>
      </c>
      <c r="P526">
        <v>1</v>
      </c>
      <c r="Q526">
        <v>7</v>
      </c>
      <c r="R526">
        <v>3</v>
      </c>
      <c r="S526">
        <v>6</v>
      </c>
      <c r="T526">
        <v>3</v>
      </c>
      <c r="U526">
        <v>7</v>
      </c>
      <c r="V526">
        <v>3</v>
      </c>
      <c r="W526">
        <v>6</v>
      </c>
      <c r="X526">
        <v>4</v>
      </c>
      <c r="Y526">
        <v>2007</v>
      </c>
      <c r="Z526">
        <v>2</v>
      </c>
      <c r="AA526">
        <v>13</v>
      </c>
      <c r="AD526" t="s">
        <v>195</v>
      </c>
      <c r="AE526">
        <v>2</v>
      </c>
      <c r="AF526">
        <v>2</v>
      </c>
      <c r="AG526">
        <v>2</v>
      </c>
      <c r="AH526">
        <v>2</v>
      </c>
      <c r="AN526">
        <v>1</v>
      </c>
      <c r="AO526">
        <v>6</v>
      </c>
      <c r="AP526">
        <v>1</v>
      </c>
      <c r="AT526">
        <v>1</v>
      </c>
      <c r="AX526">
        <v>1</v>
      </c>
      <c r="BD526">
        <v>1</v>
      </c>
      <c r="BE526" t="s">
        <v>58</v>
      </c>
      <c r="BF526">
        <f>VLOOKUP($C526,'TIPI Scoring'!$C$1:$AB$1213,22,FALSE)</f>
        <v>5</v>
      </c>
      <c r="BG526">
        <f>VLOOKUP($C526,'TIPI Scoring'!$C$1:$AB$1213,23,FALSE)</f>
        <v>7</v>
      </c>
      <c r="BH526">
        <f>VLOOKUP($C526,'TIPI Scoring'!$C$1:$AB$1213,24,FALSE)</f>
        <v>6</v>
      </c>
      <c r="BI526">
        <f>VLOOKUP($C526,'TIPI Scoring'!$C$1:$AB$1213,25,FALSE)</f>
        <v>5.5</v>
      </c>
      <c r="BJ526">
        <f>VLOOKUP($C526,'TIPI Scoring'!$C$1:$AB$1213,26,FALSE)</f>
        <v>5</v>
      </c>
      <c r="BK526" t="s">
        <v>1650</v>
      </c>
      <c r="BL526" t="s">
        <v>1648</v>
      </c>
      <c r="BM526" t="s">
        <v>1650</v>
      </c>
      <c r="BN526" t="s">
        <v>1650</v>
      </c>
      <c r="BO526" t="s">
        <v>1651</v>
      </c>
      <c r="BP526">
        <v>4</v>
      </c>
    </row>
    <row r="527" spans="1:68" x14ac:dyDescent="0.2">
      <c r="A527">
        <v>526</v>
      </c>
      <c r="B527" s="2">
        <v>44096.635347222225</v>
      </c>
      <c r="C527" t="s">
        <v>691</v>
      </c>
      <c r="D527">
        <v>27</v>
      </c>
      <c r="E527">
        <v>33</v>
      </c>
      <c r="F527">
        <v>1</v>
      </c>
      <c r="G527">
        <v>1</v>
      </c>
      <c r="H527">
        <v>1</v>
      </c>
      <c r="I527">
        <v>0</v>
      </c>
      <c r="J527">
        <v>1</v>
      </c>
      <c r="L527">
        <v>1</v>
      </c>
      <c r="M527">
        <v>27</v>
      </c>
      <c r="N527">
        <v>1</v>
      </c>
      <c r="O527">
        <v>6</v>
      </c>
      <c r="P527">
        <v>6</v>
      </c>
      <c r="Q527">
        <v>6</v>
      </c>
      <c r="R527">
        <v>6</v>
      </c>
      <c r="S527">
        <v>6</v>
      </c>
      <c r="T527">
        <v>6</v>
      </c>
      <c r="U527">
        <v>6</v>
      </c>
      <c r="V527">
        <v>6</v>
      </c>
      <c r="W527">
        <v>6</v>
      </c>
      <c r="X527">
        <v>6</v>
      </c>
      <c r="Y527">
        <v>1993</v>
      </c>
      <c r="Z527">
        <v>1</v>
      </c>
      <c r="AA527">
        <v>10</v>
      </c>
      <c r="AE527">
        <v>1</v>
      </c>
      <c r="AF527">
        <v>1</v>
      </c>
      <c r="AG527">
        <v>1</v>
      </c>
      <c r="AH527">
        <v>1</v>
      </c>
      <c r="AI527">
        <v>1</v>
      </c>
      <c r="AJ527">
        <v>1</v>
      </c>
      <c r="AK527">
        <v>1</v>
      </c>
      <c r="AO527">
        <v>2</v>
      </c>
      <c r="AQ527">
        <v>1</v>
      </c>
      <c r="AZ527">
        <v>1</v>
      </c>
      <c r="BA527">
        <v>1</v>
      </c>
      <c r="BB527">
        <v>1</v>
      </c>
      <c r="BE527" t="s">
        <v>61</v>
      </c>
      <c r="BF527">
        <f>VLOOKUP($C527,'TIPI Scoring'!$C$1:$AB$1213,22,FALSE)</f>
        <v>4</v>
      </c>
      <c r="BG527">
        <f>VLOOKUP($C527,'TIPI Scoring'!$C$1:$AB$1213,23,FALSE)</f>
        <v>4</v>
      </c>
      <c r="BH527">
        <f>VLOOKUP($C527,'TIPI Scoring'!$C$1:$AB$1213,24,FALSE)</f>
        <v>4</v>
      </c>
      <c r="BI527">
        <f>VLOOKUP($C527,'TIPI Scoring'!$C$1:$AB$1213,25,FALSE)</f>
        <v>4</v>
      </c>
      <c r="BJ527">
        <f>VLOOKUP($C527,'TIPI Scoring'!$C$1:$AB$1213,26,FALSE)</f>
        <v>4</v>
      </c>
      <c r="BK527" t="s">
        <v>1651</v>
      </c>
      <c r="BL527" t="s">
        <v>1649</v>
      </c>
      <c r="BM527" t="s">
        <v>1649</v>
      </c>
      <c r="BN527" t="s">
        <v>1651</v>
      </c>
      <c r="BO527" t="s">
        <v>1649</v>
      </c>
      <c r="BP527">
        <v>1</v>
      </c>
    </row>
    <row r="528" spans="1:68" x14ac:dyDescent="0.2">
      <c r="A528">
        <v>527</v>
      </c>
      <c r="B528" s="2">
        <v>44096.635509259257</v>
      </c>
      <c r="C528" t="s">
        <v>692</v>
      </c>
      <c r="D528">
        <v>26</v>
      </c>
      <c r="E528">
        <v>3</v>
      </c>
      <c r="F528">
        <v>1</v>
      </c>
      <c r="G528">
        <v>1</v>
      </c>
      <c r="H528">
        <v>2</v>
      </c>
      <c r="I528">
        <v>1</v>
      </c>
      <c r="J528">
        <v>1</v>
      </c>
      <c r="L528">
        <v>1</v>
      </c>
      <c r="M528">
        <v>2</v>
      </c>
      <c r="N528">
        <v>1</v>
      </c>
      <c r="O528">
        <v>3</v>
      </c>
      <c r="P528">
        <v>5</v>
      </c>
      <c r="Q528">
        <v>3</v>
      </c>
      <c r="R528">
        <v>5</v>
      </c>
      <c r="S528">
        <v>3</v>
      </c>
      <c r="T528">
        <v>1</v>
      </c>
      <c r="U528">
        <v>5</v>
      </c>
      <c r="V528">
        <v>5</v>
      </c>
      <c r="W528">
        <v>4</v>
      </c>
      <c r="X528">
        <v>5</v>
      </c>
      <c r="Y528">
        <v>1990</v>
      </c>
      <c r="Z528">
        <v>1</v>
      </c>
      <c r="AA528">
        <v>1</v>
      </c>
      <c r="AE528">
        <v>1</v>
      </c>
      <c r="AF528">
        <v>1</v>
      </c>
      <c r="AG528">
        <v>1</v>
      </c>
      <c r="AH528">
        <v>1</v>
      </c>
      <c r="AI528">
        <v>1</v>
      </c>
      <c r="AO528">
        <v>1</v>
      </c>
      <c r="AQ528">
        <v>1</v>
      </c>
      <c r="AT528">
        <v>1</v>
      </c>
      <c r="AV528">
        <v>1</v>
      </c>
      <c r="AZ528">
        <v>1</v>
      </c>
      <c r="BE528" t="s">
        <v>66</v>
      </c>
      <c r="BF528">
        <f>VLOOKUP($C528,'TIPI Scoring'!$C$1:$AB$1213,22,FALSE)</f>
        <v>5</v>
      </c>
      <c r="BG528">
        <f>VLOOKUP($C528,'TIPI Scoring'!$C$1:$AB$1213,23,FALSE)</f>
        <v>4</v>
      </c>
      <c r="BH528">
        <f>VLOOKUP($C528,'TIPI Scoring'!$C$1:$AB$1213,24,FALSE)</f>
        <v>3</v>
      </c>
      <c r="BI528">
        <f>VLOOKUP($C528,'TIPI Scoring'!$C$1:$AB$1213,25,FALSE)</f>
        <v>3.5</v>
      </c>
      <c r="BJ528">
        <f>VLOOKUP($C528,'TIPI Scoring'!$C$1:$AB$1213,26,FALSE)</f>
        <v>3</v>
      </c>
      <c r="BK528" t="s">
        <v>1650</v>
      </c>
      <c r="BL528" t="s">
        <v>1649</v>
      </c>
      <c r="BM528" t="s">
        <v>1649</v>
      </c>
      <c r="BN528" t="s">
        <v>1651</v>
      </c>
      <c r="BO528" t="s">
        <v>1649</v>
      </c>
      <c r="BP528">
        <v>1</v>
      </c>
    </row>
    <row r="529" spans="1:68" x14ac:dyDescent="0.2">
      <c r="A529">
        <v>528</v>
      </c>
      <c r="B529" s="2">
        <v>44096.635775462964</v>
      </c>
      <c r="C529" t="s">
        <v>693</v>
      </c>
      <c r="D529">
        <v>35</v>
      </c>
      <c r="E529">
        <v>17</v>
      </c>
      <c r="F529">
        <v>1</v>
      </c>
      <c r="G529">
        <v>1</v>
      </c>
      <c r="H529">
        <v>2</v>
      </c>
      <c r="I529">
        <v>1</v>
      </c>
      <c r="J529">
        <v>1</v>
      </c>
      <c r="L529">
        <v>1</v>
      </c>
      <c r="M529">
        <v>35</v>
      </c>
      <c r="N529">
        <v>1</v>
      </c>
      <c r="O529">
        <v>6</v>
      </c>
      <c r="P529">
        <v>6</v>
      </c>
      <c r="Q529">
        <v>7</v>
      </c>
      <c r="R529">
        <v>7</v>
      </c>
      <c r="S529">
        <v>7</v>
      </c>
      <c r="T529">
        <v>6</v>
      </c>
      <c r="U529">
        <v>6</v>
      </c>
      <c r="V529">
        <v>7</v>
      </c>
      <c r="W529">
        <v>6</v>
      </c>
      <c r="X529">
        <v>6</v>
      </c>
      <c r="Y529">
        <v>2000</v>
      </c>
      <c r="Z529">
        <v>3</v>
      </c>
      <c r="AA529">
        <v>1</v>
      </c>
      <c r="AE529">
        <v>1</v>
      </c>
      <c r="AF529">
        <v>1</v>
      </c>
      <c r="AG529">
        <v>1</v>
      </c>
      <c r="AH529">
        <v>2</v>
      </c>
      <c r="AI529">
        <v>1</v>
      </c>
      <c r="AO529">
        <v>2</v>
      </c>
      <c r="AQ529">
        <v>1</v>
      </c>
      <c r="AS529">
        <v>1</v>
      </c>
      <c r="AU529">
        <v>1</v>
      </c>
      <c r="AZ529">
        <v>1</v>
      </c>
      <c r="BB529">
        <v>1</v>
      </c>
      <c r="BE529" t="s">
        <v>61</v>
      </c>
      <c r="BF529">
        <f>VLOOKUP($C529,'TIPI Scoring'!$C$1:$AB$1213,22,FALSE)</f>
        <v>4</v>
      </c>
      <c r="BG529">
        <f>VLOOKUP($C529,'TIPI Scoring'!$C$1:$AB$1213,23,FALSE)</f>
        <v>4</v>
      </c>
      <c r="BH529">
        <f>VLOOKUP($C529,'TIPI Scoring'!$C$1:$AB$1213,24,FALSE)</f>
        <v>4</v>
      </c>
      <c r="BI529">
        <f>VLOOKUP($C529,'TIPI Scoring'!$C$1:$AB$1213,25,FALSE)</f>
        <v>3.5</v>
      </c>
      <c r="BJ529">
        <f>VLOOKUP($C529,'TIPI Scoring'!$C$1:$AB$1213,26,FALSE)</f>
        <v>4.5</v>
      </c>
      <c r="BK529" t="s">
        <v>1651</v>
      </c>
      <c r="BL529" t="s">
        <v>1649</v>
      </c>
      <c r="BM529" t="s">
        <v>1649</v>
      </c>
      <c r="BN529" t="s">
        <v>1651</v>
      </c>
      <c r="BO529" t="s">
        <v>1651</v>
      </c>
      <c r="BP529">
        <v>1</v>
      </c>
    </row>
    <row r="530" spans="1:68" x14ac:dyDescent="0.2">
      <c r="A530">
        <v>529</v>
      </c>
      <c r="B530" s="2">
        <v>44096.636134259257</v>
      </c>
      <c r="C530" t="s">
        <v>694</v>
      </c>
      <c r="D530">
        <v>70</v>
      </c>
      <c r="E530">
        <v>7</v>
      </c>
      <c r="F530">
        <v>1</v>
      </c>
      <c r="G530">
        <v>1</v>
      </c>
      <c r="H530">
        <v>1</v>
      </c>
      <c r="I530">
        <v>0</v>
      </c>
      <c r="J530">
        <v>4</v>
      </c>
      <c r="L530">
        <v>2</v>
      </c>
      <c r="M530">
        <v>14</v>
      </c>
      <c r="N530">
        <v>2</v>
      </c>
      <c r="O530">
        <v>3</v>
      </c>
      <c r="P530">
        <v>1</v>
      </c>
      <c r="Q530">
        <v>6</v>
      </c>
      <c r="R530">
        <v>3</v>
      </c>
      <c r="S530">
        <v>6</v>
      </c>
      <c r="T530">
        <v>2</v>
      </c>
      <c r="U530">
        <v>7</v>
      </c>
      <c r="V530">
        <v>1</v>
      </c>
      <c r="W530">
        <v>6</v>
      </c>
      <c r="X530">
        <v>2</v>
      </c>
      <c r="Y530">
        <v>2008</v>
      </c>
      <c r="Z530">
        <v>3</v>
      </c>
      <c r="AA530">
        <v>10</v>
      </c>
      <c r="AE530">
        <v>2</v>
      </c>
      <c r="AF530">
        <v>2</v>
      </c>
      <c r="AG530">
        <v>2</v>
      </c>
      <c r="AH530">
        <v>2</v>
      </c>
      <c r="AI530">
        <v>1</v>
      </c>
      <c r="AM530">
        <v>1</v>
      </c>
      <c r="AO530">
        <v>5</v>
      </c>
      <c r="AP530">
        <v>1</v>
      </c>
      <c r="AT530">
        <v>1</v>
      </c>
      <c r="AW530">
        <v>1</v>
      </c>
      <c r="BC530">
        <v>1</v>
      </c>
      <c r="BE530" t="s">
        <v>58</v>
      </c>
      <c r="BF530">
        <f>VLOOKUP($C530,'TIPI Scoring'!$C$1:$AB$1213,22,FALSE)</f>
        <v>4.5</v>
      </c>
      <c r="BG530">
        <f>VLOOKUP($C530,'TIPI Scoring'!$C$1:$AB$1213,23,FALSE)</f>
        <v>7</v>
      </c>
      <c r="BH530">
        <f>VLOOKUP($C530,'TIPI Scoring'!$C$1:$AB$1213,24,FALSE)</f>
        <v>6.5</v>
      </c>
      <c r="BI530">
        <f>VLOOKUP($C530,'TIPI Scoring'!$C$1:$AB$1213,25,FALSE)</f>
        <v>5.5</v>
      </c>
      <c r="BJ530">
        <f>VLOOKUP($C530,'TIPI Scoring'!$C$1:$AB$1213,26,FALSE)</f>
        <v>6</v>
      </c>
      <c r="BK530" t="s">
        <v>1650</v>
      </c>
      <c r="BL530" t="s">
        <v>1648</v>
      </c>
      <c r="BM530" t="s">
        <v>1650</v>
      </c>
      <c r="BN530" t="s">
        <v>1650</v>
      </c>
      <c r="BO530" t="s">
        <v>1650</v>
      </c>
      <c r="BP530">
        <v>8</v>
      </c>
    </row>
    <row r="531" spans="1:68" x14ac:dyDescent="0.2">
      <c r="A531">
        <v>530</v>
      </c>
      <c r="B531" s="2">
        <v>44096.63789351852</v>
      </c>
      <c r="C531" t="s">
        <v>695</v>
      </c>
      <c r="D531">
        <v>54</v>
      </c>
      <c r="E531">
        <v>9</v>
      </c>
      <c r="F531">
        <v>1</v>
      </c>
      <c r="G531">
        <v>1</v>
      </c>
      <c r="H531">
        <v>3</v>
      </c>
      <c r="I531">
        <v>1</v>
      </c>
      <c r="J531">
        <v>1</v>
      </c>
      <c r="L531">
        <v>1</v>
      </c>
      <c r="M531">
        <v>24</v>
      </c>
      <c r="N531">
        <v>2</v>
      </c>
      <c r="O531">
        <v>6</v>
      </c>
      <c r="P531">
        <v>1</v>
      </c>
      <c r="Q531">
        <v>5</v>
      </c>
      <c r="R531">
        <v>1</v>
      </c>
      <c r="S531">
        <v>6</v>
      </c>
      <c r="T531">
        <v>6</v>
      </c>
      <c r="U531">
        <v>6</v>
      </c>
      <c r="V531">
        <v>1</v>
      </c>
      <c r="W531">
        <v>6</v>
      </c>
      <c r="X531">
        <v>5</v>
      </c>
      <c r="Y531">
        <v>1996</v>
      </c>
      <c r="Z531">
        <v>1</v>
      </c>
      <c r="AA531">
        <v>9</v>
      </c>
      <c r="AE531">
        <v>2</v>
      </c>
      <c r="AF531">
        <v>2</v>
      </c>
      <c r="AG531">
        <v>2</v>
      </c>
      <c r="AH531">
        <v>2</v>
      </c>
      <c r="AM531">
        <v>1</v>
      </c>
      <c r="AO531">
        <v>2</v>
      </c>
      <c r="AR531">
        <v>1</v>
      </c>
      <c r="BA531">
        <v>1</v>
      </c>
      <c r="BE531" t="s">
        <v>61</v>
      </c>
      <c r="BF531">
        <f>VLOOKUP($C531,'TIPI Scoring'!$C$1:$AB$1213,22,FALSE)</f>
        <v>4</v>
      </c>
      <c r="BG531">
        <f>VLOOKUP($C531,'TIPI Scoring'!$C$1:$AB$1213,23,FALSE)</f>
        <v>6.5</v>
      </c>
      <c r="BH531">
        <f>VLOOKUP($C531,'TIPI Scoring'!$C$1:$AB$1213,24,FALSE)</f>
        <v>6</v>
      </c>
      <c r="BI531">
        <f>VLOOKUP($C531,'TIPI Scoring'!$C$1:$AB$1213,25,FALSE)</f>
        <v>6.5</v>
      </c>
      <c r="BJ531">
        <f>VLOOKUP($C531,'TIPI Scoring'!$C$1:$AB$1213,26,FALSE)</f>
        <v>4.5</v>
      </c>
      <c r="BK531" t="s">
        <v>1651</v>
      </c>
      <c r="BL531" t="s">
        <v>1648</v>
      </c>
      <c r="BM531" t="s">
        <v>1650</v>
      </c>
      <c r="BN531" t="s">
        <v>1648</v>
      </c>
      <c r="BO531" t="s">
        <v>1651</v>
      </c>
      <c r="BP531">
        <v>2</v>
      </c>
    </row>
    <row r="532" spans="1:68" x14ac:dyDescent="0.2">
      <c r="A532">
        <v>531</v>
      </c>
      <c r="B532" s="2">
        <v>44096.642812500002</v>
      </c>
      <c r="C532" t="s">
        <v>696</v>
      </c>
      <c r="D532">
        <v>68</v>
      </c>
      <c r="E532">
        <v>43</v>
      </c>
      <c r="F532">
        <v>2</v>
      </c>
      <c r="G532">
        <v>1</v>
      </c>
      <c r="H532">
        <v>3</v>
      </c>
      <c r="I532">
        <v>0</v>
      </c>
      <c r="J532">
        <v>2</v>
      </c>
      <c r="L532">
        <v>2</v>
      </c>
      <c r="M532">
        <v>22</v>
      </c>
      <c r="N532">
        <v>1</v>
      </c>
      <c r="O532">
        <v>5</v>
      </c>
      <c r="P532">
        <v>4</v>
      </c>
      <c r="Q532">
        <v>6</v>
      </c>
      <c r="R532">
        <v>4</v>
      </c>
      <c r="S532">
        <v>4</v>
      </c>
      <c r="T532">
        <v>3</v>
      </c>
      <c r="U532">
        <v>5</v>
      </c>
      <c r="V532">
        <v>1</v>
      </c>
      <c r="W532">
        <v>5</v>
      </c>
      <c r="X532">
        <v>2</v>
      </c>
      <c r="Y532">
        <v>1998</v>
      </c>
      <c r="Z532">
        <v>2</v>
      </c>
      <c r="AA532">
        <v>14</v>
      </c>
      <c r="AE532">
        <v>2</v>
      </c>
      <c r="AF532">
        <v>2</v>
      </c>
      <c r="AG532">
        <v>3</v>
      </c>
      <c r="AH532">
        <v>2</v>
      </c>
      <c r="AM532">
        <v>1</v>
      </c>
      <c r="AO532">
        <v>3</v>
      </c>
      <c r="AP532">
        <v>1</v>
      </c>
      <c r="AV532">
        <v>1</v>
      </c>
      <c r="AX532">
        <v>1</v>
      </c>
      <c r="BD532">
        <v>1</v>
      </c>
      <c r="BE532" t="s">
        <v>61</v>
      </c>
      <c r="BF532">
        <f>VLOOKUP($C532,'TIPI Scoring'!$C$1:$AB$1213,22,FALSE)</f>
        <v>5</v>
      </c>
      <c r="BG532">
        <f>VLOOKUP($C532,'TIPI Scoring'!$C$1:$AB$1213,23,FALSE)</f>
        <v>4.5</v>
      </c>
      <c r="BH532">
        <f>VLOOKUP($C532,'TIPI Scoring'!$C$1:$AB$1213,24,FALSE)</f>
        <v>6.5</v>
      </c>
      <c r="BI532">
        <f>VLOOKUP($C532,'TIPI Scoring'!$C$1:$AB$1213,25,FALSE)</f>
        <v>4.5</v>
      </c>
      <c r="BJ532">
        <f>VLOOKUP($C532,'TIPI Scoring'!$C$1:$AB$1213,26,FALSE)</f>
        <v>5</v>
      </c>
      <c r="BK532" t="s">
        <v>1650</v>
      </c>
      <c r="BL532" t="s">
        <v>1651</v>
      </c>
      <c r="BM532" t="s">
        <v>1650</v>
      </c>
      <c r="BN532" t="s">
        <v>1651</v>
      </c>
      <c r="BO532" t="s">
        <v>1651</v>
      </c>
      <c r="BP532">
        <v>6</v>
      </c>
    </row>
    <row r="533" spans="1:68" x14ac:dyDescent="0.2">
      <c r="A533">
        <v>532</v>
      </c>
      <c r="B533" s="2">
        <v>44096.643159722225</v>
      </c>
      <c r="C533" t="s">
        <v>697</v>
      </c>
      <c r="D533">
        <v>43</v>
      </c>
      <c r="E533">
        <v>9</v>
      </c>
      <c r="F533">
        <v>2</v>
      </c>
      <c r="G533">
        <v>1</v>
      </c>
      <c r="H533">
        <v>2</v>
      </c>
      <c r="I533">
        <v>2</v>
      </c>
      <c r="J533">
        <v>1</v>
      </c>
      <c r="L533">
        <v>1</v>
      </c>
      <c r="M533">
        <v>5</v>
      </c>
      <c r="N533">
        <v>2</v>
      </c>
      <c r="O533">
        <v>6</v>
      </c>
      <c r="P533">
        <v>4</v>
      </c>
      <c r="Q533">
        <v>6</v>
      </c>
      <c r="R533">
        <v>4</v>
      </c>
      <c r="S533">
        <v>6</v>
      </c>
      <c r="T533">
        <v>4</v>
      </c>
      <c r="U533">
        <v>6</v>
      </c>
      <c r="V533">
        <v>3</v>
      </c>
      <c r="W533">
        <v>6</v>
      </c>
      <c r="X533">
        <v>3</v>
      </c>
      <c r="Y533">
        <v>2014</v>
      </c>
      <c r="Z533">
        <v>1</v>
      </c>
      <c r="AA533">
        <v>3</v>
      </c>
      <c r="AE533">
        <v>2</v>
      </c>
      <c r="AF533">
        <v>2</v>
      </c>
      <c r="AG533">
        <v>2</v>
      </c>
      <c r="AH533">
        <v>2</v>
      </c>
      <c r="AJ533">
        <v>1</v>
      </c>
      <c r="AM533">
        <v>1</v>
      </c>
      <c r="AO533">
        <v>2</v>
      </c>
      <c r="AQ533">
        <v>1</v>
      </c>
      <c r="AS533">
        <v>1</v>
      </c>
      <c r="AU533">
        <v>1</v>
      </c>
      <c r="AZ533">
        <v>1</v>
      </c>
      <c r="BE533" t="s">
        <v>61</v>
      </c>
      <c r="BF533">
        <f>VLOOKUP($C533,'TIPI Scoring'!$C$1:$AB$1213,22,FALSE)</f>
        <v>5</v>
      </c>
      <c r="BG533">
        <f>VLOOKUP($C533,'TIPI Scoring'!$C$1:$AB$1213,23,FALSE)</f>
        <v>5</v>
      </c>
      <c r="BH533">
        <f>VLOOKUP($C533,'TIPI Scoring'!$C$1:$AB$1213,24,FALSE)</f>
        <v>5.5</v>
      </c>
      <c r="BI533">
        <f>VLOOKUP($C533,'TIPI Scoring'!$C$1:$AB$1213,25,FALSE)</f>
        <v>5</v>
      </c>
      <c r="BJ533">
        <f>VLOOKUP($C533,'TIPI Scoring'!$C$1:$AB$1213,26,FALSE)</f>
        <v>5.5</v>
      </c>
      <c r="BK533" t="s">
        <v>1650</v>
      </c>
      <c r="BL533" t="s">
        <v>1651</v>
      </c>
      <c r="BM533" t="s">
        <v>1650</v>
      </c>
      <c r="BN533" t="s">
        <v>1650</v>
      </c>
      <c r="BO533" t="s">
        <v>1650</v>
      </c>
      <c r="BP533">
        <v>6</v>
      </c>
    </row>
    <row r="534" spans="1:68" x14ac:dyDescent="0.2">
      <c r="A534">
        <v>533</v>
      </c>
      <c r="B534" s="2">
        <v>44096.644525462965</v>
      </c>
      <c r="C534" t="s">
        <v>698</v>
      </c>
      <c r="D534">
        <v>42</v>
      </c>
      <c r="E534">
        <v>9</v>
      </c>
      <c r="F534">
        <v>2</v>
      </c>
      <c r="G534">
        <v>1</v>
      </c>
      <c r="H534">
        <v>2</v>
      </c>
      <c r="I534">
        <v>5</v>
      </c>
      <c r="J534">
        <v>1</v>
      </c>
      <c r="L534">
        <v>2</v>
      </c>
      <c r="M534">
        <v>0</v>
      </c>
      <c r="N534">
        <v>1</v>
      </c>
      <c r="O534">
        <v>7</v>
      </c>
      <c r="P534">
        <v>7</v>
      </c>
      <c r="Q534">
        <v>6</v>
      </c>
      <c r="R534">
        <v>5</v>
      </c>
      <c r="S534">
        <v>7</v>
      </c>
      <c r="T534">
        <v>1</v>
      </c>
      <c r="U534">
        <v>1</v>
      </c>
      <c r="V534">
        <v>3</v>
      </c>
      <c r="W534">
        <v>5</v>
      </c>
      <c r="X534">
        <v>1</v>
      </c>
      <c r="Y534">
        <v>2020</v>
      </c>
      <c r="Z534">
        <v>2</v>
      </c>
      <c r="AA534">
        <v>10</v>
      </c>
      <c r="AE534">
        <v>2</v>
      </c>
      <c r="AF534">
        <v>1</v>
      </c>
      <c r="AG534">
        <v>2</v>
      </c>
      <c r="AH534">
        <v>2</v>
      </c>
      <c r="AN534">
        <v>1</v>
      </c>
      <c r="AO534">
        <v>5</v>
      </c>
      <c r="AP534">
        <v>1</v>
      </c>
      <c r="AT534">
        <v>1</v>
      </c>
      <c r="AY534">
        <v>1</v>
      </c>
      <c r="AZ534">
        <v>1</v>
      </c>
      <c r="BA534">
        <v>1</v>
      </c>
      <c r="BE534" t="s">
        <v>61</v>
      </c>
      <c r="BF534">
        <f>VLOOKUP($C534,'TIPI Scoring'!$C$1:$AB$1213,22,FALSE)</f>
        <v>7</v>
      </c>
      <c r="BG534">
        <f>VLOOKUP($C534,'TIPI Scoring'!$C$1:$AB$1213,23,FALSE)</f>
        <v>1</v>
      </c>
      <c r="BH534">
        <f>VLOOKUP($C534,'TIPI Scoring'!$C$1:$AB$1213,24,FALSE)</f>
        <v>5.5</v>
      </c>
      <c r="BI534">
        <f>VLOOKUP($C534,'TIPI Scoring'!$C$1:$AB$1213,25,FALSE)</f>
        <v>4</v>
      </c>
      <c r="BJ534">
        <f>VLOOKUP($C534,'TIPI Scoring'!$C$1:$AB$1213,26,FALSE)</f>
        <v>7</v>
      </c>
      <c r="BK534" t="s">
        <v>1648</v>
      </c>
      <c r="BL534" t="s">
        <v>1649</v>
      </c>
      <c r="BM534" t="s">
        <v>1650</v>
      </c>
      <c r="BN534" t="s">
        <v>1651</v>
      </c>
      <c r="BO534" t="s">
        <v>1648</v>
      </c>
      <c r="BP534">
        <v>7</v>
      </c>
    </row>
    <row r="535" spans="1:68" x14ac:dyDescent="0.2">
      <c r="A535">
        <v>534</v>
      </c>
      <c r="B535" s="2">
        <v>44096.645995370367</v>
      </c>
      <c r="C535" t="s">
        <v>699</v>
      </c>
      <c r="D535">
        <v>22</v>
      </c>
      <c r="E535">
        <v>1</v>
      </c>
      <c r="F535">
        <v>1</v>
      </c>
      <c r="G535">
        <v>1</v>
      </c>
      <c r="H535">
        <v>1</v>
      </c>
      <c r="I535">
        <v>1</v>
      </c>
      <c r="J535">
        <v>1</v>
      </c>
      <c r="L535">
        <v>1</v>
      </c>
      <c r="M535">
        <v>1</v>
      </c>
      <c r="N535">
        <v>2</v>
      </c>
      <c r="O535">
        <v>2</v>
      </c>
      <c r="P535">
        <v>6</v>
      </c>
      <c r="Q535">
        <v>6</v>
      </c>
      <c r="R535">
        <v>3</v>
      </c>
      <c r="S535">
        <v>6</v>
      </c>
      <c r="T535">
        <v>6</v>
      </c>
      <c r="U535">
        <v>7</v>
      </c>
      <c r="V535">
        <v>7</v>
      </c>
      <c r="W535">
        <v>7</v>
      </c>
      <c r="X535">
        <v>4</v>
      </c>
      <c r="Y535">
        <v>2018</v>
      </c>
      <c r="Z535">
        <v>1</v>
      </c>
      <c r="AA535">
        <v>10</v>
      </c>
      <c r="AE535">
        <v>2</v>
      </c>
      <c r="AF535">
        <v>2</v>
      </c>
      <c r="AG535">
        <v>1</v>
      </c>
      <c r="AH535">
        <v>2</v>
      </c>
      <c r="AI535">
        <v>1</v>
      </c>
      <c r="AM535">
        <v>1</v>
      </c>
      <c r="AO535">
        <v>2</v>
      </c>
      <c r="AR535">
        <v>1</v>
      </c>
      <c r="AS535">
        <v>1</v>
      </c>
      <c r="AZ535">
        <v>1</v>
      </c>
      <c r="BE535" t="s">
        <v>61</v>
      </c>
      <c r="BF535">
        <f>VLOOKUP($C535,'TIPI Scoring'!$C$1:$AB$1213,22,FALSE)</f>
        <v>2</v>
      </c>
      <c r="BG535">
        <f>VLOOKUP($C535,'TIPI Scoring'!$C$1:$AB$1213,23,FALSE)</f>
        <v>4.5</v>
      </c>
      <c r="BH535">
        <f>VLOOKUP($C535,'TIPI Scoring'!$C$1:$AB$1213,24,FALSE)</f>
        <v>3.5</v>
      </c>
      <c r="BI535">
        <f>VLOOKUP($C535,'TIPI Scoring'!$C$1:$AB$1213,25,FALSE)</f>
        <v>6</v>
      </c>
      <c r="BJ535">
        <f>VLOOKUP($C535,'TIPI Scoring'!$C$1:$AB$1213,26,FALSE)</f>
        <v>5</v>
      </c>
      <c r="BK535" t="s">
        <v>1649</v>
      </c>
      <c r="BL535" t="s">
        <v>1651</v>
      </c>
      <c r="BM535" t="s">
        <v>1649</v>
      </c>
      <c r="BN535" t="s">
        <v>1650</v>
      </c>
      <c r="BO535" t="s">
        <v>1651</v>
      </c>
      <c r="BP535">
        <v>3</v>
      </c>
    </row>
    <row r="536" spans="1:68" x14ac:dyDescent="0.2">
      <c r="A536">
        <v>535</v>
      </c>
      <c r="B536" s="2">
        <v>44096.650196759256</v>
      </c>
      <c r="C536" t="s">
        <v>700</v>
      </c>
      <c r="D536">
        <v>40</v>
      </c>
      <c r="E536">
        <v>5</v>
      </c>
      <c r="F536">
        <v>1</v>
      </c>
      <c r="G536">
        <v>1</v>
      </c>
      <c r="H536">
        <v>3</v>
      </c>
      <c r="I536">
        <v>0</v>
      </c>
      <c r="J536">
        <v>1</v>
      </c>
      <c r="L536">
        <v>1</v>
      </c>
      <c r="M536">
        <v>20</v>
      </c>
      <c r="N536">
        <v>2</v>
      </c>
      <c r="O536">
        <v>5</v>
      </c>
      <c r="P536">
        <v>5</v>
      </c>
      <c r="Q536">
        <v>5</v>
      </c>
      <c r="R536">
        <v>3</v>
      </c>
      <c r="S536">
        <v>5</v>
      </c>
      <c r="T536">
        <v>5</v>
      </c>
      <c r="U536">
        <v>5</v>
      </c>
      <c r="V536">
        <v>1</v>
      </c>
      <c r="W536">
        <v>4</v>
      </c>
      <c r="X536">
        <v>5</v>
      </c>
      <c r="Y536">
        <v>2000</v>
      </c>
      <c r="Z536">
        <v>1</v>
      </c>
      <c r="AA536">
        <v>3</v>
      </c>
      <c r="AE536">
        <v>2</v>
      </c>
      <c r="AF536">
        <v>2</v>
      </c>
      <c r="AG536">
        <v>2</v>
      </c>
      <c r="AH536">
        <v>2</v>
      </c>
      <c r="AI536">
        <v>1</v>
      </c>
      <c r="AO536">
        <v>1</v>
      </c>
      <c r="AQ536">
        <v>1</v>
      </c>
      <c r="AR536">
        <v>1</v>
      </c>
      <c r="AS536">
        <v>1</v>
      </c>
      <c r="AZ536">
        <v>1</v>
      </c>
      <c r="BA536">
        <v>1</v>
      </c>
      <c r="BE536" t="s">
        <v>66</v>
      </c>
      <c r="BF536">
        <f>VLOOKUP($C536,'TIPI Scoring'!$C$1:$AB$1213,22,FALSE)</f>
        <v>4</v>
      </c>
      <c r="BG536">
        <f>VLOOKUP($C536,'TIPI Scoring'!$C$1:$AB$1213,23,FALSE)</f>
        <v>4</v>
      </c>
      <c r="BH536">
        <f>VLOOKUP($C536,'TIPI Scoring'!$C$1:$AB$1213,24,FALSE)</f>
        <v>6</v>
      </c>
      <c r="BI536">
        <f>VLOOKUP($C536,'TIPI Scoring'!$C$1:$AB$1213,25,FALSE)</f>
        <v>4.5</v>
      </c>
      <c r="BJ536">
        <f>VLOOKUP($C536,'TIPI Scoring'!$C$1:$AB$1213,26,FALSE)</f>
        <v>4</v>
      </c>
      <c r="BK536" t="s">
        <v>1651</v>
      </c>
      <c r="BL536" t="s">
        <v>1649</v>
      </c>
      <c r="BM536" t="s">
        <v>1650</v>
      </c>
      <c r="BN536" t="s">
        <v>1651</v>
      </c>
      <c r="BO536" t="s">
        <v>1649</v>
      </c>
      <c r="BP536">
        <v>3</v>
      </c>
    </row>
    <row r="537" spans="1:68" x14ac:dyDescent="0.2">
      <c r="A537">
        <v>536</v>
      </c>
      <c r="B537" s="2">
        <v>44096.654085648152</v>
      </c>
      <c r="C537" t="s">
        <v>701</v>
      </c>
      <c r="D537">
        <v>53</v>
      </c>
      <c r="E537">
        <v>9</v>
      </c>
      <c r="F537">
        <v>1</v>
      </c>
      <c r="G537">
        <v>1</v>
      </c>
      <c r="H537">
        <v>2</v>
      </c>
      <c r="I537">
        <v>0</v>
      </c>
      <c r="J537">
        <v>1</v>
      </c>
      <c r="L537">
        <v>2</v>
      </c>
      <c r="M537">
        <v>0</v>
      </c>
      <c r="N537">
        <v>2</v>
      </c>
      <c r="O537">
        <v>3</v>
      </c>
      <c r="P537">
        <v>1</v>
      </c>
      <c r="Q537">
        <v>6</v>
      </c>
      <c r="R537">
        <v>2</v>
      </c>
      <c r="S537">
        <v>5</v>
      </c>
      <c r="T537">
        <v>6</v>
      </c>
      <c r="U537">
        <v>6</v>
      </c>
      <c r="V537">
        <v>1</v>
      </c>
      <c r="W537">
        <v>7</v>
      </c>
      <c r="X537">
        <v>3</v>
      </c>
      <c r="Y537">
        <v>2020</v>
      </c>
      <c r="Z537">
        <v>2</v>
      </c>
      <c r="AA537">
        <v>13</v>
      </c>
      <c r="AD537" t="s">
        <v>702</v>
      </c>
      <c r="AE537">
        <v>2</v>
      </c>
      <c r="AF537">
        <v>2</v>
      </c>
      <c r="AG537">
        <v>2</v>
      </c>
      <c r="AH537">
        <v>2</v>
      </c>
      <c r="AN537">
        <v>1</v>
      </c>
      <c r="AO537">
        <v>3</v>
      </c>
      <c r="AP537">
        <v>1</v>
      </c>
      <c r="AT537">
        <v>1</v>
      </c>
      <c r="AX537">
        <v>1</v>
      </c>
      <c r="BD537">
        <v>1</v>
      </c>
      <c r="BE537" t="s">
        <v>61</v>
      </c>
      <c r="BF537">
        <f>VLOOKUP($C537,'TIPI Scoring'!$C$1:$AB$1213,22,FALSE)</f>
        <v>2.5</v>
      </c>
      <c r="BG537">
        <f>VLOOKUP($C537,'TIPI Scoring'!$C$1:$AB$1213,23,FALSE)</f>
        <v>6.5</v>
      </c>
      <c r="BH537">
        <f>VLOOKUP($C537,'TIPI Scoring'!$C$1:$AB$1213,24,FALSE)</f>
        <v>6.5</v>
      </c>
      <c r="BI537">
        <f>VLOOKUP($C537,'TIPI Scoring'!$C$1:$AB$1213,25,FALSE)</f>
        <v>6.5</v>
      </c>
      <c r="BJ537">
        <f>VLOOKUP($C537,'TIPI Scoring'!$C$1:$AB$1213,26,FALSE)</f>
        <v>5</v>
      </c>
      <c r="BK537" t="s">
        <v>1649</v>
      </c>
      <c r="BL537" t="s">
        <v>1648</v>
      </c>
      <c r="BM537" t="s">
        <v>1650</v>
      </c>
      <c r="BN537" t="s">
        <v>1648</v>
      </c>
      <c r="BO537" t="s">
        <v>1651</v>
      </c>
      <c r="BP537">
        <v>2</v>
      </c>
    </row>
    <row r="538" spans="1:68" x14ac:dyDescent="0.2">
      <c r="A538">
        <v>537</v>
      </c>
      <c r="B538" s="2">
        <v>44096.65420138889</v>
      </c>
      <c r="C538" t="s">
        <v>703</v>
      </c>
      <c r="D538">
        <v>21</v>
      </c>
      <c r="E538">
        <v>46</v>
      </c>
      <c r="F538">
        <v>2</v>
      </c>
      <c r="G538">
        <v>1</v>
      </c>
      <c r="H538">
        <v>2</v>
      </c>
      <c r="I538">
        <v>3</v>
      </c>
      <c r="J538">
        <v>3</v>
      </c>
      <c r="L538">
        <v>1</v>
      </c>
      <c r="M538">
        <v>2</v>
      </c>
      <c r="N538">
        <v>2</v>
      </c>
      <c r="O538">
        <v>2</v>
      </c>
      <c r="P538">
        <v>5</v>
      </c>
      <c r="Q538">
        <v>6</v>
      </c>
      <c r="R538">
        <v>7</v>
      </c>
      <c r="S538">
        <v>5</v>
      </c>
      <c r="T538">
        <v>6</v>
      </c>
      <c r="U538">
        <v>7</v>
      </c>
      <c r="V538">
        <v>3</v>
      </c>
      <c r="W538">
        <v>6</v>
      </c>
      <c r="X538">
        <v>2</v>
      </c>
      <c r="Y538">
        <v>2018</v>
      </c>
      <c r="Z538">
        <v>1</v>
      </c>
      <c r="AA538">
        <v>11</v>
      </c>
      <c r="AB538" t="s">
        <v>704</v>
      </c>
      <c r="AE538">
        <v>3</v>
      </c>
      <c r="AF538">
        <v>1</v>
      </c>
      <c r="AG538">
        <v>2</v>
      </c>
      <c r="AH538">
        <v>2</v>
      </c>
      <c r="AJ538">
        <v>1</v>
      </c>
      <c r="AM538">
        <v>1</v>
      </c>
      <c r="AO538">
        <v>4</v>
      </c>
      <c r="AT538">
        <v>1</v>
      </c>
      <c r="AX538">
        <v>1</v>
      </c>
      <c r="AY538">
        <v>1</v>
      </c>
      <c r="BA538">
        <v>1</v>
      </c>
      <c r="BE538" t="s">
        <v>61</v>
      </c>
      <c r="BF538">
        <f>VLOOKUP($C538,'TIPI Scoring'!$C$1:$AB$1213,22,FALSE)</f>
        <v>2</v>
      </c>
      <c r="BG538">
        <f>VLOOKUP($C538,'TIPI Scoring'!$C$1:$AB$1213,23,FALSE)</f>
        <v>5</v>
      </c>
      <c r="BH538">
        <f>VLOOKUP($C538,'TIPI Scoring'!$C$1:$AB$1213,24,FALSE)</f>
        <v>5.5</v>
      </c>
      <c r="BI538">
        <f>VLOOKUP($C538,'TIPI Scoring'!$C$1:$AB$1213,25,FALSE)</f>
        <v>3.5</v>
      </c>
      <c r="BJ538">
        <f>VLOOKUP($C538,'TIPI Scoring'!$C$1:$AB$1213,26,FALSE)</f>
        <v>5.5</v>
      </c>
      <c r="BK538" t="s">
        <v>1649</v>
      </c>
      <c r="BL538" t="s">
        <v>1651</v>
      </c>
      <c r="BM538" t="s">
        <v>1650</v>
      </c>
      <c r="BN538" t="s">
        <v>1651</v>
      </c>
      <c r="BO538" t="s">
        <v>1650</v>
      </c>
      <c r="BP538">
        <v>5</v>
      </c>
    </row>
    <row r="539" spans="1:68" x14ac:dyDescent="0.2">
      <c r="A539">
        <v>538</v>
      </c>
      <c r="B539" s="2">
        <v>44096.654293981483</v>
      </c>
      <c r="C539" t="s">
        <v>705</v>
      </c>
      <c r="D539">
        <v>77</v>
      </c>
      <c r="E539">
        <v>3</v>
      </c>
      <c r="F539">
        <v>1</v>
      </c>
      <c r="G539">
        <v>1</v>
      </c>
      <c r="H539">
        <v>1</v>
      </c>
      <c r="I539">
        <v>0</v>
      </c>
      <c r="J539">
        <v>4</v>
      </c>
      <c r="L539">
        <v>2</v>
      </c>
      <c r="M539">
        <v>42</v>
      </c>
      <c r="N539">
        <v>1</v>
      </c>
      <c r="O539">
        <v>3</v>
      </c>
      <c r="P539">
        <v>1</v>
      </c>
      <c r="Q539">
        <v>6</v>
      </c>
      <c r="R539">
        <v>2</v>
      </c>
      <c r="S539">
        <v>4</v>
      </c>
      <c r="T539">
        <v>6</v>
      </c>
      <c r="U539">
        <v>4</v>
      </c>
      <c r="V539">
        <v>2</v>
      </c>
      <c r="W539">
        <v>6</v>
      </c>
      <c r="X539">
        <v>4</v>
      </c>
      <c r="Y539">
        <v>2011</v>
      </c>
      <c r="Z539">
        <v>3</v>
      </c>
      <c r="AA539">
        <v>3</v>
      </c>
      <c r="AE539">
        <v>2</v>
      </c>
      <c r="AF539">
        <v>2</v>
      </c>
      <c r="AG539">
        <v>2</v>
      </c>
      <c r="AH539">
        <v>2</v>
      </c>
      <c r="AN539">
        <v>1</v>
      </c>
      <c r="AO539">
        <v>2</v>
      </c>
      <c r="AP539">
        <v>1</v>
      </c>
      <c r="AT539">
        <v>1</v>
      </c>
      <c r="AV539">
        <v>1</v>
      </c>
      <c r="BC539">
        <v>1</v>
      </c>
      <c r="BE539" t="s">
        <v>66</v>
      </c>
      <c r="BF539">
        <f>VLOOKUP($C539,'TIPI Scoring'!$C$1:$AB$1213,22,FALSE)</f>
        <v>2.5</v>
      </c>
      <c r="BG539">
        <f>VLOOKUP($C539,'TIPI Scoring'!$C$1:$AB$1213,23,FALSE)</f>
        <v>5.5</v>
      </c>
      <c r="BH539">
        <f>VLOOKUP($C539,'TIPI Scoring'!$C$1:$AB$1213,24,FALSE)</f>
        <v>6</v>
      </c>
      <c r="BI539">
        <f>VLOOKUP($C539,'TIPI Scoring'!$C$1:$AB$1213,25,FALSE)</f>
        <v>6</v>
      </c>
      <c r="BJ539">
        <f>VLOOKUP($C539,'TIPI Scoring'!$C$1:$AB$1213,26,FALSE)</f>
        <v>4</v>
      </c>
      <c r="BK539" t="s">
        <v>1649</v>
      </c>
      <c r="BL539" t="s">
        <v>1650</v>
      </c>
      <c r="BM539" t="s">
        <v>1650</v>
      </c>
      <c r="BN539" t="s">
        <v>1650</v>
      </c>
      <c r="BO539" t="s">
        <v>1649</v>
      </c>
      <c r="BP539">
        <v>2</v>
      </c>
    </row>
    <row r="540" spans="1:68" x14ac:dyDescent="0.2">
      <c r="A540">
        <v>539</v>
      </c>
      <c r="B540" s="2">
        <v>44096.656678240739</v>
      </c>
      <c r="C540" t="s">
        <v>706</v>
      </c>
      <c r="D540">
        <v>33</v>
      </c>
      <c r="E540">
        <v>10</v>
      </c>
      <c r="F540">
        <v>1</v>
      </c>
      <c r="G540">
        <v>1</v>
      </c>
      <c r="H540">
        <v>2</v>
      </c>
      <c r="I540">
        <v>2</v>
      </c>
      <c r="J540">
        <v>1</v>
      </c>
      <c r="L540">
        <v>1</v>
      </c>
      <c r="M540">
        <v>5</v>
      </c>
      <c r="N540">
        <v>1</v>
      </c>
      <c r="O540">
        <v>7</v>
      </c>
      <c r="P540">
        <v>6</v>
      </c>
      <c r="Q540">
        <v>7</v>
      </c>
      <c r="R540">
        <v>5</v>
      </c>
      <c r="S540">
        <v>6</v>
      </c>
      <c r="T540">
        <v>7</v>
      </c>
      <c r="U540">
        <v>6</v>
      </c>
      <c r="V540">
        <v>7</v>
      </c>
      <c r="W540">
        <v>7</v>
      </c>
      <c r="X540">
        <v>6</v>
      </c>
      <c r="Y540">
        <v>2017</v>
      </c>
      <c r="Z540">
        <v>1</v>
      </c>
      <c r="AA540">
        <v>1</v>
      </c>
      <c r="AE540">
        <v>1</v>
      </c>
      <c r="AF540">
        <v>1</v>
      </c>
      <c r="AG540">
        <v>1</v>
      </c>
      <c r="AH540">
        <v>1</v>
      </c>
      <c r="AI540">
        <v>1</v>
      </c>
      <c r="AJ540">
        <v>1</v>
      </c>
      <c r="AK540">
        <v>1</v>
      </c>
      <c r="AL540">
        <v>1</v>
      </c>
      <c r="AM540">
        <v>1</v>
      </c>
      <c r="AO540">
        <v>1</v>
      </c>
      <c r="AQ540">
        <v>1</v>
      </c>
      <c r="AR540">
        <v>1</v>
      </c>
      <c r="AS540">
        <v>1</v>
      </c>
      <c r="BA540">
        <v>1</v>
      </c>
      <c r="BB540">
        <v>1</v>
      </c>
      <c r="BC540">
        <v>1</v>
      </c>
      <c r="BE540" t="s">
        <v>61</v>
      </c>
      <c r="BF540">
        <f>VLOOKUP($C540,'TIPI Scoring'!$C$1:$AB$1213,22,FALSE)</f>
        <v>4</v>
      </c>
      <c r="BG540">
        <f>VLOOKUP($C540,'TIPI Scoring'!$C$1:$AB$1213,23,FALSE)</f>
        <v>4</v>
      </c>
      <c r="BH540">
        <f>VLOOKUP($C540,'TIPI Scoring'!$C$1:$AB$1213,24,FALSE)</f>
        <v>4</v>
      </c>
      <c r="BI540">
        <f>VLOOKUP($C540,'TIPI Scoring'!$C$1:$AB$1213,25,FALSE)</f>
        <v>5</v>
      </c>
      <c r="BJ540">
        <f>VLOOKUP($C540,'TIPI Scoring'!$C$1:$AB$1213,26,FALSE)</f>
        <v>4</v>
      </c>
      <c r="BK540" t="s">
        <v>1651</v>
      </c>
      <c r="BL540" t="s">
        <v>1649</v>
      </c>
      <c r="BM540" t="s">
        <v>1649</v>
      </c>
      <c r="BN540" t="s">
        <v>1650</v>
      </c>
      <c r="BO540" t="s">
        <v>1649</v>
      </c>
      <c r="BP540">
        <v>1</v>
      </c>
    </row>
    <row r="541" spans="1:68" x14ac:dyDescent="0.2">
      <c r="A541">
        <v>540</v>
      </c>
      <c r="B541" s="2">
        <v>44096.657268518517</v>
      </c>
      <c r="C541" t="s">
        <v>707</v>
      </c>
      <c r="D541">
        <v>21</v>
      </c>
      <c r="E541">
        <v>28</v>
      </c>
      <c r="F541">
        <v>1</v>
      </c>
      <c r="G541">
        <v>1</v>
      </c>
      <c r="H541">
        <v>4</v>
      </c>
      <c r="I541">
        <v>3</v>
      </c>
      <c r="J541">
        <v>6</v>
      </c>
      <c r="L541">
        <v>2</v>
      </c>
      <c r="M541">
        <v>10</v>
      </c>
      <c r="N541">
        <v>2</v>
      </c>
      <c r="O541">
        <v>7</v>
      </c>
      <c r="P541">
        <v>1</v>
      </c>
      <c r="Q541">
        <v>7</v>
      </c>
      <c r="R541">
        <v>1</v>
      </c>
      <c r="S541">
        <v>7</v>
      </c>
      <c r="T541">
        <v>7</v>
      </c>
      <c r="U541">
        <v>7</v>
      </c>
      <c r="V541">
        <v>1</v>
      </c>
      <c r="W541">
        <v>7</v>
      </c>
      <c r="X541">
        <v>7</v>
      </c>
      <c r="Y541">
        <v>2012</v>
      </c>
      <c r="Z541">
        <v>1</v>
      </c>
      <c r="AA541">
        <v>1</v>
      </c>
      <c r="AE541">
        <v>2</v>
      </c>
      <c r="AF541">
        <v>2</v>
      </c>
      <c r="AG541">
        <v>1</v>
      </c>
      <c r="AH541">
        <v>2</v>
      </c>
      <c r="AL541">
        <v>1</v>
      </c>
      <c r="AM541">
        <v>1</v>
      </c>
      <c r="AO541">
        <v>3</v>
      </c>
      <c r="AP541">
        <v>1</v>
      </c>
      <c r="AQ541">
        <v>1</v>
      </c>
      <c r="AT541">
        <v>1</v>
      </c>
      <c r="AZ541">
        <v>1</v>
      </c>
      <c r="BC541">
        <v>1</v>
      </c>
      <c r="BE541" t="s">
        <v>66</v>
      </c>
      <c r="BF541">
        <f>VLOOKUP($C541,'TIPI Scoring'!$C$1:$AB$1213,22,FALSE)</f>
        <v>4</v>
      </c>
      <c r="BG541">
        <f>VLOOKUP($C541,'TIPI Scoring'!$C$1:$AB$1213,23,FALSE)</f>
        <v>7</v>
      </c>
      <c r="BH541">
        <f>VLOOKUP($C541,'TIPI Scoring'!$C$1:$AB$1213,24,FALSE)</f>
        <v>7</v>
      </c>
      <c r="BI541">
        <f>VLOOKUP($C541,'TIPI Scoring'!$C$1:$AB$1213,25,FALSE)</f>
        <v>7</v>
      </c>
      <c r="BJ541">
        <f>VLOOKUP($C541,'TIPI Scoring'!$C$1:$AB$1213,26,FALSE)</f>
        <v>4</v>
      </c>
      <c r="BK541" t="s">
        <v>1651</v>
      </c>
      <c r="BL541" t="s">
        <v>1648</v>
      </c>
      <c r="BM541" t="s">
        <v>1648</v>
      </c>
      <c r="BN541" t="s">
        <v>1648</v>
      </c>
      <c r="BO541" t="s">
        <v>1649</v>
      </c>
      <c r="BP541">
        <v>2</v>
      </c>
    </row>
    <row r="542" spans="1:68" x14ac:dyDescent="0.2">
      <c r="A542">
        <v>541</v>
      </c>
      <c r="B542" s="2">
        <v>44096.657951388886</v>
      </c>
      <c r="C542" t="s">
        <v>708</v>
      </c>
      <c r="D542">
        <v>49</v>
      </c>
      <c r="E542">
        <v>23</v>
      </c>
      <c r="F542">
        <v>1</v>
      </c>
      <c r="G542">
        <v>1</v>
      </c>
      <c r="H542">
        <v>2</v>
      </c>
      <c r="I542">
        <v>0</v>
      </c>
      <c r="J542">
        <v>1</v>
      </c>
      <c r="L542">
        <v>1</v>
      </c>
      <c r="M542">
        <v>12</v>
      </c>
      <c r="N542">
        <v>2</v>
      </c>
      <c r="O542">
        <v>2</v>
      </c>
      <c r="P542">
        <v>1</v>
      </c>
      <c r="Q542">
        <v>6</v>
      </c>
      <c r="R542">
        <v>2</v>
      </c>
      <c r="S542">
        <v>5</v>
      </c>
      <c r="T542">
        <v>7</v>
      </c>
      <c r="U542">
        <v>7</v>
      </c>
      <c r="V542">
        <v>1</v>
      </c>
      <c r="W542">
        <v>6</v>
      </c>
      <c r="X542">
        <v>5</v>
      </c>
      <c r="Y542">
        <v>2008</v>
      </c>
      <c r="Z542">
        <v>1</v>
      </c>
      <c r="AA542">
        <v>11</v>
      </c>
      <c r="AB542" t="s">
        <v>709</v>
      </c>
      <c r="AE542">
        <v>2</v>
      </c>
      <c r="AF542">
        <v>3</v>
      </c>
      <c r="AG542">
        <v>2</v>
      </c>
      <c r="AH542">
        <v>2</v>
      </c>
      <c r="AM542">
        <v>1</v>
      </c>
      <c r="AO542">
        <v>2</v>
      </c>
      <c r="AP542">
        <v>1</v>
      </c>
      <c r="AT542">
        <v>1</v>
      </c>
      <c r="AV542">
        <v>1</v>
      </c>
      <c r="BD542">
        <v>1</v>
      </c>
      <c r="BE542" t="s">
        <v>63</v>
      </c>
      <c r="BF542">
        <f>VLOOKUP($C542,'TIPI Scoring'!$C$1:$AB$1213,22,FALSE)</f>
        <v>1.5</v>
      </c>
      <c r="BG542">
        <f>VLOOKUP($C542,'TIPI Scoring'!$C$1:$AB$1213,23,FALSE)</f>
        <v>7</v>
      </c>
      <c r="BH542">
        <f>VLOOKUP($C542,'TIPI Scoring'!$C$1:$AB$1213,24,FALSE)</f>
        <v>6.5</v>
      </c>
      <c r="BI542">
        <f>VLOOKUP($C542,'TIPI Scoring'!$C$1:$AB$1213,25,FALSE)</f>
        <v>6</v>
      </c>
      <c r="BJ542">
        <f>VLOOKUP($C542,'TIPI Scoring'!$C$1:$AB$1213,26,FALSE)</f>
        <v>4</v>
      </c>
      <c r="BK542" t="s">
        <v>1649</v>
      </c>
      <c r="BL542" t="s">
        <v>1648</v>
      </c>
      <c r="BM542" t="s">
        <v>1650</v>
      </c>
      <c r="BN542" t="s">
        <v>1650</v>
      </c>
      <c r="BO542" t="s">
        <v>1649</v>
      </c>
      <c r="BP542">
        <v>2</v>
      </c>
    </row>
    <row r="543" spans="1:68" x14ac:dyDescent="0.2">
      <c r="A543">
        <v>542</v>
      </c>
      <c r="B543" s="2">
        <v>44096.662812499999</v>
      </c>
      <c r="C543" t="s">
        <v>710</v>
      </c>
      <c r="D543">
        <v>30</v>
      </c>
      <c r="E543">
        <v>43</v>
      </c>
      <c r="F543">
        <v>1</v>
      </c>
      <c r="G543">
        <v>1</v>
      </c>
      <c r="H543">
        <v>2</v>
      </c>
      <c r="I543">
        <v>2</v>
      </c>
      <c r="J543">
        <v>1</v>
      </c>
      <c r="L543">
        <v>1</v>
      </c>
      <c r="M543">
        <v>2</v>
      </c>
      <c r="N543">
        <v>1</v>
      </c>
      <c r="O543">
        <v>6</v>
      </c>
      <c r="P543">
        <v>5</v>
      </c>
      <c r="Q543">
        <v>6</v>
      </c>
      <c r="R543">
        <v>5</v>
      </c>
      <c r="S543">
        <v>6</v>
      </c>
      <c r="T543">
        <v>5</v>
      </c>
      <c r="U543">
        <v>5</v>
      </c>
      <c r="V543">
        <v>6</v>
      </c>
      <c r="W543">
        <v>6</v>
      </c>
      <c r="X543">
        <v>6</v>
      </c>
      <c r="Y543">
        <v>2020</v>
      </c>
      <c r="Z543">
        <v>1</v>
      </c>
      <c r="AA543">
        <v>3</v>
      </c>
      <c r="AE543">
        <v>1</v>
      </c>
      <c r="AF543">
        <v>1</v>
      </c>
      <c r="AG543">
        <v>1</v>
      </c>
      <c r="AH543">
        <v>1</v>
      </c>
      <c r="AI543">
        <v>1</v>
      </c>
      <c r="AL543">
        <v>1</v>
      </c>
      <c r="AO543">
        <v>2</v>
      </c>
      <c r="AP543">
        <v>1</v>
      </c>
      <c r="AU543">
        <v>1</v>
      </c>
      <c r="AZ543">
        <v>1</v>
      </c>
      <c r="BB543">
        <v>1</v>
      </c>
      <c r="BE543" t="s">
        <v>61</v>
      </c>
      <c r="BF543">
        <f>VLOOKUP($C543,'TIPI Scoring'!$C$1:$AB$1213,22,FALSE)</f>
        <v>4.5</v>
      </c>
      <c r="BG543">
        <f>VLOOKUP($C543,'TIPI Scoring'!$C$1:$AB$1213,23,FALSE)</f>
        <v>4</v>
      </c>
      <c r="BH543">
        <f>VLOOKUP($C543,'TIPI Scoring'!$C$1:$AB$1213,24,FALSE)</f>
        <v>4</v>
      </c>
      <c r="BI543">
        <f>VLOOKUP($C543,'TIPI Scoring'!$C$1:$AB$1213,25,FALSE)</f>
        <v>4.5</v>
      </c>
      <c r="BJ543">
        <f>VLOOKUP($C543,'TIPI Scoring'!$C$1:$AB$1213,26,FALSE)</f>
        <v>4</v>
      </c>
      <c r="BK543" t="s">
        <v>1650</v>
      </c>
      <c r="BL543" t="s">
        <v>1649</v>
      </c>
      <c r="BM543" t="s">
        <v>1649</v>
      </c>
      <c r="BN543" t="s">
        <v>1651</v>
      </c>
      <c r="BO543" t="s">
        <v>1649</v>
      </c>
      <c r="BP543">
        <v>1</v>
      </c>
    </row>
    <row r="544" spans="1:68" x14ac:dyDescent="0.2">
      <c r="A544">
        <v>543</v>
      </c>
      <c r="B544" s="2">
        <v>44096.662916666668</v>
      </c>
      <c r="C544" t="s">
        <v>711</v>
      </c>
      <c r="D544">
        <v>62</v>
      </c>
      <c r="E544">
        <v>31</v>
      </c>
      <c r="F544">
        <v>1</v>
      </c>
      <c r="G544">
        <v>1</v>
      </c>
      <c r="H544">
        <v>2</v>
      </c>
      <c r="I544">
        <v>0</v>
      </c>
      <c r="J544">
        <v>5</v>
      </c>
      <c r="K544" t="s">
        <v>712</v>
      </c>
      <c r="L544">
        <v>2</v>
      </c>
      <c r="M544">
        <v>15</v>
      </c>
      <c r="N544">
        <v>2</v>
      </c>
      <c r="O544">
        <v>5</v>
      </c>
      <c r="P544">
        <v>6</v>
      </c>
      <c r="Q544">
        <v>6</v>
      </c>
      <c r="R544">
        <v>7</v>
      </c>
      <c r="S544">
        <v>2</v>
      </c>
      <c r="T544">
        <v>2</v>
      </c>
      <c r="U544">
        <v>5</v>
      </c>
      <c r="V544">
        <v>5</v>
      </c>
      <c r="W544">
        <v>1</v>
      </c>
      <c r="X544">
        <v>7</v>
      </c>
      <c r="Y544">
        <v>2005</v>
      </c>
      <c r="Z544">
        <v>2</v>
      </c>
      <c r="AA544">
        <v>13</v>
      </c>
      <c r="AD544" t="s">
        <v>80</v>
      </c>
      <c r="AE544">
        <v>2</v>
      </c>
      <c r="AF544">
        <v>2</v>
      </c>
      <c r="AG544">
        <v>1</v>
      </c>
      <c r="AH544">
        <v>2</v>
      </c>
      <c r="AN544">
        <v>1</v>
      </c>
      <c r="AO544">
        <v>5</v>
      </c>
      <c r="AP544">
        <v>1</v>
      </c>
      <c r="AT544">
        <v>1</v>
      </c>
      <c r="AV544">
        <v>1</v>
      </c>
      <c r="BC544">
        <v>1</v>
      </c>
      <c r="BE544" t="s">
        <v>66</v>
      </c>
      <c r="BF544">
        <f>VLOOKUP($C544,'TIPI Scoring'!$C$1:$AB$1213,22,FALSE)</f>
        <v>5.5</v>
      </c>
      <c r="BG544">
        <f>VLOOKUP($C544,'TIPI Scoring'!$C$1:$AB$1213,23,FALSE)</f>
        <v>3.5</v>
      </c>
      <c r="BH544">
        <f>VLOOKUP($C544,'TIPI Scoring'!$C$1:$AB$1213,24,FALSE)</f>
        <v>4.5</v>
      </c>
      <c r="BI544">
        <f>VLOOKUP($C544,'TIPI Scoring'!$C$1:$AB$1213,25,FALSE)</f>
        <v>1</v>
      </c>
      <c r="BJ544">
        <f>VLOOKUP($C544,'TIPI Scoring'!$C$1:$AB$1213,26,FALSE)</f>
        <v>1.5</v>
      </c>
      <c r="BK544" t="s">
        <v>1650</v>
      </c>
      <c r="BL544" t="s">
        <v>1649</v>
      </c>
      <c r="BM544" t="s">
        <v>1651</v>
      </c>
      <c r="BN544" t="s">
        <v>1649</v>
      </c>
      <c r="BO544" t="s">
        <v>1649</v>
      </c>
      <c r="BP544">
        <v>7</v>
      </c>
    </row>
    <row r="545" spans="1:68" x14ac:dyDescent="0.2">
      <c r="A545">
        <v>544</v>
      </c>
      <c r="B545" s="2">
        <v>44096.664537037039</v>
      </c>
      <c r="C545" t="s">
        <v>713</v>
      </c>
      <c r="D545">
        <v>33</v>
      </c>
      <c r="E545">
        <v>22</v>
      </c>
      <c r="F545">
        <v>1</v>
      </c>
      <c r="G545">
        <v>1</v>
      </c>
      <c r="H545">
        <v>2</v>
      </c>
      <c r="I545">
        <v>3</v>
      </c>
      <c r="J545">
        <v>1</v>
      </c>
      <c r="L545">
        <v>1</v>
      </c>
      <c r="M545">
        <v>3</v>
      </c>
      <c r="N545">
        <v>2</v>
      </c>
      <c r="O545">
        <v>6</v>
      </c>
      <c r="P545">
        <v>3</v>
      </c>
      <c r="Q545">
        <v>6</v>
      </c>
      <c r="R545">
        <v>5</v>
      </c>
      <c r="S545">
        <v>6</v>
      </c>
      <c r="T545">
        <v>5</v>
      </c>
      <c r="U545">
        <v>7</v>
      </c>
      <c r="V545">
        <v>5</v>
      </c>
      <c r="W545">
        <v>6</v>
      </c>
      <c r="X545">
        <v>1</v>
      </c>
      <c r="Y545">
        <v>2017</v>
      </c>
      <c r="Z545">
        <v>1</v>
      </c>
      <c r="AA545">
        <v>11</v>
      </c>
      <c r="AB545" t="s">
        <v>714</v>
      </c>
      <c r="AE545">
        <v>3</v>
      </c>
      <c r="AF545">
        <v>1</v>
      </c>
      <c r="AG545">
        <v>2</v>
      </c>
      <c r="AH545">
        <v>3</v>
      </c>
      <c r="AJ545">
        <v>1</v>
      </c>
      <c r="AO545">
        <v>4</v>
      </c>
      <c r="AP545">
        <v>1</v>
      </c>
      <c r="AV545">
        <v>1</v>
      </c>
      <c r="AX545">
        <v>1</v>
      </c>
      <c r="AZ545">
        <v>1</v>
      </c>
      <c r="BA545">
        <v>1</v>
      </c>
      <c r="BE545" t="s">
        <v>63</v>
      </c>
      <c r="BF545">
        <f>VLOOKUP($C545,'TIPI Scoring'!$C$1:$AB$1213,22,FALSE)</f>
        <v>4.5</v>
      </c>
      <c r="BG545">
        <f>VLOOKUP($C545,'TIPI Scoring'!$C$1:$AB$1213,23,FALSE)</f>
        <v>6</v>
      </c>
      <c r="BH545">
        <f>VLOOKUP($C545,'TIPI Scoring'!$C$1:$AB$1213,24,FALSE)</f>
        <v>4.5</v>
      </c>
      <c r="BI545">
        <f>VLOOKUP($C545,'TIPI Scoring'!$C$1:$AB$1213,25,FALSE)</f>
        <v>4.5</v>
      </c>
      <c r="BJ545">
        <f>VLOOKUP($C545,'TIPI Scoring'!$C$1:$AB$1213,26,FALSE)</f>
        <v>6.5</v>
      </c>
      <c r="BK545" t="s">
        <v>1650</v>
      </c>
      <c r="BL545" t="s">
        <v>1650</v>
      </c>
      <c r="BM545" t="s">
        <v>1651</v>
      </c>
      <c r="BN545" t="s">
        <v>1651</v>
      </c>
      <c r="BO545" t="s">
        <v>1648</v>
      </c>
      <c r="BP545">
        <v>6</v>
      </c>
    </row>
    <row r="546" spans="1:68" x14ac:dyDescent="0.2">
      <c r="A546">
        <v>545</v>
      </c>
      <c r="B546" s="2">
        <v>44096.664710648147</v>
      </c>
      <c r="C546" t="s">
        <v>715</v>
      </c>
      <c r="D546">
        <v>42</v>
      </c>
      <c r="E546">
        <v>13</v>
      </c>
      <c r="F546">
        <v>1</v>
      </c>
      <c r="G546">
        <v>1</v>
      </c>
      <c r="H546">
        <v>4</v>
      </c>
      <c r="I546">
        <v>0</v>
      </c>
      <c r="J546">
        <v>2</v>
      </c>
      <c r="L546">
        <v>1</v>
      </c>
      <c r="M546">
        <v>15</v>
      </c>
      <c r="N546">
        <v>2</v>
      </c>
      <c r="O546">
        <v>4</v>
      </c>
      <c r="P546">
        <v>4</v>
      </c>
      <c r="Q546">
        <v>6</v>
      </c>
      <c r="R546">
        <v>3</v>
      </c>
      <c r="S546">
        <v>4</v>
      </c>
      <c r="T546">
        <v>1</v>
      </c>
      <c r="U546">
        <v>4</v>
      </c>
      <c r="V546">
        <v>1</v>
      </c>
      <c r="W546">
        <v>4</v>
      </c>
      <c r="X546">
        <v>3</v>
      </c>
      <c r="Y546">
        <v>2005</v>
      </c>
      <c r="Z546">
        <v>1</v>
      </c>
      <c r="AA546">
        <v>1</v>
      </c>
      <c r="AE546">
        <v>2</v>
      </c>
      <c r="AF546">
        <v>2</v>
      </c>
      <c r="AG546">
        <v>2</v>
      </c>
      <c r="AH546">
        <v>2</v>
      </c>
      <c r="AI546">
        <v>1</v>
      </c>
      <c r="AO546">
        <v>5</v>
      </c>
      <c r="AT546">
        <v>1</v>
      </c>
      <c r="BC546">
        <v>1</v>
      </c>
      <c r="BE546" t="s">
        <v>63</v>
      </c>
      <c r="BF546">
        <f>VLOOKUP($C546,'TIPI Scoring'!$C$1:$AB$1213,22,FALSE)</f>
        <v>5.5</v>
      </c>
      <c r="BG546">
        <f>VLOOKUP($C546,'TIPI Scoring'!$C$1:$AB$1213,23,FALSE)</f>
        <v>4</v>
      </c>
      <c r="BH546">
        <f>VLOOKUP($C546,'TIPI Scoring'!$C$1:$AB$1213,24,FALSE)</f>
        <v>6.5</v>
      </c>
      <c r="BI546">
        <f>VLOOKUP($C546,'TIPI Scoring'!$C$1:$AB$1213,25,FALSE)</f>
        <v>4.5</v>
      </c>
      <c r="BJ546">
        <f>VLOOKUP($C546,'TIPI Scoring'!$C$1:$AB$1213,26,FALSE)</f>
        <v>4.5</v>
      </c>
      <c r="BK546" t="s">
        <v>1650</v>
      </c>
      <c r="BL546" t="s">
        <v>1649</v>
      </c>
      <c r="BM546" t="s">
        <v>1650</v>
      </c>
      <c r="BN546" t="s">
        <v>1651</v>
      </c>
      <c r="BO546" t="s">
        <v>1651</v>
      </c>
      <c r="BP546">
        <v>7</v>
      </c>
    </row>
    <row r="547" spans="1:68" x14ac:dyDescent="0.2">
      <c r="A547">
        <v>546</v>
      </c>
      <c r="B547" s="2">
        <v>44096.664803240739</v>
      </c>
      <c r="C547" t="s">
        <v>716</v>
      </c>
      <c r="D547">
        <v>22</v>
      </c>
      <c r="E547">
        <v>43</v>
      </c>
      <c r="F547">
        <v>1</v>
      </c>
      <c r="G547">
        <v>1</v>
      </c>
      <c r="H547">
        <v>4</v>
      </c>
      <c r="I547">
        <v>1</v>
      </c>
      <c r="J547">
        <v>2</v>
      </c>
      <c r="L547">
        <v>1</v>
      </c>
      <c r="M547">
        <v>2</v>
      </c>
      <c r="N547">
        <v>1</v>
      </c>
      <c r="O547">
        <v>5</v>
      </c>
      <c r="P547">
        <v>3</v>
      </c>
      <c r="Q547">
        <v>6</v>
      </c>
      <c r="R547">
        <v>5</v>
      </c>
      <c r="S547">
        <v>4</v>
      </c>
      <c r="T547">
        <v>7</v>
      </c>
      <c r="U547">
        <v>7</v>
      </c>
      <c r="V547">
        <v>6</v>
      </c>
      <c r="W547">
        <v>5</v>
      </c>
      <c r="X547">
        <v>6</v>
      </c>
      <c r="Y547">
        <v>2018</v>
      </c>
      <c r="Z547">
        <v>1</v>
      </c>
      <c r="AA547">
        <v>1</v>
      </c>
      <c r="AE547">
        <v>2</v>
      </c>
      <c r="AF547">
        <v>2</v>
      </c>
      <c r="AG547">
        <v>2</v>
      </c>
      <c r="AH547">
        <v>2</v>
      </c>
      <c r="AK547">
        <v>1</v>
      </c>
      <c r="AO547">
        <v>2</v>
      </c>
      <c r="AP547">
        <v>1</v>
      </c>
      <c r="AQ547">
        <v>1</v>
      </c>
      <c r="AV547">
        <v>1</v>
      </c>
      <c r="AZ547">
        <v>1</v>
      </c>
      <c r="BE547" t="s">
        <v>61</v>
      </c>
      <c r="BF547">
        <f>VLOOKUP($C547,'TIPI Scoring'!$C$1:$AB$1213,22,FALSE)</f>
        <v>3</v>
      </c>
      <c r="BG547">
        <f>VLOOKUP($C547,'TIPI Scoring'!$C$1:$AB$1213,23,FALSE)</f>
        <v>6</v>
      </c>
      <c r="BH547">
        <f>VLOOKUP($C547,'TIPI Scoring'!$C$1:$AB$1213,24,FALSE)</f>
        <v>4</v>
      </c>
      <c r="BI547">
        <f>VLOOKUP($C547,'TIPI Scoring'!$C$1:$AB$1213,25,FALSE)</f>
        <v>4</v>
      </c>
      <c r="BJ547">
        <f>VLOOKUP($C547,'TIPI Scoring'!$C$1:$AB$1213,26,FALSE)</f>
        <v>3</v>
      </c>
      <c r="BK547" t="s">
        <v>1651</v>
      </c>
      <c r="BL547" t="s">
        <v>1650</v>
      </c>
      <c r="BM547" t="s">
        <v>1649</v>
      </c>
      <c r="BN547" t="s">
        <v>1651</v>
      </c>
      <c r="BO547" t="s">
        <v>1649</v>
      </c>
      <c r="BP547">
        <v>5</v>
      </c>
    </row>
    <row r="548" spans="1:68" x14ac:dyDescent="0.2">
      <c r="A548">
        <v>547</v>
      </c>
      <c r="B548" s="2">
        <v>44096.667928240742</v>
      </c>
      <c r="C548" t="s">
        <v>717</v>
      </c>
      <c r="D548">
        <v>30</v>
      </c>
      <c r="E548">
        <v>40</v>
      </c>
      <c r="F548">
        <v>1</v>
      </c>
      <c r="G548">
        <v>1</v>
      </c>
      <c r="H548">
        <v>2</v>
      </c>
      <c r="I548">
        <v>1</v>
      </c>
      <c r="J548">
        <v>2</v>
      </c>
      <c r="L548">
        <v>1</v>
      </c>
      <c r="M548">
        <v>6</v>
      </c>
      <c r="N548">
        <v>2</v>
      </c>
      <c r="O548">
        <v>4</v>
      </c>
      <c r="P548">
        <v>4</v>
      </c>
      <c r="Q548">
        <v>4</v>
      </c>
      <c r="R548">
        <v>5</v>
      </c>
      <c r="S548">
        <v>4</v>
      </c>
      <c r="T548">
        <v>4</v>
      </c>
      <c r="U548">
        <v>4</v>
      </c>
      <c r="V548">
        <v>4</v>
      </c>
      <c r="W548">
        <v>5</v>
      </c>
      <c r="X548">
        <v>4</v>
      </c>
      <c r="Y548">
        <v>2014</v>
      </c>
      <c r="Z548">
        <v>1</v>
      </c>
      <c r="AA548">
        <v>13</v>
      </c>
      <c r="AD548" t="s">
        <v>73</v>
      </c>
      <c r="AE548">
        <v>3</v>
      </c>
      <c r="AF548">
        <v>3</v>
      </c>
      <c r="AG548">
        <v>2</v>
      </c>
      <c r="AH548">
        <v>3</v>
      </c>
      <c r="AI548">
        <v>1</v>
      </c>
      <c r="AJ548">
        <v>1</v>
      </c>
      <c r="AM548">
        <v>1</v>
      </c>
      <c r="AO548">
        <v>1</v>
      </c>
      <c r="AT548">
        <v>1</v>
      </c>
      <c r="AU548">
        <v>1</v>
      </c>
      <c r="AV548">
        <v>1</v>
      </c>
      <c r="BA548">
        <v>1</v>
      </c>
      <c r="BE548" t="s">
        <v>61</v>
      </c>
      <c r="BF548">
        <f>VLOOKUP($C548,'TIPI Scoring'!$C$1:$AB$1213,22,FALSE)</f>
        <v>4</v>
      </c>
      <c r="BG548">
        <f>VLOOKUP($C548,'TIPI Scoring'!$C$1:$AB$1213,23,FALSE)</f>
        <v>4</v>
      </c>
      <c r="BH548">
        <f>VLOOKUP($C548,'TIPI Scoring'!$C$1:$AB$1213,24,FALSE)</f>
        <v>4</v>
      </c>
      <c r="BI548">
        <f>VLOOKUP($C548,'TIPI Scoring'!$C$1:$AB$1213,25,FALSE)</f>
        <v>4</v>
      </c>
      <c r="BJ548">
        <f>VLOOKUP($C548,'TIPI Scoring'!$C$1:$AB$1213,26,FALSE)</f>
        <v>4</v>
      </c>
      <c r="BK548" t="s">
        <v>1651</v>
      </c>
      <c r="BL548" t="s">
        <v>1649</v>
      </c>
      <c r="BM548" t="s">
        <v>1649</v>
      </c>
      <c r="BN548" t="s">
        <v>1651</v>
      </c>
      <c r="BO548" t="s">
        <v>1649</v>
      </c>
      <c r="BP548">
        <v>1</v>
      </c>
    </row>
    <row r="549" spans="1:68" x14ac:dyDescent="0.2">
      <c r="A549">
        <v>548</v>
      </c>
      <c r="B549" s="2">
        <v>44096.668217592596</v>
      </c>
      <c r="C549" t="s">
        <v>718</v>
      </c>
      <c r="D549">
        <v>34</v>
      </c>
      <c r="E549">
        <v>24</v>
      </c>
      <c r="F549">
        <v>2</v>
      </c>
      <c r="G549">
        <v>1</v>
      </c>
      <c r="H549">
        <v>2</v>
      </c>
      <c r="I549">
        <v>0</v>
      </c>
      <c r="J549">
        <v>3</v>
      </c>
      <c r="L549">
        <v>1</v>
      </c>
      <c r="M549">
        <v>4</v>
      </c>
      <c r="N549">
        <v>2</v>
      </c>
      <c r="O549">
        <v>5</v>
      </c>
      <c r="P549">
        <v>3</v>
      </c>
      <c r="Q549">
        <v>5</v>
      </c>
      <c r="R549">
        <v>2</v>
      </c>
      <c r="S549">
        <v>5</v>
      </c>
      <c r="T549">
        <v>3</v>
      </c>
      <c r="U549">
        <v>6</v>
      </c>
      <c r="V549">
        <v>3</v>
      </c>
      <c r="W549">
        <v>6</v>
      </c>
      <c r="X549">
        <v>3</v>
      </c>
      <c r="Y549">
        <v>2020</v>
      </c>
      <c r="Z549">
        <v>3</v>
      </c>
      <c r="AA549">
        <v>13</v>
      </c>
      <c r="AD549" t="s">
        <v>719</v>
      </c>
      <c r="AE549">
        <v>2</v>
      </c>
      <c r="AF549">
        <v>2</v>
      </c>
      <c r="AG549">
        <v>2</v>
      </c>
      <c r="AH549">
        <v>2</v>
      </c>
      <c r="AI549">
        <v>1</v>
      </c>
      <c r="AL549">
        <v>1</v>
      </c>
      <c r="AO549">
        <v>2</v>
      </c>
      <c r="AP549">
        <v>1</v>
      </c>
      <c r="AV549">
        <v>1</v>
      </c>
      <c r="AY549">
        <v>1</v>
      </c>
      <c r="BC549">
        <v>1</v>
      </c>
      <c r="BE549" t="s">
        <v>61</v>
      </c>
      <c r="BF549">
        <f>VLOOKUP($C549,'TIPI Scoring'!$C$1:$AB$1213,22,FALSE)</f>
        <v>5</v>
      </c>
      <c r="BG549">
        <f>VLOOKUP($C549,'TIPI Scoring'!$C$1:$AB$1213,23,FALSE)</f>
        <v>5.5</v>
      </c>
      <c r="BH549">
        <f>VLOOKUP($C549,'TIPI Scoring'!$C$1:$AB$1213,24,FALSE)</f>
        <v>5</v>
      </c>
      <c r="BI549">
        <f>VLOOKUP($C549,'TIPI Scoring'!$C$1:$AB$1213,25,FALSE)</f>
        <v>6</v>
      </c>
      <c r="BJ549">
        <f>VLOOKUP($C549,'TIPI Scoring'!$C$1:$AB$1213,26,FALSE)</f>
        <v>5</v>
      </c>
      <c r="BK549" t="s">
        <v>1650</v>
      </c>
      <c r="BL549" t="s">
        <v>1650</v>
      </c>
      <c r="BM549" t="s">
        <v>1651</v>
      </c>
      <c r="BN549" t="s">
        <v>1650</v>
      </c>
      <c r="BO549" t="s">
        <v>1651</v>
      </c>
      <c r="BP549">
        <v>4</v>
      </c>
    </row>
    <row r="550" spans="1:68" x14ac:dyDescent="0.2">
      <c r="A550">
        <v>549</v>
      </c>
      <c r="B550" s="2">
        <v>44096.668229166666</v>
      </c>
      <c r="C550" t="s">
        <v>720</v>
      </c>
      <c r="D550">
        <v>44</v>
      </c>
      <c r="E550">
        <v>35</v>
      </c>
      <c r="F550">
        <v>2</v>
      </c>
      <c r="G550">
        <v>1</v>
      </c>
      <c r="H550">
        <v>2</v>
      </c>
      <c r="I550">
        <v>0</v>
      </c>
      <c r="J550">
        <v>6</v>
      </c>
      <c r="L550">
        <v>1</v>
      </c>
      <c r="M550">
        <v>5</v>
      </c>
      <c r="N550">
        <v>2</v>
      </c>
      <c r="O550">
        <v>2</v>
      </c>
      <c r="P550">
        <v>6</v>
      </c>
      <c r="Q550">
        <v>5</v>
      </c>
      <c r="R550">
        <v>5</v>
      </c>
      <c r="S550">
        <v>2</v>
      </c>
      <c r="T550">
        <v>2</v>
      </c>
      <c r="U550">
        <v>2</v>
      </c>
      <c r="V550">
        <v>2</v>
      </c>
      <c r="W550">
        <v>3</v>
      </c>
      <c r="X550">
        <v>3</v>
      </c>
      <c r="Y550">
        <v>2015</v>
      </c>
      <c r="Z550">
        <v>1</v>
      </c>
      <c r="AA550">
        <v>14</v>
      </c>
      <c r="AE550">
        <v>2</v>
      </c>
      <c r="AF550">
        <v>3</v>
      </c>
      <c r="AG550">
        <v>2</v>
      </c>
      <c r="AH550">
        <v>2</v>
      </c>
      <c r="AJ550">
        <v>1</v>
      </c>
      <c r="AM550">
        <v>1</v>
      </c>
      <c r="AO550">
        <v>6</v>
      </c>
      <c r="AT550">
        <v>1</v>
      </c>
      <c r="AX550">
        <v>1</v>
      </c>
      <c r="AY550">
        <v>1</v>
      </c>
      <c r="BC550">
        <v>1</v>
      </c>
      <c r="BE550" t="s">
        <v>63</v>
      </c>
      <c r="BF550">
        <f>VLOOKUP($C550,'TIPI Scoring'!$C$1:$AB$1213,22,FALSE)</f>
        <v>4</v>
      </c>
      <c r="BG550">
        <f>VLOOKUP($C550,'TIPI Scoring'!$C$1:$AB$1213,23,FALSE)</f>
        <v>2</v>
      </c>
      <c r="BH550">
        <f>VLOOKUP($C550,'TIPI Scoring'!$C$1:$AB$1213,24,FALSE)</f>
        <v>5.5</v>
      </c>
      <c r="BI550">
        <f>VLOOKUP($C550,'TIPI Scoring'!$C$1:$AB$1213,25,FALSE)</f>
        <v>3</v>
      </c>
      <c r="BJ550">
        <f>VLOOKUP($C550,'TIPI Scoring'!$C$1:$AB$1213,26,FALSE)</f>
        <v>3.5</v>
      </c>
      <c r="BK550" t="s">
        <v>1651</v>
      </c>
      <c r="BL550" t="s">
        <v>1649</v>
      </c>
      <c r="BM550" t="s">
        <v>1650</v>
      </c>
      <c r="BN550" t="s">
        <v>1649</v>
      </c>
      <c r="BO550" t="s">
        <v>1649</v>
      </c>
      <c r="BP550">
        <v>7</v>
      </c>
    </row>
    <row r="551" spans="1:68" x14ac:dyDescent="0.2">
      <c r="A551">
        <v>550</v>
      </c>
      <c r="B551" s="2">
        <v>44096.671979166669</v>
      </c>
      <c r="C551" t="s">
        <v>721</v>
      </c>
      <c r="D551">
        <v>56</v>
      </c>
      <c r="E551">
        <v>19</v>
      </c>
      <c r="F551">
        <v>1</v>
      </c>
      <c r="G551">
        <v>1</v>
      </c>
      <c r="H551">
        <v>2</v>
      </c>
      <c r="I551">
        <v>0</v>
      </c>
      <c r="J551">
        <v>5</v>
      </c>
      <c r="K551" t="s">
        <v>722</v>
      </c>
      <c r="L551">
        <v>2</v>
      </c>
      <c r="M551">
        <v>17</v>
      </c>
      <c r="N551">
        <v>2</v>
      </c>
      <c r="O551">
        <v>1</v>
      </c>
      <c r="P551">
        <v>2</v>
      </c>
      <c r="Q551">
        <v>7</v>
      </c>
      <c r="R551">
        <v>5</v>
      </c>
      <c r="S551">
        <v>2</v>
      </c>
      <c r="T551">
        <v>7</v>
      </c>
      <c r="U551">
        <v>6</v>
      </c>
      <c r="V551">
        <v>3</v>
      </c>
      <c r="W551">
        <v>6</v>
      </c>
      <c r="X551">
        <v>7</v>
      </c>
      <c r="Y551">
        <v>2018</v>
      </c>
      <c r="Z551">
        <v>3</v>
      </c>
      <c r="AA551">
        <v>7</v>
      </c>
      <c r="AE551">
        <v>2</v>
      </c>
      <c r="AF551">
        <v>3</v>
      </c>
      <c r="AG551">
        <v>2</v>
      </c>
      <c r="AH551">
        <v>2</v>
      </c>
      <c r="AN551">
        <v>1</v>
      </c>
      <c r="AO551">
        <v>3</v>
      </c>
      <c r="AT551">
        <v>1</v>
      </c>
      <c r="AU551">
        <v>1</v>
      </c>
      <c r="AX551">
        <v>1</v>
      </c>
      <c r="BD551">
        <v>1</v>
      </c>
      <c r="BE551" t="s">
        <v>58</v>
      </c>
      <c r="BF551">
        <f>VLOOKUP($C551,'TIPI Scoring'!$C$1:$AB$1213,22,FALSE)</f>
        <v>1</v>
      </c>
      <c r="BG551">
        <f>VLOOKUP($C551,'TIPI Scoring'!$C$1:$AB$1213,23,FALSE)</f>
        <v>6</v>
      </c>
      <c r="BH551">
        <f>VLOOKUP($C551,'TIPI Scoring'!$C$1:$AB$1213,24,FALSE)</f>
        <v>6</v>
      </c>
      <c r="BI551">
        <f>VLOOKUP($C551,'TIPI Scoring'!$C$1:$AB$1213,25,FALSE)</f>
        <v>4.5</v>
      </c>
      <c r="BJ551">
        <f>VLOOKUP($C551,'TIPI Scoring'!$C$1:$AB$1213,26,FALSE)</f>
        <v>1.5</v>
      </c>
      <c r="BK551" t="s">
        <v>1649</v>
      </c>
      <c r="BL551" t="s">
        <v>1650</v>
      </c>
      <c r="BM551" t="s">
        <v>1650</v>
      </c>
      <c r="BN551" t="s">
        <v>1651</v>
      </c>
      <c r="BO551" t="s">
        <v>1649</v>
      </c>
      <c r="BP551">
        <v>5</v>
      </c>
    </row>
    <row r="552" spans="1:68" x14ac:dyDescent="0.2">
      <c r="A552">
        <v>551</v>
      </c>
      <c r="B552" s="2">
        <v>44096.673622685186</v>
      </c>
      <c r="C552" t="s">
        <v>723</v>
      </c>
      <c r="D552">
        <v>33</v>
      </c>
      <c r="E552">
        <v>33</v>
      </c>
      <c r="F552">
        <v>1</v>
      </c>
      <c r="G552">
        <v>1</v>
      </c>
      <c r="H552">
        <v>1</v>
      </c>
      <c r="I552">
        <v>0</v>
      </c>
      <c r="J552">
        <v>1</v>
      </c>
      <c r="L552">
        <v>2</v>
      </c>
      <c r="M552">
        <v>1</v>
      </c>
      <c r="N552">
        <v>1</v>
      </c>
      <c r="O552">
        <v>2</v>
      </c>
      <c r="P552">
        <v>3</v>
      </c>
      <c r="Q552">
        <v>7</v>
      </c>
      <c r="R552">
        <v>4</v>
      </c>
      <c r="S552">
        <v>6</v>
      </c>
      <c r="T552">
        <v>6</v>
      </c>
      <c r="U552">
        <v>5</v>
      </c>
      <c r="V552">
        <v>4</v>
      </c>
      <c r="W552">
        <v>6</v>
      </c>
      <c r="X552">
        <v>3</v>
      </c>
      <c r="Y552">
        <v>2019</v>
      </c>
      <c r="Z552">
        <v>2</v>
      </c>
      <c r="AA552">
        <v>13</v>
      </c>
      <c r="AD552" t="s">
        <v>73</v>
      </c>
      <c r="AE552">
        <v>2</v>
      </c>
      <c r="AF552">
        <v>3</v>
      </c>
      <c r="AG552">
        <v>2</v>
      </c>
      <c r="AH552">
        <v>2</v>
      </c>
      <c r="AJ552">
        <v>1</v>
      </c>
      <c r="AO552">
        <v>5</v>
      </c>
      <c r="AP552">
        <v>1</v>
      </c>
      <c r="AU552">
        <v>1</v>
      </c>
      <c r="AX552">
        <v>1</v>
      </c>
      <c r="BA552">
        <v>1</v>
      </c>
      <c r="BC552">
        <v>1</v>
      </c>
      <c r="BE552" t="s">
        <v>61</v>
      </c>
      <c r="BF552">
        <f>VLOOKUP($C552,'TIPI Scoring'!$C$1:$AB$1213,22,FALSE)</f>
        <v>2</v>
      </c>
      <c r="BG552">
        <f>VLOOKUP($C552,'TIPI Scoring'!$C$1:$AB$1213,23,FALSE)</f>
        <v>5</v>
      </c>
      <c r="BH552">
        <f>VLOOKUP($C552,'TIPI Scoring'!$C$1:$AB$1213,24,FALSE)</f>
        <v>5.5</v>
      </c>
      <c r="BI552">
        <f>VLOOKUP($C552,'TIPI Scoring'!$C$1:$AB$1213,25,FALSE)</f>
        <v>5</v>
      </c>
      <c r="BJ552">
        <f>VLOOKUP($C552,'TIPI Scoring'!$C$1:$AB$1213,26,FALSE)</f>
        <v>5.5</v>
      </c>
      <c r="BK552" t="s">
        <v>1649</v>
      </c>
      <c r="BL552" t="s">
        <v>1651</v>
      </c>
      <c r="BM552" t="s">
        <v>1650</v>
      </c>
      <c r="BN552" t="s">
        <v>1650</v>
      </c>
      <c r="BO552" t="s">
        <v>1650</v>
      </c>
      <c r="BP552">
        <v>3</v>
      </c>
    </row>
    <row r="553" spans="1:68" x14ac:dyDescent="0.2">
      <c r="A553">
        <v>552</v>
      </c>
      <c r="B553" s="2">
        <v>44096.676747685182</v>
      </c>
      <c r="C553" t="s">
        <v>724</v>
      </c>
      <c r="D553">
        <v>80</v>
      </c>
      <c r="E553">
        <v>38</v>
      </c>
      <c r="F553">
        <v>1</v>
      </c>
      <c r="G553">
        <v>1</v>
      </c>
      <c r="H553">
        <v>2</v>
      </c>
      <c r="I553">
        <v>2</v>
      </c>
      <c r="J553">
        <v>1</v>
      </c>
      <c r="L553">
        <v>2</v>
      </c>
      <c r="M553">
        <v>10</v>
      </c>
      <c r="N553">
        <v>2</v>
      </c>
      <c r="O553">
        <v>5</v>
      </c>
      <c r="P553">
        <v>3</v>
      </c>
      <c r="Q553">
        <v>7</v>
      </c>
      <c r="R553">
        <v>4</v>
      </c>
      <c r="S553">
        <v>7</v>
      </c>
      <c r="T553">
        <v>5</v>
      </c>
      <c r="U553">
        <v>7</v>
      </c>
      <c r="V553">
        <v>2</v>
      </c>
      <c r="W553">
        <v>5</v>
      </c>
      <c r="X553">
        <v>1</v>
      </c>
      <c r="Y553">
        <v>2019</v>
      </c>
      <c r="Z553">
        <v>3</v>
      </c>
      <c r="AA553">
        <v>7</v>
      </c>
      <c r="AE553">
        <v>2</v>
      </c>
      <c r="AF553">
        <v>2</v>
      </c>
      <c r="AG553">
        <v>2</v>
      </c>
      <c r="AH553">
        <v>2</v>
      </c>
      <c r="AI553">
        <v>1</v>
      </c>
      <c r="AO553">
        <v>2</v>
      </c>
      <c r="AP553">
        <v>1</v>
      </c>
      <c r="AV553">
        <v>1</v>
      </c>
      <c r="AW553">
        <v>1</v>
      </c>
      <c r="AZ553">
        <v>1</v>
      </c>
      <c r="BC553">
        <v>1</v>
      </c>
      <c r="BE553" t="s">
        <v>58</v>
      </c>
      <c r="BF553">
        <f>VLOOKUP($C553,'TIPI Scoring'!$C$1:$AB$1213,22,FALSE)</f>
        <v>4</v>
      </c>
      <c r="BG553">
        <f>VLOOKUP($C553,'TIPI Scoring'!$C$1:$AB$1213,23,FALSE)</f>
        <v>6</v>
      </c>
      <c r="BH553">
        <f>VLOOKUP($C553,'TIPI Scoring'!$C$1:$AB$1213,24,FALSE)</f>
        <v>6.5</v>
      </c>
      <c r="BI553">
        <f>VLOOKUP($C553,'TIPI Scoring'!$C$1:$AB$1213,25,FALSE)</f>
        <v>4.5</v>
      </c>
      <c r="BJ553">
        <f>VLOOKUP($C553,'TIPI Scoring'!$C$1:$AB$1213,26,FALSE)</f>
        <v>7</v>
      </c>
      <c r="BK553" t="s">
        <v>1651</v>
      </c>
      <c r="BL553" t="s">
        <v>1650</v>
      </c>
      <c r="BM553" t="s">
        <v>1650</v>
      </c>
      <c r="BN553" t="s">
        <v>1651</v>
      </c>
      <c r="BO553" t="s">
        <v>1648</v>
      </c>
      <c r="BP553">
        <v>6</v>
      </c>
    </row>
    <row r="554" spans="1:68" x14ac:dyDescent="0.2">
      <c r="A554">
        <v>553</v>
      </c>
      <c r="B554" s="2">
        <v>44096.676944444444</v>
      </c>
      <c r="C554" t="s">
        <v>725</v>
      </c>
      <c r="D554">
        <v>48</v>
      </c>
      <c r="E554">
        <v>43</v>
      </c>
      <c r="F554">
        <v>2</v>
      </c>
      <c r="G554">
        <v>1</v>
      </c>
      <c r="H554">
        <v>2</v>
      </c>
      <c r="I554">
        <v>2</v>
      </c>
      <c r="J554">
        <v>1</v>
      </c>
      <c r="L554">
        <v>1</v>
      </c>
      <c r="M554">
        <v>5</v>
      </c>
      <c r="N554">
        <v>2</v>
      </c>
      <c r="O554">
        <v>3</v>
      </c>
      <c r="P554">
        <v>1</v>
      </c>
      <c r="Q554">
        <v>6</v>
      </c>
      <c r="R554">
        <v>6</v>
      </c>
      <c r="S554">
        <v>6</v>
      </c>
      <c r="T554">
        <v>7</v>
      </c>
      <c r="U554">
        <v>7</v>
      </c>
      <c r="V554">
        <v>5</v>
      </c>
      <c r="W554">
        <v>6</v>
      </c>
      <c r="X554">
        <v>2</v>
      </c>
      <c r="Y554">
        <v>2015</v>
      </c>
      <c r="Z554">
        <v>1</v>
      </c>
      <c r="AA554">
        <v>13</v>
      </c>
      <c r="AD554" t="s">
        <v>726</v>
      </c>
      <c r="AE554">
        <v>2</v>
      </c>
      <c r="AF554">
        <v>2</v>
      </c>
      <c r="AG554">
        <v>2</v>
      </c>
      <c r="AH554">
        <v>2</v>
      </c>
      <c r="AN554">
        <v>1</v>
      </c>
      <c r="AO554">
        <v>3</v>
      </c>
      <c r="AP554">
        <v>1</v>
      </c>
      <c r="AT554">
        <v>1</v>
      </c>
      <c r="AX554">
        <v>1</v>
      </c>
      <c r="BA554">
        <v>1</v>
      </c>
      <c r="BE554" t="s">
        <v>61</v>
      </c>
      <c r="BF554">
        <f>VLOOKUP($C554,'TIPI Scoring'!$C$1:$AB$1213,22,FALSE)</f>
        <v>2</v>
      </c>
      <c r="BG554">
        <f>VLOOKUP($C554,'TIPI Scoring'!$C$1:$AB$1213,23,FALSE)</f>
        <v>7</v>
      </c>
      <c r="BH554">
        <f>VLOOKUP($C554,'TIPI Scoring'!$C$1:$AB$1213,24,FALSE)</f>
        <v>4.5</v>
      </c>
      <c r="BI554">
        <f>VLOOKUP($C554,'TIPI Scoring'!$C$1:$AB$1213,25,FALSE)</f>
        <v>4</v>
      </c>
      <c r="BJ554">
        <f>VLOOKUP($C554,'TIPI Scoring'!$C$1:$AB$1213,26,FALSE)</f>
        <v>6</v>
      </c>
      <c r="BK554" t="s">
        <v>1649</v>
      </c>
      <c r="BL554" t="s">
        <v>1648</v>
      </c>
      <c r="BM554" t="s">
        <v>1651</v>
      </c>
      <c r="BN554" t="s">
        <v>1651</v>
      </c>
      <c r="BO554" t="s">
        <v>1650</v>
      </c>
      <c r="BP554">
        <v>5</v>
      </c>
    </row>
    <row r="555" spans="1:68" x14ac:dyDescent="0.2">
      <c r="A555">
        <v>554</v>
      </c>
      <c r="B555" s="2">
        <v>44096.679942129631</v>
      </c>
      <c r="C555" t="s">
        <v>727</v>
      </c>
      <c r="D555">
        <v>68</v>
      </c>
      <c r="E555">
        <v>30</v>
      </c>
      <c r="F555">
        <v>1</v>
      </c>
      <c r="G555">
        <v>1</v>
      </c>
      <c r="H555">
        <v>2</v>
      </c>
      <c r="I555">
        <v>1</v>
      </c>
      <c r="J555">
        <v>1</v>
      </c>
      <c r="L555">
        <v>1</v>
      </c>
      <c r="M555">
        <v>29</v>
      </c>
      <c r="N555">
        <v>2</v>
      </c>
      <c r="O555">
        <v>4</v>
      </c>
      <c r="P555">
        <v>1</v>
      </c>
      <c r="Q555">
        <v>6</v>
      </c>
      <c r="R555">
        <v>1</v>
      </c>
      <c r="S555">
        <v>6</v>
      </c>
      <c r="T555">
        <v>5</v>
      </c>
      <c r="U555">
        <v>6</v>
      </c>
      <c r="V555">
        <v>1</v>
      </c>
      <c r="W555">
        <v>7</v>
      </c>
      <c r="X555">
        <v>1</v>
      </c>
      <c r="Y555">
        <v>2012</v>
      </c>
      <c r="Z555">
        <v>3</v>
      </c>
      <c r="AA555">
        <v>10</v>
      </c>
      <c r="AE555">
        <v>2</v>
      </c>
      <c r="AF555">
        <v>3</v>
      </c>
      <c r="AG555">
        <v>2</v>
      </c>
      <c r="AH555">
        <v>2</v>
      </c>
      <c r="AM555">
        <v>1</v>
      </c>
      <c r="AO555">
        <v>6</v>
      </c>
      <c r="AP555">
        <v>1</v>
      </c>
      <c r="AT555">
        <v>1</v>
      </c>
      <c r="AY555">
        <v>1</v>
      </c>
      <c r="AZ555">
        <v>1</v>
      </c>
      <c r="BE555" t="s">
        <v>58</v>
      </c>
      <c r="BF555">
        <f>VLOOKUP($C555,'TIPI Scoring'!$C$1:$AB$1213,22,FALSE)</f>
        <v>3.5</v>
      </c>
      <c r="BG555">
        <f>VLOOKUP($C555,'TIPI Scoring'!$C$1:$AB$1213,23,FALSE)</f>
        <v>6.5</v>
      </c>
      <c r="BH555">
        <f>VLOOKUP($C555,'TIPI Scoring'!$C$1:$AB$1213,24,FALSE)</f>
        <v>6.5</v>
      </c>
      <c r="BI555">
        <f>VLOOKUP($C555,'TIPI Scoring'!$C$1:$AB$1213,25,FALSE)</f>
        <v>7</v>
      </c>
      <c r="BJ555">
        <f>VLOOKUP($C555,'TIPI Scoring'!$C$1:$AB$1213,26,FALSE)</f>
        <v>6.5</v>
      </c>
      <c r="BK555" t="s">
        <v>1651</v>
      </c>
      <c r="BL555" t="s">
        <v>1648</v>
      </c>
      <c r="BM555" t="s">
        <v>1650</v>
      </c>
      <c r="BN555" t="s">
        <v>1648</v>
      </c>
      <c r="BO555" t="s">
        <v>1648</v>
      </c>
      <c r="BP555">
        <v>8</v>
      </c>
    </row>
    <row r="556" spans="1:68" x14ac:dyDescent="0.2">
      <c r="A556">
        <v>555</v>
      </c>
      <c r="B556" s="2">
        <v>44096.680995370371</v>
      </c>
      <c r="C556" t="s">
        <v>728</v>
      </c>
      <c r="D556">
        <v>45</v>
      </c>
      <c r="E556">
        <v>5</v>
      </c>
      <c r="F556">
        <v>1</v>
      </c>
      <c r="G556">
        <v>1</v>
      </c>
      <c r="H556">
        <v>2</v>
      </c>
      <c r="I556">
        <v>3</v>
      </c>
      <c r="J556">
        <v>3</v>
      </c>
      <c r="L556">
        <v>2</v>
      </c>
      <c r="M556">
        <v>12</v>
      </c>
      <c r="N556">
        <v>2</v>
      </c>
      <c r="O556">
        <v>5</v>
      </c>
      <c r="P556">
        <v>2</v>
      </c>
      <c r="Q556">
        <v>6</v>
      </c>
      <c r="R556">
        <v>4</v>
      </c>
      <c r="S556">
        <v>7</v>
      </c>
      <c r="T556">
        <v>5</v>
      </c>
      <c r="U556">
        <v>7</v>
      </c>
      <c r="V556">
        <v>1</v>
      </c>
      <c r="W556">
        <v>4</v>
      </c>
      <c r="X556">
        <v>3</v>
      </c>
      <c r="Y556">
        <v>2008</v>
      </c>
      <c r="Z556">
        <v>2</v>
      </c>
      <c r="AA556">
        <v>10</v>
      </c>
      <c r="AE556">
        <v>2</v>
      </c>
      <c r="AF556">
        <v>3</v>
      </c>
      <c r="AG556">
        <v>2</v>
      </c>
      <c r="AH556">
        <v>2</v>
      </c>
      <c r="AI556">
        <v>1</v>
      </c>
      <c r="AJ556">
        <v>1</v>
      </c>
      <c r="AM556">
        <v>1</v>
      </c>
      <c r="AO556">
        <v>4</v>
      </c>
      <c r="AR556">
        <v>1</v>
      </c>
      <c r="AW556">
        <v>1</v>
      </c>
      <c r="AX556">
        <v>1</v>
      </c>
      <c r="BA556">
        <v>1</v>
      </c>
      <c r="BE556" t="s">
        <v>66</v>
      </c>
      <c r="BF556">
        <f>VLOOKUP($C556,'TIPI Scoring'!$C$1:$AB$1213,22,FALSE)</f>
        <v>4</v>
      </c>
      <c r="BG556">
        <f>VLOOKUP($C556,'TIPI Scoring'!$C$1:$AB$1213,23,FALSE)</f>
        <v>6.5</v>
      </c>
      <c r="BH556">
        <f>VLOOKUP($C556,'TIPI Scoring'!$C$1:$AB$1213,24,FALSE)</f>
        <v>6.5</v>
      </c>
      <c r="BI556">
        <f>VLOOKUP($C556,'TIPI Scoring'!$C$1:$AB$1213,25,FALSE)</f>
        <v>4</v>
      </c>
      <c r="BJ556">
        <f>VLOOKUP($C556,'TIPI Scoring'!$C$1:$AB$1213,26,FALSE)</f>
        <v>6</v>
      </c>
      <c r="BK556" t="s">
        <v>1651</v>
      </c>
      <c r="BL556" t="s">
        <v>1648</v>
      </c>
      <c r="BM556" t="s">
        <v>1650</v>
      </c>
      <c r="BN556" t="s">
        <v>1651</v>
      </c>
      <c r="BO556" t="s">
        <v>1650</v>
      </c>
      <c r="BP556">
        <v>6</v>
      </c>
    </row>
    <row r="557" spans="1:68" x14ac:dyDescent="0.2">
      <c r="A557">
        <v>556</v>
      </c>
      <c r="B557" s="2">
        <v>44096.681770833333</v>
      </c>
      <c r="C557" t="s">
        <v>729</v>
      </c>
      <c r="D557">
        <v>36</v>
      </c>
      <c r="E557">
        <v>14</v>
      </c>
      <c r="F557">
        <v>1</v>
      </c>
      <c r="G557">
        <v>1</v>
      </c>
      <c r="H557">
        <v>1</v>
      </c>
      <c r="I557">
        <v>0</v>
      </c>
      <c r="J557">
        <v>1</v>
      </c>
      <c r="L557">
        <v>1</v>
      </c>
      <c r="M557">
        <v>12</v>
      </c>
      <c r="N557">
        <v>2</v>
      </c>
      <c r="O557">
        <v>7</v>
      </c>
      <c r="P557">
        <v>2</v>
      </c>
      <c r="Q557">
        <v>7</v>
      </c>
      <c r="R557">
        <v>3</v>
      </c>
      <c r="S557">
        <v>6</v>
      </c>
      <c r="T557">
        <v>1</v>
      </c>
      <c r="U557">
        <v>5</v>
      </c>
      <c r="V557">
        <v>1</v>
      </c>
      <c r="W557">
        <v>5</v>
      </c>
      <c r="X557">
        <v>5</v>
      </c>
      <c r="Y557">
        <v>2016</v>
      </c>
      <c r="Z557">
        <v>3</v>
      </c>
      <c r="AA557">
        <v>13</v>
      </c>
      <c r="AD557" t="s">
        <v>123</v>
      </c>
      <c r="AE557">
        <v>2</v>
      </c>
      <c r="AF557">
        <v>2</v>
      </c>
      <c r="AG557">
        <v>2</v>
      </c>
      <c r="AH557">
        <v>2</v>
      </c>
      <c r="AN557">
        <v>1</v>
      </c>
      <c r="AO557">
        <v>3</v>
      </c>
      <c r="AX557">
        <v>1</v>
      </c>
      <c r="AY557">
        <v>1</v>
      </c>
      <c r="BA557">
        <v>1</v>
      </c>
      <c r="BE557" t="s">
        <v>63</v>
      </c>
      <c r="BF557">
        <f>VLOOKUP($C557,'TIPI Scoring'!$C$1:$AB$1213,22,FALSE)</f>
        <v>7</v>
      </c>
      <c r="BG557">
        <f>VLOOKUP($C557,'TIPI Scoring'!$C$1:$AB$1213,23,FALSE)</f>
        <v>5.5</v>
      </c>
      <c r="BH557">
        <f>VLOOKUP($C557,'TIPI Scoring'!$C$1:$AB$1213,24,FALSE)</f>
        <v>7</v>
      </c>
      <c r="BI557">
        <f>VLOOKUP($C557,'TIPI Scoring'!$C$1:$AB$1213,25,FALSE)</f>
        <v>5</v>
      </c>
      <c r="BJ557">
        <f>VLOOKUP($C557,'TIPI Scoring'!$C$1:$AB$1213,26,FALSE)</f>
        <v>4.5</v>
      </c>
      <c r="BK557" t="s">
        <v>1648</v>
      </c>
      <c r="BL557" t="s">
        <v>1650</v>
      </c>
      <c r="BM557" t="s">
        <v>1648</v>
      </c>
      <c r="BN557" t="s">
        <v>1650</v>
      </c>
      <c r="BO557" t="s">
        <v>1651</v>
      </c>
      <c r="BP557">
        <v>4</v>
      </c>
    </row>
    <row r="558" spans="1:68" x14ac:dyDescent="0.2">
      <c r="A558">
        <v>557</v>
      </c>
      <c r="B558" s="2">
        <v>44096.683599537035</v>
      </c>
      <c r="C558" t="s">
        <v>730</v>
      </c>
      <c r="D558">
        <v>66</v>
      </c>
      <c r="E558">
        <v>3</v>
      </c>
      <c r="F558">
        <v>1</v>
      </c>
      <c r="G558">
        <v>1</v>
      </c>
      <c r="H558">
        <v>1</v>
      </c>
      <c r="I558">
        <v>0</v>
      </c>
      <c r="J558">
        <v>4</v>
      </c>
      <c r="L558">
        <v>2</v>
      </c>
      <c r="M558">
        <v>1</v>
      </c>
      <c r="N558">
        <v>2</v>
      </c>
      <c r="O558">
        <v>4</v>
      </c>
      <c r="P558">
        <v>4</v>
      </c>
      <c r="Q558">
        <v>7</v>
      </c>
      <c r="R558">
        <v>3</v>
      </c>
      <c r="S558">
        <v>5</v>
      </c>
      <c r="T558">
        <v>5</v>
      </c>
      <c r="U558">
        <v>5</v>
      </c>
      <c r="V558">
        <v>2</v>
      </c>
      <c r="W558">
        <v>5</v>
      </c>
      <c r="X558">
        <v>3</v>
      </c>
      <c r="Y558">
        <v>2019</v>
      </c>
      <c r="Z558">
        <v>2</v>
      </c>
      <c r="AA558">
        <v>13</v>
      </c>
      <c r="AD558" t="s">
        <v>731</v>
      </c>
      <c r="AE558">
        <v>2</v>
      </c>
      <c r="AF558">
        <v>3</v>
      </c>
      <c r="AG558">
        <v>2</v>
      </c>
      <c r="AH558">
        <v>2</v>
      </c>
      <c r="AI558">
        <v>1</v>
      </c>
      <c r="AK558">
        <v>1</v>
      </c>
      <c r="AO558">
        <v>3</v>
      </c>
      <c r="AT558">
        <v>1</v>
      </c>
      <c r="AV558">
        <v>1</v>
      </c>
      <c r="AX558">
        <v>1</v>
      </c>
      <c r="BA558">
        <v>1</v>
      </c>
      <c r="BC558">
        <v>1</v>
      </c>
      <c r="BE558" t="s">
        <v>66</v>
      </c>
      <c r="BF558">
        <f>VLOOKUP($C558,'TIPI Scoring'!$C$1:$AB$1213,22,FALSE)</f>
        <v>3.5</v>
      </c>
      <c r="BG558">
        <f>VLOOKUP($C558,'TIPI Scoring'!$C$1:$AB$1213,23,FALSE)</f>
        <v>4.5</v>
      </c>
      <c r="BH558">
        <f>VLOOKUP($C558,'TIPI Scoring'!$C$1:$AB$1213,24,FALSE)</f>
        <v>6.5</v>
      </c>
      <c r="BI558">
        <f>VLOOKUP($C558,'TIPI Scoring'!$C$1:$AB$1213,25,FALSE)</f>
        <v>5</v>
      </c>
      <c r="BJ558">
        <f>VLOOKUP($C558,'TIPI Scoring'!$C$1:$AB$1213,26,FALSE)</f>
        <v>5</v>
      </c>
      <c r="BK558" t="s">
        <v>1651</v>
      </c>
      <c r="BL558" t="s">
        <v>1651</v>
      </c>
      <c r="BM558" t="s">
        <v>1650</v>
      </c>
      <c r="BN558" t="s">
        <v>1650</v>
      </c>
      <c r="BO558" t="s">
        <v>1651</v>
      </c>
      <c r="BP558">
        <v>3</v>
      </c>
    </row>
    <row r="559" spans="1:68" x14ac:dyDescent="0.2">
      <c r="A559">
        <v>558</v>
      </c>
      <c r="B559" s="2">
        <v>44096.683888888889</v>
      </c>
      <c r="C559" t="s">
        <v>732</v>
      </c>
      <c r="D559">
        <v>39</v>
      </c>
      <c r="E559">
        <v>43</v>
      </c>
      <c r="F559">
        <v>2</v>
      </c>
      <c r="G559">
        <v>1</v>
      </c>
      <c r="H559">
        <v>2</v>
      </c>
      <c r="I559">
        <v>0</v>
      </c>
      <c r="J559">
        <v>1</v>
      </c>
      <c r="L559">
        <v>1</v>
      </c>
      <c r="M559">
        <v>1</v>
      </c>
      <c r="N559">
        <v>1</v>
      </c>
      <c r="O559">
        <v>4</v>
      </c>
      <c r="P559">
        <v>4</v>
      </c>
      <c r="Q559">
        <v>6</v>
      </c>
      <c r="R559">
        <v>6</v>
      </c>
      <c r="S559">
        <v>4</v>
      </c>
      <c r="T559">
        <v>6</v>
      </c>
      <c r="U559">
        <v>6</v>
      </c>
      <c r="V559">
        <v>3</v>
      </c>
      <c r="W559">
        <v>4</v>
      </c>
      <c r="X559">
        <v>5</v>
      </c>
      <c r="Y559">
        <v>2019</v>
      </c>
      <c r="Z559">
        <v>1</v>
      </c>
      <c r="AA559">
        <v>3</v>
      </c>
      <c r="AE559">
        <v>3</v>
      </c>
      <c r="AF559">
        <v>2</v>
      </c>
      <c r="AG559">
        <v>2</v>
      </c>
      <c r="AH559">
        <v>2</v>
      </c>
      <c r="AM559">
        <v>1</v>
      </c>
      <c r="AO559">
        <v>2</v>
      </c>
      <c r="AT559">
        <v>1</v>
      </c>
      <c r="BB559">
        <v>1</v>
      </c>
      <c r="BE559" t="s">
        <v>61</v>
      </c>
      <c r="BF559">
        <f>VLOOKUP($C559,'TIPI Scoring'!$C$1:$AB$1213,22,FALSE)</f>
        <v>3</v>
      </c>
      <c r="BG559">
        <f>VLOOKUP($C559,'TIPI Scoring'!$C$1:$AB$1213,23,FALSE)</f>
        <v>5</v>
      </c>
      <c r="BH559">
        <f>VLOOKUP($C559,'TIPI Scoring'!$C$1:$AB$1213,24,FALSE)</f>
        <v>5.5</v>
      </c>
      <c r="BI559">
        <f>VLOOKUP($C559,'TIPI Scoring'!$C$1:$AB$1213,25,FALSE)</f>
        <v>3</v>
      </c>
      <c r="BJ559">
        <f>VLOOKUP($C559,'TIPI Scoring'!$C$1:$AB$1213,26,FALSE)</f>
        <v>3.5</v>
      </c>
      <c r="BK559" t="s">
        <v>1651</v>
      </c>
      <c r="BL559" t="s">
        <v>1651</v>
      </c>
      <c r="BM559" t="s">
        <v>1650</v>
      </c>
      <c r="BN559" t="s">
        <v>1649</v>
      </c>
      <c r="BO559" t="s">
        <v>1649</v>
      </c>
      <c r="BP559">
        <v>5</v>
      </c>
    </row>
    <row r="560" spans="1:68" x14ac:dyDescent="0.2">
      <c r="A560">
        <v>559</v>
      </c>
      <c r="B560" s="2">
        <v>44096.684502314813</v>
      </c>
      <c r="C560" t="s">
        <v>733</v>
      </c>
      <c r="D560">
        <v>57</v>
      </c>
      <c r="E560">
        <v>32</v>
      </c>
      <c r="F560">
        <v>2</v>
      </c>
      <c r="G560">
        <v>1</v>
      </c>
      <c r="H560">
        <v>2</v>
      </c>
      <c r="I560">
        <v>0</v>
      </c>
      <c r="J560">
        <v>1</v>
      </c>
      <c r="L560">
        <v>2</v>
      </c>
      <c r="M560">
        <v>20</v>
      </c>
      <c r="N560">
        <v>2</v>
      </c>
      <c r="O560">
        <v>3</v>
      </c>
      <c r="P560">
        <v>3</v>
      </c>
      <c r="Q560">
        <v>7</v>
      </c>
      <c r="R560">
        <v>2</v>
      </c>
      <c r="S560">
        <v>7</v>
      </c>
      <c r="T560">
        <v>6</v>
      </c>
      <c r="U560">
        <v>6</v>
      </c>
      <c r="V560">
        <v>1</v>
      </c>
      <c r="W560">
        <v>6</v>
      </c>
      <c r="X560">
        <v>5</v>
      </c>
      <c r="Y560">
        <v>2013</v>
      </c>
      <c r="Z560">
        <v>4</v>
      </c>
      <c r="AA560">
        <v>13</v>
      </c>
      <c r="AD560" t="s">
        <v>734</v>
      </c>
      <c r="AE560">
        <v>2</v>
      </c>
      <c r="AF560">
        <v>2</v>
      </c>
      <c r="AG560">
        <v>2</v>
      </c>
      <c r="AH560">
        <v>2</v>
      </c>
      <c r="AN560">
        <v>1</v>
      </c>
      <c r="AO560">
        <v>5</v>
      </c>
      <c r="AP560">
        <v>1</v>
      </c>
      <c r="AT560">
        <v>1</v>
      </c>
      <c r="BC560">
        <v>1</v>
      </c>
      <c r="BE560" t="s">
        <v>58</v>
      </c>
      <c r="BF560">
        <f>VLOOKUP($C560,'TIPI Scoring'!$C$1:$AB$1213,22,FALSE)</f>
        <v>2.5</v>
      </c>
      <c r="BG560">
        <f>VLOOKUP($C560,'TIPI Scoring'!$C$1:$AB$1213,23,FALSE)</f>
        <v>5.5</v>
      </c>
      <c r="BH560">
        <f>VLOOKUP($C560,'TIPI Scoring'!$C$1:$AB$1213,24,FALSE)</f>
        <v>7</v>
      </c>
      <c r="BI560">
        <f>VLOOKUP($C560,'TIPI Scoring'!$C$1:$AB$1213,25,FALSE)</f>
        <v>6</v>
      </c>
      <c r="BJ560">
        <f>VLOOKUP($C560,'TIPI Scoring'!$C$1:$AB$1213,26,FALSE)</f>
        <v>5</v>
      </c>
      <c r="BK560" t="s">
        <v>1649</v>
      </c>
      <c r="BL560" t="s">
        <v>1650</v>
      </c>
      <c r="BM560" t="s">
        <v>1648</v>
      </c>
      <c r="BN560" t="s">
        <v>1650</v>
      </c>
      <c r="BO560" t="s">
        <v>1651</v>
      </c>
      <c r="BP560">
        <v>2</v>
      </c>
    </row>
    <row r="561" spans="1:68" x14ac:dyDescent="0.2">
      <c r="A561">
        <v>560</v>
      </c>
      <c r="B561" s="2">
        <v>44096.686064814814</v>
      </c>
      <c r="C561" t="s">
        <v>735</v>
      </c>
      <c r="D561">
        <v>20</v>
      </c>
      <c r="E561">
        <v>21</v>
      </c>
      <c r="F561">
        <v>2</v>
      </c>
      <c r="G561">
        <v>1</v>
      </c>
      <c r="H561">
        <v>1</v>
      </c>
      <c r="I561">
        <v>1</v>
      </c>
      <c r="J561">
        <v>2</v>
      </c>
      <c r="L561">
        <v>2</v>
      </c>
      <c r="M561">
        <v>0</v>
      </c>
      <c r="N561">
        <v>1</v>
      </c>
      <c r="O561">
        <v>4</v>
      </c>
      <c r="P561">
        <v>3</v>
      </c>
      <c r="Q561">
        <v>4</v>
      </c>
      <c r="R561">
        <v>5</v>
      </c>
      <c r="S561">
        <v>4</v>
      </c>
      <c r="T561">
        <v>5</v>
      </c>
      <c r="U561">
        <v>3</v>
      </c>
      <c r="V561">
        <v>3</v>
      </c>
      <c r="W561">
        <v>3</v>
      </c>
      <c r="X561">
        <v>4</v>
      </c>
      <c r="Y561">
        <v>2000</v>
      </c>
      <c r="Z561">
        <v>2</v>
      </c>
      <c r="AA561">
        <v>2</v>
      </c>
      <c r="AE561">
        <v>1</v>
      </c>
      <c r="AF561">
        <v>1</v>
      </c>
      <c r="AG561">
        <v>2</v>
      </c>
      <c r="AH561">
        <v>1</v>
      </c>
      <c r="AI561">
        <v>1</v>
      </c>
      <c r="AO561">
        <v>2</v>
      </c>
      <c r="AS561">
        <v>1</v>
      </c>
      <c r="AT561">
        <v>1</v>
      </c>
      <c r="AU561">
        <v>1</v>
      </c>
      <c r="BA561">
        <v>1</v>
      </c>
      <c r="BE561" t="s">
        <v>58</v>
      </c>
      <c r="BF561">
        <f>VLOOKUP($C561,'TIPI Scoring'!$C$1:$AB$1213,22,FALSE)</f>
        <v>3.5</v>
      </c>
      <c r="BG561">
        <f>VLOOKUP($C561,'TIPI Scoring'!$C$1:$AB$1213,23,FALSE)</f>
        <v>4</v>
      </c>
      <c r="BH561">
        <f>VLOOKUP($C561,'TIPI Scoring'!$C$1:$AB$1213,24,FALSE)</f>
        <v>4.5</v>
      </c>
      <c r="BI561">
        <f>VLOOKUP($C561,'TIPI Scoring'!$C$1:$AB$1213,25,FALSE)</f>
        <v>3</v>
      </c>
      <c r="BJ561">
        <f>VLOOKUP($C561,'TIPI Scoring'!$C$1:$AB$1213,26,FALSE)</f>
        <v>4</v>
      </c>
      <c r="BK561" t="s">
        <v>1651</v>
      </c>
      <c r="BL561" t="s">
        <v>1649</v>
      </c>
      <c r="BM561" t="s">
        <v>1651</v>
      </c>
      <c r="BN561" t="s">
        <v>1649</v>
      </c>
      <c r="BO561" t="s">
        <v>1649</v>
      </c>
      <c r="BP561">
        <v>1</v>
      </c>
    </row>
    <row r="562" spans="1:68" x14ac:dyDescent="0.2">
      <c r="A562">
        <v>561</v>
      </c>
      <c r="B562" s="2">
        <v>44096.686666666668</v>
      </c>
      <c r="C562" t="s">
        <v>736</v>
      </c>
      <c r="D562">
        <v>19</v>
      </c>
      <c r="E562">
        <v>5</v>
      </c>
      <c r="F562">
        <v>1</v>
      </c>
      <c r="G562">
        <v>1</v>
      </c>
      <c r="H562">
        <v>2</v>
      </c>
      <c r="I562">
        <v>3</v>
      </c>
      <c r="J562">
        <v>1</v>
      </c>
      <c r="L562">
        <v>1</v>
      </c>
      <c r="M562">
        <v>4</v>
      </c>
      <c r="N562">
        <v>1</v>
      </c>
      <c r="O562">
        <v>2</v>
      </c>
      <c r="P562">
        <v>4</v>
      </c>
      <c r="Q562">
        <v>2</v>
      </c>
      <c r="R562">
        <v>3</v>
      </c>
      <c r="S562">
        <v>5</v>
      </c>
      <c r="T562">
        <v>3</v>
      </c>
      <c r="U562">
        <v>5</v>
      </c>
      <c r="V562">
        <v>5</v>
      </c>
      <c r="W562">
        <v>3</v>
      </c>
      <c r="X562">
        <v>4</v>
      </c>
      <c r="Y562">
        <v>2017</v>
      </c>
      <c r="Z562">
        <v>2</v>
      </c>
      <c r="AA562">
        <v>6</v>
      </c>
      <c r="AE562">
        <v>1</v>
      </c>
      <c r="AF562">
        <v>2</v>
      </c>
      <c r="AG562">
        <v>1</v>
      </c>
      <c r="AH562">
        <v>2</v>
      </c>
      <c r="AI562">
        <v>1</v>
      </c>
      <c r="AJ562">
        <v>1</v>
      </c>
      <c r="AK562">
        <v>1</v>
      </c>
      <c r="AO562">
        <v>3</v>
      </c>
      <c r="AP562">
        <v>1</v>
      </c>
      <c r="AR562">
        <v>1</v>
      </c>
      <c r="AU562">
        <v>1</v>
      </c>
      <c r="BA562">
        <v>1</v>
      </c>
      <c r="BB562">
        <v>1</v>
      </c>
      <c r="BE562" t="s">
        <v>66</v>
      </c>
      <c r="BF562">
        <f>VLOOKUP($C562,'TIPI Scoring'!$C$1:$AB$1213,22,FALSE)</f>
        <v>3.5</v>
      </c>
      <c r="BG562">
        <f>VLOOKUP($C562,'TIPI Scoring'!$C$1:$AB$1213,23,FALSE)</f>
        <v>4.5</v>
      </c>
      <c r="BH562">
        <f>VLOOKUP($C562,'TIPI Scoring'!$C$1:$AB$1213,24,FALSE)</f>
        <v>2.5</v>
      </c>
      <c r="BI562">
        <f>VLOOKUP($C562,'TIPI Scoring'!$C$1:$AB$1213,25,FALSE)</f>
        <v>4</v>
      </c>
      <c r="BJ562">
        <f>VLOOKUP($C562,'TIPI Scoring'!$C$1:$AB$1213,26,FALSE)</f>
        <v>4.5</v>
      </c>
      <c r="BK562" t="s">
        <v>1651</v>
      </c>
      <c r="BL562" t="s">
        <v>1651</v>
      </c>
      <c r="BM562" t="s">
        <v>1649</v>
      </c>
      <c r="BN562" t="s">
        <v>1651</v>
      </c>
      <c r="BO562" t="s">
        <v>1651</v>
      </c>
      <c r="BP562">
        <v>1</v>
      </c>
    </row>
    <row r="563" spans="1:68" x14ac:dyDescent="0.2">
      <c r="A563">
        <v>562</v>
      </c>
      <c r="B563" s="2">
        <v>44096.687222222223</v>
      </c>
      <c r="C563" t="s">
        <v>737</v>
      </c>
      <c r="D563">
        <v>53</v>
      </c>
      <c r="E563">
        <v>6</v>
      </c>
      <c r="F563">
        <v>2</v>
      </c>
      <c r="G563">
        <v>1</v>
      </c>
      <c r="H563">
        <v>3</v>
      </c>
      <c r="I563">
        <v>1</v>
      </c>
      <c r="J563">
        <v>5</v>
      </c>
      <c r="K563" t="s">
        <v>738</v>
      </c>
      <c r="L563">
        <v>2</v>
      </c>
      <c r="M563">
        <v>12</v>
      </c>
      <c r="N563">
        <v>2</v>
      </c>
      <c r="O563">
        <v>3</v>
      </c>
      <c r="P563">
        <v>7</v>
      </c>
      <c r="Q563">
        <v>2</v>
      </c>
      <c r="R563">
        <v>7</v>
      </c>
      <c r="S563">
        <v>6</v>
      </c>
      <c r="T563">
        <v>1</v>
      </c>
      <c r="U563">
        <v>3</v>
      </c>
      <c r="V563">
        <v>2</v>
      </c>
      <c r="W563">
        <v>1</v>
      </c>
      <c r="X563">
        <v>5</v>
      </c>
      <c r="Y563">
        <v>2008</v>
      </c>
      <c r="Z563">
        <v>2</v>
      </c>
      <c r="AA563">
        <v>11</v>
      </c>
      <c r="AB563" t="s">
        <v>739</v>
      </c>
      <c r="AE563">
        <v>2</v>
      </c>
      <c r="AF563">
        <v>1</v>
      </c>
      <c r="AG563">
        <v>2</v>
      </c>
      <c r="AH563">
        <v>2</v>
      </c>
      <c r="AI563">
        <v>1</v>
      </c>
      <c r="AJ563">
        <v>1</v>
      </c>
      <c r="AM563">
        <v>1</v>
      </c>
      <c r="AO563">
        <v>6</v>
      </c>
      <c r="AT563">
        <v>1</v>
      </c>
      <c r="AU563">
        <v>1</v>
      </c>
      <c r="AV563">
        <v>1</v>
      </c>
      <c r="AZ563">
        <v>1</v>
      </c>
      <c r="BA563">
        <v>1</v>
      </c>
      <c r="BB563">
        <v>1</v>
      </c>
      <c r="BC563">
        <v>1</v>
      </c>
      <c r="BE563" t="s">
        <v>66</v>
      </c>
      <c r="BF563">
        <f>VLOOKUP($C563,'TIPI Scoring'!$C$1:$AB$1213,22,FALSE)</f>
        <v>5</v>
      </c>
      <c r="BG563">
        <f>VLOOKUP($C563,'TIPI Scoring'!$C$1:$AB$1213,23,FALSE)</f>
        <v>2</v>
      </c>
      <c r="BH563">
        <f>VLOOKUP($C563,'TIPI Scoring'!$C$1:$AB$1213,24,FALSE)</f>
        <v>4</v>
      </c>
      <c r="BI563">
        <f>VLOOKUP($C563,'TIPI Scoring'!$C$1:$AB$1213,25,FALSE)</f>
        <v>1</v>
      </c>
      <c r="BJ563">
        <f>VLOOKUP($C563,'TIPI Scoring'!$C$1:$AB$1213,26,FALSE)</f>
        <v>4.5</v>
      </c>
      <c r="BK563" t="s">
        <v>1650</v>
      </c>
      <c r="BL563" t="s">
        <v>1649</v>
      </c>
      <c r="BM563" t="s">
        <v>1649</v>
      </c>
      <c r="BN563" t="s">
        <v>1649</v>
      </c>
      <c r="BO563" t="s">
        <v>1651</v>
      </c>
      <c r="BP563">
        <v>7</v>
      </c>
    </row>
    <row r="564" spans="1:68" x14ac:dyDescent="0.2">
      <c r="A564">
        <v>563</v>
      </c>
      <c r="B564" s="2">
        <v>44096.687847222223</v>
      </c>
      <c r="C564" t="s">
        <v>740</v>
      </c>
      <c r="D564">
        <v>47</v>
      </c>
      <c r="E564">
        <v>22</v>
      </c>
      <c r="F564">
        <v>1</v>
      </c>
      <c r="G564">
        <v>1</v>
      </c>
      <c r="H564">
        <v>1</v>
      </c>
      <c r="I564">
        <v>1</v>
      </c>
      <c r="J564">
        <v>3</v>
      </c>
      <c r="L564">
        <v>2</v>
      </c>
      <c r="M564">
        <v>7</v>
      </c>
      <c r="N564">
        <v>2</v>
      </c>
      <c r="O564">
        <v>2</v>
      </c>
      <c r="P564">
        <v>5</v>
      </c>
      <c r="Q564">
        <v>6</v>
      </c>
      <c r="R564">
        <v>2</v>
      </c>
      <c r="S564">
        <v>1</v>
      </c>
      <c r="T564">
        <v>5</v>
      </c>
      <c r="U564">
        <v>5</v>
      </c>
      <c r="V564">
        <v>1</v>
      </c>
      <c r="W564">
        <v>5</v>
      </c>
      <c r="X564">
        <v>3</v>
      </c>
      <c r="Y564">
        <v>2020</v>
      </c>
      <c r="Z564">
        <v>3</v>
      </c>
      <c r="AA564">
        <v>7</v>
      </c>
      <c r="AE564">
        <v>2</v>
      </c>
      <c r="AF564">
        <v>2</v>
      </c>
      <c r="AG564">
        <v>2</v>
      </c>
      <c r="AH564">
        <v>2</v>
      </c>
      <c r="AN564">
        <v>1</v>
      </c>
      <c r="AO564">
        <v>2</v>
      </c>
      <c r="AP564">
        <v>1</v>
      </c>
      <c r="AU564">
        <v>1</v>
      </c>
      <c r="AY564">
        <v>1</v>
      </c>
      <c r="BD564">
        <v>1</v>
      </c>
      <c r="BE564" t="s">
        <v>63</v>
      </c>
      <c r="BF564">
        <f>VLOOKUP($C564,'TIPI Scoring'!$C$1:$AB$1213,22,FALSE)</f>
        <v>2.5</v>
      </c>
      <c r="BG564">
        <f>VLOOKUP($C564,'TIPI Scoring'!$C$1:$AB$1213,23,FALSE)</f>
        <v>4</v>
      </c>
      <c r="BH564">
        <f>VLOOKUP($C564,'TIPI Scoring'!$C$1:$AB$1213,24,FALSE)</f>
        <v>6.5</v>
      </c>
      <c r="BI564">
        <f>VLOOKUP($C564,'TIPI Scoring'!$C$1:$AB$1213,25,FALSE)</f>
        <v>5.5</v>
      </c>
      <c r="BJ564">
        <f>VLOOKUP($C564,'TIPI Scoring'!$C$1:$AB$1213,26,FALSE)</f>
        <v>3</v>
      </c>
      <c r="BK564" t="s">
        <v>1649</v>
      </c>
      <c r="BL564" t="s">
        <v>1649</v>
      </c>
      <c r="BM564" t="s">
        <v>1650</v>
      </c>
      <c r="BN564" t="s">
        <v>1650</v>
      </c>
      <c r="BO564" t="s">
        <v>1649</v>
      </c>
      <c r="BP564">
        <v>2</v>
      </c>
    </row>
    <row r="565" spans="1:68" x14ac:dyDescent="0.2">
      <c r="A565">
        <v>564</v>
      </c>
      <c r="B565" s="2">
        <v>44096.68855324074</v>
      </c>
      <c r="C565" t="s">
        <v>741</v>
      </c>
      <c r="D565">
        <v>64</v>
      </c>
      <c r="E565">
        <v>50</v>
      </c>
      <c r="F565">
        <v>1</v>
      </c>
      <c r="G565">
        <v>1</v>
      </c>
      <c r="H565">
        <v>2</v>
      </c>
      <c r="I565">
        <v>0</v>
      </c>
      <c r="J565">
        <v>4</v>
      </c>
      <c r="L565">
        <v>2</v>
      </c>
      <c r="M565">
        <v>28</v>
      </c>
      <c r="N565">
        <v>2</v>
      </c>
      <c r="O565">
        <v>3</v>
      </c>
      <c r="P565">
        <v>2</v>
      </c>
      <c r="Q565">
        <v>7</v>
      </c>
      <c r="R565">
        <v>3</v>
      </c>
      <c r="S565">
        <v>3</v>
      </c>
      <c r="T565">
        <v>6</v>
      </c>
      <c r="U565">
        <v>7</v>
      </c>
      <c r="V565">
        <v>2</v>
      </c>
      <c r="W565">
        <v>7</v>
      </c>
      <c r="X565">
        <v>5</v>
      </c>
      <c r="Y565">
        <v>2020</v>
      </c>
      <c r="Z565">
        <v>3</v>
      </c>
      <c r="AA565">
        <v>12</v>
      </c>
      <c r="AC565" t="s">
        <v>742</v>
      </c>
      <c r="AE565">
        <v>2</v>
      </c>
      <c r="AF565">
        <v>2</v>
      </c>
      <c r="AG565">
        <v>2</v>
      </c>
      <c r="AH565">
        <v>2</v>
      </c>
      <c r="AN565">
        <v>1</v>
      </c>
      <c r="AO565">
        <v>5</v>
      </c>
      <c r="AU565">
        <v>1</v>
      </c>
      <c r="AW565">
        <v>1</v>
      </c>
      <c r="AY565">
        <v>1</v>
      </c>
      <c r="BD565">
        <v>1</v>
      </c>
      <c r="BE565" t="s">
        <v>63</v>
      </c>
      <c r="BF565">
        <f>VLOOKUP($C565,'TIPI Scoring'!$C$1:$AB$1213,22,FALSE)</f>
        <v>2.5</v>
      </c>
      <c r="BG565">
        <f>VLOOKUP($C565,'TIPI Scoring'!$C$1:$AB$1213,23,FALSE)</f>
        <v>6.5</v>
      </c>
      <c r="BH565">
        <f>VLOOKUP($C565,'TIPI Scoring'!$C$1:$AB$1213,24,FALSE)</f>
        <v>6.5</v>
      </c>
      <c r="BI565">
        <f>VLOOKUP($C565,'TIPI Scoring'!$C$1:$AB$1213,25,FALSE)</f>
        <v>6</v>
      </c>
      <c r="BJ565">
        <f>VLOOKUP($C565,'TIPI Scoring'!$C$1:$AB$1213,26,FALSE)</f>
        <v>3</v>
      </c>
      <c r="BK565" t="s">
        <v>1649</v>
      </c>
      <c r="BL565" t="s">
        <v>1648</v>
      </c>
      <c r="BM565" t="s">
        <v>1650</v>
      </c>
      <c r="BN565" t="s">
        <v>1650</v>
      </c>
      <c r="BO565" t="s">
        <v>1649</v>
      </c>
      <c r="BP565">
        <v>2</v>
      </c>
    </row>
    <row r="566" spans="1:68" x14ac:dyDescent="0.2">
      <c r="A566">
        <v>565</v>
      </c>
      <c r="B566" s="2">
        <v>44096.690821759257</v>
      </c>
      <c r="C566" t="s">
        <v>743</v>
      </c>
      <c r="D566">
        <v>51</v>
      </c>
      <c r="E566">
        <v>35</v>
      </c>
      <c r="F566">
        <v>1</v>
      </c>
      <c r="G566">
        <v>1</v>
      </c>
      <c r="H566">
        <v>2</v>
      </c>
      <c r="I566">
        <v>1</v>
      </c>
      <c r="J566">
        <v>1</v>
      </c>
      <c r="L566">
        <v>2</v>
      </c>
      <c r="M566">
        <v>3</v>
      </c>
      <c r="N566">
        <v>2</v>
      </c>
      <c r="O566">
        <v>7</v>
      </c>
      <c r="P566">
        <v>5</v>
      </c>
      <c r="Q566">
        <v>7</v>
      </c>
      <c r="R566">
        <v>5</v>
      </c>
      <c r="S566">
        <v>6</v>
      </c>
      <c r="T566">
        <v>1</v>
      </c>
      <c r="U566">
        <v>7</v>
      </c>
      <c r="V566">
        <v>2</v>
      </c>
      <c r="W566">
        <v>6</v>
      </c>
      <c r="X566">
        <v>1</v>
      </c>
      <c r="Y566">
        <v>2017</v>
      </c>
      <c r="Z566">
        <v>2</v>
      </c>
      <c r="AA566">
        <v>3</v>
      </c>
      <c r="AE566">
        <v>2</v>
      </c>
      <c r="AF566">
        <v>2</v>
      </c>
      <c r="AG566">
        <v>2</v>
      </c>
      <c r="AH566">
        <v>2</v>
      </c>
      <c r="AJ566">
        <v>1</v>
      </c>
      <c r="AO566">
        <v>2</v>
      </c>
      <c r="AT566">
        <v>1</v>
      </c>
      <c r="AU566">
        <v>1</v>
      </c>
      <c r="AV566">
        <v>1</v>
      </c>
      <c r="BA566">
        <v>1</v>
      </c>
      <c r="BE566" t="s">
        <v>63</v>
      </c>
      <c r="BF566">
        <f>VLOOKUP($C566,'TIPI Scoring'!$C$1:$AB$1213,22,FALSE)</f>
        <v>7</v>
      </c>
      <c r="BG566">
        <f>VLOOKUP($C566,'TIPI Scoring'!$C$1:$AB$1213,23,FALSE)</f>
        <v>5</v>
      </c>
      <c r="BH566">
        <f>VLOOKUP($C566,'TIPI Scoring'!$C$1:$AB$1213,24,FALSE)</f>
        <v>6.5</v>
      </c>
      <c r="BI566">
        <f>VLOOKUP($C566,'TIPI Scoring'!$C$1:$AB$1213,25,FALSE)</f>
        <v>4.5</v>
      </c>
      <c r="BJ566">
        <f>VLOOKUP($C566,'TIPI Scoring'!$C$1:$AB$1213,26,FALSE)</f>
        <v>6.5</v>
      </c>
      <c r="BK566" t="s">
        <v>1648</v>
      </c>
      <c r="BL566" t="s">
        <v>1651</v>
      </c>
      <c r="BM566" t="s">
        <v>1650</v>
      </c>
      <c r="BN566" t="s">
        <v>1651</v>
      </c>
      <c r="BO566" t="s">
        <v>1648</v>
      </c>
      <c r="BP566">
        <v>4</v>
      </c>
    </row>
    <row r="567" spans="1:68" x14ac:dyDescent="0.2">
      <c r="A567">
        <v>566</v>
      </c>
      <c r="B567" s="2">
        <v>44096.692754629628</v>
      </c>
      <c r="C567" t="s">
        <v>744</v>
      </c>
      <c r="D567">
        <v>21</v>
      </c>
      <c r="E567">
        <v>38</v>
      </c>
      <c r="F567">
        <v>1</v>
      </c>
      <c r="G567">
        <v>1</v>
      </c>
      <c r="H567">
        <v>2</v>
      </c>
      <c r="I567">
        <v>0</v>
      </c>
      <c r="J567">
        <v>1</v>
      </c>
      <c r="L567">
        <v>1</v>
      </c>
      <c r="M567">
        <v>0</v>
      </c>
      <c r="N567">
        <v>2</v>
      </c>
      <c r="O567">
        <v>5</v>
      </c>
      <c r="P567">
        <v>4</v>
      </c>
      <c r="Q567">
        <v>6</v>
      </c>
      <c r="R567">
        <v>4</v>
      </c>
      <c r="S567">
        <v>6</v>
      </c>
      <c r="T567">
        <v>4</v>
      </c>
      <c r="U567">
        <v>5</v>
      </c>
      <c r="V567">
        <v>4</v>
      </c>
      <c r="W567">
        <v>4</v>
      </c>
      <c r="X567">
        <v>6</v>
      </c>
      <c r="Y567">
        <v>2020</v>
      </c>
      <c r="Z567">
        <v>1</v>
      </c>
      <c r="AA567">
        <v>13</v>
      </c>
      <c r="AD567" t="s">
        <v>745</v>
      </c>
      <c r="AE567">
        <v>2</v>
      </c>
      <c r="AF567">
        <v>2</v>
      </c>
      <c r="AG567">
        <v>2</v>
      </c>
      <c r="AH567">
        <v>2</v>
      </c>
      <c r="AJ567">
        <v>1</v>
      </c>
      <c r="AO567">
        <v>3</v>
      </c>
      <c r="AP567">
        <v>1</v>
      </c>
      <c r="AT567">
        <v>1</v>
      </c>
      <c r="AU567">
        <v>1</v>
      </c>
      <c r="BA567">
        <v>1</v>
      </c>
      <c r="BE567" t="s">
        <v>58</v>
      </c>
      <c r="BF567">
        <f>VLOOKUP($C567,'TIPI Scoring'!$C$1:$AB$1213,22,FALSE)</f>
        <v>4.5</v>
      </c>
      <c r="BG567">
        <f>VLOOKUP($C567,'TIPI Scoring'!$C$1:$AB$1213,23,FALSE)</f>
        <v>4.5</v>
      </c>
      <c r="BH567">
        <f>VLOOKUP($C567,'TIPI Scoring'!$C$1:$AB$1213,24,FALSE)</f>
        <v>5</v>
      </c>
      <c r="BI567">
        <f>VLOOKUP($C567,'TIPI Scoring'!$C$1:$AB$1213,25,FALSE)</f>
        <v>4</v>
      </c>
      <c r="BJ567">
        <f>VLOOKUP($C567,'TIPI Scoring'!$C$1:$AB$1213,26,FALSE)</f>
        <v>4</v>
      </c>
      <c r="BK567" t="s">
        <v>1650</v>
      </c>
      <c r="BL567" t="s">
        <v>1651</v>
      </c>
      <c r="BM567" t="s">
        <v>1651</v>
      </c>
      <c r="BN567" t="s">
        <v>1651</v>
      </c>
      <c r="BO567" t="s">
        <v>1649</v>
      </c>
      <c r="BP567">
        <v>7</v>
      </c>
    </row>
    <row r="568" spans="1:68" x14ac:dyDescent="0.2">
      <c r="A568">
        <v>567</v>
      </c>
      <c r="B568" s="2">
        <v>44096.692997685182</v>
      </c>
      <c r="C568" t="s">
        <v>746</v>
      </c>
      <c r="D568">
        <v>18</v>
      </c>
      <c r="E568">
        <v>32</v>
      </c>
      <c r="F568">
        <v>1</v>
      </c>
      <c r="G568">
        <v>1</v>
      </c>
      <c r="H568">
        <v>3</v>
      </c>
      <c r="I568">
        <v>3</v>
      </c>
      <c r="J568">
        <v>2</v>
      </c>
      <c r="L568">
        <v>2</v>
      </c>
      <c r="M568">
        <v>10</v>
      </c>
      <c r="N568">
        <v>2</v>
      </c>
      <c r="O568">
        <v>6</v>
      </c>
      <c r="P568">
        <v>3</v>
      </c>
      <c r="Q568">
        <v>6</v>
      </c>
      <c r="R568">
        <v>4</v>
      </c>
      <c r="S568">
        <v>7</v>
      </c>
      <c r="T568">
        <v>5</v>
      </c>
      <c r="U568">
        <v>6</v>
      </c>
      <c r="V568">
        <v>4</v>
      </c>
      <c r="W568">
        <v>6</v>
      </c>
      <c r="X568">
        <v>1</v>
      </c>
      <c r="Y568">
        <v>2013</v>
      </c>
      <c r="Z568">
        <v>1</v>
      </c>
      <c r="AA568">
        <v>1</v>
      </c>
      <c r="AE568">
        <v>2</v>
      </c>
      <c r="AF568">
        <v>2</v>
      </c>
      <c r="AG568">
        <v>2</v>
      </c>
      <c r="AH568">
        <v>3</v>
      </c>
      <c r="AI568">
        <v>1</v>
      </c>
      <c r="AK568">
        <v>1</v>
      </c>
      <c r="AM568">
        <v>1</v>
      </c>
      <c r="AO568">
        <v>2</v>
      </c>
      <c r="AP568">
        <v>1</v>
      </c>
      <c r="AR568">
        <v>1</v>
      </c>
      <c r="AT568">
        <v>1</v>
      </c>
      <c r="BB568">
        <v>1</v>
      </c>
      <c r="BC568">
        <v>1</v>
      </c>
      <c r="BE568" t="s">
        <v>58</v>
      </c>
      <c r="BF568">
        <f>VLOOKUP($C568,'TIPI Scoring'!$C$1:$AB$1213,22,FALSE)</f>
        <v>4.5</v>
      </c>
      <c r="BG568">
        <f>VLOOKUP($C568,'TIPI Scoring'!$C$1:$AB$1213,23,FALSE)</f>
        <v>5.5</v>
      </c>
      <c r="BH568">
        <f>VLOOKUP($C568,'TIPI Scoring'!$C$1:$AB$1213,24,FALSE)</f>
        <v>5</v>
      </c>
      <c r="BI568">
        <f>VLOOKUP($C568,'TIPI Scoring'!$C$1:$AB$1213,25,FALSE)</f>
        <v>5</v>
      </c>
      <c r="BJ568">
        <f>VLOOKUP($C568,'TIPI Scoring'!$C$1:$AB$1213,26,FALSE)</f>
        <v>7</v>
      </c>
      <c r="BK568" t="s">
        <v>1650</v>
      </c>
      <c r="BL568" t="s">
        <v>1650</v>
      </c>
      <c r="BM568" t="s">
        <v>1651</v>
      </c>
      <c r="BN568" t="s">
        <v>1650</v>
      </c>
      <c r="BO568" t="s">
        <v>1648</v>
      </c>
      <c r="BP568">
        <v>6</v>
      </c>
    </row>
    <row r="569" spans="1:68" x14ac:dyDescent="0.2">
      <c r="A569">
        <v>568</v>
      </c>
      <c r="B569" s="2">
        <v>44096.69635416667</v>
      </c>
      <c r="C569" t="s">
        <v>747</v>
      </c>
      <c r="D569">
        <v>25</v>
      </c>
      <c r="E569">
        <v>32</v>
      </c>
      <c r="F569">
        <v>1</v>
      </c>
      <c r="G569">
        <v>1</v>
      </c>
      <c r="H569">
        <v>3</v>
      </c>
      <c r="I569">
        <v>0</v>
      </c>
      <c r="J569">
        <v>1</v>
      </c>
      <c r="L569">
        <v>1</v>
      </c>
      <c r="M569">
        <v>3</v>
      </c>
      <c r="N569">
        <v>1</v>
      </c>
      <c r="O569">
        <v>6</v>
      </c>
      <c r="P569">
        <v>4</v>
      </c>
      <c r="Q569">
        <v>5</v>
      </c>
      <c r="R569">
        <v>5</v>
      </c>
      <c r="S569">
        <v>6</v>
      </c>
      <c r="T569">
        <v>6</v>
      </c>
      <c r="U569">
        <v>6</v>
      </c>
      <c r="V569">
        <v>5</v>
      </c>
      <c r="W569">
        <v>7</v>
      </c>
      <c r="X569">
        <v>6</v>
      </c>
      <c r="Y569">
        <v>2018</v>
      </c>
      <c r="Z569">
        <v>1</v>
      </c>
      <c r="AA569">
        <v>3</v>
      </c>
      <c r="AE569">
        <v>1</v>
      </c>
      <c r="AF569">
        <v>1</v>
      </c>
      <c r="AG569">
        <v>1</v>
      </c>
      <c r="AH569">
        <v>1</v>
      </c>
      <c r="AM569">
        <v>1</v>
      </c>
      <c r="AO569">
        <v>3</v>
      </c>
      <c r="AP569">
        <v>1</v>
      </c>
      <c r="AR569">
        <v>1</v>
      </c>
      <c r="AV569">
        <v>1</v>
      </c>
      <c r="AZ569">
        <v>1</v>
      </c>
      <c r="BE569" t="s">
        <v>58</v>
      </c>
      <c r="BF569">
        <f>VLOOKUP($C569,'TIPI Scoring'!$C$1:$AB$1213,22,FALSE)</f>
        <v>4</v>
      </c>
      <c r="BG569">
        <f>VLOOKUP($C569,'TIPI Scoring'!$C$1:$AB$1213,23,FALSE)</f>
        <v>5</v>
      </c>
      <c r="BH569">
        <f>VLOOKUP($C569,'TIPI Scoring'!$C$1:$AB$1213,24,FALSE)</f>
        <v>4</v>
      </c>
      <c r="BI569">
        <f>VLOOKUP($C569,'TIPI Scoring'!$C$1:$AB$1213,25,FALSE)</f>
        <v>5</v>
      </c>
      <c r="BJ569">
        <f>VLOOKUP($C569,'TIPI Scoring'!$C$1:$AB$1213,26,FALSE)</f>
        <v>4</v>
      </c>
      <c r="BK569" t="s">
        <v>1651</v>
      </c>
      <c r="BL569" t="s">
        <v>1651</v>
      </c>
      <c r="BM569" t="s">
        <v>1649</v>
      </c>
      <c r="BN569" t="s">
        <v>1650</v>
      </c>
      <c r="BO569" t="s">
        <v>1649</v>
      </c>
      <c r="BP569">
        <v>1</v>
      </c>
    </row>
    <row r="570" spans="1:68" x14ac:dyDescent="0.2">
      <c r="A570">
        <v>569</v>
      </c>
      <c r="B570" s="2">
        <v>44096.698449074072</v>
      </c>
      <c r="C570" t="s">
        <v>748</v>
      </c>
      <c r="D570">
        <v>36</v>
      </c>
      <c r="E570">
        <v>5</v>
      </c>
      <c r="F570">
        <v>1</v>
      </c>
      <c r="G570">
        <v>1</v>
      </c>
      <c r="H570">
        <v>2</v>
      </c>
      <c r="I570">
        <v>3</v>
      </c>
      <c r="J570">
        <v>1</v>
      </c>
      <c r="L570">
        <v>1</v>
      </c>
      <c r="M570">
        <v>4</v>
      </c>
      <c r="N570">
        <v>2</v>
      </c>
      <c r="O570">
        <v>5</v>
      </c>
      <c r="P570">
        <v>2</v>
      </c>
      <c r="Q570">
        <v>7</v>
      </c>
      <c r="R570">
        <v>1</v>
      </c>
      <c r="S570">
        <v>5</v>
      </c>
      <c r="T570">
        <v>5</v>
      </c>
      <c r="U570">
        <v>5</v>
      </c>
      <c r="V570">
        <v>3</v>
      </c>
      <c r="W570">
        <v>6</v>
      </c>
      <c r="X570">
        <v>3</v>
      </c>
      <c r="Y570">
        <v>2016</v>
      </c>
      <c r="Z570">
        <v>1</v>
      </c>
      <c r="AA570">
        <v>3</v>
      </c>
      <c r="AE570">
        <v>2</v>
      </c>
      <c r="AF570">
        <v>2</v>
      </c>
      <c r="AG570">
        <v>2</v>
      </c>
      <c r="AH570">
        <v>2</v>
      </c>
      <c r="AN570">
        <v>1</v>
      </c>
      <c r="AO570">
        <v>5</v>
      </c>
      <c r="AP570">
        <v>1</v>
      </c>
      <c r="AR570">
        <v>1</v>
      </c>
      <c r="AT570">
        <v>1</v>
      </c>
      <c r="BD570">
        <v>1</v>
      </c>
      <c r="BE570" t="s">
        <v>66</v>
      </c>
      <c r="BF570">
        <f>VLOOKUP($C570,'TIPI Scoring'!$C$1:$AB$1213,22,FALSE)</f>
        <v>4</v>
      </c>
      <c r="BG570">
        <f>VLOOKUP($C570,'TIPI Scoring'!$C$1:$AB$1213,23,FALSE)</f>
        <v>5.5</v>
      </c>
      <c r="BH570">
        <f>VLOOKUP($C570,'TIPI Scoring'!$C$1:$AB$1213,24,FALSE)</f>
        <v>6</v>
      </c>
      <c r="BI570">
        <f>VLOOKUP($C570,'TIPI Scoring'!$C$1:$AB$1213,25,FALSE)</f>
        <v>6.5</v>
      </c>
      <c r="BJ570">
        <f>VLOOKUP($C570,'TIPI Scoring'!$C$1:$AB$1213,26,FALSE)</f>
        <v>5</v>
      </c>
      <c r="BK570" t="s">
        <v>1651</v>
      </c>
      <c r="BL570" t="s">
        <v>1650</v>
      </c>
      <c r="BM570" t="s">
        <v>1650</v>
      </c>
      <c r="BN570" t="s">
        <v>1648</v>
      </c>
      <c r="BO570" t="s">
        <v>1651</v>
      </c>
      <c r="BP570">
        <v>2</v>
      </c>
    </row>
    <row r="571" spans="1:68" x14ac:dyDescent="0.2">
      <c r="A571">
        <v>570</v>
      </c>
      <c r="B571" s="2">
        <v>44096.700925925928</v>
      </c>
      <c r="C571" t="s">
        <v>749</v>
      </c>
      <c r="D571">
        <v>61</v>
      </c>
      <c r="E571">
        <v>36</v>
      </c>
      <c r="F571">
        <v>2</v>
      </c>
      <c r="G571">
        <v>1</v>
      </c>
      <c r="H571">
        <v>2</v>
      </c>
      <c r="I571">
        <v>0</v>
      </c>
      <c r="J571">
        <v>1</v>
      </c>
      <c r="L571">
        <v>2</v>
      </c>
      <c r="M571">
        <v>3</v>
      </c>
      <c r="N571">
        <v>2</v>
      </c>
      <c r="O571">
        <v>1</v>
      </c>
      <c r="P571">
        <v>5</v>
      </c>
      <c r="Q571">
        <v>6</v>
      </c>
      <c r="R571">
        <v>5</v>
      </c>
      <c r="S571">
        <v>4</v>
      </c>
      <c r="T571">
        <v>6</v>
      </c>
      <c r="U571">
        <v>5</v>
      </c>
      <c r="V571">
        <v>2</v>
      </c>
      <c r="W571">
        <v>4</v>
      </c>
      <c r="X571">
        <v>4</v>
      </c>
      <c r="Y571">
        <v>2016</v>
      </c>
      <c r="Z571">
        <v>2</v>
      </c>
      <c r="AA571">
        <v>13</v>
      </c>
      <c r="AD571" t="s">
        <v>73</v>
      </c>
      <c r="AE571">
        <v>2</v>
      </c>
      <c r="AF571">
        <v>2</v>
      </c>
      <c r="AG571">
        <v>2</v>
      </c>
      <c r="AH571">
        <v>3</v>
      </c>
      <c r="AN571">
        <v>1</v>
      </c>
      <c r="AO571">
        <v>6</v>
      </c>
      <c r="AY571">
        <v>1</v>
      </c>
      <c r="BD571">
        <v>1</v>
      </c>
      <c r="BE571" t="s">
        <v>61</v>
      </c>
      <c r="BF571">
        <f>VLOOKUP($C571,'TIPI Scoring'!$C$1:$AB$1213,22,FALSE)</f>
        <v>1.5</v>
      </c>
      <c r="BG571">
        <f>VLOOKUP($C571,'TIPI Scoring'!$C$1:$AB$1213,23,FALSE)</f>
        <v>4</v>
      </c>
      <c r="BH571">
        <f>VLOOKUP($C571,'TIPI Scoring'!$C$1:$AB$1213,24,FALSE)</f>
        <v>6</v>
      </c>
      <c r="BI571">
        <f>VLOOKUP($C571,'TIPI Scoring'!$C$1:$AB$1213,25,FALSE)</f>
        <v>3.5</v>
      </c>
      <c r="BJ571">
        <f>VLOOKUP($C571,'TIPI Scoring'!$C$1:$AB$1213,26,FALSE)</f>
        <v>4</v>
      </c>
      <c r="BK571" t="s">
        <v>1649</v>
      </c>
      <c r="BL571" t="s">
        <v>1649</v>
      </c>
      <c r="BM571" t="s">
        <v>1650</v>
      </c>
      <c r="BN571" t="s">
        <v>1651</v>
      </c>
      <c r="BO571" t="s">
        <v>1649</v>
      </c>
      <c r="BP571">
        <v>5</v>
      </c>
    </row>
    <row r="572" spans="1:68" x14ac:dyDescent="0.2">
      <c r="A572">
        <v>571</v>
      </c>
      <c r="B572" s="2">
        <v>44096.703888888886</v>
      </c>
      <c r="C572" t="s">
        <v>750</v>
      </c>
      <c r="D572">
        <v>40</v>
      </c>
      <c r="E572">
        <v>42</v>
      </c>
      <c r="F572">
        <v>1</v>
      </c>
      <c r="G572">
        <v>1</v>
      </c>
      <c r="H572">
        <v>3</v>
      </c>
      <c r="I572">
        <v>2</v>
      </c>
      <c r="J572">
        <v>1</v>
      </c>
      <c r="L572">
        <v>2</v>
      </c>
      <c r="M572">
        <v>12</v>
      </c>
      <c r="N572">
        <v>1</v>
      </c>
      <c r="O572">
        <v>7</v>
      </c>
      <c r="P572">
        <v>2</v>
      </c>
      <c r="Q572">
        <v>6</v>
      </c>
      <c r="R572">
        <v>1</v>
      </c>
      <c r="S572">
        <v>6</v>
      </c>
      <c r="T572">
        <v>1</v>
      </c>
      <c r="U572">
        <v>6</v>
      </c>
      <c r="V572">
        <v>7</v>
      </c>
      <c r="W572">
        <v>7</v>
      </c>
      <c r="X572">
        <v>1</v>
      </c>
      <c r="Y572">
        <v>2017</v>
      </c>
      <c r="Z572">
        <v>2</v>
      </c>
      <c r="AA572">
        <v>9</v>
      </c>
      <c r="AE572">
        <v>2</v>
      </c>
      <c r="AF572">
        <v>2</v>
      </c>
      <c r="AG572">
        <v>2</v>
      </c>
      <c r="AH572">
        <v>2</v>
      </c>
      <c r="AN572">
        <v>1</v>
      </c>
      <c r="AO572">
        <v>2</v>
      </c>
      <c r="AP572">
        <v>1</v>
      </c>
      <c r="AT572">
        <v>1</v>
      </c>
      <c r="AU572">
        <v>1</v>
      </c>
      <c r="BD572">
        <v>1</v>
      </c>
      <c r="BE572" t="s">
        <v>61</v>
      </c>
      <c r="BF572">
        <f>VLOOKUP($C572,'TIPI Scoring'!$C$1:$AB$1213,22,FALSE)</f>
        <v>7</v>
      </c>
      <c r="BG572">
        <f>VLOOKUP($C572,'TIPI Scoring'!$C$1:$AB$1213,23,FALSE)</f>
        <v>6</v>
      </c>
      <c r="BH572">
        <f>VLOOKUP($C572,'TIPI Scoring'!$C$1:$AB$1213,24,FALSE)</f>
        <v>3.5</v>
      </c>
      <c r="BI572">
        <f>VLOOKUP($C572,'TIPI Scoring'!$C$1:$AB$1213,25,FALSE)</f>
        <v>7</v>
      </c>
      <c r="BJ572">
        <f>VLOOKUP($C572,'TIPI Scoring'!$C$1:$AB$1213,26,FALSE)</f>
        <v>6.5</v>
      </c>
      <c r="BK572" t="s">
        <v>1648</v>
      </c>
      <c r="BL572" t="s">
        <v>1650</v>
      </c>
      <c r="BM572" t="s">
        <v>1649</v>
      </c>
      <c r="BN572" t="s">
        <v>1648</v>
      </c>
      <c r="BO572" t="s">
        <v>1648</v>
      </c>
      <c r="BP572">
        <v>4</v>
      </c>
    </row>
    <row r="573" spans="1:68" x14ac:dyDescent="0.2">
      <c r="A573">
        <v>572</v>
      </c>
      <c r="B573" s="2">
        <v>44096.704421296294</v>
      </c>
      <c r="C573" t="s">
        <v>751</v>
      </c>
      <c r="D573">
        <v>47</v>
      </c>
      <c r="E573">
        <v>6</v>
      </c>
      <c r="F573">
        <v>1</v>
      </c>
      <c r="G573">
        <v>1</v>
      </c>
      <c r="H573">
        <v>2</v>
      </c>
      <c r="I573">
        <v>3</v>
      </c>
      <c r="J573">
        <v>1</v>
      </c>
      <c r="L573">
        <v>2</v>
      </c>
      <c r="M573">
        <v>9</v>
      </c>
      <c r="N573">
        <v>2</v>
      </c>
      <c r="O573">
        <v>2</v>
      </c>
      <c r="P573">
        <v>3</v>
      </c>
      <c r="Q573">
        <v>6</v>
      </c>
      <c r="R573">
        <v>4</v>
      </c>
      <c r="S573">
        <v>7</v>
      </c>
      <c r="T573">
        <v>5</v>
      </c>
      <c r="U573">
        <v>7</v>
      </c>
      <c r="V573">
        <v>2</v>
      </c>
      <c r="W573">
        <v>7</v>
      </c>
      <c r="X573">
        <v>1</v>
      </c>
      <c r="Y573">
        <v>2011</v>
      </c>
      <c r="Z573">
        <v>1</v>
      </c>
      <c r="AA573">
        <v>9</v>
      </c>
      <c r="AE573">
        <v>3</v>
      </c>
      <c r="AF573">
        <v>3</v>
      </c>
      <c r="AG573">
        <v>2</v>
      </c>
      <c r="AH573">
        <v>2</v>
      </c>
      <c r="AM573">
        <v>1</v>
      </c>
      <c r="AO573">
        <v>2</v>
      </c>
      <c r="AP573">
        <v>1</v>
      </c>
      <c r="AV573">
        <v>1</v>
      </c>
      <c r="AX573">
        <v>1</v>
      </c>
      <c r="BA573">
        <v>1</v>
      </c>
      <c r="BE573" t="s">
        <v>66</v>
      </c>
      <c r="BF573">
        <f>VLOOKUP($C573,'TIPI Scoring'!$C$1:$AB$1213,22,FALSE)</f>
        <v>2.5</v>
      </c>
      <c r="BG573">
        <f>VLOOKUP($C573,'TIPI Scoring'!$C$1:$AB$1213,23,FALSE)</f>
        <v>6</v>
      </c>
      <c r="BH573">
        <f>VLOOKUP($C573,'TIPI Scoring'!$C$1:$AB$1213,24,FALSE)</f>
        <v>6</v>
      </c>
      <c r="BI573">
        <f>VLOOKUP($C573,'TIPI Scoring'!$C$1:$AB$1213,25,FALSE)</f>
        <v>5.5</v>
      </c>
      <c r="BJ573">
        <f>VLOOKUP($C573,'TIPI Scoring'!$C$1:$AB$1213,26,FALSE)</f>
        <v>7</v>
      </c>
      <c r="BK573" t="s">
        <v>1649</v>
      </c>
      <c r="BL573" t="s">
        <v>1650</v>
      </c>
      <c r="BM573" t="s">
        <v>1650</v>
      </c>
      <c r="BN573" t="s">
        <v>1650</v>
      </c>
      <c r="BO573" t="s">
        <v>1648</v>
      </c>
      <c r="BP573">
        <v>8</v>
      </c>
    </row>
    <row r="574" spans="1:68" x14ac:dyDescent="0.2">
      <c r="A574">
        <v>573</v>
      </c>
      <c r="B574" s="2">
        <v>44096.705034722225</v>
      </c>
      <c r="C574" t="s">
        <v>752</v>
      </c>
      <c r="D574">
        <v>34</v>
      </c>
      <c r="E574">
        <v>33</v>
      </c>
      <c r="F574">
        <v>1</v>
      </c>
      <c r="G574">
        <v>1</v>
      </c>
      <c r="H574">
        <v>2</v>
      </c>
      <c r="I574">
        <v>2</v>
      </c>
      <c r="J574">
        <v>1</v>
      </c>
      <c r="L574">
        <v>1</v>
      </c>
      <c r="M574">
        <v>7</v>
      </c>
      <c r="N574">
        <v>2</v>
      </c>
      <c r="O574">
        <v>4</v>
      </c>
      <c r="P574">
        <v>4</v>
      </c>
      <c r="Q574">
        <v>7</v>
      </c>
      <c r="R574">
        <v>3</v>
      </c>
      <c r="S574">
        <v>6</v>
      </c>
      <c r="T574">
        <v>4</v>
      </c>
      <c r="U574">
        <v>7</v>
      </c>
      <c r="V574">
        <v>1</v>
      </c>
      <c r="W574">
        <v>5</v>
      </c>
      <c r="X574">
        <v>4</v>
      </c>
      <c r="Y574">
        <v>2014</v>
      </c>
      <c r="Z574">
        <v>1</v>
      </c>
      <c r="AA574">
        <v>10</v>
      </c>
      <c r="AE574">
        <v>2</v>
      </c>
      <c r="AF574">
        <v>2</v>
      </c>
      <c r="AG574">
        <v>2</v>
      </c>
      <c r="AH574">
        <v>2</v>
      </c>
      <c r="AN574">
        <v>1</v>
      </c>
      <c r="AO574">
        <v>5</v>
      </c>
      <c r="AP574">
        <v>1</v>
      </c>
      <c r="AT574">
        <v>1</v>
      </c>
      <c r="AU574">
        <v>1</v>
      </c>
      <c r="BD574">
        <v>1</v>
      </c>
      <c r="BE574" t="s">
        <v>61</v>
      </c>
      <c r="BF574">
        <f>VLOOKUP($C574,'TIPI Scoring'!$C$1:$AB$1213,22,FALSE)</f>
        <v>4</v>
      </c>
      <c r="BG574">
        <f>VLOOKUP($C574,'TIPI Scoring'!$C$1:$AB$1213,23,FALSE)</f>
        <v>5.5</v>
      </c>
      <c r="BH574">
        <f>VLOOKUP($C574,'TIPI Scoring'!$C$1:$AB$1213,24,FALSE)</f>
        <v>7</v>
      </c>
      <c r="BI574">
        <f>VLOOKUP($C574,'TIPI Scoring'!$C$1:$AB$1213,25,FALSE)</f>
        <v>5</v>
      </c>
      <c r="BJ574">
        <f>VLOOKUP($C574,'TIPI Scoring'!$C$1:$AB$1213,26,FALSE)</f>
        <v>5</v>
      </c>
      <c r="BK574" t="s">
        <v>1651</v>
      </c>
      <c r="BL574" t="s">
        <v>1650</v>
      </c>
      <c r="BM574" t="s">
        <v>1648</v>
      </c>
      <c r="BN574" t="s">
        <v>1650</v>
      </c>
      <c r="BO574" t="s">
        <v>1651</v>
      </c>
      <c r="BP574">
        <v>6</v>
      </c>
    </row>
    <row r="575" spans="1:68" x14ac:dyDescent="0.2">
      <c r="A575">
        <v>574</v>
      </c>
      <c r="B575" s="2">
        <v>44096.705763888887</v>
      </c>
      <c r="C575" t="s">
        <v>753</v>
      </c>
      <c r="D575">
        <v>39</v>
      </c>
      <c r="E575">
        <v>43</v>
      </c>
      <c r="F575">
        <v>1</v>
      </c>
      <c r="G575">
        <v>1</v>
      </c>
      <c r="H575">
        <v>1</v>
      </c>
      <c r="I575">
        <v>0</v>
      </c>
      <c r="J575">
        <v>1</v>
      </c>
      <c r="L575">
        <v>1</v>
      </c>
      <c r="M575">
        <v>3</v>
      </c>
      <c r="N575">
        <v>2</v>
      </c>
      <c r="O575">
        <v>5</v>
      </c>
      <c r="P575">
        <v>5</v>
      </c>
      <c r="Q575">
        <v>6</v>
      </c>
      <c r="R575">
        <v>5</v>
      </c>
      <c r="S575">
        <v>6</v>
      </c>
      <c r="T575">
        <v>5</v>
      </c>
      <c r="U575">
        <v>5</v>
      </c>
      <c r="V575">
        <v>3</v>
      </c>
      <c r="W575">
        <v>5</v>
      </c>
      <c r="X575">
        <v>4</v>
      </c>
      <c r="Y575">
        <v>2017</v>
      </c>
      <c r="Z575">
        <v>1</v>
      </c>
      <c r="AA575">
        <v>3</v>
      </c>
      <c r="AE575">
        <v>2</v>
      </c>
      <c r="AF575">
        <v>3</v>
      </c>
      <c r="AG575">
        <v>2</v>
      </c>
      <c r="AH575">
        <v>2</v>
      </c>
      <c r="AI575">
        <v>1</v>
      </c>
      <c r="AJ575">
        <v>1</v>
      </c>
      <c r="AO575">
        <v>3</v>
      </c>
      <c r="AR575">
        <v>1</v>
      </c>
      <c r="AZ575">
        <v>1</v>
      </c>
      <c r="BE575" t="s">
        <v>61</v>
      </c>
      <c r="BF575">
        <f>VLOOKUP($C575,'TIPI Scoring'!$C$1:$AB$1213,22,FALSE)</f>
        <v>4</v>
      </c>
      <c r="BG575">
        <f>VLOOKUP($C575,'TIPI Scoring'!$C$1:$AB$1213,23,FALSE)</f>
        <v>4</v>
      </c>
      <c r="BH575">
        <f>VLOOKUP($C575,'TIPI Scoring'!$C$1:$AB$1213,24,FALSE)</f>
        <v>5.5</v>
      </c>
      <c r="BI575">
        <f>VLOOKUP($C575,'TIPI Scoring'!$C$1:$AB$1213,25,FALSE)</f>
        <v>4</v>
      </c>
      <c r="BJ575">
        <f>VLOOKUP($C575,'TIPI Scoring'!$C$1:$AB$1213,26,FALSE)</f>
        <v>5</v>
      </c>
      <c r="BK575" t="s">
        <v>1651</v>
      </c>
      <c r="BL575" t="s">
        <v>1649</v>
      </c>
      <c r="BM575" t="s">
        <v>1650</v>
      </c>
      <c r="BN575" t="s">
        <v>1651</v>
      </c>
      <c r="BO575" t="s">
        <v>1651</v>
      </c>
      <c r="BP575">
        <v>7</v>
      </c>
    </row>
    <row r="576" spans="1:68" x14ac:dyDescent="0.2">
      <c r="A576">
        <v>575</v>
      </c>
      <c r="B576" s="2">
        <v>44096.707546296297</v>
      </c>
      <c r="C576" t="s">
        <v>754</v>
      </c>
      <c r="D576">
        <v>50</v>
      </c>
      <c r="E576">
        <v>6</v>
      </c>
      <c r="F576">
        <v>1</v>
      </c>
      <c r="G576">
        <v>1</v>
      </c>
      <c r="H576">
        <v>1</v>
      </c>
      <c r="I576">
        <v>0</v>
      </c>
      <c r="J576">
        <v>1</v>
      </c>
      <c r="L576">
        <v>2</v>
      </c>
      <c r="M576">
        <v>1</v>
      </c>
      <c r="N576">
        <v>2</v>
      </c>
      <c r="O576">
        <v>6</v>
      </c>
      <c r="P576">
        <v>3</v>
      </c>
      <c r="Q576">
        <v>7</v>
      </c>
      <c r="R576">
        <v>2</v>
      </c>
      <c r="S576">
        <v>6</v>
      </c>
      <c r="T576">
        <v>3</v>
      </c>
      <c r="U576">
        <v>6</v>
      </c>
      <c r="V576">
        <v>2</v>
      </c>
      <c r="W576">
        <v>6</v>
      </c>
      <c r="X576">
        <v>5</v>
      </c>
      <c r="Y576">
        <v>2002</v>
      </c>
      <c r="Z576">
        <v>1</v>
      </c>
      <c r="AA576">
        <v>9</v>
      </c>
      <c r="AE576">
        <v>2</v>
      </c>
      <c r="AF576">
        <v>2</v>
      </c>
      <c r="AG576">
        <v>1</v>
      </c>
      <c r="AH576">
        <v>2</v>
      </c>
      <c r="AM576">
        <v>1</v>
      </c>
      <c r="AO576">
        <v>6</v>
      </c>
      <c r="AV576">
        <v>1</v>
      </c>
      <c r="AW576">
        <v>1</v>
      </c>
      <c r="AX576">
        <v>1</v>
      </c>
      <c r="BB576">
        <v>1</v>
      </c>
      <c r="BC576">
        <v>1</v>
      </c>
      <c r="BE576" t="s">
        <v>66</v>
      </c>
      <c r="BF576">
        <f>VLOOKUP($C576,'TIPI Scoring'!$C$1:$AB$1213,22,FALSE)</f>
        <v>5.5</v>
      </c>
      <c r="BG576">
        <f>VLOOKUP($C576,'TIPI Scoring'!$C$1:$AB$1213,23,FALSE)</f>
        <v>5.5</v>
      </c>
      <c r="BH576">
        <f>VLOOKUP($C576,'TIPI Scoring'!$C$1:$AB$1213,24,FALSE)</f>
        <v>6.5</v>
      </c>
      <c r="BI576">
        <f>VLOOKUP($C576,'TIPI Scoring'!$C$1:$AB$1213,25,FALSE)</f>
        <v>6</v>
      </c>
      <c r="BJ576">
        <f>VLOOKUP($C576,'TIPI Scoring'!$C$1:$AB$1213,26,FALSE)</f>
        <v>4.5</v>
      </c>
      <c r="BK576" t="s">
        <v>1650</v>
      </c>
      <c r="BL576" t="s">
        <v>1650</v>
      </c>
      <c r="BM576" t="s">
        <v>1650</v>
      </c>
      <c r="BN576" t="s">
        <v>1650</v>
      </c>
      <c r="BO576" t="s">
        <v>1651</v>
      </c>
      <c r="BP576">
        <v>4</v>
      </c>
    </row>
    <row r="577" spans="1:68" x14ac:dyDescent="0.2">
      <c r="A577">
        <v>576</v>
      </c>
      <c r="B577" s="2">
        <v>44096.708553240744</v>
      </c>
      <c r="C577" t="s">
        <v>755</v>
      </c>
      <c r="D577">
        <v>35</v>
      </c>
      <c r="E577">
        <v>5</v>
      </c>
      <c r="F577">
        <v>1</v>
      </c>
      <c r="G577">
        <v>1</v>
      </c>
      <c r="H577">
        <v>2</v>
      </c>
      <c r="I577">
        <v>2</v>
      </c>
      <c r="J577">
        <v>1</v>
      </c>
      <c r="L577">
        <v>1</v>
      </c>
      <c r="M577">
        <v>10</v>
      </c>
      <c r="N577">
        <v>1</v>
      </c>
      <c r="O577">
        <v>6</v>
      </c>
      <c r="P577">
        <v>5</v>
      </c>
      <c r="Q577">
        <v>6</v>
      </c>
      <c r="R577">
        <v>7</v>
      </c>
      <c r="S577">
        <v>6</v>
      </c>
      <c r="T577">
        <v>7</v>
      </c>
      <c r="U577">
        <v>6</v>
      </c>
      <c r="V577">
        <v>6</v>
      </c>
      <c r="W577">
        <v>7</v>
      </c>
      <c r="X577">
        <v>6</v>
      </c>
      <c r="Y577">
        <v>2010</v>
      </c>
      <c r="Z577">
        <v>1</v>
      </c>
      <c r="AA577">
        <v>9</v>
      </c>
      <c r="AE577">
        <v>1</v>
      </c>
      <c r="AF577">
        <v>1</v>
      </c>
      <c r="AG577">
        <v>1</v>
      </c>
      <c r="AH577">
        <v>2</v>
      </c>
      <c r="AI577">
        <v>1</v>
      </c>
      <c r="AO577">
        <v>4</v>
      </c>
      <c r="AQ577">
        <v>1</v>
      </c>
      <c r="AS577">
        <v>1</v>
      </c>
      <c r="AW577">
        <v>1</v>
      </c>
      <c r="AZ577">
        <v>1</v>
      </c>
      <c r="BB577">
        <v>1</v>
      </c>
      <c r="BE577" t="s">
        <v>66</v>
      </c>
      <c r="BF577">
        <f>VLOOKUP($C577,'TIPI Scoring'!$C$1:$AB$1213,22,FALSE)</f>
        <v>3.5</v>
      </c>
      <c r="BG577">
        <f>VLOOKUP($C577,'TIPI Scoring'!$C$1:$AB$1213,23,FALSE)</f>
        <v>4.5</v>
      </c>
      <c r="BH577">
        <f>VLOOKUP($C577,'TIPI Scoring'!$C$1:$AB$1213,24,FALSE)</f>
        <v>4</v>
      </c>
      <c r="BI577">
        <f>VLOOKUP($C577,'TIPI Scoring'!$C$1:$AB$1213,25,FALSE)</f>
        <v>4</v>
      </c>
      <c r="BJ577">
        <f>VLOOKUP($C577,'TIPI Scoring'!$C$1:$AB$1213,26,FALSE)</f>
        <v>4</v>
      </c>
      <c r="BK577" t="s">
        <v>1651</v>
      </c>
      <c r="BL577" t="s">
        <v>1651</v>
      </c>
      <c r="BM577" t="s">
        <v>1649</v>
      </c>
      <c r="BN577" t="s">
        <v>1651</v>
      </c>
      <c r="BO577" t="s">
        <v>1649</v>
      </c>
      <c r="BP577">
        <v>1</v>
      </c>
    </row>
    <row r="578" spans="1:68" x14ac:dyDescent="0.2">
      <c r="A578">
        <v>577</v>
      </c>
      <c r="B578" s="2">
        <v>44096.710057870368</v>
      </c>
      <c r="C578" t="s">
        <v>756</v>
      </c>
      <c r="D578">
        <v>31</v>
      </c>
      <c r="E578">
        <v>25</v>
      </c>
      <c r="F578">
        <v>1</v>
      </c>
      <c r="G578">
        <v>1</v>
      </c>
      <c r="H578">
        <v>2</v>
      </c>
      <c r="I578">
        <v>3</v>
      </c>
      <c r="J578">
        <v>1</v>
      </c>
      <c r="L578">
        <v>1</v>
      </c>
      <c r="M578">
        <v>0</v>
      </c>
      <c r="N578">
        <v>2</v>
      </c>
      <c r="O578">
        <v>4</v>
      </c>
      <c r="P578">
        <v>4</v>
      </c>
      <c r="Q578">
        <v>4</v>
      </c>
      <c r="R578">
        <v>4</v>
      </c>
      <c r="S578">
        <v>4</v>
      </c>
      <c r="T578">
        <v>5</v>
      </c>
      <c r="U578">
        <v>5</v>
      </c>
      <c r="V578">
        <v>4</v>
      </c>
      <c r="W578">
        <v>5</v>
      </c>
      <c r="X578">
        <v>4</v>
      </c>
      <c r="Y578">
        <v>2020</v>
      </c>
      <c r="Z578">
        <v>1</v>
      </c>
      <c r="AA578">
        <v>4</v>
      </c>
      <c r="AE578">
        <v>3</v>
      </c>
      <c r="AF578">
        <v>2</v>
      </c>
      <c r="AG578">
        <v>2</v>
      </c>
      <c r="AH578">
        <v>2</v>
      </c>
      <c r="AM578">
        <v>1</v>
      </c>
      <c r="AO578">
        <v>2</v>
      </c>
      <c r="AT578">
        <v>1</v>
      </c>
      <c r="AX578">
        <v>1</v>
      </c>
      <c r="AY578">
        <v>1</v>
      </c>
      <c r="BD578">
        <v>1</v>
      </c>
      <c r="BE578" t="s">
        <v>63</v>
      </c>
      <c r="BF578">
        <f>VLOOKUP($C578,'TIPI Scoring'!$C$1:$AB$1213,22,FALSE)</f>
        <v>3.5</v>
      </c>
      <c r="BG578">
        <f>VLOOKUP($C578,'TIPI Scoring'!$C$1:$AB$1213,23,FALSE)</f>
        <v>4.5</v>
      </c>
      <c r="BH578">
        <f>VLOOKUP($C578,'TIPI Scoring'!$C$1:$AB$1213,24,FALSE)</f>
        <v>4</v>
      </c>
      <c r="BI578">
        <f>VLOOKUP($C578,'TIPI Scoring'!$C$1:$AB$1213,25,FALSE)</f>
        <v>4.5</v>
      </c>
      <c r="BJ578">
        <f>VLOOKUP($C578,'TIPI Scoring'!$C$1:$AB$1213,26,FALSE)</f>
        <v>4</v>
      </c>
      <c r="BK578" t="s">
        <v>1651</v>
      </c>
      <c r="BL578" t="s">
        <v>1651</v>
      </c>
      <c r="BM578" t="s">
        <v>1649</v>
      </c>
      <c r="BN578" t="s">
        <v>1651</v>
      </c>
      <c r="BO578" t="s">
        <v>1649</v>
      </c>
      <c r="BP578">
        <v>1</v>
      </c>
    </row>
    <row r="579" spans="1:68" x14ac:dyDescent="0.2">
      <c r="A579">
        <v>578</v>
      </c>
      <c r="B579" s="2">
        <v>44096.71398148148</v>
      </c>
      <c r="C579" t="s">
        <v>757</v>
      </c>
      <c r="D579">
        <v>52</v>
      </c>
      <c r="E579">
        <v>35</v>
      </c>
      <c r="F579">
        <v>1</v>
      </c>
      <c r="G579">
        <v>1</v>
      </c>
      <c r="H579">
        <v>4</v>
      </c>
      <c r="I579">
        <v>1</v>
      </c>
      <c r="J579">
        <v>3</v>
      </c>
      <c r="L579">
        <v>1</v>
      </c>
      <c r="M579">
        <v>52</v>
      </c>
      <c r="N579">
        <v>2</v>
      </c>
      <c r="O579">
        <v>5</v>
      </c>
      <c r="P579">
        <v>5</v>
      </c>
      <c r="Q579">
        <v>5</v>
      </c>
      <c r="R579">
        <v>4</v>
      </c>
      <c r="S579">
        <v>4</v>
      </c>
      <c r="T579">
        <v>5</v>
      </c>
      <c r="U579">
        <v>4</v>
      </c>
      <c r="V579">
        <v>4</v>
      </c>
      <c r="W579">
        <v>5</v>
      </c>
      <c r="X579">
        <v>4</v>
      </c>
      <c r="Y579">
        <v>1968</v>
      </c>
      <c r="Z579">
        <v>1</v>
      </c>
      <c r="AA579">
        <v>14</v>
      </c>
      <c r="AE579">
        <v>2</v>
      </c>
      <c r="AF579">
        <v>2</v>
      </c>
      <c r="AG579">
        <v>2</v>
      </c>
      <c r="AH579">
        <v>2</v>
      </c>
      <c r="AN579">
        <v>1</v>
      </c>
      <c r="AO579">
        <v>6</v>
      </c>
      <c r="AQ579">
        <v>1</v>
      </c>
      <c r="AS579">
        <v>1</v>
      </c>
      <c r="AU579">
        <v>1</v>
      </c>
      <c r="BD579">
        <v>1</v>
      </c>
      <c r="BE579" t="s">
        <v>63</v>
      </c>
      <c r="BF579">
        <f>VLOOKUP($C579,'TIPI Scoring'!$C$1:$AB$1213,22,FALSE)</f>
        <v>4</v>
      </c>
      <c r="BG579">
        <f>VLOOKUP($C579,'TIPI Scoring'!$C$1:$AB$1213,23,FALSE)</f>
        <v>3.5</v>
      </c>
      <c r="BH579">
        <f>VLOOKUP($C579,'TIPI Scoring'!$C$1:$AB$1213,24,FALSE)</f>
        <v>4.5</v>
      </c>
      <c r="BI579">
        <f>VLOOKUP($C579,'TIPI Scoring'!$C$1:$AB$1213,25,FALSE)</f>
        <v>4.5</v>
      </c>
      <c r="BJ579">
        <f>VLOOKUP($C579,'TIPI Scoring'!$C$1:$AB$1213,26,FALSE)</f>
        <v>4</v>
      </c>
      <c r="BK579" t="s">
        <v>1651</v>
      </c>
      <c r="BL579" t="s">
        <v>1649</v>
      </c>
      <c r="BM579" t="s">
        <v>1651</v>
      </c>
      <c r="BN579" t="s">
        <v>1651</v>
      </c>
      <c r="BO579" t="s">
        <v>1649</v>
      </c>
      <c r="BP579">
        <v>1</v>
      </c>
    </row>
    <row r="580" spans="1:68" x14ac:dyDescent="0.2">
      <c r="A580">
        <v>579</v>
      </c>
      <c r="B580" s="2">
        <v>44096.718321759261</v>
      </c>
      <c r="C580" t="s">
        <v>758</v>
      </c>
      <c r="D580">
        <v>25</v>
      </c>
      <c r="E580">
        <v>32</v>
      </c>
      <c r="F580">
        <v>1</v>
      </c>
      <c r="G580">
        <v>1</v>
      </c>
      <c r="H580">
        <v>2</v>
      </c>
      <c r="I580">
        <v>0</v>
      </c>
      <c r="J580">
        <v>2</v>
      </c>
      <c r="L580">
        <v>1</v>
      </c>
      <c r="M580">
        <v>0</v>
      </c>
      <c r="N580">
        <v>1</v>
      </c>
      <c r="O580">
        <v>3</v>
      </c>
      <c r="P580">
        <v>3</v>
      </c>
      <c r="Q580">
        <v>4</v>
      </c>
      <c r="R580">
        <v>4</v>
      </c>
      <c r="S580">
        <v>1</v>
      </c>
      <c r="T580">
        <v>4</v>
      </c>
      <c r="U580">
        <v>2</v>
      </c>
      <c r="V580">
        <v>5</v>
      </c>
      <c r="W580">
        <v>4</v>
      </c>
      <c r="X580">
        <v>5</v>
      </c>
      <c r="Y580">
        <v>2019</v>
      </c>
      <c r="Z580">
        <v>1</v>
      </c>
      <c r="AA580">
        <v>8</v>
      </c>
      <c r="AE580">
        <v>1</v>
      </c>
      <c r="AF580">
        <v>1</v>
      </c>
      <c r="AG580">
        <v>1</v>
      </c>
      <c r="AH580">
        <v>1</v>
      </c>
      <c r="AI580">
        <v>1</v>
      </c>
      <c r="AK580">
        <v>1</v>
      </c>
      <c r="AO580">
        <v>4</v>
      </c>
      <c r="AP580">
        <v>1</v>
      </c>
      <c r="AS580">
        <v>1</v>
      </c>
      <c r="AU580">
        <v>1</v>
      </c>
      <c r="BA580">
        <v>1</v>
      </c>
      <c r="BC580">
        <v>1</v>
      </c>
      <c r="BE580" t="s">
        <v>58</v>
      </c>
      <c r="BF580">
        <f>VLOOKUP($C580,'TIPI Scoring'!$C$1:$AB$1213,22,FALSE)</f>
        <v>3.5</v>
      </c>
      <c r="BG580">
        <f>VLOOKUP($C580,'TIPI Scoring'!$C$1:$AB$1213,23,FALSE)</f>
        <v>3.5</v>
      </c>
      <c r="BH580">
        <f>VLOOKUP($C580,'TIPI Scoring'!$C$1:$AB$1213,24,FALSE)</f>
        <v>3.5</v>
      </c>
      <c r="BI580">
        <f>VLOOKUP($C580,'TIPI Scoring'!$C$1:$AB$1213,25,FALSE)</f>
        <v>4</v>
      </c>
      <c r="BJ580">
        <f>VLOOKUP($C580,'TIPI Scoring'!$C$1:$AB$1213,26,FALSE)</f>
        <v>2</v>
      </c>
      <c r="BK580" t="s">
        <v>1651</v>
      </c>
      <c r="BL580" t="s">
        <v>1649</v>
      </c>
      <c r="BM580" t="s">
        <v>1649</v>
      </c>
      <c r="BN580" t="s">
        <v>1651</v>
      </c>
      <c r="BO580" t="s">
        <v>1649</v>
      </c>
      <c r="BP580">
        <v>1</v>
      </c>
    </row>
    <row r="581" spans="1:68" x14ac:dyDescent="0.2">
      <c r="A581">
        <v>580</v>
      </c>
      <c r="B581" s="2">
        <v>44096.723032407404</v>
      </c>
      <c r="C581" t="s">
        <v>759</v>
      </c>
      <c r="D581">
        <v>30</v>
      </c>
      <c r="E581">
        <v>38</v>
      </c>
      <c r="F581">
        <v>1</v>
      </c>
      <c r="G581">
        <v>1</v>
      </c>
      <c r="H581">
        <v>2</v>
      </c>
      <c r="I581">
        <v>1</v>
      </c>
      <c r="J581">
        <v>1</v>
      </c>
      <c r="L581">
        <v>1</v>
      </c>
      <c r="M581">
        <v>3</v>
      </c>
      <c r="N581">
        <v>2</v>
      </c>
      <c r="O581">
        <v>5</v>
      </c>
      <c r="P581">
        <v>5</v>
      </c>
      <c r="Q581">
        <v>6</v>
      </c>
      <c r="R581">
        <v>4</v>
      </c>
      <c r="S581">
        <v>5</v>
      </c>
      <c r="T581">
        <v>7</v>
      </c>
      <c r="U581">
        <v>6</v>
      </c>
      <c r="V581">
        <v>1</v>
      </c>
      <c r="W581">
        <v>6</v>
      </c>
      <c r="X581">
        <v>2</v>
      </c>
      <c r="Y581">
        <v>2017</v>
      </c>
      <c r="Z581">
        <v>1</v>
      </c>
      <c r="AA581">
        <v>11</v>
      </c>
      <c r="AB581" t="s">
        <v>760</v>
      </c>
      <c r="AE581">
        <v>2</v>
      </c>
      <c r="AF581">
        <v>1</v>
      </c>
      <c r="AG581">
        <v>2</v>
      </c>
      <c r="AH581">
        <v>2</v>
      </c>
      <c r="AJ581">
        <v>1</v>
      </c>
      <c r="AO581">
        <v>2</v>
      </c>
      <c r="AP581">
        <v>1</v>
      </c>
      <c r="AT581">
        <v>1</v>
      </c>
      <c r="AW581">
        <v>1</v>
      </c>
      <c r="BC581">
        <v>1</v>
      </c>
      <c r="BE581" t="s">
        <v>58</v>
      </c>
      <c r="BF581">
        <f>VLOOKUP($C581,'TIPI Scoring'!$C$1:$AB$1213,22,FALSE)</f>
        <v>3</v>
      </c>
      <c r="BG581">
        <f>VLOOKUP($C581,'TIPI Scoring'!$C$1:$AB$1213,23,FALSE)</f>
        <v>4.5</v>
      </c>
      <c r="BH581">
        <f>VLOOKUP($C581,'TIPI Scoring'!$C$1:$AB$1213,24,FALSE)</f>
        <v>6.5</v>
      </c>
      <c r="BI581">
        <f>VLOOKUP($C581,'TIPI Scoring'!$C$1:$AB$1213,25,FALSE)</f>
        <v>5</v>
      </c>
      <c r="BJ581">
        <f>VLOOKUP($C581,'TIPI Scoring'!$C$1:$AB$1213,26,FALSE)</f>
        <v>5.5</v>
      </c>
      <c r="BK581" t="s">
        <v>1651</v>
      </c>
      <c r="BL581" t="s">
        <v>1651</v>
      </c>
      <c r="BM581" t="s">
        <v>1650</v>
      </c>
      <c r="BN581" t="s">
        <v>1650</v>
      </c>
      <c r="BO581" t="s">
        <v>1650</v>
      </c>
      <c r="BP581">
        <v>3</v>
      </c>
    </row>
    <row r="582" spans="1:68" x14ac:dyDescent="0.2">
      <c r="A582">
        <v>581</v>
      </c>
      <c r="B582" s="2">
        <v>44096.726643518516</v>
      </c>
      <c r="C582" t="s">
        <v>761</v>
      </c>
      <c r="D582">
        <v>60</v>
      </c>
      <c r="E582">
        <v>14</v>
      </c>
      <c r="F582">
        <v>1</v>
      </c>
      <c r="G582">
        <v>1</v>
      </c>
      <c r="H582">
        <v>2</v>
      </c>
      <c r="I582">
        <v>0</v>
      </c>
      <c r="J582">
        <v>4</v>
      </c>
      <c r="L582">
        <v>1</v>
      </c>
      <c r="M582">
        <v>23</v>
      </c>
      <c r="N582">
        <v>2</v>
      </c>
      <c r="O582">
        <v>5</v>
      </c>
      <c r="P582">
        <v>1</v>
      </c>
      <c r="Q582">
        <v>5</v>
      </c>
      <c r="R582">
        <v>3</v>
      </c>
      <c r="S582">
        <v>5</v>
      </c>
      <c r="T582">
        <v>5</v>
      </c>
      <c r="U582">
        <v>6</v>
      </c>
      <c r="V582">
        <v>2</v>
      </c>
      <c r="W582">
        <v>7</v>
      </c>
      <c r="X582">
        <v>6</v>
      </c>
      <c r="Y582">
        <v>1997</v>
      </c>
      <c r="Z582">
        <v>1</v>
      </c>
      <c r="AA582">
        <v>13</v>
      </c>
      <c r="AD582" t="s">
        <v>762</v>
      </c>
      <c r="AE582">
        <v>2</v>
      </c>
      <c r="AF582">
        <v>2</v>
      </c>
      <c r="AG582">
        <v>2</v>
      </c>
      <c r="AH582">
        <v>2</v>
      </c>
      <c r="AL582">
        <v>1</v>
      </c>
      <c r="AM582">
        <v>1</v>
      </c>
      <c r="AO582">
        <v>3</v>
      </c>
      <c r="AT582">
        <v>1</v>
      </c>
      <c r="AV582">
        <v>1</v>
      </c>
      <c r="AX582">
        <v>1</v>
      </c>
      <c r="BD582">
        <v>1</v>
      </c>
      <c r="BE582" t="s">
        <v>63</v>
      </c>
      <c r="BF582">
        <f>VLOOKUP($C582,'TIPI Scoring'!$C$1:$AB$1213,22,FALSE)</f>
        <v>4</v>
      </c>
      <c r="BG582">
        <f>VLOOKUP($C582,'TIPI Scoring'!$C$1:$AB$1213,23,FALSE)</f>
        <v>6.5</v>
      </c>
      <c r="BH582">
        <f>VLOOKUP($C582,'TIPI Scoring'!$C$1:$AB$1213,24,FALSE)</f>
        <v>5.5</v>
      </c>
      <c r="BI582">
        <f>VLOOKUP($C582,'TIPI Scoring'!$C$1:$AB$1213,25,FALSE)</f>
        <v>6</v>
      </c>
      <c r="BJ582">
        <f>VLOOKUP($C582,'TIPI Scoring'!$C$1:$AB$1213,26,FALSE)</f>
        <v>3.5</v>
      </c>
      <c r="BK582" t="s">
        <v>1651</v>
      </c>
      <c r="BL582" t="s">
        <v>1648</v>
      </c>
      <c r="BM582" t="s">
        <v>1650</v>
      </c>
      <c r="BN582" t="s">
        <v>1650</v>
      </c>
      <c r="BO582" t="s">
        <v>1649</v>
      </c>
      <c r="BP582">
        <v>2</v>
      </c>
    </row>
    <row r="583" spans="1:68" x14ac:dyDescent="0.2">
      <c r="A583">
        <v>582</v>
      </c>
      <c r="B583" s="2">
        <v>44096.733946759261</v>
      </c>
      <c r="C583" t="s">
        <v>763</v>
      </c>
      <c r="D583">
        <v>31</v>
      </c>
      <c r="E583">
        <v>43</v>
      </c>
      <c r="F583">
        <v>1</v>
      </c>
      <c r="G583">
        <v>1</v>
      </c>
      <c r="H583">
        <v>2</v>
      </c>
      <c r="I583">
        <v>3</v>
      </c>
      <c r="J583">
        <v>1</v>
      </c>
      <c r="L583">
        <v>1</v>
      </c>
      <c r="M583">
        <v>2</v>
      </c>
      <c r="N583">
        <v>2</v>
      </c>
      <c r="O583">
        <v>4</v>
      </c>
      <c r="P583">
        <v>6</v>
      </c>
      <c r="Q583">
        <v>6</v>
      </c>
      <c r="R583">
        <v>6</v>
      </c>
      <c r="S583">
        <v>5</v>
      </c>
      <c r="T583">
        <v>5</v>
      </c>
      <c r="U583">
        <v>5</v>
      </c>
      <c r="V583">
        <v>1</v>
      </c>
      <c r="W583">
        <v>3</v>
      </c>
      <c r="X583">
        <v>1</v>
      </c>
      <c r="Y583">
        <v>2018</v>
      </c>
      <c r="Z583">
        <v>1</v>
      </c>
      <c r="AA583">
        <v>3</v>
      </c>
      <c r="AE583">
        <v>2</v>
      </c>
      <c r="AF583">
        <v>1</v>
      </c>
      <c r="AG583">
        <v>2</v>
      </c>
      <c r="AH583">
        <v>2</v>
      </c>
      <c r="AJ583">
        <v>1</v>
      </c>
      <c r="AO583">
        <v>1</v>
      </c>
      <c r="AV583">
        <v>1</v>
      </c>
      <c r="AZ583">
        <v>1</v>
      </c>
      <c r="BB583">
        <v>1</v>
      </c>
      <c r="BE583" t="s">
        <v>61</v>
      </c>
      <c r="BF583">
        <f>VLOOKUP($C583,'TIPI Scoring'!$C$1:$AB$1213,22,FALSE)</f>
        <v>3.5</v>
      </c>
      <c r="BG583">
        <f>VLOOKUP($C583,'TIPI Scoring'!$C$1:$AB$1213,23,FALSE)</f>
        <v>3.5</v>
      </c>
      <c r="BH583">
        <f>VLOOKUP($C583,'TIPI Scoring'!$C$1:$AB$1213,24,FALSE)</f>
        <v>6.5</v>
      </c>
      <c r="BI583">
        <f>VLOOKUP($C583,'TIPI Scoring'!$C$1:$AB$1213,25,FALSE)</f>
        <v>2.5</v>
      </c>
      <c r="BJ583">
        <f>VLOOKUP($C583,'TIPI Scoring'!$C$1:$AB$1213,26,FALSE)</f>
        <v>6</v>
      </c>
      <c r="BK583" t="s">
        <v>1651</v>
      </c>
      <c r="BL583" t="s">
        <v>1649</v>
      </c>
      <c r="BM583" t="s">
        <v>1650</v>
      </c>
      <c r="BN583" t="s">
        <v>1649</v>
      </c>
      <c r="BO583" t="s">
        <v>1650</v>
      </c>
      <c r="BP583">
        <v>7</v>
      </c>
    </row>
    <row r="584" spans="1:68" x14ac:dyDescent="0.2">
      <c r="A584">
        <v>583</v>
      </c>
      <c r="B584" s="2">
        <v>44096.735844907409</v>
      </c>
      <c r="C584" t="s">
        <v>764</v>
      </c>
      <c r="D584">
        <v>59</v>
      </c>
      <c r="E584">
        <v>18</v>
      </c>
      <c r="F584">
        <v>1</v>
      </c>
      <c r="G584">
        <v>1</v>
      </c>
      <c r="H584">
        <v>1</v>
      </c>
      <c r="I584">
        <v>0</v>
      </c>
      <c r="J584">
        <v>5</v>
      </c>
      <c r="K584" t="s">
        <v>478</v>
      </c>
      <c r="L584">
        <v>2</v>
      </c>
      <c r="M584">
        <v>19</v>
      </c>
      <c r="N584">
        <v>2</v>
      </c>
      <c r="O584">
        <v>3</v>
      </c>
      <c r="P584">
        <v>3</v>
      </c>
      <c r="Q584">
        <v>6</v>
      </c>
      <c r="R584">
        <v>4</v>
      </c>
      <c r="S584">
        <v>6</v>
      </c>
      <c r="T584">
        <v>5</v>
      </c>
      <c r="U584">
        <v>7</v>
      </c>
      <c r="V584">
        <v>1</v>
      </c>
      <c r="W584">
        <v>4</v>
      </c>
      <c r="X584">
        <v>2</v>
      </c>
      <c r="Y584">
        <v>2005</v>
      </c>
      <c r="Z584">
        <v>2</v>
      </c>
      <c r="AA584">
        <v>3</v>
      </c>
      <c r="AE584">
        <v>2</v>
      </c>
      <c r="AF584">
        <v>2</v>
      </c>
      <c r="AG584">
        <v>2</v>
      </c>
      <c r="AH584">
        <v>2</v>
      </c>
      <c r="AN584">
        <v>1</v>
      </c>
      <c r="AO584">
        <v>3</v>
      </c>
      <c r="AX584">
        <v>1</v>
      </c>
      <c r="AY584">
        <v>1</v>
      </c>
      <c r="BD584">
        <v>1</v>
      </c>
      <c r="BE584" t="s">
        <v>61</v>
      </c>
      <c r="BF584">
        <f>VLOOKUP($C584,'TIPI Scoring'!$C$1:$AB$1213,22,FALSE)</f>
        <v>3</v>
      </c>
      <c r="BG584">
        <f>VLOOKUP($C584,'TIPI Scoring'!$C$1:$AB$1213,23,FALSE)</f>
        <v>6</v>
      </c>
      <c r="BH584">
        <f>VLOOKUP($C584,'TIPI Scoring'!$C$1:$AB$1213,24,FALSE)</f>
        <v>6.5</v>
      </c>
      <c r="BI584">
        <f>VLOOKUP($C584,'TIPI Scoring'!$C$1:$AB$1213,25,FALSE)</f>
        <v>4</v>
      </c>
      <c r="BJ584">
        <f>VLOOKUP($C584,'TIPI Scoring'!$C$1:$AB$1213,26,FALSE)</f>
        <v>6</v>
      </c>
      <c r="BK584" t="s">
        <v>1651</v>
      </c>
      <c r="BL584" t="s">
        <v>1650</v>
      </c>
      <c r="BM584" t="s">
        <v>1650</v>
      </c>
      <c r="BN584" t="s">
        <v>1651</v>
      </c>
      <c r="BO584" t="s">
        <v>1650</v>
      </c>
      <c r="BP584">
        <v>6</v>
      </c>
    </row>
    <row r="585" spans="1:68" x14ac:dyDescent="0.2">
      <c r="A585">
        <v>584</v>
      </c>
      <c r="B585" s="2">
        <v>44096.737037037034</v>
      </c>
      <c r="C585" t="s">
        <v>765</v>
      </c>
      <c r="D585">
        <v>62</v>
      </c>
      <c r="E585">
        <v>13</v>
      </c>
      <c r="F585">
        <v>2</v>
      </c>
      <c r="G585">
        <v>1</v>
      </c>
      <c r="H585">
        <v>2</v>
      </c>
      <c r="I585">
        <v>0</v>
      </c>
      <c r="J585">
        <v>3</v>
      </c>
      <c r="L585">
        <v>2</v>
      </c>
      <c r="M585">
        <v>10</v>
      </c>
      <c r="N585">
        <v>2</v>
      </c>
      <c r="O585">
        <v>5</v>
      </c>
      <c r="P585">
        <v>1</v>
      </c>
      <c r="Q585">
        <v>7</v>
      </c>
      <c r="R585">
        <v>1</v>
      </c>
      <c r="S585">
        <v>7</v>
      </c>
      <c r="T585">
        <v>5</v>
      </c>
      <c r="U585">
        <v>7</v>
      </c>
      <c r="V585">
        <v>1</v>
      </c>
      <c r="W585">
        <v>7</v>
      </c>
      <c r="X585">
        <v>1</v>
      </c>
      <c r="Y585">
        <v>2010</v>
      </c>
      <c r="Z585">
        <v>2</v>
      </c>
      <c r="AA585">
        <v>10</v>
      </c>
      <c r="AE585">
        <v>2</v>
      </c>
      <c r="AF585">
        <v>2</v>
      </c>
      <c r="AG585">
        <v>2</v>
      </c>
      <c r="AH585">
        <v>2</v>
      </c>
      <c r="AN585">
        <v>1</v>
      </c>
      <c r="AO585">
        <v>2</v>
      </c>
      <c r="AP585">
        <v>1</v>
      </c>
      <c r="AT585">
        <v>1</v>
      </c>
      <c r="AV585">
        <v>1</v>
      </c>
      <c r="BA585">
        <v>1</v>
      </c>
      <c r="BE585" t="s">
        <v>63</v>
      </c>
      <c r="BF585">
        <f>VLOOKUP($C585,'TIPI Scoring'!$C$1:$AB$1213,22,FALSE)</f>
        <v>4</v>
      </c>
      <c r="BG585">
        <f>VLOOKUP($C585,'TIPI Scoring'!$C$1:$AB$1213,23,FALSE)</f>
        <v>7</v>
      </c>
      <c r="BH585">
        <f>VLOOKUP($C585,'TIPI Scoring'!$C$1:$AB$1213,24,FALSE)</f>
        <v>7</v>
      </c>
      <c r="BI585">
        <f>VLOOKUP($C585,'TIPI Scoring'!$C$1:$AB$1213,25,FALSE)</f>
        <v>7</v>
      </c>
      <c r="BJ585">
        <f>VLOOKUP($C585,'TIPI Scoring'!$C$1:$AB$1213,26,FALSE)</f>
        <v>7</v>
      </c>
      <c r="BK585" t="s">
        <v>1651</v>
      </c>
      <c r="BL585" t="s">
        <v>1648</v>
      </c>
      <c r="BM585" t="s">
        <v>1648</v>
      </c>
      <c r="BN585" t="s">
        <v>1648</v>
      </c>
      <c r="BO585" t="s">
        <v>1648</v>
      </c>
      <c r="BP585">
        <v>8</v>
      </c>
    </row>
    <row r="586" spans="1:68" x14ac:dyDescent="0.2">
      <c r="A586">
        <v>585</v>
      </c>
      <c r="B586" s="2">
        <v>44096.738402777781</v>
      </c>
      <c r="C586" t="s">
        <v>766</v>
      </c>
      <c r="D586">
        <v>34</v>
      </c>
      <c r="E586">
        <v>10</v>
      </c>
      <c r="F586">
        <v>2</v>
      </c>
      <c r="G586">
        <v>1</v>
      </c>
      <c r="H586">
        <v>2</v>
      </c>
      <c r="I586">
        <v>3</v>
      </c>
      <c r="J586">
        <v>1</v>
      </c>
      <c r="L586">
        <v>1</v>
      </c>
      <c r="M586">
        <v>3</v>
      </c>
      <c r="N586">
        <v>2</v>
      </c>
      <c r="O586">
        <v>6</v>
      </c>
      <c r="P586">
        <v>1</v>
      </c>
      <c r="Q586">
        <v>7</v>
      </c>
      <c r="R586">
        <v>5</v>
      </c>
      <c r="S586">
        <v>7</v>
      </c>
      <c r="T586">
        <v>1</v>
      </c>
      <c r="U586">
        <v>7</v>
      </c>
      <c r="V586">
        <v>1</v>
      </c>
      <c r="W586">
        <v>4</v>
      </c>
      <c r="X586">
        <v>5</v>
      </c>
      <c r="Y586">
        <v>2016</v>
      </c>
      <c r="Z586">
        <v>1</v>
      </c>
      <c r="AA586">
        <v>1</v>
      </c>
      <c r="AE586">
        <v>2</v>
      </c>
      <c r="AF586">
        <v>2</v>
      </c>
      <c r="AG586">
        <v>2</v>
      </c>
      <c r="AH586">
        <v>2</v>
      </c>
      <c r="AI586">
        <v>1</v>
      </c>
      <c r="AJ586">
        <v>1</v>
      </c>
      <c r="AO586">
        <v>5</v>
      </c>
      <c r="AR586">
        <v>1</v>
      </c>
      <c r="AU586">
        <v>1</v>
      </c>
      <c r="AX586">
        <v>1</v>
      </c>
      <c r="AZ586">
        <v>1</v>
      </c>
      <c r="BC586">
        <v>1</v>
      </c>
      <c r="BE586" t="s">
        <v>61</v>
      </c>
      <c r="BF586">
        <f>VLOOKUP($C586,'TIPI Scoring'!$C$1:$AB$1213,22,FALSE)</f>
        <v>6.5</v>
      </c>
      <c r="BG586">
        <f>VLOOKUP($C586,'TIPI Scoring'!$C$1:$AB$1213,23,FALSE)</f>
        <v>7</v>
      </c>
      <c r="BH586">
        <f>VLOOKUP($C586,'TIPI Scoring'!$C$1:$AB$1213,24,FALSE)</f>
        <v>7</v>
      </c>
      <c r="BI586">
        <f>VLOOKUP($C586,'TIPI Scoring'!$C$1:$AB$1213,25,FALSE)</f>
        <v>3.5</v>
      </c>
      <c r="BJ586">
        <f>VLOOKUP($C586,'TIPI Scoring'!$C$1:$AB$1213,26,FALSE)</f>
        <v>5</v>
      </c>
      <c r="BK586" t="s">
        <v>1648</v>
      </c>
      <c r="BL586" t="s">
        <v>1648</v>
      </c>
      <c r="BM586" t="s">
        <v>1648</v>
      </c>
      <c r="BN586" t="s">
        <v>1651</v>
      </c>
      <c r="BO586" t="s">
        <v>1651</v>
      </c>
      <c r="BP586">
        <v>6</v>
      </c>
    </row>
    <row r="587" spans="1:68" x14ac:dyDescent="0.2">
      <c r="A587">
        <v>586</v>
      </c>
      <c r="B587" s="2">
        <v>44096.742245370369</v>
      </c>
      <c r="C587" t="s">
        <v>767</v>
      </c>
      <c r="D587">
        <v>58</v>
      </c>
      <c r="E587">
        <v>36</v>
      </c>
      <c r="F587">
        <v>1</v>
      </c>
      <c r="G587">
        <v>1</v>
      </c>
      <c r="H587">
        <v>1</v>
      </c>
      <c r="I587">
        <v>0</v>
      </c>
      <c r="J587">
        <v>1</v>
      </c>
      <c r="L587">
        <v>1</v>
      </c>
      <c r="M587">
        <v>24</v>
      </c>
      <c r="N587">
        <v>2</v>
      </c>
      <c r="O587">
        <v>4</v>
      </c>
      <c r="P587">
        <v>5</v>
      </c>
      <c r="Q587">
        <v>7</v>
      </c>
      <c r="R587">
        <v>5</v>
      </c>
      <c r="S587">
        <v>2</v>
      </c>
      <c r="T587">
        <v>7</v>
      </c>
      <c r="U587">
        <v>6</v>
      </c>
      <c r="V587">
        <v>4</v>
      </c>
      <c r="W587">
        <v>2</v>
      </c>
      <c r="X587">
        <v>1</v>
      </c>
      <c r="Y587">
        <v>2019</v>
      </c>
      <c r="Z587">
        <v>4</v>
      </c>
      <c r="AA587">
        <v>13</v>
      </c>
      <c r="AD587" t="s">
        <v>768</v>
      </c>
      <c r="AE587">
        <v>2</v>
      </c>
      <c r="AF587">
        <v>2</v>
      </c>
      <c r="AG587">
        <v>2</v>
      </c>
      <c r="AH587">
        <v>2</v>
      </c>
      <c r="AN587">
        <v>1</v>
      </c>
      <c r="AO587">
        <v>5</v>
      </c>
      <c r="AT587">
        <v>1</v>
      </c>
      <c r="AV587">
        <v>1</v>
      </c>
      <c r="AY587">
        <v>1</v>
      </c>
      <c r="BD587">
        <v>1</v>
      </c>
      <c r="BE587" t="s">
        <v>61</v>
      </c>
      <c r="BF587">
        <f>VLOOKUP($C587,'TIPI Scoring'!$C$1:$AB$1213,22,FALSE)</f>
        <v>2.5</v>
      </c>
      <c r="BG587">
        <f>VLOOKUP($C587,'TIPI Scoring'!$C$1:$AB$1213,23,FALSE)</f>
        <v>4.5</v>
      </c>
      <c r="BH587">
        <f>VLOOKUP($C587,'TIPI Scoring'!$C$1:$AB$1213,24,FALSE)</f>
        <v>5.5</v>
      </c>
      <c r="BI587">
        <f>VLOOKUP($C587,'TIPI Scoring'!$C$1:$AB$1213,25,FALSE)</f>
        <v>2.5</v>
      </c>
      <c r="BJ587">
        <f>VLOOKUP($C587,'TIPI Scoring'!$C$1:$AB$1213,26,FALSE)</f>
        <v>4.5</v>
      </c>
      <c r="BK587" t="s">
        <v>1649</v>
      </c>
      <c r="BL587" t="s">
        <v>1651</v>
      </c>
      <c r="BM587" t="s">
        <v>1650</v>
      </c>
      <c r="BN587" t="s">
        <v>1649</v>
      </c>
      <c r="BO587" t="s">
        <v>1651</v>
      </c>
      <c r="BP587">
        <v>5</v>
      </c>
    </row>
    <row r="588" spans="1:68" x14ac:dyDescent="0.2">
      <c r="A588">
        <v>587</v>
      </c>
      <c r="B588" s="2">
        <v>44096.74759259259</v>
      </c>
      <c r="C588" t="s">
        <v>769</v>
      </c>
      <c r="D588">
        <v>53</v>
      </c>
      <c r="E588">
        <v>35</v>
      </c>
      <c r="F588">
        <v>1</v>
      </c>
      <c r="G588">
        <v>1</v>
      </c>
      <c r="H588">
        <v>2</v>
      </c>
      <c r="I588">
        <v>0</v>
      </c>
      <c r="J588">
        <v>1</v>
      </c>
      <c r="L588">
        <v>1</v>
      </c>
      <c r="M588">
        <v>20</v>
      </c>
      <c r="N588">
        <v>2</v>
      </c>
      <c r="O588">
        <v>7</v>
      </c>
      <c r="P588">
        <v>1</v>
      </c>
      <c r="Q588">
        <v>7</v>
      </c>
      <c r="R588">
        <v>1</v>
      </c>
      <c r="S588">
        <v>7</v>
      </c>
      <c r="T588">
        <v>1</v>
      </c>
      <c r="U588">
        <v>7</v>
      </c>
      <c r="V588">
        <v>1</v>
      </c>
      <c r="W588">
        <v>7</v>
      </c>
      <c r="X588">
        <v>1</v>
      </c>
      <c r="Y588">
        <v>2000</v>
      </c>
      <c r="Z588">
        <v>1</v>
      </c>
      <c r="AA588">
        <v>7</v>
      </c>
      <c r="AE588">
        <v>2</v>
      </c>
      <c r="AF588">
        <v>2</v>
      </c>
      <c r="AG588">
        <v>2</v>
      </c>
      <c r="AH588">
        <v>2</v>
      </c>
      <c r="AN588">
        <v>1</v>
      </c>
      <c r="AO588">
        <v>4</v>
      </c>
      <c r="AP588">
        <v>1</v>
      </c>
      <c r="AT588">
        <v>1</v>
      </c>
      <c r="AU588">
        <v>1</v>
      </c>
      <c r="AZ588">
        <v>1</v>
      </c>
      <c r="BE588" t="s">
        <v>63</v>
      </c>
      <c r="BF588">
        <f>VLOOKUP($C588,'TIPI Scoring'!$C$1:$AB$1213,22,FALSE)</f>
        <v>7</v>
      </c>
      <c r="BG588">
        <f>VLOOKUP($C588,'TIPI Scoring'!$C$1:$AB$1213,23,FALSE)</f>
        <v>7</v>
      </c>
      <c r="BH588">
        <f>VLOOKUP($C588,'TIPI Scoring'!$C$1:$AB$1213,24,FALSE)</f>
        <v>7</v>
      </c>
      <c r="BI588">
        <f>VLOOKUP($C588,'TIPI Scoring'!$C$1:$AB$1213,25,FALSE)</f>
        <v>7</v>
      </c>
      <c r="BJ588">
        <f>VLOOKUP($C588,'TIPI Scoring'!$C$1:$AB$1213,26,FALSE)</f>
        <v>7</v>
      </c>
      <c r="BK588" t="s">
        <v>1648</v>
      </c>
      <c r="BL588" t="s">
        <v>1648</v>
      </c>
      <c r="BM588" t="s">
        <v>1648</v>
      </c>
      <c r="BN588" t="s">
        <v>1648</v>
      </c>
      <c r="BO588" t="s">
        <v>1648</v>
      </c>
      <c r="BP588">
        <v>4</v>
      </c>
    </row>
    <row r="589" spans="1:68" x14ac:dyDescent="0.2">
      <c r="A589">
        <v>588</v>
      </c>
      <c r="B589" s="2">
        <v>44096.748495370368</v>
      </c>
      <c r="C589" t="s">
        <v>770</v>
      </c>
      <c r="D589">
        <v>40</v>
      </c>
      <c r="E589">
        <v>5</v>
      </c>
      <c r="F589">
        <v>1</v>
      </c>
      <c r="G589">
        <v>1</v>
      </c>
      <c r="H589">
        <v>1</v>
      </c>
      <c r="I589">
        <v>0</v>
      </c>
      <c r="J589">
        <v>1</v>
      </c>
      <c r="L589">
        <v>1</v>
      </c>
      <c r="M589">
        <v>6</v>
      </c>
      <c r="N589">
        <v>2</v>
      </c>
      <c r="O589">
        <v>2</v>
      </c>
      <c r="P589">
        <v>2</v>
      </c>
      <c r="Q589">
        <v>5</v>
      </c>
      <c r="R589">
        <v>2</v>
      </c>
      <c r="S589">
        <v>4</v>
      </c>
      <c r="T589">
        <v>5</v>
      </c>
      <c r="U589">
        <v>6</v>
      </c>
      <c r="V589">
        <v>2</v>
      </c>
      <c r="W589">
        <v>6</v>
      </c>
      <c r="X589">
        <v>5</v>
      </c>
      <c r="Y589">
        <v>2013</v>
      </c>
      <c r="Z589">
        <v>2</v>
      </c>
      <c r="AA589">
        <v>14</v>
      </c>
      <c r="AE589">
        <v>2</v>
      </c>
      <c r="AF589">
        <v>2</v>
      </c>
      <c r="AG589">
        <v>2</v>
      </c>
      <c r="AH589">
        <v>2</v>
      </c>
      <c r="AN589">
        <v>1</v>
      </c>
      <c r="AO589">
        <v>5</v>
      </c>
      <c r="AQ589">
        <v>1</v>
      </c>
      <c r="AV589">
        <v>1</v>
      </c>
      <c r="AX589">
        <v>1</v>
      </c>
      <c r="AZ589">
        <v>1</v>
      </c>
      <c r="BC589">
        <v>1</v>
      </c>
      <c r="BE589" t="s">
        <v>66</v>
      </c>
      <c r="BF589">
        <f>VLOOKUP($C589,'TIPI Scoring'!$C$1:$AB$1213,22,FALSE)</f>
        <v>2.5</v>
      </c>
      <c r="BG589">
        <f>VLOOKUP($C589,'TIPI Scoring'!$C$1:$AB$1213,23,FALSE)</f>
        <v>6</v>
      </c>
      <c r="BH589">
        <f>VLOOKUP($C589,'TIPI Scoring'!$C$1:$AB$1213,24,FALSE)</f>
        <v>5.5</v>
      </c>
      <c r="BI589">
        <f>VLOOKUP($C589,'TIPI Scoring'!$C$1:$AB$1213,25,FALSE)</f>
        <v>6</v>
      </c>
      <c r="BJ589">
        <f>VLOOKUP($C589,'TIPI Scoring'!$C$1:$AB$1213,26,FALSE)</f>
        <v>3.5</v>
      </c>
      <c r="BK589" t="s">
        <v>1649</v>
      </c>
      <c r="BL589" t="s">
        <v>1650</v>
      </c>
      <c r="BM589" t="s">
        <v>1650</v>
      </c>
      <c r="BN589" t="s">
        <v>1650</v>
      </c>
      <c r="BO589" t="s">
        <v>1649</v>
      </c>
      <c r="BP589">
        <v>2</v>
      </c>
    </row>
    <row r="590" spans="1:68" x14ac:dyDescent="0.2">
      <c r="A590">
        <v>589</v>
      </c>
      <c r="B590" s="2">
        <v>44096.748622685183</v>
      </c>
      <c r="C590" t="s">
        <v>771</v>
      </c>
      <c r="D590">
        <v>70</v>
      </c>
      <c r="E590">
        <v>4</v>
      </c>
      <c r="F590">
        <v>2</v>
      </c>
      <c r="G590">
        <v>1</v>
      </c>
      <c r="H590">
        <v>2</v>
      </c>
      <c r="I590">
        <v>0</v>
      </c>
      <c r="J590">
        <v>4</v>
      </c>
      <c r="L590">
        <v>1</v>
      </c>
      <c r="M590">
        <v>22</v>
      </c>
      <c r="N590">
        <v>2</v>
      </c>
      <c r="O590">
        <v>3</v>
      </c>
      <c r="P590">
        <v>4</v>
      </c>
      <c r="Q590">
        <v>6</v>
      </c>
      <c r="R590">
        <v>6</v>
      </c>
      <c r="S590">
        <v>5</v>
      </c>
      <c r="T590">
        <v>5</v>
      </c>
      <c r="U590">
        <v>5</v>
      </c>
      <c r="V590">
        <v>5</v>
      </c>
      <c r="W590">
        <v>6</v>
      </c>
      <c r="X590">
        <v>4</v>
      </c>
      <c r="Y590">
        <v>1997</v>
      </c>
      <c r="Z590">
        <v>1</v>
      </c>
      <c r="AA590">
        <v>14</v>
      </c>
      <c r="AE590">
        <v>2</v>
      </c>
      <c r="AF590">
        <v>2</v>
      </c>
      <c r="AG590">
        <v>2</v>
      </c>
      <c r="AH590">
        <v>2</v>
      </c>
      <c r="AI590">
        <v>1</v>
      </c>
      <c r="AM590">
        <v>1</v>
      </c>
      <c r="AO590">
        <v>4</v>
      </c>
      <c r="AP590">
        <v>1</v>
      </c>
      <c r="AV590">
        <v>1</v>
      </c>
      <c r="AX590">
        <v>1</v>
      </c>
      <c r="BD590">
        <v>1</v>
      </c>
      <c r="BE590" t="s">
        <v>61</v>
      </c>
      <c r="BF590">
        <f>VLOOKUP($C590,'TIPI Scoring'!$C$1:$AB$1213,22,FALSE)</f>
        <v>3</v>
      </c>
      <c r="BG590">
        <f>VLOOKUP($C590,'TIPI Scoring'!$C$1:$AB$1213,23,FALSE)</f>
        <v>4.5</v>
      </c>
      <c r="BH590">
        <f>VLOOKUP($C590,'TIPI Scoring'!$C$1:$AB$1213,24,FALSE)</f>
        <v>4.5</v>
      </c>
      <c r="BI590">
        <f>VLOOKUP($C590,'TIPI Scoring'!$C$1:$AB$1213,25,FALSE)</f>
        <v>4</v>
      </c>
      <c r="BJ590">
        <f>VLOOKUP($C590,'TIPI Scoring'!$C$1:$AB$1213,26,FALSE)</f>
        <v>4.5</v>
      </c>
      <c r="BK590" t="s">
        <v>1651</v>
      </c>
      <c r="BL590" t="s">
        <v>1651</v>
      </c>
      <c r="BM590" t="s">
        <v>1651</v>
      </c>
      <c r="BN590" t="s">
        <v>1651</v>
      </c>
      <c r="BO590" t="s">
        <v>1651</v>
      </c>
      <c r="BP590">
        <v>1</v>
      </c>
    </row>
    <row r="591" spans="1:68" x14ac:dyDescent="0.2">
      <c r="A591">
        <v>590</v>
      </c>
      <c r="B591" s="2">
        <v>44096.748981481483</v>
      </c>
      <c r="C591" t="s">
        <v>772</v>
      </c>
      <c r="D591">
        <v>74</v>
      </c>
      <c r="E591">
        <v>47</v>
      </c>
      <c r="F591">
        <v>1</v>
      </c>
      <c r="G591">
        <v>1</v>
      </c>
      <c r="H591">
        <v>1</v>
      </c>
      <c r="I591">
        <v>0</v>
      </c>
      <c r="J591">
        <v>4</v>
      </c>
      <c r="L591">
        <v>1</v>
      </c>
      <c r="M591">
        <v>42</v>
      </c>
      <c r="N591">
        <v>1</v>
      </c>
      <c r="O591">
        <v>3</v>
      </c>
      <c r="P591">
        <v>2</v>
      </c>
      <c r="Q591">
        <v>6</v>
      </c>
      <c r="R591">
        <v>2</v>
      </c>
      <c r="S591">
        <v>4</v>
      </c>
      <c r="T591">
        <v>5</v>
      </c>
      <c r="U591">
        <v>6</v>
      </c>
      <c r="V591">
        <v>4</v>
      </c>
      <c r="W591">
        <v>6</v>
      </c>
      <c r="X591">
        <v>4</v>
      </c>
      <c r="Y591">
        <v>2020</v>
      </c>
      <c r="Z591">
        <v>3</v>
      </c>
      <c r="AA591">
        <v>13</v>
      </c>
      <c r="AD591" t="s">
        <v>773</v>
      </c>
      <c r="AE591">
        <v>2</v>
      </c>
      <c r="AF591">
        <v>2</v>
      </c>
      <c r="AG591">
        <v>2</v>
      </c>
      <c r="AH591">
        <v>2</v>
      </c>
      <c r="AI591">
        <v>1</v>
      </c>
      <c r="AJ591">
        <v>1</v>
      </c>
      <c r="AO591">
        <v>3</v>
      </c>
      <c r="AP591">
        <v>1</v>
      </c>
      <c r="AX591">
        <v>1</v>
      </c>
      <c r="AY591">
        <v>1</v>
      </c>
      <c r="BD591">
        <v>1</v>
      </c>
      <c r="BE591" t="s">
        <v>66</v>
      </c>
      <c r="BF591">
        <f>VLOOKUP($C591,'TIPI Scoring'!$C$1:$AB$1213,22,FALSE)</f>
        <v>3</v>
      </c>
      <c r="BG591">
        <f>VLOOKUP($C591,'TIPI Scoring'!$C$1:$AB$1213,23,FALSE)</f>
        <v>6</v>
      </c>
      <c r="BH591">
        <f>VLOOKUP($C591,'TIPI Scoring'!$C$1:$AB$1213,24,FALSE)</f>
        <v>5</v>
      </c>
      <c r="BI591">
        <f>VLOOKUP($C591,'TIPI Scoring'!$C$1:$AB$1213,25,FALSE)</f>
        <v>6</v>
      </c>
      <c r="BJ591">
        <f>VLOOKUP($C591,'TIPI Scoring'!$C$1:$AB$1213,26,FALSE)</f>
        <v>4</v>
      </c>
      <c r="BK591" t="s">
        <v>1651</v>
      </c>
      <c r="BL591" t="s">
        <v>1650</v>
      </c>
      <c r="BM591" t="s">
        <v>1651</v>
      </c>
      <c r="BN591" t="s">
        <v>1650</v>
      </c>
      <c r="BO591" t="s">
        <v>1649</v>
      </c>
      <c r="BP591">
        <v>2</v>
      </c>
    </row>
    <row r="592" spans="1:68" x14ac:dyDescent="0.2">
      <c r="A592">
        <v>591</v>
      </c>
      <c r="B592" s="2">
        <v>44096.752106481479</v>
      </c>
      <c r="C592" t="s">
        <v>774</v>
      </c>
      <c r="D592">
        <v>74</v>
      </c>
      <c r="E592">
        <v>44</v>
      </c>
      <c r="F592">
        <v>1</v>
      </c>
      <c r="G592">
        <v>1</v>
      </c>
      <c r="H592">
        <v>1</v>
      </c>
      <c r="I592">
        <v>0</v>
      </c>
      <c r="J592">
        <v>4</v>
      </c>
      <c r="L592">
        <v>2</v>
      </c>
      <c r="M592">
        <v>16</v>
      </c>
      <c r="N592">
        <v>2</v>
      </c>
      <c r="O592">
        <v>4</v>
      </c>
      <c r="P592">
        <v>1</v>
      </c>
      <c r="Q592">
        <v>6</v>
      </c>
      <c r="R592">
        <v>5</v>
      </c>
      <c r="S592">
        <v>4</v>
      </c>
      <c r="T592">
        <v>7</v>
      </c>
      <c r="U592">
        <v>7</v>
      </c>
      <c r="V592">
        <v>1</v>
      </c>
      <c r="W592">
        <v>7</v>
      </c>
      <c r="X592">
        <v>5</v>
      </c>
      <c r="Y592">
        <v>2004</v>
      </c>
      <c r="Z592">
        <v>2</v>
      </c>
      <c r="AA592">
        <v>1</v>
      </c>
      <c r="AE592">
        <v>2</v>
      </c>
      <c r="AF592">
        <v>2</v>
      </c>
      <c r="AG592">
        <v>2</v>
      </c>
      <c r="AH592">
        <v>2</v>
      </c>
      <c r="AN592">
        <v>1</v>
      </c>
      <c r="AO592">
        <v>6</v>
      </c>
      <c r="AP592">
        <v>1</v>
      </c>
      <c r="AX592">
        <v>1</v>
      </c>
      <c r="AY592">
        <v>1</v>
      </c>
      <c r="BD592">
        <v>1</v>
      </c>
      <c r="BE592" t="s">
        <v>66</v>
      </c>
      <c r="BF592">
        <f>VLOOKUP($C592,'TIPI Scoring'!$C$1:$AB$1213,22,FALSE)</f>
        <v>2.5</v>
      </c>
      <c r="BG592">
        <f>VLOOKUP($C592,'TIPI Scoring'!$C$1:$AB$1213,23,FALSE)</f>
        <v>7</v>
      </c>
      <c r="BH592">
        <f>VLOOKUP($C592,'TIPI Scoring'!$C$1:$AB$1213,24,FALSE)</f>
        <v>6.5</v>
      </c>
      <c r="BI592">
        <f>VLOOKUP($C592,'TIPI Scoring'!$C$1:$AB$1213,25,FALSE)</f>
        <v>5</v>
      </c>
      <c r="BJ592">
        <f>VLOOKUP($C592,'TIPI Scoring'!$C$1:$AB$1213,26,FALSE)</f>
        <v>3.5</v>
      </c>
      <c r="BK592" t="s">
        <v>1649</v>
      </c>
      <c r="BL592" t="s">
        <v>1648</v>
      </c>
      <c r="BM592" t="s">
        <v>1650</v>
      </c>
      <c r="BN592" t="s">
        <v>1650</v>
      </c>
      <c r="BO592" t="s">
        <v>1649</v>
      </c>
      <c r="BP592">
        <v>2</v>
      </c>
    </row>
    <row r="593" spans="1:68" x14ac:dyDescent="0.2">
      <c r="A593">
        <v>592</v>
      </c>
      <c r="B593" s="2">
        <v>44096.756249999999</v>
      </c>
      <c r="C593" t="s">
        <v>775</v>
      </c>
      <c r="D593">
        <v>68</v>
      </c>
      <c r="E593">
        <v>25</v>
      </c>
      <c r="F593">
        <v>1</v>
      </c>
      <c r="G593">
        <v>1</v>
      </c>
      <c r="H593">
        <v>2</v>
      </c>
      <c r="I593">
        <v>0</v>
      </c>
      <c r="J593">
        <v>2</v>
      </c>
      <c r="L593">
        <v>1</v>
      </c>
      <c r="M593">
        <v>18</v>
      </c>
      <c r="N593">
        <v>2</v>
      </c>
      <c r="O593">
        <v>3</v>
      </c>
      <c r="P593">
        <v>3</v>
      </c>
      <c r="Q593">
        <v>7</v>
      </c>
      <c r="R593">
        <v>5</v>
      </c>
      <c r="S593">
        <v>5</v>
      </c>
      <c r="T593">
        <v>2</v>
      </c>
      <c r="U593">
        <v>7</v>
      </c>
      <c r="V593">
        <v>1</v>
      </c>
      <c r="W593">
        <v>5</v>
      </c>
      <c r="X593">
        <v>1</v>
      </c>
      <c r="Y593">
        <v>2008</v>
      </c>
      <c r="Z593">
        <v>1</v>
      </c>
      <c r="AA593">
        <v>13</v>
      </c>
      <c r="AD593" t="s">
        <v>776</v>
      </c>
      <c r="AE593">
        <v>2</v>
      </c>
      <c r="AF593">
        <v>2</v>
      </c>
      <c r="AG593">
        <v>2</v>
      </c>
      <c r="AH593">
        <v>2</v>
      </c>
      <c r="AM593">
        <v>1</v>
      </c>
      <c r="AO593">
        <v>6</v>
      </c>
      <c r="AX593">
        <v>1</v>
      </c>
      <c r="BD593">
        <v>1</v>
      </c>
      <c r="BE593" t="s">
        <v>63</v>
      </c>
      <c r="BF593">
        <f>VLOOKUP($C593,'TIPI Scoring'!$C$1:$AB$1213,22,FALSE)</f>
        <v>4.5</v>
      </c>
      <c r="BG593">
        <f>VLOOKUP($C593,'TIPI Scoring'!$C$1:$AB$1213,23,FALSE)</f>
        <v>6</v>
      </c>
      <c r="BH593">
        <f>VLOOKUP($C593,'TIPI Scoring'!$C$1:$AB$1213,24,FALSE)</f>
        <v>7</v>
      </c>
      <c r="BI593">
        <f>VLOOKUP($C593,'TIPI Scoring'!$C$1:$AB$1213,25,FALSE)</f>
        <v>4</v>
      </c>
      <c r="BJ593">
        <f>VLOOKUP($C593,'TIPI Scoring'!$C$1:$AB$1213,26,FALSE)</f>
        <v>6</v>
      </c>
      <c r="BK593" t="s">
        <v>1650</v>
      </c>
      <c r="BL593" t="s">
        <v>1650</v>
      </c>
      <c r="BM593" t="s">
        <v>1648</v>
      </c>
      <c r="BN593" t="s">
        <v>1651</v>
      </c>
      <c r="BO593" t="s">
        <v>1650</v>
      </c>
      <c r="BP593">
        <v>6</v>
      </c>
    </row>
    <row r="594" spans="1:68" x14ac:dyDescent="0.2">
      <c r="A594">
        <v>593</v>
      </c>
      <c r="B594" s="2">
        <v>44096.757199074076</v>
      </c>
      <c r="C594" t="s">
        <v>777</v>
      </c>
      <c r="D594">
        <v>37</v>
      </c>
      <c r="E594">
        <v>3</v>
      </c>
      <c r="F594">
        <v>1</v>
      </c>
      <c r="G594">
        <v>1</v>
      </c>
      <c r="H594">
        <v>2</v>
      </c>
      <c r="I594">
        <v>2</v>
      </c>
      <c r="J594">
        <v>1</v>
      </c>
      <c r="L594">
        <v>1</v>
      </c>
      <c r="M594">
        <v>5</v>
      </c>
      <c r="N594">
        <v>2</v>
      </c>
      <c r="O594">
        <v>4</v>
      </c>
      <c r="P594">
        <v>1</v>
      </c>
      <c r="Q594">
        <v>7</v>
      </c>
      <c r="R594">
        <v>2</v>
      </c>
      <c r="S594">
        <v>7</v>
      </c>
      <c r="T594">
        <v>4</v>
      </c>
      <c r="U594">
        <v>5</v>
      </c>
      <c r="V594">
        <v>1</v>
      </c>
      <c r="W594">
        <v>6</v>
      </c>
      <c r="X594">
        <v>4</v>
      </c>
      <c r="Y594">
        <v>2019</v>
      </c>
      <c r="Z594">
        <v>1</v>
      </c>
      <c r="AA594">
        <v>10</v>
      </c>
      <c r="AE594">
        <v>3</v>
      </c>
      <c r="AF594">
        <v>1</v>
      </c>
      <c r="AG594">
        <v>2</v>
      </c>
      <c r="AH594">
        <v>2</v>
      </c>
      <c r="AM594">
        <v>1</v>
      </c>
      <c r="AO594">
        <v>3</v>
      </c>
      <c r="AR594">
        <v>1</v>
      </c>
      <c r="AV594">
        <v>1</v>
      </c>
      <c r="AW594">
        <v>1</v>
      </c>
      <c r="AZ594">
        <v>1</v>
      </c>
      <c r="BE594" t="s">
        <v>66</v>
      </c>
      <c r="BF594">
        <f>VLOOKUP($C594,'TIPI Scoring'!$C$1:$AB$1213,22,FALSE)</f>
        <v>4</v>
      </c>
      <c r="BG594">
        <f>VLOOKUP($C594,'TIPI Scoring'!$C$1:$AB$1213,23,FALSE)</f>
        <v>6</v>
      </c>
      <c r="BH594">
        <f>VLOOKUP($C594,'TIPI Scoring'!$C$1:$AB$1213,24,FALSE)</f>
        <v>7</v>
      </c>
      <c r="BI594">
        <f>VLOOKUP($C594,'TIPI Scoring'!$C$1:$AB$1213,25,FALSE)</f>
        <v>6</v>
      </c>
      <c r="BJ594">
        <f>VLOOKUP($C594,'TIPI Scoring'!$C$1:$AB$1213,26,FALSE)</f>
        <v>5.5</v>
      </c>
      <c r="BK594" t="s">
        <v>1651</v>
      </c>
      <c r="BL594" t="s">
        <v>1650</v>
      </c>
      <c r="BM594" t="s">
        <v>1648</v>
      </c>
      <c r="BN594" t="s">
        <v>1650</v>
      </c>
      <c r="BO594" t="s">
        <v>1650</v>
      </c>
      <c r="BP594">
        <v>8</v>
      </c>
    </row>
    <row r="595" spans="1:68" x14ac:dyDescent="0.2">
      <c r="A595">
        <v>594</v>
      </c>
      <c r="B595" s="2">
        <v>44096.7578125</v>
      </c>
      <c r="C595" t="s">
        <v>778</v>
      </c>
      <c r="D595">
        <v>75</v>
      </c>
      <c r="E595">
        <v>32</v>
      </c>
      <c r="F595">
        <v>1</v>
      </c>
      <c r="G595">
        <v>1</v>
      </c>
      <c r="H595">
        <v>2</v>
      </c>
      <c r="I595">
        <v>0</v>
      </c>
      <c r="J595">
        <v>4</v>
      </c>
      <c r="L595">
        <v>2</v>
      </c>
      <c r="M595">
        <v>30</v>
      </c>
      <c r="N595">
        <v>2</v>
      </c>
      <c r="O595">
        <v>4</v>
      </c>
      <c r="P595">
        <v>4</v>
      </c>
      <c r="Q595">
        <v>4</v>
      </c>
      <c r="R595">
        <v>4</v>
      </c>
      <c r="S595">
        <v>4</v>
      </c>
      <c r="T595">
        <v>4</v>
      </c>
      <c r="U595">
        <v>4</v>
      </c>
      <c r="V595">
        <v>4</v>
      </c>
      <c r="W595">
        <v>4</v>
      </c>
      <c r="X595">
        <v>4</v>
      </c>
      <c r="Y595">
        <v>1990</v>
      </c>
      <c r="Z595">
        <v>2</v>
      </c>
      <c r="AA595">
        <v>3</v>
      </c>
      <c r="AE595">
        <v>2</v>
      </c>
      <c r="AF595">
        <v>2</v>
      </c>
      <c r="AG595">
        <v>2</v>
      </c>
      <c r="AH595">
        <v>2</v>
      </c>
      <c r="AN595">
        <v>1</v>
      </c>
      <c r="AO595">
        <v>3</v>
      </c>
      <c r="AU595">
        <v>1</v>
      </c>
      <c r="AV595">
        <v>1</v>
      </c>
      <c r="AX595">
        <v>1</v>
      </c>
      <c r="BD595">
        <v>1</v>
      </c>
      <c r="BE595" t="s">
        <v>58</v>
      </c>
      <c r="BF595">
        <f>VLOOKUP($C595,'TIPI Scoring'!$C$1:$AB$1213,22,FALSE)</f>
        <v>4</v>
      </c>
      <c r="BG595">
        <f>VLOOKUP($C595,'TIPI Scoring'!$C$1:$AB$1213,23,FALSE)</f>
        <v>4</v>
      </c>
      <c r="BH595">
        <f>VLOOKUP($C595,'TIPI Scoring'!$C$1:$AB$1213,24,FALSE)</f>
        <v>4</v>
      </c>
      <c r="BI595">
        <f>VLOOKUP($C595,'TIPI Scoring'!$C$1:$AB$1213,25,FALSE)</f>
        <v>4</v>
      </c>
      <c r="BJ595">
        <f>VLOOKUP($C595,'TIPI Scoring'!$C$1:$AB$1213,26,FALSE)</f>
        <v>4</v>
      </c>
      <c r="BK595" t="s">
        <v>1651</v>
      </c>
      <c r="BL595" t="s">
        <v>1649</v>
      </c>
      <c r="BM595" t="s">
        <v>1649</v>
      </c>
      <c r="BN595" t="s">
        <v>1651</v>
      </c>
      <c r="BO595" t="s">
        <v>1649</v>
      </c>
      <c r="BP595">
        <v>1</v>
      </c>
    </row>
    <row r="596" spans="1:68" x14ac:dyDescent="0.2">
      <c r="A596">
        <v>595</v>
      </c>
      <c r="B596" s="2">
        <v>44096.762812499997</v>
      </c>
      <c r="C596" t="s">
        <v>779</v>
      </c>
      <c r="D596">
        <v>73</v>
      </c>
      <c r="E596">
        <v>5</v>
      </c>
      <c r="F596">
        <v>1</v>
      </c>
      <c r="G596">
        <v>1</v>
      </c>
      <c r="H596">
        <v>1</v>
      </c>
      <c r="I596">
        <v>0</v>
      </c>
      <c r="J596">
        <v>4</v>
      </c>
      <c r="L596">
        <v>2</v>
      </c>
      <c r="M596">
        <v>44</v>
      </c>
      <c r="N596">
        <v>2</v>
      </c>
      <c r="O596">
        <v>1</v>
      </c>
      <c r="P596">
        <v>1</v>
      </c>
      <c r="Q596">
        <v>6</v>
      </c>
      <c r="R596">
        <v>5</v>
      </c>
      <c r="S596">
        <v>1</v>
      </c>
      <c r="T596">
        <v>7</v>
      </c>
      <c r="U596">
        <v>6</v>
      </c>
      <c r="V596">
        <v>5</v>
      </c>
      <c r="W596">
        <v>6</v>
      </c>
      <c r="X596">
        <v>7</v>
      </c>
      <c r="Y596">
        <v>2013</v>
      </c>
      <c r="Z596">
        <v>3</v>
      </c>
      <c r="AA596">
        <v>13</v>
      </c>
      <c r="AD596" t="s">
        <v>80</v>
      </c>
      <c r="AE596">
        <v>2</v>
      </c>
      <c r="AF596">
        <v>2</v>
      </c>
      <c r="AG596">
        <v>2</v>
      </c>
      <c r="AH596">
        <v>2</v>
      </c>
      <c r="AN596">
        <v>1</v>
      </c>
      <c r="AO596">
        <v>3</v>
      </c>
      <c r="AT596">
        <v>1</v>
      </c>
      <c r="AW596">
        <v>1</v>
      </c>
      <c r="AX596">
        <v>1</v>
      </c>
      <c r="BA596">
        <v>1</v>
      </c>
      <c r="BE596" t="s">
        <v>66</v>
      </c>
      <c r="BF596">
        <f>VLOOKUP($C596,'TIPI Scoring'!$C$1:$AB$1213,22,FALSE)</f>
        <v>1</v>
      </c>
      <c r="BG596">
        <f>VLOOKUP($C596,'TIPI Scoring'!$C$1:$AB$1213,23,FALSE)</f>
        <v>6.5</v>
      </c>
      <c r="BH596">
        <f>VLOOKUP($C596,'TIPI Scoring'!$C$1:$AB$1213,24,FALSE)</f>
        <v>4.5</v>
      </c>
      <c r="BI596">
        <f>VLOOKUP($C596,'TIPI Scoring'!$C$1:$AB$1213,25,FALSE)</f>
        <v>4.5</v>
      </c>
      <c r="BJ596">
        <f>VLOOKUP($C596,'TIPI Scoring'!$C$1:$AB$1213,26,FALSE)</f>
        <v>1</v>
      </c>
      <c r="BK596" t="s">
        <v>1649</v>
      </c>
      <c r="BL596" t="s">
        <v>1648</v>
      </c>
      <c r="BM596" t="s">
        <v>1651</v>
      </c>
      <c r="BN596" t="s">
        <v>1651</v>
      </c>
      <c r="BO596" t="s">
        <v>1649</v>
      </c>
      <c r="BP596">
        <v>5</v>
      </c>
    </row>
    <row r="597" spans="1:68" x14ac:dyDescent="0.2">
      <c r="A597">
        <v>596</v>
      </c>
      <c r="B597" s="2">
        <v>44096.763333333336</v>
      </c>
      <c r="C597" t="s">
        <v>780</v>
      </c>
      <c r="D597">
        <v>58</v>
      </c>
      <c r="E597">
        <v>10</v>
      </c>
      <c r="F597">
        <v>1</v>
      </c>
      <c r="G597">
        <v>1</v>
      </c>
      <c r="H597">
        <v>1</v>
      </c>
      <c r="I597">
        <v>0</v>
      </c>
      <c r="J597">
        <v>4</v>
      </c>
      <c r="L597">
        <v>1</v>
      </c>
      <c r="M597">
        <v>32</v>
      </c>
      <c r="N597">
        <v>2</v>
      </c>
      <c r="O597">
        <v>5</v>
      </c>
      <c r="P597">
        <v>2</v>
      </c>
      <c r="Q597">
        <v>7</v>
      </c>
      <c r="R597">
        <v>2</v>
      </c>
      <c r="S597">
        <v>5</v>
      </c>
      <c r="T597">
        <v>5</v>
      </c>
      <c r="U597">
        <v>5</v>
      </c>
      <c r="V597">
        <v>2</v>
      </c>
      <c r="W597">
        <v>6</v>
      </c>
      <c r="X597">
        <v>5</v>
      </c>
      <c r="Y597">
        <v>2008</v>
      </c>
      <c r="Z597">
        <v>3</v>
      </c>
      <c r="AA597">
        <v>13</v>
      </c>
      <c r="AD597" t="s">
        <v>781</v>
      </c>
      <c r="AE597">
        <v>2</v>
      </c>
      <c r="AF597">
        <v>2</v>
      </c>
      <c r="AG597">
        <v>2</v>
      </c>
      <c r="AH597">
        <v>2</v>
      </c>
      <c r="AI597">
        <v>1</v>
      </c>
      <c r="AM597">
        <v>1</v>
      </c>
      <c r="AO597">
        <v>3</v>
      </c>
      <c r="AT597">
        <v>1</v>
      </c>
      <c r="AV597">
        <v>1</v>
      </c>
      <c r="AX597">
        <v>1</v>
      </c>
      <c r="BD597">
        <v>1</v>
      </c>
      <c r="BE597" t="s">
        <v>61</v>
      </c>
      <c r="BF597">
        <f>VLOOKUP($C597,'TIPI Scoring'!$C$1:$AB$1213,22,FALSE)</f>
        <v>4</v>
      </c>
      <c r="BG597">
        <f>VLOOKUP($C597,'TIPI Scoring'!$C$1:$AB$1213,23,FALSE)</f>
        <v>5.5</v>
      </c>
      <c r="BH597">
        <f>VLOOKUP($C597,'TIPI Scoring'!$C$1:$AB$1213,24,FALSE)</f>
        <v>6.5</v>
      </c>
      <c r="BI597">
        <f>VLOOKUP($C597,'TIPI Scoring'!$C$1:$AB$1213,25,FALSE)</f>
        <v>6</v>
      </c>
      <c r="BJ597">
        <f>VLOOKUP($C597,'TIPI Scoring'!$C$1:$AB$1213,26,FALSE)</f>
        <v>4</v>
      </c>
      <c r="BK597" t="s">
        <v>1651</v>
      </c>
      <c r="BL597" t="s">
        <v>1650</v>
      </c>
      <c r="BM597" t="s">
        <v>1650</v>
      </c>
      <c r="BN597" t="s">
        <v>1650</v>
      </c>
      <c r="BO597" t="s">
        <v>1649</v>
      </c>
      <c r="BP597">
        <v>2</v>
      </c>
    </row>
    <row r="598" spans="1:68" x14ac:dyDescent="0.2">
      <c r="A598">
        <v>597</v>
      </c>
      <c r="B598" s="2">
        <v>44096.764618055553</v>
      </c>
      <c r="C598" t="s">
        <v>782</v>
      </c>
      <c r="D598">
        <v>31</v>
      </c>
      <c r="E598">
        <v>13</v>
      </c>
      <c r="F598">
        <v>2</v>
      </c>
      <c r="G598">
        <v>1</v>
      </c>
      <c r="H598">
        <v>1</v>
      </c>
      <c r="I598">
        <v>1</v>
      </c>
      <c r="J598">
        <v>2</v>
      </c>
      <c r="L598">
        <v>1</v>
      </c>
      <c r="M598">
        <v>0</v>
      </c>
      <c r="N598">
        <v>1</v>
      </c>
      <c r="O598">
        <v>4</v>
      </c>
      <c r="P598">
        <v>3</v>
      </c>
      <c r="Q598">
        <v>3</v>
      </c>
      <c r="R598">
        <v>5</v>
      </c>
      <c r="S598">
        <v>4</v>
      </c>
      <c r="T598">
        <v>3</v>
      </c>
      <c r="U598">
        <v>4</v>
      </c>
      <c r="V598">
        <v>4</v>
      </c>
      <c r="W598">
        <v>5</v>
      </c>
      <c r="X598">
        <v>4</v>
      </c>
      <c r="Y598">
        <v>2019</v>
      </c>
      <c r="Z598">
        <v>3</v>
      </c>
      <c r="AA598">
        <v>3</v>
      </c>
      <c r="AE598">
        <v>1</v>
      </c>
      <c r="AF598">
        <v>1</v>
      </c>
      <c r="AG598">
        <v>1</v>
      </c>
      <c r="AH598">
        <v>1</v>
      </c>
      <c r="AI598">
        <v>1</v>
      </c>
      <c r="AO598">
        <v>3</v>
      </c>
      <c r="AP598">
        <v>1</v>
      </c>
      <c r="AT598">
        <v>1</v>
      </c>
      <c r="AW598">
        <v>1</v>
      </c>
      <c r="BA598">
        <v>1</v>
      </c>
      <c r="BE598" t="s">
        <v>63</v>
      </c>
      <c r="BF598">
        <f>VLOOKUP($C598,'TIPI Scoring'!$C$1:$AB$1213,22,FALSE)</f>
        <v>4.5</v>
      </c>
      <c r="BG598">
        <f>VLOOKUP($C598,'TIPI Scoring'!$C$1:$AB$1213,23,FALSE)</f>
        <v>4.5</v>
      </c>
      <c r="BH598">
        <f>VLOOKUP($C598,'TIPI Scoring'!$C$1:$AB$1213,24,FALSE)</f>
        <v>3.5</v>
      </c>
      <c r="BI598">
        <f>VLOOKUP($C598,'TIPI Scoring'!$C$1:$AB$1213,25,FALSE)</f>
        <v>4</v>
      </c>
      <c r="BJ598">
        <f>VLOOKUP($C598,'TIPI Scoring'!$C$1:$AB$1213,26,FALSE)</f>
        <v>4</v>
      </c>
      <c r="BK598" t="s">
        <v>1650</v>
      </c>
      <c r="BL598" t="s">
        <v>1651</v>
      </c>
      <c r="BM598" t="s">
        <v>1649</v>
      </c>
      <c r="BN598" t="s">
        <v>1651</v>
      </c>
      <c r="BO598" t="s">
        <v>1649</v>
      </c>
      <c r="BP598">
        <v>1</v>
      </c>
    </row>
    <row r="599" spans="1:68" x14ac:dyDescent="0.2">
      <c r="A599">
        <v>598</v>
      </c>
      <c r="B599" s="2">
        <v>44096.764872685184</v>
      </c>
      <c r="C599" t="s">
        <v>783</v>
      </c>
      <c r="D599">
        <v>36</v>
      </c>
      <c r="E599">
        <v>33</v>
      </c>
      <c r="F599">
        <v>1</v>
      </c>
      <c r="G599">
        <v>1</v>
      </c>
      <c r="H599">
        <v>1</v>
      </c>
      <c r="I599">
        <v>0</v>
      </c>
      <c r="J599">
        <v>1</v>
      </c>
      <c r="L599">
        <v>2</v>
      </c>
      <c r="M599">
        <v>4</v>
      </c>
      <c r="N599">
        <v>2</v>
      </c>
      <c r="O599">
        <v>4</v>
      </c>
      <c r="P599">
        <v>4</v>
      </c>
      <c r="Q599">
        <v>4</v>
      </c>
      <c r="R599">
        <v>4</v>
      </c>
      <c r="S599">
        <v>4</v>
      </c>
      <c r="T599">
        <v>4</v>
      </c>
      <c r="U599">
        <v>4</v>
      </c>
      <c r="V599">
        <v>4</v>
      </c>
      <c r="W599">
        <v>4</v>
      </c>
      <c r="X599">
        <v>4</v>
      </c>
      <c r="Y599">
        <v>2016</v>
      </c>
      <c r="Z599">
        <v>2</v>
      </c>
      <c r="AA599">
        <v>13</v>
      </c>
      <c r="AD599" t="s">
        <v>784</v>
      </c>
      <c r="AE599">
        <v>2</v>
      </c>
      <c r="AF599">
        <v>1</v>
      </c>
      <c r="AG599">
        <v>2</v>
      </c>
      <c r="AH599">
        <v>2</v>
      </c>
      <c r="AN599">
        <v>1</v>
      </c>
      <c r="AO599">
        <v>1</v>
      </c>
      <c r="AP599">
        <v>1</v>
      </c>
      <c r="AX599">
        <v>1</v>
      </c>
      <c r="AY599">
        <v>1</v>
      </c>
      <c r="BD599">
        <v>1</v>
      </c>
      <c r="BE599" t="s">
        <v>61</v>
      </c>
      <c r="BF599">
        <f>VLOOKUP($C599,'TIPI Scoring'!$C$1:$AB$1213,22,FALSE)</f>
        <v>4</v>
      </c>
      <c r="BG599">
        <f>VLOOKUP($C599,'TIPI Scoring'!$C$1:$AB$1213,23,FALSE)</f>
        <v>4</v>
      </c>
      <c r="BH599">
        <f>VLOOKUP($C599,'TIPI Scoring'!$C$1:$AB$1213,24,FALSE)</f>
        <v>4</v>
      </c>
      <c r="BI599">
        <f>VLOOKUP($C599,'TIPI Scoring'!$C$1:$AB$1213,25,FALSE)</f>
        <v>4</v>
      </c>
      <c r="BJ599">
        <f>VLOOKUP($C599,'TIPI Scoring'!$C$1:$AB$1213,26,FALSE)</f>
        <v>4</v>
      </c>
      <c r="BK599" t="s">
        <v>1651</v>
      </c>
      <c r="BL599" t="s">
        <v>1649</v>
      </c>
      <c r="BM599" t="s">
        <v>1649</v>
      </c>
      <c r="BN599" t="s">
        <v>1651</v>
      </c>
      <c r="BO599" t="s">
        <v>1649</v>
      </c>
      <c r="BP599">
        <v>1</v>
      </c>
    </row>
    <row r="600" spans="1:68" x14ac:dyDescent="0.2">
      <c r="A600">
        <v>599</v>
      </c>
      <c r="B600" s="2">
        <v>44096.766238425924</v>
      </c>
      <c r="C600" t="s">
        <v>785</v>
      </c>
      <c r="D600">
        <v>44</v>
      </c>
      <c r="E600">
        <v>9</v>
      </c>
      <c r="F600">
        <v>1</v>
      </c>
      <c r="G600">
        <v>1</v>
      </c>
      <c r="H600">
        <v>3</v>
      </c>
      <c r="I600">
        <v>1</v>
      </c>
      <c r="J600">
        <v>4</v>
      </c>
      <c r="L600">
        <v>1</v>
      </c>
      <c r="M600">
        <v>30</v>
      </c>
      <c r="N600">
        <v>2</v>
      </c>
      <c r="O600">
        <v>6</v>
      </c>
      <c r="P600">
        <v>2</v>
      </c>
      <c r="Q600">
        <v>6</v>
      </c>
      <c r="R600">
        <v>2</v>
      </c>
      <c r="S600">
        <v>6</v>
      </c>
      <c r="T600">
        <v>6</v>
      </c>
      <c r="U600">
        <v>7</v>
      </c>
      <c r="V600">
        <v>1</v>
      </c>
      <c r="W600">
        <v>6</v>
      </c>
      <c r="X600">
        <v>2</v>
      </c>
      <c r="Y600">
        <v>2019</v>
      </c>
      <c r="Z600">
        <v>1</v>
      </c>
      <c r="AA600">
        <v>3</v>
      </c>
      <c r="AE600">
        <v>2</v>
      </c>
      <c r="AF600">
        <v>2</v>
      </c>
      <c r="AG600">
        <v>1</v>
      </c>
      <c r="AH600">
        <v>2</v>
      </c>
      <c r="AI600">
        <v>1</v>
      </c>
      <c r="AJ600">
        <v>1</v>
      </c>
      <c r="AM600">
        <v>1</v>
      </c>
      <c r="AO600">
        <v>2</v>
      </c>
      <c r="AP600">
        <v>1</v>
      </c>
      <c r="AR600">
        <v>1</v>
      </c>
      <c r="AU600">
        <v>1</v>
      </c>
      <c r="AZ600">
        <v>1</v>
      </c>
      <c r="BB600">
        <v>1</v>
      </c>
      <c r="BE600" t="s">
        <v>61</v>
      </c>
      <c r="BF600">
        <f>VLOOKUP($C600,'TIPI Scoring'!$C$1:$AB$1213,22,FALSE)</f>
        <v>4</v>
      </c>
      <c r="BG600">
        <f>VLOOKUP($C600,'TIPI Scoring'!$C$1:$AB$1213,23,FALSE)</f>
        <v>6.5</v>
      </c>
      <c r="BH600">
        <f>VLOOKUP($C600,'TIPI Scoring'!$C$1:$AB$1213,24,FALSE)</f>
        <v>6.5</v>
      </c>
      <c r="BI600">
        <f>VLOOKUP($C600,'TIPI Scoring'!$C$1:$AB$1213,25,FALSE)</f>
        <v>6</v>
      </c>
      <c r="BJ600">
        <f>VLOOKUP($C600,'TIPI Scoring'!$C$1:$AB$1213,26,FALSE)</f>
        <v>6</v>
      </c>
      <c r="BK600" t="s">
        <v>1651</v>
      </c>
      <c r="BL600" t="s">
        <v>1648</v>
      </c>
      <c r="BM600" t="s">
        <v>1650</v>
      </c>
      <c r="BN600" t="s">
        <v>1650</v>
      </c>
      <c r="BO600" t="s">
        <v>1650</v>
      </c>
      <c r="BP600">
        <v>8</v>
      </c>
    </row>
    <row r="601" spans="1:68" x14ac:dyDescent="0.2">
      <c r="A601">
        <v>600</v>
      </c>
      <c r="B601" s="2">
        <v>44096.767743055556</v>
      </c>
      <c r="C601" t="s">
        <v>786</v>
      </c>
      <c r="D601">
        <v>53</v>
      </c>
      <c r="E601">
        <v>16</v>
      </c>
      <c r="F601">
        <v>2</v>
      </c>
      <c r="G601">
        <v>1</v>
      </c>
      <c r="H601">
        <v>2</v>
      </c>
      <c r="I601">
        <v>0</v>
      </c>
      <c r="J601">
        <v>1</v>
      </c>
      <c r="L601">
        <v>2</v>
      </c>
      <c r="M601">
        <v>20</v>
      </c>
      <c r="N601">
        <v>2</v>
      </c>
      <c r="O601">
        <v>1</v>
      </c>
      <c r="P601">
        <v>2</v>
      </c>
      <c r="Q601">
        <v>5</v>
      </c>
      <c r="R601">
        <v>5</v>
      </c>
      <c r="S601">
        <v>5</v>
      </c>
      <c r="T601">
        <v>6</v>
      </c>
      <c r="U601">
        <v>7</v>
      </c>
      <c r="V601">
        <v>2</v>
      </c>
      <c r="W601">
        <v>5</v>
      </c>
      <c r="X601">
        <v>6</v>
      </c>
      <c r="Y601">
        <v>1999</v>
      </c>
      <c r="Z601">
        <v>2</v>
      </c>
      <c r="AA601">
        <v>3</v>
      </c>
      <c r="AE601">
        <v>2</v>
      </c>
      <c r="AF601">
        <v>2</v>
      </c>
      <c r="AG601">
        <v>2</v>
      </c>
      <c r="AH601">
        <v>2</v>
      </c>
      <c r="AI601">
        <v>1</v>
      </c>
      <c r="AO601">
        <v>2</v>
      </c>
      <c r="AP601">
        <v>1</v>
      </c>
      <c r="AY601">
        <v>1</v>
      </c>
      <c r="BD601">
        <v>1</v>
      </c>
      <c r="BE601" t="s">
        <v>63</v>
      </c>
      <c r="BF601">
        <f>VLOOKUP($C601,'TIPI Scoring'!$C$1:$AB$1213,22,FALSE)</f>
        <v>1.5</v>
      </c>
      <c r="BG601">
        <f>VLOOKUP($C601,'TIPI Scoring'!$C$1:$AB$1213,23,FALSE)</f>
        <v>6.5</v>
      </c>
      <c r="BH601">
        <f>VLOOKUP($C601,'TIPI Scoring'!$C$1:$AB$1213,24,FALSE)</f>
        <v>5.5</v>
      </c>
      <c r="BI601">
        <f>VLOOKUP($C601,'TIPI Scoring'!$C$1:$AB$1213,25,FALSE)</f>
        <v>4</v>
      </c>
      <c r="BJ601">
        <f>VLOOKUP($C601,'TIPI Scoring'!$C$1:$AB$1213,26,FALSE)</f>
        <v>3.5</v>
      </c>
      <c r="BK601" t="s">
        <v>1649</v>
      </c>
      <c r="BL601" t="s">
        <v>1648</v>
      </c>
      <c r="BM601" t="s">
        <v>1650</v>
      </c>
      <c r="BN601" t="s">
        <v>1651</v>
      </c>
      <c r="BO601" t="s">
        <v>1649</v>
      </c>
      <c r="BP601">
        <v>5</v>
      </c>
    </row>
    <row r="602" spans="1:68" x14ac:dyDescent="0.2">
      <c r="A602">
        <v>601</v>
      </c>
      <c r="B602" s="2">
        <v>44096.770960648151</v>
      </c>
      <c r="C602" t="s">
        <v>787</v>
      </c>
      <c r="D602">
        <v>57</v>
      </c>
      <c r="E602">
        <v>38</v>
      </c>
      <c r="F602">
        <v>1</v>
      </c>
      <c r="G602">
        <v>1</v>
      </c>
      <c r="H602">
        <v>4</v>
      </c>
      <c r="I602">
        <v>0</v>
      </c>
      <c r="J602">
        <v>4</v>
      </c>
      <c r="L602">
        <v>1</v>
      </c>
      <c r="M602">
        <v>19</v>
      </c>
      <c r="N602">
        <v>2</v>
      </c>
      <c r="O602">
        <v>5</v>
      </c>
      <c r="P602">
        <v>1</v>
      </c>
      <c r="Q602">
        <v>7</v>
      </c>
      <c r="R602">
        <v>1</v>
      </c>
      <c r="S602">
        <v>5</v>
      </c>
      <c r="T602">
        <v>7</v>
      </c>
      <c r="U602">
        <v>7</v>
      </c>
      <c r="V602">
        <v>2</v>
      </c>
      <c r="W602">
        <v>7</v>
      </c>
      <c r="X602">
        <v>5</v>
      </c>
      <c r="Y602">
        <v>2001</v>
      </c>
      <c r="Z602">
        <v>1</v>
      </c>
      <c r="AA602">
        <v>13</v>
      </c>
      <c r="AD602" t="s">
        <v>788</v>
      </c>
      <c r="AE602">
        <v>2</v>
      </c>
      <c r="AF602">
        <v>3</v>
      </c>
      <c r="AG602">
        <v>2</v>
      </c>
      <c r="AH602">
        <v>2</v>
      </c>
      <c r="AI602">
        <v>1</v>
      </c>
      <c r="AO602">
        <v>3</v>
      </c>
      <c r="AV602">
        <v>1</v>
      </c>
      <c r="AX602">
        <v>1</v>
      </c>
      <c r="AY602">
        <v>1</v>
      </c>
      <c r="BD602">
        <v>1</v>
      </c>
      <c r="BE602" t="s">
        <v>58</v>
      </c>
      <c r="BF602">
        <f>VLOOKUP($C602,'TIPI Scoring'!$C$1:$AB$1213,22,FALSE)</f>
        <v>3</v>
      </c>
      <c r="BG602">
        <f>VLOOKUP($C602,'TIPI Scoring'!$C$1:$AB$1213,23,FALSE)</f>
        <v>7</v>
      </c>
      <c r="BH602">
        <f>VLOOKUP($C602,'TIPI Scoring'!$C$1:$AB$1213,24,FALSE)</f>
        <v>6.5</v>
      </c>
      <c r="BI602">
        <f>VLOOKUP($C602,'TIPI Scoring'!$C$1:$AB$1213,25,FALSE)</f>
        <v>7</v>
      </c>
      <c r="BJ602">
        <f>VLOOKUP($C602,'TIPI Scoring'!$C$1:$AB$1213,26,FALSE)</f>
        <v>4</v>
      </c>
      <c r="BK602" t="s">
        <v>1651</v>
      </c>
      <c r="BL602" t="s">
        <v>1648</v>
      </c>
      <c r="BM602" t="s">
        <v>1650</v>
      </c>
      <c r="BN602" t="s">
        <v>1648</v>
      </c>
      <c r="BO602" t="s">
        <v>1649</v>
      </c>
      <c r="BP602">
        <v>2</v>
      </c>
    </row>
    <row r="603" spans="1:68" x14ac:dyDescent="0.2">
      <c r="A603">
        <v>602</v>
      </c>
      <c r="B603" s="2">
        <v>44096.772685185184</v>
      </c>
      <c r="C603" t="s">
        <v>789</v>
      </c>
      <c r="D603">
        <v>57</v>
      </c>
      <c r="E603">
        <v>38</v>
      </c>
      <c r="F603">
        <v>2</v>
      </c>
      <c r="G603">
        <v>1</v>
      </c>
      <c r="H603">
        <v>4</v>
      </c>
      <c r="I603">
        <v>0</v>
      </c>
      <c r="J603">
        <v>1</v>
      </c>
      <c r="L603">
        <v>1</v>
      </c>
      <c r="M603">
        <v>20</v>
      </c>
      <c r="N603">
        <v>2</v>
      </c>
      <c r="O603">
        <v>5</v>
      </c>
      <c r="P603">
        <v>2</v>
      </c>
      <c r="Q603">
        <v>6</v>
      </c>
      <c r="R603">
        <v>3</v>
      </c>
      <c r="S603">
        <v>4</v>
      </c>
      <c r="T603">
        <v>2</v>
      </c>
      <c r="U603">
        <v>6</v>
      </c>
      <c r="V603">
        <v>1</v>
      </c>
      <c r="W603">
        <v>6</v>
      </c>
      <c r="X603">
        <v>3</v>
      </c>
      <c r="Y603">
        <v>2009</v>
      </c>
      <c r="Z603">
        <v>1</v>
      </c>
      <c r="AA603">
        <v>9</v>
      </c>
      <c r="AE603">
        <v>2</v>
      </c>
      <c r="AF603">
        <v>2</v>
      </c>
      <c r="AG603">
        <v>2</v>
      </c>
      <c r="AH603">
        <v>2</v>
      </c>
      <c r="AI603">
        <v>1</v>
      </c>
      <c r="AM603">
        <v>1</v>
      </c>
      <c r="AO603">
        <v>2</v>
      </c>
      <c r="AT603">
        <v>1</v>
      </c>
      <c r="AV603">
        <v>1</v>
      </c>
      <c r="AX603">
        <v>1</v>
      </c>
      <c r="BD603">
        <v>1</v>
      </c>
      <c r="BE603" t="s">
        <v>58</v>
      </c>
      <c r="BF603">
        <f>VLOOKUP($C603,'TIPI Scoring'!$C$1:$AB$1213,22,FALSE)</f>
        <v>5.5</v>
      </c>
      <c r="BG603">
        <f>VLOOKUP($C603,'TIPI Scoring'!$C$1:$AB$1213,23,FALSE)</f>
        <v>6</v>
      </c>
      <c r="BH603">
        <f>VLOOKUP($C603,'TIPI Scoring'!$C$1:$AB$1213,24,FALSE)</f>
        <v>6.5</v>
      </c>
      <c r="BI603">
        <f>VLOOKUP($C603,'TIPI Scoring'!$C$1:$AB$1213,25,FALSE)</f>
        <v>5.5</v>
      </c>
      <c r="BJ603">
        <f>VLOOKUP($C603,'TIPI Scoring'!$C$1:$AB$1213,26,FALSE)</f>
        <v>4.5</v>
      </c>
      <c r="BK603" t="s">
        <v>1650</v>
      </c>
      <c r="BL603" t="s">
        <v>1650</v>
      </c>
      <c r="BM603" t="s">
        <v>1650</v>
      </c>
      <c r="BN603" t="s">
        <v>1650</v>
      </c>
      <c r="BO603" t="s">
        <v>1651</v>
      </c>
      <c r="BP603">
        <v>4</v>
      </c>
    </row>
    <row r="604" spans="1:68" x14ac:dyDescent="0.2">
      <c r="A604">
        <v>603</v>
      </c>
      <c r="B604" s="2">
        <v>44096.773310185185</v>
      </c>
      <c r="C604" t="s">
        <v>790</v>
      </c>
      <c r="D604">
        <v>38</v>
      </c>
      <c r="E604">
        <v>43</v>
      </c>
      <c r="F604">
        <v>2</v>
      </c>
      <c r="G604">
        <v>1</v>
      </c>
      <c r="H604">
        <v>3</v>
      </c>
      <c r="I604">
        <v>0</v>
      </c>
      <c r="J604">
        <v>6</v>
      </c>
      <c r="L604">
        <v>2</v>
      </c>
      <c r="M604">
        <v>18</v>
      </c>
      <c r="N604">
        <v>2</v>
      </c>
      <c r="O604">
        <v>4</v>
      </c>
      <c r="P604">
        <v>4</v>
      </c>
      <c r="Q604">
        <v>4</v>
      </c>
      <c r="R604">
        <v>4</v>
      </c>
      <c r="S604">
        <v>4</v>
      </c>
      <c r="T604">
        <v>4</v>
      </c>
      <c r="U604">
        <v>4</v>
      </c>
      <c r="V604">
        <v>4</v>
      </c>
      <c r="W604">
        <v>4</v>
      </c>
      <c r="X604">
        <v>4</v>
      </c>
      <c r="Y604">
        <v>1996</v>
      </c>
      <c r="Z604">
        <v>2</v>
      </c>
      <c r="AA604">
        <v>14</v>
      </c>
      <c r="AE604">
        <v>2</v>
      </c>
      <c r="AF604">
        <v>2</v>
      </c>
      <c r="AG604">
        <v>2</v>
      </c>
      <c r="AH604">
        <v>2</v>
      </c>
      <c r="AN604">
        <v>1</v>
      </c>
      <c r="AO604">
        <v>4</v>
      </c>
      <c r="AP604">
        <v>1</v>
      </c>
      <c r="AT604">
        <v>1</v>
      </c>
      <c r="AX604">
        <v>1</v>
      </c>
      <c r="BD604">
        <v>1</v>
      </c>
      <c r="BE604" t="s">
        <v>61</v>
      </c>
      <c r="BF604">
        <f>VLOOKUP($C604,'TIPI Scoring'!$C$1:$AB$1213,22,FALSE)</f>
        <v>4</v>
      </c>
      <c r="BG604">
        <f>VLOOKUP($C604,'TIPI Scoring'!$C$1:$AB$1213,23,FALSE)</f>
        <v>4</v>
      </c>
      <c r="BH604">
        <f>VLOOKUP($C604,'TIPI Scoring'!$C$1:$AB$1213,24,FALSE)</f>
        <v>4</v>
      </c>
      <c r="BI604">
        <f>VLOOKUP($C604,'TIPI Scoring'!$C$1:$AB$1213,25,FALSE)</f>
        <v>4</v>
      </c>
      <c r="BJ604">
        <f>VLOOKUP($C604,'TIPI Scoring'!$C$1:$AB$1213,26,FALSE)</f>
        <v>4</v>
      </c>
      <c r="BK604" t="s">
        <v>1651</v>
      </c>
      <c r="BL604" t="s">
        <v>1649</v>
      </c>
      <c r="BM604" t="s">
        <v>1649</v>
      </c>
      <c r="BN604" t="s">
        <v>1651</v>
      </c>
      <c r="BO604" t="s">
        <v>1649</v>
      </c>
      <c r="BP604">
        <v>1</v>
      </c>
    </row>
    <row r="605" spans="1:68" x14ac:dyDescent="0.2">
      <c r="A605">
        <v>604</v>
      </c>
      <c r="B605" s="2">
        <v>44096.773796296293</v>
      </c>
      <c r="C605" t="s">
        <v>791</v>
      </c>
      <c r="D605">
        <v>36</v>
      </c>
      <c r="E605">
        <v>32</v>
      </c>
      <c r="F605">
        <v>1</v>
      </c>
      <c r="G605">
        <v>1</v>
      </c>
      <c r="H605">
        <v>2</v>
      </c>
      <c r="I605">
        <v>2</v>
      </c>
      <c r="J605">
        <v>1</v>
      </c>
      <c r="L605">
        <v>1</v>
      </c>
      <c r="M605">
        <v>4</v>
      </c>
      <c r="N605">
        <v>1</v>
      </c>
      <c r="O605">
        <v>6</v>
      </c>
      <c r="P605">
        <v>4</v>
      </c>
      <c r="Q605">
        <v>6</v>
      </c>
      <c r="R605">
        <v>7</v>
      </c>
      <c r="S605">
        <v>6</v>
      </c>
      <c r="T605">
        <v>6</v>
      </c>
      <c r="U605">
        <v>7</v>
      </c>
      <c r="V605">
        <v>6</v>
      </c>
      <c r="W605">
        <v>6</v>
      </c>
      <c r="X605">
        <v>5</v>
      </c>
      <c r="Y605">
        <v>2019</v>
      </c>
      <c r="Z605">
        <v>1</v>
      </c>
      <c r="AA605">
        <v>8</v>
      </c>
      <c r="AE605">
        <v>1</v>
      </c>
      <c r="AF605">
        <v>1</v>
      </c>
      <c r="AG605">
        <v>1</v>
      </c>
      <c r="AH605">
        <v>1</v>
      </c>
      <c r="AI605">
        <v>1</v>
      </c>
      <c r="AL605">
        <v>1</v>
      </c>
      <c r="AO605">
        <v>2</v>
      </c>
      <c r="AP605">
        <v>1</v>
      </c>
      <c r="AQ605">
        <v>1</v>
      </c>
      <c r="AU605">
        <v>1</v>
      </c>
      <c r="AZ605">
        <v>1</v>
      </c>
      <c r="BA605">
        <v>1</v>
      </c>
      <c r="BE605" t="s">
        <v>58</v>
      </c>
      <c r="BF605">
        <f>VLOOKUP($C605,'TIPI Scoring'!$C$1:$AB$1213,22,FALSE)</f>
        <v>4</v>
      </c>
      <c r="BG605">
        <f>VLOOKUP($C605,'TIPI Scoring'!$C$1:$AB$1213,23,FALSE)</f>
        <v>5.5</v>
      </c>
      <c r="BH605">
        <f>VLOOKUP($C605,'TIPI Scoring'!$C$1:$AB$1213,24,FALSE)</f>
        <v>4</v>
      </c>
      <c r="BI605">
        <f>VLOOKUP($C605,'TIPI Scoring'!$C$1:$AB$1213,25,FALSE)</f>
        <v>3.5</v>
      </c>
      <c r="BJ605">
        <f>VLOOKUP($C605,'TIPI Scoring'!$C$1:$AB$1213,26,FALSE)</f>
        <v>4.5</v>
      </c>
      <c r="BK605" t="s">
        <v>1651</v>
      </c>
      <c r="BL605" t="s">
        <v>1650</v>
      </c>
      <c r="BM605" t="s">
        <v>1649</v>
      </c>
      <c r="BN605" t="s">
        <v>1651</v>
      </c>
      <c r="BO605" t="s">
        <v>1651</v>
      </c>
      <c r="BP605">
        <v>1</v>
      </c>
    </row>
    <row r="606" spans="1:68" x14ac:dyDescent="0.2">
      <c r="A606">
        <v>605</v>
      </c>
      <c r="B606" s="2">
        <v>44096.773831018516</v>
      </c>
      <c r="C606" t="s">
        <v>792</v>
      </c>
      <c r="D606">
        <v>46</v>
      </c>
      <c r="E606">
        <v>46</v>
      </c>
      <c r="F606">
        <v>1</v>
      </c>
      <c r="G606">
        <v>1</v>
      </c>
      <c r="H606">
        <v>2</v>
      </c>
      <c r="I606">
        <v>0</v>
      </c>
      <c r="J606">
        <v>1</v>
      </c>
      <c r="L606">
        <v>1</v>
      </c>
      <c r="M606">
        <v>20</v>
      </c>
      <c r="N606">
        <v>2</v>
      </c>
      <c r="O606">
        <v>5</v>
      </c>
      <c r="P606">
        <v>4</v>
      </c>
      <c r="Q606">
        <v>7</v>
      </c>
      <c r="R606">
        <v>2</v>
      </c>
      <c r="S606">
        <v>5</v>
      </c>
      <c r="T606">
        <v>6</v>
      </c>
      <c r="U606">
        <v>6</v>
      </c>
      <c r="V606">
        <v>1</v>
      </c>
      <c r="W606">
        <v>5</v>
      </c>
      <c r="X606">
        <v>3</v>
      </c>
      <c r="Y606">
        <v>2005</v>
      </c>
      <c r="Z606">
        <v>1</v>
      </c>
      <c r="AA606">
        <v>1</v>
      </c>
      <c r="AE606">
        <v>2</v>
      </c>
      <c r="AF606">
        <v>2</v>
      </c>
      <c r="AG606">
        <v>2</v>
      </c>
      <c r="AH606">
        <v>2</v>
      </c>
      <c r="AN606">
        <v>1</v>
      </c>
      <c r="AO606">
        <v>5</v>
      </c>
      <c r="AP606">
        <v>1</v>
      </c>
      <c r="AW606">
        <v>1</v>
      </c>
      <c r="AX606">
        <v>1</v>
      </c>
      <c r="BD606">
        <v>1</v>
      </c>
      <c r="BE606" t="s">
        <v>61</v>
      </c>
      <c r="BF606">
        <f>VLOOKUP($C606,'TIPI Scoring'!$C$1:$AB$1213,22,FALSE)</f>
        <v>3.5</v>
      </c>
      <c r="BG606">
        <f>VLOOKUP($C606,'TIPI Scoring'!$C$1:$AB$1213,23,FALSE)</f>
        <v>5</v>
      </c>
      <c r="BH606">
        <f>VLOOKUP($C606,'TIPI Scoring'!$C$1:$AB$1213,24,FALSE)</f>
        <v>7</v>
      </c>
      <c r="BI606">
        <f>VLOOKUP($C606,'TIPI Scoring'!$C$1:$AB$1213,25,FALSE)</f>
        <v>5.5</v>
      </c>
      <c r="BJ606">
        <f>VLOOKUP($C606,'TIPI Scoring'!$C$1:$AB$1213,26,FALSE)</f>
        <v>5</v>
      </c>
      <c r="BK606" t="s">
        <v>1651</v>
      </c>
      <c r="BL606" t="s">
        <v>1651</v>
      </c>
      <c r="BM606" t="s">
        <v>1648</v>
      </c>
      <c r="BN606" t="s">
        <v>1650</v>
      </c>
      <c r="BO606" t="s">
        <v>1651</v>
      </c>
      <c r="BP606">
        <v>3</v>
      </c>
    </row>
    <row r="607" spans="1:68" x14ac:dyDescent="0.2">
      <c r="A607">
        <v>606</v>
      </c>
      <c r="B607" s="2">
        <v>44096.774143518516</v>
      </c>
      <c r="C607" t="s">
        <v>793</v>
      </c>
      <c r="D607">
        <v>28</v>
      </c>
      <c r="E607">
        <v>13</v>
      </c>
      <c r="F607">
        <v>1</v>
      </c>
      <c r="G607">
        <v>1</v>
      </c>
      <c r="H607">
        <v>2</v>
      </c>
      <c r="I607">
        <v>1</v>
      </c>
      <c r="J607">
        <v>1</v>
      </c>
      <c r="L607">
        <v>1</v>
      </c>
      <c r="M607">
        <v>4</v>
      </c>
      <c r="N607">
        <v>2</v>
      </c>
      <c r="O607">
        <v>5</v>
      </c>
      <c r="P607">
        <v>3</v>
      </c>
      <c r="Q607">
        <v>7</v>
      </c>
      <c r="R607">
        <v>1</v>
      </c>
      <c r="S607">
        <v>5</v>
      </c>
      <c r="T607">
        <v>3</v>
      </c>
      <c r="U607">
        <v>6</v>
      </c>
      <c r="V607">
        <v>3</v>
      </c>
      <c r="W607">
        <v>3</v>
      </c>
      <c r="X607">
        <v>4</v>
      </c>
      <c r="Y607">
        <v>2016</v>
      </c>
      <c r="Z607">
        <v>1</v>
      </c>
      <c r="AA607">
        <v>2</v>
      </c>
      <c r="AE607">
        <v>3</v>
      </c>
      <c r="AF607">
        <v>1</v>
      </c>
      <c r="AG607">
        <v>2</v>
      </c>
      <c r="AH607">
        <v>2</v>
      </c>
      <c r="AJ607">
        <v>1</v>
      </c>
      <c r="AO607">
        <v>4</v>
      </c>
      <c r="AP607">
        <v>1</v>
      </c>
      <c r="AS607">
        <v>1</v>
      </c>
      <c r="AU607">
        <v>1</v>
      </c>
      <c r="BC607">
        <v>1</v>
      </c>
      <c r="BE607" t="s">
        <v>63</v>
      </c>
      <c r="BF607">
        <f>VLOOKUP($C607,'TIPI Scoring'!$C$1:$AB$1213,22,FALSE)</f>
        <v>5</v>
      </c>
      <c r="BG607">
        <f>VLOOKUP($C607,'TIPI Scoring'!$C$1:$AB$1213,23,FALSE)</f>
        <v>5.5</v>
      </c>
      <c r="BH607">
        <f>VLOOKUP($C607,'TIPI Scoring'!$C$1:$AB$1213,24,FALSE)</f>
        <v>6</v>
      </c>
      <c r="BI607">
        <f>VLOOKUP($C607,'TIPI Scoring'!$C$1:$AB$1213,25,FALSE)</f>
        <v>5</v>
      </c>
      <c r="BJ607">
        <f>VLOOKUP($C607,'TIPI Scoring'!$C$1:$AB$1213,26,FALSE)</f>
        <v>4.5</v>
      </c>
      <c r="BK607" t="s">
        <v>1650</v>
      </c>
      <c r="BL607" t="s">
        <v>1650</v>
      </c>
      <c r="BM607" t="s">
        <v>1650</v>
      </c>
      <c r="BN607" t="s">
        <v>1650</v>
      </c>
      <c r="BO607" t="s">
        <v>1651</v>
      </c>
      <c r="BP607">
        <v>6</v>
      </c>
    </row>
    <row r="608" spans="1:68" x14ac:dyDescent="0.2">
      <c r="A608">
        <v>607</v>
      </c>
      <c r="B608" s="2">
        <v>44096.77548611111</v>
      </c>
      <c r="C608" t="s">
        <v>794</v>
      </c>
      <c r="D608">
        <v>67</v>
      </c>
      <c r="E608">
        <v>10</v>
      </c>
      <c r="F608">
        <v>1</v>
      </c>
      <c r="G608">
        <v>1</v>
      </c>
      <c r="H608">
        <v>2</v>
      </c>
      <c r="I608">
        <v>0</v>
      </c>
      <c r="J608">
        <v>4</v>
      </c>
      <c r="L608">
        <v>2</v>
      </c>
      <c r="M608">
        <v>21</v>
      </c>
      <c r="N608">
        <v>2</v>
      </c>
      <c r="O608">
        <v>7</v>
      </c>
      <c r="P608">
        <v>1</v>
      </c>
      <c r="Q608">
        <v>5</v>
      </c>
      <c r="R608">
        <v>1</v>
      </c>
      <c r="S608">
        <v>3</v>
      </c>
      <c r="T608">
        <v>1</v>
      </c>
      <c r="U608">
        <v>7</v>
      </c>
      <c r="V608">
        <v>2</v>
      </c>
      <c r="W608">
        <v>6</v>
      </c>
      <c r="X608">
        <v>3</v>
      </c>
      <c r="Y608">
        <v>1999</v>
      </c>
      <c r="Z608">
        <v>2</v>
      </c>
      <c r="AA608">
        <v>3</v>
      </c>
      <c r="AE608">
        <v>2</v>
      </c>
      <c r="AF608">
        <v>2</v>
      </c>
      <c r="AG608">
        <v>2</v>
      </c>
      <c r="AH608">
        <v>2</v>
      </c>
      <c r="AN608">
        <v>1</v>
      </c>
      <c r="AO608">
        <v>6</v>
      </c>
      <c r="AT608">
        <v>1</v>
      </c>
      <c r="BD608">
        <v>1</v>
      </c>
      <c r="BE608" t="s">
        <v>61</v>
      </c>
      <c r="BF608">
        <f>VLOOKUP($C608,'TIPI Scoring'!$C$1:$AB$1213,22,FALSE)</f>
        <v>7</v>
      </c>
      <c r="BG608">
        <f>VLOOKUP($C608,'TIPI Scoring'!$C$1:$AB$1213,23,FALSE)</f>
        <v>7</v>
      </c>
      <c r="BH608">
        <f>VLOOKUP($C608,'TIPI Scoring'!$C$1:$AB$1213,24,FALSE)</f>
        <v>5.5</v>
      </c>
      <c r="BI608">
        <f>VLOOKUP($C608,'TIPI Scoring'!$C$1:$AB$1213,25,FALSE)</f>
        <v>6.5</v>
      </c>
      <c r="BJ608">
        <f>VLOOKUP($C608,'TIPI Scoring'!$C$1:$AB$1213,26,FALSE)</f>
        <v>4</v>
      </c>
      <c r="BK608" t="s">
        <v>1648</v>
      </c>
      <c r="BL608" t="s">
        <v>1648</v>
      </c>
      <c r="BM608" t="s">
        <v>1650</v>
      </c>
      <c r="BN608" t="s">
        <v>1648</v>
      </c>
      <c r="BO608" t="s">
        <v>1649</v>
      </c>
      <c r="BP608">
        <v>4</v>
      </c>
    </row>
    <row r="609" spans="1:68" x14ac:dyDescent="0.2">
      <c r="A609">
        <v>608</v>
      </c>
      <c r="B609" s="2">
        <v>44096.776053240741</v>
      </c>
      <c r="C609" t="s">
        <v>795</v>
      </c>
      <c r="D609">
        <v>37</v>
      </c>
      <c r="E609">
        <v>43</v>
      </c>
      <c r="F609">
        <v>1</v>
      </c>
      <c r="G609">
        <v>1</v>
      </c>
      <c r="H609">
        <v>2</v>
      </c>
      <c r="I609">
        <v>4</v>
      </c>
      <c r="J609">
        <v>1</v>
      </c>
      <c r="L609">
        <v>2</v>
      </c>
      <c r="M609">
        <v>5</v>
      </c>
      <c r="N609">
        <v>2</v>
      </c>
      <c r="O609">
        <v>2</v>
      </c>
      <c r="P609">
        <v>2</v>
      </c>
      <c r="Q609">
        <v>6</v>
      </c>
      <c r="R609">
        <v>4</v>
      </c>
      <c r="S609">
        <v>4</v>
      </c>
      <c r="T609">
        <v>6</v>
      </c>
      <c r="U609">
        <v>6</v>
      </c>
      <c r="V609">
        <v>5</v>
      </c>
      <c r="W609">
        <v>6</v>
      </c>
      <c r="X609">
        <v>5</v>
      </c>
      <c r="Y609">
        <v>2015</v>
      </c>
      <c r="Z609">
        <v>2</v>
      </c>
      <c r="AA609">
        <v>13</v>
      </c>
      <c r="AD609" t="s">
        <v>110</v>
      </c>
      <c r="AE609">
        <v>3</v>
      </c>
      <c r="AF609">
        <v>3</v>
      </c>
      <c r="AG609">
        <v>2</v>
      </c>
      <c r="AH609">
        <v>2</v>
      </c>
      <c r="AI609">
        <v>1</v>
      </c>
      <c r="AJ609">
        <v>1</v>
      </c>
      <c r="AO609">
        <v>2</v>
      </c>
      <c r="AP609">
        <v>1</v>
      </c>
      <c r="AR609">
        <v>1</v>
      </c>
      <c r="AY609">
        <v>1</v>
      </c>
      <c r="BC609">
        <v>1</v>
      </c>
      <c r="BE609" t="s">
        <v>61</v>
      </c>
      <c r="BF609">
        <f>VLOOKUP($C609,'TIPI Scoring'!$C$1:$AB$1213,22,FALSE)</f>
        <v>2</v>
      </c>
      <c r="BG609">
        <f>VLOOKUP($C609,'TIPI Scoring'!$C$1:$AB$1213,23,FALSE)</f>
        <v>6</v>
      </c>
      <c r="BH609">
        <f>VLOOKUP($C609,'TIPI Scoring'!$C$1:$AB$1213,24,FALSE)</f>
        <v>4.5</v>
      </c>
      <c r="BI609">
        <f>VLOOKUP($C609,'TIPI Scoring'!$C$1:$AB$1213,25,FALSE)</f>
        <v>5</v>
      </c>
      <c r="BJ609">
        <f>VLOOKUP($C609,'TIPI Scoring'!$C$1:$AB$1213,26,FALSE)</f>
        <v>3.5</v>
      </c>
      <c r="BK609" t="s">
        <v>1649</v>
      </c>
      <c r="BL609" t="s">
        <v>1650</v>
      </c>
      <c r="BM609" t="s">
        <v>1651</v>
      </c>
      <c r="BN609" t="s">
        <v>1650</v>
      </c>
      <c r="BO609" t="s">
        <v>1649</v>
      </c>
      <c r="BP609">
        <v>5</v>
      </c>
    </row>
    <row r="610" spans="1:68" x14ac:dyDescent="0.2">
      <c r="A610">
        <v>609</v>
      </c>
      <c r="B610" s="2">
        <v>44096.776712962965</v>
      </c>
      <c r="C610" t="s">
        <v>796</v>
      </c>
      <c r="D610">
        <v>38</v>
      </c>
      <c r="E610">
        <v>5</v>
      </c>
      <c r="F610">
        <v>1</v>
      </c>
      <c r="G610">
        <v>1</v>
      </c>
      <c r="H610">
        <v>3</v>
      </c>
      <c r="I610">
        <v>3</v>
      </c>
      <c r="J610">
        <v>1</v>
      </c>
      <c r="L610">
        <v>1</v>
      </c>
      <c r="M610">
        <v>3</v>
      </c>
      <c r="N610">
        <v>1</v>
      </c>
      <c r="O610">
        <v>5</v>
      </c>
      <c r="P610">
        <v>2</v>
      </c>
      <c r="Q610">
        <v>2</v>
      </c>
      <c r="R610">
        <v>3</v>
      </c>
      <c r="S610">
        <v>6</v>
      </c>
      <c r="T610">
        <v>3</v>
      </c>
      <c r="U610">
        <v>6</v>
      </c>
      <c r="V610">
        <v>3</v>
      </c>
      <c r="W610">
        <v>6</v>
      </c>
      <c r="X610">
        <v>5</v>
      </c>
      <c r="Y610">
        <v>2018</v>
      </c>
      <c r="Z610">
        <v>1</v>
      </c>
      <c r="AA610">
        <v>3</v>
      </c>
      <c r="AE610">
        <v>1</v>
      </c>
      <c r="AF610">
        <v>1</v>
      </c>
      <c r="AG610">
        <v>3</v>
      </c>
      <c r="AH610">
        <v>1</v>
      </c>
      <c r="AI610">
        <v>1</v>
      </c>
      <c r="AJ610">
        <v>1</v>
      </c>
      <c r="AM610">
        <v>1</v>
      </c>
      <c r="AO610">
        <v>2</v>
      </c>
      <c r="AP610">
        <v>1</v>
      </c>
      <c r="AR610">
        <v>1</v>
      </c>
      <c r="AW610">
        <v>1</v>
      </c>
      <c r="AZ610">
        <v>1</v>
      </c>
      <c r="BA610">
        <v>1</v>
      </c>
      <c r="BC610">
        <v>1</v>
      </c>
      <c r="BE610" t="s">
        <v>66</v>
      </c>
      <c r="BF610">
        <f>VLOOKUP($C610,'TIPI Scoring'!$C$1:$AB$1213,22,FALSE)</f>
        <v>5</v>
      </c>
      <c r="BG610">
        <f>VLOOKUP($C610,'TIPI Scoring'!$C$1:$AB$1213,23,FALSE)</f>
        <v>6</v>
      </c>
      <c r="BH610">
        <f>VLOOKUP($C610,'TIPI Scoring'!$C$1:$AB$1213,24,FALSE)</f>
        <v>3.5</v>
      </c>
      <c r="BI610">
        <f>VLOOKUP($C610,'TIPI Scoring'!$C$1:$AB$1213,25,FALSE)</f>
        <v>5.5</v>
      </c>
      <c r="BJ610">
        <f>VLOOKUP($C610,'TIPI Scoring'!$C$1:$AB$1213,26,FALSE)</f>
        <v>4.5</v>
      </c>
      <c r="BK610" t="s">
        <v>1650</v>
      </c>
      <c r="BL610" t="s">
        <v>1650</v>
      </c>
      <c r="BM610" t="s">
        <v>1649</v>
      </c>
      <c r="BN610" t="s">
        <v>1650</v>
      </c>
      <c r="BO610" t="s">
        <v>1651</v>
      </c>
      <c r="BP610">
        <v>1</v>
      </c>
    </row>
    <row r="611" spans="1:68" x14ac:dyDescent="0.2">
      <c r="A611">
        <v>610</v>
      </c>
      <c r="B611" s="2">
        <v>44096.777094907404</v>
      </c>
      <c r="C611" t="s">
        <v>797</v>
      </c>
      <c r="D611">
        <v>62</v>
      </c>
      <c r="E611">
        <v>33</v>
      </c>
      <c r="F611">
        <v>1</v>
      </c>
      <c r="G611">
        <v>1</v>
      </c>
      <c r="H611">
        <v>1</v>
      </c>
      <c r="I611">
        <v>0</v>
      </c>
      <c r="J611">
        <v>5</v>
      </c>
      <c r="K611" t="s">
        <v>798</v>
      </c>
      <c r="L611">
        <v>2</v>
      </c>
      <c r="M611">
        <v>1</v>
      </c>
      <c r="N611">
        <v>2</v>
      </c>
      <c r="O611">
        <v>5</v>
      </c>
      <c r="P611">
        <v>5</v>
      </c>
      <c r="Q611">
        <v>6</v>
      </c>
      <c r="R611">
        <v>5</v>
      </c>
      <c r="S611">
        <v>3</v>
      </c>
      <c r="T611">
        <v>4</v>
      </c>
      <c r="U611">
        <v>6</v>
      </c>
      <c r="V611">
        <v>2</v>
      </c>
      <c r="W611">
        <v>3</v>
      </c>
      <c r="X611">
        <v>2</v>
      </c>
      <c r="Y611">
        <v>2019</v>
      </c>
      <c r="Z611">
        <v>2</v>
      </c>
      <c r="AA611">
        <v>13</v>
      </c>
      <c r="AD611" t="s">
        <v>799</v>
      </c>
      <c r="AE611">
        <v>2</v>
      </c>
      <c r="AF611">
        <v>2</v>
      </c>
      <c r="AG611">
        <v>2</v>
      </c>
      <c r="AH611">
        <v>2</v>
      </c>
      <c r="AI611">
        <v>1</v>
      </c>
      <c r="AJ611">
        <v>1</v>
      </c>
      <c r="AL611">
        <v>1</v>
      </c>
      <c r="AO611">
        <v>3</v>
      </c>
      <c r="AT611">
        <v>1</v>
      </c>
      <c r="AX611">
        <v>1</v>
      </c>
      <c r="AY611">
        <v>1</v>
      </c>
      <c r="BD611">
        <v>1</v>
      </c>
      <c r="BE611" t="s">
        <v>61</v>
      </c>
      <c r="BF611">
        <f>VLOOKUP($C611,'TIPI Scoring'!$C$1:$AB$1213,22,FALSE)</f>
        <v>4.5</v>
      </c>
      <c r="BG611">
        <f>VLOOKUP($C611,'TIPI Scoring'!$C$1:$AB$1213,23,FALSE)</f>
        <v>4.5</v>
      </c>
      <c r="BH611">
        <f>VLOOKUP($C611,'TIPI Scoring'!$C$1:$AB$1213,24,FALSE)</f>
        <v>6</v>
      </c>
      <c r="BI611">
        <f>VLOOKUP($C611,'TIPI Scoring'!$C$1:$AB$1213,25,FALSE)</f>
        <v>3</v>
      </c>
      <c r="BJ611">
        <f>VLOOKUP($C611,'TIPI Scoring'!$C$1:$AB$1213,26,FALSE)</f>
        <v>4.5</v>
      </c>
      <c r="BK611" t="s">
        <v>1650</v>
      </c>
      <c r="BL611" t="s">
        <v>1651</v>
      </c>
      <c r="BM611" t="s">
        <v>1650</v>
      </c>
      <c r="BN611" t="s">
        <v>1649</v>
      </c>
      <c r="BO611" t="s">
        <v>1651</v>
      </c>
      <c r="BP611">
        <v>7</v>
      </c>
    </row>
    <row r="612" spans="1:68" x14ac:dyDescent="0.2">
      <c r="A612">
        <v>611</v>
      </c>
      <c r="B612" s="2">
        <v>44096.777129629627</v>
      </c>
      <c r="C612" t="s">
        <v>800</v>
      </c>
      <c r="D612">
        <v>53</v>
      </c>
      <c r="E612">
        <v>23</v>
      </c>
      <c r="F612">
        <v>1</v>
      </c>
      <c r="G612">
        <v>1</v>
      </c>
      <c r="H612">
        <v>3</v>
      </c>
      <c r="I612">
        <v>0</v>
      </c>
      <c r="J612">
        <v>1</v>
      </c>
      <c r="L612">
        <v>2</v>
      </c>
      <c r="M612">
        <v>16</v>
      </c>
      <c r="N612">
        <v>2</v>
      </c>
      <c r="O612">
        <v>4</v>
      </c>
      <c r="P612">
        <v>1</v>
      </c>
      <c r="Q612">
        <v>7</v>
      </c>
      <c r="R612">
        <v>1</v>
      </c>
      <c r="S612">
        <v>6</v>
      </c>
      <c r="T612">
        <v>4</v>
      </c>
      <c r="U612">
        <v>5</v>
      </c>
      <c r="V612">
        <v>3</v>
      </c>
      <c r="W612">
        <v>7</v>
      </c>
      <c r="X612">
        <v>1</v>
      </c>
      <c r="Y612">
        <v>2004</v>
      </c>
      <c r="Z612">
        <v>2</v>
      </c>
      <c r="AA612">
        <v>13</v>
      </c>
      <c r="AD612" t="s">
        <v>242</v>
      </c>
      <c r="AE612">
        <v>2</v>
      </c>
      <c r="AF612">
        <v>2</v>
      </c>
      <c r="AG612">
        <v>2</v>
      </c>
      <c r="AH612">
        <v>2</v>
      </c>
      <c r="AI612">
        <v>1</v>
      </c>
      <c r="AM612">
        <v>1</v>
      </c>
      <c r="AO612">
        <v>2</v>
      </c>
      <c r="AT612">
        <v>1</v>
      </c>
      <c r="AV612">
        <v>1</v>
      </c>
      <c r="AX612">
        <v>1</v>
      </c>
      <c r="BD612">
        <v>1</v>
      </c>
      <c r="BE612" t="s">
        <v>63</v>
      </c>
      <c r="BF612">
        <f>VLOOKUP($C612,'TIPI Scoring'!$C$1:$AB$1213,22,FALSE)</f>
        <v>4</v>
      </c>
      <c r="BG612">
        <f>VLOOKUP($C612,'TIPI Scoring'!$C$1:$AB$1213,23,FALSE)</f>
        <v>6</v>
      </c>
      <c r="BH612">
        <f>VLOOKUP($C612,'TIPI Scoring'!$C$1:$AB$1213,24,FALSE)</f>
        <v>6</v>
      </c>
      <c r="BI612">
        <f>VLOOKUP($C612,'TIPI Scoring'!$C$1:$AB$1213,25,FALSE)</f>
        <v>7</v>
      </c>
      <c r="BJ612">
        <f>VLOOKUP($C612,'TIPI Scoring'!$C$1:$AB$1213,26,FALSE)</f>
        <v>6.5</v>
      </c>
      <c r="BK612" t="s">
        <v>1651</v>
      </c>
      <c r="BL612" t="s">
        <v>1650</v>
      </c>
      <c r="BM612" t="s">
        <v>1650</v>
      </c>
      <c r="BN612" t="s">
        <v>1648</v>
      </c>
      <c r="BO612" t="s">
        <v>1648</v>
      </c>
      <c r="BP612">
        <v>8</v>
      </c>
    </row>
    <row r="613" spans="1:68" x14ac:dyDescent="0.2">
      <c r="A613">
        <v>612</v>
      </c>
      <c r="B613" s="2">
        <v>44096.779606481483</v>
      </c>
      <c r="C613" t="s">
        <v>801</v>
      </c>
      <c r="D613">
        <v>57</v>
      </c>
      <c r="E613">
        <v>5</v>
      </c>
      <c r="F613">
        <v>1</v>
      </c>
      <c r="G613">
        <v>1</v>
      </c>
      <c r="H613">
        <v>2</v>
      </c>
      <c r="I613">
        <v>0</v>
      </c>
      <c r="J613">
        <v>1</v>
      </c>
      <c r="L613">
        <v>2</v>
      </c>
      <c r="M613">
        <v>17</v>
      </c>
      <c r="N613">
        <v>2</v>
      </c>
      <c r="O613">
        <v>3</v>
      </c>
      <c r="P613">
        <v>2</v>
      </c>
      <c r="Q613">
        <v>6</v>
      </c>
      <c r="R613">
        <v>5</v>
      </c>
      <c r="S613">
        <v>2</v>
      </c>
      <c r="T613">
        <v>7</v>
      </c>
      <c r="U613">
        <v>6</v>
      </c>
      <c r="V613">
        <v>2</v>
      </c>
      <c r="W613">
        <v>6</v>
      </c>
      <c r="X613">
        <v>7</v>
      </c>
      <c r="Y613">
        <v>2009</v>
      </c>
      <c r="Z613">
        <v>1</v>
      </c>
      <c r="AA613">
        <v>13</v>
      </c>
      <c r="AD613" t="s">
        <v>80</v>
      </c>
      <c r="AE613">
        <v>1</v>
      </c>
      <c r="AF613">
        <v>1</v>
      </c>
      <c r="AG613">
        <v>2</v>
      </c>
      <c r="AH613">
        <v>2</v>
      </c>
      <c r="AJ613">
        <v>1</v>
      </c>
      <c r="AO613">
        <v>5</v>
      </c>
      <c r="AP613">
        <v>1</v>
      </c>
      <c r="AT613">
        <v>1</v>
      </c>
      <c r="AW613">
        <v>1</v>
      </c>
      <c r="BD613">
        <v>1</v>
      </c>
      <c r="BE613" t="s">
        <v>66</v>
      </c>
      <c r="BF613">
        <f>VLOOKUP($C613,'TIPI Scoring'!$C$1:$AB$1213,22,FALSE)</f>
        <v>2</v>
      </c>
      <c r="BG613">
        <f>VLOOKUP($C613,'TIPI Scoring'!$C$1:$AB$1213,23,FALSE)</f>
        <v>6</v>
      </c>
      <c r="BH613">
        <f>VLOOKUP($C613,'TIPI Scoring'!$C$1:$AB$1213,24,FALSE)</f>
        <v>6</v>
      </c>
      <c r="BI613">
        <f>VLOOKUP($C613,'TIPI Scoring'!$C$1:$AB$1213,25,FALSE)</f>
        <v>4.5</v>
      </c>
      <c r="BJ613">
        <f>VLOOKUP($C613,'TIPI Scoring'!$C$1:$AB$1213,26,FALSE)</f>
        <v>1.5</v>
      </c>
      <c r="BK613" t="s">
        <v>1649</v>
      </c>
      <c r="BL613" t="s">
        <v>1650</v>
      </c>
      <c r="BM613" t="s">
        <v>1650</v>
      </c>
      <c r="BN613" t="s">
        <v>1651</v>
      </c>
      <c r="BO613" t="s">
        <v>1649</v>
      </c>
      <c r="BP613">
        <v>2</v>
      </c>
    </row>
    <row r="614" spans="1:68" x14ac:dyDescent="0.2">
      <c r="A614">
        <v>613</v>
      </c>
      <c r="B614" s="2">
        <v>44096.782916666663</v>
      </c>
      <c r="C614" t="s">
        <v>802</v>
      </c>
      <c r="D614">
        <v>48</v>
      </c>
      <c r="E614">
        <v>43</v>
      </c>
      <c r="F614">
        <v>1</v>
      </c>
      <c r="G614">
        <v>1</v>
      </c>
      <c r="H614">
        <v>1</v>
      </c>
      <c r="I614">
        <v>1</v>
      </c>
      <c r="J614">
        <v>1</v>
      </c>
      <c r="L614">
        <v>1</v>
      </c>
      <c r="M614">
        <v>44</v>
      </c>
      <c r="N614">
        <v>1</v>
      </c>
      <c r="O614">
        <v>3</v>
      </c>
      <c r="P614">
        <v>6</v>
      </c>
      <c r="Q614">
        <v>5</v>
      </c>
      <c r="R614">
        <v>4</v>
      </c>
      <c r="S614">
        <v>5</v>
      </c>
      <c r="T614">
        <v>6</v>
      </c>
      <c r="U614">
        <v>6</v>
      </c>
      <c r="V614">
        <v>5</v>
      </c>
      <c r="W614">
        <v>6</v>
      </c>
      <c r="X614">
        <v>3</v>
      </c>
      <c r="Y614">
        <v>2000</v>
      </c>
      <c r="Z614">
        <v>1</v>
      </c>
      <c r="AA614">
        <v>1</v>
      </c>
      <c r="AE614">
        <v>1</v>
      </c>
      <c r="AF614">
        <v>1</v>
      </c>
      <c r="AG614">
        <v>1</v>
      </c>
      <c r="AH614">
        <v>1</v>
      </c>
      <c r="AI614">
        <v>1</v>
      </c>
      <c r="AO614">
        <v>1</v>
      </c>
      <c r="AP614">
        <v>1</v>
      </c>
      <c r="AQ614">
        <v>1</v>
      </c>
      <c r="AR614">
        <v>1</v>
      </c>
      <c r="AZ614">
        <v>1</v>
      </c>
      <c r="BA614">
        <v>1</v>
      </c>
      <c r="BB614">
        <v>1</v>
      </c>
      <c r="BC614">
        <v>1</v>
      </c>
      <c r="BE614" t="s">
        <v>61</v>
      </c>
      <c r="BF614">
        <f>VLOOKUP($C614,'TIPI Scoring'!$C$1:$AB$1213,22,FALSE)</f>
        <v>2.5</v>
      </c>
      <c r="BG614">
        <f>VLOOKUP($C614,'TIPI Scoring'!$C$1:$AB$1213,23,FALSE)</f>
        <v>4</v>
      </c>
      <c r="BH614">
        <f>VLOOKUP($C614,'TIPI Scoring'!$C$1:$AB$1213,24,FALSE)</f>
        <v>4</v>
      </c>
      <c r="BI614">
        <f>VLOOKUP($C614,'TIPI Scoring'!$C$1:$AB$1213,25,FALSE)</f>
        <v>5</v>
      </c>
      <c r="BJ614">
        <f>VLOOKUP($C614,'TIPI Scoring'!$C$1:$AB$1213,26,FALSE)</f>
        <v>5</v>
      </c>
      <c r="BK614" t="s">
        <v>1649</v>
      </c>
      <c r="BL614" t="s">
        <v>1649</v>
      </c>
      <c r="BM614" t="s">
        <v>1649</v>
      </c>
      <c r="BN614" t="s">
        <v>1650</v>
      </c>
      <c r="BO614" t="s">
        <v>1651</v>
      </c>
      <c r="BP614">
        <v>3</v>
      </c>
    </row>
    <row r="615" spans="1:68" x14ac:dyDescent="0.2">
      <c r="A615">
        <v>614</v>
      </c>
      <c r="B615" s="2">
        <v>44096.783865740741</v>
      </c>
      <c r="C615" t="s">
        <v>803</v>
      </c>
      <c r="D615">
        <v>41</v>
      </c>
      <c r="E615">
        <v>33</v>
      </c>
      <c r="F615">
        <v>1</v>
      </c>
      <c r="G615">
        <v>1</v>
      </c>
      <c r="H615">
        <v>2</v>
      </c>
      <c r="I615">
        <v>4</v>
      </c>
      <c r="J615">
        <v>1</v>
      </c>
      <c r="L615">
        <v>1</v>
      </c>
      <c r="M615">
        <v>15</v>
      </c>
      <c r="N615">
        <v>2</v>
      </c>
      <c r="O615">
        <v>4</v>
      </c>
      <c r="P615">
        <v>4</v>
      </c>
      <c r="Q615">
        <v>7</v>
      </c>
      <c r="R615">
        <v>1</v>
      </c>
      <c r="S615">
        <v>6</v>
      </c>
      <c r="T615">
        <v>1</v>
      </c>
      <c r="U615">
        <v>6</v>
      </c>
      <c r="V615">
        <v>1</v>
      </c>
      <c r="W615">
        <v>7</v>
      </c>
      <c r="X615">
        <v>4</v>
      </c>
      <c r="Y615">
        <v>2005</v>
      </c>
      <c r="Z615">
        <v>1</v>
      </c>
      <c r="AA615">
        <v>13</v>
      </c>
      <c r="AD615" t="s">
        <v>261</v>
      </c>
      <c r="AE615">
        <v>1</v>
      </c>
      <c r="AF615">
        <v>2</v>
      </c>
      <c r="AG615">
        <v>1</v>
      </c>
      <c r="AH615">
        <v>1</v>
      </c>
      <c r="AN615">
        <v>1</v>
      </c>
      <c r="AO615">
        <v>2</v>
      </c>
      <c r="AP615">
        <v>1</v>
      </c>
      <c r="AT615">
        <v>1</v>
      </c>
      <c r="AY615">
        <v>1</v>
      </c>
      <c r="BA615">
        <v>1</v>
      </c>
      <c r="BE615" t="s">
        <v>61</v>
      </c>
      <c r="BF615">
        <f>VLOOKUP($C615,'TIPI Scoring'!$C$1:$AB$1213,22,FALSE)</f>
        <v>5.5</v>
      </c>
      <c r="BG615">
        <f>VLOOKUP($C615,'TIPI Scoring'!$C$1:$AB$1213,23,FALSE)</f>
        <v>5</v>
      </c>
      <c r="BH615">
        <f>VLOOKUP($C615,'TIPI Scoring'!$C$1:$AB$1213,24,FALSE)</f>
        <v>7</v>
      </c>
      <c r="BI615">
        <f>VLOOKUP($C615,'TIPI Scoring'!$C$1:$AB$1213,25,FALSE)</f>
        <v>7</v>
      </c>
      <c r="BJ615">
        <f>VLOOKUP($C615,'TIPI Scoring'!$C$1:$AB$1213,26,FALSE)</f>
        <v>5</v>
      </c>
      <c r="BK615" t="s">
        <v>1650</v>
      </c>
      <c r="BL615" t="s">
        <v>1651</v>
      </c>
      <c r="BM615" t="s">
        <v>1648</v>
      </c>
      <c r="BN615" t="s">
        <v>1648</v>
      </c>
      <c r="BO615" t="s">
        <v>1651</v>
      </c>
      <c r="BP615">
        <v>4</v>
      </c>
    </row>
    <row r="616" spans="1:68" x14ac:dyDescent="0.2">
      <c r="A616">
        <v>615</v>
      </c>
      <c r="B616" s="2">
        <v>44096.784189814818</v>
      </c>
      <c r="C616" t="s">
        <v>804</v>
      </c>
      <c r="D616">
        <v>42</v>
      </c>
      <c r="E616">
        <v>9</v>
      </c>
      <c r="F616">
        <v>1</v>
      </c>
      <c r="G616">
        <v>1</v>
      </c>
      <c r="H616">
        <v>1</v>
      </c>
      <c r="I616">
        <v>2</v>
      </c>
      <c r="J616">
        <v>3</v>
      </c>
      <c r="L616">
        <v>1</v>
      </c>
      <c r="M616">
        <v>0</v>
      </c>
      <c r="N616">
        <v>1</v>
      </c>
      <c r="O616">
        <v>6</v>
      </c>
      <c r="P616">
        <v>5</v>
      </c>
      <c r="Q616">
        <v>7</v>
      </c>
      <c r="R616">
        <v>6</v>
      </c>
      <c r="S616">
        <v>6</v>
      </c>
      <c r="T616">
        <v>5</v>
      </c>
      <c r="U616">
        <v>7</v>
      </c>
      <c r="V616">
        <v>5</v>
      </c>
      <c r="W616">
        <v>6</v>
      </c>
      <c r="X616">
        <v>5</v>
      </c>
      <c r="Y616">
        <v>1977</v>
      </c>
      <c r="Z616">
        <v>1</v>
      </c>
      <c r="AA616">
        <v>1</v>
      </c>
      <c r="AE616">
        <v>1</v>
      </c>
      <c r="AF616">
        <v>1</v>
      </c>
      <c r="AG616">
        <v>1</v>
      </c>
      <c r="AH616">
        <v>1</v>
      </c>
      <c r="AI616">
        <v>1</v>
      </c>
      <c r="AO616">
        <v>1</v>
      </c>
      <c r="AQ616">
        <v>1</v>
      </c>
      <c r="AR616">
        <v>1</v>
      </c>
      <c r="AS616">
        <v>1</v>
      </c>
      <c r="AZ616">
        <v>1</v>
      </c>
      <c r="BE616" t="s">
        <v>61</v>
      </c>
      <c r="BF616">
        <f>VLOOKUP($C616,'TIPI Scoring'!$C$1:$AB$1213,22,FALSE)</f>
        <v>4.5</v>
      </c>
      <c r="BG616">
        <f>VLOOKUP($C616,'TIPI Scoring'!$C$1:$AB$1213,23,FALSE)</f>
        <v>5</v>
      </c>
      <c r="BH616">
        <f>VLOOKUP($C616,'TIPI Scoring'!$C$1:$AB$1213,24,FALSE)</f>
        <v>5</v>
      </c>
      <c r="BI616">
        <f>VLOOKUP($C616,'TIPI Scoring'!$C$1:$AB$1213,25,FALSE)</f>
        <v>4</v>
      </c>
      <c r="BJ616">
        <f>VLOOKUP($C616,'TIPI Scoring'!$C$1:$AB$1213,26,FALSE)</f>
        <v>4.5</v>
      </c>
      <c r="BK616" t="s">
        <v>1650</v>
      </c>
      <c r="BL616" t="s">
        <v>1651</v>
      </c>
      <c r="BM616" t="s">
        <v>1651</v>
      </c>
      <c r="BN616" t="s">
        <v>1651</v>
      </c>
      <c r="BO616" t="s">
        <v>1651</v>
      </c>
      <c r="BP616">
        <v>7</v>
      </c>
    </row>
    <row r="617" spans="1:68" x14ac:dyDescent="0.2">
      <c r="A617">
        <v>616</v>
      </c>
      <c r="B617" s="2">
        <v>44096.785868055558</v>
      </c>
      <c r="C617" t="s">
        <v>805</v>
      </c>
      <c r="D617">
        <v>37</v>
      </c>
      <c r="E617">
        <v>9</v>
      </c>
      <c r="F617">
        <v>2</v>
      </c>
      <c r="G617">
        <v>1</v>
      </c>
      <c r="H617">
        <v>2</v>
      </c>
      <c r="I617">
        <v>1</v>
      </c>
      <c r="J617">
        <v>1</v>
      </c>
      <c r="L617">
        <v>1</v>
      </c>
      <c r="M617">
        <v>3</v>
      </c>
      <c r="N617">
        <v>2</v>
      </c>
      <c r="O617">
        <v>2</v>
      </c>
      <c r="P617">
        <v>3</v>
      </c>
      <c r="Q617">
        <v>5</v>
      </c>
      <c r="R617">
        <v>4</v>
      </c>
      <c r="S617">
        <v>5</v>
      </c>
      <c r="T617">
        <v>6</v>
      </c>
      <c r="U617">
        <v>6</v>
      </c>
      <c r="V617">
        <v>2</v>
      </c>
      <c r="W617">
        <v>4</v>
      </c>
      <c r="X617">
        <v>4</v>
      </c>
      <c r="Y617">
        <v>2017</v>
      </c>
      <c r="Z617">
        <v>1</v>
      </c>
      <c r="AA617">
        <v>10</v>
      </c>
      <c r="AE617">
        <v>2</v>
      </c>
      <c r="AF617">
        <v>2</v>
      </c>
      <c r="AG617">
        <v>2</v>
      </c>
      <c r="AH617">
        <v>2</v>
      </c>
      <c r="AI617">
        <v>1</v>
      </c>
      <c r="AO617">
        <v>4</v>
      </c>
      <c r="AP617">
        <v>1</v>
      </c>
      <c r="AU617">
        <v>1</v>
      </c>
      <c r="AV617">
        <v>1</v>
      </c>
      <c r="BA617">
        <v>1</v>
      </c>
      <c r="BE617" t="s">
        <v>61</v>
      </c>
      <c r="BF617">
        <f>VLOOKUP($C617,'TIPI Scoring'!$C$1:$AB$1213,22,FALSE)</f>
        <v>2</v>
      </c>
      <c r="BG617">
        <f>VLOOKUP($C617,'TIPI Scoring'!$C$1:$AB$1213,23,FALSE)</f>
        <v>5.5</v>
      </c>
      <c r="BH617">
        <f>VLOOKUP($C617,'TIPI Scoring'!$C$1:$AB$1213,24,FALSE)</f>
        <v>5.5</v>
      </c>
      <c r="BI617">
        <f>VLOOKUP($C617,'TIPI Scoring'!$C$1:$AB$1213,25,FALSE)</f>
        <v>4</v>
      </c>
      <c r="BJ617">
        <f>VLOOKUP($C617,'TIPI Scoring'!$C$1:$AB$1213,26,FALSE)</f>
        <v>4.5</v>
      </c>
      <c r="BK617" t="s">
        <v>1649</v>
      </c>
      <c r="BL617" t="s">
        <v>1650</v>
      </c>
      <c r="BM617" t="s">
        <v>1650</v>
      </c>
      <c r="BN617" t="s">
        <v>1651</v>
      </c>
      <c r="BO617" t="s">
        <v>1651</v>
      </c>
      <c r="BP617">
        <v>5</v>
      </c>
    </row>
    <row r="618" spans="1:68" x14ac:dyDescent="0.2">
      <c r="A618">
        <v>617</v>
      </c>
      <c r="B618" s="2">
        <v>44096.788946759261</v>
      </c>
      <c r="C618" t="s">
        <v>806</v>
      </c>
      <c r="D618">
        <v>52</v>
      </c>
      <c r="E618">
        <v>17</v>
      </c>
      <c r="F618">
        <v>1</v>
      </c>
      <c r="G618">
        <v>1</v>
      </c>
      <c r="H618">
        <v>3</v>
      </c>
      <c r="I618">
        <v>0</v>
      </c>
      <c r="J618">
        <v>5</v>
      </c>
      <c r="K618" t="s">
        <v>807</v>
      </c>
      <c r="L618">
        <v>1</v>
      </c>
      <c r="M618">
        <v>0</v>
      </c>
      <c r="N618">
        <v>2</v>
      </c>
      <c r="O618">
        <v>2</v>
      </c>
      <c r="P618">
        <v>4</v>
      </c>
      <c r="Q618">
        <v>6</v>
      </c>
      <c r="R618">
        <v>4</v>
      </c>
      <c r="S618">
        <v>4</v>
      </c>
      <c r="T618">
        <v>7</v>
      </c>
      <c r="U618">
        <v>6</v>
      </c>
      <c r="V618">
        <v>2</v>
      </c>
      <c r="W618">
        <v>6</v>
      </c>
      <c r="X618">
        <v>4</v>
      </c>
      <c r="Y618">
        <v>2020</v>
      </c>
      <c r="Z618">
        <v>1</v>
      </c>
      <c r="AA618">
        <v>11</v>
      </c>
      <c r="AB618" t="s">
        <v>808</v>
      </c>
      <c r="AE618">
        <v>2</v>
      </c>
      <c r="AF618">
        <v>2</v>
      </c>
      <c r="AG618">
        <v>2</v>
      </c>
      <c r="AH618">
        <v>2</v>
      </c>
      <c r="AI618">
        <v>1</v>
      </c>
      <c r="AJ618">
        <v>1</v>
      </c>
      <c r="AM618">
        <v>1</v>
      </c>
      <c r="AO618">
        <v>5</v>
      </c>
      <c r="AP618">
        <v>1</v>
      </c>
      <c r="AV618">
        <v>1</v>
      </c>
      <c r="AW618">
        <v>1</v>
      </c>
      <c r="BD618">
        <v>1</v>
      </c>
      <c r="BE618" t="s">
        <v>61</v>
      </c>
      <c r="BF618">
        <f>VLOOKUP($C618,'TIPI Scoring'!$C$1:$AB$1213,22,FALSE)</f>
        <v>1.5</v>
      </c>
      <c r="BG618">
        <f>VLOOKUP($C618,'TIPI Scoring'!$C$1:$AB$1213,23,FALSE)</f>
        <v>5</v>
      </c>
      <c r="BH618">
        <f>VLOOKUP($C618,'TIPI Scoring'!$C$1:$AB$1213,24,FALSE)</f>
        <v>6</v>
      </c>
      <c r="BI618">
        <f>VLOOKUP($C618,'TIPI Scoring'!$C$1:$AB$1213,25,FALSE)</f>
        <v>5</v>
      </c>
      <c r="BJ618">
        <f>VLOOKUP($C618,'TIPI Scoring'!$C$1:$AB$1213,26,FALSE)</f>
        <v>4</v>
      </c>
      <c r="BK618" t="s">
        <v>1649</v>
      </c>
      <c r="BL618" t="s">
        <v>1651</v>
      </c>
      <c r="BM618" t="s">
        <v>1650</v>
      </c>
      <c r="BN618" t="s">
        <v>1650</v>
      </c>
      <c r="BO618" t="s">
        <v>1649</v>
      </c>
      <c r="BP618">
        <v>5</v>
      </c>
    </row>
    <row r="619" spans="1:68" x14ac:dyDescent="0.2">
      <c r="A619">
        <v>618</v>
      </c>
      <c r="B619" s="2">
        <v>44096.792326388888</v>
      </c>
      <c r="C619" t="s">
        <v>809</v>
      </c>
      <c r="D619">
        <v>66</v>
      </c>
      <c r="E619">
        <v>10</v>
      </c>
      <c r="F619">
        <v>2</v>
      </c>
      <c r="G619">
        <v>1</v>
      </c>
      <c r="H619">
        <v>2</v>
      </c>
      <c r="I619">
        <v>0</v>
      </c>
      <c r="J619">
        <v>4</v>
      </c>
      <c r="L619">
        <v>2</v>
      </c>
      <c r="M619">
        <v>16</v>
      </c>
      <c r="N619">
        <v>2</v>
      </c>
      <c r="O619">
        <v>6</v>
      </c>
      <c r="P619">
        <v>1</v>
      </c>
      <c r="Q619">
        <v>7</v>
      </c>
      <c r="R619">
        <v>5</v>
      </c>
      <c r="S619">
        <v>5</v>
      </c>
      <c r="T619">
        <v>6</v>
      </c>
      <c r="U619">
        <v>7</v>
      </c>
      <c r="V619">
        <v>1</v>
      </c>
      <c r="W619">
        <v>3</v>
      </c>
      <c r="X619">
        <v>7</v>
      </c>
      <c r="Y619">
        <v>2004</v>
      </c>
      <c r="Z619">
        <v>2</v>
      </c>
      <c r="AA619">
        <v>10</v>
      </c>
      <c r="AE619">
        <v>2</v>
      </c>
      <c r="AF619">
        <v>2</v>
      </c>
      <c r="AG619">
        <v>2</v>
      </c>
      <c r="AH619">
        <v>2</v>
      </c>
      <c r="AN619">
        <v>1</v>
      </c>
      <c r="AO619">
        <v>4</v>
      </c>
      <c r="AP619">
        <v>1</v>
      </c>
      <c r="AV619">
        <v>1</v>
      </c>
      <c r="AX619">
        <v>1</v>
      </c>
      <c r="BD619">
        <v>1</v>
      </c>
      <c r="BE619" t="s">
        <v>61</v>
      </c>
      <c r="BF619">
        <f>VLOOKUP($C619,'TIPI Scoring'!$C$1:$AB$1213,22,FALSE)</f>
        <v>4</v>
      </c>
      <c r="BG619">
        <f>VLOOKUP($C619,'TIPI Scoring'!$C$1:$AB$1213,23,FALSE)</f>
        <v>7</v>
      </c>
      <c r="BH619">
        <f>VLOOKUP($C619,'TIPI Scoring'!$C$1:$AB$1213,24,FALSE)</f>
        <v>7</v>
      </c>
      <c r="BI619">
        <f>VLOOKUP($C619,'TIPI Scoring'!$C$1:$AB$1213,25,FALSE)</f>
        <v>3</v>
      </c>
      <c r="BJ619">
        <f>VLOOKUP($C619,'TIPI Scoring'!$C$1:$AB$1213,26,FALSE)</f>
        <v>3</v>
      </c>
      <c r="BK619" t="s">
        <v>1651</v>
      </c>
      <c r="BL619" t="s">
        <v>1648</v>
      </c>
      <c r="BM619" t="s">
        <v>1648</v>
      </c>
      <c r="BN619" t="s">
        <v>1649</v>
      </c>
      <c r="BO619" t="s">
        <v>1649</v>
      </c>
      <c r="BP619">
        <v>6</v>
      </c>
    </row>
    <row r="620" spans="1:68" x14ac:dyDescent="0.2">
      <c r="A620">
        <v>619</v>
      </c>
      <c r="B620" s="2">
        <v>44096.793703703705</v>
      </c>
      <c r="C620" t="s">
        <v>810</v>
      </c>
      <c r="D620">
        <v>29</v>
      </c>
      <c r="E620">
        <v>31</v>
      </c>
      <c r="F620">
        <v>1</v>
      </c>
      <c r="G620">
        <v>1</v>
      </c>
      <c r="H620">
        <v>2</v>
      </c>
      <c r="I620">
        <v>1</v>
      </c>
      <c r="J620">
        <v>3</v>
      </c>
      <c r="L620">
        <v>1</v>
      </c>
      <c r="M620">
        <v>4</v>
      </c>
      <c r="N620">
        <v>1</v>
      </c>
      <c r="O620">
        <v>7</v>
      </c>
      <c r="P620">
        <v>4</v>
      </c>
      <c r="Q620">
        <v>6</v>
      </c>
      <c r="R620">
        <v>7</v>
      </c>
      <c r="S620">
        <v>4</v>
      </c>
      <c r="T620">
        <v>4</v>
      </c>
      <c r="U620">
        <v>7</v>
      </c>
      <c r="V620">
        <v>7</v>
      </c>
      <c r="W620">
        <v>5</v>
      </c>
      <c r="X620">
        <v>7</v>
      </c>
      <c r="Y620">
        <v>2016</v>
      </c>
      <c r="Z620">
        <v>1</v>
      </c>
      <c r="AA620">
        <v>7</v>
      </c>
      <c r="AE620">
        <v>1</v>
      </c>
      <c r="AF620">
        <v>1</v>
      </c>
      <c r="AG620">
        <v>1</v>
      </c>
      <c r="AH620">
        <v>1</v>
      </c>
      <c r="AL620">
        <v>1</v>
      </c>
      <c r="AO620">
        <v>1</v>
      </c>
      <c r="AS620">
        <v>1</v>
      </c>
      <c r="BA620">
        <v>1</v>
      </c>
      <c r="BE620" t="s">
        <v>66</v>
      </c>
      <c r="BF620">
        <f>VLOOKUP($C620,'TIPI Scoring'!$C$1:$AB$1213,22,FALSE)</f>
        <v>5.5</v>
      </c>
      <c r="BG620">
        <f>VLOOKUP($C620,'TIPI Scoring'!$C$1:$AB$1213,23,FALSE)</f>
        <v>5.5</v>
      </c>
      <c r="BH620">
        <f>VLOOKUP($C620,'TIPI Scoring'!$C$1:$AB$1213,24,FALSE)</f>
        <v>3.5</v>
      </c>
      <c r="BI620">
        <f>VLOOKUP($C620,'TIPI Scoring'!$C$1:$AB$1213,25,FALSE)</f>
        <v>3</v>
      </c>
      <c r="BJ620">
        <f>VLOOKUP($C620,'TIPI Scoring'!$C$1:$AB$1213,26,FALSE)</f>
        <v>2.5</v>
      </c>
      <c r="BK620" t="s">
        <v>1650</v>
      </c>
      <c r="BL620" t="s">
        <v>1650</v>
      </c>
      <c r="BM620" t="s">
        <v>1649</v>
      </c>
      <c r="BN620" t="s">
        <v>1649</v>
      </c>
      <c r="BO620" t="s">
        <v>1649</v>
      </c>
      <c r="BP620">
        <v>1</v>
      </c>
    </row>
    <row r="621" spans="1:68" x14ac:dyDescent="0.2">
      <c r="A621">
        <v>620</v>
      </c>
      <c r="B621" s="2">
        <v>44096.801921296297</v>
      </c>
      <c r="C621" t="s">
        <v>811</v>
      </c>
      <c r="D621">
        <v>38</v>
      </c>
      <c r="E621">
        <v>32</v>
      </c>
      <c r="F621">
        <v>1</v>
      </c>
      <c r="G621">
        <v>1</v>
      </c>
      <c r="H621">
        <v>3</v>
      </c>
      <c r="I621">
        <v>0</v>
      </c>
      <c r="J621">
        <v>1</v>
      </c>
      <c r="L621">
        <v>2</v>
      </c>
      <c r="M621">
        <v>20</v>
      </c>
      <c r="N621">
        <v>1</v>
      </c>
      <c r="O621">
        <v>6</v>
      </c>
      <c r="P621">
        <v>4</v>
      </c>
      <c r="Q621">
        <v>7</v>
      </c>
      <c r="R621">
        <v>2</v>
      </c>
      <c r="S621">
        <v>6</v>
      </c>
      <c r="T621">
        <v>7</v>
      </c>
      <c r="U621">
        <v>6</v>
      </c>
      <c r="V621">
        <v>2</v>
      </c>
      <c r="W621">
        <v>5</v>
      </c>
      <c r="X621">
        <v>3</v>
      </c>
      <c r="Y621">
        <v>2020</v>
      </c>
      <c r="Z621">
        <v>3</v>
      </c>
      <c r="AA621">
        <v>3</v>
      </c>
      <c r="AE621">
        <v>2</v>
      </c>
      <c r="AF621">
        <v>2</v>
      </c>
      <c r="AG621">
        <v>1</v>
      </c>
      <c r="AH621">
        <v>2</v>
      </c>
      <c r="AM621">
        <v>1</v>
      </c>
      <c r="AO621">
        <v>2</v>
      </c>
      <c r="AP621">
        <v>1</v>
      </c>
      <c r="AR621">
        <v>1</v>
      </c>
      <c r="AT621">
        <v>1</v>
      </c>
      <c r="AZ621">
        <v>1</v>
      </c>
      <c r="BB621">
        <v>1</v>
      </c>
      <c r="BE621" t="s">
        <v>58</v>
      </c>
      <c r="BF621">
        <f>VLOOKUP($C621,'TIPI Scoring'!$C$1:$AB$1213,22,FALSE)</f>
        <v>3.5</v>
      </c>
      <c r="BG621">
        <f>VLOOKUP($C621,'TIPI Scoring'!$C$1:$AB$1213,23,FALSE)</f>
        <v>5</v>
      </c>
      <c r="BH621">
        <f>VLOOKUP($C621,'TIPI Scoring'!$C$1:$AB$1213,24,FALSE)</f>
        <v>6.5</v>
      </c>
      <c r="BI621">
        <f>VLOOKUP($C621,'TIPI Scoring'!$C$1:$AB$1213,25,FALSE)</f>
        <v>5.5</v>
      </c>
      <c r="BJ621">
        <f>VLOOKUP($C621,'TIPI Scoring'!$C$1:$AB$1213,26,FALSE)</f>
        <v>5.5</v>
      </c>
      <c r="BK621" t="s">
        <v>1651</v>
      </c>
      <c r="BL621" t="s">
        <v>1651</v>
      </c>
      <c r="BM621" t="s">
        <v>1650</v>
      </c>
      <c r="BN621" t="s">
        <v>1650</v>
      </c>
      <c r="BO621" t="s">
        <v>1650</v>
      </c>
      <c r="BP621">
        <v>3</v>
      </c>
    </row>
    <row r="622" spans="1:68" x14ac:dyDescent="0.2">
      <c r="A622">
        <v>621</v>
      </c>
      <c r="B622" s="2">
        <v>44096.802152777775</v>
      </c>
      <c r="C622" t="s">
        <v>812</v>
      </c>
      <c r="D622">
        <v>61</v>
      </c>
      <c r="E622">
        <v>5</v>
      </c>
      <c r="F622">
        <v>1</v>
      </c>
      <c r="G622">
        <v>1</v>
      </c>
      <c r="H622">
        <v>1</v>
      </c>
      <c r="I622">
        <v>0</v>
      </c>
      <c r="J622">
        <v>4</v>
      </c>
      <c r="L622">
        <v>2</v>
      </c>
      <c r="M622">
        <v>4</v>
      </c>
      <c r="N622">
        <v>2</v>
      </c>
      <c r="O622">
        <v>1</v>
      </c>
      <c r="P622">
        <v>1</v>
      </c>
      <c r="Q622">
        <v>7</v>
      </c>
      <c r="R622">
        <v>1</v>
      </c>
      <c r="S622">
        <v>6</v>
      </c>
      <c r="T622">
        <v>5</v>
      </c>
      <c r="U622">
        <v>5</v>
      </c>
      <c r="V622">
        <v>1</v>
      </c>
      <c r="W622">
        <v>7</v>
      </c>
      <c r="X622">
        <v>2</v>
      </c>
      <c r="Y622">
        <v>2016</v>
      </c>
      <c r="Z622">
        <v>2</v>
      </c>
      <c r="AA622">
        <v>10</v>
      </c>
      <c r="AE622">
        <v>2</v>
      </c>
      <c r="AF622">
        <v>3</v>
      </c>
      <c r="AG622">
        <v>2</v>
      </c>
      <c r="AH622">
        <v>2</v>
      </c>
      <c r="AJ622">
        <v>1</v>
      </c>
      <c r="AO622">
        <v>2</v>
      </c>
      <c r="AV622">
        <v>1</v>
      </c>
      <c r="AX622">
        <v>1</v>
      </c>
      <c r="AZ622">
        <v>1</v>
      </c>
      <c r="BA622">
        <v>1</v>
      </c>
      <c r="BE622" t="s">
        <v>66</v>
      </c>
      <c r="BF622">
        <f>VLOOKUP($C622,'TIPI Scoring'!$C$1:$AB$1213,22,FALSE)</f>
        <v>2</v>
      </c>
      <c r="BG622">
        <f>VLOOKUP($C622,'TIPI Scoring'!$C$1:$AB$1213,23,FALSE)</f>
        <v>6</v>
      </c>
      <c r="BH622">
        <f>VLOOKUP($C622,'TIPI Scoring'!$C$1:$AB$1213,24,FALSE)</f>
        <v>7</v>
      </c>
      <c r="BI622">
        <f>VLOOKUP($C622,'TIPI Scoring'!$C$1:$AB$1213,25,FALSE)</f>
        <v>7</v>
      </c>
      <c r="BJ622">
        <f>VLOOKUP($C622,'TIPI Scoring'!$C$1:$AB$1213,26,FALSE)</f>
        <v>6</v>
      </c>
      <c r="BK622" t="s">
        <v>1649</v>
      </c>
      <c r="BL622" t="s">
        <v>1650</v>
      </c>
      <c r="BM622" t="s">
        <v>1648</v>
      </c>
      <c r="BN622" t="s">
        <v>1648</v>
      </c>
      <c r="BO622" t="s">
        <v>1650</v>
      </c>
      <c r="BP622">
        <v>8</v>
      </c>
    </row>
    <row r="623" spans="1:68" x14ac:dyDescent="0.2">
      <c r="A623">
        <v>622</v>
      </c>
      <c r="B623" s="2">
        <v>44096.803425925929</v>
      </c>
      <c r="C623" t="s">
        <v>813</v>
      </c>
      <c r="D623">
        <v>35</v>
      </c>
      <c r="E623">
        <v>32</v>
      </c>
      <c r="F623">
        <v>1</v>
      </c>
      <c r="G623">
        <v>1</v>
      </c>
      <c r="H623">
        <v>2</v>
      </c>
      <c r="I623">
        <v>2</v>
      </c>
      <c r="J623">
        <v>1</v>
      </c>
      <c r="L623">
        <v>1</v>
      </c>
      <c r="M623">
        <v>12</v>
      </c>
      <c r="N623">
        <v>1</v>
      </c>
      <c r="O623">
        <v>7</v>
      </c>
      <c r="P623">
        <v>1</v>
      </c>
      <c r="Q623">
        <v>7</v>
      </c>
      <c r="R623">
        <v>1</v>
      </c>
      <c r="S623">
        <v>7</v>
      </c>
      <c r="T623">
        <v>7</v>
      </c>
      <c r="U623">
        <v>1</v>
      </c>
      <c r="V623">
        <v>1</v>
      </c>
      <c r="W623">
        <v>7</v>
      </c>
      <c r="X623">
        <v>1</v>
      </c>
      <c r="Y623">
        <v>2017</v>
      </c>
      <c r="Z623">
        <v>1</v>
      </c>
      <c r="AA623">
        <v>1</v>
      </c>
      <c r="AE623">
        <v>1</v>
      </c>
      <c r="AF623">
        <v>1</v>
      </c>
      <c r="AG623">
        <v>1</v>
      </c>
      <c r="AH623">
        <v>2</v>
      </c>
      <c r="AI623">
        <v>1</v>
      </c>
      <c r="AJ623">
        <v>1</v>
      </c>
      <c r="AM623">
        <v>1</v>
      </c>
      <c r="AO623">
        <v>5</v>
      </c>
      <c r="AP623">
        <v>1</v>
      </c>
      <c r="AV623">
        <v>1</v>
      </c>
      <c r="AW623">
        <v>1</v>
      </c>
      <c r="AZ623">
        <v>1</v>
      </c>
      <c r="BA623">
        <v>1</v>
      </c>
      <c r="BB623">
        <v>1</v>
      </c>
      <c r="BC623">
        <v>1</v>
      </c>
      <c r="BE623" t="s">
        <v>58</v>
      </c>
      <c r="BF623">
        <f>VLOOKUP($C623,'TIPI Scoring'!$C$1:$AB$1213,22,FALSE)</f>
        <v>4</v>
      </c>
      <c r="BG623">
        <f>VLOOKUP($C623,'TIPI Scoring'!$C$1:$AB$1213,23,FALSE)</f>
        <v>4</v>
      </c>
      <c r="BH623">
        <f>VLOOKUP($C623,'TIPI Scoring'!$C$1:$AB$1213,24,FALSE)</f>
        <v>7</v>
      </c>
      <c r="BI623">
        <f>VLOOKUP($C623,'TIPI Scoring'!$C$1:$AB$1213,25,FALSE)</f>
        <v>7</v>
      </c>
      <c r="BJ623">
        <f>VLOOKUP($C623,'TIPI Scoring'!$C$1:$AB$1213,26,FALSE)</f>
        <v>7</v>
      </c>
      <c r="BK623" t="s">
        <v>1651</v>
      </c>
      <c r="BL623" t="s">
        <v>1649</v>
      </c>
      <c r="BM623" t="s">
        <v>1648</v>
      </c>
      <c r="BN623" t="s">
        <v>1648</v>
      </c>
      <c r="BO623" t="s">
        <v>1648</v>
      </c>
      <c r="BP623">
        <v>8</v>
      </c>
    </row>
    <row r="624" spans="1:68" x14ac:dyDescent="0.2">
      <c r="A624">
        <v>623</v>
      </c>
      <c r="B624" s="2">
        <v>44096.804814814815</v>
      </c>
      <c r="C624" t="s">
        <v>814</v>
      </c>
      <c r="D624">
        <v>75</v>
      </c>
      <c r="E624">
        <v>29</v>
      </c>
      <c r="F624">
        <v>1</v>
      </c>
      <c r="G624">
        <v>1</v>
      </c>
      <c r="H624">
        <v>1</v>
      </c>
      <c r="I624">
        <v>0</v>
      </c>
      <c r="J624">
        <v>4</v>
      </c>
      <c r="L624">
        <v>2</v>
      </c>
      <c r="M624">
        <v>15</v>
      </c>
      <c r="N624">
        <v>2</v>
      </c>
      <c r="O624">
        <v>1</v>
      </c>
      <c r="P624">
        <v>2</v>
      </c>
      <c r="Q624">
        <v>7</v>
      </c>
      <c r="R624">
        <v>2</v>
      </c>
      <c r="S624">
        <v>6</v>
      </c>
      <c r="T624">
        <v>6</v>
      </c>
      <c r="U624">
        <v>6</v>
      </c>
      <c r="V624">
        <v>3</v>
      </c>
      <c r="W624">
        <v>6</v>
      </c>
      <c r="X624">
        <v>7</v>
      </c>
      <c r="Y624">
        <v>2020</v>
      </c>
      <c r="Z624">
        <v>3</v>
      </c>
      <c r="AA624">
        <v>12</v>
      </c>
      <c r="AC624" t="s">
        <v>815</v>
      </c>
      <c r="AE624">
        <v>2</v>
      </c>
      <c r="AF624">
        <v>1</v>
      </c>
      <c r="AG624">
        <v>2</v>
      </c>
      <c r="AH624">
        <v>2</v>
      </c>
      <c r="AN624">
        <v>1</v>
      </c>
      <c r="AO624">
        <v>3</v>
      </c>
      <c r="AY624">
        <v>1</v>
      </c>
      <c r="BD624">
        <v>1</v>
      </c>
      <c r="BE624" t="s">
        <v>58</v>
      </c>
      <c r="BF624">
        <f>VLOOKUP($C624,'TIPI Scoring'!$C$1:$AB$1213,22,FALSE)</f>
        <v>1.5</v>
      </c>
      <c r="BG624">
        <f>VLOOKUP($C624,'TIPI Scoring'!$C$1:$AB$1213,23,FALSE)</f>
        <v>6</v>
      </c>
      <c r="BH624">
        <f>VLOOKUP($C624,'TIPI Scoring'!$C$1:$AB$1213,24,FALSE)</f>
        <v>6</v>
      </c>
      <c r="BI624">
        <f>VLOOKUP($C624,'TIPI Scoring'!$C$1:$AB$1213,25,FALSE)</f>
        <v>6</v>
      </c>
      <c r="BJ624">
        <f>VLOOKUP($C624,'TIPI Scoring'!$C$1:$AB$1213,26,FALSE)</f>
        <v>3.5</v>
      </c>
      <c r="BK624" t="s">
        <v>1649</v>
      </c>
      <c r="BL624" t="s">
        <v>1650</v>
      </c>
      <c r="BM624" t="s">
        <v>1650</v>
      </c>
      <c r="BN624" t="s">
        <v>1650</v>
      </c>
      <c r="BO624" t="s">
        <v>1649</v>
      </c>
      <c r="BP624">
        <v>2</v>
      </c>
    </row>
    <row r="625" spans="1:68" x14ac:dyDescent="0.2">
      <c r="A625">
        <v>624</v>
      </c>
      <c r="B625" s="2">
        <v>44096.805925925924</v>
      </c>
      <c r="C625" t="s">
        <v>816</v>
      </c>
      <c r="D625">
        <v>51</v>
      </c>
      <c r="E625">
        <v>4</v>
      </c>
      <c r="F625">
        <v>1</v>
      </c>
      <c r="G625">
        <v>1</v>
      </c>
      <c r="H625">
        <v>1</v>
      </c>
      <c r="I625">
        <v>1</v>
      </c>
      <c r="J625">
        <v>3</v>
      </c>
      <c r="L625">
        <v>1</v>
      </c>
      <c r="M625">
        <v>8</v>
      </c>
      <c r="N625">
        <v>2</v>
      </c>
      <c r="O625">
        <v>5</v>
      </c>
      <c r="P625">
        <v>6</v>
      </c>
      <c r="Q625">
        <v>7</v>
      </c>
      <c r="R625">
        <v>4</v>
      </c>
      <c r="S625">
        <v>7</v>
      </c>
      <c r="T625">
        <v>6</v>
      </c>
      <c r="U625">
        <v>6</v>
      </c>
      <c r="V625">
        <v>4</v>
      </c>
      <c r="W625">
        <v>6</v>
      </c>
      <c r="X625">
        <v>7</v>
      </c>
      <c r="Y625">
        <v>2012</v>
      </c>
      <c r="Z625">
        <v>1</v>
      </c>
      <c r="AA625">
        <v>14</v>
      </c>
      <c r="AE625">
        <v>2</v>
      </c>
      <c r="AF625">
        <v>1</v>
      </c>
      <c r="AG625">
        <v>1</v>
      </c>
      <c r="AH625">
        <v>2</v>
      </c>
      <c r="AN625">
        <v>1</v>
      </c>
      <c r="AO625">
        <v>2</v>
      </c>
      <c r="AU625">
        <v>1</v>
      </c>
      <c r="AV625">
        <v>1</v>
      </c>
      <c r="AW625">
        <v>1</v>
      </c>
      <c r="BD625">
        <v>1</v>
      </c>
      <c r="BE625" t="s">
        <v>61</v>
      </c>
      <c r="BF625">
        <f>VLOOKUP($C625,'TIPI Scoring'!$C$1:$AB$1213,22,FALSE)</f>
        <v>3.5</v>
      </c>
      <c r="BG625">
        <f>VLOOKUP($C625,'TIPI Scoring'!$C$1:$AB$1213,23,FALSE)</f>
        <v>4</v>
      </c>
      <c r="BH625">
        <f>VLOOKUP($C625,'TIPI Scoring'!$C$1:$AB$1213,24,FALSE)</f>
        <v>5.5</v>
      </c>
      <c r="BI625">
        <f>VLOOKUP($C625,'TIPI Scoring'!$C$1:$AB$1213,25,FALSE)</f>
        <v>5</v>
      </c>
      <c r="BJ625">
        <f>VLOOKUP($C625,'TIPI Scoring'!$C$1:$AB$1213,26,FALSE)</f>
        <v>4</v>
      </c>
      <c r="BK625" t="s">
        <v>1651</v>
      </c>
      <c r="BL625" t="s">
        <v>1649</v>
      </c>
      <c r="BM625" t="s">
        <v>1650</v>
      </c>
      <c r="BN625" t="s">
        <v>1650</v>
      </c>
      <c r="BO625" t="s">
        <v>1649</v>
      </c>
      <c r="BP625">
        <v>3</v>
      </c>
    </row>
    <row r="626" spans="1:68" x14ac:dyDescent="0.2">
      <c r="A626">
        <v>625</v>
      </c>
      <c r="B626" s="2">
        <v>44096.806122685186</v>
      </c>
      <c r="C626" t="s">
        <v>817</v>
      </c>
      <c r="D626">
        <v>54</v>
      </c>
      <c r="E626">
        <v>35</v>
      </c>
      <c r="F626">
        <v>1</v>
      </c>
      <c r="G626">
        <v>1</v>
      </c>
      <c r="H626">
        <v>2</v>
      </c>
      <c r="I626">
        <v>3</v>
      </c>
      <c r="J626">
        <v>1</v>
      </c>
      <c r="L626">
        <v>1</v>
      </c>
      <c r="M626">
        <v>28</v>
      </c>
      <c r="N626">
        <v>1</v>
      </c>
      <c r="O626">
        <v>6</v>
      </c>
      <c r="P626">
        <v>1</v>
      </c>
      <c r="Q626">
        <v>7</v>
      </c>
      <c r="R626">
        <v>1</v>
      </c>
      <c r="S626">
        <v>7</v>
      </c>
      <c r="T626">
        <v>2</v>
      </c>
      <c r="U626">
        <v>6</v>
      </c>
      <c r="V626">
        <v>1</v>
      </c>
      <c r="W626">
        <v>7</v>
      </c>
      <c r="X626">
        <v>1</v>
      </c>
      <c r="Y626">
        <v>1993</v>
      </c>
      <c r="Z626">
        <v>1</v>
      </c>
      <c r="AA626">
        <v>13</v>
      </c>
      <c r="AD626" t="s">
        <v>363</v>
      </c>
      <c r="AE626">
        <v>2</v>
      </c>
      <c r="AF626">
        <v>3</v>
      </c>
      <c r="AG626">
        <v>2</v>
      </c>
      <c r="AH626">
        <v>3</v>
      </c>
      <c r="AN626">
        <v>1</v>
      </c>
      <c r="AO626">
        <v>5</v>
      </c>
      <c r="AP626">
        <v>1</v>
      </c>
      <c r="AT626">
        <v>1</v>
      </c>
      <c r="AY626">
        <v>1</v>
      </c>
      <c r="BD626">
        <v>1</v>
      </c>
      <c r="BE626" t="s">
        <v>63</v>
      </c>
      <c r="BF626">
        <f>VLOOKUP($C626,'TIPI Scoring'!$C$1:$AB$1213,22,FALSE)</f>
        <v>6</v>
      </c>
      <c r="BG626">
        <f>VLOOKUP($C626,'TIPI Scoring'!$C$1:$AB$1213,23,FALSE)</f>
        <v>6.5</v>
      </c>
      <c r="BH626">
        <f>VLOOKUP($C626,'TIPI Scoring'!$C$1:$AB$1213,24,FALSE)</f>
        <v>7</v>
      </c>
      <c r="BI626">
        <f>VLOOKUP($C626,'TIPI Scoring'!$C$1:$AB$1213,25,FALSE)</f>
        <v>7</v>
      </c>
      <c r="BJ626">
        <f>VLOOKUP($C626,'TIPI Scoring'!$C$1:$AB$1213,26,FALSE)</f>
        <v>7</v>
      </c>
      <c r="BK626" t="s">
        <v>1648</v>
      </c>
      <c r="BL626" t="s">
        <v>1648</v>
      </c>
      <c r="BM626" t="s">
        <v>1648</v>
      </c>
      <c r="BN626" t="s">
        <v>1648</v>
      </c>
      <c r="BO626" t="s">
        <v>1648</v>
      </c>
      <c r="BP626">
        <v>4</v>
      </c>
    </row>
    <row r="627" spans="1:68" x14ac:dyDescent="0.2">
      <c r="A627">
        <v>626</v>
      </c>
      <c r="B627" s="2">
        <v>44096.812199074076</v>
      </c>
      <c r="C627" t="s">
        <v>818</v>
      </c>
      <c r="D627">
        <v>47</v>
      </c>
      <c r="E627">
        <v>42</v>
      </c>
      <c r="F627">
        <v>2</v>
      </c>
      <c r="G627">
        <v>1</v>
      </c>
      <c r="H627">
        <v>2</v>
      </c>
      <c r="I627">
        <v>0</v>
      </c>
      <c r="J627">
        <v>1</v>
      </c>
      <c r="L627">
        <v>1</v>
      </c>
      <c r="M627">
        <v>11</v>
      </c>
      <c r="N627">
        <v>2</v>
      </c>
      <c r="O627">
        <v>6</v>
      </c>
      <c r="P627">
        <v>1</v>
      </c>
      <c r="Q627">
        <v>7</v>
      </c>
      <c r="R627">
        <v>2</v>
      </c>
      <c r="S627">
        <v>6</v>
      </c>
      <c r="T627">
        <v>6</v>
      </c>
      <c r="U627">
        <v>7</v>
      </c>
      <c r="V627">
        <v>1</v>
      </c>
      <c r="W627">
        <v>6</v>
      </c>
      <c r="X627">
        <v>2</v>
      </c>
      <c r="Y627">
        <v>2009</v>
      </c>
      <c r="Z627">
        <v>1</v>
      </c>
      <c r="AA627">
        <v>1</v>
      </c>
      <c r="AE627">
        <v>2</v>
      </c>
      <c r="AF627">
        <v>2</v>
      </c>
      <c r="AG627">
        <v>2</v>
      </c>
      <c r="AH627">
        <v>2</v>
      </c>
      <c r="AI627">
        <v>1</v>
      </c>
      <c r="AM627">
        <v>1</v>
      </c>
      <c r="AO627">
        <v>3</v>
      </c>
      <c r="AP627">
        <v>1</v>
      </c>
      <c r="AT627">
        <v>1</v>
      </c>
      <c r="AW627">
        <v>1</v>
      </c>
      <c r="BB627">
        <v>1</v>
      </c>
      <c r="BE627" t="s">
        <v>61</v>
      </c>
      <c r="BF627">
        <f>VLOOKUP($C627,'TIPI Scoring'!$C$1:$AB$1213,22,FALSE)</f>
        <v>4</v>
      </c>
      <c r="BG627">
        <f>VLOOKUP($C627,'TIPI Scoring'!$C$1:$AB$1213,23,FALSE)</f>
        <v>7</v>
      </c>
      <c r="BH627">
        <f>VLOOKUP($C627,'TIPI Scoring'!$C$1:$AB$1213,24,FALSE)</f>
        <v>7</v>
      </c>
      <c r="BI627">
        <f>VLOOKUP($C627,'TIPI Scoring'!$C$1:$AB$1213,25,FALSE)</f>
        <v>6</v>
      </c>
      <c r="BJ627">
        <f>VLOOKUP($C627,'TIPI Scoring'!$C$1:$AB$1213,26,FALSE)</f>
        <v>6</v>
      </c>
      <c r="BK627" t="s">
        <v>1651</v>
      </c>
      <c r="BL627" t="s">
        <v>1648</v>
      </c>
      <c r="BM627" t="s">
        <v>1648</v>
      </c>
      <c r="BN627" t="s">
        <v>1650</v>
      </c>
      <c r="BO627" t="s">
        <v>1650</v>
      </c>
      <c r="BP627">
        <v>8</v>
      </c>
    </row>
    <row r="628" spans="1:68" x14ac:dyDescent="0.2">
      <c r="A628">
        <v>627</v>
      </c>
      <c r="B628" s="2">
        <v>44096.812442129631</v>
      </c>
      <c r="C628" t="s">
        <v>819</v>
      </c>
      <c r="D628">
        <v>49</v>
      </c>
      <c r="E628">
        <v>14</v>
      </c>
      <c r="F628">
        <v>1</v>
      </c>
      <c r="G628">
        <v>1</v>
      </c>
      <c r="H628">
        <v>1</v>
      </c>
      <c r="I628">
        <v>2</v>
      </c>
      <c r="J628">
        <v>1</v>
      </c>
      <c r="L628">
        <v>2</v>
      </c>
      <c r="M628">
        <v>9</v>
      </c>
      <c r="N628">
        <v>1</v>
      </c>
      <c r="O628">
        <v>7</v>
      </c>
      <c r="P628">
        <v>1</v>
      </c>
      <c r="Q628">
        <v>7</v>
      </c>
      <c r="R628">
        <v>1</v>
      </c>
      <c r="S628">
        <v>7</v>
      </c>
      <c r="T628">
        <v>5</v>
      </c>
      <c r="U628">
        <v>7</v>
      </c>
      <c r="V628">
        <v>1</v>
      </c>
      <c r="W628">
        <v>7</v>
      </c>
      <c r="X628">
        <v>1</v>
      </c>
      <c r="Y628">
        <v>2011</v>
      </c>
      <c r="Z628">
        <v>2</v>
      </c>
      <c r="AA628">
        <v>3</v>
      </c>
      <c r="AE628">
        <v>2</v>
      </c>
      <c r="AF628">
        <v>3</v>
      </c>
      <c r="AG628">
        <v>2</v>
      </c>
      <c r="AH628">
        <v>3</v>
      </c>
      <c r="AI628">
        <v>1</v>
      </c>
      <c r="AJ628">
        <v>1</v>
      </c>
      <c r="AK628">
        <v>1</v>
      </c>
      <c r="AM628">
        <v>1</v>
      </c>
      <c r="AO628">
        <v>5</v>
      </c>
      <c r="AR628">
        <v>1</v>
      </c>
      <c r="AT628">
        <v>1</v>
      </c>
      <c r="AV628">
        <v>1</v>
      </c>
      <c r="AZ628">
        <v>1</v>
      </c>
      <c r="BC628">
        <v>1</v>
      </c>
      <c r="BE628" t="s">
        <v>63</v>
      </c>
      <c r="BF628">
        <f>VLOOKUP($C628,'TIPI Scoring'!$C$1:$AB$1213,22,FALSE)</f>
        <v>5</v>
      </c>
      <c r="BG628">
        <f>VLOOKUP($C628,'TIPI Scoring'!$C$1:$AB$1213,23,FALSE)</f>
        <v>7</v>
      </c>
      <c r="BH628">
        <f>VLOOKUP($C628,'TIPI Scoring'!$C$1:$AB$1213,24,FALSE)</f>
        <v>7</v>
      </c>
      <c r="BI628">
        <f>VLOOKUP($C628,'TIPI Scoring'!$C$1:$AB$1213,25,FALSE)</f>
        <v>7</v>
      </c>
      <c r="BJ628">
        <f>VLOOKUP($C628,'TIPI Scoring'!$C$1:$AB$1213,26,FALSE)</f>
        <v>7</v>
      </c>
      <c r="BK628" t="s">
        <v>1650</v>
      </c>
      <c r="BL628" t="s">
        <v>1648</v>
      </c>
      <c r="BM628" t="s">
        <v>1648</v>
      </c>
      <c r="BN628" t="s">
        <v>1648</v>
      </c>
      <c r="BO628" t="s">
        <v>1648</v>
      </c>
      <c r="BP628">
        <v>8</v>
      </c>
    </row>
    <row r="629" spans="1:68" x14ac:dyDescent="0.2">
      <c r="A629">
        <v>628</v>
      </c>
      <c r="B629" s="2">
        <v>44096.816319444442</v>
      </c>
      <c r="C629" t="s">
        <v>820</v>
      </c>
      <c r="D629">
        <v>80</v>
      </c>
      <c r="E629">
        <v>38</v>
      </c>
      <c r="F629">
        <v>1</v>
      </c>
      <c r="G629">
        <v>1</v>
      </c>
      <c r="H629">
        <v>2</v>
      </c>
      <c r="I629">
        <v>0</v>
      </c>
      <c r="J629">
        <v>4</v>
      </c>
      <c r="L629">
        <v>2</v>
      </c>
      <c r="M629">
        <v>14</v>
      </c>
      <c r="N629">
        <v>2</v>
      </c>
      <c r="O629">
        <v>4</v>
      </c>
      <c r="P629">
        <v>1</v>
      </c>
      <c r="Q629">
        <v>7</v>
      </c>
      <c r="R629">
        <v>1</v>
      </c>
      <c r="S629">
        <v>7</v>
      </c>
      <c r="T629">
        <v>5</v>
      </c>
      <c r="U629">
        <v>7</v>
      </c>
      <c r="V629">
        <v>1</v>
      </c>
      <c r="W629">
        <v>7</v>
      </c>
      <c r="X629">
        <v>1</v>
      </c>
      <c r="Y629">
        <v>2016</v>
      </c>
      <c r="Z629">
        <v>3</v>
      </c>
      <c r="AA629">
        <v>13</v>
      </c>
      <c r="AD629" t="s">
        <v>123</v>
      </c>
      <c r="AE629">
        <v>1</v>
      </c>
      <c r="AF629">
        <v>3</v>
      </c>
      <c r="AG629">
        <v>3</v>
      </c>
      <c r="AH629">
        <v>3</v>
      </c>
      <c r="AN629">
        <v>1</v>
      </c>
      <c r="AO629">
        <v>2</v>
      </c>
      <c r="AY629">
        <v>1</v>
      </c>
      <c r="AZ629">
        <v>1</v>
      </c>
      <c r="BA629">
        <v>1</v>
      </c>
      <c r="BC629">
        <v>1</v>
      </c>
      <c r="BE629" t="s">
        <v>58</v>
      </c>
      <c r="BF629">
        <f>VLOOKUP($C629,'TIPI Scoring'!$C$1:$AB$1213,22,FALSE)</f>
        <v>3.5</v>
      </c>
      <c r="BG629">
        <f>VLOOKUP($C629,'TIPI Scoring'!$C$1:$AB$1213,23,FALSE)</f>
        <v>7</v>
      </c>
      <c r="BH629">
        <f>VLOOKUP($C629,'TIPI Scoring'!$C$1:$AB$1213,24,FALSE)</f>
        <v>7</v>
      </c>
      <c r="BI629">
        <f>VLOOKUP($C629,'TIPI Scoring'!$C$1:$AB$1213,25,FALSE)</f>
        <v>7</v>
      </c>
      <c r="BJ629">
        <f>VLOOKUP($C629,'TIPI Scoring'!$C$1:$AB$1213,26,FALSE)</f>
        <v>7</v>
      </c>
      <c r="BK629" t="s">
        <v>1651</v>
      </c>
      <c r="BL629" t="s">
        <v>1648</v>
      </c>
      <c r="BM629" t="s">
        <v>1648</v>
      </c>
      <c r="BN629" t="s">
        <v>1648</v>
      </c>
      <c r="BO629" t="s">
        <v>1648</v>
      </c>
      <c r="BP629">
        <v>8</v>
      </c>
    </row>
    <row r="630" spans="1:68" x14ac:dyDescent="0.2">
      <c r="A630">
        <v>629</v>
      </c>
      <c r="B630" s="2">
        <v>44096.817962962959</v>
      </c>
      <c r="C630" t="s">
        <v>821</v>
      </c>
      <c r="D630">
        <v>32</v>
      </c>
      <c r="E630">
        <v>5</v>
      </c>
      <c r="F630">
        <v>1</v>
      </c>
      <c r="G630">
        <v>1</v>
      </c>
      <c r="H630">
        <v>2</v>
      </c>
      <c r="I630">
        <v>0</v>
      </c>
      <c r="J630">
        <v>3</v>
      </c>
      <c r="L630">
        <v>2</v>
      </c>
      <c r="M630">
        <v>7</v>
      </c>
      <c r="N630">
        <v>2</v>
      </c>
      <c r="O630">
        <v>5</v>
      </c>
      <c r="P630">
        <v>4</v>
      </c>
      <c r="Q630">
        <v>5</v>
      </c>
      <c r="R630">
        <v>5</v>
      </c>
      <c r="S630">
        <v>4</v>
      </c>
      <c r="T630">
        <v>1</v>
      </c>
      <c r="U630">
        <v>7</v>
      </c>
      <c r="V630">
        <v>5</v>
      </c>
      <c r="W630">
        <v>5</v>
      </c>
      <c r="X630">
        <v>4</v>
      </c>
      <c r="Y630">
        <v>2015</v>
      </c>
      <c r="Z630">
        <v>3</v>
      </c>
      <c r="AA630">
        <v>3</v>
      </c>
      <c r="AE630">
        <v>1</v>
      </c>
      <c r="AF630">
        <v>3</v>
      </c>
      <c r="AG630">
        <v>2</v>
      </c>
      <c r="AH630">
        <v>2</v>
      </c>
      <c r="AN630">
        <v>1</v>
      </c>
      <c r="AO630">
        <v>2</v>
      </c>
      <c r="AP630">
        <v>1</v>
      </c>
      <c r="AV630">
        <v>1</v>
      </c>
      <c r="AX630">
        <v>1</v>
      </c>
      <c r="BD630">
        <v>1</v>
      </c>
      <c r="BE630" t="s">
        <v>66</v>
      </c>
      <c r="BF630">
        <f>VLOOKUP($C630,'TIPI Scoring'!$C$1:$AB$1213,22,FALSE)</f>
        <v>6</v>
      </c>
      <c r="BG630">
        <f>VLOOKUP($C630,'TIPI Scoring'!$C$1:$AB$1213,23,FALSE)</f>
        <v>5.5</v>
      </c>
      <c r="BH630">
        <f>VLOOKUP($C630,'TIPI Scoring'!$C$1:$AB$1213,24,FALSE)</f>
        <v>4</v>
      </c>
      <c r="BI630">
        <f>VLOOKUP($C630,'TIPI Scoring'!$C$1:$AB$1213,25,FALSE)</f>
        <v>4</v>
      </c>
      <c r="BJ630">
        <f>VLOOKUP($C630,'TIPI Scoring'!$C$1:$AB$1213,26,FALSE)</f>
        <v>4</v>
      </c>
      <c r="BK630" t="s">
        <v>1648</v>
      </c>
      <c r="BL630" t="s">
        <v>1650</v>
      </c>
      <c r="BM630" t="s">
        <v>1649</v>
      </c>
      <c r="BN630" t="s">
        <v>1651</v>
      </c>
      <c r="BO630" t="s">
        <v>1649</v>
      </c>
      <c r="BP630">
        <v>7</v>
      </c>
    </row>
    <row r="631" spans="1:68" x14ac:dyDescent="0.2">
      <c r="A631">
        <v>630</v>
      </c>
      <c r="B631" s="2">
        <v>44096.820439814815</v>
      </c>
      <c r="C631" t="s">
        <v>822</v>
      </c>
      <c r="D631">
        <v>78</v>
      </c>
      <c r="E631">
        <v>5</v>
      </c>
      <c r="F631">
        <v>1</v>
      </c>
      <c r="G631">
        <v>1</v>
      </c>
      <c r="H631">
        <v>1</v>
      </c>
      <c r="I631">
        <v>0</v>
      </c>
      <c r="J631">
        <v>4</v>
      </c>
      <c r="L631">
        <v>2</v>
      </c>
      <c r="M631">
        <v>22</v>
      </c>
      <c r="N631">
        <v>2</v>
      </c>
      <c r="O631">
        <v>2</v>
      </c>
      <c r="P631">
        <v>1</v>
      </c>
      <c r="Q631">
        <v>6</v>
      </c>
      <c r="R631">
        <v>2</v>
      </c>
      <c r="S631">
        <v>3</v>
      </c>
      <c r="T631">
        <v>6</v>
      </c>
      <c r="U631">
        <v>6</v>
      </c>
      <c r="V631">
        <v>2</v>
      </c>
      <c r="W631">
        <v>6</v>
      </c>
      <c r="X631">
        <v>4</v>
      </c>
      <c r="Y631">
        <v>2007</v>
      </c>
      <c r="Z631">
        <v>4</v>
      </c>
      <c r="AA631">
        <v>13</v>
      </c>
      <c r="AD631" t="s">
        <v>823</v>
      </c>
      <c r="AE631">
        <v>2</v>
      </c>
      <c r="AF631">
        <v>2</v>
      </c>
      <c r="AG631">
        <v>2</v>
      </c>
      <c r="AH631">
        <v>2</v>
      </c>
      <c r="AN631">
        <v>1</v>
      </c>
      <c r="AO631">
        <v>6</v>
      </c>
      <c r="AY631">
        <v>1</v>
      </c>
      <c r="BD631">
        <v>1</v>
      </c>
      <c r="BE631" t="s">
        <v>66</v>
      </c>
      <c r="BF631">
        <f>VLOOKUP($C631,'TIPI Scoring'!$C$1:$AB$1213,22,FALSE)</f>
        <v>2</v>
      </c>
      <c r="BG631">
        <f>VLOOKUP($C631,'TIPI Scoring'!$C$1:$AB$1213,23,FALSE)</f>
        <v>6.5</v>
      </c>
      <c r="BH631">
        <f>VLOOKUP($C631,'TIPI Scoring'!$C$1:$AB$1213,24,FALSE)</f>
        <v>6</v>
      </c>
      <c r="BI631">
        <f>VLOOKUP($C631,'TIPI Scoring'!$C$1:$AB$1213,25,FALSE)</f>
        <v>6</v>
      </c>
      <c r="BJ631">
        <f>VLOOKUP($C631,'TIPI Scoring'!$C$1:$AB$1213,26,FALSE)</f>
        <v>3.5</v>
      </c>
      <c r="BK631" t="s">
        <v>1649</v>
      </c>
      <c r="BL631" t="s">
        <v>1648</v>
      </c>
      <c r="BM631" t="s">
        <v>1650</v>
      </c>
      <c r="BN631" t="s">
        <v>1650</v>
      </c>
      <c r="BO631" t="s">
        <v>1649</v>
      </c>
      <c r="BP631">
        <v>2</v>
      </c>
    </row>
    <row r="632" spans="1:68" x14ac:dyDescent="0.2">
      <c r="A632">
        <v>631</v>
      </c>
      <c r="B632" s="2">
        <v>44096.821597222224</v>
      </c>
      <c r="C632" t="s">
        <v>824</v>
      </c>
      <c r="D632">
        <v>33</v>
      </c>
      <c r="E632">
        <v>36</v>
      </c>
      <c r="F632">
        <v>1</v>
      </c>
      <c r="G632">
        <v>1</v>
      </c>
      <c r="H632">
        <v>1</v>
      </c>
      <c r="I632">
        <v>0</v>
      </c>
      <c r="J632">
        <v>1</v>
      </c>
      <c r="L632">
        <v>1</v>
      </c>
      <c r="M632">
        <v>5</v>
      </c>
      <c r="N632">
        <v>1</v>
      </c>
      <c r="O632">
        <v>1</v>
      </c>
      <c r="P632">
        <v>1</v>
      </c>
      <c r="Q632">
        <v>7</v>
      </c>
      <c r="R632">
        <v>1</v>
      </c>
      <c r="S632">
        <v>7</v>
      </c>
      <c r="T632">
        <v>7</v>
      </c>
      <c r="U632">
        <v>7</v>
      </c>
      <c r="V632">
        <v>1</v>
      </c>
      <c r="W632">
        <v>7</v>
      </c>
      <c r="X632">
        <v>7</v>
      </c>
      <c r="Y632">
        <v>2015</v>
      </c>
      <c r="Z632">
        <v>1</v>
      </c>
      <c r="AA632">
        <v>9</v>
      </c>
      <c r="AE632">
        <v>2</v>
      </c>
      <c r="AF632">
        <v>1</v>
      </c>
      <c r="AG632">
        <v>2</v>
      </c>
      <c r="AH632">
        <v>2</v>
      </c>
      <c r="AJ632">
        <v>1</v>
      </c>
      <c r="AO632">
        <v>2</v>
      </c>
      <c r="AR632">
        <v>1</v>
      </c>
      <c r="BC632">
        <v>1</v>
      </c>
      <c r="BE632" t="s">
        <v>61</v>
      </c>
      <c r="BF632">
        <f>VLOOKUP($C632,'TIPI Scoring'!$C$1:$AB$1213,22,FALSE)</f>
        <v>1</v>
      </c>
      <c r="BG632">
        <f>VLOOKUP($C632,'TIPI Scoring'!$C$1:$AB$1213,23,FALSE)</f>
        <v>7</v>
      </c>
      <c r="BH632">
        <f>VLOOKUP($C632,'TIPI Scoring'!$C$1:$AB$1213,24,FALSE)</f>
        <v>7</v>
      </c>
      <c r="BI632">
        <f>VLOOKUP($C632,'TIPI Scoring'!$C$1:$AB$1213,25,FALSE)</f>
        <v>7</v>
      </c>
      <c r="BJ632">
        <f>VLOOKUP($C632,'TIPI Scoring'!$C$1:$AB$1213,26,FALSE)</f>
        <v>4</v>
      </c>
      <c r="BK632" t="s">
        <v>1649</v>
      </c>
      <c r="BL632" t="s">
        <v>1648</v>
      </c>
      <c r="BM632" t="s">
        <v>1648</v>
      </c>
      <c r="BN632" t="s">
        <v>1648</v>
      </c>
      <c r="BO632" t="s">
        <v>1649</v>
      </c>
      <c r="BP632">
        <v>2</v>
      </c>
    </row>
    <row r="633" spans="1:68" x14ac:dyDescent="0.2">
      <c r="A633">
        <v>632</v>
      </c>
      <c r="B633" s="2">
        <v>44096.822268518517</v>
      </c>
      <c r="C633" t="s">
        <v>825</v>
      </c>
      <c r="D633">
        <v>64</v>
      </c>
      <c r="E633">
        <v>3</v>
      </c>
      <c r="F633">
        <v>1</v>
      </c>
      <c r="G633">
        <v>1</v>
      </c>
      <c r="H633">
        <v>1</v>
      </c>
      <c r="I633">
        <v>1</v>
      </c>
      <c r="J633">
        <v>1</v>
      </c>
      <c r="L633">
        <v>1</v>
      </c>
      <c r="M633">
        <v>25</v>
      </c>
      <c r="N633">
        <v>2</v>
      </c>
      <c r="O633">
        <v>7</v>
      </c>
      <c r="P633">
        <v>1</v>
      </c>
      <c r="Q633">
        <v>7</v>
      </c>
      <c r="R633">
        <v>1</v>
      </c>
      <c r="S633">
        <v>7</v>
      </c>
      <c r="T633">
        <v>6</v>
      </c>
      <c r="U633">
        <v>7</v>
      </c>
      <c r="V633">
        <v>1</v>
      </c>
      <c r="W633">
        <v>7</v>
      </c>
      <c r="X633">
        <v>1</v>
      </c>
      <c r="Y633">
        <v>1995</v>
      </c>
      <c r="Z633">
        <v>1</v>
      </c>
      <c r="AA633">
        <v>1</v>
      </c>
      <c r="AE633">
        <v>2</v>
      </c>
      <c r="AF633">
        <v>2</v>
      </c>
      <c r="AG633">
        <v>2</v>
      </c>
      <c r="AH633">
        <v>2</v>
      </c>
      <c r="AN633">
        <v>1</v>
      </c>
      <c r="AO633">
        <v>1</v>
      </c>
      <c r="AQ633">
        <v>1</v>
      </c>
      <c r="AU633">
        <v>1</v>
      </c>
      <c r="AX633">
        <v>1</v>
      </c>
      <c r="AZ633">
        <v>1</v>
      </c>
      <c r="BE633" t="s">
        <v>66</v>
      </c>
      <c r="BF633">
        <f>VLOOKUP($C633,'TIPI Scoring'!$C$1:$AB$1213,22,FALSE)</f>
        <v>4.5</v>
      </c>
      <c r="BG633">
        <f>VLOOKUP($C633,'TIPI Scoring'!$C$1:$AB$1213,23,FALSE)</f>
        <v>7</v>
      </c>
      <c r="BH633">
        <f>VLOOKUP($C633,'TIPI Scoring'!$C$1:$AB$1213,24,FALSE)</f>
        <v>7</v>
      </c>
      <c r="BI633">
        <f>VLOOKUP($C633,'TIPI Scoring'!$C$1:$AB$1213,25,FALSE)</f>
        <v>7</v>
      </c>
      <c r="BJ633">
        <f>VLOOKUP($C633,'TIPI Scoring'!$C$1:$AB$1213,26,FALSE)</f>
        <v>7</v>
      </c>
      <c r="BK633" t="s">
        <v>1650</v>
      </c>
      <c r="BL633" t="s">
        <v>1648</v>
      </c>
      <c r="BM633" t="s">
        <v>1648</v>
      </c>
      <c r="BN633" t="s">
        <v>1648</v>
      </c>
      <c r="BO633" t="s">
        <v>1648</v>
      </c>
      <c r="BP633">
        <v>8</v>
      </c>
    </row>
    <row r="634" spans="1:68" x14ac:dyDescent="0.2">
      <c r="A634">
        <v>633</v>
      </c>
      <c r="B634" s="2">
        <v>44096.822488425925</v>
      </c>
      <c r="C634" t="s">
        <v>826</v>
      </c>
      <c r="D634">
        <v>59</v>
      </c>
      <c r="E634">
        <v>1</v>
      </c>
      <c r="F634">
        <v>1</v>
      </c>
      <c r="G634">
        <v>1</v>
      </c>
      <c r="H634">
        <v>1</v>
      </c>
      <c r="I634">
        <v>0</v>
      </c>
      <c r="J634">
        <v>1</v>
      </c>
      <c r="L634">
        <v>2</v>
      </c>
      <c r="M634">
        <v>22</v>
      </c>
      <c r="N634">
        <v>2</v>
      </c>
      <c r="O634">
        <v>1</v>
      </c>
      <c r="P634">
        <v>1</v>
      </c>
      <c r="Q634">
        <v>7</v>
      </c>
      <c r="R634">
        <v>1</v>
      </c>
      <c r="S634">
        <v>4</v>
      </c>
      <c r="T634">
        <v>4</v>
      </c>
      <c r="U634">
        <v>7</v>
      </c>
      <c r="V634">
        <v>1</v>
      </c>
      <c r="W634">
        <v>5</v>
      </c>
      <c r="X634">
        <v>1</v>
      </c>
      <c r="Y634">
        <v>1998</v>
      </c>
      <c r="Z634">
        <v>2</v>
      </c>
      <c r="AA634">
        <v>13</v>
      </c>
      <c r="AD634" t="s">
        <v>827</v>
      </c>
      <c r="AE634">
        <v>2</v>
      </c>
      <c r="AF634">
        <v>1</v>
      </c>
      <c r="AG634">
        <v>2</v>
      </c>
      <c r="AH634">
        <v>2</v>
      </c>
      <c r="AN634">
        <v>1</v>
      </c>
      <c r="AO634">
        <v>3</v>
      </c>
      <c r="AP634">
        <v>1</v>
      </c>
      <c r="AT634">
        <v>1</v>
      </c>
      <c r="AY634">
        <v>1</v>
      </c>
      <c r="BD634">
        <v>1</v>
      </c>
      <c r="BE634" t="s">
        <v>61</v>
      </c>
      <c r="BF634">
        <f>VLOOKUP($C634,'TIPI Scoring'!$C$1:$AB$1213,22,FALSE)</f>
        <v>2.5</v>
      </c>
      <c r="BG634">
        <f>VLOOKUP($C634,'TIPI Scoring'!$C$1:$AB$1213,23,FALSE)</f>
        <v>7</v>
      </c>
      <c r="BH634">
        <f>VLOOKUP($C634,'TIPI Scoring'!$C$1:$AB$1213,24,FALSE)</f>
        <v>7</v>
      </c>
      <c r="BI634">
        <f>VLOOKUP($C634,'TIPI Scoring'!$C$1:$AB$1213,25,FALSE)</f>
        <v>6</v>
      </c>
      <c r="BJ634">
        <f>VLOOKUP($C634,'TIPI Scoring'!$C$1:$AB$1213,26,FALSE)</f>
        <v>5.5</v>
      </c>
      <c r="BK634" t="s">
        <v>1649</v>
      </c>
      <c r="BL634" t="s">
        <v>1648</v>
      </c>
      <c r="BM634" t="s">
        <v>1648</v>
      </c>
      <c r="BN634" t="s">
        <v>1650</v>
      </c>
      <c r="BO634" t="s">
        <v>1650</v>
      </c>
      <c r="BP634">
        <v>8</v>
      </c>
    </row>
    <row r="635" spans="1:68" x14ac:dyDescent="0.2">
      <c r="A635">
        <v>634</v>
      </c>
      <c r="B635" s="2">
        <v>44096.824826388889</v>
      </c>
      <c r="C635" t="s">
        <v>828</v>
      </c>
      <c r="D635">
        <v>72</v>
      </c>
      <c r="E635">
        <v>9</v>
      </c>
      <c r="F635">
        <v>1</v>
      </c>
      <c r="G635">
        <v>1</v>
      </c>
      <c r="H635">
        <v>2</v>
      </c>
      <c r="I635">
        <v>0</v>
      </c>
      <c r="J635">
        <v>4</v>
      </c>
      <c r="L635">
        <v>1</v>
      </c>
      <c r="M635">
        <v>8</v>
      </c>
      <c r="N635">
        <v>2</v>
      </c>
      <c r="O635">
        <v>7</v>
      </c>
      <c r="P635">
        <v>4</v>
      </c>
      <c r="Q635">
        <v>7</v>
      </c>
      <c r="R635">
        <v>2</v>
      </c>
      <c r="S635">
        <v>4</v>
      </c>
      <c r="T635">
        <v>1</v>
      </c>
      <c r="U635">
        <v>7</v>
      </c>
      <c r="V635">
        <v>7</v>
      </c>
      <c r="W635">
        <v>6</v>
      </c>
      <c r="X635">
        <v>1</v>
      </c>
      <c r="Y635">
        <v>2014</v>
      </c>
      <c r="Z635">
        <v>1</v>
      </c>
      <c r="AA635">
        <v>13</v>
      </c>
      <c r="AD635" t="s">
        <v>829</v>
      </c>
      <c r="AE635">
        <v>2</v>
      </c>
      <c r="AF635">
        <v>2</v>
      </c>
      <c r="AG635">
        <v>2</v>
      </c>
      <c r="AH635">
        <v>3</v>
      </c>
      <c r="AN635">
        <v>1</v>
      </c>
      <c r="AO635">
        <v>3</v>
      </c>
      <c r="AX635">
        <v>1</v>
      </c>
      <c r="AY635">
        <v>1</v>
      </c>
      <c r="BD635">
        <v>1</v>
      </c>
      <c r="BE635" t="s">
        <v>61</v>
      </c>
      <c r="BF635">
        <f>VLOOKUP($C635,'TIPI Scoring'!$C$1:$AB$1213,22,FALSE)</f>
        <v>7</v>
      </c>
      <c r="BG635">
        <f>VLOOKUP($C635,'TIPI Scoring'!$C$1:$AB$1213,23,FALSE)</f>
        <v>5.5</v>
      </c>
      <c r="BH635">
        <f>VLOOKUP($C635,'TIPI Scoring'!$C$1:$AB$1213,24,FALSE)</f>
        <v>4</v>
      </c>
      <c r="BI635">
        <f>VLOOKUP($C635,'TIPI Scoring'!$C$1:$AB$1213,25,FALSE)</f>
        <v>6</v>
      </c>
      <c r="BJ635">
        <f>VLOOKUP($C635,'TIPI Scoring'!$C$1:$AB$1213,26,FALSE)</f>
        <v>5.5</v>
      </c>
      <c r="BK635" t="s">
        <v>1648</v>
      </c>
      <c r="BL635" t="s">
        <v>1650</v>
      </c>
      <c r="BM635" t="s">
        <v>1649</v>
      </c>
      <c r="BN635" t="s">
        <v>1650</v>
      </c>
      <c r="BO635" t="s">
        <v>1650</v>
      </c>
      <c r="BP635">
        <v>4</v>
      </c>
    </row>
    <row r="636" spans="1:68" x14ac:dyDescent="0.2">
      <c r="A636">
        <v>635</v>
      </c>
      <c r="B636" s="2">
        <v>44096.825231481482</v>
      </c>
      <c r="C636" t="s">
        <v>830</v>
      </c>
      <c r="D636">
        <v>41</v>
      </c>
      <c r="E636">
        <v>43</v>
      </c>
      <c r="F636">
        <v>1</v>
      </c>
      <c r="G636">
        <v>1</v>
      </c>
      <c r="H636">
        <v>3</v>
      </c>
      <c r="I636">
        <v>3</v>
      </c>
      <c r="J636">
        <v>1</v>
      </c>
      <c r="L636">
        <v>1</v>
      </c>
      <c r="M636">
        <v>2</v>
      </c>
      <c r="N636">
        <v>2</v>
      </c>
      <c r="O636">
        <v>4</v>
      </c>
      <c r="P636">
        <v>4</v>
      </c>
      <c r="Q636">
        <v>7</v>
      </c>
      <c r="R636">
        <v>2</v>
      </c>
      <c r="S636">
        <v>7</v>
      </c>
      <c r="T636">
        <v>4</v>
      </c>
      <c r="U636">
        <v>7</v>
      </c>
      <c r="V636">
        <v>2</v>
      </c>
      <c r="W636">
        <v>7</v>
      </c>
      <c r="X636">
        <v>2</v>
      </c>
      <c r="Y636">
        <v>2018</v>
      </c>
      <c r="Z636">
        <v>1</v>
      </c>
      <c r="AA636">
        <v>1</v>
      </c>
      <c r="AE636">
        <v>3</v>
      </c>
      <c r="AF636">
        <v>1</v>
      </c>
      <c r="AG636">
        <v>3</v>
      </c>
      <c r="AH636">
        <v>2</v>
      </c>
      <c r="AI636">
        <v>1</v>
      </c>
      <c r="AK636">
        <v>1</v>
      </c>
      <c r="AL636">
        <v>1</v>
      </c>
      <c r="AM636">
        <v>1</v>
      </c>
      <c r="AO636">
        <v>3</v>
      </c>
      <c r="AP636">
        <v>1</v>
      </c>
      <c r="AQ636">
        <v>1</v>
      </c>
      <c r="AT636">
        <v>1</v>
      </c>
      <c r="AZ636">
        <v>1</v>
      </c>
      <c r="BA636">
        <v>1</v>
      </c>
      <c r="BE636" t="s">
        <v>61</v>
      </c>
      <c r="BF636">
        <f>VLOOKUP($C636,'TIPI Scoring'!$C$1:$AB$1213,22,FALSE)</f>
        <v>4</v>
      </c>
      <c r="BG636">
        <f>VLOOKUP($C636,'TIPI Scoring'!$C$1:$AB$1213,23,FALSE)</f>
        <v>5.5</v>
      </c>
      <c r="BH636">
        <f>VLOOKUP($C636,'TIPI Scoring'!$C$1:$AB$1213,24,FALSE)</f>
        <v>6.5</v>
      </c>
      <c r="BI636">
        <f>VLOOKUP($C636,'TIPI Scoring'!$C$1:$AB$1213,25,FALSE)</f>
        <v>6.5</v>
      </c>
      <c r="BJ636">
        <f>VLOOKUP($C636,'TIPI Scoring'!$C$1:$AB$1213,26,FALSE)</f>
        <v>6.5</v>
      </c>
      <c r="BK636" t="s">
        <v>1651</v>
      </c>
      <c r="BL636" t="s">
        <v>1650</v>
      </c>
      <c r="BM636" t="s">
        <v>1650</v>
      </c>
      <c r="BN636" t="s">
        <v>1648</v>
      </c>
      <c r="BO636" t="s">
        <v>1648</v>
      </c>
      <c r="BP636">
        <v>8</v>
      </c>
    </row>
    <row r="637" spans="1:68" x14ac:dyDescent="0.2">
      <c r="A637">
        <v>636</v>
      </c>
      <c r="B637" s="2">
        <v>44096.827951388892</v>
      </c>
      <c r="C637" t="s">
        <v>831</v>
      </c>
      <c r="D637">
        <v>36</v>
      </c>
      <c r="E637">
        <v>9</v>
      </c>
      <c r="F637">
        <v>1</v>
      </c>
      <c r="G637">
        <v>1</v>
      </c>
      <c r="H637">
        <v>2</v>
      </c>
      <c r="I637">
        <v>2</v>
      </c>
      <c r="J637">
        <v>1</v>
      </c>
      <c r="L637">
        <v>1</v>
      </c>
      <c r="M637">
        <v>16</v>
      </c>
      <c r="N637">
        <v>2</v>
      </c>
      <c r="O637">
        <v>6</v>
      </c>
      <c r="P637">
        <v>1</v>
      </c>
      <c r="Q637">
        <v>6</v>
      </c>
      <c r="R637">
        <v>1</v>
      </c>
      <c r="S637">
        <v>7</v>
      </c>
      <c r="T637">
        <v>3</v>
      </c>
      <c r="U637">
        <v>7</v>
      </c>
      <c r="V637">
        <v>1</v>
      </c>
      <c r="W637">
        <v>7</v>
      </c>
      <c r="X637">
        <v>1</v>
      </c>
      <c r="Y637">
        <v>2005</v>
      </c>
      <c r="Z637">
        <v>1</v>
      </c>
      <c r="AA637">
        <v>1</v>
      </c>
      <c r="AE637">
        <v>2</v>
      </c>
      <c r="AF637">
        <v>3</v>
      </c>
      <c r="AG637">
        <v>2</v>
      </c>
      <c r="AH637">
        <v>2</v>
      </c>
      <c r="AI637">
        <v>1</v>
      </c>
      <c r="AJ637">
        <v>1</v>
      </c>
      <c r="AO637">
        <v>3</v>
      </c>
      <c r="AP637">
        <v>1</v>
      </c>
      <c r="AU637">
        <v>1</v>
      </c>
      <c r="AX637">
        <v>1</v>
      </c>
      <c r="BC637">
        <v>1</v>
      </c>
      <c r="BE637" t="s">
        <v>61</v>
      </c>
      <c r="BF637">
        <f>VLOOKUP($C637,'TIPI Scoring'!$C$1:$AB$1213,22,FALSE)</f>
        <v>5.5</v>
      </c>
      <c r="BG637">
        <f>VLOOKUP($C637,'TIPI Scoring'!$C$1:$AB$1213,23,FALSE)</f>
        <v>7</v>
      </c>
      <c r="BH637">
        <f>VLOOKUP($C637,'TIPI Scoring'!$C$1:$AB$1213,24,FALSE)</f>
        <v>6.5</v>
      </c>
      <c r="BI637">
        <f>VLOOKUP($C637,'TIPI Scoring'!$C$1:$AB$1213,25,FALSE)</f>
        <v>7</v>
      </c>
      <c r="BJ637">
        <f>VLOOKUP($C637,'TIPI Scoring'!$C$1:$AB$1213,26,FALSE)</f>
        <v>7</v>
      </c>
      <c r="BK637" t="s">
        <v>1650</v>
      </c>
      <c r="BL637" t="s">
        <v>1648</v>
      </c>
      <c r="BM637" t="s">
        <v>1650</v>
      </c>
      <c r="BN637" t="s">
        <v>1648</v>
      </c>
      <c r="BO637" t="s">
        <v>1648</v>
      </c>
      <c r="BP637">
        <v>4</v>
      </c>
    </row>
    <row r="638" spans="1:68" x14ac:dyDescent="0.2">
      <c r="A638">
        <v>637</v>
      </c>
      <c r="B638" s="2">
        <v>44096.828148148146</v>
      </c>
      <c r="C638" t="s">
        <v>832</v>
      </c>
      <c r="D638">
        <v>67</v>
      </c>
      <c r="E638">
        <v>29</v>
      </c>
      <c r="F638">
        <v>1</v>
      </c>
      <c r="G638">
        <v>1</v>
      </c>
      <c r="H638">
        <v>1</v>
      </c>
      <c r="I638">
        <v>0</v>
      </c>
      <c r="J638">
        <v>4</v>
      </c>
      <c r="L638">
        <v>1</v>
      </c>
      <c r="M638">
        <v>47</v>
      </c>
      <c r="N638">
        <v>1</v>
      </c>
      <c r="O638">
        <v>3</v>
      </c>
      <c r="P638">
        <v>1</v>
      </c>
      <c r="Q638">
        <v>6</v>
      </c>
      <c r="R638">
        <v>2</v>
      </c>
      <c r="S638">
        <v>3</v>
      </c>
      <c r="T638">
        <v>7</v>
      </c>
      <c r="U638">
        <v>6</v>
      </c>
      <c r="V638">
        <v>1</v>
      </c>
      <c r="W638">
        <v>6</v>
      </c>
      <c r="X638">
        <v>2</v>
      </c>
      <c r="Y638">
        <v>2005</v>
      </c>
      <c r="Z638">
        <v>4</v>
      </c>
      <c r="AA638">
        <v>13</v>
      </c>
      <c r="AD638" t="s">
        <v>119</v>
      </c>
      <c r="AE638">
        <v>2</v>
      </c>
      <c r="AF638">
        <v>2</v>
      </c>
      <c r="AG638">
        <v>2</v>
      </c>
      <c r="AH638">
        <v>2</v>
      </c>
      <c r="AN638">
        <v>1</v>
      </c>
      <c r="AO638">
        <v>2</v>
      </c>
      <c r="AT638">
        <v>1</v>
      </c>
      <c r="AV638">
        <v>1</v>
      </c>
      <c r="AY638">
        <v>1</v>
      </c>
      <c r="BD638">
        <v>1</v>
      </c>
      <c r="BE638" t="s">
        <v>58</v>
      </c>
      <c r="BF638">
        <f>VLOOKUP($C638,'TIPI Scoring'!$C$1:$AB$1213,22,FALSE)</f>
        <v>2</v>
      </c>
      <c r="BG638">
        <f>VLOOKUP($C638,'TIPI Scoring'!$C$1:$AB$1213,23,FALSE)</f>
        <v>6.5</v>
      </c>
      <c r="BH638">
        <f>VLOOKUP($C638,'TIPI Scoring'!$C$1:$AB$1213,24,FALSE)</f>
        <v>6.5</v>
      </c>
      <c r="BI638">
        <f>VLOOKUP($C638,'TIPI Scoring'!$C$1:$AB$1213,25,FALSE)</f>
        <v>6</v>
      </c>
      <c r="BJ638">
        <f>VLOOKUP($C638,'TIPI Scoring'!$C$1:$AB$1213,26,FALSE)</f>
        <v>4.5</v>
      </c>
      <c r="BK638" t="s">
        <v>1649</v>
      </c>
      <c r="BL638" t="s">
        <v>1648</v>
      </c>
      <c r="BM638" t="s">
        <v>1650</v>
      </c>
      <c r="BN638" t="s">
        <v>1650</v>
      </c>
      <c r="BO638" t="s">
        <v>1651</v>
      </c>
      <c r="BP638">
        <v>2</v>
      </c>
    </row>
    <row r="639" spans="1:68" x14ac:dyDescent="0.2">
      <c r="A639">
        <v>638</v>
      </c>
      <c r="B639" s="2">
        <v>44096.830821759257</v>
      </c>
      <c r="C639" t="s">
        <v>833</v>
      </c>
      <c r="D639">
        <v>55</v>
      </c>
      <c r="E639">
        <v>10</v>
      </c>
      <c r="F639">
        <v>2</v>
      </c>
      <c r="G639">
        <v>1</v>
      </c>
      <c r="H639">
        <v>4</v>
      </c>
      <c r="I639">
        <v>0</v>
      </c>
      <c r="J639">
        <v>1</v>
      </c>
      <c r="L639">
        <v>2</v>
      </c>
      <c r="M639">
        <v>4</v>
      </c>
      <c r="N639">
        <v>2</v>
      </c>
      <c r="O639">
        <v>7</v>
      </c>
      <c r="P639">
        <v>2</v>
      </c>
      <c r="Q639">
        <v>6</v>
      </c>
      <c r="R639">
        <v>2</v>
      </c>
      <c r="S639">
        <v>7</v>
      </c>
      <c r="T639">
        <v>2</v>
      </c>
      <c r="U639">
        <v>6</v>
      </c>
      <c r="V639">
        <v>3</v>
      </c>
      <c r="W639">
        <v>6</v>
      </c>
      <c r="X639">
        <v>2</v>
      </c>
      <c r="Y639">
        <v>2004</v>
      </c>
      <c r="Z639">
        <v>4</v>
      </c>
      <c r="AA639">
        <v>14</v>
      </c>
      <c r="AE639">
        <v>3</v>
      </c>
      <c r="AF639">
        <v>2</v>
      </c>
      <c r="AG639">
        <v>2</v>
      </c>
      <c r="AH639">
        <v>3</v>
      </c>
      <c r="AN639">
        <v>1</v>
      </c>
      <c r="AO639">
        <v>6</v>
      </c>
      <c r="AP639">
        <v>1</v>
      </c>
      <c r="AT639">
        <v>1</v>
      </c>
      <c r="AX639">
        <v>1</v>
      </c>
      <c r="BD639">
        <v>1</v>
      </c>
      <c r="BE639" t="s">
        <v>61</v>
      </c>
      <c r="BF639">
        <f>VLOOKUP($C639,'TIPI Scoring'!$C$1:$AB$1213,22,FALSE)</f>
        <v>6.5</v>
      </c>
      <c r="BG639">
        <f>VLOOKUP($C639,'TIPI Scoring'!$C$1:$AB$1213,23,FALSE)</f>
        <v>6</v>
      </c>
      <c r="BH639">
        <f>VLOOKUP($C639,'TIPI Scoring'!$C$1:$AB$1213,24,FALSE)</f>
        <v>5.5</v>
      </c>
      <c r="BI639">
        <f>VLOOKUP($C639,'TIPI Scoring'!$C$1:$AB$1213,25,FALSE)</f>
        <v>6</v>
      </c>
      <c r="BJ639">
        <f>VLOOKUP($C639,'TIPI Scoring'!$C$1:$AB$1213,26,FALSE)</f>
        <v>6.5</v>
      </c>
      <c r="BK639" t="s">
        <v>1648</v>
      </c>
      <c r="BL639" t="s">
        <v>1650</v>
      </c>
      <c r="BM639" t="s">
        <v>1650</v>
      </c>
      <c r="BN639" t="s">
        <v>1650</v>
      </c>
      <c r="BO639" t="s">
        <v>1648</v>
      </c>
      <c r="BP639">
        <v>4</v>
      </c>
    </row>
    <row r="640" spans="1:68" x14ac:dyDescent="0.2">
      <c r="A640">
        <v>639</v>
      </c>
      <c r="B640" s="2">
        <v>44096.839108796295</v>
      </c>
      <c r="C640" t="s">
        <v>834</v>
      </c>
      <c r="D640">
        <v>59</v>
      </c>
      <c r="E640">
        <v>32</v>
      </c>
      <c r="F640">
        <v>1</v>
      </c>
      <c r="G640">
        <v>1</v>
      </c>
      <c r="H640">
        <v>2</v>
      </c>
      <c r="I640">
        <v>0</v>
      </c>
      <c r="J640">
        <v>4</v>
      </c>
      <c r="L640">
        <v>2</v>
      </c>
      <c r="M640">
        <v>3</v>
      </c>
      <c r="N640">
        <v>2</v>
      </c>
      <c r="O640">
        <v>2</v>
      </c>
      <c r="P640">
        <v>1</v>
      </c>
      <c r="Q640">
        <v>7</v>
      </c>
      <c r="R640">
        <v>1</v>
      </c>
      <c r="S640">
        <v>5</v>
      </c>
      <c r="T640">
        <v>6</v>
      </c>
      <c r="U640">
        <v>6</v>
      </c>
      <c r="V640">
        <v>2</v>
      </c>
      <c r="W640">
        <v>7</v>
      </c>
      <c r="X640">
        <v>5</v>
      </c>
      <c r="Y640">
        <v>2019</v>
      </c>
      <c r="Z640">
        <v>3</v>
      </c>
      <c r="AA640">
        <v>13</v>
      </c>
      <c r="AD640" t="s">
        <v>78</v>
      </c>
      <c r="AE640">
        <v>2</v>
      </c>
      <c r="AF640">
        <v>3</v>
      </c>
      <c r="AG640">
        <v>2</v>
      </c>
      <c r="AH640">
        <v>2</v>
      </c>
      <c r="AI640">
        <v>1</v>
      </c>
      <c r="AJ640">
        <v>1</v>
      </c>
      <c r="AK640">
        <v>1</v>
      </c>
      <c r="AO640">
        <v>3</v>
      </c>
      <c r="AT640">
        <v>1</v>
      </c>
      <c r="AV640">
        <v>1</v>
      </c>
      <c r="AX640">
        <v>1</v>
      </c>
      <c r="BD640">
        <v>1</v>
      </c>
      <c r="BE640" t="s">
        <v>58</v>
      </c>
      <c r="BF640">
        <f>VLOOKUP($C640,'TIPI Scoring'!$C$1:$AB$1213,22,FALSE)</f>
        <v>2</v>
      </c>
      <c r="BG640">
        <f>VLOOKUP($C640,'TIPI Scoring'!$C$1:$AB$1213,23,FALSE)</f>
        <v>6.5</v>
      </c>
      <c r="BH640">
        <f>VLOOKUP($C640,'TIPI Scoring'!$C$1:$AB$1213,24,FALSE)</f>
        <v>6.5</v>
      </c>
      <c r="BI640">
        <f>VLOOKUP($C640,'TIPI Scoring'!$C$1:$AB$1213,25,FALSE)</f>
        <v>7</v>
      </c>
      <c r="BJ640">
        <f>VLOOKUP($C640,'TIPI Scoring'!$C$1:$AB$1213,26,FALSE)</f>
        <v>4</v>
      </c>
      <c r="BK640" t="s">
        <v>1649</v>
      </c>
      <c r="BL640" t="s">
        <v>1648</v>
      </c>
      <c r="BM640" t="s">
        <v>1650</v>
      </c>
      <c r="BN640" t="s">
        <v>1648</v>
      </c>
      <c r="BO640" t="s">
        <v>1649</v>
      </c>
      <c r="BP640">
        <v>2</v>
      </c>
    </row>
    <row r="641" spans="1:68" x14ac:dyDescent="0.2">
      <c r="A641">
        <v>640</v>
      </c>
      <c r="B641" s="2">
        <v>44096.839456018519</v>
      </c>
      <c r="C641" t="s">
        <v>835</v>
      </c>
      <c r="D641">
        <v>51</v>
      </c>
      <c r="E641">
        <v>3</v>
      </c>
      <c r="F641">
        <v>1</v>
      </c>
      <c r="G641">
        <v>1</v>
      </c>
      <c r="H641">
        <v>2</v>
      </c>
      <c r="I641">
        <v>1</v>
      </c>
      <c r="J641">
        <v>1</v>
      </c>
      <c r="L641">
        <v>1</v>
      </c>
      <c r="M641">
        <v>5</v>
      </c>
      <c r="N641">
        <v>1</v>
      </c>
      <c r="O641">
        <v>6</v>
      </c>
      <c r="P641">
        <v>1</v>
      </c>
      <c r="Q641">
        <v>7</v>
      </c>
      <c r="R641">
        <v>2</v>
      </c>
      <c r="S641">
        <v>7</v>
      </c>
      <c r="T641">
        <v>5</v>
      </c>
      <c r="U641">
        <v>7</v>
      </c>
      <c r="V641">
        <v>3</v>
      </c>
      <c r="W641">
        <v>6</v>
      </c>
      <c r="X641">
        <v>6</v>
      </c>
      <c r="Y641">
        <v>2015</v>
      </c>
      <c r="Z641">
        <v>2</v>
      </c>
      <c r="AA641">
        <v>1</v>
      </c>
      <c r="AE641">
        <v>1</v>
      </c>
      <c r="AF641">
        <v>1</v>
      </c>
      <c r="AG641">
        <v>1</v>
      </c>
      <c r="AH641">
        <v>3</v>
      </c>
      <c r="AI641">
        <v>1</v>
      </c>
      <c r="AO641">
        <v>5</v>
      </c>
      <c r="AT641">
        <v>1</v>
      </c>
      <c r="AV641">
        <v>1</v>
      </c>
      <c r="AW641">
        <v>1</v>
      </c>
      <c r="BA641">
        <v>1</v>
      </c>
      <c r="BE641" t="s">
        <v>66</v>
      </c>
      <c r="BF641">
        <f>VLOOKUP($C641,'TIPI Scoring'!$C$1:$AB$1213,22,FALSE)</f>
        <v>4.5</v>
      </c>
      <c r="BG641">
        <f>VLOOKUP($C641,'TIPI Scoring'!$C$1:$AB$1213,23,FALSE)</f>
        <v>7</v>
      </c>
      <c r="BH641">
        <f>VLOOKUP($C641,'TIPI Scoring'!$C$1:$AB$1213,24,FALSE)</f>
        <v>6</v>
      </c>
      <c r="BI641">
        <f>VLOOKUP($C641,'TIPI Scoring'!$C$1:$AB$1213,25,FALSE)</f>
        <v>6</v>
      </c>
      <c r="BJ641">
        <f>VLOOKUP($C641,'TIPI Scoring'!$C$1:$AB$1213,26,FALSE)</f>
        <v>4.5</v>
      </c>
      <c r="BK641" t="s">
        <v>1650</v>
      </c>
      <c r="BL641" t="s">
        <v>1648</v>
      </c>
      <c r="BM641" t="s">
        <v>1650</v>
      </c>
      <c r="BN641" t="s">
        <v>1650</v>
      </c>
      <c r="BO641" t="s">
        <v>1651</v>
      </c>
      <c r="BP641">
        <v>2</v>
      </c>
    </row>
    <row r="642" spans="1:68" x14ac:dyDescent="0.2">
      <c r="A642">
        <v>641</v>
      </c>
      <c r="B642" s="2">
        <v>44096.840995370374</v>
      </c>
      <c r="C642" t="s">
        <v>836</v>
      </c>
      <c r="D642">
        <v>77</v>
      </c>
      <c r="E642">
        <v>9</v>
      </c>
      <c r="F642">
        <v>1</v>
      </c>
      <c r="G642">
        <v>1</v>
      </c>
      <c r="H642">
        <v>2</v>
      </c>
      <c r="I642">
        <v>0</v>
      </c>
      <c r="J642">
        <v>5</v>
      </c>
      <c r="K642" t="s">
        <v>439</v>
      </c>
      <c r="L642">
        <v>2</v>
      </c>
      <c r="M642">
        <v>37</v>
      </c>
      <c r="N642">
        <v>2</v>
      </c>
      <c r="O642">
        <v>5</v>
      </c>
      <c r="P642">
        <v>1</v>
      </c>
      <c r="Q642">
        <v>7</v>
      </c>
      <c r="R642">
        <v>4</v>
      </c>
      <c r="S642">
        <v>5</v>
      </c>
      <c r="T642">
        <v>1</v>
      </c>
      <c r="U642">
        <v>7</v>
      </c>
      <c r="V642">
        <v>1</v>
      </c>
      <c r="W642">
        <v>5</v>
      </c>
      <c r="X642">
        <v>3</v>
      </c>
      <c r="Y642">
        <v>2013</v>
      </c>
      <c r="Z642">
        <v>4</v>
      </c>
      <c r="AA642">
        <v>11</v>
      </c>
      <c r="AB642" t="s">
        <v>837</v>
      </c>
      <c r="AE642">
        <v>2</v>
      </c>
      <c r="AF642">
        <v>2</v>
      </c>
      <c r="AG642">
        <v>2</v>
      </c>
      <c r="AH642">
        <v>2</v>
      </c>
      <c r="AI642">
        <v>1</v>
      </c>
      <c r="AO642">
        <v>3</v>
      </c>
      <c r="AV642">
        <v>1</v>
      </c>
      <c r="AX642">
        <v>1</v>
      </c>
      <c r="AY642">
        <v>1</v>
      </c>
      <c r="BD642">
        <v>1</v>
      </c>
      <c r="BE642" t="s">
        <v>61</v>
      </c>
      <c r="BF642">
        <f>VLOOKUP($C642,'TIPI Scoring'!$C$1:$AB$1213,22,FALSE)</f>
        <v>6</v>
      </c>
      <c r="BG642">
        <f>VLOOKUP($C642,'TIPI Scoring'!$C$1:$AB$1213,23,FALSE)</f>
        <v>7</v>
      </c>
      <c r="BH642">
        <f>VLOOKUP($C642,'TIPI Scoring'!$C$1:$AB$1213,24,FALSE)</f>
        <v>7</v>
      </c>
      <c r="BI642">
        <f>VLOOKUP($C642,'TIPI Scoring'!$C$1:$AB$1213,25,FALSE)</f>
        <v>4.5</v>
      </c>
      <c r="BJ642">
        <f>VLOOKUP($C642,'TIPI Scoring'!$C$1:$AB$1213,26,FALSE)</f>
        <v>5</v>
      </c>
      <c r="BK642" t="s">
        <v>1648</v>
      </c>
      <c r="BL642" t="s">
        <v>1648</v>
      </c>
      <c r="BM642" t="s">
        <v>1648</v>
      </c>
      <c r="BN642" t="s">
        <v>1651</v>
      </c>
      <c r="BO642" t="s">
        <v>1651</v>
      </c>
      <c r="BP642">
        <v>4</v>
      </c>
    </row>
    <row r="643" spans="1:68" x14ac:dyDescent="0.2">
      <c r="A643">
        <v>642</v>
      </c>
      <c r="B643" s="2">
        <v>44096.843171296299</v>
      </c>
      <c r="C643" t="s">
        <v>838</v>
      </c>
      <c r="D643">
        <v>68</v>
      </c>
      <c r="E643">
        <v>33</v>
      </c>
      <c r="F643">
        <v>1</v>
      </c>
      <c r="G643">
        <v>1</v>
      </c>
      <c r="H643">
        <v>1</v>
      </c>
      <c r="I643">
        <v>0</v>
      </c>
      <c r="J643">
        <v>4</v>
      </c>
      <c r="L643">
        <v>1</v>
      </c>
      <c r="M643">
        <v>30</v>
      </c>
      <c r="N643">
        <v>2</v>
      </c>
      <c r="O643">
        <v>7</v>
      </c>
      <c r="P643">
        <v>2</v>
      </c>
      <c r="Q643">
        <v>7</v>
      </c>
      <c r="R643">
        <v>5</v>
      </c>
      <c r="S643">
        <v>6</v>
      </c>
      <c r="T643">
        <v>5</v>
      </c>
      <c r="U643">
        <v>7</v>
      </c>
      <c r="V643">
        <v>1</v>
      </c>
      <c r="W643">
        <v>5</v>
      </c>
      <c r="X643">
        <v>3</v>
      </c>
      <c r="Y643">
        <v>1999</v>
      </c>
      <c r="Z643">
        <v>1</v>
      </c>
      <c r="AA643">
        <v>13</v>
      </c>
      <c r="AD643" t="s">
        <v>839</v>
      </c>
      <c r="AE643">
        <v>2</v>
      </c>
      <c r="AF643">
        <v>2</v>
      </c>
      <c r="AG643">
        <v>3</v>
      </c>
      <c r="AH643">
        <v>3</v>
      </c>
      <c r="AN643">
        <v>1</v>
      </c>
      <c r="AO643">
        <v>2</v>
      </c>
      <c r="AP643">
        <v>1</v>
      </c>
      <c r="AT643">
        <v>1</v>
      </c>
      <c r="AX643">
        <v>1</v>
      </c>
      <c r="BA643">
        <v>1</v>
      </c>
      <c r="BC643">
        <v>1</v>
      </c>
      <c r="BE643" t="s">
        <v>61</v>
      </c>
      <c r="BF643">
        <f>VLOOKUP($C643,'TIPI Scoring'!$C$1:$AB$1213,22,FALSE)</f>
        <v>5</v>
      </c>
      <c r="BG643">
        <f>VLOOKUP($C643,'TIPI Scoring'!$C$1:$AB$1213,23,FALSE)</f>
        <v>6.5</v>
      </c>
      <c r="BH643">
        <f>VLOOKUP($C643,'TIPI Scoring'!$C$1:$AB$1213,24,FALSE)</f>
        <v>7</v>
      </c>
      <c r="BI643">
        <f>VLOOKUP($C643,'TIPI Scoring'!$C$1:$AB$1213,25,FALSE)</f>
        <v>4</v>
      </c>
      <c r="BJ643">
        <f>VLOOKUP($C643,'TIPI Scoring'!$C$1:$AB$1213,26,FALSE)</f>
        <v>5.5</v>
      </c>
      <c r="BK643" t="s">
        <v>1650</v>
      </c>
      <c r="BL643" t="s">
        <v>1648</v>
      </c>
      <c r="BM643" t="s">
        <v>1648</v>
      </c>
      <c r="BN643" t="s">
        <v>1651</v>
      </c>
      <c r="BO643" t="s">
        <v>1650</v>
      </c>
      <c r="BP643">
        <v>6</v>
      </c>
    </row>
    <row r="644" spans="1:68" x14ac:dyDescent="0.2">
      <c r="A644">
        <v>643</v>
      </c>
      <c r="B644" s="2">
        <v>44096.843969907408</v>
      </c>
      <c r="C644" t="s">
        <v>840</v>
      </c>
      <c r="D644">
        <v>68</v>
      </c>
      <c r="E644">
        <v>8</v>
      </c>
      <c r="F644">
        <v>1</v>
      </c>
      <c r="G644">
        <v>1</v>
      </c>
      <c r="H644">
        <v>3</v>
      </c>
      <c r="I644">
        <v>0</v>
      </c>
      <c r="J644">
        <v>3</v>
      </c>
      <c r="L644">
        <v>2</v>
      </c>
      <c r="M644">
        <v>20</v>
      </c>
      <c r="N644">
        <v>1</v>
      </c>
      <c r="O644">
        <v>6</v>
      </c>
      <c r="P644">
        <v>1</v>
      </c>
      <c r="Q644">
        <v>6</v>
      </c>
      <c r="R644">
        <v>1</v>
      </c>
      <c r="S644">
        <v>6</v>
      </c>
      <c r="T644">
        <v>5</v>
      </c>
      <c r="U644">
        <v>6</v>
      </c>
      <c r="V644">
        <v>1</v>
      </c>
      <c r="W644">
        <v>7</v>
      </c>
      <c r="X644">
        <v>1</v>
      </c>
      <c r="Y644">
        <v>2000</v>
      </c>
      <c r="Z644">
        <v>2</v>
      </c>
      <c r="AA644">
        <v>10</v>
      </c>
      <c r="AE644">
        <v>3</v>
      </c>
      <c r="AF644">
        <v>3</v>
      </c>
      <c r="AG644">
        <v>3</v>
      </c>
      <c r="AH644">
        <v>3</v>
      </c>
      <c r="AK644">
        <v>1</v>
      </c>
      <c r="AM644">
        <v>1</v>
      </c>
      <c r="AO644">
        <v>2</v>
      </c>
      <c r="AU644">
        <v>1</v>
      </c>
      <c r="AW644">
        <v>1</v>
      </c>
      <c r="AX644">
        <v>1</v>
      </c>
      <c r="BC644">
        <v>1</v>
      </c>
      <c r="BE644" t="s">
        <v>61</v>
      </c>
      <c r="BF644">
        <f>VLOOKUP($C644,'TIPI Scoring'!$C$1:$AB$1213,22,FALSE)</f>
        <v>4.5</v>
      </c>
      <c r="BG644">
        <f>VLOOKUP($C644,'TIPI Scoring'!$C$1:$AB$1213,23,FALSE)</f>
        <v>6.5</v>
      </c>
      <c r="BH644">
        <f>VLOOKUP($C644,'TIPI Scoring'!$C$1:$AB$1213,24,FALSE)</f>
        <v>6.5</v>
      </c>
      <c r="BI644">
        <f>VLOOKUP($C644,'TIPI Scoring'!$C$1:$AB$1213,25,FALSE)</f>
        <v>7</v>
      </c>
      <c r="BJ644">
        <f>VLOOKUP($C644,'TIPI Scoring'!$C$1:$AB$1213,26,FALSE)</f>
        <v>6.5</v>
      </c>
      <c r="BK644" t="s">
        <v>1650</v>
      </c>
      <c r="BL644" t="s">
        <v>1648</v>
      </c>
      <c r="BM644" t="s">
        <v>1650</v>
      </c>
      <c r="BN644" t="s">
        <v>1648</v>
      </c>
      <c r="BO644" t="s">
        <v>1648</v>
      </c>
      <c r="BP644">
        <v>8</v>
      </c>
    </row>
    <row r="645" spans="1:68" x14ac:dyDescent="0.2">
      <c r="A645">
        <v>644</v>
      </c>
      <c r="B645" s="2">
        <v>44096.847824074073</v>
      </c>
      <c r="C645" t="s">
        <v>841</v>
      </c>
      <c r="D645">
        <v>54</v>
      </c>
      <c r="E645">
        <v>17</v>
      </c>
      <c r="F645">
        <v>2</v>
      </c>
      <c r="G645">
        <v>1</v>
      </c>
      <c r="H645">
        <v>4</v>
      </c>
      <c r="I645">
        <v>2</v>
      </c>
      <c r="J645">
        <v>1</v>
      </c>
      <c r="L645">
        <v>2</v>
      </c>
      <c r="M645">
        <v>15</v>
      </c>
      <c r="N645">
        <v>2</v>
      </c>
      <c r="O645">
        <v>5</v>
      </c>
      <c r="P645">
        <v>1</v>
      </c>
      <c r="Q645">
        <v>7</v>
      </c>
      <c r="R645">
        <v>2</v>
      </c>
      <c r="S645">
        <v>5</v>
      </c>
      <c r="T645">
        <v>6</v>
      </c>
      <c r="U645">
        <v>7</v>
      </c>
      <c r="V645">
        <v>2</v>
      </c>
      <c r="W645">
        <v>4</v>
      </c>
      <c r="X645">
        <v>5</v>
      </c>
      <c r="Y645">
        <v>2009</v>
      </c>
      <c r="Z645">
        <v>4</v>
      </c>
      <c r="AA645">
        <v>3</v>
      </c>
      <c r="AE645">
        <v>2</v>
      </c>
      <c r="AF645">
        <v>2</v>
      </c>
      <c r="AG645">
        <v>2</v>
      </c>
      <c r="AH645">
        <v>2</v>
      </c>
      <c r="AM645">
        <v>1</v>
      </c>
      <c r="AO645">
        <v>4</v>
      </c>
      <c r="AP645">
        <v>1</v>
      </c>
      <c r="AT645">
        <v>1</v>
      </c>
      <c r="AV645">
        <v>1</v>
      </c>
      <c r="BD645">
        <v>1</v>
      </c>
      <c r="BE645" t="s">
        <v>61</v>
      </c>
      <c r="BF645">
        <f>VLOOKUP($C645,'TIPI Scoring'!$C$1:$AB$1213,22,FALSE)</f>
        <v>3.5</v>
      </c>
      <c r="BG645">
        <f>VLOOKUP($C645,'TIPI Scoring'!$C$1:$AB$1213,23,FALSE)</f>
        <v>7</v>
      </c>
      <c r="BH645">
        <f>VLOOKUP($C645,'TIPI Scoring'!$C$1:$AB$1213,24,FALSE)</f>
        <v>6.5</v>
      </c>
      <c r="BI645">
        <f>VLOOKUP($C645,'TIPI Scoring'!$C$1:$AB$1213,25,FALSE)</f>
        <v>5</v>
      </c>
      <c r="BJ645">
        <f>VLOOKUP($C645,'TIPI Scoring'!$C$1:$AB$1213,26,FALSE)</f>
        <v>4</v>
      </c>
      <c r="BK645" t="s">
        <v>1651</v>
      </c>
      <c r="BL645" t="s">
        <v>1648</v>
      </c>
      <c r="BM645" t="s">
        <v>1650</v>
      </c>
      <c r="BN645" t="s">
        <v>1650</v>
      </c>
      <c r="BO645" t="s">
        <v>1649</v>
      </c>
      <c r="BP645">
        <v>2</v>
      </c>
    </row>
    <row r="646" spans="1:68" x14ac:dyDescent="0.2">
      <c r="A646">
        <v>645</v>
      </c>
      <c r="B646" s="2">
        <v>44096.850023148145</v>
      </c>
      <c r="C646" t="s">
        <v>842</v>
      </c>
      <c r="D646">
        <v>23</v>
      </c>
      <c r="E646">
        <v>10</v>
      </c>
      <c r="F646">
        <v>1</v>
      </c>
      <c r="G646">
        <v>1</v>
      </c>
      <c r="H646">
        <v>5</v>
      </c>
      <c r="I646">
        <v>1</v>
      </c>
      <c r="J646">
        <v>1</v>
      </c>
      <c r="L646">
        <v>1</v>
      </c>
      <c r="M646">
        <v>20</v>
      </c>
      <c r="N646">
        <v>1</v>
      </c>
      <c r="O646">
        <v>7</v>
      </c>
      <c r="P646">
        <v>6</v>
      </c>
      <c r="Q646">
        <v>5</v>
      </c>
      <c r="R646">
        <v>5</v>
      </c>
      <c r="S646">
        <v>4</v>
      </c>
      <c r="T646">
        <v>4</v>
      </c>
      <c r="U646">
        <v>6</v>
      </c>
      <c r="V646">
        <v>4</v>
      </c>
      <c r="W646">
        <v>4</v>
      </c>
      <c r="X646">
        <v>5</v>
      </c>
      <c r="Y646">
        <v>2015</v>
      </c>
      <c r="Z646">
        <v>2</v>
      </c>
      <c r="AA646">
        <v>1</v>
      </c>
      <c r="AE646">
        <v>3</v>
      </c>
      <c r="AF646">
        <v>3</v>
      </c>
      <c r="AG646">
        <v>3</v>
      </c>
      <c r="AH646">
        <v>3</v>
      </c>
      <c r="AJ646">
        <v>1</v>
      </c>
      <c r="AL646">
        <v>1</v>
      </c>
      <c r="AM646">
        <v>1</v>
      </c>
      <c r="AO646">
        <v>5</v>
      </c>
      <c r="AP646">
        <v>1</v>
      </c>
      <c r="AR646">
        <v>1</v>
      </c>
      <c r="AS646">
        <v>1</v>
      </c>
      <c r="AZ646">
        <v>1</v>
      </c>
      <c r="BB646">
        <v>1</v>
      </c>
      <c r="BC646">
        <v>1</v>
      </c>
      <c r="BE646" t="s">
        <v>61</v>
      </c>
      <c r="BF646">
        <f>VLOOKUP($C646,'TIPI Scoring'!$C$1:$AB$1213,22,FALSE)</f>
        <v>5.5</v>
      </c>
      <c r="BG646">
        <f>VLOOKUP($C646,'TIPI Scoring'!$C$1:$AB$1213,23,FALSE)</f>
        <v>4</v>
      </c>
      <c r="BH646">
        <f>VLOOKUP($C646,'TIPI Scoring'!$C$1:$AB$1213,24,FALSE)</f>
        <v>4.5</v>
      </c>
      <c r="BI646">
        <f>VLOOKUP($C646,'TIPI Scoring'!$C$1:$AB$1213,25,FALSE)</f>
        <v>3.5</v>
      </c>
      <c r="BJ646">
        <f>VLOOKUP($C646,'TIPI Scoring'!$C$1:$AB$1213,26,FALSE)</f>
        <v>3.5</v>
      </c>
      <c r="BK646" t="s">
        <v>1650</v>
      </c>
      <c r="BL646" t="s">
        <v>1649</v>
      </c>
      <c r="BM646" t="s">
        <v>1651</v>
      </c>
      <c r="BN646" t="s">
        <v>1651</v>
      </c>
      <c r="BO646" t="s">
        <v>1649</v>
      </c>
      <c r="BP646">
        <v>7</v>
      </c>
    </row>
    <row r="647" spans="1:68" x14ac:dyDescent="0.2">
      <c r="A647">
        <v>646</v>
      </c>
      <c r="B647" s="2">
        <v>44096.852638888886</v>
      </c>
      <c r="C647" t="s">
        <v>843</v>
      </c>
      <c r="D647">
        <v>75</v>
      </c>
      <c r="E647">
        <v>7</v>
      </c>
      <c r="F647">
        <v>1</v>
      </c>
      <c r="G647">
        <v>1</v>
      </c>
      <c r="H647">
        <v>2</v>
      </c>
      <c r="I647">
        <v>2</v>
      </c>
      <c r="J647">
        <v>4</v>
      </c>
      <c r="L647">
        <v>2</v>
      </c>
      <c r="M647">
        <v>0</v>
      </c>
      <c r="N647">
        <v>2</v>
      </c>
      <c r="O647">
        <v>5</v>
      </c>
      <c r="P647">
        <v>4</v>
      </c>
      <c r="Q647">
        <v>7</v>
      </c>
      <c r="R647">
        <v>1</v>
      </c>
      <c r="S647">
        <v>6</v>
      </c>
      <c r="T647">
        <v>7</v>
      </c>
      <c r="U647">
        <v>7</v>
      </c>
      <c r="V647">
        <v>1</v>
      </c>
      <c r="W647">
        <v>7</v>
      </c>
      <c r="X647">
        <v>7</v>
      </c>
      <c r="Y647">
        <v>2019</v>
      </c>
      <c r="Z647">
        <v>2</v>
      </c>
      <c r="AA647">
        <v>13</v>
      </c>
      <c r="AD647" t="s">
        <v>844</v>
      </c>
      <c r="AE647">
        <v>2</v>
      </c>
      <c r="AF647">
        <v>3</v>
      </c>
      <c r="AG647">
        <v>2</v>
      </c>
      <c r="AH647">
        <v>2</v>
      </c>
      <c r="AN647">
        <v>1</v>
      </c>
      <c r="AO647">
        <v>3</v>
      </c>
      <c r="AV647">
        <v>1</v>
      </c>
      <c r="AX647">
        <v>1</v>
      </c>
      <c r="AY647">
        <v>1</v>
      </c>
      <c r="BD647">
        <v>1</v>
      </c>
      <c r="BE647" t="s">
        <v>58</v>
      </c>
      <c r="BF647">
        <f>VLOOKUP($C647,'TIPI Scoring'!$C$1:$AB$1213,22,FALSE)</f>
        <v>3</v>
      </c>
      <c r="BG647">
        <f>VLOOKUP($C647,'TIPI Scoring'!$C$1:$AB$1213,23,FALSE)</f>
        <v>5.5</v>
      </c>
      <c r="BH647">
        <f>VLOOKUP($C647,'TIPI Scoring'!$C$1:$AB$1213,24,FALSE)</f>
        <v>7</v>
      </c>
      <c r="BI647">
        <f>VLOOKUP($C647,'TIPI Scoring'!$C$1:$AB$1213,25,FALSE)</f>
        <v>7</v>
      </c>
      <c r="BJ647">
        <f>VLOOKUP($C647,'TIPI Scoring'!$C$1:$AB$1213,26,FALSE)</f>
        <v>3.5</v>
      </c>
      <c r="BK647" t="s">
        <v>1651</v>
      </c>
      <c r="BL647" t="s">
        <v>1650</v>
      </c>
      <c r="BM647" t="s">
        <v>1648</v>
      </c>
      <c r="BN647" t="s">
        <v>1648</v>
      </c>
      <c r="BO647" t="s">
        <v>1649</v>
      </c>
      <c r="BP647">
        <v>2</v>
      </c>
    </row>
    <row r="648" spans="1:68" x14ac:dyDescent="0.2">
      <c r="A648">
        <v>647</v>
      </c>
      <c r="B648" s="2">
        <v>44096.853148148148</v>
      </c>
      <c r="C648" t="s">
        <v>845</v>
      </c>
      <c r="D648">
        <v>37</v>
      </c>
      <c r="E648">
        <v>43</v>
      </c>
      <c r="F648">
        <v>2</v>
      </c>
      <c r="G648">
        <v>1</v>
      </c>
      <c r="H648">
        <v>2</v>
      </c>
      <c r="I648">
        <v>2</v>
      </c>
      <c r="J648">
        <v>1</v>
      </c>
      <c r="L648">
        <v>1</v>
      </c>
      <c r="M648">
        <v>4</v>
      </c>
      <c r="N648">
        <v>1</v>
      </c>
      <c r="O648">
        <v>6</v>
      </c>
      <c r="P648">
        <v>5</v>
      </c>
      <c r="Q648">
        <v>5</v>
      </c>
      <c r="R648">
        <v>5</v>
      </c>
      <c r="S648">
        <v>5</v>
      </c>
      <c r="T648">
        <v>5</v>
      </c>
      <c r="U648">
        <v>6</v>
      </c>
      <c r="V648">
        <v>5</v>
      </c>
      <c r="W648">
        <v>5</v>
      </c>
      <c r="X648">
        <v>6</v>
      </c>
      <c r="Y648">
        <v>1982</v>
      </c>
      <c r="Z648">
        <v>2</v>
      </c>
      <c r="AA648">
        <v>3</v>
      </c>
      <c r="AE648">
        <v>1</v>
      </c>
      <c r="AF648">
        <v>1</v>
      </c>
      <c r="AG648">
        <v>1</v>
      </c>
      <c r="AH648">
        <v>1</v>
      </c>
      <c r="AI648">
        <v>1</v>
      </c>
      <c r="AO648">
        <v>1</v>
      </c>
      <c r="AQ648">
        <v>1</v>
      </c>
      <c r="BB648">
        <v>1</v>
      </c>
      <c r="BE648" t="s">
        <v>61</v>
      </c>
      <c r="BF648">
        <f>VLOOKUP($C648,'TIPI Scoring'!$C$1:$AB$1213,22,FALSE)</f>
        <v>4.5</v>
      </c>
      <c r="BG648">
        <f>VLOOKUP($C648,'TIPI Scoring'!$C$1:$AB$1213,23,FALSE)</f>
        <v>4.5</v>
      </c>
      <c r="BH648">
        <f>VLOOKUP($C648,'TIPI Scoring'!$C$1:$AB$1213,24,FALSE)</f>
        <v>4</v>
      </c>
      <c r="BI648">
        <f>VLOOKUP($C648,'TIPI Scoring'!$C$1:$AB$1213,25,FALSE)</f>
        <v>4</v>
      </c>
      <c r="BJ648">
        <f>VLOOKUP($C648,'TIPI Scoring'!$C$1:$AB$1213,26,FALSE)</f>
        <v>3.5</v>
      </c>
      <c r="BK648" t="s">
        <v>1650</v>
      </c>
      <c r="BL648" t="s">
        <v>1651</v>
      </c>
      <c r="BM648" t="s">
        <v>1649</v>
      </c>
      <c r="BN648" t="s">
        <v>1651</v>
      </c>
      <c r="BO648" t="s">
        <v>1649</v>
      </c>
      <c r="BP648">
        <v>1</v>
      </c>
    </row>
    <row r="649" spans="1:68" x14ac:dyDescent="0.2">
      <c r="A649">
        <v>648</v>
      </c>
      <c r="B649" s="2">
        <v>44096.856087962966</v>
      </c>
      <c r="C649" t="s">
        <v>846</v>
      </c>
      <c r="D649">
        <v>25</v>
      </c>
      <c r="E649">
        <v>1</v>
      </c>
      <c r="F649">
        <v>1</v>
      </c>
      <c r="G649">
        <v>1</v>
      </c>
      <c r="H649">
        <v>1</v>
      </c>
      <c r="I649">
        <v>0</v>
      </c>
      <c r="J649">
        <v>1</v>
      </c>
      <c r="L649">
        <v>1</v>
      </c>
      <c r="M649">
        <v>0</v>
      </c>
      <c r="N649">
        <v>1</v>
      </c>
      <c r="O649">
        <v>7</v>
      </c>
      <c r="P649">
        <v>4</v>
      </c>
      <c r="Q649">
        <v>1</v>
      </c>
      <c r="R649">
        <v>1</v>
      </c>
      <c r="S649">
        <v>7</v>
      </c>
      <c r="T649">
        <v>1</v>
      </c>
      <c r="U649">
        <v>7</v>
      </c>
      <c r="V649">
        <v>1</v>
      </c>
      <c r="W649">
        <v>7</v>
      </c>
      <c r="X649">
        <v>2</v>
      </c>
      <c r="Y649">
        <v>2020</v>
      </c>
      <c r="Z649">
        <v>1</v>
      </c>
      <c r="AA649">
        <v>1</v>
      </c>
      <c r="AE649">
        <v>1</v>
      </c>
      <c r="AF649">
        <v>1</v>
      </c>
      <c r="AG649">
        <v>1</v>
      </c>
      <c r="AH649">
        <v>1</v>
      </c>
      <c r="AK649">
        <v>1</v>
      </c>
      <c r="AO649">
        <v>1</v>
      </c>
      <c r="AP649">
        <v>1</v>
      </c>
      <c r="BA649">
        <v>1</v>
      </c>
      <c r="BE649" t="s">
        <v>61</v>
      </c>
      <c r="BF649">
        <f>VLOOKUP($C649,'TIPI Scoring'!$C$1:$AB$1213,22,FALSE)</f>
        <v>7</v>
      </c>
      <c r="BG649">
        <f>VLOOKUP($C649,'TIPI Scoring'!$C$1:$AB$1213,23,FALSE)</f>
        <v>5.5</v>
      </c>
      <c r="BH649">
        <f>VLOOKUP($C649,'TIPI Scoring'!$C$1:$AB$1213,24,FALSE)</f>
        <v>4</v>
      </c>
      <c r="BI649">
        <f>VLOOKUP($C649,'TIPI Scoring'!$C$1:$AB$1213,25,FALSE)</f>
        <v>7</v>
      </c>
      <c r="BJ649">
        <f>VLOOKUP($C649,'TIPI Scoring'!$C$1:$AB$1213,26,FALSE)</f>
        <v>6.5</v>
      </c>
      <c r="BK649" t="s">
        <v>1648</v>
      </c>
      <c r="BL649" t="s">
        <v>1650</v>
      </c>
      <c r="BM649" t="s">
        <v>1649</v>
      </c>
      <c r="BN649" t="s">
        <v>1648</v>
      </c>
      <c r="BO649" t="s">
        <v>1648</v>
      </c>
      <c r="BP649">
        <v>4</v>
      </c>
    </row>
    <row r="650" spans="1:68" x14ac:dyDescent="0.2">
      <c r="A650">
        <v>649</v>
      </c>
      <c r="B650" s="2">
        <v>44096.856493055559</v>
      </c>
      <c r="C650" t="s">
        <v>847</v>
      </c>
      <c r="D650">
        <v>55</v>
      </c>
      <c r="E650">
        <v>9</v>
      </c>
      <c r="F650">
        <v>1</v>
      </c>
      <c r="G650">
        <v>1</v>
      </c>
      <c r="H650">
        <v>2</v>
      </c>
      <c r="I650">
        <v>1</v>
      </c>
      <c r="J650">
        <v>3</v>
      </c>
      <c r="L650">
        <v>2</v>
      </c>
      <c r="M650">
        <v>10</v>
      </c>
      <c r="N650">
        <v>1</v>
      </c>
      <c r="O650">
        <v>2</v>
      </c>
      <c r="P650">
        <v>3</v>
      </c>
      <c r="Q650">
        <v>6</v>
      </c>
      <c r="R650">
        <v>3</v>
      </c>
      <c r="S650">
        <v>5</v>
      </c>
      <c r="T650">
        <v>7</v>
      </c>
      <c r="U650">
        <v>6</v>
      </c>
      <c r="V650">
        <v>2</v>
      </c>
      <c r="W650">
        <v>4</v>
      </c>
      <c r="X650">
        <v>3</v>
      </c>
      <c r="Y650">
        <v>2010</v>
      </c>
      <c r="Z650">
        <v>2</v>
      </c>
      <c r="AA650">
        <v>3</v>
      </c>
      <c r="AE650">
        <v>2</v>
      </c>
      <c r="AF650">
        <v>2</v>
      </c>
      <c r="AG650">
        <v>2</v>
      </c>
      <c r="AH650">
        <v>2</v>
      </c>
      <c r="AM650">
        <v>1</v>
      </c>
      <c r="AO650">
        <v>2</v>
      </c>
      <c r="AP650">
        <v>1</v>
      </c>
      <c r="AV650">
        <v>1</v>
      </c>
      <c r="AX650">
        <v>1</v>
      </c>
      <c r="AZ650">
        <v>1</v>
      </c>
      <c r="BA650">
        <v>1</v>
      </c>
      <c r="BC650">
        <v>1</v>
      </c>
      <c r="BE650" t="s">
        <v>61</v>
      </c>
      <c r="BF650">
        <f>VLOOKUP($C650,'TIPI Scoring'!$C$1:$AB$1213,22,FALSE)</f>
        <v>1.5</v>
      </c>
      <c r="BG650">
        <f>VLOOKUP($C650,'TIPI Scoring'!$C$1:$AB$1213,23,FALSE)</f>
        <v>5.5</v>
      </c>
      <c r="BH650">
        <f>VLOOKUP($C650,'TIPI Scoring'!$C$1:$AB$1213,24,FALSE)</f>
        <v>6</v>
      </c>
      <c r="BI650">
        <f>VLOOKUP($C650,'TIPI Scoring'!$C$1:$AB$1213,25,FALSE)</f>
        <v>4.5</v>
      </c>
      <c r="BJ650">
        <f>VLOOKUP($C650,'TIPI Scoring'!$C$1:$AB$1213,26,FALSE)</f>
        <v>5</v>
      </c>
      <c r="BK650" t="s">
        <v>1649</v>
      </c>
      <c r="BL650" t="s">
        <v>1650</v>
      </c>
      <c r="BM650" t="s">
        <v>1650</v>
      </c>
      <c r="BN650" t="s">
        <v>1651</v>
      </c>
      <c r="BO650" t="s">
        <v>1651</v>
      </c>
      <c r="BP650">
        <v>5</v>
      </c>
    </row>
    <row r="651" spans="1:68" x14ac:dyDescent="0.2">
      <c r="A651">
        <v>650</v>
      </c>
      <c r="B651" s="2">
        <v>44096.857256944444</v>
      </c>
      <c r="C651" t="s">
        <v>848</v>
      </c>
      <c r="D651">
        <v>68</v>
      </c>
      <c r="E651">
        <v>32</v>
      </c>
      <c r="F651">
        <v>2</v>
      </c>
      <c r="G651">
        <v>1</v>
      </c>
      <c r="H651">
        <v>2</v>
      </c>
      <c r="I651">
        <v>0</v>
      </c>
      <c r="J651">
        <v>4</v>
      </c>
      <c r="L651">
        <v>2</v>
      </c>
      <c r="M651">
        <v>16</v>
      </c>
      <c r="N651">
        <v>2</v>
      </c>
      <c r="O651">
        <v>2</v>
      </c>
      <c r="P651">
        <v>4</v>
      </c>
      <c r="Q651">
        <v>5</v>
      </c>
      <c r="R651">
        <v>5</v>
      </c>
      <c r="S651">
        <v>5</v>
      </c>
      <c r="T651">
        <v>5</v>
      </c>
      <c r="U651">
        <v>3</v>
      </c>
      <c r="V651">
        <v>4</v>
      </c>
      <c r="W651">
        <v>1</v>
      </c>
      <c r="X651">
        <v>3</v>
      </c>
      <c r="Y651">
        <v>2016</v>
      </c>
      <c r="Z651">
        <v>3</v>
      </c>
      <c r="AA651">
        <v>13</v>
      </c>
      <c r="AD651" t="s">
        <v>242</v>
      </c>
      <c r="AE651">
        <v>2</v>
      </c>
      <c r="AF651">
        <v>2</v>
      </c>
      <c r="AG651">
        <v>2</v>
      </c>
      <c r="AH651">
        <v>2</v>
      </c>
      <c r="AN651">
        <v>1</v>
      </c>
      <c r="AO651">
        <v>5</v>
      </c>
      <c r="AW651">
        <v>1</v>
      </c>
      <c r="AY651">
        <v>1</v>
      </c>
      <c r="BD651">
        <v>1</v>
      </c>
      <c r="BE651" t="s">
        <v>58</v>
      </c>
      <c r="BF651">
        <f>VLOOKUP($C651,'TIPI Scoring'!$C$1:$AB$1213,22,FALSE)</f>
        <v>2.5</v>
      </c>
      <c r="BG651">
        <f>VLOOKUP($C651,'TIPI Scoring'!$C$1:$AB$1213,23,FALSE)</f>
        <v>3.5</v>
      </c>
      <c r="BH651">
        <f>VLOOKUP($C651,'TIPI Scoring'!$C$1:$AB$1213,24,FALSE)</f>
        <v>4.5</v>
      </c>
      <c r="BI651">
        <f>VLOOKUP($C651,'TIPI Scoring'!$C$1:$AB$1213,25,FALSE)</f>
        <v>2</v>
      </c>
      <c r="BJ651">
        <f>VLOOKUP($C651,'TIPI Scoring'!$C$1:$AB$1213,26,FALSE)</f>
        <v>5</v>
      </c>
      <c r="BK651" t="s">
        <v>1649</v>
      </c>
      <c r="BL651" t="s">
        <v>1649</v>
      </c>
      <c r="BM651" t="s">
        <v>1651</v>
      </c>
      <c r="BN651" t="s">
        <v>1649</v>
      </c>
      <c r="BO651" t="s">
        <v>1651</v>
      </c>
      <c r="BP651">
        <v>5</v>
      </c>
    </row>
    <row r="652" spans="1:68" x14ac:dyDescent="0.2">
      <c r="A652">
        <v>651</v>
      </c>
      <c r="B652" s="2">
        <v>44096.859143518515</v>
      </c>
      <c r="C652" t="s">
        <v>849</v>
      </c>
      <c r="D652">
        <v>38</v>
      </c>
      <c r="E652">
        <v>9</v>
      </c>
      <c r="F652">
        <v>1</v>
      </c>
      <c r="G652">
        <v>1</v>
      </c>
      <c r="H652">
        <v>2</v>
      </c>
      <c r="I652">
        <v>2</v>
      </c>
      <c r="J652">
        <v>1</v>
      </c>
      <c r="L652">
        <v>1</v>
      </c>
      <c r="M652">
        <v>6</v>
      </c>
      <c r="N652">
        <v>1</v>
      </c>
      <c r="O652">
        <v>3</v>
      </c>
      <c r="P652">
        <v>5</v>
      </c>
      <c r="Q652">
        <v>6</v>
      </c>
      <c r="R652">
        <v>6</v>
      </c>
      <c r="S652">
        <v>7</v>
      </c>
      <c r="T652">
        <v>5</v>
      </c>
      <c r="U652">
        <v>5</v>
      </c>
      <c r="V652">
        <v>6</v>
      </c>
      <c r="W652">
        <v>6</v>
      </c>
      <c r="X652">
        <v>6</v>
      </c>
      <c r="Y652">
        <v>2018</v>
      </c>
      <c r="Z652">
        <v>2</v>
      </c>
      <c r="AA652">
        <v>1</v>
      </c>
      <c r="AE652">
        <v>1</v>
      </c>
      <c r="AF652">
        <v>1</v>
      </c>
      <c r="AG652">
        <v>1</v>
      </c>
      <c r="AH652">
        <v>1</v>
      </c>
      <c r="AI652">
        <v>1</v>
      </c>
      <c r="AO652">
        <v>5</v>
      </c>
      <c r="AP652">
        <v>1</v>
      </c>
      <c r="AR652">
        <v>1</v>
      </c>
      <c r="AT652">
        <v>1</v>
      </c>
      <c r="AZ652">
        <v>1</v>
      </c>
      <c r="BE652" t="s">
        <v>61</v>
      </c>
      <c r="BF652">
        <f>VLOOKUP($C652,'TIPI Scoring'!$C$1:$AB$1213,22,FALSE)</f>
        <v>3</v>
      </c>
      <c r="BG652">
        <f>VLOOKUP($C652,'TIPI Scoring'!$C$1:$AB$1213,23,FALSE)</f>
        <v>4</v>
      </c>
      <c r="BH652">
        <f>VLOOKUP($C652,'TIPI Scoring'!$C$1:$AB$1213,24,FALSE)</f>
        <v>4</v>
      </c>
      <c r="BI652">
        <f>VLOOKUP($C652,'TIPI Scoring'!$C$1:$AB$1213,25,FALSE)</f>
        <v>4</v>
      </c>
      <c r="BJ652">
        <f>VLOOKUP($C652,'TIPI Scoring'!$C$1:$AB$1213,26,FALSE)</f>
        <v>4.5</v>
      </c>
      <c r="BK652" t="s">
        <v>1651</v>
      </c>
      <c r="BL652" t="s">
        <v>1649</v>
      </c>
      <c r="BM652" t="s">
        <v>1649</v>
      </c>
      <c r="BN652" t="s">
        <v>1651</v>
      </c>
      <c r="BO652" t="s">
        <v>1651</v>
      </c>
      <c r="BP652">
        <v>1</v>
      </c>
    </row>
    <row r="653" spans="1:68" x14ac:dyDescent="0.2">
      <c r="A653">
        <v>652</v>
      </c>
      <c r="B653" s="2">
        <v>44096.865497685183</v>
      </c>
      <c r="C653" t="s">
        <v>850</v>
      </c>
      <c r="D653">
        <v>46</v>
      </c>
      <c r="E653">
        <v>46</v>
      </c>
      <c r="F653">
        <v>1</v>
      </c>
      <c r="G653">
        <v>1</v>
      </c>
      <c r="H653">
        <v>2</v>
      </c>
      <c r="I653">
        <v>2</v>
      </c>
      <c r="J653">
        <v>3</v>
      </c>
      <c r="L653">
        <v>1</v>
      </c>
      <c r="M653">
        <v>4</v>
      </c>
      <c r="N653">
        <v>1</v>
      </c>
      <c r="O653">
        <v>6</v>
      </c>
      <c r="P653">
        <v>1</v>
      </c>
      <c r="Q653">
        <v>7</v>
      </c>
      <c r="R653">
        <v>5</v>
      </c>
      <c r="S653">
        <v>5</v>
      </c>
      <c r="T653">
        <v>6</v>
      </c>
      <c r="U653">
        <v>6</v>
      </c>
      <c r="V653">
        <v>1</v>
      </c>
      <c r="W653">
        <v>5</v>
      </c>
      <c r="X653">
        <v>4</v>
      </c>
      <c r="Y653">
        <v>2016</v>
      </c>
      <c r="Z653">
        <v>1</v>
      </c>
      <c r="AA653">
        <v>1</v>
      </c>
      <c r="AE653">
        <v>2</v>
      </c>
      <c r="AF653">
        <v>1</v>
      </c>
      <c r="AG653">
        <v>3</v>
      </c>
      <c r="AH653">
        <v>2</v>
      </c>
      <c r="AI653">
        <v>1</v>
      </c>
      <c r="AJ653">
        <v>1</v>
      </c>
      <c r="AO653">
        <v>1</v>
      </c>
      <c r="AP653">
        <v>1</v>
      </c>
      <c r="AS653">
        <v>1</v>
      </c>
      <c r="AU653">
        <v>1</v>
      </c>
      <c r="BA653">
        <v>1</v>
      </c>
      <c r="BC653">
        <v>1</v>
      </c>
      <c r="BE653" t="s">
        <v>61</v>
      </c>
      <c r="BF653">
        <f>VLOOKUP($C653,'TIPI Scoring'!$C$1:$AB$1213,22,FALSE)</f>
        <v>4</v>
      </c>
      <c r="BG653">
        <f>VLOOKUP($C653,'TIPI Scoring'!$C$1:$AB$1213,23,FALSE)</f>
        <v>6.5</v>
      </c>
      <c r="BH653">
        <f>VLOOKUP($C653,'TIPI Scoring'!$C$1:$AB$1213,24,FALSE)</f>
        <v>7</v>
      </c>
      <c r="BI653">
        <f>VLOOKUP($C653,'TIPI Scoring'!$C$1:$AB$1213,25,FALSE)</f>
        <v>4</v>
      </c>
      <c r="BJ653">
        <f>VLOOKUP($C653,'TIPI Scoring'!$C$1:$AB$1213,26,FALSE)</f>
        <v>4.5</v>
      </c>
      <c r="BK653" t="s">
        <v>1651</v>
      </c>
      <c r="BL653" t="s">
        <v>1648</v>
      </c>
      <c r="BM653" t="s">
        <v>1648</v>
      </c>
      <c r="BN653" t="s">
        <v>1651</v>
      </c>
      <c r="BO653" t="s">
        <v>1651</v>
      </c>
      <c r="BP653">
        <v>6</v>
      </c>
    </row>
    <row r="654" spans="1:68" x14ac:dyDescent="0.2">
      <c r="A654">
        <v>653</v>
      </c>
      <c r="B654" s="2">
        <v>44096.868472222224</v>
      </c>
      <c r="C654" t="s">
        <v>851</v>
      </c>
      <c r="D654">
        <v>25</v>
      </c>
      <c r="E654">
        <v>5</v>
      </c>
      <c r="F654">
        <v>1</v>
      </c>
      <c r="G654">
        <v>1</v>
      </c>
      <c r="H654">
        <v>1</v>
      </c>
      <c r="I654">
        <v>0</v>
      </c>
      <c r="J654">
        <v>2</v>
      </c>
      <c r="L654">
        <v>1</v>
      </c>
      <c r="M654">
        <v>6</v>
      </c>
      <c r="N654">
        <v>1</v>
      </c>
      <c r="O654">
        <v>3</v>
      </c>
      <c r="P654">
        <v>2</v>
      </c>
      <c r="Q654">
        <v>7</v>
      </c>
      <c r="R654">
        <v>2</v>
      </c>
      <c r="S654">
        <v>7</v>
      </c>
      <c r="T654">
        <v>6</v>
      </c>
      <c r="U654">
        <v>6</v>
      </c>
      <c r="V654">
        <v>2</v>
      </c>
      <c r="W654">
        <v>7</v>
      </c>
      <c r="X654">
        <v>7</v>
      </c>
      <c r="Y654">
        <v>2018</v>
      </c>
      <c r="Z654">
        <v>1</v>
      </c>
      <c r="AA654">
        <v>2</v>
      </c>
      <c r="AE654">
        <v>2</v>
      </c>
      <c r="AF654">
        <v>1</v>
      </c>
      <c r="AG654">
        <v>2</v>
      </c>
      <c r="AH654">
        <v>2</v>
      </c>
      <c r="AJ654">
        <v>1</v>
      </c>
      <c r="AO654">
        <v>2</v>
      </c>
      <c r="AR654">
        <v>1</v>
      </c>
      <c r="AT654">
        <v>1</v>
      </c>
      <c r="AX654">
        <v>1</v>
      </c>
      <c r="AZ654">
        <v>1</v>
      </c>
      <c r="BE654" t="s">
        <v>66</v>
      </c>
      <c r="BF654">
        <f>VLOOKUP($C654,'TIPI Scoring'!$C$1:$AB$1213,22,FALSE)</f>
        <v>2.5</v>
      </c>
      <c r="BG654">
        <f>VLOOKUP($C654,'TIPI Scoring'!$C$1:$AB$1213,23,FALSE)</f>
        <v>6</v>
      </c>
      <c r="BH654">
        <f>VLOOKUP($C654,'TIPI Scoring'!$C$1:$AB$1213,24,FALSE)</f>
        <v>6.5</v>
      </c>
      <c r="BI654">
        <f>VLOOKUP($C654,'TIPI Scoring'!$C$1:$AB$1213,25,FALSE)</f>
        <v>6.5</v>
      </c>
      <c r="BJ654">
        <f>VLOOKUP($C654,'TIPI Scoring'!$C$1:$AB$1213,26,FALSE)</f>
        <v>4</v>
      </c>
      <c r="BK654" t="s">
        <v>1649</v>
      </c>
      <c r="BL654" t="s">
        <v>1650</v>
      </c>
      <c r="BM654" t="s">
        <v>1650</v>
      </c>
      <c r="BN654" t="s">
        <v>1648</v>
      </c>
      <c r="BO654" t="s">
        <v>1649</v>
      </c>
      <c r="BP654">
        <v>2</v>
      </c>
    </row>
    <row r="655" spans="1:68" x14ac:dyDescent="0.2">
      <c r="A655">
        <v>654</v>
      </c>
      <c r="B655" s="2">
        <v>44096.87</v>
      </c>
      <c r="C655" t="s">
        <v>852</v>
      </c>
      <c r="D655">
        <v>37</v>
      </c>
      <c r="E655">
        <v>33</v>
      </c>
      <c r="F655">
        <v>1</v>
      </c>
      <c r="G655">
        <v>1</v>
      </c>
      <c r="H655">
        <v>2</v>
      </c>
      <c r="I655">
        <v>4</v>
      </c>
      <c r="J655">
        <v>1</v>
      </c>
      <c r="L655">
        <v>2</v>
      </c>
      <c r="M655">
        <v>10</v>
      </c>
      <c r="N655">
        <v>2</v>
      </c>
      <c r="O655">
        <v>7</v>
      </c>
      <c r="P655">
        <v>1</v>
      </c>
      <c r="Q655">
        <v>7</v>
      </c>
      <c r="R655">
        <v>1</v>
      </c>
      <c r="S655">
        <v>7</v>
      </c>
      <c r="T655">
        <v>1</v>
      </c>
      <c r="U655">
        <v>7</v>
      </c>
      <c r="V655">
        <v>1</v>
      </c>
      <c r="W655">
        <v>7</v>
      </c>
      <c r="X655">
        <v>1</v>
      </c>
      <c r="Y655">
        <v>2020</v>
      </c>
      <c r="Z655">
        <v>3</v>
      </c>
      <c r="AA655">
        <v>3</v>
      </c>
      <c r="AE655">
        <v>1</v>
      </c>
      <c r="AF655">
        <v>1</v>
      </c>
      <c r="AG655">
        <v>1</v>
      </c>
      <c r="AH655">
        <v>1</v>
      </c>
      <c r="AI655">
        <v>1</v>
      </c>
      <c r="AM655">
        <v>1</v>
      </c>
      <c r="AO655">
        <v>5</v>
      </c>
      <c r="AP655">
        <v>1</v>
      </c>
      <c r="AW655">
        <v>1</v>
      </c>
      <c r="AX655">
        <v>1</v>
      </c>
      <c r="AZ655">
        <v>1</v>
      </c>
      <c r="BC655">
        <v>1</v>
      </c>
      <c r="BE655" t="s">
        <v>61</v>
      </c>
      <c r="BF655">
        <f>VLOOKUP($C655,'TIPI Scoring'!$C$1:$AB$1213,22,FALSE)</f>
        <v>7</v>
      </c>
      <c r="BG655">
        <f>VLOOKUP($C655,'TIPI Scoring'!$C$1:$AB$1213,23,FALSE)</f>
        <v>7</v>
      </c>
      <c r="BH655">
        <f>VLOOKUP($C655,'TIPI Scoring'!$C$1:$AB$1213,24,FALSE)</f>
        <v>7</v>
      </c>
      <c r="BI655">
        <f>VLOOKUP($C655,'TIPI Scoring'!$C$1:$AB$1213,25,FALSE)</f>
        <v>7</v>
      </c>
      <c r="BJ655">
        <f>VLOOKUP($C655,'TIPI Scoring'!$C$1:$AB$1213,26,FALSE)</f>
        <v>7</v>
      </c>
      <c r="BK655" t="s">
        <v>1648</v>
      </c>
      <c r="BL655" t="s">
        <v>1648</v>
      </c>
      <c r="BM655" t="s">
        <v>1648</v>
      </c>
      <c r="BN655" t="s">
        <v>1648</v>
      </c>
      <c r="BO655" t="s">
        <v>1648</v>
      </c>
      <c r="BP655">
        <v>4</v>
      </c>
    </row>
    <row r="656" spans="1:68" x14ac:dyDescent="0.2">
      <c r="A656">
        <v>655</v>
      </c>
      <c r="B656" s="2">
        <v>44096.870011574072</v>
      </c>
      <c r="C656" t="s">
        <v>853</v>
      </c>
      <c r="D656">
        <v>46</v>
      </c>
      <c r="E656">
        <v>47</v>
      </c>
      <c r="F656">
        <v>1</v>
      </c>
      <c r="G656">
        <v>1</v>
      </c>
      <c r="H656">
        <v>1</v>
      </c>
      <c r="I656">
        <v>1</v>
      </c>
      <c r="J656">
        <v>1</v>
      </c>
      <c r="L656">
        <v>1</v>
      </c>
      <c r="M656">
        <v>4</v>
      </c>
      <c r="N656">
        <v>2</v>
      </c>
      <c r="O656">
        <v>4</v>
      </c>
      <c r="P656">
        <v>4</v>
      </c>
      <c r="Q656">
        <v>5</v>
      </c>
      <c r="R656">
        <v>5</v>
      </c>
      <c r="S656">
        <v>5</v>
      </c>
      <c r="T656">
        <v>4</v>
      </c>
      <c r="U656">
        <v>5</v>
      </c>
      <c r="V656">
        <v>2</v>
      </c>
      <c r="W656">
        <v>4</v>
      </c>
      <c r="X656">
        <v>2</v>
      </c>
      <c r="Y656">
        <v>2019</v>
      </c>
      <c r="Z656">
        <v>3</v>
      </c>
      <c r="AA656">
        <v>13</v>
      </c>
      <c r="AD656" t="s">
        <v>123</v>
      </c>
      <c r="AE656">
        <v>2</v>
      </c>
      <c r="AF656">
        <v>2</v>
      </c>
      <c r="AG656">
        <v>2</v>
      </c>
      <c r="AH656">
        <v>2</v>
      </c>
      <c r="AI656">
        <v>1</v>
      </c>
      <c r="AM656">
        <v>1</v>
      </c>
      <c r="AO656">
        <v>2</v>
      </c>
      <c r="AP656">
        <v>1</v>
      </c>
      <c r="AT656">
        <v>1</v>
      </c>
      <c r="AV656">
        <v>1</v>
      </c>
      <c r="BD656">
        <v>1</v>
      </c>
      <c r="BE656" t="s">
        <v>66</v>
      </c>
      <c r="BF656">
        <f>VLOOKUP($C656,'TIPI Scoring'!$C$1:$AB$1213,22,FALSE)</f>
        <v>4</v>
      </c>
      <c r="BG656">
        <f>VLOOKUP($C656,'TIPI Scoring'!$C$1:$AB$1213,23,FALSE)</f>
        <v>4.5</v>
      </c>
      <c r="BH656">
        <f>VLOOKUP($C656,'TIPI Scoring'!$C$1:$AB$1213,24,FALSE)</f>
        <v>5.5</v>
      </c>
      <c r="BI656">
        <f>VLOOKUP($C656,'TIPI Scoring'!$C$1:$AB$1213,25,FALSE)</f>
        <v>3.5</v>
      </c>
      <c r="BJ656">
        <f>VLOOKUP($C656,'TIPI Scoring'!$C$1:$AB$1213,26,FALSE)</f>
        <v>5.5</v>
      </c>
      <c r="BK656" t="s">
        <v>1651</v>
      </c>
      <c r="BL656" t="s">
        <v>1651</v>
      </c>
      <c r="BM656" t="s">
        <v>1650</v>
      </c>
      <c r="BN656" t="s">
        <v>1651</v>
      </c>
      <c r="BO656" t="s">
        <v>1650</v>
      </c>
      <c r="BP656">
        <v>7</v>
      </c>
    </row>
    <row r="657" spans="1:68" x14ac:dyDescent="0.2">
      <c r="A657">
        <v>656</v>
      </c>
      <c r="B657" s="2">
        <v>44096.870034722226</v>
      </c>
      <c r="C657" t="s">
        <v>854</v>
      </c>
      <c r="D657">
        <v>74</v>
      </c>
      <c r="E657">
        <v>24</v>
      </c>
      <c r="F657">
        <v>1</v>
      </c>
      <c r="G657">
        <v>1</v>
      </c>
      <c r="H657">
        <v>1</v>
      </c>
      <c r="I657">
        <v>0</v>
      </c>
      <c r="J657">
        <v>5</v>
      </c>
      <c r="K657" t="s">
        <v>855</v>
      </c>
      <c r="L657">
        <v>2</v>
      </c>
      <c r="M657">
        <v>4</v>
      </c>
      <c r="N657">
        <v>1</v>
      </c>
      <c r="O657">
        <v>7</v>
      </c>
      <c r="P657">
        <v>3</v>
      </c>
      <c r="Q657">
        <v>7</v>
      </c>
      <c r="R657">
        <v>5</v>
      </c>
      <c r="S657">
        <v>6</v>
      </c>
      <c r="T657">
        <v>3</v>
      </c>
      <c r="U657">
        <v>6</v>
      </c>
      <c r="V657">
        <v>4</v>
      </c>
      <c r="W657">
        <v>4</v>
      </c>
      <c r="X657">
        <v>1</v>
      </c>
      <c r="Y657">
        <v>2016</v>
      </c>
      <c r="Z657">
        <v>2</v>
      </c>
      <c r="AA657">
        <v>11</v>
      </c>
      <c r="AB657" t="s">
        <v>856</v>
      </c>
      <c r="AE657">
        <v>2</v>
      </c>
      <c r="AF657">
        <v>2</v>
      </c>
      <c r="AG657">
        <v>2</v>
      </c>
      <c r="AH657">
        <v>2</v>
      </c>
      <c r="AN657">
        <v>1</v>
      </c>
      <c r="AO657">
        <v>3</v>
      </c>
      <c r="AT657">
        <v>1</v>
      </c>
      <c r="AW657">
        <v>1</v>
      </c>
      <c r="AX657">
        <v>1</v>
      </c>
      <c r="BD657">
        <v>1</v>
      </c>
      <c r="BE657" t="s">
        <v>61</v>
      </c>
      <c r="BF657">
        <f>VLOOKUP($C657,'TIPI Scoring'!$C$1:$AB$1213,22,FALSE)</f>
        <v>6</v>
      </c>
      <c r="BG657">
        <f>VLOOKUP($C657,'TIPI Scoring'!$C$1:$AB$1213,23,FALSE)</f>
        <v>5.5</v>
      </c>
      <c r="BH657">
        <f>VLOOKUP($C657,'TIPI Scoring'!$C$1:$AB$1213,24,FALSE)</f>
        <v>5.5</v>
      </c>
      <c r="BI657">
        <f>VLOOKUP($C657,'TIPI Scoring'!$C$1:$AB$1213,25,FALSE)</f>
        <v>3.5</v>
      </c>
      <c r="BJ657">
        <f>VLOOKUP($C657,'TIPI Scoring'!$C$1:$AB$1213,26,FALSE)</f>
        <v>6.5</v>
      </c>
      <c r="BK657" t="s">
        <v>1648</v>
      </c>
      <c r="BL657" t="s">
        <v>1650</v>
      </c>
      <c r="BM657" t="s">
        <v>1650</v>
      </c>
      <c r="BN657" t="s">
        <v>1651</v>
      </c>
      <c r="BO657" t="s">
        <v>1648</v>
      </c>
      <c r="BP657">
        <v>6</v>
      </c>
    </row>
    <row r="658" spans="1:68" x14ac:dyDescent="0.2">
      <c r="A658">
        <v>657</v>
      </c>
      <c r="B658" s="2">
        <v>44096.870173611111</v>
      </c>
      <c r="C658" t="s">
        <v>857</v>
      </c>
      <c r="D658">
        <v>72</v>
      </c>
      <c r="E658">
        <v>43</v>
      </c>
      <c r="F658">
        <v>1</v>
      </c>
      <c r="G658">
        <v>1</v>
      </c>
      <c r="H658">
        <v>1</v>
      </c>
      <c r="I658">
        <v>0</v>
      </c>
      <c r="J658">
        <v>4</v>
      </c>
      <c r="L658">
        <v>1</v>
      </c>
      <c r="M658">
        <v>25</v>
      </c>
      <c r="N658">
        <v>2</v>
      </c>
      <c r="O658">
        <v>4</v>
      </c>
      <c r="P658">
        <v>4</v>
      </c>
      <c r="Q658">
        <v>7</v>
      </c>
      <c r="R658">
        <v>3</v>
      </c>
      <c r="S658">
        <v>3</v>
      </c>
      <c r="T658">
        <v>5</v>
      </c>
      <c r="U658">
        <v>5</v>
      </c>
      <c r="V658">
        <v>4</v>
      </c>
      <c r="W658">
        <v>4</v>
      </c>
      <c r="X658">
        <v>4</v>
      </c>
      <c r="Y658">
        <v>1996</v>
      </c>
      <c r="Z658">
        <v>1</v>
      </c>
      <c r="AA658">
        <v>13</v>
      </c>
      <c r="AD658" t="s">
        <v>858</v>
      </c>
      <c r="AE658">
        <v>2</v>
      </c>
      <c r="AF658">
        <v>2</v>
      </c>
      <c r="AG658">
        <v>2</v>
      </c>
      <c r="AH658">
        <v>2</v>
      </c>
      <c r="AM658">
        <v>1</v>
      </c>
      <c r="AO658">
        <v>2</v>
      </c>
      <c r="AT658">
        <v>1</v>
      </c>
      <c r="AV658">
        <v>1</v>
      </c>
      <c r="AX658">
        <v>1</v>
      </c>
      <c r="BD658">
        <v>1</v>
      </c>
      <c r="BE658" t="s">
        <v>61</v>
      </c>
      <c r="BF658">
        <f>VLOOKUP($C658,'TIPI Scoring'!$C$1:$AB$1213,22,FALSE)</f>
        <v>3.5</v>
      </c>
      <c r="BG658">
        <f>VLOOKUP($C658,'TIPI Scoring'!$C$1:$AB$1213,23,FALSE)</f>
        <v>4.5</v>
      </c>
      <c r="BH658">
        <f>VLOOKUP($C658,'TIPI Scoring'!$C$1:$AB$1213,24,FALSE)</f>
        <v>5.5</v>
      </c>
      <c r="BI658">
        <f>VLOOKUP($C658,'TIPI Scoring'!$C$1:$AB$1213,25,FALSE)</f>
        <v>4.5</v>
      </c>
      <c r="BJ658">
        <f>VLOOKUP($C658,'TIPI Scoring'!$C$1:$AB$1213,26,FALSE)</f>
        <v>3.5</v>
      </c>
      <c r="BK658" t="s">
        <v>1651</v>
      </c>
      <c r="BL658" t="s">
        <v>1651</v>
      </c>
      <c r="BM658" t="s">
        <v>1650</v>
      </c>
      <c r="BN658" t="s">
        <v>1651</v>
      </c>
      <c r="BO658" t="s">
        <v>1649</v>
      </c>
      <c r="BP658">
        <v>1</v>
      </c>
    </row>
    <row r="659" spans="1:68" x14ac:dyDescent="0.2">
      <c r="A659">
        <v>658</v>
      </c>
      <c r="B659" s="2">
        <v>44096.878518518519</v>
      </c>
      <c r="C659" t="s">
        <v>859</v>
      </c>
      <c r="D659">
        <v>36</v>
      </c>
      <c r="E659">
        <v>25</v>
      </c>
      <c r="F659">
        <v>1</v>
      </c>
      <c r="G659">
        <v>1</v>
      </c>
      <c r="H659">
        <v>2</v>
      </c>
      <c r="I659">
        <v>1</v>
      </c>
      <c r="J659">
        <v>1</v>
      </c>
      <c r="L659">
        <v>1</v>
      </c>
      <c r="M659">
        <v>10</v>
      </c>
      <c r="N659">
        <v>1</v>
      </c>
      <c r="O659">
        <v>5</v>
      </c>
      <c r="P659">
        <v>6</v>
      </c>
      <c r="Q659">
        <v>5</v>
      </c>
      <c r="R659">
        <v>6</v>
      </c>
      <c r="S659">
        <v>7</v>
      </c>
      <c r="T659">
        <v>6</v>
      </c>
      <c r="U659">
        <v>7</v>
      </c>
      <c r="V659">
        <v>6</v>
      </c>
      <c r="W659">
        <v>6</v>
      </c>
      <c r="X659">
        <v>7</v>
      </c>
      <c r="Y659">
        <v>2018</v>
      </c>
      <c r="Z659">
        <v>1</v>
      </c>
      <c r="AA659">
        <v>9</v>
      </c>
      <c r="AE659">
        <v>1</v>
      </c>
      <c r="AF659">
        <v>1</v>
      </c>
      <c r="AG659">
        <v>1</v>
      </c>
      <c r="AH659">
        <v>1</v>
      </c>
      <c r="AI659">
        <v>1</v>
      </c>
      <c r="AK659">
        <v>1</v>
      </c>
      <c r="AM659">
        <v>1</v>
      </c>
      <c r="AO659">
        <v>3</v>
      </c>
      <c r="AP659">
        <v>1</v>
      </c>
      <c r="AR659">
        <v>1</v>
      </c>
      <c r="AU659">
        <v>1</v>
      </c>
      <c r="AZ659">
        <v>1</v>
      </c>
      <c r="BA659">
        <v>1</v>
      </c>
      <c r="BC659">
        <v>1</v>
      </c>
      <c r="BE659" t="s">
        <v>63</v>
      </c>
      <c r="BF659">
        <f>VLOOKUP($C659,'TIPI Scoring'!$C$1:$AB$1213,22,FALSE)</f>
        <v>3.5</v>
      </c>
      <c r="BG659">
        <f>VLOOKUP($C659,'TIPI Scoring'!$C$1:$AB$1213,23,FALSE)</f>
        <v>4.5</v>
      </c>
      <c r="BH659">
        <f>VLOOKUP($C659,'TIPI Scoring'!$C$1:$AB$1213,24,FALSE)</f>
        <v>3.5</v>
      </c>
      <c r="BI659">
        <f>VLOOKUP($C659,'TIPI Scoring'!$C$1:$AB$1213,25,FALSE)</f>
        <v>4</v>
      </c>
      <c r="BJ659">
        <f>VLOOKUP($C659,'TIPI Scoring'!$C$1:$AB$1213,26,FALSE)</f>
        <v>4</v>
      </c>
      <c r="BK659" t="s">
        <v>1651</v>
      </c>
      <c r="BL659" t="s">
        <v>1651</v>
      </c>
      <c r="BM659" t="s">
        <v>1649</v>
      </c>
      <c r="BN659" t="s">
        <v>1651</v>
      </c>
      <c r="BO659" t="s">
        <v>1649</v>
      </c>
      <c r="BP659">
        <v>1</v>
      </c>
    </row>
    <row r="660" spans="1:68" x14ac:dyDescent="0.2">
      <c r="A660">
        <v>659</v>
      </c>
      <c r="B660" s="2">
        <v>44096.879467592589</v>
      </c>
      <c r="C660" t="s">
        <v>860</v>
      </c>
      <c r="D660">
        <v>62</v>
      </c>
      <c r="E660">
        <v>37</v>
      </c>
      <c r="F660">
        <v>2</v>
      </c>
      <c r="G660">
        <v>1</v>
      </c>
      <c r="H660">
        <v>2</v>
      </c>
      <c r="I660">
        <v>0</v>
      </c>
      <c r="J660">
        <v>3</v>
      </c>
      <c r="L660">
        <v>2</v>
      </c>
      <c r="M660">
        <v>12</v>
      </c>
      <c r="N660">
        <v>2</v>
      </c>
      <c r="O660">
        <v>1</v>
      </c>
      <c r="P660">
        <v>1</v>
      </c>
      <c r="Q660">
        <v>7</v>
      </c>
      <c r="R660">
        <v>1</v>
      </c>
      <c r="S660">
        <v>6</v>
      </c>
      <c r="T660">
        <v>7</v>
      </c>
      <c r="U660">
        <v>4</v>
      </c>
      <c r="V660">
        <v>2</v>
      </c>
      <c r="W660">
        <v>6</v>
      </c>
      <c r="X660">
        <v>2</v>
      </c>
      <c r="Y660">
        <v>2011</v>
      </c>
      <c r="Z660">
        <v>3</v>
      </c>
      <c r="AA660">
        <v>3</v>
      </c>
      <c r="AE660">
        <v>2</v>
      </c>
      <c r="AF660">
        <v>2</v>
      </c>
      <c r="AG660">
        <v>2</v>
      </c>
      <c r="AH660">
        <v>2</v>
      </c>
      <c r="AN660">
        <v>1</v>
      </c>
      <c r="AO660">
        <v>3</v>
      </c>
      <c r="AV660">
        <v>1</v>
      </c>
      <c r="AX660">
        <v>1</v>
      </c>
      <c r="AY660">
        <v>1</v>
      </c>
      <c r="BD660">
        <v>1</v>
      </c>
      <c r="BE660" t="s">
        <v>66</v>
      </c>
      <c r="BF660">
        <f>VLOOKUP($C660,'TIPI Scoring'!$C$1:$AB$1213,22,FALSE)</f>
        <v>1</v>
      </c>
      <c r="BG660">
        <f>VLOOKUP($C660,'TIPI Scoring'!$C$1:$AB$1213,23,FALSE)</f>
        <v>5.5</v>
      </c>
      <c r="BH660">
        <f>VLOOKUP($C660,'TIPI Scoring'!$C$1:$AB$1213,24,FALSE)</f>
        <v>6.5</v>
      </c>
      <c r="BI660">
        <f>VLOOKUP($C660,'TIPI Scoring'!$C$1:$AB$1213,25,FALSE)</f>
        <v>6.5</v>
      </c>
      <c r="BJ660">
        <f>VLOOKUP($C660,'TIPI Scoring'!$C$1:$AB$1213,26,FALSE)</f>
        <v>6</v>
      </c>
      <c r="BK660" t="s">
        <v>1649</v>
      </c>
      <c r="BL660" t="s">
        <v>1650</v>
      </c>
      <c r="BM660" t="s">
        <v>1650</v>
      </c>
      <c r="BN660" t="s">
        <v>1648</v>
      </c>
      <c r="BO660" t="s">
        <v>1650</v>
      </c>
      <c r="BP660">
        <v>8</v>
      </c>
    </row>
    <row r="661" spans="1:68" x14ac:dyDescent="0.2">
      <c r="A661">
        <v>660</v>
      </c>
      <c r="B661" s="2">
        <v>44096.879548611112</v>
      </c>
      <c r="C661" t="s">
        <v>861</v>
      </c>
      <c r="D661">
        <v>73</v>
      </c>
      <c r="E661">
        <v>9</v>
      </c>
      <c r="F661">
        <v>1</v>
      </c>
      <c r="G661">
        <v>1</v>
      </c>
      <c r="H661">
        <v>1</v>
      </c>
      <c r="I661">
        <v>0</v>
      </c>
      <c r="J661">
        <v>4</v>
      </c>
      <c r="L661">
        <v>2</v>
      </c>
      <c r="M661">
        <v>1</v>
      </c>
      <c r="N661">
        <v>1</v>
      </c>
      <c r="O661">
        <v>5</v>
      </c>
      <c r="P661">
        <v>3</v>
      </c>
      <c r="Q661">
        <v>5</v>
      </c>
      <c r="R661">
        <v>3</v>
      </c>
      <c r="S661">
        <v>5</v>
      </c>
      <c r="T661">
        <v>4</v>
      </c>
      <c r="U661">
        <v>5</v>
      </c>
      <c r="V661">
        <v>4</v>
      </c>
      <c r="W661">
        <v>5</v>
      </c>
      <c r="X661">
        <v>5</v>
      </c>
      <c r="Y661">
        <v>2019</v>
      </c>
      <c r="Z661">
        <v>2</v>
      </c>
      <c r="AA661">
        <v>11</v>
      </c>
      <c r="AB661" t="s">
        <v>862</v>
      </c>
      <c r="AE661">
        <v>2</v>
      </c>
      <c r="AF661">
        <v>2</v>
      </c>
      <c r="AG661">
        <v>2</v>
      </c>
      <c r="AH661">
        <v>2</v>
      </c>
      <c r="AN661">
        <v>1</v>
      </c>
      <c r="AO661">
        <v>4</v>
      </c>
      <c r="AT661">
        <v>1</v>
      </c>
      <c r="AW661">
        <v>1</v>
      </c>
      <c r="AX661">
        <v>1</v>
      </c>
      <c r="BD661">
        <v>1</v>
      </c>
      <c r="BE661" t="s">
        <v>61</v>
      </c>
      <c r="BF661">
        <f>VLOOKUP($C661,'TIPI Scoring'!$C$1:$AB$1213,22,FALSE)</f>
        <v>4.5</v>
      </c>
      <c r="BG661">
        <f>VLOOKUP($C661,'TIPI Scoring'!$C$1:$AB$1213,23,FALSE)</f>
        <v>5</v>
      </c>
      <c r="BH661">
        <f>VLOOKUP($C661,'TIPI Scoring'!$C$1:$AB$1213,24,FALSE)</f>
        <v>4.5</v>
      </c>
      <c r="BI661">
        <f>VLOOKUP($C661,'TIPI Scoring'!$C$1:$AB$1213,25,FALSE)</f>
        <v>5</v>
      </c>
      <c r="BJ661">
        <f>VLOOKUP($C661,'TIPI Scoring'!$C$1:$AB$1213,26,FALSE)</f>
        <v>4</v>
      </c>
      <c r="BK661" t="s">
        <v>1650</v>
      </c>
      <c r="BL661" t="s">
        <v>1651</v>
      </c>
      <c r="BM661" t="s">
        <v>1651</v>
      </c>
      <c r="BN661" t="s">
        <v>1650</v>
      </c>
      <c r="BO661" t="s">
        <v>1649</v>
      </c>
      <c r="BP661">
        <v>1</v>
      </c>
    </row>
    <row r="662" spans="1:68" x14ac:dyDescent="0.2">
      <c r="A662">
        <v>661</v>
      </c>
      <c r="B662" s="2">
        <v>44096.881747685184</v>
      </c>
      <c r="C662" t="s">
        <v>863</v>
      </c>
      <c r="D662">
        <v>49</v>
      </c>
      <c r="E662">
        <v>14</v>
      </c>
      <c r="F662">
        <v>1</v>
      </c>
      <c r="G662">
        <v>1</v>
      </c>
      <c r="H662">
        <v>3</v>
      </c>
      <c r="I662">
        <v>2</v>
      </c>
      <c r="J662">
        <v>4</v>
      </c>
      <c r="L662">
        <v>1</v>
      </c>
      <c r="M662">
        <v>20</v>
      </c>
      <c r="N662">
        <v>2</v>
      </c>
      <c r="O662">
        <v>5</v>
      </c>
      <c r="P662">
        <v>1</v>
      </c>
      <c r="Q662">
        <v>7</v>
      </c>
      <c r="R662">
        <v>2</v>
      </c>
      <c r="S662">
        <v>7</v>
      </c>
      <c r="T662">
        <v>2</v>
      </c>
      <c r="U662">
        <v>6</v>
      </c>
      <c r="V662">
        <v>1</v>
      </c>
      <c r="W662">
        <v>5</v>
      </c>
      <c r="X662">
        <v>2</v>
      </c>
      <c r="Y662">
        <v>2000</v>
      </c>
      <c r="Z662">
        <v>1</v>
      </c>
      <c r="AA662">
        <v>10</v>
      </c>
      <c r="AE662">
        <v>2</v>
      </c>
      <c r="AF662">
        <v>2</v>
      </c>
      <c r="AG662">
        <v>2</v>
      </c>
      <c r="AH662">
        <v>2</v>
      </c>
      <c r="AI662">
        <v>1</v>
      </c>
      <c r="AO662">
        <v>3</v>
      </c>
      <c r="AP662">
        <v>1</v>
      </c>
      <c r="AQ662">
        <v>1</v>
      </c>
      <c r="AY662">
        <v>1</v>
      </c>
      <c r="BD662">
        <v>1</v>
      </c>
      <c r="BE662" t="s">
        <v>63</v>
      </c>
      <c r="BF662">
        <f>VLOOKUP($C662,'TIPI Scoring'!$C$1:$AB$1213,22,FALSE)</f>
        <v>5.5</v>
      </c>
      <c r="BG662">
        <f>VLOOKUP($C662,'TIPI Scoring'!$C$1:$AB$1213,23,FALSE)</f>
        <v>6.5</v>
      </c>
      <c r="BH662">
        <f>VLOOKUP($C662,'TIPI Scoring'!$C$1:$AB$1213,24,FALSE)</f>
        <v>7</v>
      </c>
      <c r="BI662">
        <f>VLOOKUP($C662,'TIPI Scoring'!$C$1:$AB$1213,25,FALSE)</f>
        <v>5.5</v>
      </c>
      <c r="BJ662">
        <f>VLOOKUP($C662,'TIPI Scoring'!$C$1:$AB$1213,26,FALSE)</f>
        <v>6.5</v>
      </c>
      <c r="BK662" t="s">
        <v>1650</v>
      </c>
      <c r="BL662" t="s">
        <v>1648</v>
      </c>
      <c r="BM662" t="s">
        <v>1648</v>
      </c>
      <c r="BN662" t="s">
        <v>1650</v>
      </c>
      <c r="BO662" t="s">
        <v>1648</v>
      </c>
      <c r="BP662">
        <v>4</v>
      </c>
    </row>
    <row r="663" spans="1:68" x14ac:dyDescent="0.2">
      <c r="A663">
        <v>662</v>
      </c>
      <c r="B663" s="2">
        <v>44096.886793981481</v>
      </c>
      <c r="C663" t="s">
        <v>864</v>
      </c>
      <c r="D663">
        <v>42</v>
      </c>
      <c r="E663">
        <v>5</v>
      </c>
      <c r="F663">
        <v>1</v>
      </c>
      <c r="G663">
        <v>1</v>
      </c>
      <c r="H663">
        <v>2</v>
      </c>
      <c r="I663">
        <v>2</v>
      </c>
      <c r="J663">
        <v>1</v>
      </c>
      <c r="L663">
        <v>1</v>
      </c>
      <c r="M663">
        <v>4</v>
      </c>
      <c r="N663">
        <v>1</v>
      </c>
      <c r="O663">
        <v>6</v>
      </c>
      <c r="P663">
        <v>7</v>
      </c>
      <c r="Q663">
        <v>6</v>
      </c>
      <c r="R663">
        <v>7</v>
      </c>
      <c r="S663">
        <v>7</v>
      </c>
      <c r="T663">
        <v>6</v>
      </c>
      <c r="U663">
        <v>6</v>
      </c>
      <c r="V663">
        <v>7</v>
      </c>
      <c r="W663">
        <v>6</v>
      </c>
      <c r="X663">
        <v>6</v>
      </c>
      <c r="Y663">
        <v>2010</v>
      </c>
      <c r="Z663">
        <v>1</v>
      </c>
      <c r="AA663">
        <v>10</v>
      </c>
      <c r="AE663">
        <v>1</v>
      </c>
      <c r="AF663">
        <v>1</v>
      </c>
      <c r="AG663">
        <v>1</v>
      </c>
      <c r="AH663">
        <v>1</v>
      </c>
      <c r="AI663">
        <v>1</v>
      </c>
      <c r="AO663">
        <v>3</v>
      </c>
      <c r="AQ663">
        <v>1</v>
      </c>
      <c r="AR663">
        <v>1</v>
      </c>
      <c r="AS663">
        <v>1</v>
      </c>
      <c r="AZ663">
        <v>1</v>
      </c>
      <c r="BE663" t="s">
        <v>66</v>
      </c>
      <c r="BF663">
        <f>VLOOKUP($C663,'TIPI Scoring'!$C$1:$AB$1213,22,FALSE)</f>
        <v>4</v>
      </c>
      <c r="BG663">
        <f>VLOOKUP($C663,'TIPI Scoring'!$C$1:$AB$1213,23,FALSE)</f>
        <v>3.5</v>
      </c>
      <c r="BH663">
        <f>VLOOKUP($C663,'TIPI Scoring'!$C$1:$AB$1213,24,FALSE)</f>
        <v>3.5</v>
      </c>
      <c r="BI663">
        <f>VLOOKUP($C663,'TIPI Scoring'!$C$1:$AB$1213,25,FALSE)</f>
        <v>3.5</v>
      </c>
      <c r="BJ663">
        <f>VLOOKUP($C663,'TIPI Scoring'!$C$1:$AB$1213,26,FALSE)</f>
        <v>4.5</v>
      </c>
      <c r="BK663" t="s">
        <v>1651</v>
      </c>
      <c r="BL663" t="s">
        <v>1649</v>
      </c>
      <c r="BM663" t="s">
        <v>1649</v>
      </c>
      <c r="BN663" t="s">
        <v>1651</v>
      </c>
      <c r="BO663" t="s">
        <v>1651</v>
      </c>
      <c r="BP663">
        <v>1</v>
      </c>
    </row>
    <row r="664" spans="1:68" x14ac:dyDescent="0.2">
      <c r="A664">
        <v>663</v>
      </c>
      <c r="B664" s="2">
        <v>44096.889351851853</v>
      </c>
      <c r="C664" t="s">
        <v>865</v>
      </c>
      <c r="D664">
        <v>28</v>
      </c>
      <c r="E664">
        <v>47</v>
      </c>
      <c r="F664">
        <v>1</v>
      </c>
      <c r="G664">
        <v>1</v>
      </c>
      <c r="H664">
        <v>4</v>
      </c>
      <c r="I664">
        <v>5</v>
      </c>
      <c r="J664">
        <v>3</v>
      </c>
      <c r="L664">
        <v>2</v>
      </c>
      <c r="M664">
        <v>7</v>
      </c>
      <c r="N664">
        <v>2</v>
      </c>
      <c r="O664">
        <v>6</v>
      </c>
      <c r="P664">
        <v>4</v>
      </c>
      <c r="Q664">
        <v>7</v>
      </c>
      <c r="R664">
        <v>4</v>
      </c>
      <c r="S664">
        <v>7</v>
      </c>
      <c r="T664">
        <v>7</v>
      </c>
      <c r="U664">
        <v>7</v>
      </c>
      <c r="V664">
        <v>5</v>
      </c>
      <c r="W664">
        <v>7</v>
      </c>
      <c r="X664">
        <v>4</v>
      </c>
      <c r="Y664">
        <v>2008</v>
      </c>
      <c r="Z664">
        <v>1</v>
      </c>
      <c r="AA664">
        <v>1</v>
      </c>
      <c r="AE664">
        <v>2</v>
      </c>
      <c r="AF664">
        <v>3</v>
      </c>
      <c r="AG664">
        <v>3</v>
      </c>
      <c r="AH664">
        <v>3</v>
      </c>
      <c r="AN664">
        <v>1</v>
      </c>
      <c r="AO664">
        <v>4</v>
      </c>
      <c r="AT664">
        <v>1</v>
      </c>
      <c r="AU664">
        <v>1</v>
      </c>
      <c r="AX664">
        <v>1</v>
      </c>
      <c r="AZ664">
        <v>1</v>
      </c>
      <c r="BA664">
        <v>1</v>
      </c>
      <c r="BB664">
        <v>1</v>
      </c>
      <c r="BC664">
        <v>1</v>
      </c>
      <c r="BE664" t="s">
        <v>66</v>
      </c>
      <c r="BF664">
        <f>VLOOKUP($C664,'TIPI Scoring'!$C$1:$AB$1213,22,FALSE)</f>
        <v>3.5</v>
      </c>
      <c r="BG664">
        <f>VLOOKUP($C664,'TIPI Scoring'!$C$1:$AB$1213,23,FALSE)</f>
        <v>5.5</v>
      </c>
      <c r="BH664">
        <f>VLOOKUP($C664,'TIPI Scoring'!$C$1:$AB$1213,24,FALSE)</f>
        <v>5</v>
      </c>
      <c r="BI664">
        <f>VLOOKUP($C664,'TIPI Scoring'!$C$1:$AB$1213,25,FALSE)</f>
        <v>5.5</v>
      </c>
      <c r="BJ664">
        <f>VLOOKUP($C664,'TIPI Scoring'!$C$1:$AB$1213,26,FALSE)</f>
        <v>5.5</v>
      </c>
      <c r="BK664" t="s">
        <v>1651</v>
      </c>
      <c r="BL664" t="s">
        <v>1650</v>
      </c>
      <c r="BM664" t="s">
        <v>1651</v>
      </c>
      <c r="BN664" t="s">
        <v>1650</v>
      </c>
      <c r="BO664" t="s">
        <v>1650</v>
      </c>
      <c r="BP664">
        <v>3</v>
      </c>
    </row>
    <row r="665" spans="1:68" x14ac:dyDescent="0.2">
      <c r="A665">
        <v>664</v>
      </c>
      <c r="B665" s="2">
        <v>44096.8903125</v>
      </c>
      <c r="C665" t="s">
        <v>866</v>
      </c>
      <c r="D665">
        <v>45</v>
      </c>
      <c r="E665">
        <v>18</v>
      </c>
      <c r="F665">
        <v>1</v>
      </c>
      <c r="G665">
        <v>1</v>
      </c>
      <c r="H665">
        <v>1</v>
      </c>
      <c r="I665">
        <v>0</v>
      </c>
      <c r="J665">
        <v>3</v>
      </c>
      <c r="L665">
        <v>2</v>
      </c>
      <c r="M665">
        <v>20</v>
      </c>
      <c r="N665">
        <v>1</v>
      </c>
      <c r="O665">
        <v>5</v>
      </c>
      <c r="P665">
        <v>5</v>
      </c>
      <c r="Q665">
        <v>4</v>
      </c>
      <c r="R665">
        <v>3</v>
      </c>
      <c r="S665">
        <v>3</v>
      </c>
      <c r="T665">
        <v>2</v>
      </c>
      <c r="U665">
        <v>3</v>
      </c>
      <c r="V665">
        <v>1</v>
      </c>
      <c r="W665">
        <v>5</v>
      </c>
      <c r="X665">
        <v>4</v>
      </c>
      <c r="Y665">
        <v>2000</v>
      </c>
      <c r="Z665">
        <v>2</v>
      </c>
      <c r="AA665">
        <v>13</v>
      </c>
      <c r="AD665" t="s">
        <v>867</v>
      </c>
      <c r="AE665">
        <v>2</v>
      </c>
      <c r="AF665">
        <v>2</v>
      </c>
      <c r="AG665">
        <v>2</v>
      </c>
      <c r="AH665">
        <v>2</v>
      </c>
      <c r="AN665">
        <v>1</v>
      </c>
      <c r="AO665">
        <v>6</v>
      </c>
      <c r="AP665">
        <v>1</v>
      </c>
      <c r="AT665">
        <v>1</v>
      </c>
      <c r="AY665">
        <v>1</v>
      </c>
      <c r="BD665">
        <v>1</v>
      </c>
      <c r="BE665" t="s">
        <v>61</v>
      </c>
      <c r="BF665">
        <f>VLOOKUP($C665,'TIPI Scoring'!$C$1:$AB$1213,22,FALSE)</f>
        <v>5.5</v>
      </c>
      <c r="BG665">
        <f>VLOOKUP($C665,'TIPI Scoring'!$C$1:$AB$1213,23,FALSE)</f>
        <v>3</v>
      </c>
      <c r="BH665">
        <f>VLOOKUP($C665,'TIPI Scoring'!$C$1:$AB$1213,24,FALSE)</f>
        <v>5.5</v>
      </c>
      <c r="BI665">
        <f>VLOOKUP($C665,'TIPI Scoring'!$C$1:$AB$1213,25,FALSE)</f>
        <v>5</v>
      </c>
      <c r="BJ665">
        <f>VLOOKUP($C665,'TIPI Scoring'!$C$1:$AB$1213,26,FALSE)</f>
        <v>3.5</v>
      </c>
      <c r="BK665" t="s">
        <v>1650</v>
      </c>
      <c r="BL665" t="s">
        <v>1649</v>
      </c>
      <c r="BM665" t="s">
        <v>1650</v>
      </c>
      <c r="BN665" t="s">
        <v>1650</v>
      </c>
      <c r="BO665" t="s">
        <v>1649</v>
      </c>
      <c r="BP665">
        <v>7</v>
      </c>
    </row>
    <row r="666" spans="1:68" x14ac:dyDescent="0.2">
      <c r="A666">
        <v>665</v>
      </c>
      <c r="B666" s="2">
        <v>44096.891377314816</v>
      </c>
      <c r="C666" t="s">
        <v>868</v>
      </c>
      <c r="D666">
        <v>59</v>
      </c>
      <c r="E666">
        <v>10</v>
      </c>
      <c r="F666">
        <v>2</v>
      </c>
      <c r="G666">
        <v>1</v>
      </c>
      <c r="H666">
        <v>2</v>
      </c>
      <c r="I666">
        <v>0</v>
      </c>
      <c r="J666">
        <v>4</v>
      </c>
      <c r="L666">
        <v>2</v>
      </c>
      <c r="M666">
        <v>29</v>
      </c>
      <c r="N666">
        <v>1</v>
      </c>
      <c r="O666">
        <v>5</v>
      </c>
      <c r="P666">
        <v>2</v>
      </c>
      <c r="Q666">
        <v>7</v>
      </c>
      <c r="R666">
        <v>3</v>
      </c>
      <c r="S666">
        <v>7</v>
      </c>
      <c r="T666">
        <v>5</v>
      </c>
      <c r="U666">
        <v>7</v>
      </c>
      <c r="V666">
        <v>1</v>
      </c>
      <c r="W666">
        <v>6</v>
      </c>
      <c r="X666">
        <v>1</v>
      </c>
      <c r="Y666">
        <v>2015</v>
      </c>
      <c r="Z666">
        <v>3</v>
      </c>
      <c r="AA666">
        <v>13</v>
      </c>
      <c r="AD666" t="s">
        <v>869</v>
      </c>
      <c r="AE666">
        <v>2</v>
      </c>
      <c r="AF666">
        <v>2</v>
      </c>
      <c r="AG666">
        <v>1</v>
      </c>
      <c r="AH666">
        <v>2</v>
      </c>
      <c r="AJ666">
        <v>1</v>
      </c>
      <c r="AM666">
        <v>1</v>
      </c>
      <c r="AO666">
        <v>2</v>
      </c>
      <c r="AP666">
        <v>1</v>
      </c>
      <c r="AV666">
        <v>1</v>
      </c>
      <c r="AY666">
        <v>1</v>
      </c>
      <c r="BD666">
        <v>1</v>
      </c>
      <c r="BE666" t="s">
        <v>61</v>
      </c>
      <c r="BF666">
        <f>VLOOKUP($C666,'TIPI Scoring'!$C$1:$AB$1213,22,FALSE)</f>
        <v>4</v>
      </c>
      <c r="BG666">
        <f>VLOOKUP($C666,'TIPI Scoring'!$C$1:$AB$1213,23,FALSE)</f>
        <v>6.5</v>
      </c>
      <c r="BH666">
        <f>VLOOKUP($C666,'TIPI Scoring'!$C$1:$AB$1213,24,FALSE)</f>
        <v>7</v>
      </c>
      <c r="BI666">
        <f>VLOOKUP($C666,'TIPI Scoring'!$C$1:$AB$1213,25,FALSE)</f>
        <v>5.5</v>
      </c>
      <c r="BJ666">
        <f>VLOOKUP($C666,'TIPI Scoring'!$C$1:$AB$1213,26,FALSE)</f>
        <v>7</v>
      </c>
      <c r="BK666" t="s">
        <v>1651</v>
      </c>
      <c r="BL666" t="s">
        <v>1648</v>
      </c>
      <c r="BM666" t="s">
        <v>1648</v>
      </c>
      <c r="BN666" t="s">
        <v>1650</v>
      </c>
      <c r="BO666" t="s">
        <v>1648</v>
      </c>
      <c r="BP666">
        <v>8</v>
      </c>
    </row>
    <row r="667" spans="1:68" x14ac:dyDescent="0.2">
      <c r="A667">
        <v>666</v>
      </c>
      <c r="B667" s="2">
        <v>44096.893414351849</v>
      </c>
      <c r="C667" t="s">
        <v>870</v>
      </c>
      <c r="D667">
        <v>50</v>
      </c>
      <c r="E667">
        <v>13</v>
      </c>
      <c r="F667">
        <v>1</v>
      </c>
      <c r="G667">
        <v>1</v>
      </c>
      <c r="H667">
        <v>1</v>
      </c>
      <c r="I667">
        <v>0</v>
      </c>
      <c r="J667">
        <v>1</v>
      </c>
      <c r="L667">
        <v>2</v>
      </c>
      <c r="M667">
        <v>7</v>
      </c>
      <c r="N667">
        <v>2</v>
      </c>
      <c r="O667">
        <v>3</v>
      </c>
      <c r="P667">
        <v>1</v>
      </c>
      <c r="Q667">
        <v>6</v>
      </c>
      <c r="R667">
        <v>1</v>
      </c>
      <c r="S667">
        <v>6</v>
      </c>
      <c r="T667">
        <v>2</v>
      </c>
      <c r="U667">
        <v>6</v>
      </c>
      <c r="V667">
        <v>2</v>
      </c>
      <c r="W667">
        <v>6</v>
      </c>
      <c r="X667">
        <v>3</v>
      </c>
      <c r="Y667">
        <v>2012</v>
      </c>
      <c r="Z667">
        <v>2</v>
      </c>
      <c r="AA667">
        <v>12</v>
      </c>
      <c r="AC667" t="s">
        <v>871</v>
      </c>
      <c r="AE667">
        <v>2</v>
      </c>
      <c r="AF667">
        <v>2</v>
      </c>
      <c r="AG667">
        <v>2</v>
      </c>
      <c r="AH667">
        <v>2</v>
      </c>
      <c r="AM667">
        <v>1</v>
      </c>
      <c r="AO667">
        <v>4</v>
      </c>
      <c r="AX667">
        <v>1</v>
      </c>
      <c r="BD667">
        <v>1</v>
      </c>
      <c r="BE667" t="s">
        <v>63</v>
      </c>
      <c r="BF667">
        <f>VLOOKUP($C667,'TIPI Scoring'!$C$1:$AB$1213,22,FALSE)</f>
        <v>4.5</v>
      </c>
      <c r="BG667">
        <f>VLOOKUP($C667,'TIPI Scoring'!$C$1:$AB$1213,23,FALSE)</f>
        <v>6.5</v>
      </c>
      <c r="BH667">
        <f>VLOOKUP($C667,'TIPI Scoring'!$C$1:$AB$1213,24,FALSE)</f>
        <v>6</v>
      </c>
      <c r="BI667">
        <f>VLOOKUP($C667,'TIPI Scoring'!$C$1:$AB$1213,25,FALSE)</f>
        <v>6.5</v>
      </c>
      <c r="BJ667">
        <f>VLOOKUP($C667,'TIPI Scoring'!$C$1:$AB$1213,26,FALSE)</f>
        <v>5.5</v>
      </c>
      <c r="BK667" t="s">
        <v>1650</v>
      </c>
      <c r="BL667" t="s">
        <v>1648</v>
      </c>
      <c r="BM667" t="s">
        <v>1650</v>
      </c>
      <c r="BN667" t="s">
        <v>1648</v>
      </c>
      <c r="BO667" t="s">
        <v>1650</v>
      </c>
      <c r="BP667">
        <v>8</v>
      </c>
    </row>
    <row r="668" spans="1:68" x14ac:dyDescent="0.2">
      <c r="A668">
        <v>667</v>
      </c>
      <c r="B668" s="2">
        <v>44096.893576388888</v>
      </c>
      <c r="C668" t="s">
        <v>872</v>
      </c>
      <c r="D668">
        <v>58</v>
      </c>
      <c r="E668">
        <v>13</v>
      </c>
      <c r="F668">
        <v>1</v>
      </c>
      <c r="G668">
        <v>1</v>
      </c>
      <c r="H668">
        <v>2</v>
      </c>
      <c r="I668">
        <v>0</v>
      </c>
      <c r="J668">
        <v>1</v>
      </c>
      <c r="L668">
        <v>1</v>
      </c>
      <c r="M668">
        <v>7</v>
      </c>
      <c r="N668">
        <v>2</v>
      </c>
      <c r="O668">
        <v>4</v>
      </c>
      <c r="P668">
        <v>5</v>
      </c>
      <c r="Q668">
        <v>6</v>
      </c>
      <c r="R668">
        <v>6</v>
      </c>
      <c r="S668">
        <v>6</v>
      </c>
      <c r="T668">
        <v>4</v>
      </c>
      <c r="U668">
        <v>7</v>
      </c>
      <c r="V668">
        <v>4</v>
      </c>
      <c r="W668">
        <v>4</v>
      </c>
      <c r="X668">
        <v>4</v>
      </c>
      <c r="Y668">
        <v>2013</v>
      </c>
      <c r="Z668">
        <v>1</v>
      </c>
      <c r="AA668">
        <v>10</v>
      </c>
      <c r="AE668">
        <v>2</v>
      </c>
      <c r="AF668">
        <v>2</v>
      </c>
      <c r="AG668">
        <v>1</v>
      </c>
      <c r="AH668">
        <v>2</v>
      </c>
      <c r="AN668">
        <v>1</v>
      </c>
      <c r="AO668">
        <v>6</v>
      </c>
      <c r="AY668">
        <v>1</v>
      </c>
      <c r="BD668">
        <v>1</v>
      </c>
      <c r="BE668" t="s">
        <v>63</v>
      </c>
      <c r="BF668">
        <f>VLOOKUP($C668,'TIPI Scoring'!$C$1:$AB$1213,22,FALSE)</f>
        <v>4</v>
      </c>
      <c r="BG668">
        <f>VLOOKUP($C668,'TIPI Scoring'!$C$1:$AB$1213,23,FALSE)</f>
        <v>5</v>
      </c>
      <c r="BH668">
        <f>VLOOKUP($C668,'TIPI Scoring'!$C$1:$AB$1213,24,FALSE)</f>
        <v>5</v>
      </c>
      <c r="BI668">
        <f>VLOOKUP($C668,'TIPI Scoring'!$C$1:$AB$1213,25,FALSE)</f>
        <v>3</v>
      </c>
      <c r="BJ668">
        <f>VLOOKUP($C668,'TIPI Scoring'!$C$1:$AB$1213,26,FALSE)</f>
        <v>5</v>
      </c>
      <c r="BK668" t="s">
        <v>1651</v>
      </c>
      <c r="BL668" t="s">
        <v>1651</v>
      </c>
      <c r="BM668" t="s">
        <v>1651</v>
      </c>
      <c r="BN668" t="s">
        <v>1649</v>
      </c>
      <c r="BO668" t="s">
        <v>1651</v>
      </c>
      <c r="BP668">
        <v>7</v>
      </c>
    </row>
    <row r="669" spans="1:68" x14ac:dyDescent="0.2">
      <c r="A669">
        <v>668</v>
      </c>
      <c r="B669" s="2">
        <v>44096.895312499997</v>
      </c>
      <c r="C669" t="s">
        <v>873</v>
      </c>
      <c r="D669">
        <v>28</v>
      </c>
      <c r="E669">
        <v>9</v>
      </c>
      <c r="F669">
        <v>1</v>
      </c>
      <c r="G669">
        <v>1</v>
      </c>
      <c r="H669">
        <v>1</v>
      </c>
      <c r="I669">
        <v>0</v>
      </c>
      <c r="J669">
        <v>1</v>
      </c>
      <c r="L669">
        <v>1</v>
      </c>
      <c r="M669">
        <v>5</v>
      </c>
      <c r="N669">
        <v>2</v>
      </c>
      <c r="O669">
        <v>3</v>
      </c>
      <c r="P669">
        <v>4</v>
      </c>
      <c r="Q669">
        <v>3</v>
      </c>
      <c r="R669">
        <v>6</v>
      </c>
      <c r="S669">
        <v>5</v>
      </c>
      <c r="T669">
        <v>4</v>
      </c>
      <c r="U669">
        <v>5</v>
      </c>
      <c r="V669">
        <v>5</v>
      </c>
      <c r="W669">
        <v>2</v>
      </c>
      <c r="X669">
        <v>2</v>
      </c>
      <c r="Y669">
        <v>2018</v>
      </c>
      <c r="Z669">
        <v>1</v>
      </c>
      <c r="AA669">
        <v>13</v>
      </c>
      <c r="AD669" t="s">
        <v>604</v>
      </c>
      <c r="AE669">
        <v>2</v>
      </c>
      <c r="AF669">
        <v>2</v>
      </c>
      <c r="AG669">
        <v>2</v>
      </c>
      <c r="AH669">
        <v>2</v>
      </c>
      <c r="AN669">
        <v>1</v>
      </c>
      <c r="AO669">
        <v>2</v>
      </c>
      <c r="AV669">
        <v>1</v>
      </c>
      <c r="AX669">
        <v>1</v>
      </c>
      <c r="AY669">
        <v>1</v>
      </c>
      <c r="BA669">
        <v>1</v>
      </c>
      <c r="BE669" t="s">
        <v>61</v>
      </c>
      <c r="BF669">
        <f>VLOOKUP($C669,'TIPI Scoring'!$C$1:$AB$1213,22,FALSE)</f>
        <v>3.5</v>
      </c>
      <c r="BG669">
        <f>VLOOKUP($C669,'TIPI Scoring'!$C$1:$AB$1213,23,FALSE)</f>
        <v>4.5</v>
      </c>
      <c r="BH669">
        <f>VLOOKUP($C669,'TIPI Scoring'!$C$1:$AB$1213,24,FALSE)</f>
        <v>3</v>
      </c>
      <c r="BI669">
        <f>VLOOKUP($C669,'TIPI Scoring'!$C$1:$AB$1213,25,FALSE)</f>
        <v>2</v>
      </c>
      <c r="BJ669">
        <f>VLOOKUP($C669,'TIPI Scoring'!$C$1:$AB$1213,26,FALSE)</f>
        <v>5.5</v>
      </c>
      <c r="BK669" t="s">
        <v>1651</v>
      </c>
      <c r="BL669" t="s">
        <v>1651</v>
      </c>
      <c r="BM669" t="s">
        <v>1649</v>
      </c>
      <c r="BN669" t="s">
        <v>1649</v>
      </c>
      <c r="BO669" t="s">
        <v>1650</v>
      </c>
      <c r="BP669">
        <v>1</v>
      </c>
    </row>
    <row r="670" spans="1:68" x14ac:dyDescent="0.2">
      <c r="A670">
        <v>669</v>
      </c>
      <c r="B670" s="2">
        <v>44096.901006944441</v>
      </c>
      <c r="C670" t="s">
        <v>874</v>
      </c>
      <c r="D670">
        <v>23</v>
      </c>
      <c r="E670">
        <v>5</v>
      </c>
      <c r="F670">
        <v>1</v>
      </c>
      <c r="G670">
        <v>1</v>
      </c>
      <c r="H670">
        <v>3</v>
      </c>
      <c r="I670">
        <v>1</v>
      </c>
      <c r="J670">
        <v>2</v>
      </c>
      <c r="L670">
        <v>1</v>
      </c>
      <c r="M670">
        <v>7</v>
      </c>
      <c r="N670">
        <v>2</v>
      </c>
      <c r="O670">
        <v>6</v>
      </c>
      <c r="P670">
        <v>5</v>
      </c>
      <c r="Q670">
        <v>6</v>
      </c>
      <c r="R670">
        <v>6</v>
      </c>
      <c r="S670">
        <v>6</v>
      </c>
      <c r="T670">
        <v>7</v>
      </c>
      <c r="U670">
        <v>7</v>
      </c>
      <c r="V670">
        <v>6</v>
      </c>
      <c r="W670">
        <v>6</v>
      </c>
      <c r="X670">
        <v>6</v>
      </c>
      <c r="Y670">
        <v>2018</v>
      </c>
      <c r="Z670">
        <v>1</v>
      </c>
      <c r="AA670">
        <v>3</v>
      </c>
      <c r="AE670">
        <v>2</v>
      </c>
      <c r="AF670">
        <v>1</v>
      </c>
      <c r="AG670">
        <v>2</v>
      </c>
      <c r="AH670">
        <v>3</v>
      </c>
      <c r="AJ670">
        <v>1</v>
      </c>
      <c r="AL670">
        <v>1</v>
      </c>
      <c r="AM670">
        <v>1</v>
      </c>
      <c r="AO670">
        <v>5</v>
      </c>
      <c r="AR670">
        <v>1</v>
      </c>
      <c r="AT670">
        <v>1</v>
      </c>
      <c r="AV670">
        <v>1</v>
      </c>
      <c r="BA670">
        <v>1</v>
      </c>
      <c r="BC670">
        <v>1</v>
      </c>
      <c r="BE670" t="s">
        <v>66</v>
      </c>
      <c r="BF670">
        <f>VLOOKUP($C670,'TIPI Scoring'!$C$1:$AB$1213,22,FALSE)</f>
        <v>3.5</v>
      </c>
      <c r="BG670">
        <f>VLOOKUP($C670,'TIPI Scoring'!$C$1:$AB$1213,23,FALSE)</f>
        <v>5</v>
      </c>
      <c r="BH670">
        <f>VLOOKUP($C670,'TIPI Scoring'!$C$1:$AB$1213,24,FALSE)</f>
        <v>4</v>
      </c>
      <c r="BI670">
        <f>VLOOKUP($C670,'TIPI Scoring'!$C$1:$AB$1213,25,FALSE)</f>
        <v>4</v>
      </c>
      <c r="BJ670">
        <f>VLOOKUP($C670,'TIPI Scoring'!$C$1:$AB$1213,26,FALSE)</f>
        <v>4</v>
      </c>
      <c r="BK670" t="s">
        <v>1651</v>
      </c>
      <c r="BL670" t="s">
        <v>1651</v>
      </c>
      <c r="BM670" t="s">
        <v>1649</v>
      </c>
      <c r="BN670" t="s">
        <v>1651</v>
      </c>
      <c r="BO670" t="s">
        <v>1649</v>
      </c>
      <c r="BP670">
        <v>1</v>
      </c>
    </row>
    <row r="671" spans="1:68" x14ac:dyDescent="0.2">
      <c r="A671">
        <v>670</v>
      </c>
      <c r="B671" s="2">
        <v>44096.901041666664</v>
      </c>
      <c r="C671" t="s">
        <v>875</v>
      </c>
      <c r="D671">
        <v>20</v>
      </c>
      <c r="E671">
        <v>13</v>
      </c>
      <c r="F671">
        <v>2</v>
      </c>
      <c r="G671">
        <v>1</v>
      </c>
      <c r="H671">
        <v>2</v>
      </c>
      <c r="I671">
        <v>1</v>
      </c>
      <c r="J671">
        <v>2</v>
      </c>
      <c r="L671">
        <v>2</v>
      </c>
      <c r="M671">
        <v>15</v>
      </c>
      <c r="N671">
        <v>1</v>
      </c>
      <c r="O671">
        <v>7</v>
      </c>
      <c r="P671">
        <v>7</v>
      </c>
      <c r="Q671">
        <v>7</v>
      </c>
      <c r="R671">
        <v>1</v>
      </c>
      <c r="S671">
        <v>7</v>
      </c>
      <c r="T671">
        <v>5</v>
      </c>
      <c r="U671">
        <v>7</v>
      </c>
      <c r="V671">
        <v>1</v>
      </c>
      <c r="W671">
        <v>7</v>
      </c>
      <c r="X671">
        <v>5</v>
      </c>
      <c r="Y671">
        <v>1978</v>
      </c>
      <c r="Z671">
        <v>2</v>
      </c>
      <c r="AA671">
        <v>10</v>
      </c>
      <c r="AE671">
        <v>1</v>
      </c>
      <c r="AF671">
        <v>1</v>
      </c>
      <c r="AG671">
        <v>1</v>
      </c>
      <c r="AH671">
        <v>1</v>
      </c>
      <c r="AK671">
        <v>1</v>
      </c>
      <c r="AO671">
        <v>5</v>
      </c>
      <c r="AR671">
        <v>1</v>
      </c>
      <c r="AV671">
        <v>1</v>
      </c>
      <c r="AW671">
        <v>1</v>
      </c>
      <c r="AZ671">
        <v>1</v>
      </c>
      <c r="BA671">
        <v>1</v>
      </c>
      <c r="BB671">
        <v>1</v>
      </c>
      <c r="BE671" t="s">
        <v>63</v>
      </c>
      <c r="BF671">
        <f>VLOOKUP($C671,'TIPI Scoring'!$C$1:$AB$1213,22,FALSE)</f>
        <v>5</v>
      </c>
      <c r="BG671">
        <f>VLOOKUP($C671,'TIPI Scoring'!$C$1:$AB$1213,23,FALSE)</f>
        <v>4</v>
      </c>
      <c r="BH671">
        <f>VLOOKUP($C671,'TIPI Scoring'!$C$1:$AB$1213,24,FALSE)</f>
        <v>7</v>
      </c>
      <c r="BI671">
        <f>VLOOKUP($C671,'TIPI Scoring'!$C$1:$AB$1213,25,FALSE)</f>
        <v>7</v>
      </c>
      <c r="BJ671">
        <f>VLOOKUP($C671,'TIPI Scoring'!$C$1:$AB$1213,26,FALSE)</f>
        <v>5</v>
      </c>
      <c r="BK671" t="s">
        <v>1650</v>
      </c>
      <c r="BL671" t="s">
        <v>1649</v>
      </c>
      <c r="BM671" t="s">
        <v>1648</v>
      </c>
      <c r="BN671" t="s">
        <v>1648</v>
      </c>
      <c r="BO671" t="s">
        <v>1651</v>
      </c>
      <c r="BP671">
        <v>4</v>
      </c>
    </row>
    <row r="672" spans="1:68" x14ac:dyDescent="0.2">
      <c r="A672">
        <v>671</v>
      </c>
      <c r="B672" s="2">
        <v>44096.903599537036</v>
      </c>
      <c r="C672" t="s">
        <v>876</v>
      </c>
      <c r="D672">
        <v>36</v>
      </c>
      <c r="E672">
        <v>32</v>
      </c>
      <c r="F672">
        <v>1</v>
      </c>
      <c r="G672">
        <v>1</v>
      </c>
      <c r="H672">
        <v>6</v>
      </c>
      <c r="I672">
        <v>0</v>
      </c>
      <c r="J672">
        <v>6</v>
      </c>
      <c r="L672">
        <v>1</v>
      </c>
      <c r="M672">
        <v>4</v>
      </c>
      <c r="N672">
        <v>2</v>
      </c>
      <c r="O672">
        <v>2</v>
      </c>
      <c r="P672">
        <v>2</v>
      </c>
      <c r="Q672">
        <v>5</v>
      </c>
      <c r="R672">
        <v>7</v>
      </c>
      <c r="S672">
        <v>6</v>
      </c>
      <c r="T672">
        <v>6</v>
      </c>
      <c r="U672">
        <v>6</v>
      </c>
      <c r="V672">
        <v>2</v>
      </c>
      <c r="W672">
        <v>3</v>
      </c>
      <c r="X672">
        <v>1</v>
      </c>
      <c r="Y672">
        <v>2016</v>
      </c>
      <c r="Z672">
        <v>1</v>
      </c>
      <c r="AA672">
        <v>10</v>
      </c>
      <c r="AE672">
        <v>3</v>
      </c>
      <c r="AF672">
        <v>1</v>
      </c>
      <c r="AG672">
        <v>2</v>
      </c>
      <c r="AH672">
        <v>3</v>
      </c>
      <c r="AI672">
        <v>1</v>
      </c>
      <c r="AJ672">
        <v>1</v>
      </c>
      <c r="AK672">
        <v>1</v>
      </c>
      <c r="AM672">
        <v>1</v>
      </c>
      <c r="AO672">
        <v>1</v>
      </c>
      <c r="AP672">
        <v>1</v>
      </c>
      <c r="AS672">
        <v>1</v>
      </c>
      <c r="AU672">
        <v>1</v>
      </c>
      <c r="BA672">
        <v>1</v>
      </c>
      <c r="BB672">
        <v>1</v>
      </c>
      <c r="BE672" t="s">
        <v>58</v>
      </c>
      <c r="BF672">
        <f>VLOOKUP($C672,'TIPI Scoring'!$C$1:$AB$1213,22,FALSE)</f>
        <v>2</v>
      </c>
      <c r="BG672">
        <f>VLOOKUP($C672,'TIPI Scoring'!$C$1:$AB$1213,23,FALSE)</f>
        <v>6</v>
      </c>
      <c r="BH672">
        <f>VLOOKUP($C672,'TIPI Scoring'!$C$1:$AB$1213,24,FALSE)</f>
        <v>5.5</v>
      </c>
      <c r="BI672">
        <f>VLOOKUP($C672,'TIPI Scoring'!$C$1:$AB$1213,25,FALSE)</f>
        <v>2</v>
      </c>
      <c r="BJ672">
        <f>VLOOKUP($C672,'TIPI Scoring'!$C$1:$AB$1213,26,FALSE)</f>
        <v>6.5</v>
      </c>
      <c r="BK672" t="s">
        <v>1649</v>
      </c>
      <c r="BL672" t="s">
        <v>1650</v>
      </c>
      <c r="BM672" t="s">
        <v>1650</v>
      </c>
      <c r="BN672" t="s">
        <v>1649</v>
      </c>
      <c r="BO672" t="s">
        <v>1648</v>
      </c>
      <c r="BP672">
        <v>5</v>
      </c>
    </row>
    <row r="673" spans="1:68" x14ac:dyDescent="0.2">
      <c r="A673">
        <v>672</v>
      </c>
      <c r="B673" s="2">
        <v>44096.904745370368</v>
      </c>
      <c r="C673" t="s">
        <v>877</v>
      </c>
      <c r="D673">
        <v>48</v>
      </c>
      <c r="E673">
        <v>25</v>
      </c>
      <c r="F673">
        <v>1</v>
      </c>
      <c r="G673">
        <v>1</v>
      </c>
      <c r="H673">
        <v>1</v>
      </c>
      <c r="I673">
        <v>0</v>
      </c>
      <c r="J673">
        <v>1</v>
      </c>
      <c r="L673">
        <v>2</v>
      </c>
      <c r="M673">
        <v>1</v>
      </c>
      <c r="N673">
        <v>2</v>
      </c>
      <c r="O673">
        <v>5</v>
      </c>
      <c r="P673">
        <v>2</v>
      </c>
      <c r="Q673">
        <v>6</v>
      </c>
      <c r="R673">
        <v>3</v>
      </c>
      <c r="S673">
        <v>6</v>
      </c>
      <c r="T673">
        <v>5</v>
      </c>
      <c r="U673">
        <v>6</v>
      </c>
      <c r="V673">
        <v>5</v>
      </c>
      <c r="W673">
        <v>7</v>
      </c>
      <c r="X673">
        <v>5</v>
      </c>
      <c r="Y673">
        <v>2019</v>
      </c>
      <c r="Z673">
        <v>1</v>
      </c>
      <c r="AA673">
        <v>14</v>
      </c>
      <c r="AE673">
        <v>2</v>
      </c>
      <c r="AF673">
        <v>2</v>
      </c>
      <c r="AG673">
        <v>2</v>
      </c>
      <c r="AH673">
        <v>2</v>
      </c>
      <c r="AN673">
        <v>1</v>
      </c>
      <c r="AO673">
        <v>5</v>
      </c>
      <c r="AR673">
        <v>1</v>
      </c>
      <c r="AT673">
        <v>1</v>
      </c>
      <c r="AV673">
        <v>1</v>
      </c>
      <c r="BA673">
        <v>1</v>
      </c>
      <c r="BB673">
        <v>1</v>
      </c>
      <c r="BE673" t="s">
        <v>63</v>
      </c>
      <c r="BF673">
        <f>VLOOKUP($C673,'TIPI Scoring'!$C$1:$AB$1213,22,FALSE)</f>
        <v>4</v>
      </c>
      <c r="BG673">
        <f>VLOOKUP($C673,'TIPI Scoring'!$C$1:$AB$1213,23,FALSE)</f>
        <v>6</v>
      </c>
      <c r="BH673">
        <f>VLOOKUP($C673,'TIPI Scoring'!$C$1:$AB$1213,24,FALSE)</f>
        <v>4.5</v>
      </c>
      <c r="BI673">
        <f>VLOOKUP($C673,'TIPI Scoring'!$C$1:$AB$1213,25,FALSE)</f>
        <v>6</v>
      </c>
      <c r="BJ673">
        <f>VLOOKUP($C673,'TIPI Scoring'!$C$1:$AB$1213,26,FALSE)</f>
        <v>4.5</v>
      </c>
      <c r="BK673" t="s">
        <v>1651</v>
      </c>
      <c r="BL673" t="s">
        <v>1650</v>
      </c>
      <c r="BM673" t="s">
        <v>1651</v>
      </c>
      <c r="BN673" t="s">
        <v>1650</v>
      </c>
      <c r="BO673" t="s">
        <v>1651</v>
      </c>
      <c r="BP673">
        <v>2</v>
      </c>
    </row>
    <row r="674" spans="1:68" x14ac:dyDescent="0.2">
      <c r="A674">
        <v>673</v>
      </c>
      <c r="B674" s="2">
        <v>44096.907256944447</v>
      </c>
      <c r="C674" t="s">
        <v>878</v>
      </c>
      <c r="D674">
        <v>27</v>
      </c>
      <c r="E674">
        <v>17</v>
      </c>
      <c r="F674">
        <v>1</v>
      </c>
      <c r="G674">
        <v>1</v>
      </c>
      <c r="H674">
        <v>2</v>
      </c>
      <c r="I674">
        <v>2</v>
      </c>
      <c r="J674">
        <v>1</v>
      </c>
      <c r="L674">
        <v>1</v>
      </c>
      <c r="M674">
        <v>3</v>
      </c>
      <c r="N674">
        <v>2</v>
      </c>
      <c r="O674">
        <v>7</v>
      </c>
      <c r="P674">
        <v>5</v>
      </c>
      <c r="Q674">
        <v>7</v>
      </c>
      <c r="R674">
        <v>5</v>
      </c>
      <c r="S674">
        <v>6</v>
      </c>
      <c r="T674">
        <v>6</v>
      </c>
      <c r="U674">
        <v>5</v>
      </c>
      <c r="V674">
        <v>4</v>
      </c>
      <c r="W674">
        <v>6</v>
      </c>
      <c r="X674">
        <v>3</v>
      </c>
      <c r="Y674">
        <v>2019</v>
      </c>
      <c r="Z674">
        <v>1</v>
      </c>
      <c r="AA674">
        <v>10</v>
      </c>
      <c r="AE674">
        <v>2</v>
      </c>
      <c r="AF674">
        <v>2</v>
      </c>
      <c r="AG674">
        <v>2</v>
      </c>
      <c r="AH674">
        <v>2</v>
      </c>
      <c r="AM674">
        <v>1</v>
      </c>
      <c r="AO674">
        <v>5</v>
      </c>
      <c r="AP674">
        <v>1</v>
      </c>
      <c r="AT674">
        <v>1</v>
      </c>
      <c r="BD674">
        <v>1</v>
      </c>
      <c r="BE674" t="s">
        <v>61</v>
      </c>
      <c r="BF674">
        <f>VLOOKUP($C674,'TIPI Scoring'!$C$1:$AB$1213,22,FALSE)</f>
        <v>4.5</v>
      </c>
      <c r="BG674">
        <f>VLOOKUP($C674,'TIPI Scoring'!$C$1:$AB$1213,23,FALSE)</f>
        <v>4</v>
      </c>
      <c r="BH674">
        <f>VLOOKUP($C674,'TIPI Scoring'!$C$1:$AB$1213,24,FALSE)</f>
        <v>5.5</v>
      </c>
      <c r="BI674">
        <f>VLOOKUP($C674,'TIPI Scoring'!$C$1:$AB$1213,25,FALSE)</f>
        <v>4.5</v>
      </c>
      <c r="BJ674">
        <f>VLOOKUP($C674,'TIPI Scoring'!$C$1:$AB$1213,26,FALSE)</f>
        <v>5.5</v>
      </c>
      <c r="BK674" t="s">
        <v>1650</v>
      </c>
      <c r="BL674" t="s">
        <v>1649</v>
      </c>
      <c r="BM674" t="s">
        <v>1650</v>
      </c>
      <c r="BN674" t="s">
        <v>1651</v>
      </c>
      <c r="BO674" t="s">
        <v>1650</v>
      </c>
      <c r="BP674">
        <v>3</v>
      </c>
    </row>
    <row r="675" spans="1:68" x14ac:dyDescent="0.2">
      <c r="A675">
        <v>674</v>
      </c>
      <c r="B675" s="2">
        <v>44096.910682870373</v>
      </c>
      <c r="C675" t="s">
        <v>879</v>
      </c>
      <c r="D675">
        <v>28</v>
      </c>
      <c r="E675">
        <v>5</v>
      </c>
      <c r="F675">
        <v>1</v>
      </c>
      <c r="G675">
        <v>1</v>
      </c>
      <c r="H675">
        <v>1</v>
      </c>
      <c r="I675">
        <v>0</v>
      </c>
      <c r="J675">
        <v>2</v>
      </c>
      <c r="L675">
        <v>1</v>
      </c>
      <c r="M675">
        <v>5</v>
      </c>
      <c r="N675">
        <v>2</v>
      </c>
      <c r="O675">
        <v>3</v>
      </c>
      <c r="P675">
        <v>6</v>
      </c>
      <c r="Q675">
        <v>6</v>
      </c>
      <c r="R675">
        <v>6</v>
      </c>
      <c r="S675">
        <v>6</v>
      </c>
      <c r="T675">
        <v>6</v>
      </c>
      <c r="U675">
        <v>4</v>
      </c>
      <c r="V675">
        <v>1</v>
      </c>
      <c r="W675">
        <v>5</v>
      </c>
      <c r="X675">
        <v>3</v>
      </c>
      <c r="Y675">
        <v>2015</v>
      </c>
      <c r="Z675">
        <v>1</v>
      </c>
      <c r="AA675">
        <v>10</v>
      </c>
      <c r="AE675">
        <v>2</v>
      </c>
      <c r="AF675">
        <v>1</v>
      </c>
      <c r="AG675">
        <v>2</v>
      </c>
      <c r="AH675">
        <v>2</v>
      </c>
      <c r="AI675">
        <v>1</v>
      </c>
      <c r="AJ675">
        <v>1</v>
      </c>
      <c r="AO675">
        <v>3</v>
      </c>
      <c r="AT675">
        <v>1</v>
      </c>
      <c r="AU675">
        <v>1</v>
      </c>
      <c r="AV675">
        <v>1</v>
      </c>
      <c r="AZ675">
        <v>1</v>
      </c>
      <c r="BA675">
        <v>1</v>
      </c>
      <c r="BB675">
        <v>1</v>
      </c>
      <c r="BE675" t="s">
        <v>66</v>
      </c>
      <c r="BF675">
        <f>VLOOKUP($C675,'TIPI Scoring'!$C$1:$AB$1213,22,FALSE)</f>
        <v>2.5</v>
      </c>
      <c r="BG675">
        <f>VLOOKUP($C675,'TIPI Scoring'!$C$1:$AB$1213,23,FALSE)</f>
        <v>3</v>
      </c>
      <c r="BH675">
        <f>VLOOKUP($C675,'TIPI Scoring'!$C$1:$AB$1213,24,FALSE)</f>
        <v>6.5</v>
      </c>
      <c r="BI675">
        <f>VLOOKUP($C675,'TIPI Scoring'!$C$1:$AB$1213,25,FALSE)</f>
        <v>3.5</v>
      </c>
      <c r="BJ675">
        <f>VLOOKUP($C675,'TIPI Scoring'!$C$1:$AB$1213,26,FALSE)</f>
        <v>5.5</v>
      </c>
      <c r="BK675" t="s">
        <v>1649</v>
      </c>
      <c r="BL675" t="s">
        <v>1649</v>
      </c>
      <c r="BM675" t="s">
        <v>1650</v>
      </c>
      <c r="BN675" t="s">
        <v>1651</v>
      </c>
      <c r="BO675" t="s">
        <v>1650</v>
      </c>
      <c r="BP675">
        <v>3</v>
      </c>
    </row>
    <row r="676" spans="1:68" x14ac:dyDescent="0.2">
      <c r="A676">
        <v>675</v>
      </c>
      <c r="B676" s="2">
        <v>44096.911053240743</v>
      </c>
      <c r="C676" t="s">
        <v>880</v>
      </c>
      <c r="D676">
        <v>29</v>
      </c>
      <c r="E676">
        <v>9</v>
      </c>
      <c r="F676">
        <v>1</v>
      </c>
      <c r="G676">
        <v>1</v>
      </c>
      <c r="H676">
        <v>2</v>
      </c>
      <c r="I676">
        <v>4</v>
      </c>
      <c r="J676">
        <v>2</v>
      </c>
      <c r="L676">
        <v>1</v>
      </c>
      <c r="M676">
        <v>6</v>
      </c>
      <c r="N676">
        <v>1</v>
      </c>
      <c r="O676">
        <v>4</v>
      </c>
      <c r="P676">
        <v>4</v>
      </c>
      <c r="Q676">
        <v>6</v>
      </c>
      <c r="R676">
        <v>5</v>
      </c>
      <c r="S676">
        <v>6</v>
      </c>
      <c r="T676">
        <v>4</v>
      </c>
      <c r="U676">
        <v>6</v>
      </c>
      <c r="V676">
        <v>3</v>
      </c>
      <c r="W676">
        <v>3</v>
      </c>
      <c r="X676">
        <v>1</v>
      </c>
      <c r="Y676">
        <v>2017</v>
      </c>
      <c r="Z676">
        <v>1</v>
      </c>
      <c r="AA676">
        <v>10</v>
      </c>
      <c r="AE676">
        <v>3</v>
      </c>
      <c r="AF676">
        <v>1</v>
      </c>
      <c r="AG676">
        <v>1</v>
      </c>
      <c r="AH676">
        <v>2</v>
      </c>
      <c r="AJ676">
        <v>1</v>
      </c>
      <c r="AM676">
        <v>1</v>
      </c>
      <c r="AO676">
        <v>3</v>
      </c>
      <c r="AP676">
        <v>1</v>
      </c>
      <c r="AT676">
        <v>1</v>
      </c>
      <c r="AY676">
        <v>1</v>
      </c>
      <c r="AZ676">
        <v>1</v>
      </c>
      <c r="BE676" t="s">
        <v>61</v>
      </c>
      <c r="BF676">
        <f>VLOOKUP($C676,'TIPI Scoring'!$C$1:$AB$1213,22,FALSE)</f>
        <v>4</v>
      </c>
      <c r="BG676">
        <f>VLOOKUP($C676,'TIPI Scoring'!$C$1:$AB$1213,23,FALSE)</f>
        <v>5</v>
      </c>
      <c r="BH676">
        <f>VLOOKUP($C676,'TIPI Scoring'!$C$1:$AB$1213,24,FALSE)</f>
        <v>5.5</v>
      </c>
      <c r="BI676">
        <f>VLOOKUP($C676,'TIPI Scoring'!$C$1:$AB$1213,25,FALSE)</f>
        <v>3</v>
      </c>
      <c r="BJ676">
        <f>VLOOKUP($C676,'TIPI Scoring'!$C$1:$AB$1213,26,FALSE)</f>
        <v>6.5</v>
      </c>
      <c r="BK676" t="s">
        <v>1651</v>
      </c>
      <c r="BL676" t="s">
        <v>1651</v>
      </c>
      <c r="BM676" t="s">
        <v>1650</v>
      </c>
      <c r="BN676" t="s">
        <v>1649</v>
      </c>
      <c r="BO676" t="s">
        <v>1648</v>
      </c>
      <c r="BP676">
        <v>6</v>
      </c>
    </row>
    <row r="677" spans="1:68" x14ac:dyDescent="0.2">
      <c r="A677">
        <v>676</v>
      </c>
      <c r="B677" s="2">
        <v>44096.922881944447</v>
      </c>
      <c r="C677" t="s">
        <v>881</v>
      </c>
      <c r="D677">
        <v>59</v>
      </c>
      <c r="E677">
        <v>9</v>
      </c>
      <c r="F677">
        <v>1</v>
      </c>
      <c r="G677">
        <v>1</v>
      </c>
      <c r="H677">
        <v>4</v>
      </c>
      <c r="I677">
        <v>0</v>
      </c>
      <c r="J677">
        <v>1</v>
      </c>
      <c r="L677">
        <v>1</v>
      </c>
      <c r="M677">
        <v>0</v>
      </c>
      <c r="N677">
        <v>1</v>
      </c>
      <c r="O677">
        <v>4</v>
      </c>
      <c r="P677">
        <v>6</v>
      </c>
      <c r="Q677">
        <v>5</v>
      </c>
      <c r="R677">
        <v>5</v>
      </c>
      <c r="S677">
        <v>6</v>
      </c>
      <c r="T677">
        <v>5</v>
      </c>
      <c r="U677">
        <v>5</v>
      </c>
      <c r="V677">
        <v>4</v>
      </c>
      <c r="W677">
        <v>4</v>
      </c>
      <c r="X677">
        <v>6</v>
      </c>
      <c r="Y677">
        <v>2019</v>
      </c>
      <c r="Z677">
        <v>1</v>
      </c>
      <c r="AA677">
        <v>10</v>
      </c>
      <c r="AE677">
        <v>2</v>
      </c>
      <c r="AF677">
        <v>2</v>
      </c>
      <c r="AG677">
        <v>2</v>
      </c>
      <c r="AH677">
        <v>2</v>
      </c>
      <c r="AN677">
        <v>1</v>
      </c>
      <c r="AO677">
        <v>4</v>
      </c>
      <c r="AT677">
        <v>1</v>
      </c>
      <c r="BA677">
        <v>1</v>
      </c>
      <c r="BE677" t="s">
        <v>61</v>
      </c>
      <c r="BF677">
        <f>VLOOKUP($C677,'TIPI Scoring'!$C$1:$AB$1213,22,FALSE)</f>
        <v>3.5</v>
      </c>
      <c r="BG677">
        <f>VLOOKUP($C677,'TIPI Scoring'!$C$1:$AB$1213,23,FALSE)</f>
        <v>3.5</v>
      </c>
      <c r="BH677">
        <f>VLOOKUP($C677,'TIPI Scoring'!$C$1:$AB$1213,24,FALSE)</f>
        <v>4.5</v>
      </c>
      <c r="BI677">
        <f>VLOOKUP($C677,'TIPI Scoring'!$C$1:$AB$1213,25,FALSE)</f>
        <v>3.5</v>
      </c>
      <c r="BJ677">
        <f>VLOOKUP($C677,'TIPI Scoring'!$C$1:$AB$1213,26,FALSE)</f>
        <v>4</v>
      </c>
      <c r="BK677" t="s">
        <v>1651</v>
      </c>
      <c r="BL677" t="s">
        <v>1649</v>
      </c>
      <c r="BM677" t="s">
        <v>1651</v>
      </c>
      <c r="BN677" t="s">
        <v>1651</v>
      </c>
      <c r="BO677" t="s">
        <v>1649</v>
      </c>
      <c r="BP677">
        <v>1</v>
      </c>
    </row>
    <row r="678" spans="1:68" x14ac:dyDescent="0.2">
      <c r="A678">
        <v>677</v>
      </c>
      <c r="B678" s="2">
        <v>44096.932500000003</v>
      </c>
      <c r="C678" t="s">
        <v>882</v>
      </c>
      <c r="D678">
        <v>43</v>
      </c>
      <c r="E678">
        <v>43</v>
      </c>
      <c r="F678">
        <v>1</v>
      </c>
      <c r="G678">
        <v>1</v>
      </c>
      <c r="H678">
        <v>1</v>
      </c>
      <c r="I678">
        <v>0</v>
      </c>
      <c r="J678">
        <v>3</v>
      </c>
      <c r="L678">
        <v>1</v>
      </c>
      <c r="M678">
        <v>1</v>
      </c>
      <c r="N678">
        <v>2</v>
      </c>
      <c r="O678">
        <v>1</v>
      </c>
      <c r="P678">
        <v>3</v>
      </c>
      <c r="Q678">
        <v>6</v>
      </c>
      <c r="R678">
        <v>4</v>
      </c>
      <c r="S678">
        <v>4</v>
      </c>
      <c r="T678">
        <v>7</v>
      </c>
      <c r="U678">
        <v>5</v>
      </c>
      <c r="V678">
        <v>3</v>
      </c>
      <c r="W678">
        <v>4</v>
      </c>
      <c r="X678">
        <v>5</v>
      </c>
      <c r="Y678">
        <v>2019</v>
      </c>
      <c r="Z678">
        <v>1</v>
      </c>
      <c r="AA678">
        <v>14</v>
      </c>
      <c r="AE678">
        <v>2</v>
      </c>
      <c r="AF678">
        <v>2</v>
      </c>
      <c r="AG678">
        <v>2</v>
      </c>
      <c r="AH678">
        <v>3</v>
      </c>
      <c r="AN678">
        <v>1</v>
      </c>
      <c r="AO678">
        <v>5</v>
      </c>
      <c r="AP678">
        <v>1</v>
      </c>
      <c r="AV678">
        <v>1</v>
      </c>
      <c r="AY678">
        <v>1</v>
      </c>
      <c r="BD678">
        <v>1</v>
      </c>
      <c r="BE678" t="s">
        <v>61</v>
      </c>
      <c r="BF678">
        <f>VLOOKUP($C678,'TIPI Scoring'!$C$1:$AB$1213,22,FALSE)</f>
        <v>1</v>
      </c>
      <c r="BG678">
        <f>VLOOKUP($C678,'TIPI Scoring'!$C$1:$AB$1213,23,FALSE)</f>
        <v>5</v>
      </c>
      <c r="BH678">
        <f>VLOOKUP($C678,'TIPI Scoring'!$C$1:$AB$1213,24,FALSE)</f>
        <v>5.5</v>
      </c>
      <c r="BI678">
        <f>VLOOKUP($C678,'TIPI Scoring'!$C$1:$AB$1213,25,FALSE)</f>
        <v>4</v>
      </c>
      <c r="BJ678">
        <f>VLOOKUP($C678,'TIPI Scoring'!$C$1:$AB$1213,26,FALSE)</f>
        <v>3.5</v>
      </c>
      <c r="BK678" t="s">
        <v>1649</v>
      </c>
      <c r="BL678" t="s">
        <v>1651</v>
      </c>
      <c r="BM678" t="s">
        <v>1650</v>
      </c>
      <c r="BN678" t="s">
        <v>1651</v>
      </c>
      <c r="BO678" t="s">
        <v>1649</v>
      </c>
      <c r="BP678">
        <v>5</v>
      </c>
    </row>
    <row r="679" spans="1:68" x14ac:dyDescent="0.2">
      <c r="A679">
        <v>678</v>
      </c>
      <c r="B679" s="2">
        <v>44096.934293981481</v>
      </c>
      <c r="C679" t="s">
        <v>883</v>
      </c>
      <c r="D679">
        <v>43</v>
      </c>
      <c r="E679">
        <v>18</v>
      </c>
      <c r="F679">
        <v>1</v>
      </c>
      <c r="G679">
        <v>1</v>
      </c>
      <c r="H679">
        <v>2</v>
      </c>
      <c r="I679">
        <v>2</v>
      </c>
      <c r="J679">
        <v>1</v>
      </c>
      <c r="L679">
        <v>2</v>
      </c>
      <c r="M679">
        <v>6</v>
      </c>
      <c r="N679">
        <v>2</v>
      </c>
      <c r="O679">
        <v>4</v>
      </c>
      <c r="P679">
        <v>3</v>
      </c>
      <c r="Q679">
        <v>5</v>
      </c>
      <c r="R679">
        <v>3</v>
      </c>
      <c r="S679">
        <v>5</v>
      </c>
      <c r="T679">
        <v>6</v>
      </c>
      <c r="U679">
        <v>7</v>
      </c>
      <c r="V679">
        <v>2</v>
      </c>
      <c r="W679">
        <v>5</v>
      </c>
      <c r="X679">
        <v>3</v>
      </c>
      <c r="Y679">
        <v>2014</v>
      </c>
      <c r="Z679">
        <v>1</v>
      </c>
      <c r="AA679">
        <v>3</v>
      </c>
      <c r="AE679">
        <v>2</v>
      </c>
      <c r="AF679">
        <v>1</v>
      </c>
      <c r="AG679">
        <v>2</v>
      </c>
      <c r="AH679">
        <v>1</v>
      </c>
      <c r="AI679">
        <v>1</v>
      </c>
      <c r="AK679">
        <v>1</v>
      </c>
      <c r="AL679">
        <v>1</v>
      </c>
      <c r="AO679">
        <v>5</v>
      </c>
      <c r="AP679">
        <v>1</v>
      </c>
      <c r="AR679">
        <v>1</v>
      </c>
      <c r="AU679">
        <v>1</v>
      </c>
      <c r="AZ679">
        <v>1</v>
      </c>
      <c r="BE679" t="s">
        <v>61</v>
      </c>
      <c r="BF679">
        <f>VLOOKUP($C679,'TIPI Scoring'!$C$1:$AB$1213,22,FALSE)</f>
        <v>3</v>
      </c>
      <c r="BG679">
        <f>VLOOKUP($C679,'TIPI Scoring'!$C$1:$AB$1213,23,FALSE)</f>
        <v>6</v>
      </c>
      <c r="BH679">
        <f>VLOOKUP($C679,'TIPI Scoring'!$C$1:$AB$1213,24,FALSE)</f>
        <v>5.5</v>
      </c>
      <c r="BI679">
        <f>VLOOKUP($C679,'TIPI Scoring'!$C$1:$AB$1213,25,FALSE)</f>
        <v>5</v>
      </c>
      <c r="BJ679">
        <f>VLOOKUP($C679,'TIPI Scoring'!$C$1:$AB$1213,26,FALSE)</f>
        <v>5</v>
      </c>
      <c r="BK679" t="s">
        <v>1651</v>
      </c>
      <c r="BL679" t="s">
        <v>1650</v>
      </c>
      <c r="BM679" t="s">
        <v>1650</v>
      </c>
      <c r="BN679" t="s">
        <v>1650</v>
      </c>
      <c r="BO679" t="s">
        <v>1651</v>
      </c>
      <c r="BP679">
        <v>2</v>
      </c>
    </row>
    <row r="680" spans="1:68" x14ac:dyDescent="0.2">
      <c r="A680">
        <v>679</v>
      </c>
      <c r="B680" s="2">
        <v>44096.93681712963</v>
      </c>
      <c r="C680" t="s">
        <v>884</v>
      </c>
      <c r="D680">
        <v>46</v>
      </c>
      <c r="E680">
        <v>22</v>
      </c>
      <c r="F680">
        <v>1</v>
      </c>
      <c r="G680">
        <v>1</v>
      </c>
      <c r="H680">
        <v>2</v>
      </c>
      <c r="I680">
        <v>1</v>
      </c>
      <c r="J680">
        <v>3</v>
      </c>
      <c r="L680">
        <v>2</v>
      </c>
      <c r="M680">
        <v>6</v>
      </c>
      <c r="N680">
        <v>2</v>
      </c>
      <c r="O680">
        <v>5</v>
      </c>
      <c r="P680">
        <v>2</v>
      </c>
      <c r="Q680">
        <v>4</v>
      </c>
      <c r="R680">
        <v>4</v>
      </c>
      <c r="S680">
        <v>5</v>
      </c>
      <c r="T680">
        <v>4</v>
      </c>
      <c r="U680">
        <v>4</v>
      </c>
      <c r="V680">
        <v>3</v>
      </c>
      <c r="W680">
        <v>5</v>
      </c>
      <c r="X680">
        <v>5</v>
      </c>
      <c r="Y680">
        <v>2012</v>
      </c>
      <c r="Z680">
        <v>2</v>
      </c>
      <c r="AA680">
        <v>1</v>
      </c>
      <c r="AE680">
        <v>2</v>
      </c>
      <c r="AF680">
        <v>2</v>
      </c>
      <c r="AG680">
        <v>2</v>
      </c>
      <c r="AH680">
        <v>2</v>
      </c>
      <c r="AK680">
        <v>1</v>
      </c>
      <c r="AO680">
        <v>3</v>
      </c>
      <c r="AR680">
        <v>1</v>
      </c>
      <c r="BB680">
        <v>1</v>
      </c>
      <c r="BE680" t="s">
        <v>63</v>
      </c>
      <c r="BF680">
        <f>VLOOKUP($C680,'TIPI Scoring'!$C$1:$AB$1213,22,FALSE)</f>
        <v>4.5</v>
      </c>
      <c r="BG680">
        <f>VLOOKUP($C680,'TIPI Scoring'!$C$1:$AB$1213,23,FALSE)</f>
        <v>5</v>
      </c>
      <c r="BH680">
        <f>VLOOKUP($C680,'TIPI Scoring'!$C$1:$AB$1213,24,FALSE)</f>
        <v>4.5</v>
      </c>
      <c r="BI680">
        <f>VLOOKUP($C680,'TIPI Scoring'!$C$1:$AB$1213,25,FALSE)</f>
        <v>4.5</v>
      </c>
      <c r="BJ680">
        <f>VLOOKUP($C680,'TIPI Scoring'!$C$1:$AB$1213,26,FALSE)</f>
        <v>4</v>
      </c>
      <c r="BK680" t="s">
        <v>1650</v>
      </c>
      <c r="BL680" t="s">
        <v>1651</v>
      </c>
      <c r="BM680" t="s">
        <v>1651</v>
      </c>
      <c r="BN680" t="s">
        <v>1651</v>
      </c>
      <c r="BO680" t="s">
        <v>1649</v>
      </c>
      <c r="BP680">
        <v>1</v>
      </c>
    </row>
    <row r="681" spans="1:68" x14ac:dyDescent="0.2">
      <c r="A681">
        <v>680</v>
      </c>
      <c r="B681" s="2">
        <v>44096.941678240742</v>
      </c>
      <c r="C681" t="s">
        <v>885</v>
      </c>
      <c r="D681">
        <v>68</v>
      </c>
      <c r="E681">
        <v>22</v>
      </c>
      <c r="F681">
        <v>2</v>
      </c>
      <c r="G681">
        <v>1</v>
      </c>
      <c r="H681">
        <v>3</v>
      </c>
      <c r="I681">
        <v>1</v>
      </c>
      <c r="J681">
        <v>4</v>
      </c>
      <c r="L681">
        <v>2</v>
      </c>
      <c r="M681">
        <v>31</v>
      </c>
      <c r="N681">
        <v>2</v>
      </c>
      <c r="O681">
        <v>2</v>
      </c>
      <c r="P681">
        <v>5</v>
      </c>
      <c r="Q681">
        <v>6</v>
      </c>
      <c r="R681">
        <v>1</v>
      </c>
      <c r="S681">
        <v>4</v>
      </c>
      <c r="T681">
        <v>5</v>
      </c>
      <c r="U681">
        <v>5</v>
      </c>
      <c r="V681">
        <v>1</v>
      </c>
      <c r="W681">
        <v>5</v>
      </c>
      <c r="X681">
        <v>1</v>
      </c>
      <c r="Y681">
        <v>2008</v>
      </c>
      <c r="Z681">
        <v>3</v>
      </c>
      <c r="AA681">
        <v>12</v>
      </c>
      <c r="AC681" t="s">
        <v>98</v>
      </c>
      <c r="AE681">
        <v>2</v>
      </c>
      <c r="AF681">
        <v>2</v>
      </c>
      <c r="AG681">
        <v>2</v>
      </c>
      <c r="AH681">
        <v>2</v>
      </c>
      <c r="AN681">
        <v>1</v>
      </c>
      <c r="AO681">
        <v>4</v>
      </c>
      <c r="AT681">
        <v>1</v>
      </c>
      <c r="AW681">
        <v>1</v>
      </c>
      <c r="AX681">
        <v>1</v>
      </c>
      <c r="BD681">
        <v>1</v>
      </c>
      <c r="BE681" t="s">
        <v>63</v>
      </c>
      <c r="BF681">
        <f>VLOOKUP($C681,'TIPI Scoring'!$C$1:$AB$1213,22,FALSE)</f>
        <v>2.5</v>
      </c>
      <c r="BG681">
        <f>VLOOKUP($C681,'TIPI Scoring'!$C$1:$AB$1213,23,FALSE)</f>
        <v>4</v>
      </c>
      <c r="BH681">
        <f>VLOOKUP($C681,'TIPI Scoring'!$C$1:$AB$1213,24,FALSE)</f>
        <v>6.5</v>
      </c>
      <c r="BI681">
        <f>VLOOKUP($C681,'TIPI Scoring'!$C$1:$AB$1213,25,FALSE)</f>
        <v>6</v>
      </c>
      <c r="BJ681">
        <f>VLOOKUP($C681,'TIPI Scoring'!$C$1:$AB$1213,26,FALSE)</f>
        <v>5.5</v>
      </c>
      <c r="BK681" t="s">
        <v>1649</v>
      </c>
      <c r="BL681" t="s">
        <v>1649</v>
      </c>
      <c r="BM681" t="s">
        <v>1650</v>
      </c>
      <c r="BN681" t="s">
        <v>1650</v>
      </c>
      <c r="BO681" t="s">
        <v>1650</v>
      </c>
      <c r="BP681">
        <v>3</v>
      </c>
    </row>
    <row r="682" spans="1:68" x14ac:dyDescent="0.2">
      <c r="A682">
        <v>681</v>
      </c>
      <c r="B682" s="2">
        <v>44096.961527777778</v>
      </c>
      <c r="C682" t="s">
        <v>886</v>
      </c>
      <c r="D682">
        <v>75</v>
      </c>
      <c r="E682">
        <v>35</v>
      </c>
      <c r="F682">
        <v>1</v>
      </c>
      <c r="G682">
        <v>1</v>
      </c>
      <c r="H682">
        <v>2</v>
      </c>
      <c r="I682">
        <v>0</v>
      </c>
      <c r="J682">
        <v>4</v>
      </c>
      <c r="L682">
        <v>2</v>
      </c>
      <c r="M682">
        <v>41</v>
      </c>
      <c r="N682">
        <v>2</v>
      </c>
      <c r="O682">
        <v>2</v>
      </c>
      <c r="P682">
        <v>3</v>
      </c>
      <c r="Q682">
        <v>7</v>
      </c>
      <c r="R682">
        <v>4</v>
      </c>
      <c r="S682">
        <v>4</v>
      </c>
      <c r="T682">
        <v>5</v>
      </c>
      <c r="U682">
        <v>7</v>
      </c>
      <c r="V682">
        <v>1</v>
      </c>
      <c r="W682">
        <v>7</v>
      </c>
      <c r="X682">
        <v>2</v>
      </c>
      <c r="Y682">
        <v>2016</v>
      </c>
      <c r="Z682">
        <v>3</v>
      </c>
      <c r="AA682">
        <v>7</v>
      </c>
      <c r="AE682">
        <v>2</v>
      </c>
      <c r="AF682">
        <v>2</v>
      </c>
      <c r="AG682">
        <v>2</v>
      </c>
      <c r="AH682">
        <v>2</v>
      </c>
      <c r="AN682">
        <v>1</v>
      </c>
      <c r="AO682">
        <v>3</v>
      </c>
      <c r="AP682">
        <v>1</v>
      </c>
      <c r="AT682">
        <v>1</v>
      </c>
      <c r="AV682">
        <v>1</v>
      </c>
      <c r="BD682">
        <v>1</v>
      </c>
      <c r="BE682" t="s">
        <v>63</v>
      </c>
      <c r="BF682">
        <f>VLOOKUP($C682,'TIPI Scoring'!$C$1:$AB$1213,22,FALSE)</f>
        <v>2.5</v>
      </c>
      <c r="BG682">
        <f>VLOOKUP($C682,'TIPI Scoring'!$C$1:$AB$1213,23,FALSE)</f>
        <v>6</v>
      </c>
      <c r="BH682">
        <f>VLOOKUP($C682,'TIPI Scoring'!$C$1:$AB$1213,24,FALSE)</f>
        <v>7</v>
      </c>
      <c r="BI682">
        <f>VLOOKUP($C682,'TIPI Scoring'!$C$1:$AB$1213,25,FALSE)</f>
        <v>5.5</v>
      </c>
      <c r="BJ682">
        <f>VLOOKUP($C682,'TIPI Scoring'!$C$1:$AB$1213,26,FALSE)</f>
        <v>5</v>
      </c>
      <c r="BK682" t="s">
        <v>1649</v>
      </c>
      <c r="BL682" t="s">
        <v>1650</v>
      </c>
      <c r="BM682" t="s">
        <v>1648</v>
      </c>
      <c r="BN682" t="s">
        <v>1650</v>
      </c>
      <c r="BO682" t="s">
        <v>1651</v>
      </c>
      <c r="BP682">
        <v>2</v>
      </c>
    </row>
    <row r="683" spans="1:68" x14ac:dyDescent="0.2">
      <c r="A683">
        <v>682</v>
      </c>
      <c r="B683" s="2">
        <v>44096.964421296296</v>
      </c>
      <c r="C683" t="s">
        <v>887</v>
      </c>
      <c r="D683">
        <v>37</v>
      </c>
      <c r="E683">
        <v>49</v>
      </c>
      <c r="F683">
        <v>2</v>
      </c>
      <c r="G683">
        <v>1</v>
      </c>
      <c r="H683">
        <v>2</v>
      </c>
      <c r="I683">
        <v>1</v>
      </c>
      <c r="J683">
        <v>1</v>
      </c>
      <c r="L683">
        <v>1</v>
      </c>
      <c r="M683">
        <v>3</v>
      </c>
      <c r="N683">
        <v>1</v>
      </c>
      <c r="O683">
        <v>7</v>
      </c>
      <c r="P683">
        <v>6</v>
      </c>
      <c r="Q683">
        <v>7</v>
      </c>
      <c r="R683">
        <v>6</v>
      </c>
      <c r="S683">
        <v>5</v>
      </c>
      <c r="T683">
        <v>7</v>
      </c>
      <c r="U683">
        <v>5</v>
      </c>
      <c r="V683">
        <v>6</v>
      </c>
      <c r="W683">
        <v>6</v>
      </c>
      <c r="X683">
        <v>6</v>
      </c>
      <c r="Y683">
        <v>2020</v>
      </c>
      <c r="Z683">
        <v>1</v>
      </c>
      <c r="AA683">
        <v>9</v>
      </c>
      <c r="AE683">
        <v>1</v>
      </c>
      <c r="AF683">
        <v>1</v>
      </c>
      <c r="AG683">
        <v>1</v>
      </c>
      <c r="AH683">
        <v>2</v>
      </c>
      <c r="AJ683">
        <v>1</v>
      </c>
      <c r="AO683">
        <v>2</v>
      </c>
      <c r="AQ683">
        <v>1</v>
      </c>
      <c r="AR683">
        <v>1</v>
      </c>
      <c r="AS683">
        <v>1</v>
      </c>
      <c r="AZ683">
        <v>1</v>
      </c>
      <c r="BA683">
        <v>1</v>
      </c>
      <c r="BC683">
        <v>1</v>
      </c>
      <c r="BE683" t="s">
        <v>61</v>
      </c>
      <c r="BF683">
        <f>VLOOKUP($C683,'TIPI Scoring'!$C$1:$AB$1213,22,FALSE)</f>
        <v>4</v>
      </c>
      <c r="BG683">
        <f>VLOOKUP($C683,'TIPI Scoring'!$C$1:$AB$1213,23,FALSE)</f>
        <v>3.5</v>
      </c>
      <c r="BH683">
        <f>VLOOKUP($C683,'TIPI Scoring'!$C$1:$AB$1213,24,FALSE)</f>
        <v>4.5</v>
      </c>
      <c r="BI683">
        <f>VLOOKUP($C683,'TIPI Scoring'!$C$1:$AB$1213,25,FALSE)</f>
        <v>4</v>
      </c>
      <c r="BJ683">
        <f>VLOOKUP($C683,'TIPI Scoring'!$C$1:$AB$1213,26,FALSE)</f>
        <v>3.5</v>
      </c>
      <c r="BK683" t="s">
        <v>1651</v>
      </c>
      <c r="BL683" t="s">
        <v>1649</v>
      </c>
      <c r="BM683" t="s">
        <v>1651</v>
      </c>
      <c r="BN683" t="s">
        <v>1651</v>
      </c>
      <c r="BO683" t="s">
        <v>1649</v>
      </c>
      <c r="BP683">
        <v>1</v>
      </c>
    </row>
    <row r="684" spans="1:68" x14ac:dyDescent="0.2">
      <c r="A684">
        <v>683</v>
      </c>
      <c r="B684" s="2">
        <v>44096.966215277775</v>
      </c>
      <c r="C684" t="s">
        <v>888</v>
      </c>
      <c r="D684">
        <v>71</v>
      </c>
      <c r="E684">
        <v>5</v>
      </c>
      <c r="F684">
        <v>1</v>
      </c>
      <c r="G684">
        <v>1</v>
      </c>
      <c r="H684">
        <v>1</v>
      </c>
      <c r="I684">
        <v>0</v>
      </c>
      <c r="J684">
        <v>2</v>
      </c>
      <c r="L684">
        <v>2</v>
      </c>
      <c r="M684">
        <v>11</v>
      </c>
      <c r="N684">
        <v>2</v>
      </c>
      <c r="O684">
        <v>5</v>
      </c>
      <c r="P684">
        <v>1</v>
      </c>
      <c r="Q684">
        <v>7</v>
      </c>
      <c r="R684">
        <v>3</v>
      </c>
      <c r="S684">
        <v>6</v>
      </c>
      <c r="T684">
        <v>5</v>
      </c>
      <c r="U684">
        <v>7</v>
      </c>
      <c r="V684">
        <v>1</v>
      </c>
      <c r="W684">
        <v>7</v>
      </c>
      <c r="X684">
        <v>1</v>
      </c>
      <c r="Y684">
        <v>2003</v>
      </c>
      <c r="Z684">
        <v>2</v>
      </c>
      <c r="AA684">
        <v>13</v>
      </c>
      <c r="AD684" t="s">
        <v>889</v>
      </c>
      <c r="AE684">
        <v>2</v>
      </c>
      <c r="AF684">
        <v>2</v>
      </c>
      <c r="AG684">
        <v>2</v>
      </c>
      <c r="AH684">
        <v>2</v>
      </c>
      <c r="AM684">
        <v>1</v>
      </c>
      <c r="AO684">
        <v>6</v>
      </c>
      <c r="AP684">
        <v>1</v>
      </c>
      <c r="AT684">
        <v>1</v>
      </c>
      <c r="AW684">
        <v>1</v>
      </c>
      <c r="BD684">
        <v>1</v>
      </c>
      <c r="BE684" t="s">
        <v>66</v>
      </c>
      <c r="BF684">
        <f>VLOOKUP($C684,'TIPI Scoring'!$C$1:$AB$1213,22,FALSE)</f>
        <v>4</v>
      </c>
      <c r="BG684">
        <f>VLOOKUP($C684,'TIPI Scoring'!$C$1:$AB$1213,23,FALSE)</f>
        <v>7</v>
      </c>
      <c r="BH684">
        <f>VLOOKUP($C684,'TIPI Scoring'!$C$1:$AB$1213,24,FALSE)</f>
        <v>7</v>
      </c>
      <c r="BI684">
        <f>VLOOKUP($C684,'TIPI Scoring'!$C$1:$AB$1213,25,FALSE)</f>
        <v>6</v>
      </c>
      <c r="BJ684">
        <f>VLOOKUP($C684,'TIPI Scoring'!$C$1:$AB$1213,26,FALSE)</f>
        <v>6.5</v>
      </c>
      <c r="BK684" t="s">
        <v>1651</v>
      </c>
      <c r="BL684" t="s">
        <v>1648</v>
      </c>
      <c r="BM684" t="s">
        <v>1648</v>
      </c>
      <c r="BN684" t="s">
        <v>1650</v>
      </c>
      <c r="BO684" t="s">
        <v>1648</v>
      </c>
      <c r="BP684">
        <v>8</v>
      </c>
    </row>
    <row r="685" spans="1:68" x14ac:dyDescent="0.2">
      <c r="A685">
        <v>684</v>
      </c>
      <c r="B685" s="2">
        <v>44096.969525462962</v>
      </c>
      <c r="C685" t="s">
        <v>890</v>
      </c>
      <c r="D685">
        <v>51</v>
      </c>
      <c r="E685">
        <v>13</v>
      </c>
      <c r="F685">
        <v>1</v>
      </c>
      <c r="G685">
        <v>1</v>
      </c>
      <c r="H685">
        <v>3</v>
      </c>
      <c r="I685">
        <v>0</v>
      </c>
      <c r="J685">
        <v>1</v>
      </c>
      <c r="L685">
        <v>1</v>
      </c>
      <c r="M685">
        <v>17</v>
      </c>
      <c r="N685">
        <v>2</v>
      </c>
      <c r="O685">
        <v>7</v>
      </c>
      <c r="P685">
        <v>1</v>
      </c>
      <c r="Q685">
        <v>7</v>
      </c>
      <c r="R685">
        <v>1</v>
      </c>
      <c r="S685">
        <v>7</v>
      </c>
      <c r="T685">
        <v>1</v>
      </c>
      <c r="U685">
        <v>7</v>
      </c>
      <c r="V685">
        <v>1</v>
      </c>
      <c r="W685">
        <v>7</v>
      </c>
      <c r="X685">
        <v>1</v>
      </c>
      <c r="Y685">
        <v>2003</v>
      </c>
      <c r="Z685">
        <v>1</v>
      </c>
      <c r="AA685">
        <v>7</v>
      </c>
      <c r="AE685">
        <v>2</v>
      </c>
      <c r="AF685">
        <v>2</v>
      </c>
      <c r="AG685">
        <v>2</v>
      </c>
      <c r="AH685">
        <v>2</v>
      </c>
      <c r="AN685">
        <v>1</v>
      </c>
      <c r="AO685">
        <v>2</v>
      </c>
      <c r="AP685">
        <v>1</v>
      </c>
      <c r="AT685">
        <v>1</v>
      </c>
      <c r="AV685">
        <v>1</v>
      </c>
      <c r="BD685">
        <v>1</v>
      </c>
      <c r="BE685" t="s">
        <v>63</v>
      </c>
      <c r="BF685">
        <f>VLOOKUP($C685,'TIPI Scoring'!$C$1:$AB$1213,22,FALSE)</f>
        <v>7</v>
      </c>
      <c r="BG685">
        <f>VLOOKUP($C685,'TIPI Scoring'!$C$1:$AB$1213,23,FALSE)</f>
        <v>7</v>
      </c>
      <c r="BH685">
        <f>VLOOKUP($C685,'TIPI Scoring'!$C$1:$AB$1213,24,FALSE)</f>
        <v>7</v>
      </c>
      <c r="BI685">
        <f>VLOOKUP($C685,'TIPI Scoring'!$C$1:$AB$1213,25,FALSE)</f>
        <v>7</v>
      </c>
      <c r="BJ685">
        <f>VLOOKUP($C685,'TIPI Scoring'!$C$1:$AB$1213,26,FALSE)</f>
        <v>7</v>
      </c>
      <c r="BK685" t="s">
        <v>1648</v>
      </c>
      <c r="BL685" t="s">
        <v>1648</v>
      </c>
      <c r="BM685" t="s">
        <v>1648</v>
      </c>
      <c r="BN685" t="s">
        <v>1648</v>
      </c>
      <c r="BO685" t="s">
        <v>1648</v>
      </c>
      <c r="BP685">
        <v>4</v>
      </c>
    </row>
    <row r="686" spans="1:68" x14ac:dyDescent="0.2">
      <c r="A686">
        <v>685</v>
      </c>
      <c r="B686" s="2">
        <v>44096.971319444441</v>
      </c>
      <c r="C686" t="s">
        <v>891</v>
      </c>
      <c r="D686">
        <v>30</v>
      </c>
      <c r="E686">
        <v>5</v>
      </c>
      <c r="F686">
        <v>1</v>
      </c>
      <c r="G686">
        <v>1</v>
      </c>
      <c r="H686">
        <v>1</v>
      </c>
      <c r="I686">
        <v>1</v>
      </c>
      <c r="J686">
        <v>1</v>
      </c>
      <c r="L686">
        <v>1</v>
      </c>
      <c r="M686">
        <v>2</v>
      </c>
      <c r="N686">
        <v>2</v>
      </c>
      <c r="O686">
        <v>7</v>
      </c>
      <c r="P686">
        <v>1</v>
      </c>
      <c r="Q686">
        <v>6</v>
      </c>
      <c r="R686">
        <v>4</v>
      </c>
      <c r="S686">
        <v>7</v>
      </c>
      <c r="T686">
        <v>1</v>
      </c>
      <c r="U686">
        <v>6</v>
      </c>
      <c r="V686">
        <v>4</v>
      </c>
      <c r="W686">
        <v>5</v>
      </c>
      <c r="X686">
        <v>6</v>
      </c>
      <c r="Y686">
        <v>2019</v>
      </c>
      <c r="Z686">
        <v>1</v>
      </c>
      <c r="AA686">
        <v>10</v>
      </c>
      <c r="AE686">
        <v>2</v>
      </c>
      <c r="AF686">
        <v>2</v>
      </c>
      <c r="AG686">
        <v>2</v>
      </c>
      <c r="AH686">
        <v>2</v>
      </c>
      <c r="AN686">
        <v>1</v>
      </c>
      <c r="AO686">
        <v>5</v>
      </c>
      <c r="AT686">
        <v>1</v>
      </c>
      <c r="AU686">
        <v>1</v>
      </c>
      <c r="AW686">
        <v>1</v>
      </c>
      <c r="BD686">
        <v>1</v>
      </c>
      <c r="BE686" t="s">
        <v>66</v>
      </c>
      <c r="BF686">
        <f>VLOOKUP($C686,'TIPI Scoring'!$C$1:$AB$1213,22,FALSE)</f>
        <v>7</v>
      </c>
      <c r="BG686">
        <f>VLOOKUP($C686,'TIPI Scoring'!$C$1:$AB$1213,23,FALSE)</f>
        <v>6.5</v>
      </c>
      <c r="BH686">
        <f>VLOOKUP($C686,'TIPI Scoring'!$C$1:$AB$1213,24,FALSE)</f>
        <v>5</v>
      </c>
      <c r="BI686">
        <f>VLOOKUP($C686,'TIPI Scoring'!$C$1:$AB$1213,25,FALSE)</f>
        <v>4.5</v>
      </c>
      <c r="BJ686">
        <f>VLOOKUP($C686,'TIPI Scoring'!$C$1:$AB$1213,26,FALSE)</f>
        <v>4.5</v>
      </c>
      <c r="BK686" t="s">
        <v>1648</v>
      </c>
      <c r="BL686" t="s">
        <v>1648</v>
      </c>
      <c r="BM686" t="s">
        <v>1651</v>
      </c>
      <c r="BN686" t="s">
        <v>1651</v>
      </c>
      <c r="BO686" t="s">
        <v>1651</v>
      </c>
      <c r="BP686">
        <v>4</v>
      </c>
    </row>
    <row r="687" spans="1:68" x14ac:dyDescent="0.2">
      <c r="A687">
        <v>686</v>
      </c>
      <c r="B687" s="2">
        <v>44096.974247685182</v>
      </c>
      <c r="C687" t="s">
        <v>892</v>
      </c>
      <c r="D687">
        <v>30</v>
      </c>
      <c r="E687">
        <v>13</v>
      </c>
      <c r="F687">
        <v>1</v>
      </c>
      <c r="G687">
        <v>1</v>
      </c>
      <c r="H687">
        <v>2</v>
      </c>
      <c r="I687">
        <v>1</v>
      </c>
      <c r="J687">
        <v>1</v>
      </c>
      <c r="L687">
        <v>1</v>
      </c>
      <c r="M687">
        <v>5</v>
      </c>
      <c r="N687">
        <v>2</v>
      </c>
      <c r="O687">
        <v>5</v>
      </c>
      <c r="P687">
        <v>1</v>
      </c>
      <c r="Q687">
        <v>7</v>
      </c>
      <c r="R687">
        <v>1</v>
      </c>
      <c r="S687">
        <v>6</v>
      </c>
      <c r="T687">
        <v>7</v>
      </c>
      <c r="U687">
        <v>6</v>
      </c>
      <c r="V687">
        <v>1</v>
      </c>
      <c r="W687">
        <v>5</v>
      </c>
      <c r="X687">
        <v>1</v>
      </c>
      <c r="Y687">
        <v>2015</v>
      </c>
      <c r="Z687">
        <v>1</v>
      </c>
      <c r="AA687">
        <v>9</v>
      </c>
      <c r="AE687">
        <v>2</v>
      </c>
      <c r="AF687">
        <v>1</v>
      </c>
      <c r="AG687">
        <v>2</v>
      </c>
      <c r="AH687">
        <v>2</v>
      </c>
      <c r="AJ687">
        <v>1</v>
      </c>
      <c r="AO687">
        <v>2</v>
      </c>
      <c r="AP687">
        <v>1</v>
      </c>
      <c r="AT687">
        <v>1</v>
      </c>
      <c r="AW687">
        <v>1</v>
      </c>
      <c r="AZ687">
        <v>1</v>
      </c>
      <c r="BA687">
        <v>1</v>
      </c>
      <c r="BB687">
        <v>1</v>
      </c>
      <c r="BC687">
        <v>1</v>
      </c>
      <c r="BE687" t="s">
        <v>63</v>
      </c>
      <c r="BF687">
        <f>VLOOKUP($C687,'TIPI Scoring'!$C$1:$AB$1213,22,FALSE)</f>
        <v>3</v>
      </c>
      <c r="BG687">
        <f>VLOOKUP($C687,'TIPI Scoring'!$C$1:$AB$1213,23,FALSE)</f>
        <v>6.5</v>
      </c>
      <c r="BH687">
        <f>VLOOKUP($C687,'TIPI Scoring'!$C$1:$AB$1213,24,FALSE)</f>
        <v>7</v>
      </c>
      <c r="BI687">
        <f>VLOOKUP($C687,'TIPI Scoring'!$C$1:$AB$1213,25,FALSE)</f>
        <v>6</v>
      </c>
      <c r="BJ687">
        <f>VLOOKUP($C687,'TIPI Scoring'!$C$1:$AB$1213,26,FALSE)</f>
        <v>6.5</v>
      </c>
      <c r="BK687" t="s">
        <v>1651</v>
      </c>
      <c r="BL687" t="s">
        <v>1648</v>
      </c>
      <c r="BM687" t="s">
        <v>1648</v>
      </c>
      <c r="BN687" t="s">
        <v>1650</v>
      </c>
      <c r="BO687" t="s">
        <v>1648</v>
      </c>
      <c r="BP687">
        <v>8</v>
      </c>
    </row>
    <row r="688" spans="1:68" x14ac:dyDescent="0.2">
      <c r="A688">
        <v>687</v>
      </c>
      <c r="B688" s="2">
        <v>44096.981203703705</v>
      </c>
      <c r="C688" t="s">
        <v>893</v>
      </c>
      <c r="D688">
        <v>68</v>
      </c>
      <c r="E688">
        <v>42</v>
      </c>
      <c r="F688">
        <v>1</v>
      </c>
      <c r="G688">
        <v>1</v>
      </c>
      <c r="H688">
        <v>1</v>
      </c>
      <c r="I688">
        <v>0</v>
      </c>
      <c r="J688">
        <v>4</v>
      </c>
      <c r="L688">
        <v>1</v>
      </c>
      <c r="M688">
        <v>7</v>
      </c>
      <c r="N688">
        <v>2</v>
      </c>
      <c r="O688">
        <v>6</v>
      </c>
      <c r="P688">
        <v>2</v>
      </c>
      <c r="Q688">
        <v>6</v>
      </c>
      <c r="R688">
        <v>1</v>
      </c>
      <c r="S688">
        <v>6</v>
      </c>
      <c r="T688">
        <v>6</v>
      </c>
      <c r="U688">
        <v>7</v>
      </c>
      <c r="V688">
        <v>2</v>
      </c>
      <c r="W688">
        <v>7</v>
      </c>
      <c r="X688">
        <v>1</v>
      </c>
      <c r="Y688">
        <v>2013</v>
      </c>
      <c r="Z688">
        <v>1</v>
      </c>
      <c r="AA688">
        <v>10</v>
      </c>
      <c r="AE688">
        <v>2</v>
      </c>
      <c r="AF688">
        <v>2</v>
      </c>
      <c r="AG688">
        <v>2</v>
      </c>
      <c r="AH688">
        <v>2</v>
      </c>
      <c r="AI688">
        <v>1</v>
      </c>
      <c r="AO688">
        <v>2</v>
      </c>
      <c r="AR688">
        <v>1</v>
      </c>
      <c r="AV688">
        <v>1</v>
      </c>
      <c r="AW688">
        <v>1</v>
      </c>
      <c r="BA688">
        <v>1</v>
      </c>
      <c r="BE688" t="s">
        <v>61</v>
      </c>
      <c r="BF688">
        <f>VLOOKUP($C688,'TIPI Scoring'!$C$1:$AB$1213,22,FALSE)</f>
        <v>4</v>
      </c>
      <c r="BG688">
        <f>VLOOKUP($C688,'TIPI Scoring'!$C$1:$AB$1213,23,FALSE)</f>
        <v>6.5</v>
      </c>
      <c r="BH688">
        <f>VLOOKUP($C688,'TIPI Scoring'!$C$1:$AB$1213,24,FALSE)</f>
        <v>6</v>
      </c>
      <c r="BI688">
        <f>VLOOKUP($C688,'TIPI Scoring'!$C$1:$AB$1213,25,FALSE)</f>
        <v>7</v>
      </c>
      <c r="BJ688">
        <f>VLOOKUP($C688,'TIPI Scoring'!$C$1:$AB$1213,26,FALSE)</f>
        <v>6.5</v>
      </c>
      <c r="BK688" t="s">
        <v>1651</v>
      </c>
      <c r="BL688" t="s">
        <v>1648</v>
      </c>
      <c r="BM688" t="s">
        <v>1650</v>
      </c>
      <c r="BN688" t="s">
        <v>1648</v>
      </c>
      <c r="BO688" t="s">
        <v>1648</v>
      </c>
      <c r="BP688">
        <v>8</v>
      </c>
    </row>
    <row r="689" spans="1:68" x14ac:dyDescent="0.2">
      <c r="A689">
        <v>688</v>
      </c>
      <c r="B689" s="2">
        <v>44096.989583333336</v>
      </c>
      <c r="C689" t="s">
        <v>894</v>
      </c>
      <c r="D689">
        <v>31</v>
      </c>
      <c r="E689">
        <v>10</v>
      </c>
      <c r="F689">
        <v>2</v>
      </c>
      <c r="G689">
        <v>1</v>
      </c>
      <c r="H689">
        <v>2</v>
      </c>
      <c r="I689">
        <v>1</v>
      </c>
      <c r="J689">
        <v>1</v>
      </c>
      <c r="L689">
        <v>2</v>
      </c>
      <c r="M689">
        <v>2</v>
      </c>
      <c r="N689">
        <v>2</v>
      </c>
      <c r="O689">
        <v>5</v>
      </c>
      <c r="P689">
        <v>5</v>
      </c>
      <c r="Q689">
        <v>6</v>
      </c>
      <c r="R689">
        <v>2</v>
      </c>
      <c r="S689">
        <v>5</v>
      </c>
      <c r="T689">
        <v>7</v>
      </c>
      <c r="U689">
        <v>2</v>
      </c>
      <c r="V689">
        <v>2</v>
      </c>
      <c r="W689">
        <v>3</v>
      </c>
      <c r="X689">
        <v>6</v>
      </c>
      <c r="Y689">
        <v>2020</v>
      </c>
      <c r="Z689">
        <v>4</v>
      </c>
      <c r="AA689">
        <v>7</v>
      </c>
      <c r="AE689">
        <v>1</v>
      </c>
      <c r="AF689">
        <v>2</v>
      </c>
      <c r="AG689">
        <v>2</v>
      </c>
      <c r="AH689">
        <v>1</v>
      </c>
      <c r="AN689">
        <v>1</v>
      </c>
      <c r="AO689">
        <v>2</v>
      </c>
      <c r="AP689">
        <v>1</v>
      </c>
      <c r="AT689">
        <v>1</v>
      </c>
      <c r="AY689">
        <v>1</v>
      </c>
      <c r="BD689">
        <v>1</v>
      </c>
      <c r="BE689" t="s">
        <v>61</v>
      </c>
      <c r="BF689">
        <f>VLOOKUP($C689,'TIPI Scoring'!$C$1:$AB$1213,22,FALSE)</f>
        <v>3</v>
      </c>
      <c r="BG689">
        <f>VLOOKUP($C689,'TIPI Scoring'!$C$1:$AB$1213,23,FALSE)</f>
        <v>2.5</v>
      </c>
      <c r="BH689">
        <f>VLOOKUP($C689,'TIPI Scoring'!$C$1:$AB$1213,24,FALSE)</f>
        <v>6</v>
      </c>
      <c r="BI689">
        <f>VLOOKUP($C689,'TIPI Scoring'!$C$1:$AB$1213,25,FALSE)</f>
        <v>4.5</v>
      </c>
      <c r="BJ689">
        <f>VLOOKUP($C689,'TIPI Scoring'!$C$1:$AB$1213,26,FALSE)</f>
        <v>3.5</v>
      </c>
      <c r="BK689" t="s">
        <v>1651</v>
      </c>
      <c r="BL689" t="s">
        <v>1649</v>
      </c>
      <c r="BM689" t="s">
        <v>1650</v>
      </c>
      <c r="BN689" t="s">
        <v>1651</v>
      </c>
      <c r="BO689" t="s">
        <v>1649</v>
      </c>
      <c r="BP689">
        <v>1</v>
      </c>
    </row>
    <row r="690" spans="1:68" x14ac:dyDescent="0.2">
      <c r="A690">
        <v>689</v>
      </c>
      <c r="B690" s="2">
        <v>44096.99422453704</v>
      </c>
      <c r="C690" t="s">
        <v>895</v>
      </c>
      <c r="D690">
        <v>30</v>
      </c>
      <c r="E690">
        <v>25</v>
      </c>
      <c r="F690">
        <v>2</v>
      </c>
      <c r="G690">
        <v>1</v>
      </c>
      <c r="H690">
        <v>2</v>
      </c>
      <c r="I690">
        <v>1</v>
      </c>
      <c r="J690">
        <v>1</v>
      </c>
      <c r="L690">
        <v>1</v>
      </c>
      <c r="M690">
        <v>4</v>
      </c>
      <c r="N690">
        <v>1</v>
      </c>
      <c r="O690">
        <v>7</v>
      </c>
      <c r="P690">
        <v>5</v>
      </c>
      <c r="Q690">
        <v>6</v>
      </c>
      <c r="R690">
        <v>5</v>
      </c>
      <c r="S690">
        <v>6</v>
      </c>
      <c r="T690">
        <v>1</v>
      </c>
      <c r="U690">
        <v>7</v>
      </c>
      <c r="V690">
        <v>7</v>
      </c>
      <c r="W690">
        <v>3</v>
      </c>
      <c r="X690">
        <v>2</v>
      </c>
      <c r="Y690">
        <v>2016</v>
      </c>
      <c r="Z690">
        <v>1</v>
      </c>
      <c r="AA690">
        <v>10</v>
      </c>
      <c r="AE690">
        <v>2</v>
      </c>
      <c r="AF690">
        <v>2</v>
      </c>
      <c r="AG690">
        <v>2</v>
      </c>
      <c r="AH690">
        <v>3</v>
      </c>
      <c r="AI690">
        <v>1</v>
      </c>
      <c r="AJ690">
        <v>1</v>
      </c>
      <c r="AL690">
        <v>1</v>
      </c>
      <c r="AM690">
        <v>1</v>
      </c>
      <c r="AO690">
        <v>3</v>
      </c>
      <c r="AP690">
        <v>1</v>
      </c>
      <c r="AW690">
        <v>1</v>
      </c>
      <c r="AY690">
        <v>1</v>
      </c>
      <c r="BA690">
        <v>1</v>
      </c>
      <c r="BE690" t="s">
        <v>63</v>
      </c>
      <c r="BF690">
        <f>VLOOKUP($C690,'TIPI Scoring'!$C$1:$AB$1213,22,FALSE)</f>
        <v>7</v>
      </c>
      <c r="BG690">
        <f>VLOOKUP($C690,'TIPI Scoring'!$C$1:$AB$1213,23,FALSE)</f>
        <v>5</v>
      </c>
      <c r="BH690">
        <f>VLOOKUP($C690,'TIPI Scoring'!$C$1:$AB$1213,24,FALSE)</f>
        <v>3.5</v>
      </c>
      <c r="BI690">
        <f>VLOOKUP($C690,'TIPI Scoring'!$C$1:$AB$1213,25,FALSE)</f>
        <v>3</v>
      </c>
      <c r="BJ690">
        <f>VLOOKUP($C690,'TIPI Scoring'!$C$1:$AB$1213,26,FALSE)</f>
        <v>6</v>
      </c>
      <c r="BK690" t="s">
        <v>1648</v>
      </c>
      <c r="BL690" t="s">
        <v>1651</v>
      </c>
      <c r="BM690" t="s">
        <v>1649</v>
      </c>
      <c r="BN690" t="s">
        <v>1649</v>
      </c>
      <c r="BO690" t="s">
        <v>1650</v>
      </c>
      <c r="BP690">
        <v>7</v>
      </c>
    </row>
    <row r="691" spans="1:68" x14ac:dyDescent="0.2">
      <c r="A691">
        <v>690</v>
      </c>
      <c r="B691" s="2">
        <v>44097.018287037034</v>
      </c>
      <c r="C691" t="s">
        <v>896</v>
      </c>
      <c r="D691">
        <v>29</v>
      </c>
      <c r="E691">
        <v>5</v>
      </c>
      <c r="F691">
        <v>1</v>
      </c>
      <c r="G691">
        <v>1</v>
      </c>
      <c r="H691">
        <v>2</v>
      </c>
      <c r="I691">
        <v>0</v>
      </c>
      <c r="J691">
        <v>1</v>
      </c>
      <c r="L691">
        <v>1</v>
      </c>
      <c r="M691">
        <v>1</v>
      </c>
      <c r="N691">
        <v>2</v>
      </c>
      <c r="O691">
        <v>7</v>
      </c>
      <c r="P691">
        <v>5</v>
      </c>
      <c r="Q691">
        <v>7</v>
      </c>
      <c r="R691">
        <v>3</v>
      </c>
      <c r="S691">
        <v>7</v>
      </c>
      <c r="T691">
        <v>1</v>
      </c>
      <c r="U691">
        <v>7</v>
      </c>
      <c r="V691">
        <v>1</v>
      </c>
      <c r="W691">
        <v>7</v>
      </c>
      <c r="X691">
        <v>5</v>
      </c>
      <c r="Y691">
        <v>2019</v>
      </c>
      <c r="Z691">
        <v>1</v>
      </c>
      <c r="AA691">
        <v>3</v>
      </c>
      <c r="AE691">
        <v>3</v>
      </c>
      <c r="AF691">
        <v>3</v>
      </c>
      <c r="AG691">
        <v>2</v>
      </c>
      <c r="AH691">
        <v>2</v>
      </c>
      <c r="AI691">
        <v>1</v>
      </c>
      <c r="AJ691">
        <v>1</v>
      </c>
      <c r="AK691">
        <v>1</v>
      </c>
      <c r="AM691">
        <v>1</v>
      </c>
      <c r="AO691">
        <v>4</v>
      </c>
      <c r="AU691">
        <v>1</v>
      </c>
      <c r="AV691">
        <v>1</v>
      </c>
      <c r="AX691">
        <v>1</v>
      </c>
      <c r="AZ691">
        <v>1</v>
      </c>
      <c r="BB691">
        <v>1</v>
      </c>
      <c r="BC691">
        <v>1</v>
      </c>
      <c r="BE691" t="s">
        <v>66</v>
      </c>
      <c r="BF691">
        <f>VLOOKUP($C691,'TIPI Scoring'!$C$1:$AB$1213,22,FALSE)</f>
        <v>7</v>
      </c>
      <c r="BG691">
        <f>VLOOKUP($C691,'TIPI Scoring'!$C$1:$AB$1213,23,FALSE)</f>
        <v>5</v>
      </c>
      <c r="BH691">
        <f>VLOOKUP($C691,'TIPI Scoring'!$C$1:$AB$1213,24,FALSE)</f>
        <v>7</v>
      </c>
      <c r="BI691">
        <f>VLOOKUP($C691,'TIPI Scoring'!$C$1:$AB$1213,25,FALSE)</f>
        <v>6</v>
      </c>
      <c r="BJ691">
        <f>VLOOKUP($C691,'TIPI Scoring'!$C$1:$AB$1213,26,FALSE)</f>
        <v>5</v>
      </c>
      <c r="BK691" t="s">
        <v>1648</v>
      </c>
      <c r="BL691" t="s">
        <v>1651</v>
      </c>
      <c r="BM691" t="s">
        <v>1648</v>
      </c>
      <c r="BN691" t="s">
        <v>1650</v>
      </c>
      <c r="BO691" t="s">
        <v>1651</v>
      </c>
      <c r="BP691">
        <v>4</v>
      </c>
    </row>
    <row r="692" spans="1:68" x14ac:dyDescent="0.2">
      <c r="A692">
        <v>691</v>
      </c>
      <c r="B692" s="2">
        <v>44097.035567129627</v>
      </c>
      <c r="C692" t="s">
        <v>897</v>
      </c>
      <c r="D692">
        <v>38</v>
      </c>
      <c r="E692">
        <v>17</v>
      </c>
      <c r="F692">
        <v>1</v>
      </c>
      <c r="G692">
        <v>1</v>
      </c>
      <c r="H692">
        <v>1</v>
      </c>
      <c r="I692">
        <v>1</v>
      </c>
      <c r="J692">
        <v>1</v>
      </c>
      <c r="L692">
        <v>1</v>
      </c>
      <c r="M692">
        <v>5</v>
      </c>
      <c r="N692">
        <v>1</v>
      </c>
      <c r="O692">
        <v>6</v>
      </c>
      <c r="P692">
        <v>3</v>
      </c>
      <c r="Q692">
        <v>2</v>
      </c>
      <c r="R692">
        <v>5</v>
      </c>
      <c r="S692">
        <v>5</v>
      </c>
      <c r="T692">
        <v>2</v>
      </c>
      <c r="U692">
        <v>7</v>
      </c>
      <c r="V692">
        <v>4</v>
      </c>
      <c r="W692">
        <v>5</v>
      </c>
      <c r="X692">
        <v>5</v>
      </c>
      <c r="Y692">
        <v>2015</v>
      </c>
      <c r="Z692">
        <v>1</v>
      </c>
      <c r="AA692">
        <v>10</v>
      </c>
      <c r="AE692">
        <v>1</v>
      </c>
      <c r="AF692">
        <v>2</v>
      </c>
      <c r="AG692">
        <v>1</v>
      </c>
      <c r="AH692">
        <v>2</v>
      </c>
      <c r="AJ692">
        <v>1</v>
      </c>
      <c r="AL692">
        <v>1</v>
      </c>
      <c r="AO692">
        <v>2</v>
      </c>
      <c r="AP692">
        <v>1</v>
      </c>
      <c r="AT692">
        <v>1</v>
      </c>
      <c r="AX692">
        <v>1</v>
      </c>
      <c r="BA692">
        <v>1</v>
      </c>
      <c r="BB692">
        <v>1</v>
      </c>
      <c r="BE692" t="s">
        <v>61</v>
      </c>
      <c r="BF692">
        <f>VLOOKUP($C692,'TIPI Scoring'!$C$1:$AB$1213,22,FALSE)</f>
        <v>6</v>
      </c>
      <c r="BG692">
        <f>VLOOKUP($C692,'TIPI Scoring'!$C$1:$AB$1213,23,FALSE)</f>
        <v>6</v>
      </c>
      <c r="BH692">
        <f>VLOOKUP($C692,'TIPI Scoring'!$C$1:$AB$1213,24,FALSE)</f>
        <v>3</v>
      </c>
      <c r="BI692">
        <f>VLOOKUP($C692,'TIPI Scoring'!$C$1:$AB$1213,25,FALSE)</f>
        <v>4</v>
      </c>
      <c r="BJ692">
        <f>VLOOKUP($C692,'TIPI Scoring'!$C$1:$AB$1213,26,FALSE)</f>
        <v>4</v>
      </c>
      <c r="BK692" t="s">
        <v>1648</v>
      </c>
      <c r="BL692" t="s">
        <v>1650</v>
      </c>
      <c r="BM692" t="s">
        <v>1649</v>
      </c>
      <c r="BN692" t="s">
        <v>1651</v>
      </c>
      <c r="BO692" t="s">
        <v>1649</v>
      </c>
      <c r="BP692">
        <v>7</v>
      </c>
    </row>
    <row r="693" spans="1:68" x14ac:dyDescent="0.2">
      <c r="A693">
        <v>692</v>
      </c>
      <c r="B693" s="2">
        <v>44097.040775462963</v>
      </c>
      <c r="C693" t="s">
        <v>898</v>
      </c>
      <c r="D693">
        <v>68</v>
      </c>
      <c r="E693">
        <v>30</v>
      </c>
      <c r="F693">
        <v>1</v>
      </c>
      <c r="G693">
        <v>1</v>
      </c>
      <c r="H693">
        <v>2</v>
      </c>
      <c r="I693">
        <v>0</v>
      </c>
      <c r="J693">
        <v>3</v>
      </c>
      <c r="L693">
        <v>2</v>
      </c>
      <c r="M693">
        <v>25</v>
      </c>
      <c r="N693">
        <v>2</v>
      </c>
      <c r="O693">
        <v>6</v>
      </c>
      <c r="P693">
        <v>2</v>
      </c>
      <c r="Q693">
        <v>6</v>
      </c>
      <c r="R693">
        <v>1</v>
      </c>
      <c r="S693">
        <v>6</v>
      </c>
      <c r="T693">
        <v>1</v>
      </c>
      <c r="U693">
        <v>1</v>
      </c>
      <c r="V693">
        <v>1</v>
      </c>
      <c r="W693">
        <v>6</v>
      </c>
      <c r="X693">
        <v>2</v>
      </c>
      <c r="Y693">
        <v>1990</v>
      </c>
      <c r="Z693">
        <v>2</v>
      </c>
      <c r="AA693">
        <v>12</v>
      </c>
      <c r="AC693" t="s">
        <v>899</v>
      </c>
      <c r="AE693">
        <v>2</v>
      </c>
      <c r="AF693">
        <v>2</v>
      </c>
      <c r="AG693">
        <v>1</v>
      </c>
      <c r="AH693">
        <v>3</v>
      </c>
      <c r="AN693">
        <v>1</v>
      </c>
      <c r="AO693">
        <v>6</v>
      </c>
      <c r="AQ693">
        <v>1</v>
      </c>
      <c r="AR693">
        <v>1</v>
      </c>
      <c r="AS693">
        <v>1</v>
      </c>
      <c r="BB693">
        <v>1</v>
      </c>
      <c r="BE693" t="s">
        <v>58</v>
      </c>
      <c r="BF693">
        <f>VLOOKUP($C693,'TIPI Scoring'!$C$1:$AB$1213,22,FALSE)</f>
        <v>6.5</v>
      </c>
      <c r="BG693">
        <f>VLOOKUP($C693,'TIPI Scoring'!$C$1:$AB$1213,23,FALSE)</f>
        <v>3.5</v>
      </c>
      <c r="BH693">
        <f>VLOOKUP($C693,'TIPI Scoring'!$C$1:$AB$1213,24,FALSE)</f>
        <v>6.5</v>
      </c>
      <c r="BI693">
        <f>VLOOKUP($C693,'TIPI Scoring'!$C$1:$AB$1213,25,FALSE)</f>
        <v>6.5</v>
      </c>
      <c r="BJ693">
        <f>VLOOKUP($C693,'TIPI Scoring'!$C$1:$AB$1213,26,FALSE)</f>
        <v>6</v>
      </c>
      <c r="BK693" t="s">
        <v>1648</v>
      </c>
      <c r="BL693" t="s">
        <v>1649</v>
      </c>
      <c r="BM693" t="s">
        <v>1650</v>
      </c>
      <c r="BN693" t="s">
        <v>1648</v>
      </c>
      <c r="BO693" t="s">
        <v>1650</v>
      </c>
      <c r="BP693">
        <v>4</v>
      </c>
    </row>
    <row r="694" spans="1:68" x14ac:dyDescent="0.2">
      <c r="A694">
        <v>693</v>
      </c>
      <c r="B694" s="2">
        <v>44097.113391203704</v>
      </c>
      <c r="C694" t="s">
        <v>900</v>
      </c>
      <c r="D694">
        <v>39</v>
      </c>
      <c r="E694">
        <v>5</v>
      </c>
      <c r="F694">
        <v>1</v>
      </c>
      <c r="G694">
        <v>1</v>
      </c>
      <c r="H694">
        <v>2</v>
      </c>
      <c r="I694">
        <v>0</v>
      </c>
      <c r="J694">
        <v>2</v>
      </c>
      <c r="L694">
        <v>1</v>
      </c>
      <c r="M694">
        <v>5</v>
      </c>
      <c r="N694">
        <v>1</v>
      </c>
      <c r="O694">
        <v>5</v>
      </c>
      <c r="P694">
        <v>1</v>
      </c>
      <c r="Q694">
        <v>6</v>
      </c>
      <c r="R694">
        <v>2</v>
      </c>
      <c r="S694">
        <v>5</v>
      </c>
      <c r="T694">
        <v>1</v>
      </c>
      <c r="U694">
        <v>6</v>
      </c>
      <c r="V694">
        <v>1</v>
      </c>
      <c r="W694">
        <v>6</v>
      </c>
      <c r="X694">
        <v>5</v>
      </c>
      <c r="Y694">
        <v>2015</v>
      </c>
      <c r="Z694">
        <v>1</v>
      </c>
      <c r="AA694">
        <v>1</v>
      </c>
      <c r="AE694">
        <v>2</v>
      </c>
      <c r="AF694">
        <v>2</v>
      </c>
      <c r="AG694">
        <v>2</v>
      </c>
      <c r="AH694">
        <v>2</v>
      </c>
      <c r="AK694">
        <v>1</v>
      </c>
      <c r="AO694">
        <v>4</v>
      </c>
      <c r="AQ694">
        <v>1</v>
      </c>
      <c r="AU694">
        <v>1</v>
      </c>
      <c r="AW694">
        <v>1</v>
      </c>
      <c r="BB694">
        <v>1</v>
      </c>
      <c r="BE694" t="s">
        <v>66</v>
      </c>
      <c r="BF694">
        <f>VLOOKUP($C694,'TIPI Scoring'!$C$1:$AB$1213,22,FALSE)</f>
        <v>6</v>
      </c>
      <c r="BG694">
        <f>VLOOKUP($C694,'TIPI Scoring'!$C$1:$AB$1213,23,FALSE)</f>
        <v>6.5</v>
      </c>
      <c r="BH694">
        <f>VLOOKUP($C694,'TIPI Scoring'!$C$1:$AB$1213,24,FALSE)</f>
        <v>6.5</v>
      </c>
      <c r="BI694">
        <f>VLOOKUP($C694,'TIPI Scoring'!$C$1:$AB$1213,25,FALSE)</f>
        <v>6</v>
      </c>
      <c r="BJ694">
        <f>VLOOKUP($C694,'TIPI Scoring'!$C$1:$AB$1213,26,FALSE)</f>
        <v>4</v>
      </c>
      <c r="BK694" t="s">
        <v>1648</v>
      </c>
      <c r="BL694" t="s">
        <v>1648</v>
      </c>
      <c r="BM694" t="s">
        <v>1650</v>
      </c>
      <c r="BN694" t="s">
        <v>1650</v>
      </c>
      <c r="BO694" t="s">
        <v>1649</v>
      </c>
      <c r="BP694">
        <v>4</v>
      </c>
    </row>
    <row r="695" spans="1:68" x14ac:dyDescent="0.2">
      <c r="A695">
        <v>694</v>
      </c>
      <c r="B695" s="2">
        <v>44097.119768518518</v>
      </c>
      <c r="C695" t="s">
        <v>901</v>
      </c>
      <c r="D695">
        <v>37</v>
      </c>
      <c r="E695">
        <v>20</v>
      </c>
      <c r="F695">
        <v>1</v>
      </c>
      <c r="G695">
        <v>1</v>
      </c>
      <c r="H695">
        <v>2</v>
      </c>
      <c r="I695">
        <v>0</v>
      </c>
      <c r="J695">
        <v>1</v>
      </c>
      <c r="L695">
        <v>1</v>
      </c>
      <c r="M695">
        <v>10</v>
      </c>
      <c r="N695">
        <v>2</v>
      </c>
      <c r="O695">
        <v>2</v>
      </c>
      <c r="P695">
        <v>2</v>
      </c>
      <c r="Q695">
        <v>7</v>
      </c>
      <c r="R695">
        <v>2</v>
      </c>
      <c r="S695">
        <v>6</v>
      </c>
      <c r="T695">
        <v>6</v>
      </c>
      <c r="U695">
        <v>5</v>
      </c>
      <c r="V695">
        <v>1</v>
      </c>
      <c r="W695">
        <v>6</v>
      </c>
      <c r="X695">
        <v>1</v>
      </c>
      <c r="Y695">
        <v>2010</v>
      </c>
      <c r="Z695">
        <v>1</v>
      </c>
      <c r="AA695">
        <v>1</v>
      </c>
      <c r="AE695">
        <v>2</v>
      </c>
      <c r="AF695">
        <v>3</v>
      </c>
      <c r="AG695">
        <v>3</v>
      </c>
      <c r="AH695">
        <v>2</v>
      </c>
      <c r="AJ695">
        <v>1</v>
      </c>
      <c r="AO695">
        <v>2</v>
      </c>
      <c r="AP695">
        <v>1</v>
      </c>
      <c r="AT695">
        <v>1</v>
      </c>
      <c r="AU695">
        <v>1</v>
      </c>
      <c r="AZ695">
        <v>1</v>
      </c>
      <c r="BA695">
        <v>1</v>
      </c>
      <c r="BC695">
        <v>1</v>
      </c>
      <c r="BE695" t="s">
        <v>61</v>
      </c>
      <c r="BF695">
        <f>VLOOKUP($C695,'TIPI Scoring'!$C$1:$AB$1213,22,FALSE)</f>
        <v>2</v>
      </c>
      <c r="BG695">
        <f>VLOOKUP($C695,'TIPI Scoring'!$C$1:$AB$1213,23,FALSE)</f>
        <v>5.5</v>
      </c>
      <c r="BH695">
        <f>VLOOKUP($C695,'TIPI Scoring'!$C$1:$AB$1213,24,FALSE)</f>
        <v>7</v>
      </c>
      <c r="BI695">
        <f>VLOOKUP($C695,'TIPI Scoring'!$C$1:$AB$1213,25,FALSE)</f>
        <v>6</v>
      </c>
      <c r="BJ695">
        <f>VLOOKUP($C695,'TIPI Scoring'!$C$1:$AB$1213,26,FALSE)</f>
        <v>6.5</v>
      </c>
      <c r="BK695" t="s">
        <v>1649</v>
      </c>
      <c r="BL695" t="s">
        <v>1650</v>
      </c>
      <c r="BM695" t="s">
        <v>1648</v>
      </c>
      <c r="BN695" t="s">
        <v>1650</v>
      </c>
      <c r="BO695" t="s">
        <v>1648</v>
      </c>
      <c r="BP695">
        <v>8</v>
      </c>
    </row>
    <row r="696" spans="1:68" x14ac:dyDescent="0.2">
      <c r="A696">
        <v>695</v>
      </c>
      <c r="B696" s="2">
        <v>44097.143692129626</v>
      </c>
      <c r="C696" t="s">
        <v>902</v>
      </c>
      <c r="D696">
        <v>36</v>
      </c>
      <c r="E696">
        <v>5</v>
      </c>
      <c r="F696">
        <v>1</v>
      </c>
      <c r="G696">
        <v>1</v>
      </c>
      <c r="H696">
        <v>3</v>
      </c>
      <c r="I696">
        <v>3</v>
      </c>
      <c r="J696">
        <v>1</v>
      </c>
      <c r="L696">
        <v>1</v>
      </c>
      <c r="M696">
        <v>1</v>
      </c>
      <c r="N696">
        <v>1</v>
      </c>
      <c r="O696">
        <v>7</v>
      </c>
      <c r="P696">
        <v>1</v>
      </c>
      <c r="Q696">
        <v>7</v>
      </c>
      <c r="R696">
        <v>1</v>
      </c>
      <c r="S696">
        <v>7</v>
      </c>
      <c r="T696">
        <v>7</v>
      </c>
      <c r="U696">
        <v>7</v>
      </c>
      <c r="V696">
        <v>1</v>
      </c>
      <c r="W696">
        <v>7</v>
      </c>
      <c r="X696">
        <v>1</v>
      </c>
      <c r="Y696">
        <v>2019</v>
      </c>
      <c r="Z696">
        <v>1</v>
      </c>
      <c r="AA696">
        <v>1</v>
      </c>
      <c r="AE696">
        <v>1</v>
      </c>
      <c r="AF696">
        <v>1</v>
      </c>
      <c r="AG696">
        <v>1</v>
      </c>
      <c r="AH696">
        <v>1</v>
      </c>
      <c r="AI696">
        <v>1</v>
      </c>
      <c r="AJ696">
        <v>1</v>
      </c>
      <c r="AM696">
        <v>1</v>
      </c>
      <c r="AO696">
        <v>1</v>
      </c>
      <c r="AP696">
        <v>1</v>
      </c>
      <c r="AQ696">
        <v>1</v>
      </c>
      <c r="AS696">
        <v>1</v>
      </c>
      <c r="AZ696">
        <v>1</v>
      </c>
      <c r="BA696">
        <v>1</v>
      </c>
      <c r="BB696">
        <v>1</v>
      </c>
      <c r="BC696">
        <v>1</v>
      </c>
      <c r="BE696" t="s">
        <v>66</v>
      </c>
      <c r="BF696">
        <f>VLOOKUP($C696,'TIPI Scoring'!$C$1:$AB$1213,22,FALSE)</f>
        <v>4</v>
      </c>
      <c r="BG696">
        <f>VLOOKUP($C696,'TIPI Scoring'!$C$1:$AB$1213,23,FALSE)</f>
        <v>7</v>
      </c>
      <c r="BH696">
        <f>VLOOKUP($C696,'TIPI Scoring'!$C$1:$AB$1213,24,FALSE)</f>
        <v>7</v>
      </c>
      <c r="BI696">
        <f>VLOOKUP($C696,'TIPI Scoring'!$C$1:$AB$1213,25,FALSE)</f>
        <v>7</v>
      </c>
      <c r="BJ696">
        <f>VLOOKUP($C696,'TIPI Scoring'!$C$1:$AB$1213,26,FALSE)</f>
        <v>7</v>
      </c>
      <c r="BK696" t="s">
        <v>1651</v>
      </c>
      <c r="BL696" t="s">
        <v>1648</v>
      </c>
      <c r="BM696" t="s">
        <v>1648</v>
      </c>
      <c r="BN696" t="s">
        <v>1648</v>
      </c>
      <c r="BO696" t="s">
        <v>1648</v>
      </c>
      <c r="BP696">
        <v>8</v>
      </c>
    </row>
    <row r="697" spans="1:68" x14ac:dyDescent="0.2">
      <c r="A697">
        <v>696</v>
      </c>
      <c r="B697" s="2">
        <v>44097.161111111112</v>
      </c>
      <c r="C697" t="s">
        <v>903</v>
      </c>
      <c r="D697">
        <v>22</v>
      </c>
      <c r="E697">
        <v>2</v>
      </c>
      <c r="F697">
        <v>1</v>
      </c>
      <c r="G697">
        <v>1</v>
      </c>
      <c r="H697">
        <v>1</v>
      </c>
      <c r="I697">
        <v>1</v>
      </c>
      <c r="J697">
        <v>3</v>
      </c>
      <c r="L697">
        <v>1</v>
      </c>
      <c r="M697">
        <v>0</v>
      </c>
      <c r="N697">
        <v>1</v>
      </c>
      <c r="O697">
        <v>5</v>
      </c>
      <c r="P697">
        <v>5</v>
      </c>
      <c r="Q697">
        <v>5</v>
      </c>
      <c r="R697">
        <v>3</v>
      </c>
      <c r="S697">
        <v>6</v>
      </c>
      <c r="T697">
        <v>3</v>
      </c>
      <c r="U697">
        <v>5</v>
      </c>
      <c r="V697">
        <v>5</v>
      </c>
      <c r="W697">
        <v>5</v>
      </c>
      <c r="X697">
        <v>6</v>
      </c>
      <c r="Y697">
        <v>1990</v>
      </c>
      <c r="Z697">
        <v>2</v>
      </c>
      <c r="AA697">
        <v>4</v>
      </c>
      <c r="AE697">
        <v>1</v>
      </c>
      <c r="AF697">
        <v>1</v>
      </c>
      <c r="AG697">
        <v>1</v>
      </c>
      <c r="AH697">
        <v>1</v>
      </c>
      <c r="AL697">
        <v>1</v>
      </c>
      <c r="AO697">
        <v>3</v>
      </c>
      <c r="AR697">
        <v>1</v>
      </c>
      <c r="BB697">
        <v>1</v>
      </c>
      <c r="BE697" t="s">
        <v>66</v>
      </c>
      <c r="BF697">
        <f>VLOOKUP($C697,'TIPI Scoring'!$C$1:$AB$1213,22,FALSE)</f>
        <v>5</v>
      </c>
      <c r="BG697">
        <f>VLOOKUP($C697,'TIPI Scoring'!$C$1:$AB$1213,23,FALSE)</f>
        <v>4</v>
      </c>
      <c r="BH697">
        <f>VLOOKUP($C697,'TIPI Scoring'!$C$1:$AB$1213,24,FALSE)</f>
        <v>4</v>
      </c>
      <c r="BI697">
        <f>VLOOKUP($C697,'TIPI Scoring'!$C$1:$AB$1213,25,FALSE)</f>
        <v>5</v>
      </c>
      <c r="BJ697">
        <f>VLOOKUP($C697,'TIPI Scoring'!$C$1:$AB$1213,26,FALSE)</f>
        <v>4</v>
      </c>
      <c r="BK697" t="s">
        <v>1650</v>
      </c>
      <c r="BL697" t="s">
        <v>1649</v>
      </c>
      <c r="BM697" t="s">
        <v>1649</v>
      </c>
      <c r="BN697" t="s">
        <v>1650</v>
      </c>
      <c r="BO697" t="s">
        <v>1649</v>
      </c>
      <c r="BP697">
        <v>1</v>
      </c>
    </row>
    <row r="698" spans="1:68" x14ac:dyDescent="0.2">
      <c r="A698">
        <v>697</v>
      </c>
      <c r="B698" s="2">
        <v>44097.193298611113</v>
      </c>
      <c r="C698" t="s">
        <v>904</v>
      </c>
      <c r="D698">
        <v>43</v>
      </c>
      <c r="E698">
        <v>5</v>
      </c>
      <c r="F698">
        <v>1</v>
      </c>
      <c r="G698">
        <v>1</v>
      </c>
      <c r="H698">
        <v>2</v>
      </c>
      <c r="I698">
        <v>2</v>
      </c>
      <c r="J698">
        <v>1</v>
      </c>
      <c r="L698">
        <v>1</v>
      </c>
      <c r="M698">
        <v>5</v>
      </c>
      <c r="N698">
        <v>1</v>
      </c>
      <c r="O698">
        <v>6</v>
      </c>
      <c r="P698">
        <v>5</v>
      </c>
      <c r="Q698">
        <v>7</v>
      </c>
      <c r="R698">
        <v>6</v>
      </c>
      <c r="S698">
        <v>6</v>
      </c>
      <c r="T698">
        <v>6</v>
      </c>
      <c r="U698">
        <v>7</v>
      </c>
      <c r="V698">
        <v>6</v>
      </c>
      <c r="W698">
        <v>7</v>
      </c>
      <c r="X698">
        <v>7</v>
      </c>
      <c r="Y698">
        <v>2018</v>
      </c>
      <c r="Z698">
        <v>1</v>
      </c>
      <c r="AA698">
        <v>1</v>
      </c>
      <c r="AE698">
        <v>1</v>
      </c>
      <c r="AF698">
        <v>1</v>
      </c>
      <c r="AG698">
        <v>1</v>
      </c>
      <c r="AH698">
        <v>1</v>
      </c>
      <c r="AJ698">
        <v>1</v>
      </c>
      <c r="AL698">
        <v>1</v>
      </c>
      <c r="AO698">
        <v>4</v>
      </c>
      <c r="AQ698">
        <v>1</v>
      </c>
      <c r="AZ698">
        <v>1</v>
      </c>
      <c r="BE698" t="s">
        <v>66</v>
      </c>
      <c r="BF698">
        <f>VLOOKUP($C698,'TIPI Scoring'!$C$1:$AB$1213,22,FALSE)</f>
        <v>4</v>
      </c>
      <c r="BG698">
        <f>VLOOKUP($C698,'TIPI Scoring'!$C$1:$AB$1213,23,FALSE)</f>
        <v>5</v>
      </c>
      <c r="BH698">
        <f>VLOOKUP($C698,'TIPI Scoring'!$C$1:$AB$1213,24,FALSE)</f>
        <v>4.5</v>
      </c>
      <c r="BI698">
        <f>VLOOKUP($C698,'TIPI Scoring'!$C$1:$AB$1213,25,FALSE)</f>
        <v>4.5</v>
      </c>
      <c r="BJ698">
        <f>VLOOKUP($C698,'TIPI Scoring'!$C$1:$AB$1213,26,FALSE)</f>
        <v>3.5</v>
      </c>
      <c r="BK698" t="s">
        <v>1651</v>
      </c>
      <c r="BL698" t="s">
        <v>1651</v>
      </c>
      <c r="BM698" t="s">
        <v>1651</v>
      </c>
      <c r="BN698" t="s">
        <v>1651</v>
      </c>
      <c r="BO698" t="s">
        <v>1649</v>
      </c>
      <c r="BP698">
        <v>1</v>
      </c>
    </row>
    <row r="699" spans="1:68" x14ac:dyDescent="0.2">
      <c r="A699">
        <v>698</v>
      </c>
      <c r="B699" s="2">
        <v>44097.229594907411</v>
      </c>
      <c r="C699" t="s">
        <v>905</v>
      </c>
      <c r="D699">
        <v>28</v>
      </c>
      <c r="E699">
        <v>43</v>
      </c>
      <c r="F699">
        <v>1</v>
      </c>
      <c r="G699">
        <v>1</v>
      </c>
      <c r="H699">
        <v>2</v>
      </c>
      <c r="I699">
        <v>1</v>
      </c>
      <c r="J699">
        <v>1</v>
      </c>
      <c r="L699">
        <v>1</v>
      </c>
      <c r="M699">
        <v>5</v>
      </c>
      <c r="N699">
        <v>1</v>
      </c>
      <c r="O699">
        <v>5</v>
      </c>
      <c r="P699">
        <v>6</v>
      </c>
      <c r="Q699">
        <v>5</v>
      </c>
      <c r="R699">
        <v>2</v>
      </c>
      <c r="S699">
        <v>5</v>
      </c>
      <c r="T699">
        <v>3</v>
      </c>
      <c r="U699">
        <v>5</v>
      </c>
      <c r="V699">
        <v>3</v>
      </c>
      <c r="W699">
        <v>7</v>
      </c>
      <c r="X699">
        <v>2</v>
      </c>
      <c r="Y699">
        <v>2016</v>
      </c>
      <c r="Z699">
        <v>1</v>
      </c>
      <c r="AA699">
        <v>4</v>
      </c>
      <c r="AE699">
        <v>2</v>
      </c>
      <c r="AF699">
        <v>2</v>
      </c>
      <c r="AG699">
        <v>1</v>
      </c>
      <c r="AH699">
        <v>2</v>
      </c>
      <c r="AJ699">
        <v>1</v>
      </c>
      <c r="AO699">
        <v>1</v>
      </c>
      <c r="AP699">
        <v>1</v>
      </c>
      <c r="AR699">
        <v>1</v>
      </c>
      <c r="AW699">
        <v>1</v>
      </c>
      <c r="AZ699">
        <v>1</v>
      </c>
      <c r="BA699">
        <v>1</v>
      </c>
      <c r="BB699">
        <v>1</v>
      </c>
      <c r="BE699" t="s">
        <v>61</v>
      </c>
      <c r="BF699">
        <f>VLOOKUP($C699,'TIPI Scoring'!$C$1:$AB$1213,22,FALSE)</f>
        <v>5</v>
      </c>
      <c r="BG699">
        <f>VLOOKUP($C699,'TIPI Scoring'!$C$1:$AB$1213,23,FALSE)</f>
        <v>3.5</v>
      </c>
      <c r="BH699">
        <f>VLOOKUP($C699,'TIPI Scoring'!$C$1:$AB$1213,24,FALSE)</f>
        <v>5</v>
      </c>
      <c r="BI699">
        <f>VLOOKUP($C699,'TIPI Scoring'!$C$1:$AB$1213,25,FALSE)</f>
        <v>6.5</v>
      </c>
      <c r="BJ699">
        <f>VLOOKUP($C699,'TIPI Scoring'!$C$1:$AB$1213,26,FALSE)</f>
        <v>5.5</v>
      </c>
      <c r="BK699" t="s">
        <v>1650</v>
      </c>
      <c r="BL699" t="s">
        <v>1649</v>
      </c>
      <c r="BM699" t="s">
        <v>1651</v>
      </c>
      <c r="BN699" t="s">
        <v>1648</v>
      </c>
      <c r="BO699" t="s">
        <v>1650</v>
      </c>
      <c r="BP699">
        <v>3</v>
      </c>
    </row>
    <row r="700" spans="1:68" x14ac:dyDescent="0.2">
      <c r="A700">
        <v>699</v>
      </c>
      <c r="B700" s="2">
        <v>44097.236145833333</v>
      </c>
      <c r="C700" t="s">
        <v>906</v>
      </c>
      <c r="D700">
        <v>24</v>
      </c>
      <c r="E700">
        <v>32</v>
      </c>
      <c r="F700">
        <v>1</v>
      </c>
      <c r="G700">
        <v>1</v>
      </c>
      <c r="H700">
        <v>1</v>
      </c>
      <c r="I700">
        <v>0</v>
      </c>
      <c r="J700">
        <v>2</v>
      </c>
      <c r="L700">
        <v>1</v>
      </c>
      <c r="M700">
        <v>0</v>
      </c>
      <c r="N700">
        <v>2</v>
      </c>
      <c r="O700">
        <v>3</v>
      </c>
      <c r="P700">
        <v>3</v>
      </c>
      <c r="Q700">
        <v>7</v>
      </c>
      <c r="R700">
        <v>2</v>
      </c>
      <c r="S700">
        <v>5</v>
      </c>
      <c r="T700">
        <v>3</v>
      </c>
      <c r="U700">
        <v>2</v>
      </c>
      <c r="V700">
        <v>1</v>
      </c>
      <c r="W700">
        <v>2</v>
      </c>
      <c r="X700">
        <v>1</v>
      </c>
      <c r="Y700">
        <v>2018</v>
      </c>
      <c r="Z700">
        <v>1</v>
      </c>
      <c r="AA700">
        <v>1</v>
      </c>
      <c r="AE700">
        <v>2</v>
      </c>
      <c r="AF700">
        <v>1</v>
      </c>
      <c r="AG700">
        <v>1</v>
      </c>
      <c r="AH700">
        <v>2</v>
      </c>
      <c r="AJ700">
        <v>1</v>
      </c>
      <c r="AO700">
        <v>2</v>
      </c>
      <c r="AQ700">
        <v>1</v>
      </c>
      <c r="AZ700">
        <v>1</v>
      </c>
      <c r="BE700" t="s">
        <v>58</v>
      </c>
      <c r="BF700">
        <f>VLOOKUP($C700,'TIPI Scoring'!$C$1:$AB$1213,22,FALSE)</f>
        <v>4</v>
      </c>
      <c r="BG700">
        <f>VLOOKUP($C700,'TIPI Scoring'!$C$1:$AB$1213,23,FALSE)</f>
        <v>3.5</v>
      </c>
      <c r="BH700">
        <f>VLOOKUP($C700,'TIPI Scoring'!$C$1:$AB$1213,24,FALSE)</f>
        <v>7</v>
      </c>
      <c r="BI700">
        <f>VLOOKUP($C700,'TIPI Scoring'!$C$1:$AB$1213,25,FALSE)</f>
        <v>4</v>
      </c>
      <c r="BJ700">
        <f>VLOOKUP($C700,'TIPI Scoring'!$C$1:$AB$1213,26,FALSE)</f>
        <v>6</v>
      </c>
      <c r="BK700" t="s">
        <v>1651</v>
      </c>
      <c r="BL700" t="s">
        <v>1649</v>
      </c>
      <c r="BM700" t="s">
        <v>1648</v>
      </c>
      <c r="BN700" t="s">
        <v>1651</v>
      </c>
      <c r="BO700" t="s">
        <v>1650</v>
      </c>
      <c r="BP700">
        <v>3</v>
      </c>
    </row>
    <row r="701" spans="1:68" x14ac:dyDescent="0.2">
      <c r="A701">
        <v>700</v>
      </c>
      <c r="B701" s="2">
        <v>44097.23678240741</v>
      </c>
      <c r="C701" t="s">
        <v>907</v>
      </c>
      <c r="D701">
        <v>35</v>
      </c>
      <c r="E701">
        <v>13</v>
      </c>
      <c r="F701">
        <v>1</v>
      </c>
      <c r="G701">
        <v>1</v>
      </c>
      <c r="H701">
        <v>2</v>
      </c>
      <c r="I701">
        <v>2</v>
      </c>
      <c r="J701">
        <v>1</v>
      </c>
      <c r="L701">
        <v>2</v>
      </c>
      <c r="M701">
        <v>2</v>
      </c>
      <c r="N701">
        <v>1</v>
      </c>
      <c r="O701">
        <v>7</v>
      </c>
      <c r="P701">
        <v>2</v>
      </c>
      <c r="Q701">
        <v>7</v>
      </c>
      <c r="R701">
        <v>2</v>
      </c>
      <c r="S701">
        <v>6</v>
      </c>
      <c r="T701">
        <v>7</v>
      </c>
      <c r="U701">
        <v>6</v>
      </c>
      <c r="V701">
        <v>1</v>
      </c>
      <c r="W701">
        <v>6</v>
      </c>
      <c r="X701">
        <v>3</v>
      </c>
      <c r="Y701">
        <v>2017</v>
      </c>
      <c r="Z701">
        <v>2</v>
      </c>
      <c r="AA701">
        <v>9</v>
      </c>
      <c r="AE701">
        <v>1</v>
      </c>
      <c r="AF701">
        <v>1</v>
      </c>
      <c r="AG701">
        <v>1</v>
      </c>
      <c r="AH701">
        <v>2</v>
      </c>
      <c r="AI701">
        <v>1</v>
      </c>
      <c r="AJ701">
        <v>1</v>
      </c>
      <c r="AM701">
        <v>1</v>
      </c>
      <c r="AO701">
        <v>2</v>
      </c>
      <c r="AR701">
        <v>1</v>
      </c>
      <c r="AZ701">
        <v>1</v>
      </c>
      <c r="BA701">
        <v>1</v>
      </c>
      <c r="BE701" t="s">
        <v>63</v>
      </c>
      <c r="BF701">
        <f>VLOOKUP($C701,'TIPI Scoring'!$C$1:$AB$1213,22,FALSE)</f>
        <v>4</v>
      </c>
      <c r="BG701">
        <f>VLOOKUP($C701,'TIPI Scoring'!$C$1:$AB$1213,23,FALSE)</f>
        <v>6</v>
      </c>
      <c r="BH701">
        <f>VLOOKUP($C701,'TIPI Scoring'!$C$1:$AB$1213,24,FALSE)</f>
        <v>7</v>
      </c>
      <c r="BI701">
        <f>VLOOKUP($C701,'TIPI Scoring'!$C$1:$AB$1213,25,FALSE)</f>
        <v>6</v>
      </c>
      <c r="BJ701">
        <f>VLOOKUP($C701,'TIPI Scoring'!$C$1:$AB$1213,26,FALSE)</f>
        <v>5.5</v>
      </c>
      <c r="BK701" t="s">
        <v>1651</v>
      </c>
      <c r="BL701" t="s">
        <v>1650</v>
      </c>
      <c r="BM701" t="s">
        <v>1648</v>
      </c>
      <c r="BN701" t="s">
        <v>1650</v>
      </c>
      <c r="BO701" t="s">
        <v>1650</v>
      </c>
      <c r="BP701">
        <v>8</v>
      </c>
    </row>
    <row r="702" spans="1:68" x14ac:dyDescent="0.2">
      <c r="A702">
        <v>701</v>
      </c>
      <c r="B702" s="2">
        <v>44097.25037037037</v>
      </c>
      <c r="C702" t="s">
        <v>908</v>
      </c>
      <c r="D702">
        <v>47</v>
      </c>
      <c r="E702">
        <v>47</v>
      </c>
      <c r="F702">
        <v>1</v>
      </c>
      <c r="G702">
        <v>1</v>
      </c>
      <c r="H702">
        <v>3</v>
      </c>
      <c r="I702">
        <v>1</v>
      </c>
      <c r="J702">
        <v>1</v>
      </c>
      <c r="L702">
        <v>1</v>
      </c>
      <c r="M702">
        <v>5</v>
      </c>
      <c r="N702">
        <v>1</v>
      </c>
      <c r="O702">
        <v>6</v>
      </c>
      <c r="P702">
        <v>7</v>
      </c>
      <c r="Q702">
        <v>5</v>
      </c>
      <c r="R702">
        <v>7</v>
      </c>
      <c r="S702">
        <v>6</v>
      </c>
      <c r="T702">
        <v>7</v>
      </c>
      <c r="U702">
        <v>6</v>
      </c>
      <c r="V702">
        <v>7</v>
      </c>
      <c r="W702">
        <v>5</v>
      </c>
      <c r="X702">
        <v>6</v>
      </c>
      <c r="Y702">
        <v>2005</v>
      </c>
      <c r="Z702">
        <v>1</v>
      </c>
      <c r="AA702">
        <v>1</v>
      </c>
      <c r="AE702">
        <v>1</v>
      </c>
      <c r="AF702">
        <v>1</v>
      </c>
      <c r="AG702">
        <v>1</v>
      </c>
      <c r="AH702">
        <v>1</v>
      </c>
      <c r="AI702">
        <v>1</v>
      </c>
      <c r="AO702">
        <v>1</v>
      </c>
      <c r="AT702">
        <v>1</v>
      </c>
      <c r="AZ702">
        <v>1</v>
      </c>
      <c r="BE702" t="s">
        <v>66</v>
      </c>
      <c r="BF702">
        <f>VLOOKUP($C702,'TIPI Scoring'!$C$1:$AB$1213,22,FALSE)</f>
        <v>3.5</v>
      </c>
      <c r="BG702">
        <f>VLOOKUP($C702,'TIPI Scoring'!$C$1:$AB$1213,23,FALSE)</f>
        <v>3.5</v>
      </c>
      <c r="BH702">
        <f>VLOOKUP($C702,'TIPI Scoring'!$C$1:$AB$1213,24,FALSE)</f>
        <v>3</v>
      </c>
      <c r="BI702">
        <f>VLOOKUP($C702,'TIPI Scoring'!$C$1:$AB$1213,25,FALSE)</f>
        <v>3</v>
      </c>
      <c r="BJ702">
        <f>VLOOKUP($C702,'TIPI Scoring'!$C$1:$AB$1213,26,FALSE)</f>
        <v>4</v>
      </c>
      <c r="BK702" t="s">
        <v>1651</v>
      </c>
      <c r="BL702" t="s">
        <v>1649</v>
      </c>
      <c r="BM702" t="s">
        <v>1649</v>
      </c>
      <c r="BN702" t="s">
        <v>1649</v>
      </c>
      <c r="BO702" t="s">
        <v>1649</v>
      </c>
      <c r="BP702">
        <v>1</v>
      </c>
    </row>
    <row r="703" spans="1:68" x14ac:dyDescent="0.2">
      <c r="A703">
        <v>702</v>
      </c>
      <c r="B703" s="2">
        <v>44097.265300925923</v>
      </c>
      <c r="C703" t="s">
        <v>909</v>
      </c>
      <c r="D703">
        <v>59</v>
      </c>
      <c r="E703">
        <v>14</v>
      </c>
      <c r="F703">
        <v>2</v>
      </c>
      <c r="G703">
        <v>1</v>
      </c>
      <c r="H703">
        <v>2</v>
      </c>
      <c r="I703">
        <v>0</v>
      </c>
      <c r="J703">
        <v>3</v>
      </c>
      <c r="L703">
        <v>1</v>
      </c>
      <c r="M703">
        <v>4</v>
      </c>
      <c r="N703">
        <v>1</v>
      </c>
      <c r="O703">
        <v>5</v>
      </c>
      <c r="P703">
        <v>5</v>
      </c>
      <c r="Q703">
        <v>6</v>
      </c>
      <c r="R703">
        <v>4</v>
      </c>
      <c r="S703">
        <v>6</v>
      </c>
      <c r="T703">
        <v>5</v>
      </c>
      <c r="U703">
        <v>6</v>
      </c>
      <c r="V703">
        <v>4</v>
      </c>
      <c r="W703">
        <v>5</v>
      </c>
      <c r="X703">
        <v>5</v>
      </c>
      <c r="Y703">
        <v>2000</v>
      </c>
      <c r="Z703">
        <v>2</v>
      </c>
      <c r="AA703">
        <v>1</v>
      </c>
      <c r="AE703">
        <v>1</v>
      </c>
      <c r="AF703">
        <v>1</v>
      </c>
      <c r="AG703">
        <v>1</v>
      </c>
      <c r="AH703">
        <v>1</v>
      </c>
      <c r="AK703">
        <v>1</v>
      </c>
      <c r="AO703">
        <v>6</v>
      </c>
      <c r="AR703">
        <v>1</v>
      </c>
      <c r="AS703">
        <v>1</v>
      </c>
      <c r="AU703">
        <v>1</v>
      </c>
      <c r="BA703">
        <v>1</v>
      </c>
      <c r="BC703">
        <v>1</v>
      </c>
      <c r="BE703" t="s">
        <v>63</v>
      </c>
      <c r="BF703">
        <f>VLOOKUP($C703,'TIPI Scoring'!$C$1:$AB$1213,22,FALSE)</f>
        <v>4</v>
      </c>
      <c r="BG703">
        <f>VLOOKUP($C703,'TIPI Scoring'!$C$1:$AB$1213,23,FALSE)</f>
        <v>4.5</v>
      </c>
      <c r="BH703">
        <f>VLOOKUP($C703,'TIPI Scoring'!$C$1:$AB$1213,24,FALSE)</f>
        <v>5</v>
      </c>
      <c r="BI703">
        <f>VLOOKUP($C703,'TIPI Scoring'!$C$1:$AB$1213,25,FALSE)</f>
        <v>4.5</v>
      </c>
      <c r="BJ703">
        <f>VLOOKUP($C703,'TIPI Scoring'!$C$1:$AB$1213,26,FALSE)</f>
        <v>4.5</v>
      </c>
      <c r="BK703" t="s">
        <v>1651</v>
      </c>
      <c r="BL703" t="s">
        <v>1651</v>
      </c>
      <c r="BM703" t="s">
        <v>1651</v>
      </c>
      <c r="BN703" t="s">
        <v>1651</v>
      </c>
      <c r="BO703" t="s">
        <v>1651</v>
      </c>
      <c r="BP703">
        <v>1</v>
      </c>
    </row>
    <row r="704" spans="1:68" x14ac:dyDescent="0.2">
      <c r="A704">
        <v>703</v>
      </c>
      <c r="B704" s="2">
        <v>44097.297812500001</v>
      </c>
      <c r="C704" t="s">
        <v>910</v>
      </c>
      <c r="D704">
        <v>35</v>
      </c>
      <c r="E704">
        <v>46</v>
      </c>
      <c r="F704">
        <v>1</v>
      </c>
      <c r="G704">
        <v>1</v>
      </c>
      <c r="H704">
        <v>2</v>
      </c>
      <c r="I704">
        <v>2</v>
      </c>
      <c r="J704">
        <v>1</v>
      </c>
      <c r="L704">
        <v>2</v>
      </c>
      <c r="M704">
        <v>8</v>
      </c>
      <c r="N704">
        <v>2</v>
      </c>
      <c r="O704">
        <v>7</v>
      </c>
      <c r="P704">
        <v>6</v>
      </c>
      <c r="Q704">
        <v>6</v>
      </c>
      <c r="R704">
        <v>5</v>
      </c>
      <c r="S704">
        <v>7</v>
      </c>
      <c r="T704">
        <v>6</v>
      </c>
      <c r="U704">
        <v>6</v>
      </c>
      <c r="V704">
        <v>6</v>
      </c>
      <c r="W704">
        <v>7</v>
      </c>
      <c r="X704">
        <v>5</v>
      </c>
      <c r="Y704">
        <v>2015</v>
      </c>
      <c r="Z704">
        <v>1</v>
      </c>
      <c r="AA704">
        <v>10</v>
      </c>
      <c r="AE704">
        <v>1</v>
      </c>
      <c r="AF704">
        <v>1</v>
      </c>
      <c r="AG704">
        <v>1</v>
      </c>
      <c r="AH704">
        <v>2</v>
      </c>
      <c r="AI704">
        <v>1</v>
      </c>
      <c r="AJ704">
        <v>1</v>
      </c>
      <c r="AM704">
        <v>1</v>
      </c>
      <c r="AO704">
        <v>4</v>
      </c>
      <c r="AP704">
        <v>1</v>
      </c>
      <c r="AT704">
        <v>1</v>
      </c>
      <c r="AV704">
        <v>1</v>
      </c>
      <c r="AZ704">
        <v>1</v>
      </c>
      <c r="BB704">
        <v>1</v>
      </c>
      <c r="BE704" t="s">
        <v>61</v>
      </c>
      <c r="BF704">
        <f>VLOOKUP($C704,'TIPI Scoring'!$C$1:$AB$1213,22,FALSE)</f>
        <v>4.5</v>
      </c>
      <c r="BG704">
        <f>VLOOKUP($C704,'TIPI Scoring'!$C$1:$AB$1213,23,FALSE)</f>
        <v>4</v>
      </c>
      <c r="BH704">
        <f>VLOOKUP($C704,'TIPI Scoring'!$C$1:$AB$1213,24,FALSE)</f>
        <v>4</v>
      </c>
      <c r="BI704">
        <f>VLOOKUP($C704,'TIPI Scoring'!$C$1:$AB$1213,25,FALSE)</f>
        <v>5</v>
      </c>
      <c r="BJ704">
        <f>VLOOKUP($C704,'TIPI Scoring'!$C$1:$AB$1213,26,FALSE)</f>
        <v>5</v>
      </c>
      <c r="BK704" t="s">
        <v>1650</v>
      </c>
      <c r="BL704" t="s">
        <v>1649</v>
      </c>
      <c r="BM704" t="s">
        <v>1649</v>
      </c>
      <c r="BN704" t="s">
        <v>1650</v>
      </c>
      <c r="BO704" t="s">
        <v>1651</v>
      </c>
      <c r="BP704">
        <v>1</v>
      </c>
    </row>
    <row r="705" spans="1:68" x14ac:dyDescent="0.2">
      <c r="A705">
        <v>704</v>
      </c>
      <c r="B705" s="2">
        <v>44097.316712962966</v>
      </c>
      <c r="C705" t="s">
        <v>911</v>
      </c>
      <c r="D705">
        <v>40</v>
      </c>
      <c r="E705">
        <v>5</v>
      </c>
      <c r="F705">
        <v>1</v>
      </c>
      <c r="G705">
        <v>1</v>
      </c>
      <c r="H705">
        <v>1</v>
      </c>
      <c r="I705">
        <v>2</v>
      </c>
      <c r="J705">
        <v>1</v>
      </c>
      <c r="L705">
        <v>1</v>
      </c>
      <c r="M705">
        <v>15</v>
      </c>
      <c r="N705">
        <v>1</v>
      </c>
      <c r="O705">
        <v>7</v>
      </c>
      <c r="P705">
        <v>6</v>
      </c>
      <c r="Q705">
        <v>6</v>
      </c>
      <c r="R705">
        <v>7</v>
      </c>
      <c r="S705">
        <v>7</v>
      </c>
      <c r="T705">
        <v>6</v>
      </c>
      <c r="U705">
        <v>6</v>
      </c>
      <c r="V705">
        <v>7</v>
      </c>
      <c r="W705">
        <v>6</v>
      </c>
      <c r="X705">
        <v>6</v>
      </c>
      <c r="Y705">
        <v>2005</v>
      </c>
      <c r="Z705">
        <v>1</v>
      </c>
      <c r="AA705">
        <v>1</v>
      </c>
      <c r="AE705">
        <v>1</v>
      </c>
      <c r="AF705">
        <v>1</v>
      </c>
      <c r="AG705">
        <v>1</v>
      </c>
      <c r="AH705">
        <v>2</v>
      </c>
      <c r="AI705">
        <v>1</v>
      </c>
      <c r="AJ705">
        <v>1</v>
      </c>
      <c r="AK705">
        <v>1</v>
      </c>
      <c r="AO705">
        <v>3</v>
      </c>
      <c r="AP705">
        <v>1</v>
      </c>
      <c r="AT705">
        <v>1</v>
      </c>
      <c r="AU705">
        <v>1</v>
      </c>
      <c r="AZ705">
        <v>1</v>
      </c>
      <c r="BA705">
        <v>1</v>
      </c>
      <c r="BC705">
        <v>1</v>
      </c>
      <c r="BE705" t="s">
        <v>66</v>
      </c>
      <c r="BF705">
        <f>VLOOKUP($C705,'TIPI Scoring'!$C$1:$AB$1213,22,FALSE)</f>
        <v>4.5</v>
      </c>
      <c r="BG705">
        <f>VLOOKUP($C705,'TIPI Scoring'!$C$1:$AB$1213,23,FALSE)</f>
        <v>4</v>
      </c>
      <c r="BH705">
        <f>VLOOKUP($C705,'TIPI Scoring'!$C$1:$AB$1213,24,FALSE)</f>
        <v>3.5</v>
      </c>
      <c r="BI705">
        <f>VLOOKUP($C705,'TIPI Scoring'!$C$1:$AB$1213,25,FALSE)</f>
        <v>3.5</v>
      </c>
      <c r="BJ705">
        <f>VLOOKUP($C705,'TIPI Scoring'!$C$1:$AB$1213,26,FALSE)</f>
        <v>4.5</v>
      </c>
      <c r="BK705" t="s">
        <v>1650</v>
      </c>
      <c r="BL705" t="s">
        <v>1649</v>
      </c>
      <c r="BM705" t="s">
        <v>1649</v>
      </c>
      <c r="BN705" t="s">
        <v>1651</v>
      </c>
      <c r="BO705" t="s">
        <v>1651</v>
      </c>
      <c r="BP705">
        <v>1</v>
      </c>
    </row>
    <row r="706" spans="1:68" x14ac:dyDescent="0.2">
      <c r="A706">
        <v>705</v>
      </c>
      <c r="B706" s="2">
        <v>44097.319988425923</v>
      </c>
      <c r="C706" t="s">
        <v>912</v>
      </c>
      <c r="D706">
        <v>35</v>
      </c>
      <c r="E706">
        <v>2</v>
      </c>
      <c r="F706">
        <v>1</v>
      </c>
      <c r="G706">
        <v>1</v>
      </c>
      <c r="H706">
        <v>2</v>
      </c>
      <c r="I706">
        <v>2</v>
      </c>
      <c r="J706">
        <v>1</v>
      </c>
      <c r="L706">
        <v>1</v>
      </c>
      <c r="M706">
        <v>2</v>
      </c>
      <c r="N706">
        <v>2</v>
      </c>
      <c r="O706">
        <v>7</v>
      </c>
      <c r="P706">
        <v>1</v>
      </c>
      <c r="Q706">
        <v>7</v>
      </c>
      <c r="R706">
        <v>2</v>
      </c>
      <c r="S706">
        <v>7</v>
      </c>
      <c r="T706">
        <v>3</v>
      </c>
      <c r="U706">
        <v>7</v>
      </c>
      <c r="V706">
        <v>1</v>
      </c>
      <c r="W706">
        <v>7</v>
      </c>
      <c r="X706">
        <v>1</v>
      </c>
      <c r="Y706">
        <v>2019</v>
      </c>
      <c r="Z706">
        <v>1</v>
      </c>
      <c r="AA706">
        <v>1</v>
      </c>
      <c r="AE706">
        <v>1</v>
      </c>
      <c r="AF706">
        <v>2</v>
      </c>
      <c r="AG706">
        <v>1</v>
      </c>
      <c r="AH706">
        <v>1</v>
      </c>
      <c r="AI706">
        <v>1</v>
      </c>
      <c r="AL706">
        <v>1</v>
      </c>
      <c r="AM706">
        <v>1</v>
      </c>
      <c r="AO706">
        <v>2</v>
      </c>
      <c r="AQ706">
        <v>1</v>
      </c>
      <c r="AS706">
        <v>1</v>
      </c>
      <c r="AU706">
        <v>1</v>
      </c>
      <c r="AZ706">
        <v>1</v>
      </c>
      <c r="BB706">
        <v>1</v>
      </c>
      <c r="BE706" t="s">
        <v>66</v>
      </c>
      <c r="BF706">
        <f>VLOOKUP($C706,'TIPI Scoring'!$C$1:$AB$1213,22,FALSE)</f>
        <v>6</v>
      </c>
      <c r="BG706">
        <f>VLOOKUP($C706,'TIPI Scoring'!$C$1:$AB$1213,23,FALSE)</f>
        <v>7</v>
      </c>
      <c r="BH706">
        <f>VLOOKUP($C706,'TIPI Scoring'!$C$1:$AB$1213,24,FALSE)</f>
        <v>7</v>
      </c>
      <c r="BI706">
        <f>VLOOKUP($C706,'TIPI Scoring'!$C$1:$AB$1213,25,FALSE)</f>
        <v>6.5</v>
      </c>
      <c r="BJ706">
        <f>VLOOKUP($C706,'TIPI Scoring'!$C$1:$AB$1213,26,FALSE)</f>
        <v>7</v>
      </c>
      <c r="BK706" t="s">
        <v>1648</v>
      </c>
      <c r="BL706" t="s">
        <v>1648</v>
      </c>
      <c r="BM706" t="s">
        <v>1648</v>
      </c>
      <c r="BN706" t="s">
        <v>1648</v>
      </c>
      <c r="BO706" t="s">
        <v>1648</v>
      </c>
      <c r="BP706">
        <v>4</v>
      </c>
    </row>
    <row r="707" spans="1:68" x14ac:dyDescent="0.2">
      <c r="A707">
        <v>706</v>
      </c>
      <c r="B707" s="2">
        <v>44097.321192129632</v>
      </c>
      <c r="C707" t="s">
        <v>913</v>
      </c>
      <c r="D707">
        <v>30</v>
      </c>
      <c r="E707">
        <v>32</v>
      </c>
      <c r="F707">
        <v>1</v>
      </c>
      <c r="G707">
        <v>1</v>
      </c>
      <c r="H707">
        <v>3</v>
      </c>
      <c r="I707">
        <v>1</v>
      </c>
      <c r="J707">
        <v>1</v>
      </c>
      <c r="L707">
        <v>1</v>
      </c>
      <c r="M707">
        <v>5</v>
      </c>
      <c r="N707">
        <v>1</v>
      </c>
      <c r="O707">
        <v>7</v>
      </c>
      <c r="P707">
        <v>7</v>
      </c>
      <c r="Q707">
        <v>7</v>
      </c>
      <c r="R707">
        <v>7</v>
      </c>
      <c r="S707">
        <v>7</v>
      </c>
      <c r="T707">
        <v>7</v>
      </c>
      <c r="U707">
        <v>7</v>
      </c>
      <c r="V707">
        <v>7</v>
      </c>
      <c r="W707">
        <v>7</v>
      </c>
      <c r="X707">
        <v>7</v>
      </c>
      <c r="Y707">
        <v>1990</v>
      </c>
      <c r="Z707">
        <v>1</v>
      </c>
      <c r="AA707">
        <v>1</v>
      </c>
      <c r="AE707">
        <v>1</v>
      </c>
      <c r="AF707">
        <v>1</v>
      </c>
      <c r="AG707">
        <v>1</v>
      </c>
      <c r="AH707">
        <v>1</v>
      </c>
      <c r="AI707">
        <v>1</v>
      </c>
      <c r="AO707">
        <v>1</v>
      </c>
      <c r="AP707">
        <v>1</v>
      </c>
      <c r="AQ707">
        <v>1</v>
      </c>
      <c r="AR707">
        <v>1</v>
      </c>
      <c r="AZ707">
        <v>1</v>
      </c>
      <c r="BB707">
        <v>1</v>
      </c>
      <c r="BE707" t="s">
        <v>58</v>
      </c>
      <c r="BF707">
        <f>VLOOKUP($C707,'TIPI Scoring'!$C$1:$AB$1213,22,FALSE)</f>
        <v>4</v>
      </c>
      <c r="BG707">
        <f>VLOOKUP($C707,'TIPI Scoring'!$C$1:$AB$1213,23,FALSE)</f>
        <v>4</v>
      </c>
      <c r="BH707">
        <f>VLOOKUP($C707,'TIPI Scoring'!$C$1:$AB$1213,24,FALSE)</f>
        <v>4</v>
      </c>
      <c r="BI707">
        <f>VLOOKUP($C707,'TIPI Scoring'!$C$1:$AB$1213,25,FALSE)</f>
        <v>4</v>
      </c>
      <c r="BJ707">
        <f>VLOOKUP($C707,'TIPI Scoring'!$C$1:$AB$1213,26,FALSE)</f>
        <v>4</v>
      </c>
      <c r="BK707" t="s">
        <v>1651</v>
      </c>
      <c r="BL707" t="s">
        <v>1649</v>
      </c>
      <c r="BM707" t="s">
        <v>1649</v>
      </c>
      <c r="BN707" t="s">
        <v>1651</v>
      </c>
      <c r="BO707" t="s">
        <v>1649</v>
      </c>
      <c r="BP707">
        <v>1</v>
      </c>
    </row>
    <row r="708" spans="1:68" x14ac:dyDescent="0.2">
      <c r="A708">
        <v>707</v>
      </c>
      <c r="B708" s="2">
        <v>44097.344317129631</v>
      </c>
      <c r="C708" t="s">
        <v>914</v>
      </c>
      <c r="D708">
        <v>40</v>
      </c>
      <c r="E708">
        <v>32</v>
      </c>
      <c r="F708">
        <v>1</v>
      </c>
      <c r="G708">
        <v>1</v>
      </c>
      <c r="H708">
        <v>2</v>
      </c>
      <c r="I708">
        <v>2</v>
      </c>
      <c r="J708">
        <v>1</v>
      </c>
      <c r="L708">
        <v>1</v>
      </c>
      <c r="M708">
        <v>20</v>
      </c>
      <c r="N708">
        <v>1</v>
      </c>
      <c r="O708">
        <v>7</v>
      </c>
      <c r="P708">
        <v>7</v>
      </c>
      <c r="Q708">
        <v>7</v>
      </c>
      <c r="R708">
        <v>6</v>
      </c>
      <c r="S708">
        <v>5</v>
      </c>
      <c r="T708">
        <v>5</v>
      </c>
      <c r="U708">
        <v>6</v>
      </c>
      <c r="V708">
        <v>6</v>
      </c>
      <c r="W708">
        <v>5</v>
      </c>
      <c r="X708">
        <v>7</v>
      </c>
      <c r="Y708">
        <v>2017</v>
      </c>
      <c r="Z708">
        <v>1</v>
      </c>
      <c r="AA708">
        <v>1</v>
      </c>
      <c r="AE708">
        <v>1</v>
      </c>
      <c r="AF708">
        <v>1</v>
      </c>
      <c r="AG708">
        <v>1</v>
      </c>
      <c r="AH708">
        <v>1</v>
      </c>
      <c r="AI708">
        <v>1</v>
      </c>
      <c r="AO708">
        <v>1</v>
      </c>
      <c r="AP708">
        <v>1</v>
      </c>
      <c r="AZ708">
        <v>1</v>
      </c>
      <c r="BE708" t="s">
        <v>58</v>
      </c>
      <c r="BF708">
        <f>VLOOKUP($C708,'TIPI Scoring'!$C$1:$AB$1213,22,FALSE)</f>
        <v>5</v>
      </c>
      <c r="BG708">
        <f>VLOOKUP($C708,'TIPI Scoring'!$C$1:$AB$1213,23,FALSE)</f>
        <v>3.5</v>
      </c>
      <c r="BH708">
        <f>VLOOKUP($C708,'TIPI Scoring'!$C$1:$AB$1213,24,FALSE)</f>
        <v>4.5</v>
      </c>
      <c r="BI708">
        <f>VLOOKUP($C708,'TIPI Scoring'!$C$1:$AB$1213,25,FALSE)</f>
        <v>3.5</v>
      </c>
      <c r="BJ708">
        <f>VLOOKUP($C708,'TIPI Scoring'!$C$1:$AB$1213,26,FALSE)</f>
        <v>3</v>
      </c>
      <c r="BK708" t="s">
        <v>1650</v>
      </c>
      <c r="BL708" t="s">
        <v>1649</v>
      </c>
      <c r="BM708" t="s">
        <v>1651</v>
      </c>
      <c r="BN708" t="s">
        <v>1651</v>
      </c>
      <c r="BO708" t="s">
        <v>1649</v>
      </c>
      <c r="BP708">
        <v>1</v>
      </c>
    </row>
    <row r="709" spans="1:68" x14ac:dyDescent="0.2">
      <c r="A709">
        <v>708</v>
      </c>
      <c r="B709" s="2">
        <v>44097.383379629631</v>
      </c>
      <c r="C709" t="s">
        <v>915</v>
      </c>
      <c r="D709">
        <v>37</v>
      </c>
      <c r="E709">
        <v>25</v>
      </c>
      <c r="F709">
        <v>2</v>
      </c>
      <c r="G709">
        <v>1</v>
      </c>
      <c r="H709">
        <v>1</v>
      </c>
      <c r="I709">
        <v>1</v>
      </c>
      <c r="J709">
        <v>1</v>
      </c>
      <c r="L709">
        <v>1</v>
      </c>
      <c r="M709">
        <v>0</v>
      </c>
      <c r="N709">
        <v>1</v>
      </c>
      <c r="O709">
        <v>4</v>
      </c>
      <c r="P709">
        <v>6</v>
      </c>
      <c r="Q709">
        <v>6</v>
      </c>
      <c r="R709">
        <v>7</v>
      </c>
      <c r="S709">
        <v>6</v>
      </c>
      <c r="T709">
        <v>7</v>
      </c>
      <c r="U709">
        <v>7</v>
      </c>
      <c r="V709">
        <v>5</v>
      </c>
      <c r="W709">
        <v>5</v>
      </c>
      <c r="X709">
        <v>7</v>
      </c>
      <c r="Y709">
        <v>2020</v>
      </c>
      <c r="Z709">
        <v>2</v>
      </c>
      <c r="AA709">
        <v>1</v>
      </c>
      <c r="AE709">
        <v>1</v>
      </c>
      <c r="AF709">
        <v>1</v>
      </c>
      <c r="AG709">
        <v>1</v>
      </c>
      <c r="AH709">
        <v>1</v>
      </c>
      <c r="AI709">
        <v>1</v>
      </c>
      <c r="AO709">
        <v>1</v>
      </c>
      <c r="AP709">
        <v>1</v>
      </c>
      <c r="AR709">
        <v>1</v>
      </c>
      <c r="AT709">
        <v>1</v>
      </c>
      <c r="AZ709">
        <v>1</v>
      </c>
      <c r="BE709" t="s">
        <v>63</v>
      </c>
      <c r="BF709">
        <f>VLOOKUP($C709,'TIPI Scoring'!$C$1:$AB$1213,22,FALSE)</f>
        <v>2.5</v>
      </c>
      <c r="BG709">
        <f>VLOOKUP($C709,'TIPI Scoring'!$C$1:$AB$1213,23,FALSE)</f>
        <v>4.5</v>
      </c>
      <c r="BH709">
        <f>VLOOKUP($C709,'TIPI Scoring'!$C$1:$AB$1213,24,FALSE)</f>
        <v>4.5</v>
      </c>
      <c r="BI709">
        <f>VLOOKUP($C709,'TIPI Scoring'!$C$1:$AB$1213,25,FALSE)</f>
        <v>3</v>
      </c>
      <c r="BJ709">
        <f>VLOOKUP($C709,'TIPI Scoring'!$C$1:$AB$1213,26,FALSE)</f>
        <v>3.5</v>
      </c>
      <c r="BK709" t="s">
        <v>1649</v>
      </c>
      <c r="BL709" t="s">
        <v>1651</v>
      </c>
      <c r="BM709" t="s">
        <v>1651</v>
      </c>
      <c r="BN709" t="s">
        <v>1649</v>
      </c>
      <c r="BO709" t="s">
        <v>1649</v>
      </c>
      <c r="BP709">
        <v>5</v>
      </c>
    </row>
    <row r="710" spans="1:68" x14ac:dyDescent="0.2">
      <c r="A710">
        <v>709</v>
      </c>
      <c r="B710" s="2">
        <v>44097.392326388886</v>
      </c>
      <c r="C710" t="s">
        <v>916</v>
      </c>
      <c r="D710">
        <v>63</v>
      </c>
      <c r="E710">
        <v>9</v>
      </c>
      <c r="F710">
        <v>1</v>
      </c>
      <c r="G710">
        <v>1</v>
      </c>
      <c r="H710">
        <v>2</v>
      </c>
      <c r="I710">
        <v>0</v>
      </c>
      <c r="J710">
        <v>4</v>
      </c>
      <c r="L710">
        <v>2</v>
      </c>
      <c r="M710">
        <v>2</v>
      </c>
      <c r="N710">
        <v>2</v>
      </c>
      <c r="O710">
        <v>5</v>
      </c>
      <c r="P710">
        <v>2</v>
      </c>
      <c r="Q710">
        <v>7</v>
      </c>
      <c r="R710">
        <v>2</v>
      </c>
      <c r="S710">
        <v>7</v>
      </c>
      <c r="T710">
        <v>6</v>
      </c>
      <c r="U710">
        <v>7</v>
      </c>
      <c r="V710">
        <v>1</v>
      </c>
      <c r="W710">
        <v>7</v>
      </c>
      <c r="X710">
        <v>2</v>
      </c>
      <c r="Y710">
        <v>2018</v>
      </c>
      <c r="Z710">
        <v>2</v>
      </c>
      <c r="AA710">
        <v>13</v>
      </c>
      <c r="AD710" t="s">
        <v>917</v>
      </c>
      <c r="AE710">
        <v>2</v>
      </c>
      <c r="AF710">
        <v>3</v>
      </c>
      <c r="AG710">
        <v>2</v>
      </c>
      <c r="AH710">
        <v>2</v>
      </c>
      <c r="AJ710">
        <v>1</v>
      </c>
      <c r="AL710">
        <v>1</v>
      </c>
      <c r="AM710">
        <v>1</v>
      </c>
      <c r="AO710">
        <v>2</v>
      </c>
      <c r="AT710">
        <v>1</v>
      </c>
      <c r="AV710">
        <v>1</v>
      </c>
      <c r="AX710">
        <v>1</v>
      </c>
      <c r="AZ710">
        <v>1</v>
      </c>
      <c r="BA710">
        <v>1</v>
      </c>
      <c r="BE710" t="s">
        <v>61</v>
      </c>
      <c r="BF710">
        <f>VLOOKUP($C710,'TIPI Scoring'!$C$1:$AB$1213,22,FALSE)</f>
        <v>3.5</v>
      </c>
      <c r="BG710">
        <f>VLOOKUP($C710,'TIPI Scoring'!$C$1:$AB$1213,23,FALSE)</f>
        <v>6.5</v>
      </c>
      <c r="BH710">
        <f>VLOOKUP($C710,'TIPI Scoring'!$C$1:$AB$1213,24,FALSE)</f>
        <v>7</v>
      </c>
      <c r="BI710">
        <f>VLOOKUP($C710,'TIPI Scoring'!$C$1:$AB$1213,25,FALSE)</f>
        <v>6.5</v>
      </c>
      <c r="BJ710">
        <f>VLOOKUP($C710,'TIPI Scoring'!$C$1:$AB$1213,26,FALSE)</f>
        <v>6.5</v>
      </c>
      <c r="BK710" t="s">
        <v>1651</v>
      </c>
      <c r="BL710" t="s">
        <v>1648</v>
      </c>
      <c r="BM710" t="s">
        <v>1648</v>
      </c>
      <c r="BN710" t="s">
        <v>1648</v>
      </c>
      <c r="BO710" t="s">
        <v>1648</v>
      </c>
      <c r="BP710">
        <v>8</v>
      </c>
    </row>
    <row r="711" spans="1:68" x14ac:dyDescent="0.2">
      <c r="A711">
        <v>710</v>
      </c>
      <c r="B711" s="2">
        <v>44097.399710648147</v>
      </c>
      <c r="C711" t="s">
        <v>918</v>
      </c>
      <c r="D711">
        <v>35</v>
      </c>
      <c r="E711">
        <v>35</v>
      </c>
      <c r="F711">
        <v>2</v>
      </c>
      <c r="G711">
        <v>1</v>
      </c>
      <c r="H711">
        <v>2</v>
      </c>
      <c r="I711">
        <v>1</v>
      </c>
      <c r="J711">
        <v>1</v>
      </c>
      <c r="L711">
        <v>1</v>
      </c>
      <c r="M711">
        <v>10</v>
      </c>
      <c r="N711">
        <v>2</v>
      </c>
      <c r="O711">
        <v>7</v>
      </c>
      <c r="P711">
        <v>6</v>
      </c>
      <c r="Q711">
        <v>7</v>
      </c>
      <c r="R711">
        <v>7</v>
      </c>
      <c r="S711">
        <v>7</v>
      </c>
      <c r="T711">
        <v>5</v>
      </c>
      <c r="U711">
        <v>6</v>
      </c>
      <c r="V711">
        <v>5</v>
      </c>
      <c r="W711">
        <v>7</v>
      </c>
      <c r="X711">
        <v>6</v>
      </c>
      <c r="Y711">
        <v>2018</v>
      </c>
      <c r="Z711">
        <v>1</v>
      </c>
      <c r="AA711">
        <v>1</v>
      </c>
      <c r="AE711">
        <v>2</v>
      </c>
      <c r="AF711">
        <v>1</v>
      </c>
      <c r="AG711">
        <v>1</v>
      </c>
      <c r="AH711">
        <v>2</v>
      </c>
      <c r="AJ711">
        <v>1</v>
      </c>
      <c r="AL711">
        <v>1</v>
      </c>
      <c r="AO711">
        <v>5</v>
      </c>
      <c r="AQ711">
        <v>1</v>
      </c>
      <c r="AU711">
        <v>1</v>
      </c>
      <c r="AZ711">
        <v>1</v>
      </c>
      <c r="BE711" t="s">
        <v>63</v>
      </c>
      <c r="BF711">
        <f>VLOOKUP($C711,'TIPI Scoring'!$C$1:$AB$1213,22,FALSE)</f>
        <v>5</v>
      </c>
      <c r="BG711">
        <f>VLOOKUP($C711,'TIPI Scoring'!$C$1:$AB$1213,23,FALSE)</f>
        <v>4</v>
      </c>
      <c r="BH711">
        <f>VLOOKUP($C711,'TIPI Scoring'!$C$1:$AB$1213,24,FALSE)</f>
        <v>5</v>
      </c>
      <c r="BI711">
        <f>VLOOKUP($C711,'TIPI Scoring'!$C$1:$AB$1213,25,FALSE)</f>
        <v>4</v>
      </c>
      <c r="BJ711">
        <f>VLOOKUP($C711,'TIPI Scoring'!$C$1:$AB$1213,26,FALSE)</f>
        <v>4.5</v>
      </c>
      <c r="BK711" t="s">
        <v>1650</v>
      </c>
      <c r="BL711" t="s">
        <v>1649</v>
      </c>
      <c r="BM711" t="s">
        <v>1651</v>
      </c>
      <c r="BN711" t="s">
        <v>1651</v>
      </c>
      <c r="BO711" t="s">
        <v>1651</v>
      </c>
      <c r="BP711">
        <v>7</v>
      </c>
    </row>
    <row r="712" spans="1:68" x14ac:dyDescent="0.2">
      <c r="A712">
        <v>711</v>
      </c>
      <c r="B712" s="2">
        <v>44097.404710648145</v>
      </c>
      <c r="C712" t="s">
        <v>919</v>
      </c>
      <c r="D712">
        <v>38</v>
      </c>
      <c r="E712">
        <v>32</v>
      </c>
      <c r="F712">
        <v>1</v>
      </c>
      <c r="G712">
        <v>1</v>
      </c>
      <c r="H712">
        <v>1</v>
      </c>
      <c r="I712">
        <v>1</v>
      </c>
      <c r="J712">
        <v>1</v>
      </c>
      <c r="L712">
        <v>1</v>
      </c>
      <c r="M712">
        <v>3</v>
      </c>
      <c r="N712">
        <v>1</v>
      </c>
      <c r="O712">
        <v>7</v>
      </c>
      <c r="P712">
        <v>5</v>
      </c>
      <c r="Q712">
        <v>6</v>
      </c>
      <c r="R712">
        <v>6</v>
      </c>
      <c r="S712">
        <v>6</v>
      </c>
      <c r="T712">
        <v>3</v>
      </c>
      <c r="U712">
        <v>2</v>
      </c>
      <c r="V712">
        <v>2</v>
      </c>
      <c r="W712">
        <v>1</v>
      </c>
      <c r="X712">
        <v>4</v>
      </c>
      <c r="Y712">
        <v>2020</v>
      </c>
      <c r="Z712">
        <v>1</v>
      </c>
      <c r="AA712">
        <v>9</v>
      </c>
      <c r="AE712">
        <v>1</v>
      </c>
      <c r="AF712">
        <v>2</v>
      </c>
      <c r="AG712">
        <v>1</v>
      </c>
      <c r="AH712">
        <v>1</v>
      </c>
      <c r="AI712">
        <v>1</v>
      </c>
      <c r="AK712">
        <v>1</v>
      </c>
      <c r="AO712">
        <v>6</v>
      </c>
      <c r="AP712">
        <v>1</v>
      </c>
      <c r="AQ712">
        <v>1</v>
      </c>
      <c r="AR712">
        <v>1</v>
      </c>
      <c r="AZ712">
        <v>1</v>
      </c>
      <c r="BA712">
        <v>1</v>
      </c>
      <c r="BE712" t="s">
        <v>58</v>
      </c>
      <c r="BF712">
        <f>VLOOKUP($C712,'TIPI Scoring'!$C$1:$AB$1213,22,FALSE)</f>
        <v>6</v>
      </c>
      <c r="BG712">
        <f>VLOOKUP($C712,'TIPI Scoring'!$C$1:$AB$1213,23,FALSE)</f>
        <v>2.5</v>
      </c>
      <c r="BH712">
        <f>VLOOKUP($C712,'TIPI Scoring'!$C$1:$AB$1213,24,FALSE)</f>
        <v>6</v>
      </c>
      <c r="BI712">
        <f>VLOOKUP($C712,'TIPI Scoring'!$C$1:$AB$1213,25,FALSE)</f>
        <v>1.5</v>
      </c>
      <c r="BJ712">
        <f>VLOOKUP($C712,'TIPI Scoring'!$C$1:$AB$1213,26,FALSE)</f>
        <v>5</v>
      </c>
      <c r="BK712" t="s">
        <v>1648</v>
      </c>
      <c r="BL712" t="s">
        <v>1649</v>
      </c>
      <c r="BM712" t="s">
        <v>1650</v>
      </c>
      <c r="BN712" t="s">
        <v>1649</v>
      </c>
      <c r="BO712" t="s">
        <v>1651</v>
      </c>
      <c r="BP712">
        <v>7</v>
      </c>
    </row>
    <row r="713" spans="1:68" x14ac:dyDescent="0.2">
      <c r="A713">
        <v>712</v>
      </c>
      <c r="B713" s="2">
        <v>44097.407372685186</v>
      </c>
      <c r="C713" t="s">
        <v>920</v>
      </c>
      <c r="D713">
        <v>69</v>
      </c>
      <c r="E713">
        <v>22</v>
      </c>
      <c r="F713">
        <v>1</v>
      </c>
      <c r="G713">
        <v>1</v>
      </c>
      <c r="H713">
        <v>3</v>
      </c>
      <c r="I713">
        <v>0</v>
      </c>
      <c r="J713">
        <v>2</v>
      </c>
      <c r="L713">
        <v>2</v>
      </c>
      <c r="M713">
        <v>31</v>
      </c>
      <c r="N713">
        <v>2</v>
      </c>
      <c r="O713">
        <v>6</v>
      </c>
      <c r="P713">
        <v>1</v>
      </c>
      <c r="Q713">
        <v>7</v>
      </c>
      <c r="R713">
        <v>2</v>
      </c>
      <c r="S713">
        <v>6</v>
      </c>
      <c r="T713">
        <v>2</v>
      </c>
      <c r="U713">
        <v>7</v>
      </c>
      <c r="V713">
        <v>1</v>
      </c>
      <c r="W713">
        <v>7</v>
      </c>
      <c r="X713">
        <v>1</v>
      </c>
      <c r="Y713">
        <v>2014</v>
      </c>
      <c r="Z713">
        <v>3</v>
      </c>
      <c r="AA713">
        <v>13</v>
      </c>
      <c r="AD713" t="s">
        <v>921</v>
      </c>
      <c r="AE713">
        <v>2</v>
      </c>
      <c r="AF713">
        <v>2</v>
      </c>
      <c r="AG713">
        <v>2</v>
      </c>
      <c r="AH713">
        <v>2</v>
      </c>
      <c r="AJ713">
        <v>1</v>
      </c>
      <c r="AO713">
        <v>2</v>
      </c>
      <c r="AP713">
        <v>1</v>
      </c>
      <c r="AR713">
        <v>1</v>
      </c>
      <c r="AW713">
        <v>1</v>
      </c>
      <c r="BA713">
        <v>1</v>
      </c>
      <c r="BC713">
        <v>1</v>
      </c>
      <c r="BE713" t="s">
        <v>63</v>
      </c>
      <c r="BF713">
        <f>VLOOKUP($C713,'TIPI Scoring'!$C$1:$AB$1213,22,FALSE)</f>
        <v>6</v>
      </c>
      <c r="BG713">
        <f>VLOOKUP($C713,'TIPI Scoring'!$C$1:$AB$1213,23,FALSE)</f>
        <v>7</v>
      </c>
      <c r="BH713">
        <f>VLOOKUP($C713,'TIPI Scoring'!$C$1:$AB$1213,24,FALSE)</f>
        <v>7</v>
      </c>
      <c r="BI713">
        <f>VLOOKUP($C713,'TIPI Scoring'!$C$1:$AB$1213,25,FALSE)</f>
        <v>6.5</v>
      </c>
      <c r="BJ713">
        <f>VLOOKUP($C713,'TIPI Scoring'!$C$1:$AB$1213,26,FALSE)</f>
        <v>6.5</v>
      </c>
      <c r="BK713" t="s">
        <v>1648</v>
      </c>
      <c r="BL713" t="s">
        <v>1648</v>
      </c>
      <c r="BM713" t="s">
        <v>1648</v>
      </c>
      <c r="BN713" t="s">
        <v>1648</v>
      </c>
      <c r="BO713" t="s">
        <v>1648</v>
      </c>
      <c r="BP713">
        <v>4</v>
      </c>
    </row>
    <row r="714" spans="1:68" x14ac:dyDescent="0.2">
      <c r="A714">
        <v>713</v>
      </c>
      <c r="B714" s="2">
        <v>44097.442314814813</v>
      </c>
      <c r="C714" t="s">
        <v>922</v>
      </c>
      <c r="D714">
        <v>40</v>
      </c>
      <c r="E714">
        <v>32</v>
      </c>
      <c r="F714">
        <v>1</v>
      </c>
      <c r="G714">
        <v>1</v>
      </c>
      <c r="H714">
        <v>2</v>
      </c>
      <c r="I714">
        <v>2</v>
      </c>
      <c r="J714">
        <v>1</v>
      </c>
      <c r="L714">
        <v>1</v>
      </c>
      <c r="M714">
        <v>5</v>
      </c>
      <c r="N714">
        <v>2</v>
      </c>
      <c r="O714">
        <v>5</v>
      </c>
      <c r="P714">
        <v>5</v>
      </c>
      <c r="Q714">
        <v>6</v>
      </c>
      <c r="R714">
        <v>5</v>
      </c>
      <c r="S714">
        <v>7</v>
      </c>
      <c r="T714">
        <v>6</v>
      </c>
      <c r="U714">
        <v>6</v>
      </c>
      <c r="V714">
        <v>5</v>
      </c>
      <c r="W714">
        <v>6</v>
      </c>
      <c r="X714">
        <v>3</v>
      </c>
      <c r="Y714">
        <v>2019</v>
      </c>
      <c r="Z714">
        <v>2</v>
      </c>
      <c r="AA714">
        <v>1</v>
      </c>
      <c r="AE714">
        <v>1</v>
      </c>
      <c r="AF714">
        <v>1</v>
      </c>
      <c r="AG714">
        <v>1</v>
      </c>
      <c r="AH714">
        <v>1</v>
      </c>
      <c r="AJ714">
        <v>1</v>
      </c>
      <c r="AK714">
        <v>1</v>
      </c>
      <c r="AM714">
        <v>1</v>
      </c>
      <c r="AO714">
        <v>2</v>
      </c>
      <c r="AQ714">
        <v>1</v>
      </c>
      <c r="AR714">
        <v>1</v>
      </c>
      <c r="AU714">
        <v>1</v>
      </c>
      <c r="AZ714">
        <v>1</v>
      </c>
      <c r="BA714">
        <v>1</v>
      </c>
      <c r="BC714">
        <v>1</v>
      </c>
      <c r="BE714" t="s">
        <v>58</v>
      </c>
      <c r="BF714">
        <f>VLOOKUP($C714,'TIPI Scoring'!$C$1:$AB$1213,22,FALSE)</f>
        <v>3.5</v>
      </c>
      <c r="BG714">
        <f>VLOOKUP($C714,'TIPI Scoring'!$C$1:$AB$1213,23,FALSE)</f>
        <v>4.5</v>
      </c>
      <c r="BH714">
        <f>VLOOKUP($C714,'TIPI Scoring'!$C$1:$AB$1213,24,FALSE)</f>
        <v>4.5</v>
      </c>
      <c r="BI714">
        <f>VLOOKUP($C714,'TIPI Scoring'!$C$1:$AB$1213,25,FALSE)</f>
        <v>4.5</v>
      </c>
      <c r="BJ714">
        <f>VLOOKUP($C714,'TIPI Scoring'!$C$1:$AB$1213,26,FALSE)</f>
        <v>6</v>
      </c>
      <c r="BK714" t="s">
        <v>1651</v>
      </c>
      <c r="BL714" t="s">
        <v>1651</v>
      </c>
      <c r="BM714" t="s">
        <v>1651</v>
      </c>
      <c r="BN714" t="s">
        <v>1651</v>
      </c>
      <c r="BO714" t="s">
        <v>1650</v>
      </c>
      <c r="BP714">
        <v>3</v>
      </c>
    </row>
    <row r="715" spans="1:68" x14ac:dyDescent="0.2">
      <c r="A715">
        <v>714</v>
      </c>
      <c r="B715" s="2">
        <v>44097.473449074074</v>
      </c>
      <c r="C715" t="s">
        <v>923</v>
      </c>
      <c r="D715">
        <v>40</v>
      </c>
      <c r="E715">
        <v>10</v>
      </c>
      <c r="F715">
        <v>1</v>
      </c>
      <c r="G715">
        <v>1</v>
      </c>
      <c r="H715">
        <v>2</v>
      </c>
      <c r="I715">
        <v>2</v>
      </c>
      <c r="J715">
        <v>1</v>
      </c>
      <c r="L715">
        <v>1</v>
      </c>
      <c r="M715">
        <v>3</v>
      </c>
      <c r="N715">
        <v>2</v>
      </c>
      <c r="O715">
        <v>7</v>
      </c>
      <c r="P715">
        <v>5</v>
      </c>
      <c r="Q715">
        <v>5</v>
      </c>
      <c r="R715">
        <v>1</v>
      </c>
      <c r="S715">
        <v>3</v>
      </c>
      <c r="T715">
        <v>6</v>
      </c>
      <c r="U715">
        <v>6</v>
      </c>
      <c r="V715">
        <v>1</v>
      </c>
      <c r="W715">
        <v>6</v>
      </c>
      <c r="X715">
        <v>1</v>
      </c>
      <c r="Y715">
        <v>2018</v>
      </c>
      <c r="Z715">
        <v>1</v>
      </c>
      <c r="AA715">
        <v>1</v>
      </c>
      <c r="AE715">
        <v>1</v>
      </c>
      <c r="AF715">
        <v>1</v>
      </c>
      <c r="AG715">
        <v>1</v>
      </c>
      <c r="AH715">
        <v>2</v>
      </c>
      <c r="AI715">
        <v>1</v>
      </c>
      <c r="AJ715">
        <v>1</v>
      </c>
      <c r="AM715">
        <v>1</v>
      </c>
      <c r="AO715">
        <v>2</v>
      </c>
      <c r="AQ715">
        <v>1</v>
      </c>
      <c r="AT715">
        <v>1</v>
      </c>
      <c r="AV715">
        <v>1</v>
      </c>
      <c r="AZ715">
        <v>1</v>
      </c>
      <c r="BB715">
        <v>1</v>
      </c>
      <c r="BC715">
        <v>1</v>
      </c>
      <c r="BE715" t="s">
        <v>61</v>
      </c>
      <c r="BF715">
        <f>VLOOKUP($C715,'TIPI Scoring'!$C$1:$AB$1213,22,FALSE)</f>
        <v>4.5</v>
      </c>
      <c r="BG715">
        <f>VLOOKUP($C715,'TIPI Scoring'!$C$1:$AB$1213,23,FALSE)</f>
        <v>4.5</v>
      </c>
      <c r="BH715">
        <f>VLOOKUP($C715,'TIPI Scoring'!$C$1:$AB$1213,24,FALSE)</f>
        <v>6</v>
      </c>
      <c r="BI715">
        <f>VLOOKUP($C715,'TIPI Scoring'!$C$1:$AB$1213,25,FALSE)</f>
        <v>6.5</v>
      </c>
      <c r="BJ715">
        <f>VLOOKUP($C715,'TIPI Scoring'!$C$1:$AB$1213,26,FALSE)</f>
        <v>5</v>
      </c>
      <c r="BK715" t="s">
        <v>1650</v>
      </c>
      <c r="BL715" t="s">
        <v>1651</v>
      </c>
      <c r="BM715" t="s">
        <v>1650</v>
      </c>
      <c r="BN715" t="s">
        <v>1648</v>
      </c>
      <c r="BO715" t="s">
        <v>1651</v>
      </c>
      <c r="BP715">
        <v>3</v>
      </c>
    </row>
    <row r="716" spans="1:68" x14ac:dyDescent="0.2">
      <c r="A716">
        <v>715</v>
      </c>
      <c r="B716" s="2">
        <v>44097.487187500003</v>
      </c>
      <c r="C716" t="s">
        <v>924</v>
      </c>
      <c r="D716">
        <v>33</v>
      </c>
      <c r="E716">
        <v>9</v>
      </c>
      <c r="F716">
        <v>2</v>
      </c>
      <c r="G716">
        <v>1</v>
      </c>
      <c r="H716">
        <v>2</v>
      </c>
      <c r="I716">
        <v>2</v>
      </c>
      <c r="J716">
        <v>1</v>
      </c>
      <c r="L716">
        <v>1</v>
      </c>
      <c r="M716">
        <v>33</v>
      </c>
      <c r="N716">
        <v>1</v>
      </c>
      <c r="O716">
        <v>4</v>
      </c>
      <c r="P716">
        <v>3</v>
      </c>
      <c r="Q716">
        <v>4</v>
      </c>
      <c r="R716">
        <v>4</v>
      </c>
      <c r="S716">
        <v>4</v>
      </c>
      <c r="T716">
        <v>4</v>
      </c>
      <c r="U716">
        <v>5</v>
      </c>
      <c r="V716">
        <v>3</v>
      </c>
      <c r="W716">
        <v>5</v>
      </c>
      <c r="X716">
        <v>3</v>
      </c>
      <c r="Y716">
        <v>2018</v>
      </c>
      <c r="Z716">
        <v>1</v>
      </c>
      <c r="AA716">
        <v>9</v>
      </c>
      <c r="AE716">
        <v>1</v>
      </c>
      <c r="AF716">
        <v>1</v>
      </c>
      <c r="AG716">
        <v>1</v>
      </c>
      <c r="AH716">
        <v>1</v>
      </c>
      <c r="AK716">
        <v>1</v>
      </c>
      <c r="AO716">
        <v>1</v>
      </c>
      <c r="AP716">
        <v>1</v>
      </c>
      <c r="AQ716">
        <v>1</v>
      </c>
      <c r="AV716">
        <v>1</v>
      </c>
      <c r="AZ716">
        <v>1</v>
      </c>
      <c r="BE716" t="s">
        <v>61</v>
      </c>
      <c r="BF716">
        <f>VLOOKUP($C716,'TIPI Scoring'!$C$1:$AB$1213,22,FALSE)</f>
        <v>4</v>
      </c>
      <c r="BG716">
        <f>VLOOKUP($C716,'TIPI Scoring'!$C$1:$AB$1213,23,FALSE)</f>
        <v>5</v>
      </c>
      <c r="BH716">
        <f>VLOOKUP($C716,'TIPI Scoring'!$C$1:$AB$1213,24,FALSE)</f>
        <v>4.5</v>
      </c>
      <c r="BI716">
        <f>VLOOKUP($C716,'TIPI Scoring'!$C$1:$AB$1213,25,FALSE)</f>
        <v>4.5</v>
      </c>
      <c r="BJ716">
        <f>VLOOKUP($C716,'TIPI Scoring'!$C$1:$AB$1213,26,FALSE)</f>
        <v>4.5</v>
      </c>
      <c r="BK716" t="s">
        <v>1651</v>
      </c>
      <c r="BL716" t="s">
        <v>1651</v>
      </c>
      <c r="BM716" t="s">
        <v>1651</v>
      </c>
      <c r="BN716" t="s">
        <v>1651</v>
      </c>
      <c r="BO716" t="s">
        <v>1651</v>
      </c>
      <c r="BP716">
        <v>1</v>
      </c>
    </row>
    <row r="717" spans="1:68" x14ac:dyDescent="0.2">
      <c r="A717">
        <v>716</v>
      </c>
      <c r="B717" s="2">
        <v>44097.502222222225</v>
      </c>
      <c r="C717" t="s">
        <v>925</v>
      </c>
      <c r="D717">
        <v>35</v>
      </c>
      <c r="E717">
        <v>9</v>
      </c>
      <c r="F717">
        <v>1</v>
      </c>
      <c r="G717">
        <v>1</v>
      </c>
      <c r="H717">
        <v>2</v>
      </c>
      <c r="I717">
        <v>3</v>
      </c>
      <c r="J717">
        <v>1</v>
      </c>
      <c r="L717">
        <v>2</v>
      </c>
      <c r="M717">
        <v>7</v>
      </c>
      <c r="N717">
        <v>1</v>
      </c>
      <c r="O717">
        <v>6</v>
      </c>
      <c r="P717">
        <v>6</v>
      </c>
      <c r="Q717">
        <v>6</v>
      </c>
      <c r="R717">
        <v>7</v>
      </c>
      <c r="S717">
        <v>6</v>
      </c>
      <c r="T717">
        <v>6</v>
      </c>
      <c r="U717">
        <v>7</v>
      </c>
      <c r="V717">
        <v>7</v>
      </c>
      <c r="W717">
        <v>7</v>
      </c>
      <c r="X717">
        <v>5</v>
      </c>
      <c r="Y717">
        <v>2019</v>
      </c>
      <c r="Z717">
        <v>2</v>
      </c>
      <c r="AA717">
        <v>1</v>
      </c>
      <c r="AE717">
        <v>1</v>
      </c>
      <c r="AF717">
        <v>1</v>
      </c>
      <c r="AG717">
        <v>1</v>
      </c>
      <c r="AH717">
        <v>2</v>
      </c>
      <c r="AI717">
        <v>1</v>
      </c>
      <c r="AJ717">
        <v>1</v>
      </c>
      <c r="AK717">
        <v>1</v>
      </c>
      <c r="AL717">
        <v>1</v>
      </c>
      <c r="AM717">
        <v>1</v>
      </c>
      <c r="AO717">
        <v>2</v>
      </c>
      <c r="AR717">
        <v>1</v>
      </c>
      <c r="AS717">
        <v>1</v>
      </c>
      <c r="AW717">
        <v>1</v>
      </c>
      <c r="AZ717">
        <v>1</v>
      </c>
      <c r="BA717">
        <v>1</v>
      </c>
      <c r="BB717">
        <v>1</v>
      </c>
      <c r="BC717">
        <v>1</v>
      </c>
      <c r="BE717" t="s">
        <v>61</v>
      </c>
      <c r="BF717">
        <f>VLOOKUP($C717,'TIPI Scoring'!$C$1:$AB$1213,22,FALSE)</f>
        <v>4</v>
      </c>
      <c r="BG717">
        <f>VLOOKUP($C717,'TIPI Scoring'!$C$1:$AB$1213,23,FALSE)</f>
        <v>4.5</v>
      </c>
      <c r="BH717">
        <f>VLOOKUP($C717,'TIPI Scoring'!$C$1:$AB$1213,24,FALSE)</f>
        <v>3.5</v>
      </c>
      <c r="BI717">
        <f>VLOOKUP($C717,'TIPI Scoring'!$C$1:$AB$1213,25,FALSE)</f>
        <v>4</v>
      </c>
      <c r="BJ717">
        <f>VLOOKUP($C717,'TIPI Scoring'!$C$1:$AB$1213,26,FALSE)</f>
        <v>4.5</v>
      </c>
      <c r="BK717" t="s">
        <v>1651</v>
      </c>
      <c r="BL717" t="s">
        <v>1651</v>
      </c>
      <c r="BM717" t="s">
        <v>1649</v>
      </c>
      <c r="BN717" t="s">
        <v>1651</v>
      </c>
      <c r="BO717" t="s">
        <v>1651</v>
      </c>
      <c r="BP717">
        <v>1</v>
      </c>
    </row>
    <row r="718" spans="1:68" x14ac:dyDescent="0.2">
      <c r="A718">
        <v>717</v>
      </c>
      <c r="B718" s="2">
        <v>44097.51489583333</v>
      </c>
      <c r="C718" t="s">
        <v>926</v>
      </c>
      <c r="D718">
        <v>30</v>
      </c>
      <c r="E718">
        <v>32</v>
      </c>
      <c r="F718">
        <v>1</v>
      </c>
      <c r="G718">
        <v>1</v>
      </c>
      <c r="H718">
        <v>1</v>
      </c>
      <c r="I718">
        <v>0</v>
      </c>
      <c r="J718">
        <v>1</v>
      </c>
      <c r="L718">
        <v>1</v>
      </c>
      <c r="M718">
        <v>1</v>
      </c>
      <c r="N718">
        <v>2</v>
      </c>
      <c r="O718">
        <v>6</v>
      </c>
      <c r="P718">
        <v>1</v>
      </c>
      <c r="Q718">
        <v>7</v>
      </c>
      <c r="R718">
        <v>1</v>
      </c>
      <c r="S718">
        <v>7</v>
      </c>
      <c r="T718">
        <v>5</v>
      </c>
      <c r="U718">
        <v>7</v>
      </c>
      <c r="V718">
        <v>1</v>
      </c>
      <c r="W718">
        <v>7</v>
      </c>
      <c r="X718">
        <v>5</v>
      </c>
      <c r="Y718">
        <v>2019</v>
      </c>
      <c r="Z718">
        <v>1</v>
      </c>
      <c r="AA718">
        <v>3</v>
      </c>
      <c r="AE718">
        <v>2</v>
      </c>
      <c r="AF718">
        <v>2</v>
      </c>
      <c r="AG718">
        <v>2</v>
      </c>
      <c r="AH718">
        <v>2</v>
      </c>
      <c r="AM718">
        <v>1</v>
      </c>
      <c r="AO718">
        <v>2</v>
      </c>
      <c r="AP718">
        <v>1</v>
      </c>
      <c r="AU718">
        <v>1</v>
      </c>
      <c r="AW718">
        <v>1</v>
      </c>
      <c r="BA718">
        <v>1</v>
      </c>
      <c r="BC718">
        <v>1</v>
      </c>
      <c r="BE718" t="s">
        <v>58</v>
      </c>
      <c r="BF718">
        <f>VLOOKUP($C718,'TIPI Scoring'!$C$1:$AB$1213,22,FALSE)</f>
        <v>4.5</v>
      </c>
      <c r="BG718">
        <f>VLOOKUP($C718,'TIPI Scoring'!$C$1:$AB$1213,23,FALSE)</f>
        <v>7</v>
      </c>
      <c r="BH718">
        <f>VLOOKUP($C718,'TIPI Scoring'!$C$1:$AB$1213,24,FALSE)</f>
        <v>7</v>
      </c>
      <c r="BI718">
        <f>VLOOKUP($C718,'TIPI Scoring'!$C$1:$AB$1213,25,FALSE)</f>
        <v>7</v>
      </c>
      <c r="BJ718">
        <f>VLOOKUP($C718,'TIPI Scoring'!$C$1:$AB$1213,26,FALSE)</f>
        <v>5</v>
      </c>
      <c r="BK718" t="s">
        <v>1650</v>
      </c>
      <c r="BL718" t="s">
        <v>1648</v>
      </c>
      <c r="BM718" t="s">
        <v>1648</v>
      </c>
      <c r="BN718" t="s">
        <v>1648</v>
      </c>
      <c r="BO718" t="s">
        <v>1651</v>
      </c>
      <c r="BP718">
        <v>8</v>
      </c>
    </row>
    <row r="719" spans="1:68" x14ac:dyDescent="0.2">
      <c r="A719">
        <v>718</v>
      </c>
      <c r="B719" s="2">
        <v>44097.519409722219</v>
      </c>
      <c r="C719" t="s">
        <v>927</v>
      </c>
      <c r="D719">
        <v>26</v>
      </c>
      <c r="E719">
        <v>30</v>
      </c>
      <c r="F719">
        <v>1</v>
      </c>
      <c r="G719">
        <v>1</v>
      </c>
      <c r="H719">
        <v>2</v>
      </c>
      <c r="I719">
        <v>1</v>
      </c>
      <c r="J719">
        <v>1</v>
      </c>
      <c r="L719">
        <v>1</v>
      </c>
      <c r="M719">
        <v>5</v>
      </c>
      <c r="N719">
        <v>2</v>
      </c>
      <c r="O719">
        <v>7</v>
      </c>
      <c r="P719">
        <v>1</v>
      </c>
      <c r="Q719">
        <v>7</v>
      </c>
      <c r="R719">
        <v>5</v>
      </c>
      <c r="S719">
        <v>7</v>
      </c>
      <c r="T719">
        <v>1</v>
      </c>
      <c r="U719">
        <v>7</v>
      </c>
      <c r="V719">
        <v>2</v>
      </c>
      <c r="W719">
        <v>7</v>
      </c>
      <c r="X719">
        <v>1</v>
      </c>
      <c r="Y719">
        <v>2015</v>
      </c>
      <c r="Z719">
        <v>1</v>
      </c>
      <c r="AA719">
        <v>1</v>
      </c>
      <c r="AE719">
        <v>2</v>
      </c>
      <c r="AF719">
        <v>2</v>
      </c>
      <c r="AG719">
        <v>2</v>
      </c>
      <c r="AH719">
        <v>2</v>
      </c>
      <c r="AI719">
        <v>1</v>
      </c>
      <c r="AJ719">
        <v>1</v>
      </c>
      <c r="AL719">
        <v>1</v>
      </c>
      <c r="AM719">
        <v>1</v>
      </c>
      <c r="AO719">
        <v>1</v>
      </c>
      <c r="AP719">
        <v>1</v>
      </c>
      <c r="AT719">
        <v>1</v>
      </c>
      <c r="AV719">
        <v>1</v>
      </c>
      <c r="AZ719">
        <v>1</v>
      </c>
      <c r="BE719" t="s">
        <v>58</v>
      </c>
      <c r="BF719">
        <f>VLOOKUP($C719,'TIPI Scoring'!$C$1:$AB$1213,22,FALSE)</f>
        <v>7</v>
      </c>
      <c r="BG719">
        <f>VLOOKUP($C719,'TIPI Scoring'!$C$1:$AB$1213,23,FALSE)</f>
        <v>7</v>
      </c>
      <c r="BH719">
        <f>VLOOKUP($C719,'TIPI Scoring'!$C$1:$AB$1213,24,FALSE)</f>
        <v>6.5</v>
      </c>
      <c r="BI719">
        <f>VLOOKUP($C719,'TIPI Scoring'!$C$1:$AB$1213,25,FALSE)</f>
        <v>5</v>
      </c>
      <c r="BJ719">
        <f>VLOOKUP($C719,'TIPI Scoring'!$C$1:$AB$1213,26,FALSE)</f>
        <v>7</v>
      </c>
      <c r="BK719" t="s">
        <v>1648</v>
      </c>
      <c r="BL719" t="s">
        <v>1648</v>
      </c>
      <c r="BM719" t="s">
        <v>1650</v>
      </c>
      <c r="BN719" t="s">
        <v>1650</v>
      </c>
      <c r="BO719" t="s">
        <v>1648</v>
      </c>
      <c r="BP719">
        <v>4</v>
      </c>
    </row>
    <row r="720" spans="1:68" x14ac:dyDescent="0.2">
      <c r="A720">
        <v>719</v>
      </c>
      <c r="B720" s="2">
        <v>44097.531458333331</v>
      </c>
      <c r="C720" t="s">
        <v>928</v>
      </c>
      <c r="D720">
        <v>51</v>
      </c>
      <c r="E720">
        <v>29</v>
      </c>
      <c r="F720">
        <v>2</v>
      </c>
      <c r="G720">
        <v>1</v>
      </c>
      <c r="H720">
        <v>4</v>
      </c>
      <c r="I720">
        <v>1</v>
      </c>
      <c r="J720">
        <v>1</v>
      </c>
      <c r="L720">
        <v>1</v>
      </c>
      <c r="M720">
        <v>29</v>
      </c>
      <c r="N720">
        <v>1</v>
      </c>
      <c r="O720">
        <v>4</v>
      </c>
      <c r="P720">
        <v>4</v>
      </c>
      <c r="Q720">
        <v>7</v>
      </c>
      <c r="R720">
        <v>2</v>
      </c>
      <c r="S720">
        <v>7</v>
      </c>
      <c r="T720">
        <v>4</v>
      </c>
      <c r="U720">
        <v>6</v>
      </c>
      <c r="V720">
        <v>4</v>
      </c>
      <c r="W720">
        <v>4</v>
      </c>
      <c r="X720">
        <v>4</v>
      </c>
      <c r="Y720">
        <v>1992</v>
      </c>
      <c r="Z720">
        <v>1</v>
      </c>
      <c r="AA720">
        <v>10</v>
      </c>
      <c r="AE720">
        <v>2</v>
      </c>
      <c r="AF720">
        <v>3</v>
      </c>
      <c r="AG720">
        <v>2</v>
      </c>
      <c r="AH720">
        <v>2</v>
      </c>
      <c r="AI720">
        <v>1</v>
      </c>
      <c r="AM720">
        <v>1</v>
      </c>
      <c r="AO720">
        <v>3</v>
      </c>
      <c r="AT720">
        <v>1</v>
      </c>
      <c r="AU720">
        <v>1</v>
      </c>
      <c r="AX720">
        <v>1</v>
      </c>
      <c r="BA720">
        <v>1</v>
      </c>
      <c r="BE720" t="s">
        <v>58</v>
      </c>
      <c r="BF720">
        <f>VLOOKUP($C720,'TIPI Scoring'!$C$1:$AB$1213,22,FALSE)</f>
        <v>4</v>
      </c>
      <c r="BG720">
        <f>VLOOKUP($C720,'TIPI Scoring'!$C$1:$AB$1213,23,FALSE)</f>
        <v>5</v>
      </c>
      <c r="BH720">
        <f>VLOOKUP($C720,'TIPI Scoring'!$C$1:$AB$1213,24,FALSE)</f>
        <v>5.5</v>
      </c>
      <c r="BI720">
        <f>VLOOKUP($C720,'TIPI Scoring'!$C$1:$AB$1213,25,FALSE)</f>
        <v>5</v>
      </c>
      <c r="BJ720">
        <f>VLOOKUP($C720,'TIPI Scoring'!$C$1:$AB$1213,26,FALSE)</f>
        <v>5.5</v>
      </c>
      <c r="BK720" t="s">
        <v>1651</v>
      </c>
      <c r="BL720" t="s">
        <v>1651</v>
      </c>
      <c r="BM720" t="s">
        <v>1650</v>
      </c>
      <c r="BN720" t="s">
        <v>1650</v>
      </c>
      <c r="BO720" t="s">
        <v>1650</v>
      </c>
      <c r="BP720">
        <v>3</v>
      </c>
    </row>
    <row r="721" spans="1:68" x14ac:dyDescent="0.2">
      <c r="A721">
        <v>720</v>
      </c>
      <c r="B721" s="2">
        <v>44097.57135416667</v>
      </c>
      <c r="C721" t="s">
        <v>929</v>
      </c>
      <c r="D721">
        <v>39</v>
      </c>
      <c r="E721">
        <v>5</v>
      </c>
      <c r="F721">
        <v>1</v>
      </c>
      <c r="G721">
        <v>1</v>
      </c>
      <c r="H721">
        <v>2</v>
      </c>
      <c r="I721">
        <v>0</v>
      </c>
      <c r="J721">
        <v>1</v>
      </c>
      <c r="L721">
        <v>1</v>
      </c>
      <c r="M721">
        <v>2</v>
      </c>
      <c r="N721">
        <v>1</v>
      </c>
      <c r="O721">
        <v>5</v>
      </c>
      <c r="P721">
        <v>4</v>
      </c>
      <c r="Q721">
        <v>2</v>
      </c>
      <c r="R721">
        <v>5</v>
      </c>
      <c r="S721">
        <v>6</v>
      </c>
      <c r="T721">
        <v>3</v>
      </c>
      <c r="U721">
        <v>5</v>
      </c>
      <c r="V721">
        <v>5</v>
      </c>
      <c r="W721">
        <v>4</v>
      </c>
      <c r="X721">
        <v>5</v>
      </c>
      <c r="Y721">
        <v>2018</v>
      </c>
      <c r="Z721">
        <v>1</v>
      </c>
      <c r="AA721">
        <v>1</v>
      </c>
      <c r="AE721">
        <v>2</v>
      </c>
      <c r="AF721">
        <v>2</v>
      </c>
      <c r="AG721">
        <v>2</v>
      </c>
      <c r="AH721">
        <v>3</v>
      </c>
      <c r="AM721">
        <v>1</v>
      </c>
      <c r="AO721">
        <v>6</v>
      </c>
      <c r="AQ721">
        <v>1</v>
      </c>
      <c r="AR721">
        <v>1</v>
      </c>
      <c r="AT721">
        <v>1</v>
      </c>
      <c r="BD721">
        <v>1</v>
      </c>
      <c r="BE721" t="s">
        <v>66</v>
      </c>
      <c r="BF721">
        <f>VLOOKUP($C721,'TIPI Scoring'!$C$1:$AB$1213,22,FALSE)</f>
        <v>5</v>
      </c>
      <c r="BG721">
        <f>VLOOKUP($C721,'TIPI Scoring'!$C$1:$AB$1213,23,FALSE)</f>
        <v>4.5</v>
      </c>
      <c r="BH721">
        <f>VLOOKUP($C721,'TIPI Scoring'!$C$1:$AB$1213,24,FALSE)</f>
        <v>2.5</v>
      </c>
      <c r="BI721">
        <f>VLOOKUP($C721,'TIPI Scoring'!$C$1:$AB$1213,25,FALSE)</f>
        <v>3.5</v>
      </c>
      <c r="BJ721">
        <f>VLOOKUP($C721,'TIPI Scoring'!$C$1:$AB$1213,26,FALSE)</f>
        <v>4.5</v>
      </c>
      <c r="BK721" t="s">
        <v>1650</v>
      </c>
      <c r="BL721" t="s">
        <v>1651</v>
      </c>
      <c r="BM721" t="s">
        <v>1649</v>
      </c>
      <c r="BN721" t="s">
        <v>1651</v>
      </c>
      <c r="BO721" t="s">
        <v>1651</v>
      </c>
      <c r="BP721">
        <v>1</v>
      </c>
    </row>
    <row r="722" spans="1:68" x14ac:dyDescent="0.2">
      <c r="A722">
        <v>721</v>
      </c>
      <c r="B722" s="2">
        <v>44097.604745370372</v>
      </c>
      <c r="C722" t="s">
        <v>930</v>
      </c>
      <c r="D722">
        <v>41</v>
      </c>
      <c r="E722">
        <v>5</v>
      </c>
      <c r="F722">
        <v>1</v>
      </c>
      <c r="G722">
        <v>1</v>
      </c>
      <c r="H722">
        <v>3</v>
      </c>
      <c r="I722">
        <v>0</v>
      </c>
      <c r="J722">
        <v>1</v>
      </c>
      <c r="L722">
        <v>1</v>
      </c>
      <c r="M722">
        <v>9</v>
      </c>
      <c r="N722">
        <v>1</v>
      </c>
      <c r="O722">
        <v>2</v>
      </c>
      <c r="P722">
        <v>3</v>
      </c>
      <c r="Q722">
        <v>4</v>
      </c>
      <c r="R722">
        <v>3</v>
      </c>
      <c r="S722">
        <v>4</v>
      </c>
      <c r="T722">
        <v>4</v>
      </c>
      <c r="U722">
        <v>4</v>
      </c>
      <c r="V722">
        <v>2</v>
      </c>
      <c r="W722">
        <v>3</v>
      </c>
      <c r="X722">
        <v>3</v>
      </c>
      <c r="Y722">
        <v>2010</v>
      </c>
      <c r="Z722">
        <v>1</v>
      </c>
      <c r="AA722">
        <v>1</v>
      </c>
      <c r="AE722">
        <v>2</v>
      </c>
      <c r="AF722">
        <v>2</v>
      </c>
      <c r="AG722">
        <v>2</v>
      </c>
      <c r="AH722">
        <v>2</v>
      </c>
      <c r="AN722">
        <v>1</v>
      </c>
      <c r="AO722">
        <v>2</v>
      </c>
      <c r="AS722">
        <v>1</v>
      </c>
      <c r="AT722">
        <v>1</v>
      </c>
      <c r="AU722">
        <v>1</v>
      </c>
      <c r="AZ722">
        <v>1</v>
      </c>
      <c r="BA722">
        <v>1</v>
      </c>
      <c r="BB722">
        <v>1</v>
      </c>
      <c r="BE722" t="s">
        <v>66</v>
      </c>
      <c r="BF722">
        <f>VLOOKUP($C722,'TIPI Scoring'!$C$1:$AB$1213,22,FALSE)</f>
        <v>3</v>
      </c>
      <c r="BG722">
        <f>VLOOKUP($C722,'TIPI Scoring'!$C$1:$AB$1213,23,FALSE)</f>
        <v>4.5</v>
      </c>
      <c r="BH722">
        <f>VLOOKUP($C722,'TIPI Scoring'!$C$1:$AB$1213,24,FALSE)</f>
        <v>5</v>
      </c>
      <c r="BI722">
        <f>VLOOKUP($C722,'TIPI Scoring'!$C$1:$AB$1213,25,FALSE)</f>
        <v>4</v>
      </c>
      <c r="BJ722">
        <f>VLOOKUP($C722,'TIPI Scoring'!$C$1:$AB$1213,26,FALSE)</f>
        <v>4.5</v>
      </c>
      <c r="BK722" t="s">
        <v>1651</v>
      </c>
      <c r="BL722" t="s">
        <v>1651</v>
      </c>
      <c r="BM722" t="s">
        <v>1651</v>
      </c>
      <c r="BN722" t="s">
        <v>1651</v>
      </c>
      <c r="BO722" t="s">
        <v>1651</v>
      </c>
      <c r="BP722">
        <v>5</v>
      </c>
    </row>
    <row r="723" spans="1:68" x14ac:dyDescent="0.2">
      <c r="A723">
        <v>722</v>
      </c>
      <c r="B723" s="2">
        <v>44097.680601851855</v>
      </c>
      <c r="C723" t="s">
        <v>931</v>
      </c>
      <c r="D723">
        <v>48</v>
      </c>
      <c r="E723">
        <v>30</v>
      </c>
      <c r="F723">
        <v>1</v>
      </c>
      <c r="G723">
        <v>1</v>
      </c>
      <c r="H723">
        <v>1</v>
      </c>
      <c r="I723">
        <v>0</v>
      </c>
      <c r="J723">
        <v>5</v>
      </c>
      <c r="K723" t="s">
        <v>1627</v>
      </c>
      <c r="L723">
        <v>1</v>
      </c>
      <c r="M723">
        <v>15</v>
      </c>
      <c r="N723">
        <v>2</v>
      </c>
      <c r="O723">
        <v>1</v>
      </c>
      <c r="P723">
        <v>1</v>
      </c>
      <c r="Q723">
        <v>2</v>
      </c>
      <c r="R723">
        <v>1</v>
      </c>
      <c r="S723">
        <v>5</v>
      </c>
      <c r="T723">
        <v>4</v>
      </c>
      <c r="U723">
        <v>3</v>
      </c>
      <c r="V723">
        <v>1</v>
      </c>
      <c r="W723">
        <v>2</v>
      </c>
      <c r="X723">
        <v>4</v>
      </c>
      <c r="Y723">
        <v>2005</v>
      </c>
      <c r="Z723">
        <v>1</v>
      </c>
      <c r="AA723">
        <v>1</v>
      </c>
      <c r="AE723">
        <v>2</v>
      </c>
      <c r="AF723">
        <v>1</v>
      </c>
      <c r="AG723">
        <v>2</v>
      </c>
      <c r="AH723">
        <v>2</v>
      </c>
      <c r="AN723">
        <v>1</v>
      </c>
      <c r="AO723">
        <v>6</v>
      </c>
      <c r="AY723">
        <v>1</v>
      </c>
      <c r="BD723">
        <v>1</v>
      </c>
      <c r="BE723" t="s">
        <v>58</v>
      </c>
      <c r="BF723">
        <f>VLOOKUP($C723,'TIPI Scoring'!$C$1:$AB$1213,22,FALSE)</f>
        <v>2.5</v>
      </c>
      <c r="BG723">
        <f>VLOOKUP($C723,'TIPI Scoring'!$C$1:$AB$1213,23,FALSE)</f>
        <v>5</v>
      </c>
      <c r="BH723">
        <f>VLOOKUP($C723,'TIPI Scoring'!$C$1:$AB$1213,24,FALSE)</f>
        <v>4.5</v>
      </c>
      <c r="BI723">
        <f>VLOOKUP($C723,'TIPI Scoring'!$C$1:$AB$1213,25,FALSE)</f>
        <v>4.5</v>
      </c>
      <c r="BJ723">
        <f>VLOOKUP($C723,'TIPI Scoring'!$C$1:$AB$1213,26,FALSE)</f>
        <v>4.5</v>
      </c>
      <c r="BK723" t="s">
        <v>1649</v>
      </c>
      <c r="BL723" t="s">
        <v>1651</v>
      </c>
      <c r="BM723" t="s">
        <v>1651</v>
      </c>
      <c r="BN723" t="s">
        <v>1651</v>
      </c>
      <c r="BO723" t="s">
        <v>1651</v>
      </c>
      <c r="BP723">
        <v>5</v>
      </c>
    </row>
    <row r="724" spans="1:68" x14ac:dyDescent="0.2">
      <c r="A724">
        <v>723</v>
      </c>
      <c r="B724" s="2">
        <v>44098.597245370373</v>
      </c>
      <c r="C724" t="s">
        <v>932</v>
      </c>
      <c r="D724">
        <v>52</v>
      </c>
      <c r="E724">
        <v>44</v>
      </c>
      <c r="F724">
        <v>1</v>
      </c>
      <c r="G724">
        <v>1</v>
      </c>
      <c r="H724">
        <v>2</v>
      </c>
      <c r="I724">
        <v>0</v>
      </c>
      <c r="J724">
        <v>1</v>
      </c>
      <c r="L724">
        <v>2</v>
      </c>
      <c r="M724">
        <v>7</v>
      </c>
      <c r="N724">
        <v>2</v>
      </c>
      <c r="O724">
        <v>6</v>
      </c>
      <c r="P724">
        <v>2</v>
      </c>
      <c r="Q724">
        <v>6</v>
      </c>
      <c r="R724">
        <v>3</v>
      </c>
      <c r="S724">
        <v>6</v>
      </c>
      <c r="T724">
        <v>3</v>
      </c>
      <c r="U724">
        <v>6</v>
      </c>
      <c r="V724">
        <v>2</v>
      </c>
      <c r="W724">
        <v>6</v>
      </c>
      <c r="X724">
        <v>3</v>
      </c>
      <c r="Y724">
        <v>2013</v>
      </c>
      <c r="Z724">
        <v>2</v>
      </c>
      <c r="AA724">
        <v>9</v>
      </c>
      <c r="AE724">
        <v>2</v>
      </c>
      <c r="AF724">
        <v>2</v>
      </c>
      <c r="AG724">
        <v>2</v>
      </c>
      <c r="AH724">
        <v>2</v>
      </c>
      <c r="AN724">
        <v>1</v>
      </c>
      <c r="AO724">
        <v>5</v>
      </c>
      <c r="AP724">
        <v>1</v>
      </c>
      <c r="AT724">
        <v>1</v>
      </c>
      <c r="AU724">
        <v>1</v>
      </c>
      <c r="AZ724">
        <v>1</v>
      </c>
      <c r="BA724">
        <v>1</v>
      </c>
      <c r="BE724" t="s">
        <v>66</v>
      </c>
      <c r="BF724">
        <f>VLOOKUP($C724,'TIPI Scoring'!$C$1:$AB$1213,22,FALSE)</f>
        <v>5.5</v>
      </c>
      <c r="BG724">
        <f>VLOOKUP($C724,'TIPI Scoring'!$C$1:$AB$1213,23,FALSE)</f>
        <v>6</v>
      </c>
      <c r="BH724">
        <f>VLOOKUP($C724,'TIPI Scoring'!$C$1:$AB$1213,24,FALSE)</f>
        <v>6</v>
      </c>
      <c r="BI724">
        <f>VLOOKUP($C724,'TIPI Scoring'!$C$1:$AB$1213,25,FALSE)</f>
        <v>5.5</v>
      </c>
      <c r="BJ724">
        <f>VLOOKUP($C724,'TIPI Scoring'!$C$1:$AB$1213,26,FALSE)</f>
        <v>5.5</v>
      </c>
      <c r="BK724" t="s">
        <v>1650</v>
      </c>
      <c r="BL724" t="s">
        <v>1650</v>
      </c>
      <c r="BM724" t="s">
        <v>1650</v>
      </c>
      <c r="BN724" t="s">
        <v>1650</v>
      </c>
      <c r="BO724" t="s">
        <v>1650</v>
      </c>
      <c r="BP724">
        <v>4</v>
      </c>
    </row>
    <row r="725" spans="1:68" x14ac:dyDescent="0.2">
      <c r="A725">
        <v>724</v>
      </c>
      <c r="B725" s="2">
        <v>44098.598761574074</v>
      </c>
      <c r="C725" t="s">
        <v>933</v>
      </c>
      <c r="D725">
        <v>55</v>
      </c>
      <c r="E725">
        <v>32</v>
      </c>
      <c r="F725">
        <v>1</v>
      </c>
      <c r="G725">
        <v>1</v>
      </c>
      <c r="H725">
        <v>2</v>
      </c>
      <c r="I725">
        <v>0</v>
      </c>
      <c r="J725">
        <v>1</v>
      </c>
      <c r="L725">
        <v>1</v>
      </c>
      <c r="M725">
        <v>16</v>
      </c>
      <c r="N725">
        <v>1</v>
      </c>
      <c r="O725">
        <v>6</v>
      </c>
      <c r="P725">
        <v>2</v>
      </c>
      <c r="Q725">
        <v>6</v>
      </c>
      <c r="R725">
        <v>3</v>
      </c>
      <c r="S725">
        <v>6</v>
      </c>
      <c r="T725">
        <v>6</v>
      </c>
      <c r="U725">
        <v>4</v>
      </c>
      <c r="V725">
        <v>1</v>
      </c>
      <c r="W725">
        <v>3</v>
      </c>
      <c r="X725">
        <v>5</v>
      </c>
      <c r="Y725">
        <v>2008</v>
      </c>
      <c r="Z725">
        <v>1</v>
      </c>
      <c r="AA725">
        <v>1</v>
      </c>
      <c r="AE725">
        <v>2</v>
      </c>
      <c r="AF725">
        <v>2</v>
      </c>
      <c r="AG725">
        <v>1</v>
      </c>
      <c r="AH725">
        <v>2</v>
      </c>
      <c r="AI725">
        <v>1</v>
      </c>
      <c r="AO725">
        <v>2</v>
      </c>
      <c r="AQ725">
        <v>1</v>
      </c>
      <c r="AZ725">
        <v>1</v>
      </c>
      <c r="BE725" t="s">
        <v>58</v>
      </c>
      <c r="BF725">
        <f>VLOOKUP($C725,'TIPI Scoring'!$C$1:$AB$1213,22,FALSE)</f>
        <v>4</v>
      </c>
      <c r="BG725">
        <f>VLOOKUP($C725,'TIPI Scoring'!$C$1:$AB$1213,23,FALSE)</f>
        <v>5</v>
      </c>
      <c r="BH725">
        <f>VLOOKUP($C725,'TIPI Scoring'!$C$1:$AB$1213,24,FALSE)</f>
        <v>6.5</v>
      </c>
      <c r="BI725">
        <f>VLOOKUP($C725,'TIPI Scoring'!$C$1:$AB$1213,25,FALSE)</f>
        <v>4</v>
      </c>
      <c r="BJ725">
        <f>VLOOKUP($C725,'TIPI Scoring'!$C$1:$AB$1213,26,FALSE)</f>
        <v>4.5</v>
      </c>
      <c r="BK725" t="s">
        <v>1651</v>
      </c>
      <c r="BL725" t="s">
        <v>1651</v>
      </c>
      <c r="BM725" t="s">
        <v>1650</v>
      </c>
      <c r="BN725" t="s">
        <v>1651</v>
      </c>
      <c r="BO725" t="s">
        <v>1651</v>
      </c>
      <c r="BP725">
        <v>6</v>
      </c>
    </row>
    <row r="726" spans="1:68" x14ac:dyDescent="0.2">
      <c r="A726">
        <v>725</v>
      </c>
      <c r="B726" s="2">
        <v>44098.599976851852</v>
      </c>
      <c r="C726" t="s">
        <v>934</v>
      </c>
      <c r="D726">
        <v>60</v>
      </c>
      <c r="E726">
        <v>49</v>
      </c>
      <c r="F726">
        <v>1</v>
      </c>
      <c r="G726">
        <v>1</v>
      </c>
      <c r="H726">
        <v>2</v>
      </c>
      <c r="I726">
        <v>0</v>
      </c>
      <c r="J726">
        <v>1</v>
      </c>
      <c r="L726">
        <v>2</v>
      </c>
      <c r="M726">
        <v>28</v>
      </c>
      <c r="N726">
        <v>2</v>
      </c>
      <c r="O726">
        <v>5</v>
      </c>
      <c r="P726">
        <v>5</v>
      </c>
      <c r="Q726">
        <v>6</v>
      </c>
      <c r="R726">
        <v>6</v>
      </c>
      <c r="S726">
        <v>6</v>
      </c>
      <c r="T726">
        <v>5</v>
      </c>
      <c r="U726">
        <v>6</v>
      </c>
      <c r="V726">
        <v>7</v>
      </c>
      <c r="W726">
        <v>3</v>
      </c>
      <c r="X726">
        <v>2</v>
      </c>
      <c r="Y726">
        <v>1992</v>
      </c>
      <c r="Z726">
        <v>2</v>
      </c>
      <c r="AA726">
        <v>12</v>
      </c>
      <c r="AC726" t="s">
        <v>935</v>
      </c>
      <c r="AE726">
        <v>2</v>
      </c>
      <c r="AF726">
        <v>2</v>
      </c>
      <c r="AG726">
        <v>2</v>
      </c>
      <c r="AH726">
        <v>2</v>
      </c>
      <c r="AI726">
        <v>1</v>
      </c>
      <c r="AO726">
        <v>3</v>
      </c>
      <c r="AT726">
        <v>1</v>
      </c>
      <c r="AV726">
        <v>1</v>
      </c>
      <c r="AX726">
        <v>1</v>
      </c>
      <c r="BC726">
        <v>1</v>
      </c>
      <c r="BE726" t="s">
        <v>61</v>
      </c>
      <c r="BF726">
        <f>VLOOKUP($C726,'TIPI Scoring'!$C$1:$AB$1213,22,FALSE)</f>
        <v>4</v>
      </c>
      <c r="BG726">
        <f>VLOOKUP($C726,'TIPI Scoring'!$C$1:$AB$1213,23,FALSE)</f>
        <v>4.5</v>
      </c>
      <c r="BH726">
        <f>VLOOKUP($C726,'TIPI Scoring'!$C$1:$AB$1213,24,FALSE)</f>
        <v>3.5</v>
      </c>
      <c r="BI726">
        <f>VLOOKUP($C726,'TIPI Scoring'!$C$1:$AB$1213,25,FALSE)</f>
        <v>2.5</v>
      </c>
      <c r="BJ726">
        <f>VLOOKUP($C726,'TIPI Scoring'!$C$1:$AB$1213,26,FALSE)</f>
        <v>6</v>
      </c>
      <c r="BK726" t="s">
        <v>1651</v>
      </c>
      <c r="BL726" t="s">
        <v>1651</v>
      </c>
      <c r="BM726" t="s">
        <v>1649</v>
      </c>
      <c r="BN726" t="s">
        <v>1649</v>
      </c>
      <c r="BO726" t="s">
        <v>1650</v>
      </c>
      <c r="BP726">
        <v>7</v>
      </c>
    </row>
    <row r="727" spans="1:68" x14ac:dyDescent="0.2">
      <c r="A727">
        <v>726</v>
      </c>
      <c r="B727" s="2">
        <v>44098.600358796299</v>
      </c>
      <c r="C727" t="s">
        <v>936</v>
      </c>
      <c r="D727">
        <v>74</v>
      </c>
      <c r="E727">
        <v>9</v>
      </c>
      <c r="F727">
        <v>1</v>
      </c>
      <c r="G727">
        <v>1</v>
      </c>
      <c r="H727">
        <v>1</v>
      </c>
      <c r="I727">
        <v>0</v>
      </c>
      <c r="J727">
        <v>4</v>
      </c>
      <c r="L727">
        <v>2</v>
      </c>
      <c r="M727">
        <v>4</v>
      </c>
      <c r="N727">
        <v>2</v>
      </c>
      <c r="O727">
        <v>3</v>
      </c>
      <c r="P727">
        <v>2</v>
      </c>
      <c r="Q727">
        <v>6</v>
      </c>
      <c r="R727">
        <v>5</v>
      </c>
      <c r="S727">
        <v>5</v>
      </c>
      <c r="T727">
        <v>5</v>
      </c>
      <c r="U727">
        <v>6</v>
      </c>
      <c r="V727">
        <v>3</v>
      </c>
      <c r="W727">
        <v>5</v>
      </c>
      <c r="X727">
        <v>2</v>
      </c>
      <c r="Y727">
        <v>2020</v>
      </c>
      <c r="Z727">
        <v>3</v>
      </c>
      <c r="AA727">
        <v>7</v>
      </c>
      <c r="AE727">
        <v>2</v>
      </c>
      <c r="AF727">
        <v>3</v>
      </c>
      <c r="AG727">
        <v>2</v>
      </c>
      <c r="AH727">
        <v>3</v>
      </c>
      <c r="AN727">
        <v>1</v>
      </c>
      <c r="AO727">
        <v>3</v>
      </c>
      <c r="AT727">
        <v>1</v>
      </c>
      <c r="AV727">
        <v>1</v>
      </c>
      <c r="AW727">
        <v>1</v>
      </c>
      <c r="AZ727">
        <v>1</v>
      </c>
      <c r="BE727" t="s">
        <v>61</v>
      </c>
      <c r="BF727">
        <f>VLOOKUP($C727,'TIPI Scoring'!$C$1:$AB$1213,22,FALSE)</f>
        <v>3</v>
      </c>
      <c r="BG727">
        <f>VLOOKUP($C727,'TIPI Scoring'!$C$1:$AB$1213,23,FALSE)</f>
        <v>6</v>
      </c>
      <c r="BH727">
        <f>VLOOKUP($C727,'TIPI Scoring'!$C$1:$AB$1213,24,FALSE)</f>
        <v>5.5</v>
      </c>
      <c r="BI727">
        <f>VLOOKUP($C727,'TIPI Scoring'!$C$1:$AB$1213,25,FALSE)</f>
        <v>4</v>
      </c>
      <c r="BJ727">
        <f>VLOOKUP($C727,'TIPI Scoring'!$C$1:$AB$1213,26,FALSE)</f>
        <v>5.5</v>
      </c>
      <c r="BK727" t="s">
        <v>1651</v>
      </c>
      <c r="BL727" t="s">
        <v>1650</v>
      </c>
      <c r="BM727" t="s">
        <v>1650</v>
      </c>
      <c r="BN727" t="s">
        <v>1651</v>
      </c>
      <c r="BO727" t="s">
        <v>1650</v>
      </c>
      <c r="BP727">
        <v>6</v>
      </c>
    </row>
    <row r="728" spans="1:68" x14ac:dyDescent="0.2">
      <c r="A728">
        <v>727</v>
      </c>
      <c r="B728" s="2">
        <v>44098.601076388892</v>
      </c>
      <c r="C728" t="s">
        <v>937</v>
      </c>
      <c r="D728">
        <v>70</v>
      </c>
      <c r="E728">
        <v>30</v>
      </c>
      <c r="F728">
        <v>1</v>
      </c>
      <c r="G728">
        <v>1</v>
      </c>
      <c r="H728">
        <v>1</v>
      </c>
      <c r="I728">
        <v>0</v>
      </c>
      <c r="J728">
        <v>2</v>
      </c>
      <c r="L728">
        <v>1</v>
      </c>
      <c r="M728">
        <v>30</v>
      </c>
      <c r="N728">
        <v>2</v>
      </c>
      <c r="O728">
        <v>6</v>
      </c>
      <c r="P728">
        <v>4</v>
      </c>
      <c r="Q728">
        <v>6</v>
      </c>
      <c r="R728">
        <v>3</v>
      </c>
      <c r="S728">
        <v>6</v>
      </c>
      <c r="T728">
        <v>2</v>
      </c>
      <c r="U728">
        <v>7</v>
      </c>
      <c r="V728">
        <v>2</v>
      </c>
      <c r="W728">
        <v>6</v>
      </c>
      <c r="X728">
        <v>1</v>
      </c>
      <c r="Y728">
        <v>2001</v>
      </c>
      <c r="Z728">
        <v>1</v>
      </c>
      <c r="AA728">
        <v>11</v>
      </c>
      <c r="AB728" t="s">
        <v>92</v>
      </c>
      <c r="AE728">
        <v>3</v>
      </c>
      <c r="AF728">
        <v>1</v>
      </c>
      <c r="AG728">
        <v>3</v>
      </c>
      <c r="AH728">
        <v>3</v>
      </c>
      <c r="AJ728">
        <v>1</v>
      </c>
      <c r="AK728">
        <v>1</v>
      </c>
      <c r="AM728">
        <v>1</v>
      </c>
      <c r="AO728">
        <v>4</v>
      </c>
      <c r="AT728">
        <v>1</v>
      </c>
      <c r="AX728">
        <v>1</v>
      </c>
      <c r="AY728">
        <v>1</v>
      </c>
      <c r="BD728">
        <v>1</v>
      </c>
      <c r="BE728" t="s">
        <v>58</v>
      </c>
      <c r="BF728">
        <f>VLOOKUP($C728,'TIPI Scoring'!$C$1:$AB$1213,22,FALSE)</f>
        <v>6</v>
      </c>
      <c r="BG728">
        <f>VLOOKUP($C728,'TIPI Scoring'!$C$1:$AB$1213,23,FALSE)</f>
        <v>5.5</v>
      </c>
      <c r="BH728">
        <f>VLOOKUP($C728,'TIPI Scoring'!$C$1:$AB$1213,24,FALSE)</f>
        <v>6</v>
      </c>
      <c r="BI728">
        <f>VLOOKUP($C728,'TIPI Scoring'!$C$1:$AB$1213,25,FALSE)</f>
        <v>5.5</v>
      </c>
      <c r="BJ728">
        <f>VLOOKUP($C728,'TIPI Scoring'!$C$1:$AB$1213,26,FALSE)</f>
        <v>6.5</v>
      </c>
      <c r="BK728" t="s">
        <v>1648</v>
      </c>
      <c r="BL728" t="s">
        <v>1650</v>
      </c>
      <c r="BM728" t="s">
        <v>1650</v>
      </c>
      <c r="BN728" t="s">
        <v>1650</v>
      </c>
      <c r="BO728" t="s">
        <v>1648</v>
      </c>
      <c r="BP728">
        <v>4</v>
      </c>
    </row>
    <row r="729" spans="1:68" x14ac:dyDescent="0.2">
      <c r="A729">
        <v>728</v>
      </c>
      <c r="B729" s="2">
        <v>44098.601122685184</v>
      </c>
      <c r="C729" t="s">
        <v>938</v>
      </c>
      <c r="D729">
        <v>50</v>
      </c>
      <c r="E729">
        <v>9</v>
      </c>
      <c r="F729">
        <v>1</v>
      </c>
      <c r="G729">
        <v>1</v>
      </c>
      <c r="H729">
        <v>2</v>
      </c>
      <c r="I729">
        <v>1</v>
      </c>
      <c r="J729">
        <v>1</v>
      </c>
      <c r="L729">
        <v>1</v>
      </c>
      <c r="M729">
        <v>5</v>
      </c>
      <c r="N729">
        <v>2</v>
      </c>
      <c r="O729">
        <v>3</v>
      </c>
      <c r="P729">
        <v>1</v>
      </c>
      <c r="Q729">
        <v>4</v>
      </c>
      <c r="R729">
        <v>5</v>
      </c>
      <c r="S729">
        <v>5</v>
      </c>
      <c r="T729">
        <v>5</v>
      </c>
      <c r="U729">
        <v>2</v>
      </c>
      <c r="V729">
        <v>4</v>
      </c>
      <c r="W729">
        <v>2</v>
      </c>
      <c r="X729">
        <v>5</v>
      </c>
      <c r="Y729">
        <v>2016</v>
      </c>
      <c r="Z729">
        <v>1</v>
      </c>
      <c r="AA729">
        <v>1</v>
      </c>
      <c r="AE729">
        <v>3</v>
      </c>
      <c r="AF729">
        <v>1</v>
      </c>
      <c r="AG729">
        <v>1</v>
      </c>
      <c r="AH729">
        <v>2</v>
      </c>
      <c r="AI729">
        <v>1</v>
      </c>
      <c r="AJ729">
        <v>1</v>
      </c>
      <c r="AL729">
        <v>1</v>
      </c>
      <c r="AO729">
        <v>4</v>
      </c>
      <c r="AP729">
        <v>1</v>
      </c>
      <c r="AT729">
        <v>1</v>
      </c>
      <c r="AV729">
        <v>1</v>
      </c>
      <c r="AZ729">
        <v>1</v>
      </c>
      <c r="BA729">
        <v>1</v>
      </c>
      <c r="BC729">
        <v>1</v>
      </c>
      <c r="BE729" t="s">
        <v>61</v>
      </c>
      <c r="BF729">
        <f>VLOOKUP($C729,'TIPI Scoring'!$C$1:$AB$1213,22,FALSE)</f>
        <v>3</v>
      </c>
      <c r="BG729">
        <f>VLOOKUP($C729,'TIPI Scoring'!$C$1:$AB$1213,23,FALSE)</f>
        <v>4.5</v>
      </c>
      <c r="BH729">
        <f>VLOOKUP($C729,'TIPI Scoring'!$C$1:$AB$1213,24,FALSE)</f>
        <v>4</v>
      </c>
      <c r="BI729">
        <f>VLOOKUP($C729,'TIPI Scoring'!$C$1:$AB$1213,25,FALSE)</f>
        <v>2.5</v>
      </c>
      <c r="BJ729">
        <f>VLOOKUP($C729,'TIPI Scoring'!$C$1:$AB$1213,26,FALSE)</f>
        <v>4</v>
      </c>
      <c r="BK729" t="s">
        <v>1651</v>
      </c>
      <c r="BL729" t="s">
        <v>1651</v>
      </c>
      <c r="BM729" t="s">
        <v>1649</v>
      </c>
      <c r="BN729" t="s">
        <v>1649</v>
      </c>
      <c r="BO729" t="s">
        <v>1649</v>
      </c>
      <c r="BP729">
        <v>1</v>
      </c>
    </row>
    <row r="730" spans="1:68" x14ac:dyDescent="0.2">
      <c r="A730">
        <v>729</v>
      </c>
      <c r="B730" s="2">
        <v>44098.601388888892</v>
      </c>
      <c r="C730" t="s">
        <v>939</v>
      </c>
      <c r="D730">
        <v>68</v>
      </c>
      <c r="E730">
        <v>22</v>
      </c>
      <c r="F730">
        <v>1</v>
      </c>
      <c r="G730">
        <v>1</v>
      </c>
      <c r="H730">
        <v>1</v>
      </c>
      <c r="I730">
        <v>0</v>
      </c>
      <c r="J730">
        <v>4</v>
      </c>
      <c r="L730">
        <v>2</v>
      </c>
      <c r="M730">
        <v>6</v>
      </c>
      <c r="N730">
        <v>1</v>
      </c>
      <c r="O730">
        <v>5</v>
      </c>
      <c r="P730">
        <v>2</v>
      </c>
      <c r="Q730">
        <v>4</v>
      </c>
      <c r="R730">
        <v>5</v>
      </c>
      <c r="S730">
        <v>4</v>
      </c>
      <c r="T730">
        <v>6</v>
      </c>
      <c r="U730">
        <v>5</v>
      </c>
      <c r="V730">
        <v>2</v>
      </c>
      <c r="W730">
        <v>4</v>
      </c>
      <c r="X730">
        <v>5</v>
      </c>
      <c r="Y730">
        <v>2014</v>
      </c>
      <c r="Z730">
        <v>2</v>
      </c>
      <c r="AA730">
        <v>13</v>
      </c>
      <c r="AD730" t="s">
        <v>940</v>
      </c>
      <c r="AE730">
        <v>2</v>
      </c>
      <c r="AF730">
        <v>2</v>
      </c>
      <c r="AG730">
        <v>2</v>
      </c>
      <c r="AH730">
        <v>2</v>
      </c>
      <c r="AN730">
        <v>1</v>
      </c>
      <c r="AO730">
        <v>5</v>
      </c>
      <c r="AP730">
        <v>1</v>
      </c>
      <c r="AT730">
        <v>1</v>
      </c>
      <c r="BD730">
        <v>1</v>
      </c>
      <c r="BE730" t="s">
        <v>63</v>
      </c>
      <c r="BF730">
        <f>VLOOKUP($C730,'TIPI Scoring'!$C$1:$AB$1213,22,FALSE)</f>
        <v>3.5</v>
      </c>
      <c r="BG730">
        <f>VLOOKUP($C730,'TIPI Scoring'!$C$1:$AB$1213,23,FALSE)</f>
        <v>5.5</v>
      </c>
      <c r="BH730">
        <f>VLOOKUP($C730,'TIPI Scoring'!$C$1:$AB$1213,24,FALSE)</f>
        <v>5</v>
      </c>
      <c r="BI730">
        <f>VLOOKUP($C730,'TIPI Scoring'!$C$1:$AB$1213,25,FALSE)</f>
        <v>3.5</v>
      </c>
      <c r="BJ730">
        <f>VLOOKUP($C730,'TIPI Scoring'!$C$1:$AB$1213,26,FALSE)</f>
        <v>3.5</v>
      </c>
      <c r="BK730" t="s">
        <v>1651</v>
      </c>
      <c r="BL730" t="s">
        <v>1650</v>
      </c>
      <c r="BM730" t="s">
        <v>1651</v>
      </c>
      <c r="BN730" t="s">
        <v>1651</v>
      </c>
      <c r="BO730" t="s">
        <v>1649</v>
      </c>
      <c r="BP730">
        <v>5</v>
      </c>
    </row>
    <row r="731" spans="1:68" x14ac:dyDescent="0.2">
      <c r="A731">
        <v>730</v>
      </c>
      <c r="B731" s="2">
        <v>44098.601458333331</v>
      </c>
      <c r="C731" t="s">
        <v>941</v>
      </c>
      <c r="D731">
        <v>59</v>
      </c>
      <c r="E731">
        <v>5</v>
      </c>
      <c r="F731">
        <v>1</v>
      </c>
      <c r="G731">
        <v>1</v>
      </c>
      <c r="H731">
        <v>2</v>
      </c>
      <c r="I731">
        <v>0</v>
      </c>
      <c r="J731">
        <v>4</v>
      </c>
      <c r="L731">
        <v>1</v>
      </c>
      <c r="M731">
        <v>41</v>
      </c>
      <c r="N731">
        <v>2</v>
      </c>
      <c r="O731">
        <v>5</v>
      </c>
      <c r="P731">
        <v>5</v>
      </c>
      <c r="Q731">
        <v>6</v>
      </c>
      <c r="R731">
        <v>2</v>
      </c>
      <c r="S731">
        <v>6</v>
      </c>
      <c r="T731">
        <v>5</v>
      </c>
      <c r="U731">
        <v>5</v>
      </c>
      <c r="V731">
        <v>2</v>
      </c>
      <c r="W731">
        <v>6</v>
      </c>
      <c r="X731">
        <v>2</v>
      </c>
      <c r="Y731">
        <v>2015</v>
      </c>
      <c r="Z731">
        <v>3</v>
      </c>
      <c r="AA731">
        <v>13</v>
      </c>
      <c r="AD731" t="s">
        <v>242</v>
      </c>
      <c r="AE731">
        <v>2</v>
      </c>
      <c r="AF731">
        <v>1</v>
      </c>
      <c r="AG731">
        <v>2</v>
      </c>
      <c r="AH731">
        <v>2</v>
      </c>
      <c r="AJ731">
        <v>1</v>
      </c>
      <c r="AO731">
        <v>2</v>
      </c>
      <c r="AY731">
        <v>1</v>
      </c>
      <c r="BD731">
        <v>1</v>
      </c>
      <c r="BE731" t="s">
        <v>66</v>
      </c>
      <c r="BF731">
        <f>VLOOKUP($C731,'TIPI Scoring'!$C$1:$AB$1213,22,FALSE)</f>
        <v>4</v>
      </c>
      <c r="BG731">
        <f>VLOOKUP($C731,'TIPI Scoring'!$C$1:$AB$1213,23,FALSE)</f>
        <v>4</v>
      </c>
      <c r="BH731">
        <f>VLOOKUP($C731,'TIPI Scoring'!$C$1:$AB$1213,24,FALSE)</f>
        <v>6</v>
      </c>
      <c r="BI731">
        <f>VLOOKUP($C731,'TIPI Scoring'!$C$1:$AB$1213,25,FALSE)</f>
        <v>6</v>
      </c>
      <c r="BJ731">
        <f>VLOOKUP($C731,'TIPI Scoring'!$C$1:$AB$1213,26,FALSE)</f>
        <v>6</v>
      </c>
      <c r="BK731" t="s">
        <v>1651</v>
      </c>
      <c r="BL731" t="s">
        <v>1649</v>
      </c>
      <c r="BM731" t="s">
        <v>1650</v>
      </c>
      <c r="BN731" t="s">
        <v>1650</v>
      </c>
      <c r="BO731" t="s">
        <v>1650</v>
      </c>
      <c r="BP731">
        <v>3</v>
      </c>
    </row>
    <row r="732" spans="1:68" x14ac:dyDescent="0.2">
      <c r="A732">
        <v>731</v>
      </c>
      <c r="B732" s="2">
        <v>44098.602997685186</v>
      </c>
      <c r="C732" t="s">
        <v>942</v>
      </c>
      <c r="D732">
        <v>41</v>
      </c>
      <c r="E732">
        <v>10</v>
      </c>
      <c r="F732">
        <v>1</v>
      </c>
      <c r="G732">
        <v>1</v>
      </c>
      <c r="H732">
        <v>2</v>
      </c>
      <c r="I732">
        <v>1</v>
      </c>
      <c r="J732">
        <v>1</v>
      </c>
      <c r="L732">
        <v>1</v>
      </c>
      <c r="M732">
        <v>5</v>
      </c>
      <c r="N732">
        <v>1</v>
      </c>
      <c r="O732">
        <v>6</v>
      </c>
      <c r="P732">
        <v>7</v>
      </c>
      <c r="Q732">
        <v>7</v>
      </c>
      <c r="R732">
        <v>6</v>
      </c>
      <c r="S732">
        <v>7</v>
      </c>
      <c r="T732">
        <v>6</v>
      </c>
      <c r="U732">
        <v>7</v>
      </c>
      <c r="V732">
        <v>7</v>
      </c>
      <c r="W732">
        <v>7</v>
      </c>
      <c r="X732">
        <v>7</v>
      </c>
      <c r="Y732">
        <v>2015</v>
      </c>
      <c r="Z732">
        <v>1</v>
      </c>
      <c r="AA732">
        <v>9</v>
      </c>
      <c r="AE732">
        <v>2</v>
      </c>
      <c r="AF732">
        <v>1</v>
      </c>
      <c r="AG732">
        <v>1</v>
      </c>
      <c r="AH732">
        <v>1</v>
      </c>
      <c r="AI732">
        <v>1</v>
      </c>
      <c r="AJ732">
        <v>1</v>
      </c>
      <c r="AK732">
        <v>1</v>
      </c>
      <c r="AL732">
        <v>1</v>
      </c>
      <c r="AO732">
        <v>3</v>
      </c>
      <c r="AP732">
        <v>1</v>
      </c>
      <c r="AQ732">
        <v>1</v>
      </c>
      <c r="AR732">
        <v>1</v>
      </c>
      <c r="AZ732">
        <v>1</v>
      </c>
      <c r="BA732">
        <v>1</v>
      </c>
      <c r="BB732">
        <v>1</v>
      </c>
      <c r="BC732">
        <v>1</v>
      </c>
      <c r="BE732" t="s">
        <v>61</v>
      </c>
      <c r="BF732">
        <f>VLOOKUP($C732,'TIPI Scoring'!$C$1:$AB$1213,22,FALSE)</f>
        <v>4</v>
      </c>
      <c r="BG732">
        <f>VLOOKUP($C732,'TIPI Scoring'!$C$1:$AB$1213,23,FALSE)</f>
        <v>4</v>
      </c>
      <c r="BH732">
        <f>VLOOKUP($C732,'TIPI Scoring'!$C$1:$AB$1213,24,FALSE)</f>
        <v>4</v>
      </c>
      <c r="BI732">
        <f>VLOOKUP($C732,'TIPI Scoring'!$C$1:$AB$1213,25,FALSE)</f>
        <v>4.5</v>
      </c>
      <c r="BJ732">
        <f>VLOOKUP($C732,'TIPI Scoring'!$C$1:$AB$1213,26,FALSE)</f>
        <v>4</v>
      </c>
      <c r="BK732" t="s">
        <v>1651</v>
      </c>
      <c r="BL732" t="s">
        <v>1649</v>
      </c>
      <c r="BM732" t="s">
        <v>1649</v>
      </c>
      <c r="BN732" t="s">
        <v>1651</v>
      </c>
      <c r="BO732" t="s">
        <v>1649</v>
      </c>
      <c r="BP732">
        <v>1</v>
      </c>
    </row>
    <row r="733" spans="1:68" x14ac:dyDescent="0.2">
      <c r="A733">
        <v>732</v>
      </c>
      <c r="B733" s="2">
        <v>44098.603101851855</v>
      </c>
      <c r="C733" t="s">
        <v>943</v>
      </c>
      <c r="D733">
        <v>69</v>
      </c>
      <c r="E733">
        <v>25</v>
      </c>
      <c r="F733">
        <v>1</v>
      </c>
      <c r="G733">
        <v>1</v>
      </c>
      <c r="H733">
        <v>1</v>
      </c>
      <c r="I733">
        <v>1</v>
      </c>
      <c r="J733">
        <v>4</v>
      </c>
      <c r="L733">
        <v>1</v>
      </c>
      <c r="M733">
        <v>24</v>
      </c>
      <c r="N733">
        <v>2</v>
      </c>
      <c r="O733">
        <v>6</v>
      </c>
      <c r="P733">
        <v>1</v>
      </c>
      <c r="Q733">
        <v>6</v>
      </c>
      <c r="R733">
        <v>4</v>
      </c>
      <c r="S733">
        <v>6</v>
      </c>
      <c r="T733">
        <v>1</v>
      </c>
      <c r="U733">
        <v>6</v>
      </c>
      <c r="V733">
        <v>1</v>
      </c>
      <c r="W733">
        <v>4</v>
      </c>
      <c r="X733">
        <v>1</v>
      </c>
      <c r="Y733">
        <v>1995</v>
      </c>
      <c r="Z733">
        <v>1</v>
      </c>
      <c r="AA733">
        <v>11</v>
      </c>
      <c r="AB733" t="s">
        <v>944</v>
      </c>
      <c r="AE733">
        <v>2</v>
      </c>
      <c r="AF733">
        <v>2</v>
      </c>
      <c r="AG733">
        <v>3</v>
      </c>
      <c r="AH733">
        <v>2</v>
      </c>
      <c r="AI733">
        <v>1</v>
      </c>
      <c r="AM733">
        <v>1</v>
      </c>
      <c r="AO733">
        <v>3</v>
      </c>
      <c r="AQ733">
        <v>1</v>
      </c>
      <c r="AT733">
        <v>1</v>
      </c>
      <c r="AX733">
        <v>1</v>
      </c>
      <c r="BA733">
        <v>1</v>
      </c>
      <c r="BC733">
        <v>1</v>
      </c>
      <c r="BE733" t="s">
        <v>63</v>
      </c>
      <c r="BF733">
        <f>VLOOKUP($C733,'TIPI Scoring'!$C$1:$AB$1213,22,FALSE)</f>
        <v>6.5</v>
      </c>
      <c r="BG733">
        <f>VLOOKUP($C733,'TIPI Scoring'!$C$1:$AB$1213,23,FALSE)</f>
        <v>6.5</v>
      </c>
      <c r="BH733">
        <f>VLOOKUP($C733,'TIPI Scoring'!$C$1:$AB$1213,24,FALSE)</f>
        <v>6.5</v>
      </c>
      <c r="BI733">
        <f>VLOOKUP($C733,'TIPI Scoring'!$C$1:$AB$1213,25,FALSE)</f>
        <v>4</v>
      </c>
      <c r="BJ733">
        <f>VLOOKUP($C733,'TIPI Scoring'!$C$1:$AB$1213,26,FALSE)</f>
        <v>6.5</v>
      </c>
      <c r="BK733" t="s">
        <v>1648</v>
      </c>
      <c r="BL733" t="s">
        <v>1648</v>
      </c>
      <c r="BM733" t="s">
        <v>1650</v>
      </c>
      <c r="BN733" t="s">
        <v>1651</v>
      </c>
      <c r="BO733" t="s">
        <v>1648</v>
      </c>
      <c r="BP733">
        <v>4</v>
      </c>
    </row>
    <row r="734" spans="1:68" x14ac:dyDescent="0.2">
      <c r="A734">
        <v>733</v>
      </c>
      <c r="B734" s="2">
        <v>44098.603148148148</v>
      </c>
      <c r="C734" t="s">
        <v>945</v>
      </c>
      <c r="D734">
        <v>35</v>
      </c>
      <c r="E734">
        <v>29</v>
      </c>
      <c r="F734">
        <v>1</v>
      </c>
      <c r="G734">
        <v>1</v>
      </c>
      <c r="H734">
        <v>2</v>
      </c>
      <c r="I734">
        <v>1</v>
      </c>
      <c r="J734">
        <v>2</v>
      </c>
      <c r="L734">
        <v>1</v>
      </c>
      <c r="M734">
        <v>5</v>
      </c>
      <c r="N734">
        <v>1</v>
      </c>
      <c r="O734">
        <v>5</v>
      </c>
      <c r="P734">
        <v>5</v>
      </c>
      <c r="Q734">
        <v>6</v>
      </c>
      <c r="R734">
        <v>5</v>
      </c>
      <c r="S734">
        <v>5</v>
      </c>
      <c r="T734">
        <v>3</v>
      </c>
      <c r="U734">
        <v>5</v>
      </c>
      <c r="V734">
        <v>3</v>
      </c>
      <c r="W734">
        <v>4</v>
      </c>
      <c r="X734">
        <v>3</v>
      </c>
      <c r="Y734">
        <v>2000</v>
      </c>
      <c r="Z734">
        <v>1</v>
      </c>
      <c r="AA734">
        <v>1</v>
      </c>
      <c r="AE734">
        <v>1</v>
      </c>
      <c r="AF734">
        <v>1</v>
      </c>
      <c r="AG734">
        <v>1</v>
      </c>
      <c r="AH734">
        <v>1</v>
      </c>
      <c r="AI734">
        <v>1</v>
      </c>
      <c r="AL734">
        <v>1</v>
      </c>
      <c r="AO734">
        <v>1</v>
      </c>
      <c r="AQ734">
        <v>1</v>
      </c>
      <c r="AT734">
        <v>1</v>
      </c>
      <c r="AZ734">
        <v>1</v>
      </c>
      <c r="BE734" t="s">
        <v>58</v>
      </c>
      <c r="BF734">
        <f>VLOOKUP($C734,'TIPI Scoring'!$C$1:$AB$1213,22,FALSE)</f>
        <v>5</v>
      </c>
      <c r="BG734">
        <f>VLOOKUP($C734,'TIPI Scoring'!$C$1:$AB$1213,23,FALSE)</f>
        <v>4</v>
      </c>
      <c r="BH734">
        <f>VLOOKUP($C734,'TIPI Scoring'!$C$1:$AB$1213,24,FALSE)</f>
        <v>5.5</v>
      </c>
      <c r="BI734">
        <f>VLOOKUP($C734,'TIPI Scoring'!$C$1:$AB$1213,25,FALSE)</f>
        <v>3.5</v>
      </c>
      <c r="BJ734">
        <f>VLOOKUP($C734,'TIPI Scoring'!$C$1:$AB$1213,26,FALSE)</f>
        <v>5</v>
      </c>
      <c r="BK734" t="s">
        <v>1650</v>
      </c>
      <c r="BL734" t="s">
        <v>1649</v>
      </c>
      <c r="BM734" t="s">
        <v>1650</v>
      </c>
      <c r="BN734" t="s">
        <v>1651</v>
      </c>
      <c r="BO734" t="s">
        <v>1651</v>
      </c>
      <c r="BP734">
        <v>7</v>
      </c>
    </row>
    <row r="735" spans="1:68" x14ac:dyDescent="0.2">
      <c r="A735">
        <v>734</v>
      </c>
      <c r="B735" s="2">
        <v>44098.603217592594</v>
      </c>
      <c r="C735" t="s">
        <v>946</v>
      </c>
      <c r="D735">
        <v>42</v>
      </c>
      <c r="E735">
        <v>38</v>
      </c>
      <c r="F735">
        <v>1</v>
      </c>
      <c r="G735">
        <v>1</v>
      </c>
      <c r="H735">
        <v>2</v>
      </c>
      <c r="I735">
        <v>2</v>
      </c>
      <c r="J735">
        <v>1</v>
      </c>
      <c r="L735">
        <v>1</v>
      </c>
      <c r="M735">
        <v>3</v>
      </c>
      <c r="N735">
        <v>1</v>
      </c>
      <c r="O735">
        <v>7</v>
      </c>
      <c r="P735">
        <v>7</v>
      </c>
      <c r="Q735">
        <v>7</v>
      </c>
      <c r="R735">
        <v>6</v>
      </c>
      <c r="S735">
        <v>6</v>
      </c>
      <c r="T735">
        <v>7</v>
      </c>
      <c r="U735">
        <v>6</v>
      </c>
      <c r="V735">
        <v>7</v>
      </c>
      <c r="W735">
        <v>7</v>
      </c>
      <c r="X735">
        <v>6</v>
      </c>
      <c r="Y735">
        <v>2019</v>
      </c>
      <c r="Z735">
        <v>3</v>
      </c>
      <c r="AA735">
        <v>1</v>
      </c>
      <c r="AE735">
        <v>1</v>
      </c>
      <c r="AF735">
        <v>1</v>
      </c>
      <c r="AG735">
        <v>1</v>
      </c>
      <c r="AH735">
        <v>1</v>
      </c>
      <c r="AI735">
        <v>1</v>
      </c>
      <c r="AJ735">
        <v>1</v>
      </c>
      <c r="AL735">
        <v>1</v>
      </c>
      <c r="AM735">
        <v>1</v>
      </c>
      <c r="AO735">
        <v>6</v>
      </c>
      <c r="AQ735">
        <v>1</v>
      </c>
      <c r="AR735">
        <v>1</v>
      </c>
      <c r="AT735">
        <v>1</v>
      </c>
      <c r="AZ735">
        <v>1</v>
      </c>
      <c r="BA735">
        <v>1</v>
      </c>
      <c r="BB735">
        <v>1</v>
      </c>
      <c r="BE735" t="s">
        <v>58</v>
      </c>
      <c r="BF735">
        <f>VLOOKUP($C735,'TIPI Scoring'!$C$1:$AB$1213,22,FALSE)</f>
        <v>4</v>
      </c>
      <c r="BG735">
        <f>VLOOKUP($C735,'TIPI Scoring'!$C$1:$AB$1213,23,FALSE)</f>
        <v>3.5</v>
      </c>
      <c r="BH735">
        <f>VLOOKUP($C735,'TIPI Scoring'!$C$1:$AB$1213,24,FALSE)</f>
        <v>4</v>
      </c>
      <c r="BI735">
        <f>VLOOKUP($C735,'TIPI Scoring'!$C$1:$AB$1213,25,FALSE)</f>
        <v>4.5</v>
      </c>
      <c r="BJ735">
        <f>VLOOKUP($C735,'TIPI Scoring'!$C$1:$AB$1213,26,FALSE)</f>
        <v>4</v>
      </c>
      <c r="BK735" t="s">
        <v>1651</v>
      </c>
      <c r="BL735" t="s">
        <v>1649</v>
      </c>
      <c r="BM735" t="s">
        <v>1649</v>
      </c>
      <c r="BN735" t="s">
        <v>1651</v>
      </c>
      <c r="BO735" t="s">
        <v>1649</v>
      </c>
      <c r="BP735">
        <v>1</v>
      </c>
    </row>
    <row r="736" spans="1:68" x14ac:dyDescent="0.2">
      <c r="A736">
        <v>735</v>
      </c>
      <c r="B736" s="2">
        <v>44098.603576388887</v>
      </c>
      <c r="C736" t="s">
        <v>947</v>
      </c>
      <c r="D736">
        <v>56</v>
      </c>
      <c r="E736">
        <v>4</v>
      </c>
      <c r="F736">
        <v>1</v>
      </c>
      <c r="G736">
        <v>1</v>
      </c>
      <c r="H736">
        <v>4</v>
      </c>
      <c r="I736">
        <v>1</v>
      </c>
      <c r="J736">
        <v>1</v>
      </c>
      <c r="L736">
        <v>2</v>
      </c>
      <c r="M736">
        <v>4</v>
      </c>
      <c r="N736">
        <v>1</v>
      </c>
      <c r="O736">
        <v>6</v>
      </c>
      <c r="P736">
        <v>2</v>
      </c>
      <c r="Q736">
        <v>6</v>
      </c>
      <c r="R736">
        <v>4</v>
      </c>
      <c r="S736">
        <v>7</v>
      </c>
      <c r="T736">
        <v>2</v>
      </c>
      <c r="U736">
        <v>7</v>
      </c>
      <c r="V736">
        <v>2</v>
      </c>
      <c r="W736">
        <v>6</v>
      </c>
      <c r="X736">
        <v>1</v>
      </c>
      <c r="Y736">
        <v>2016</v>
      </c>
      <c r="Z736">
        <v>2</v>
      </c>
      <c r="AA736">
        <v>13</v>
      </c>
      <c r="AD736" t="s">
        <v>261</v>
      </c>
      <c r="AE736">
        <v>2</v>
      </c>
      <c r="AF736">
        <v>1</v>
      </c>
      <c r="AG736">
        <v>1</v>
      </c>
      <c r="AH736">
        <v>2</v>
      </c>
      <c r="AI736">
        <v>1</v>
      </c>
      <c r="AJ736">
        <v>1</v>
      </c>
      <c r="AL736">
        <v>1</v>
      </c>
      <c r="AO736">
        <v>3</v>
      </c>
      <c r="AP736">
        <v>1</v>
      </c>
      <c r="AS736">
        <v>1</v>
      </c>
      <c r="AV736">
        <v>1</v>
      </c>
      <c r="AZ736">
        <v>1</v>
      </c>
      <c r="BA736">
        <v>1</v>
      </c>
      <c r="BB736">
        <v>1</v>
      </c>
      <c r="BC736">
        <v>1</v>
      </c>
      <c r="BE736" t="s">
        <v>61</v>
      </c>
      <c r="BF736">
        <f>VLOOKUP($C736,'TIPI Scoring'!$C$1:$AB$1213,22,FALSE)</f>
        <v>6</v>
      </c>
      <c r="BG736">
        <f>VLOOKUP($C736,'TIPI Scoring'!$C$1:$AB$1213,23,FALSE)</f>
        <v>6.5</v>
      </c>
      <c r="BH736">
        <f>VLOOKUP($C736,'TIPI Scoring'!$C$1:$AB$1213,24,FALSE)</f>
        <v>6</v>
      </c>
      <c r="BI736">
        <f>VLOOKUP($C736,'TIPI Scoring'!$C$1:$AB$1213,25,FALSE)</f>
        <v>5</v>
      </c>
      <c r="BJ736">
        <f>VLOOKUP($C736,'TIPI Scoring'!$C$1:$AB$1213,26,FALSE)</f>
        <v>7</v>
      </c>
      <c r="BK736" t="s">
        <v>1648</v>
      </c>
      <c r="BL736" t="s">
        <v>1648</v>
      </c>
      <c r="BM736" t="s">
        <v>1650</v>
      </c>
      <c r="BN736" t="s">
        <v>1650</v>
      </c>
      <c r="BO736" t="s">
        <v>1648</v>
      </c>
      <c r="BP736">
        <v>4</v>
      </c>
    </row>
    <row r="737" spans="1:68" x14ac:dyDescent="0.2">
      <c r="A737">
        <v>736</v>
      </c>
      <c r="B737" s="2">
        <v>44098.603761574072</v>
      </c>
      <c r="C737" t="s">
        <v>948</v>
      </c>
      <c r="D737">
        <v>40</v>
      </c>
      <c r="E737">
        <v>9</v>
      </c>
      <c r="F737">
        <v>1</v>
      </c>
      <c r="G737">
        <v>1</v>
      </c>
      <c r="H737">
        <v>2</v>
      </c>
      <c r="I737">
        <v>1</v>
      </c>
      <c r="J737">
        <v>1</v>
      </c>
      <c r="L737">
        <v>1</v>
      </c>
      <c r="M737">
        <v>4</v>
      </c>
      <c r="N737">
        <v>1</v>
      </c>
      <c r="O737">
        <v>1</v>
      </c>
      <c r="P737">
        <v>1</v>
      </c>
      <c r="Q737">
        <v>5</v>
      </c>
      <c r="R737">
        <v>1</v>
      </c>
      <c r="S737">
        <v>7</v>
      </c>
      <c r="T737">
        <v>6</v>
      </c>
      <c r="U737">
        <v>1</v>
      </c>
      <c r="V737">
        <v>4</v>
      </c>
      <c r="W737">
        <v>1</v>
      </c>
      <c r="X737">
        <v>1</v>
      </c>
      <c r="Y737">
        <v>2018</v>
      </c>
      <c r="Z737">
        <v>1</v>
      </c>
      <c r="AA737">
        <v>1</v>
      </c>
      <c r="AE737">
        <v>3</v>
      </c>
      <c r="AF737">
        <v>3</v>
      </c>
      <c r="AG737">
        <v>2</v>
      </c>
      <c r="AH737">
        <v>3</v>
      </c>
      <c r="AJ737">
        <v>1</v>
      </c>
      <c r="AM737">
        <v>1</v>
      </c>
      <c r="AO737">
        <v>3</v>
      </c>
      <c r="AQ737">
        <v>1</v>
      </c>
      <c r="AS737">
        <v>1</v>
      </c>
      <c r="AU737">
        <v>1</v>
      </c>
      <c r="BA737">
        <v>1</v>
      </c>
      <c r="BB737">
        <v>1</v>
      </c>
      <c r="BE737" t="s">
        <v>61</v>
      </c>
      <c r="BF737">
        <f>VLOOKUP($C737,'TIPI Scoring'!$C$1:$AB$1213,22,FALSE)</f>
        <v>1.5</v>
      </c>
      <c r="BG737">
        <f>VLOOKUP($C737,'TIPI Scoring'!$C$1:$AB$1213,23,FALSE)</f>
        <v>4</v>
      </c>
      <c r="BH737">
        <f>VLOOKUP($C737,'TIPI Scoring'!$C$1:$AB$1213,24,FALSE)</f>
        <v>4.5</v>
      </c>
      <c r="BI737">
        <f>VLOOKUP($C737,'TIPI Scoring'!$C$1:$AB$1213,25,FALSE)</f>
        <v>4</v>
      </c>
      <c r="BJ737">
        <f>VLOOKUP($C737,'TIPI Scoring'!$C$1:$AB$1213,26,FALSE)</f>
        <v>7</v>
      </c>
      <c r="BK737" t="s">
        <v>1649</v>
      </c>
      <c r="BL737" t="s">
        <v>1649</v>
      </c>
      <c r="BM737" t="s">
        <v>1651</v>
      </c>
      <c r="BN737" t="s">
        <v>1651</v>
      </c>
      <c r="BO737" t="s">
        <v>1648</v>
      </c>
      <c r="BP737">
        <v>3</v>
      </c>
    </row>
    <row r="738" spans="1:68" x14ac:dyDescent="0.2">
      <c r="A738">
        <v>737</v>
      </c>
      <c r="B738" s="2">
        <v>44098.604988425926</v>
      </c>
      <c r="C738" t="s">
        <v>949</v>
      </c>
      <c r="D738">
        <v>33</v>
      </c>
      <c r="E738">
        <v>14</v>
      </c>
      <c r="F738">
        <v>2</v>
      </c>
      <c r="G738">
        <v>1</v>
      </c>
      <c r="H738">
        <v>2</v>
      </c>
      <c r="I738">
        <v>0</v>
      </c>
      <c r="J738">
        <v>1</v>
      </c>
      <c r="L738">
        <v>2</v>
      </c>
      <c r="M738">
        <v>3</v>
      </c>
      <c r="N738">
        <v>2</v>
      </c>
      <c r="O738">
        <v>2</v>
      </c>
      <c r="P738">
        <v>5</v>
      </c>
      <c r="Q738">
        <v>7</v>
      </c>
      <c r="R738">
        <v>5</v>
      </c>
      <c r="S738">
        <v>5</v>
      </c>
      <c r="T738">
        <v>6</v>
      </c>
      <c r="U738">
        <v>6</v>
      </c>
      <c r="V738">
        <v>3</v>
      </c>
      <c r="W738">
        <v>6</v>
      </c>
      <c r="X738">
        <v>5</v>
      </c>
      <c r="Y738">
        <v>2017</v>
      </c>
      <c r="Z738">
        <v>2</v>
      </c>
      <c r="AA738">
        <v>12</v>
      </c>
      <c r="AC738" t="s">
        <v>950</v>
      </c>
      <c r="AE738">
        <v>2</v>
      </c>
      <c r="AF738">
        <v>2</v>
      </c>
      <c r="AG738">
        <v>2</v>
      </c>
      <c r="AH738">
        <v>2</v>
      </c>
      <c r="AI738">
        <v>1</v>
      </c>
      <c r="AL738">
        <v>1</v>
      </c>
      <c r="AO738">
        <v>3</v>
      </c>
      <c r="AP738">
        <v>1</v>
      </c>
      <c r="AT738">
        <v>1</v>
      </c>
      <c r="AW738">
        <v>1</v>
      </c>
      <c r="BD738">
        <v>1</v>
      </c>
      <c r="BE738" t="s">
        <v>63</v>
      </c>
      <c r="BF738">
        <f>VLOOKUP($C738,'TIPI Scoring'!$C$1:$AB$1213,22,FALSE)</f>
        <v>2</v>
      </c>
      <c r="BG738">
        <f>VLOOKUP($C738,'TIPI Scoring'!$C$1:$AB$1213,23,FALSE)</f>
        <v>4.5</v>
      </c>
      <c r="BH738">
        <f>VLOOKUP($C738,'TIPI Scoring'!$C$1:$AB$1213,24,FALSE)</f>
        <v>6</v>
      </c>
      <c r="BI738">
        <f>VLOOKUP($C738,'TIPI Scoring'!$C$1:$AB$1213,25,FALSE)</f>
        <v>4.5</v>
      </c>
      <c r="BJ738">
        <f>VLOOKUP($C738,'TIPI Scoring'!$C$1:$AB$1213,26,FALSE)</f>
        <v>4</v>
      </c>
      <c r="BK738" t="s">
        <v>1649</v>
      </c>
      <c r="BL738" t="s">
        <v>1651</v>
      </c>
      <c r="BM738" t="s">
        <v>1650</v>
      </c>
      <c r="BN738" t="s">
        <v>1651</v>
      </c>
      <c r="BO738" t="s">
        <v>1649</v>
      </c>
      <c r="BP738">
        <v>5</v>
      </c>
    </row>
    <row r="739" spans="1:68" x14ac:dyDescent="0.2">
      <c r="A739">
        <v>738</v>
      </c>
      <c r="B739" s="2">
        <v>44098.606481481482</v>
      </c>
      <c r="C739" t="s">
        <v>951</v>
      </c>
      <c r="D739">
        <v>69</v>
      </c>
      <c r="E739">
        <v>43</v>
      </c>
      <c r="F739">
        <v>1</v>
      </c>
      <c r="G739">
        <v>1</v>
      </c>
      <c r="H739">
        <v>2</v>
      </c>
      <c r="I739">
        <v>0</v>
      </c>
      <c r="J739">
        <v>4</v>
      </c>
      <c r="L739">
        <v>2</v>
      </c>
      <c r="M739">
        <v>11</v>
      </c>
      <c r="N739">
        <v>2</v>
      </c>
      <c r="O739">
        <v>1</v>
      </c>
      <c r="P739">
        <v>5</v>
      </c>
      <c r="Q739">
        <v>3</v>
      </c>
      <c r="R739">
        <v>6</v>
      </c>
      <c r="S739">
        <v>2</v>
      </c>
      <c r="T739">
        <v>7</v>
      </c>
      <c r="U739">
        <v>4</v>
      </c>
      <c r="V739">
        <v>4</v>
      </c>
      <c r="W739">
        <v>1</v>
      </c>
      <c r="X739">
        <v>5</v>
      </c>
      <c r="Y739">
        <v>2019</v>
      </c>
      <c r="Z739">
        <v>3</v>
      </c>
      <c r="AA739">
        <v>7</v>
      </c>
      <c r="AE739">
        <v>2</v>
      </c>
      <c r="AF739">
        <v>2</v>
      </c>
      <c r="AG739">
        <v>2</v>
      </c>
      <c r="AH739">
        <v>2</v>
      </c>
      <c r="AI739">
        <v>1</v>
      </c>
      <c r="AJ739">
        <v>1</v>
      </c>
      <c r="AK739">
        <v>1</v>
      </c>
      <c r="AM739">
        <v>1</v>
      </c>
      <c r="AO739">
        <v>2</v>
      </c>
      <c r="AP739">
        <v>1</v>
      </c>
      <c r="AR739">
        <v>1</v>
      </c>
      <c r="AY739">
        <v>1</v>
      </c>
      <c r="BD739">
        <v>1</v>
      </c>
      <c r="BE739" t="s">
        <v>61</v>
      </c>
      <c r="BF739">
        <f>VLOOKUP($C739,'TIPI Scoring'!$C$1:$AB$1213,22,FALSE)</f>
        <v>1</v>
      </c>
      <c r="BG739">
        <f>VLOOKUP($C739,'TIPI Scoring'!$C$1:$AB$1213,23,FALSE)</f>
        <v>3.5</v>
      </c>
      <c r="BH739">
        <f>VLOOKUP($C739,'TIPI Scoring'!$C$1:$AB$1213,24,FALSE)</f>
        <v>3.5</v>
      </c>
      <c r="BI739">
        <f>VLOOKUP($C739,'TIPI Scoring'!$C$1:$AB$1213,25,FALSE)</f>
        <v>1.5</v>
      </c>
      <c r="BJ739">
        <f>VLOOKUP($C739,'TIPI Scoring'!$C$1:$AB$1213,26,FALSE)</f>
        <v>2.5</v>
      </c>
      <c r="BK739" t="s">
        <v>1649</v>
      </c>
      <c r="BL739" t="s">
        <v>1649</v>
      </c>
      <c r="BM739" t="s">
        <v>1649</v>
      </c>
      <c r="BN739" t="s">
        <v>1649</v>
      </c>
      <c r="BO739" t="s">
        <v>1649</v>
      </c>
      <c r="BP739">
        <v>5</v>
      </c>
    </row>
    <row r="740" spans="1:68" x14ac:dyDescent="0.2">
      <c r="A740">
        <v>739</v>
      </c>
      <c r="B740" s="2">
        <v>44098.606620370374</v>
      </c>
      <c r="C740" t="s">
        <v>952</v>
      </c>
      <c r="D740">
        <v>40</v>
      </c>
      <c r="E740">
        <v>5</v>
      </c>
      <c r="F740">
        <v>1</v>
      </c>
      <c r="G740">
        <v>1</v>
      </c>
      <c r="H740">
        <v>2</v>
      </c>
      <c r="I740">
        <v>2</v>
      </c>
      <c r="J740">
        <v>1</v>
      </c>
      <c r="L740">
        <v>1</v>
      </c>
      <c r="M740">
        <v>5</v>
      </c>
      <c r="N740">
        <v>2</v>
      </c>
      <c r="O740">
        <v>4</v>
      </c>
      <c r="P740">
        <v>4</v>
      </c>
      <c r="Q740">
        <v>4</v>
      </c>
      <c r="R740">
        <v>4</v>
      </c>
      <c r="S740">
        <v>4</v>
      </c>
      <c r="T740">
        <v>4</v>
      </c>
      <c r="U740">
        <v>4</v>
      </c>
      <c r="V740">
        <v>4</v>
      </c>
      <c r="W740">
        <v>6</v>
      </c>
      <c r="X740">
        <v>4</v>
      </c>
      <c r="Y740">
        <v>2019</v>
      </c>
      <c r="Z740">
        <v>1</v>
      </c>
      <c r="AA740">
        <v>1</v>
      </c>
      <c r="AE740">
        <v>2</v>
      </c>
      <c r="AF740">
        <v>1</v>
      </c>
      <c r="AG740">
        <v>1</v>
      </c>
      <c r="AH740">
        <v>2</v>
      </c>
      <c r="AJ740">
        <v>1</v>
      </c>
      <c r="AO740">
        <v>2</v>
      </c>
      <c r="AP740">
        <v>1</v>
      </c>
      <c r="AQ740">
        <v>1</v>
      </c>
      <c r="AT740">
        <v>1</v>
      </c>
      <c r="AZ740">
        <v>1</v>
      </c>
      <c r="BA740">
        <v>1</v>
      </c>
      <c r="BB740">
        <v>1</v>
      </c>
      <c r="BE740" t="s">
        <v>66</v>
      </c>
      <c r="BF740">
        <f>VLOOKUP($C740,'TIPI Scoring'!$C$1:$AB$1213,22,FALSE)</f>
        <v>4</v>
      </c>
      <c r="BG740">
        <f>VLOOKUP($C740,'TIPI Scoring'!$C$1:$AB$1213,23,FALSE)</f>
        <v>4</v>
      </c>
      <c r="BH740">
        <f>VLOOKUP($C740,'TIPI Scoring'!$C$1:$AB$1213,24,FALSE)</f>
        <v>4</v>
      </c>
      <c r="BI740">
        <f>VLOOKUP($C740,'TIPI Scoring'!$C$1:$AB$1213,25,FALSE)</f>
        <v>5</v>
      </c>
      <c r="BJ740">
        <f>VLOOKUP($C740,'TIPI Scoring'!$C$1:$AB$1213,26,FALSE)</f>
        <v>4</v>
      </c>
      <c r="BK740" t="s">
        <v>1651</v>
      </c>
      <c r="BL740" t="s">
        <v>1649</v>
      </c>
      <c r="BM740" t="s">
        <v>1649</v>
      </c>
      <c r="BN740" t="s">
        <v>1650</v>
      </c>
      <c r="BO740" t="s">
        <v>1649</v>
      </c>
      <c r="BP740">
        <v>1</v>
      </c>
    </row>
    <row r="741" spans="1:68" x14ac:dyDescent="0.2">
      <c r="A741">
        <v>740</v>
      </c>
      <c r="B741" s="2">
        <v>44098.608263888891</v>
      </c>
      <c r="C741" t="s">
        <v>953</v>
      </c>
      <c r="D741">
        <v>63</v>
      </c>
      <c r="E741">
        <v>5</v>
      </c>
      <c r="F741">
        <v>1</v>
      </c>
      <c r="G741">
        <v>1</v>
      </c>
      <c r="H741">
        <v>2</v>
      </c>
      <c r="I741">
        <v>0</v>
      </c>
      <c r="J741">
        <v>1</v>
      </c>
      <c r="L741">
        <v>2</v>
      </c>
      <c r="M741">
        <v>27</v>
      </c>
      <c r="N741">
        <v>1</v>
      </c>
      <c r="O741">
        <v>4</v>
      </c>
      <c r="P741">
        <v>1</v>
      </c>
      <c r="Q741">
        <v>6</v>
      </c>
      <c r="R741">
        <v>2</v>
      </c>
      <c r="S741">
        <v>4</v>
      </c>
      <c r="T741">
        <v>5</v>
      </c>
      <c r="U741">
        <v>7</v>
      </c>
      <c r="V741">
        <v>2</v>
      </c>
      <c r="W741">
        <v>6</v>
      </c>
      <c r="X741">
        <v>6</v>
      </c>
      <c r="Y741">
        <v>2011</v>
      </c>
      <c r="Z741">
        <v>2</v>
      </c>
      <c r="AA741">
        <v>1</v>
      </c>
      <c r="AE741">
        <v>2</v>
      </c>
      <c r="AF741">
        <v>2</v>
      </c>
      <c r="AG741">
        <v>2</v>
      </c>
      <c r="AH741">
        <v>2</v>
      </c>
      <c r="AN741">
        <v>1</v>
      </c>
      <c r="AO741">
        <v>5</v>
      </c>
      <c r="AT741">
        <v>1</v>
      </c>
      <c r="BD741">
        <v>1</v>
      </c>
      <c r="BE741" t="s">
        <v>66</v>
      </c>
      <c r="BF741">
        <f>VLOOKUP($C741,'TIPI Scoring'!$C$1:$AB$1213,22,FALSE)</f>
        <v>3.5</v>
      </c>
      <c r="BG741">
        <f>VLOOKUP($C741,'TIPI Scoring'!$C$1:$AB$1213,23,FALSE)</f>
        <v>7</v>
      </c>
      <c r="BH741">
        <f>VLOOKUP($C741,'TIPI Scoring'!$C$1:$AB$1213,24,FALSE)</f>
        <v>6</v>
      </c>
      <c r="BI741">
        <f>VLOOKUP($C741,'TIPI Scoring'!$C$1:$AB$1213,25,FALSE)</f>
        <v>6</v>
      </c>
      <c r="BJ741">
        <f>VLOOKUP($C741,'TIPI Scoring'!$C$1:$AB$1213,26,FALSE)</f>
        <v>3</v>
      </c>
      <c r="BK741" t="s">
        <v>1651</v>
      </c>
      <c r="BL741" t="s">
        <v>1648</v>
      </c>
      <c r="BM741" t="s">
        <v>1650</v>
      </c>
      <c r="BN741" t="s">
        <v>1650</v>
      </c>
      <c r="BO741" t="s">
        <v>1649</v>
      </c>
      <c r="BP741">
        <v>2</v>
      </c>
    </row>
    <row r="742" spans="1:68" x14ac:dyDescent="0.2">
      <c r="A742">
        <v>741</v>
      </c>
      <c r="B742" s="2">
        <v>44098.609432870369</v>
      </c>
      <c r="C742" t="s">
        <v>954</v>
      </c>
      <c r="D742">
        <v>47</v>
      </c>
      <c r="E742">
        <v>10</v>
      </c>
      <c r="F742">
        <v>1</v>
      </c>
      <c r="G742">
        <v>1</v>
      </c>
      <c r="H742">
        <v>2</v>
      </c>
      <c r="I742">
        <v>0</v>
      </c>
      <c r="J742">
        <v>2</v>
      </c>
      <c r="L742">
        <v>1</v>
      </c>
      <c r="M742">
        <v>2</v>
      </c>
      <c r="N742">
        <v>2</v>
      </c>
      <c r="O742">
        <v>5</v>
      </c>
      <c r="P742">
        <v>3</v>
      </c>
      <c r="Q742">
        <v>7</v>
      </c>
      <c r="R742">
        <v>5</v>
      </c>
      <c r="S742">
        <v>7</v>
      </c>
      <c r="T742">
        <v>7</v>
      </c>
      <c r="U742">
        <v>6</v>
      </c>
      <c r="V742">
        <v>2</v>
      </c>
      <c r="W742">
        <v>7</v>
      </c>
      <c r="X742">
        <v>3</v>
      </c>
      <c r="Y742">
        <v>2017</v>
      </c>
      <c r="Z742">
        <v>1</v>
      </c>
      <c r="AA742">
        <v>1</v>
      </c>
      <c r="AE742">
        <v>2</v>
      </c>
      <c r="AF742">
        <v>2</v>
      </c>
      <c r="AG742">
        <v>2</v>
      </c>
      <c r="AH742">
        <v>2</v>
      </c>
      <c r="AI742">
        <v>1</v>
      </c>
      <c r="AM742">
        <v>1</v>
      </c>
      <c r="AO742">
        <v>2</v>
      </c>
      <c r="AR742">
        <v>1</v>
      </c>
      <c r="AS742">
        <v>1</v>
      </c>
      <c r="AX742">
        <v>1</v>
      </c>
      <c r="AZ742">
        <v>1</v>
      </c>
      <c r="BA742">
        <v>1</v>
      </c>
      <c r="BB742">
        <v>1</v>
      </c>
      <c r="BC742">
        <v>1</v>
      </c>
      <c r="BE742" t="s">
        <v>61</v>
      </c>
      <c r="BF742">
        <f>VLOOKUP($C742,'TIPI Scoring'!$C$1:$AB$1213,22,FALSE)</f>
        <v>3</v>
      </c>
      <c r="BG742">
        <f>VLOOKUP($C742,'TIPI Scoring'!$C$1:$AB$1213,23,FALSE)</f>
        <v>5.5</v>
      </c>
      <c r="BH742">
        <f>VLOOKUP($C742,'TIPI Scoring'!$C$1:$AB$1213,24,FALSE)</f>
        <v>6.5</v>
      </c>
      <c r="BI742">
        <f>VLOOKUP($C742,'TIPI Scoring'!$C$1:$AB$1213,25,FALSE)</f>
        <v>5</v>
      </c>
      <c r="BJ742">
        <f>VLOOKUP($C742,'TIPI Scoring'!$C$1:$AB$1213,26,FALSE)</f>
        <v>6</v>
      </c>
      <c r="BK742" t="s">
        <v>1651</v>
      </c>
      <c r="BL742" t="s">
        <v>1650</v>
      </c>
      <c r="BM742" t="s">
        <v>1650</v>
      </c>
      <c r="BN742" t="s">
        <v>1650</v>
      </c>
      <c r="BO742" t="s">
        <v>1650</v>
      </c>
      <c r="BP742">
        <v>6</v>
      </c>
    </row>
    <row r="743" spans="1:68" x14ac:dyDescent="0.2">
      <c r="A743">
        <v>742</v>
      </c>
      <c r="B743" s="2">
        <v>44098.610162037039</v>
      </c>
      <c r="C743" t="s">
        <v>955</v>
      </c>
      <c r="D743">
        <v>61</v>
      </c>
      <c r="E743">
        <v>10</v>
      </c>
      <c r="F743">
        <v>1</v>
      </c>
      <c r="G743">
        <v>1</v>
      </c>
      <c r="H743">
        <v>2</v>
      </c>
      <c r="I743">
        <v>2</v>
      </c>
      <c r="J743">
        <v>4</v>
      </c>
      <c r="L743">
        <v>1</v>
      </c>
      <c r="M743">
        <v>15</v>
      </c>
      <c r="N743">
        <v>2</v>
      </c>
      <c r="O743">
        <v>3</v>
      </c>
      <c r="P743">
        <v>1</v>
      </c>
      <c r="Q743">
        <v>7</v>
      </c>
      <c r="R743">
        <v>3</v>
      </c>
      <c r="S743">
        <v>5</v>
      </c>
      <c r="T743">
        <v>6</v>
      </c>
      <c r="U743">
        <v>7</v>
      </c>
      <c r="V743">
        <v>1</v>
      </c>
      <c r="W743">
        <v>7</v>
      </c>
      <c r="X743">
        <v>2</v>
      </c>
      <c r="Y743">
        <v>2005</v>
      </c>
      <c r="Z743">
        <v>1</v>
      </c>
      <c r="AA743">
        <v>13</v>
      </c>
      <c r="AD743" t="s">
        <v>226</v>
      </c>
      <c r="AE743">
        <v>2</v>
      </c>
      <c r="AF743">
        <v>2</v>
      </c>
      <c r="AG743">
        <v>2</v>
      </c>
      <c r="AH743">
        <v>2</v>
      </c>
      <c r="AM743">
        <v>1</v>
      </c>
      <c r="AO743">
        <v>5</v>
      </c>
      <c r="AP743">
        <v>1</v>
      </c>
      <c r="AT743">
        <v>1</v>
      </c>
      <c r="AX743">
        <v>1</v>
      </c>
      <c r="AZ743">
        <v>1</v>
      </c>
      <c r="BE743" t="s">
        <v>61</v>
      </c>
      <c r="BF743">
        <f>VLOOKUP($C743,'TIPI Scoring'!$C$1:$AB$1213,22,FALSE)</f>
        <v>2.5</v>
      </c>
      <c r="BG743">
        <f>VLOOKUP($C743,'TIPI Scoring'!$C$1:$AB$1213,23,FALSE)</f>
        <v>7</v>
      </c>
      <c r="BH743">
        <f>VLOOKUP($C743,'TIPI Scoring'!$C$1:$AB$1213,24,FALSE)</f>
        <v>7</v>
      </c>
      <c r="BI743">
        <f>VLOOKUP($C743,'TIPI Scoring'!$C$1:$AB$1213,25,FALSE)</f>
        <v>6</v>
      </c>
      <c r="BJ743">
        <f>VLOOKUP($C743,'TIPI Scoring'!$C$1:$AB$1213,26,FALSE)</f>
        <v>5.5</v>
      </c>
      <c r="BK743" t="s">
        <v>1649</v>
      </c>
      <c r="BL743" t="s">
        <v>1648</v>
      </c>
      <c r="BM743" t="s">
        <v>1648</v>
      </c>
      <c r="BN743" t="s">
        <v>1650</v>
      </c>
      <c r="BO743" t="s">
        <v>1650</v>
      </c>
      <c r="BP743">
        <v>8</v>
      </c>
    </row>
    <row r="744" spans="1:68" x14ac:dyDescent="0.2">
      <c r="A744">
        <v>743</v>
      </c>
      <c r="B744" s="2">
        <v>44098.610219907408</v>
      </c>
      <c r="C744" t="s">
        <v>956</v>
      </c>
      <c r="D744">
        <v>40</v>
      </c>
      <c r="E744">
        <v>10</v>
      </c>
      <c r="F744">
        <v>1</v>
      </c>
      <c r="G744">
        <v>1</v>
      </c>
      <c r="H744">
        <v>2</v>
      </c>
      <c r="I744">
        <v>2</v>
      </c>
      <c r="J744">
        <v>1</v>
      </c>
      <c r="L744">
        <v>1</v>
      </c>
      <c r="M744">
        <v>0</v>
      </c>
      <c r="N744">
        <v>1</v>
      </c>
      <c r="O744">
        <v>7</v>
      </c>
      <c r="P744">
        <v>7</v>
      </c>
      <c r="Q744">
        <v>7</v>
      </c>
      <c r="R744">
        <v>7</v>
      </c>
      <c r="S744">
        <v>7</v>
      </c>
      <c r="T744">
        <v>7</v>
      </c>
      <c r="U744">
        <v>7</v>
      </c>
      <c r="V744">
        <v>7</v>
      </c>
      <c r="W744">
        <v>7</v>
      </c>
      <c r="X744">
        <v>7</v>
      </c>
      <c r="Y744">
        <v>2000</v>
      </c>
      <c r="Z744">
        <v>1</v>
      </c>
      <c r="AA744">
        <v>14</v>
      </c>
      <c r="AE744">
        <v>1</v>
      </c>
      <c r="AF744">
        <v>1</v>
      </c>
      <c r="AG744">
        <v>1</v>
      </c>
      <c r="AH744">
        <v>1</v>
      </c>
      <c r="AI744">
        <v>1</v>
      </c>
      <c r="AJ744">
        <v>1</v>
      </c>
      <c r="AK744">
        <v>1</v>
      </c>
      <c r="AL744">
        <v>1</v>
      </c>
      <c r="AO744">
        <v>6</v>
      </c>
      <c r="AT744">
        <v>1</v>
      </c>
      <c r="AU744">
        <v>1</v>
      </c>
      <c r="AW744">
        <v>1</v>
      </c>
      <c r="AZ744">
        <v>1</v>
      </c>
      <c r="BA744">
        <v>1</v>
      </c>
      <c r="BB744">
        <v>1</v>
      </c>
      <c r="BE744" t="s">
        <v>61</v>
      </c>
      <c r="BF744">
        <f>VLOOKUP($C744,'TIPI Scoring'!$C$1:$AB$1213,22,FALSE)</f>
        <v>4</v>
      </c>
      <c r="BG744">
        <f>VLOOKUP($C744,'TIPI Scoring'!$C$1:$AB$1213,23,FALSE)</f>
        <v>4</v>
      </c>
      <c r="BH744">
        <f>VLOOKUP($C744,'TIPI Scoring'!$C$1:$AB$1213,24,FALSE)</f>
        <v>4</v>
      </c>
      <c r="BI744">
        <f>VLOOKUP($C744,'TIPI Scoring'!$C$1:$AB$1213,25,FALSE)</f>
        <v>4</v>
      </c>
      <c r="BJ744">
        <f>VLOOKUP($C744,'TIPI Scoring'!$C$1:$AB$1213,26,FALSE)</f>
        <v>4</v>
      </c>
      <c r="BK744" t="s">
        <v>1651</v>
      </c>
      <c r="BL744" t="s">
        <v>1649</v>
      </c>
      <c r="BM744" t="s">
        <v>1649</v>
      </c>
      <c r="BN744" t="s">
        <v>1651</v>
      </c>
      <c r="BO744" t="s">
        <v>1649</v>
      </c>
      <c r="BP744">
        <v>1</v>
      </c>
    </row>
    <row r="745" spans="1:68" x14ac:dyDescent="0.2">
      <c r="A745">
        <v>744</v>
      </c>
      <c r="B745" s="2">
        <v>44098.613344907404</v>
      </c>
      <c r="C745" t="s">
        <v>957</v>
      </c>
      <c r="D745">
        <v>60</v>
      </c>
      <c r="E745">
        <v>35</v>
      </c>
      <c r="F745">
        <v>1</v>
      </c>
      <c r="G745">
        <v>1</v>
      </c>
      <c r="H745">
        <v>2</v>
      </c>
      <c r="I745">
        <v>0</v>
      </c>
      <c r="J745">
        <v>1</v>
      </c>
      <c r="L745">
        <v>2</v>
      </c>
      <c r="M745">
        <v>8</v>
      </c>
      <c r="N745">
        <v>2</v>
      </c>
      <c r="O745">
        <v>3</v>
      </c>
      <c r="P745">
        <v>2</v>
      </c>
      <c r="Q745">
        <v>6</v>
      </c>
      <c r="R745">
        <v>4</v>
      </c>
      <c r="S745">
        <v>5</v>
      </c>
      <c r="T745">
        <v>6</v>
      </c>
      <c r="U745">
        <v>5</v>
      </c>
      <c r="V745">
        <v>3</v>
      </c>
      <c r="W745">
        <v>5</v>
      </c>
      <c r="X745">
        <v>6</v>
      </c>
      <c r="Y745">
        <v>2012</v>
      </c>
      <c r="Z745">
        <v>2</v>
      </c>
      <c r="AA745">
        <v>13</v>
      </c>
      <c r="AD745" t="s">
        <v>958</v>
      </c>
      <c r="AE745">
        <v>2</v>
      </c>
      <c r="AF745">
        <v>3</v>
      </c>
      <c r="AG745">
        <v>2</v>
      </c>
      <c r="AH745">
        <v>2</v>
      </c>
      <c r="AN745">
        <v>1</v>
      </c>
      <c r="AO745">
        <v>2</v>
      </c>
      <c r="AT745">
        <v>1</v>
      </c>
      <c r="AX745">
        <v>1</v>
      </c>
      <c r="AY745">
        <v>1</v>
      </c>
      <c r="BC745">
        <v>1</v>
      </c>
      <c r="BE745" t="s">
        <v>63</v>
      </c>
      <c r="BF745">
        <f>VLOOKUP($C745,'TIPI Scoring'!$C$1:$AB$1213,22,FALSE)</f>
        <v>2.5</v>
      </c>
      <c r="BG745">
        <f>VLOOKUP($C745,'TIPI Scoring'!$C$1:$AB$1213,23,FALSE)</f>
        <v>5.5</v>
      </c>
      <c r="BH745">
        <f>VLOOKUP($C745,'TIPI Scoring'!$C$1:$AB$1213,24,FALSE)</f>
        <v>5.5</v>
      </c>
      <c r="BI745">
        <f>VLOOKUP($C745,'TIPI Scoring'!$C$1:$AB$1213,25,FALSE)</f>
        <v>4.5</v>
      </c>
      <c r="BJ745">
        <f>VLOOKUP($C745,'TIPI Scoring'!$C$1:$AB$1213,26,FALSE)</f>
        <v>3.5</v>
      </c>
      <c r="BK745" t="s">
        <v>1649</v>
      </c>
      <c r="BL745" t="s">
        <v>1650</v>
      </c>
      <c r="BM745" t="s">
        <v>1650</v>
      </c>
      <c r="BN745" t="s">
        <v>1651</v>
      </c>
      <c r="BO745" t="s">
        <v>1649</v>
      </c>
      <c r="BP745">
        <v>5</v>
      </c>
    </row>
    <row r="746" spans="1:68" x14ac:dyDescent="0.2">
      <c r="A746">
        <v>745</v>
      </c>
      <c r="B746" s="2">
        <v>44098.614629629628</v>
      </c>
      <c r="C746" t="s">
        <v>959</v>
      </c>
      <c r="D746">
        <v>44</v>
      </c>
      <c r="E746">
        <v>32</v>
      </c>
      <c r="F746">
        <v>1</v>
      </c>
      <c r="G746">
        <v>1</v>
      </c>
      <c r="H746">
        <v>1</v>
      </c>
      <c r="I746">
        <v>0</v>
      </c>
      <c r="J746">
        <v>1</v>
      </c>
      <c r="L746">
        <v>1</v>
      </c>
      <c r="M746">
        <v>9</v>
      </c>
      <c r="N746">
        <v>1</v>
      </c>
      <c r="O746">
        <v>4</v>
      </c>
      <c r="P746">
        <v>2</v>
      </c>
      <c r="Q746">
        <v>7</v>
      </c>
      <c r="R746">
        <v>2</v>
      </c>
      <c r="S746">
        <v>4</v>
      </c>
      <c r="T746">
        <v>4</v>
      </c>
      <c r="U746">
        <v>5</v>
      </c>
      <c r="V746">
        <v>1</v>
      </c>
      <c r="W746">
        <v>5</v>
      </c>
      <c r="X746">
        <v>4</v>
      </c>
      <c r="Y746">
        <v>2016</v>
      </c>
      <c r="Z746">
        <v>3</v>
      </c>
      <c r="AA746">
        <v>14</v>
      </c>
      <c r="AE746">
        <v>2</v>
      </c>
      <c r="AF746">
        <v>3</v>
      </c>
      <c r="AG746">
        <v>2</v>
      </c>
      <c r="AH746">
        <v>2</v>
      </c>
      <c r="AJ746">
        <v>1</v>
      </c>
      <c r="AO746">
        <v>2</v>
      </c>
      <c r="AP746">
        <v>1</v>
      </c>
      <c r="AZ746">
        <v>1</v>
      </c>
      <c r="BE746" t="s">
        <v>58</v>
      </c>
      <c r="BF746">
        <f>VLOOKUP($C746,'TIPI Scoring'!$C$1:$AB$1213,22,FALSE)</f>
        <v>4</v>
      </c>
      <c r="BG746">
        <f>VLOOKUP($C746,'TIPI Scoring'!$C$1:$AB$1213,23,FALSE)</f>
        <v>5.5</v>
      </c>
      <c r="BH746">
        <f>VLOOKUP($C746,'TIPI Scoring'!$C$1:$AB$1213,24,FALSE)</f>
        <v>7</v>
      </c>
      <c r="BI746">
        <f>VLOOKUP($C746,'TIPI Scoring'!$C$1:$AB$1213,25,FALSE)</f>
        <v>5.5</v>
      </c>
      <c r="BJ746">
        <f>VLOOKUP($C746,'TIPI Scoring'!$C$1:$AB$1213,26,FALSE)</f>
        <v>4</v>
      </c>
      <c r="BK746" t="s">
        <v>1651</v>
      </c>
      <c r="BL746" t="s">
        <v>1650</v>
      </c>
      <c r="BM746" t="s">
        <v>1648</v>
      </c>
      <c r="BN746" t="s">
        <v>1650</v>
      </c>
      <c r="BO746" t="s">
        <v>1649</v>
      </c>
      <c r="BP746">
        <v>2</v>
      </c>
    </row>
    <row r="747" spans="1:68" x14ac:dyDescent="0.2">
      <c r="A747">
        <v>746</v>
      </c>
      <c r="B747" s="2">
        <v>44098.620034722226</v>
      </c>
      <c r="C747" t="s">
        <v>960</v>
      </c>
      <c r="D747">
        <v>36</v>
      </c>
      <c r="E747">
        <v>43</v>
      </c>
      <c r="F747">
        <v>1</v>
      </c>
      <c r="G747">
        <v>1</v>
      </c>
      <c r="H747">
        <v>2</v>
      </c>
      <c r="I747">
        <v>1</v>
      </c>
      <c r="J747">
        <v>3</v>
      </c>
      <c r="L747">
        <v>1</v>
      </c>
      <c r="M747">
        <v>10</v>
      </c>
      <c r="N747">
        <v>1</v>
      </c>
      <c r="O747">
        <v>7</v>
      </c>
      <c r="P747">
        <v>7</v>
      </c>
      <c r="Q747">
        <v>6</v>
      </c>
      <c r="R747">
        <v>7</v>
      </c>
      <c r="S747">
        <v>6</v>
      </c>
      <c r="T747">
        <v>6</v>
      </c>
      <c r="U747">
        <v>5</v>
      </c>
      <c r="V747">
        <v>7</v>
      </c>
      <c r="W747">
        <v>6</v>
      </c>
      <c r="X747">
        <v>6</v>
      </c>
      <c r="Y747">
        <v>2010</v>
      </c>
      <c r="Z747">
        <v>1</v>
      </c>
      <c r="AA747">
        <v>1</v>
      </c>
      <c r="AE747">
        <v>1</v>
      </c>
      <c r="AF747">
        <v>1</v>
      </c>
      <c r="AG747">
        <v>1</v>
      </c>
      <c r="AH747">
        <v>1</v>
      </c>
      <c r="AI747">
        <v>1</v>
      </c>
      <c r="AO747">
        <v>1</v>
      </c>
      <c r="AP747">
        <v>1</v>
      </c>
      <c r="AQ747">
        <v>1</v>
      </c>
      <c r="AR747">
        <v>1</v>
      </c>
      <c r="AZ747">
        <v>1</v>
      </c>
      <c r="BE747" t="s">
        <v>61</v>
      </c>
      <c r="BF747">
        <f>VLOOKUP($C747,'TIPI Scoring'!$C$1:$AB$1213,22,FALSE)</f>
        <v>4.5</v>
      </c>
      <c r="BG747">
        <f>VLOOKUP($C747,'TIPI Scoring'!$C$1:$AB$1213,23,FALSE)</f>
        <v>3</v>
      </c>
      <c r="BH747">
        <f>VLOOKUP($C747,'TIPI Scoring'!$C$1:$AB$1213,24,FALSE)</f>
        <v>3.5</v>
      </c>
      <c r="BI747">
        <f>VLOOKUP($C747,'TIPI Scoring'!$C$1:$AB$1213,25,FALSE)</f>
        <v>3.5</v>
      </c>
      <c r="BJ747">
        <f>VLOOKUP($C747,'TIPI Scoring'!$C$1:$AB$1213,26,FALSE)</f>
        <v>4</v>
      </c>
      <c r="BK747" t="s">
        <v>1650</v>
      </c>
      <c r="BL747" t="s">
        <v>1649</v>
      </c>
      <c r="BM747" t="s">
        <v>1649</v>
      </c>
      <c r="BN747" t="s">
        <v>1651</v>
      </c>
      <c r="BO747" t="s">
        <v>1649</v>
      </c>
      <c r="BP747">
        <v>1</v>
      </c>
    </row>
    <row r="748" spans="1:68" x14ac:dyDescent="0.2">
      <c r="A748">
        <v>747</v>
      </c>
      <c r="B748" s="2">
        <v>44098.621921296297</v>
      </c>
      <c r="C748" t="s">
        <v>961</v>
      </c>
      <c r="D748">
        <v>41</v>
      </c>
      <c r="E748">
        <v>20</v>
      </c>
      <c r="F748">
        <v>1</v>
      </c>
      <c r="G748">
        <v>1</v>
      </c>
      <c r="H748">
        <v>1</v>
      </c>
      <c r="I748">
        <v>0</v>
      </c>
      <c r="J748">
        <v>1</v>
      </c>
      <c r="L748">
        <v>1</v>
      </c>
      <c r="M748">
        <v>9</v>
      </c>
      <c r="N748">
        <v>2</v>
      </c>
      <c r="O748">
        <v>1</v>
      </c>
      <c r="P748">
        <v>2</v>
      </c>
      <c r="Q748">
        <v>7</v>
      </c>
      <c r="R748">
        <v>4</v>
      </c>
      <c r="S748">
        <v>5</v>
      </c>
      <c r="T748">
        <v>6</v>
      </c>
      <c r="U748">
        <v>7</v>
      </c>
      <c r="V748">
        <v>2</v>
      </c>
      <c r="W748">
        <v>4</v>
      </c>
      <c r="X748">
        <v>4</v>
      </c>
      <c r="Y748">
        <v>2011</v>
      </c>
      <c r="Z748">
        <v>1</v>
      </c>
      <c r="AA748">
        <v>1</v>
      </c>
      <c r="AE748">
        <v>2</v>
      </c>
      <c r="AF748">
        <v>2</v>
      </c>
      <c r="AG748">
        <v>2</v>
      </c>
      <c r="AH748">
        <v>2</v>
      </c>
      <c r="AM748">
        <v>1</v>
      </c>
      <c r="AO748">
        <v>4</v>
      </c>
      <c r="AP748">
        <v>1</v>
      </c>
      <c r="AT748">
        <v>1</v>
      </c>
      <c r="AX748">
        <v>1</v>
      </c>
      <c r="BD748">
        <v>1</v>
      </c>
      <c r="BE748" t="s">
        <v>61</v>
      </c>
      <c r="BF748">
        <f>VLOOKUP($C748,'TIPI Scoring'!$C$1:$AB$1213,22,FALSE)</f>
        <v>1.5</v>
      </c>
      <c r="BG748">
        <f>VLOOKUP($C748,'TIPI Scoring'!$C$1:$AB$1213,23,FALSE)</f>
        <v>6.5</v>
      </c>
      <c r="BH748">
        <f>VLOOKUP($C748,'TIPI Scoring'!$C$1:$AB$1213,24,FALSE)</f>
        <v>6.5</v>
      </c>
      <c r="BI748">
        <f>VLOOKUP($C748,'TIPI Scoring'!$C$1:$AB$1213,25,FALSE)</f>
        <v>4</v>
      </c>
      <c r="BJ748">
        <f>VLOOKUP($C748,'TIPI Scoring'!$C$1:$AB$1213,26,FALSE)</f>
        <v>4.5</v>
      </c>
      <c r="BK748" t="s">
        <v>1649</v>
      </c>
      <c r="BL748" t="s">
        <v>1648</v>
      </c>
      <c r="BM748" t="s">
        <v>1650</v>
      </c>
      <c r="BN748" t="s">
        <v>1651</v>
      </c>
      <c r="BO748" t="s">
        <v>1651</v>
      </c>
      <c r="BP748">
        <v>5</v>
      </c>
    </row>
    <row r="749" spans="1:68" x14ac:dyDescent="0.2">
      <c r="A749">
        <v>748</v>
      </c>
      <c r="B749" s="2">
        <v>44098.62222222222</v>
      </c>
      <c r="C749" t="s">
        <v>962</v>
      </c>
      <c r="D749">
        <v>52</v>
      </c>
      <c r="E749">
        <v>5</v>
      </c>
      <c r="F749">
        <v>1</v>
      </c>
      <c r="G749">
        <v>1</v>
      </c>
      <c r="H749">
        <v>2</v>
      </c>
      <c r="I749">
        <v>2</v>
      </c>
      <c r="J749">
        <v>1</v>
      </c>
      <c r="L749">
        <v>1</v>
      </c>
      <c r="M749">
        <v>7</v>
      </c>
      <c r="N749">
        <v>2</v>
      </c>
      <c r="O749">
        <v>5</v>
      </c>
      <c r="P749">
        <v>1</v>
      </c>
      <c r="Q749">
        <v>5</v>
      </c>
      <c r="R749">
        <v>3</v>
      </c>
      <c r="S749">
        <v>6</v>
      </c>
      <c r="T749">
        <v>4</v>
      </c>
      <c r="U749">
        <v>7</v>
      </c>
      <c r="V749">
        <v>1</v>
      </c>
      <c r="W749">
        <v>5</v>
      </c>
      <c r="X749">
        <v>3</v>
      </c>
      <c r="Y749">
        <v>2014</v>
      </c>
      <c r="Z749">
        <v>1</v>
      </c>
      <c r="AA749">
        <v>10</v>
      </c>
      <c r="AE749">
        <v>2</v>
      </c>
      <c r="AF749">
        <v>1</v>
      </c>
      <c r="AG749">
        <v>2</v>
      </c>
      <c r="AH749">
        <v>2</v>
      </c>
      <c r="AI749">
        <v>1</v>
      </c>
      <c r="AJ749">
        <v>1</v>
      </c>
      <c r="AK749">
        <v>1</v>
      </c>
      <c r="AO749">
        <v>2</v>
      </c>
      <c r="AP749">
        <v>1</v>
      </c>
      <c r="AT749">
        <v>1</v>
      </c>
      <c r="AW749">
        <v>1</v>
      </c>
      <c r="AZ749">
        <v>1</v>
      </c>
      <c r="BA749">
        <v>1</v>
      </c>
      <c r="BE749" t="s">
        <v>66</v>
      </c>
      <c r="BF749">
        <f>VLOOKUP($C749,'TIPI Scoring'!$C$1:$AB$1213,22,FALSE)</f>
        <v>4.5</v>
      </c>
      <c r="BG749">
        <f>VLOOKUP($C749,'TIPI Scoring'!$C$1:$AB$1213,23,FALSE)</f>
        <v>7</v>
      </c>
      <c r="BH749">
        <f>VLOOKUP($C749,'TIPI Scoring'!$C$1:$AB$1213,24,FALSE)</f>
        <v>6</v>
      </c>
      <c r="BI749">
        <f>VLOOKUP($C749,'TIPI Scoring'!$C$1:$AB$1213,25,FALSE)</f>
        <v>5</v>
      </c>
      <c r="BJ749">
        <f>VLOOKUP($C749,'TIPI Scoring'!$C$1:$AB$1213,26,FALSE)</f>
        <v>5.5</v>
      </c>
      <c r="BK749" t="s">
        <v>1650</v>
      </c>
      <c r="BL749" t="s">
        <v>1648</v>
      </c>
      <c r="BM749" t="s">
        <v>1650</v>
      </c>
      <c r="BN749" t="s">
        <v>1650</v>
      </c>
      <c r="BO749" t="s">
        <v>1650</v>
      </c>
      <c r="BP749">
        <v>6</v>
      </c>
    </row>
    <row r="750" spans="1:68" x14ac:dyDescent="0.2">
      <c r="A750">
        <v>749</v>
      </c>
      <c r="B750" s="2">
        <v>44098.625439814816</v>
      </c>
      <c r="C750" t="s">
        <v>963</v>
      </c>
      <c r="D750">
        <v>31</v>
      </c>
      <c r="E750">
        <v>21</v>
      </c>
      <c r="F750">
        <v>1</v>
      </c>
      <c r="G750">
        <v>1</v>
      </c>
      <c r="H750">
        <v>3</v>
      </c>
      <c r="I750">
        <v>0</v>
      </c>
      <c r="J750">
        <v>1</v>
      </c>
      <c r="L750">
        <v>1</v>
      </c>
      <c r="M750">
        <v>15</v>
      </c>
      <c r="N750">
        <v>2</v>
      </c>
      <c r="O750">
        <v>6</v>
      </c>
      <c r="P750">
        <v>5</v>
      </c>
      <c r="Q750">
        <v>6</v>
      </c>
      <c r="R750">
        <v>3</v>
      </c>
      <c r="S750">
        <v>7</v>
      </c>
      <c r="T750">
        <v>4</v>
      </c>
      <c r="U750">
        <v>7</v>
      </c>
      <c r="V750">
        <v>4</v>
      </c>
      <c r="W750">
        <v>5</v>
      </c>
      <c r="X750">
        <v>6</v>
      </c>
      <c r="Y750">
        <v>1999</v>
      </c>
      <c r="Z750">
        <v>1</v>
      </c>
      <c r="AA750">
        <v>1</v>
      </c>
      <c r="AE750">
        <v>2</v>
      </c>
      <c r="AF750">
        <v>2</v>
      </c>
      <c r="AG750">
        <v>2</v>
      </c>
      <c r="AH750">
        <v>2</v>
      </c>
      <c r="AK750">
        <v>1</v>
      </c>
      <c r="AO750">
        <v>1</v>
      </c>
      <c r="AP750">
        <v>1</v>
      </c>
      <c r="AT750">
        <v>1</v>
      </c>
      <c r="AV750">
        <v>1</v>
      </c>
      <c r="AZ750">
        <v>1</v>
      </c>
      <c r="BA750">
        <v>1</v>
      </c>
      <c r="BC750">
        <v>1</v>
      </c>
      <c r="BE750" t="s">
        <v>58</v>
      </c>
      <c r="BF750">
        <f>VLOOKUP($C750,'TIPI Scoring'!$C$1:$AB$1213,22,FALSE)</f>
        <v>5</v>
      </c>
      <c r="BG750">
        <f>VLOOKUP($C750,'TIPI Scoring'!$C$1:$AB$1213,23,FALSE)</f>
        <v>5</v>
      </c>
      <c r="BH750">
        <f>VLOOKUP($C750,'TIPI Scoring'!$C$1:$AB$1213,24,FALSE)</f>
        <v>5</v>
      </c>
      <c r="BI750">
        <f>VLOOKUP($C750,'TIPI Scoring'!$C$1:$AB$1213,25,FALSE)</f>
        <v>5</v>
      </c>
      <c r="BJ750">
        <f>VLOOKUP($C750,'TIPI Scoring'!$C$1:$AB$1213,26,FALSE)</f>
        <v>4.5</v>
      </c>
      <c r="BK750" t="s">
        <v>1650</v>
      </c>
      <c r="BL750" t="s">
        <v>1651</v>
      </c>
      <c r="BM750" t="s">
        <v>1651</v>
      </c>
      <c r="BN750" t="s">
        <v>1650</v>
      </c>
      <c r="BO750" t="s">
        <v>1651</v>
      </c>
      <c r="BP750">
        <v>7</v>
      </c>
    </row>
    <row r="751" spans="1:68" x14ac:dyDescent="0.2">
      <c r="A751">
        <v>750</v>
      </c>
      <c r="B751" s="2">
        <v>44098.626284722224</v>
      </c>
      <c r="C751" t="s">
        <v>964</v>
      </c>
      <c r="D751">
        <v>35</v>
      </c>
      <c r="E751">
        <v>15</v>
      </c>
      <c r="F751">
        <v>1</v>
      </c>
      <c r="G751">
        <v>1</v>
      </c>
      <c r="H751">
        <v>1</v>
      </c>
      <c r="I751">
        <v>1</v>
      </c>
      <c r="J751">
        <v>1</v>
      </c>
      <c r="L751">
        <v>2</v>
      </c>
      <c r="M751">
        <v>2</v>
      </c>
      <c r="N751">
        <v>1</v>
      </c>
      <c r="O751">
        <v>5</v>
      </c>
      <c r="P751">
        <v>6</v>
      </c>
      <c r="Q751">
        <v>5</v>
      </c>
      <c r="R751">
        <v>6</v>
      </c>
      <c r="S751">
        <v>6</v>
      </c>
      <c r="T751">
        <v>6</v>
      </c>
      <c r="U751">
        <v>6</v>
      </c>
      <c r="V751">
        <v>7</v>
      </c>
      <c r="W751">
        <v>5</v>
      </c>
      <c r="X751">
        <v>5</v>
      </c>
      <c r="Y751">
        <v>2020</v>
      </c>
      <c r="Z751">
        <v>1</v>
      </c>
      <c r="AA751">
        <v>1</v>
      </c>
      <c r="AE751">
        <v>1</v>
      </c>
      <c r="AF751">
        <v>1</v>
      </c>
      <c r="AG751">
        <v>1</v>
      </c>
      <c r="AH751">
        <v>1</v>
      </c>
      <c r="AJ751">
        <v>1</v>
      </c>
      <c r="AO751">
        <v>3</v>
      </c>
      <c r="AP751">
        <v>1</v>
      </c>
      <c r="AS751">
        <v>1</v>
      </c>
      <c r="AW751">
        <v>1</v>
      </c>
      <c r="BA751">
        <v>1</v>
      </c>
      <c r="BE751" t="s">
        <v>63</v>
      </c>
      <c r="BF751">
        <f>VLOOKUP($C751,'TIPI Scoring'!$C$1:$AB$1213,22,FALSE)</f>
        <v>3.5</v>
      </c>
      <c r="BG751">
        <f>VLOOKUP($C751,'TIPI Scoring'!$C$1:$AB$1213,23,FALSE)</f>
        <v>4</v>
      </c>
      <c r="BH751">
        <f>VLOOKUP($C751,'TIPI Scoring'!$C$1:$AB$1213,24,FALSE)</f>
        <v>3</v>
      </c>
      <c r="BI751">
        <f>VLOOKUP($C751,'TIPI Scoring'!$C$1:$AB$1213,25,FALSE)</f>
        <v>3.5</v>
      </c>
      <c r="BJ751">
        <f>VLOOKUP($C751,'TIPI Scoring'!$C$1:$AB$1213,26,FALSE)</f>
        <v>4.5</v>
      </c>
      <c r="BK751" t="s">
        <v>1651</v>
      </c>
      <c r="BL751" t="s">
        <v>1649</v>
      </c>
      <c r="BM751" t="s">
        <v>1649</v>
      </c>
      <c r="BN751" t="s">
        <v>1651</v>
      </c>
      <c r="BO751" t="s">
        <v>1651</v>
      </c>
      <c r="BP751">
        <v>1</v>
      </c>
    </row>
    <row r="752" spans="1:68" x14ac:dyDescent="0.2">
      <c r="A752">
        <v>751</v>
      </c>
      <c r="B752" s="2">
        <v>44098.627418981479</v>
      </c>
      <c r="C752" t="s">
        <v>965</v>
      </c>
      <c r="D752">
        <v>65</v>
      </c>
      <c r="E752">
        <v>43</v>
      </c>
      <c r="F752">
        <v>1</v>
      </c>
      <c r="G752">
        <v>1</v>
      </c>
      <c r="H752">
        <v>2</v>
      </c>
      <c r="I752">
        <v>0</v>
      </c>
      <c r="J752">
        <v>1</v>
      </c>
      <c r="L752">
        <v>2</v>
      </c>
      <c r="M752">
        <v>0</v>
      </c>
      <c r="N752">
        <v>2</v>
      </c>
      <c r="O752">
        <v>7</v>
      </c>
      <c r="P752">
        <v>2</v>
      </c>
      <c r="Q752">
        <v>6</v>
      </c>
      <c r="R752">
        <v>1</v>
      </c>
      <c r="S752">
        <v>6</v>
      </c>
      <c r="T752">
        <v>2</v>
      </c>
      <c r="U752">
        <v>6</v>
      </c>
      <c r="V752">
        <v>1</v>
      </c>
      <c r="W752">
        <v>7</v>
      </c>
      <c r="X752">
        <v>1</v>
      </c>
      <c r="Y752">
        <v>2020</v>
      </c>
      <c r="Z752">
        <v>2</v>
      </c>
      <c r="AA752">
        <v>13</v>
      </c>
      <c r="AD752" t="s">
        <v>261</v>
      </c>
      <c r="AE752">
        <v>2</v>
      </c>
      <c r="AF752">
        <v>2</v>
      </c>
      <c r="AG752">
        <v>2</v>
      </c>
      <c r="AH752">
        <v>2</v>
      </c>
      <c r="AI752">
        <v>1</v>
      </c>
      <c r="AK752">
        <v>1</v>
      </c>
      <c r="AM752">
        <v>1</v>
      </c>
      <c r="AO752">
        <v>3</v>
      </c>
      <c r="AP752">
        <v>1</v>
      </c>
      <c r="AU752">
        <v>1</v>
      </c>
      <c r="AX752">
        <v>1</v>
      </c>
      <c r="BD752">
        <v>1</v>
      </c>
      <c r="BE752" t="s">
        <v>61</v>
      </c>
      <c r="BF752">
        <f>VLOOKUP($C752,'TIPI Scoring'!$C$1:$AB$1213,22,FALSE)</f>
        <v>6.5</v>
      </c>
      <c r="BG752">
        <f>VLOOKUP($C752,'TIPI Scoring'!$C$1:$AB$1213,23,FALSE)</f>
        <v>6</v>
      </c>
      <c r="BH752">
        <f>VLOOKUP($C752,'TIPI Scoring'!$C$1:$AB$1213,24,FALSE)</f>
        <v>6.5</v>
      </c>
      <c r="BI752">
        <f>VLOOKUP($C752,'TIPI Scoring'!$C$1:$AB$1213,25,FALSE)</f>
        <v>7</v>
      </c>
      <c r="BJ752">
        <f>VLOOKUP($C752,'TIPI Scoring'!$C$1:$AB$1213,26,FALSE)</f>
        <v>6.5</v>
      </c>
      <c r="BK752" t="s">
        <v>1648</v>
      </c>
      <c r="BL752" t="s">
        <v>1650</v>
      </c>
      <c r="BM752" t="s">
        <v>1650</v>
      </c>
      <c r="BN752" t="s">
        <v>1648</v>
      </c>
      <c r="BO752" t="s">
        <v>1648</v>
      </c>
      <c r="BP752">
        <v>4</v>
      </c>
    </row>
    <row r="753" spans="1:68" x14ac:dyDescent="0.2">
      <c r="A753">
        <v>752</v>
      </c>
      <c r="B753" s="2">
        <v>44098.629733796297</v>
      </c>
      <c r="C753" t="s">
        <v>966</v>
      </c>
      <c r="D753">
        <v>65</v>
      </c>
      <c r="E753">
        <v>30</v>
      </c>
      <c r="F753">
        <v>1</v>
      </c>
      <c r="G753">
        <v>1</v>
      </c>
      <c r="H753">
        <v>2</v>
      </c>
      <c r="I753">
        <v>1</v>
      </c>
      <c r="J753">
        <v>5</v>
      </c>
      <c r="K753" t="s">
        <v>439</v>
      </c>
      <c r="L753">
        <v>1</v>
      </c>
      <c r="M753">
        <v>21</v>
      </c>
      <c r="N753">
        <v>2</v>
      </c>
      <c r="O753">
        <v>6</v>
      </c>
      <c r="P753">
        <v>1</v>
      </c>
      <c r="Q753">
        <v>6</v>
      </c>
      <c r="R753">
        <v>1</v>
      </c>
      <c r="S753">
        <v>7</v>
      </c>
      <c r="T753">
        <v>5</v>
      </c>
      <c r="U753">
        <v>7</v>
      </c>
      <c r="V753">
        <v>1</v>
      </c>
      <c r="W753">
        <v>6</v>
      </c>
      <c r="X753">
        <v>1</v>
      </c>
      <c r="Y753">
        <v>1999</v>
      </c>
      <c r="Z753">
        <v>1</v>
      </c>
      <c r="AA753">
        <v>3</v>
      </c>
      <c r="AE753">
        <v>2</v>
      </c>
      <c r="AF753">
        <v>2</v>
      </c>
      <c r="AG753">
        <v>2</v>
      </c>
      <c r="AH753">
        <v>2</v>
      </c>
      <c r="AI753">
        <v>1</v>
      </c>
      <c r="AO753">
        <v>4</v>
      </c>
      <c r="AT753">
        <v>1</v>
      </c>
      <c r="AW753">
        <v>1</v>
      </c>
      <c r="AX753">
        <v>1</v>
      </c>
      <c r="BD753">
        <v>1</v>
      </c>
      <c r="BE753" t="s">
        <v>58</v>
      </c>
      <c r="BF753">
        <f>VLOOKUP($C753,'TIPI Scoring'!$C$1:$AB$1213,22,FALSE)</f>
        <v>4.5</v>
      </c>
      <c r="BG753">
        <f>VLOOKUP($C753,'TIPI Scoring'!$C$1:$AB$1213,23,FALSE)</f>
        <v>7</v>
      </c>
      <c r="BH753">
        <f>VLOOKUP($C753,'TIPI Scoring'!$C$1:$AB$1213,24,FALSE)</f>
        <v>6.5</v>
      </c>
      <c r="BI753">
        <f>VLOOKUP($C753,'TIPI Scoring'!$C$1:$AB$1213,25,FALSE)</f>
        <v>6.5</v>
      </c>
      <c r="BJ753">
        <f>VLOOKUP($C753,'TIPI Scoring'!$C$1:$AB$1213,26,FALSE)</f>
        <v>7</v>
      </c>
      <c r="BK753" t="s">
        <v>1650</v>
      </c>
      <c r="BL753" t="s">
        <v>1648</v>
      </c>
      <c r="BM753" t="s">
        <v>1650</v>
      </c>
      <c r="BN753" t="s">
        <v>1648</v>
      </c>
      <c r="BO753" t="s">
        <v>1648</v>
      </c>
      <c r="BP753">
        <v>8</v>
      </c>
    </row>
    <row r="754" spans="1:68" x14ac:dyDescent="0.2">
      <c r="A754">
        <v>753</v>
      </c>
      <c r="B754" s="2">
        <v>44098.631481481483</v>
      </c>
      <c r="C754" t="s">
        <v>967</v>
      </c>
      <c r="D754">
        <v>45</v>
      </c>
      <c r="E754">
        <v>32</v>
      </c>
      <c r="F754">
        <v>1</v>
      </c>
      <c r="G754">
        <v>1</v>
      </c>
      <c r="H754">
        <v>2</v>
      </c>
      <c r="I754">
        <v>2</v>
      </c>
      <c r="J754">
        <v>1</v>
      </c>
      <c r="L754">
        <v>1</v>
      </c>
      <c r="M754">
        <v>10</v>
      </c>
      <c r="N754">
        <v>1</v>
      </c>
      <c r="O754">
        <v>7</v>
      </c>
      <c r="P754">
        <v>5</v>
      </c>
      <c r="Q754">
        <v>7</v>
      </c>
      <c r="R754">
        <v>1</v>
      </c>
      <c r="S754">
        <v>6</v>
      </c>
      <c r="T754">
        <v>4</v>
      </c>
      <c r="U754">
        <v>7</v>
      </c>
      <c r="V754">
        <v>1</v>
      </c>
      <c r="W754">
        <v>7</v>
      </c>
      <c r="X754">
        <v>1</v>
      </c>
      <c r="Y754">
        <v>2018</v>
      </c>
      <c r="Z754">
        <v>1</v>
      </c>
      <c r="AA754">
        <v>1</v>
      </c>
      <c r="AE754">
        <v>2</v>
      </c>
      <c r="AF754">
        <v>1</v>
      </c>
      <c r="AG754">
        <v>1</v>
      </c>
      <c r="AH754">
        <v>1</v>
      </c>
      <c r="AI754">
        <v>1</v>
      </c>
      <c r="AJ754">
        <v>1</v>
      </c>
      <c r="AL754">
        <v>1</v>
      </c>
      <c r="AO754">
        <v>2</v>
      </c>
      <c r="AQ754">
        <v>1</v>
      </c>
      <c r="AR754">
        <v>1</v>
      </c>
      <c r="AW754">
        <v>1</v>
      </c>
      <c r="AZ754">
        <v>1</v>
      </c>
      <c r="BC754">
        <v>1</v>
      </c>
      <c r="BE754" t="s">
        <v>58</v>
      </c>
      <c r="BF754">
        <f>VLOOKUP($C754,'TIPI Scoring'!$C$1:$AB$1213,22,FALSE)</f>
        <v>5.5</v>
      </c>
      <c r="BG754">
        <f>VLOOKUP($C754,'TIPI Scoring'!$C$1:$AB$1213,23,FALSE)</f>
        <v>5</v>
      </c>
      <c r="BH754">
        <f>VLOOKUP($C754,'TIPI Scoring'!$C$1:$AB$1213,24,FALSE)</f>
        <v>7</v>
      </c>
      <c r="BI754">
        <f>VLOOKUP($C754,'TIPI Scoring'!$C$1:$AB$1213,25,FALSE)</f>
        <v>7</v>
      </c>
      <c r="BJ754">
        <f>VLOOKUP($C754,'TIPI Scoring'!$C$1:$AB$1213,26,FALSE)</f>
        <v>6.5</v>
      </c>
      <c r="BK754" t="s">
        <v>1650</v>
      </c>
      <c r="BL754" t="s">
        <v>1651</v>
      </c>
      <c r="BM754" t="s">
        <v>1648</v>
      </c>
      <c r="BN754" t="s">
        <v>1648</v>
      </c>
      <c r="BO754" t="s">
        <v>1648</v>
      </c>
      <c r="BP754">
        <v>4</v>
      </c>
    </row>
    <row r="755" spans="1:68" x14ac:dyDescent="0.2">
      <c r="A755">
        <v>754</v>
      </c>
      <c r="B755" s="2">
        <v>44098.631608796299</v>
      </c>
      <c r="C755" t="s">
        <v>968</v>
      </c>
      <c r="D755">
        <v>40</v>
      </c>
      <c r="E755">
        <v>5</v>
      </c>
      <c r="F755">
        <v>1</v>
      </c>
      <c r="G755">
        <v>1</v>
      </c>
      <c r="H755">
        <v>3</v>
      </c>
      <c r="I755">
        <v>0</v>
      </c>
      <c r="J755">
        <v>3</v>
      </c>
      <c r="L755">
        <v>2</v>
      </c>
      <c r="M755">
        <v>11</v>
      </c>
      <c r="N755">
        <v>2</v>
      </c>
      <c r="O755">
        <v>7</v>
      </c>
      <c r="P755">
        <v>7</v>
      </c>
      <c r="Q755">
        <v>7</v>
      </c>
      <c r="R755">
        <v>7</v>
      </c>
      <c r="S755">
        <v>7</v>
      </c>
      <c r="T755">
        <v>7</v>
      </c>
      <c r="U755">
        <v>7</v>
      </c>
      <c r="V755">
        <v>7</v>
      </c>
      <c r="W755">
        <v>7</v>
      </c>
      <c r="X755">
        <v>7</v>
      </c>
      <c r="Y755">
        <v>2008</v>
      </c>
      <c r="Z755">
        <v>1</v>
      </c>
      <c r="AA755">
        <v>10</v>
      </c>
      <c r="AE755">
        <v>2</v>
      </c>
      <c r="AF755">
        <v>2</v>
      </c>
      <c r="AG755">
        <v>2</v>
      </c>
      <c r="AH755">
        <v>2</v>
      </c>
      <c r="AJ755">
        <v>1</v>
      </c>
      <c r="AO755">
        <v>5</v>
      </c>
      <c r="AP755">
        <v>1</v>
      </c>
      <c r="AQ755">
        <v>1</v>
      </c>
      <c r="AR755">
        <v>1</v>
      </c>
      <c r="AZ755">
        <v>1</v>
      </c>
      <c r="BE755" t="s">
        <v>66</v>
      </c>
      <c r="BF755">
        <f>VLOOKUP($C755,'TIPI Scoring'!$C$1:$AB$1213,22,FALSE)</f>
        <v>4</v>
      </c>
      <c r="BG755">
        <f>VLOOKUP($C755,'TIPI Scoring'!$C$1:$AB$1213,23,FALSE)</f>
        <v>4</v>
      </c>
      <c r="BH755">
        <f>VLOOKUP($C755,'TIPI Scoring'!$C$1:$AB$1213,24,FALSE)</f>
        <v>4</v>
      </c>
      <c r="BI755">
        <f>VLOOKUP($C755,'TIPI Scoring'!$C$1:$AB$1213,25,FALSE)</f>
        <v>4</v>
      </c>
      <c r="BJ755">
        <f>VLOOKUP($C755,'TIPI Scoring'!$C$1:$AB$1213,26,FALSE)</f>
        <v>4</v>
      </c>
      <c r="BK755" t="s">
        <v>1651</v>
      </c>
      <c r="BL755" t="s">
        <v>1649</v>
      </c>
      <c r="BM755" t="s">
        <v>1649</v>
      </c>
      <c r="BN755" t="s">
        <v>1651</v>
      </c>
      <c r="BO755" t="s">
        <v>1649</v>
      </c>
      <c r="BP755">
        <v>1</v>
      </c>
    </row>
    <row r="756" spans="1:68" x14ac:dyDescent="0.2">
      <c r="A756">
        <v>755</v>
      </c>
      <c r="B756" s="2">
        <v>44098.631747685184</v>
      </c>
      <c r="C756" t="s">
        <v>969</v>
      </c>
      <c r="D756">
        <v>35</v>
      </c>
      <c r="E756">
        <v>50</v>
      </c>
      <c r="F756">
        <v>1</v>
      </c>
      <c r="G756">
        <v>1</v>
      </c>
      <c r="H756">
        <v>2</v>
      </c>
      <c r="I756">
        <v>2</v>
      </c>
      <c r="J756">
        <v>2</v>
      </c>
      <c r="L756">
        <v>1</v>
      </c>
      <c r="M756">
        <v>4</v>
      </c>
      <c r="N756">
        <v>1</v>
      </c>
      <c r="O756">
        <v>6</v>
      </c>
      <c r="P756">
        <v>7</v>
      </c>
      <c r="Q756">
        <v>6</v>
      </c>
      <c r="R756">
        <v>5</v>
      </c>
      <c r="S756">
        <v>7</v>
      </c>
      <c r="T756">
        <v>1</v>
      </c>
      <c r="U756">
        <v>7</v>
      </c>
      <c r="V756">
        <v>6</v>
      </c>
      <c r="W756">
        <v>5</v>
      </c>
      <c r="X756">
        <v>6</v>
      </c>
      <c r="Y756">
        <v>2018</v>
      </c>
      <c r="Z756">
        <v>2</v>
      </c>
      <c r="AA756">
        <v>3</v>
      </c>
      <c r="AE756">
        <v>1</v>
      </c>
      <c r="AF756">
        <v>1</v>
      </c>
      <c r="AG756">
        <v>1</v>
      </c>
      <c r="AH756">
        <v>2</v>
      </c>
      <c r="AI756">
        <v>1</v>
      </c>
      <c r="AJ756">
        <v>1</v>
      </c>
      <c r="AK756">
        <v>1</v>
      </c>
      <c r="AO756">
        <v>3</v>
      </c>
      <c r="AP756">
        <v>1</v>
      </c>
      <c r="AR756">
        <v>1</v>
      </c>
      <c r="AS756">
        <v>1</v>
      </c>
      <c r="AZ756">
        <v>1</v>
      </c>
      <c r="BB756">
        <v>1</v>
      </c>
      <c r="BE756" t="s">
        <v>63</v>
      </c>
      <c r="BF756">
        <f>VLOOKUP($C756,'TIPI Scoring'!$C$1:$AB$1213,22,FALSE)</f>
        <v>6.5</v>
      </c>
      <c r="BG756">
        <f>VLOOKUP($C756,'TIPI Scoring'!$C$1:$AB$1213,23,FALSE)</f>
        <v>4</v>
      </c>
      <c r="BH756">
        <f>VLOOKUP($C756,'TIPI Scoring'!$C$1:$AB$1213,24,FALSE)</f>
        <v>4</v>
      </c>
      <c r="BI756">
        <f>VLOOKUP($C756,'TIPI Scoring'!$C$1:$AB$1213,25,FALSE)</f>
        <v>4</v>
      </c>
      <c r="BJ756">
        <f>VLOOKUP($C756,'TIPI Scoring'!$C$1:$AB$1213,26,FALSE)</f>
        <v>4.5</v>
      </c>
      <c r="BK756" t="s">
        <v>1648</v>
      </c>
      <c r="BL756" t="s">
        <v>1649</v>
      </c>
      <c r="BM756" t="s">
        <v>1649</v>
      </c>
      <c r="BN756" t="s">
        <v>1651</v>
      </c>
      <c r="BO756" t="s">
        <v>1651</v>
      </c>
      <c r="BP756">
        <v>7</v>
      </c>
    </row>
    <row r="757" spans="1:68" x14ac:dyDescent="0.2">
      <c r="A757">
        <v>756</v>
      </c>
      <c r="B757" s="2">
        <v>44098.634710648148</v>
      </c>
      <c r="C757" t="s">
        <v>970</v>
      </c>
      <c r="D757">
        <v>31</v>
      </c>
      <c r="E757">
        <v>43</v>
      </c>
      <c r="F757">
        <v>1</v>
      </c>
      <c r="G757">
        <v>1</v>
      </c>
      <c r="H757">
        <v>1</v>
      </c>
      <c r="I757">
        <v>2</v>
      </c>
      <c r="J757">
        <v>1</v>
      </c>
      <c r="L757">
        <v>2</v>
      </c>
      <c r="M757">
        <v>2</v>
      </c>
      <c r="N757">
        <v>2</v>
      </c>
      <c r="O757">
        <v>5</v>
      </c>
      <c r="P757">
        <v>5</v>
      </c>
      <c r="Q757">
        <v>5</v>
      </c>
      <c r="R757">
        <v>2</v>
      </c>
      <c r="S757">
        <v>5</v>
      </c>
      <c r="T757">
        <v>5</v>
      </c>
      <c r="U757">
        <v>5</v>
      </c>
      <c r="V757">
        <v>1</v>
      </c>
      <c r="W757">
        <v>5</v>
      </c>
      <c r="X757">
        <v>1</v>
      </c>
      <c r="Y757">
        <v>2017</v>
      </c>
      <c r="Z757">
        <v>2</v>
      </c>
      <c r="AA757">
        <v>11</v>
      </c>
      <c r="AB757" t="s">
        <v>971</v>
      </c>
      <c r="AE757">
        <v>1</v>
      </c>
      <c r="AF757">
        <v>2</v>
      </c>
      <c r="AG757">
        <v>2</v>
      </c>
      <c r="AH757">
        <v>1</v>
      </c>
      <c r="AI757">
        <v>1</v>
      </c>
      <c r="AM757">
        <v>1</v>
      </c>
      <c r="AO757">
        <v>1</v>
      </c>
      <c r="AS757">
        <v>1</v>
      </c>
      <c r="AT757">
        <v>1</v>
      </c>
      <c r="AU757">
        <v>1</v>
      </c>
      <c r="BD757">
        <v>1</v>
      </c>
      <c r="BE757" t="s">
        <v>61</v>
      </c>
      <c r="BF757">
        <f>VLOOKUP($C757,'TIPI Scoring'!$C$1:$AB$1213,22,FALSE)</f>
        <v>4</v>
      </c>
      <c r="BG757">
        <f>VLOOKUP($C757,'TIPI Scoring'!$C$1:$AB$1213,23,FALSE)</f>
        <v>4</v>
      </c>
      <c r="BH757">
        <f>VLOOKUP($C757,'TIPI Scoring'!$C$1:$AB$1213,24,FALSE)</f>
        <v>6</v>
      </c>
      <c r="BI757">
        <f>VLOOKUP($C757,'TIPI Scoring'!$C$1:$AB$1213,25,FALSE)</f>
        <v>5.5</v>
      </c>
      <c r="BJ757">
        <f>VLOOKUP($C757,'TIPI Scoring'!$C$1:$AB$1213,26,FALSE)</f>
        <v>6</v>
      </c>
      <c r="BK757" t="s">
        <v>1651</v>
      </c>
      <c r="BL757" t="s">
        <v>1649</v>
      </c>
      <c r="BM757" t="s">
        <v>1650</v>
      </c>
      <c r="BN757" t="s">
        <v>1650</v>
      </c>
      <c r="BO757" t="s">
        <v>1650</v>
      </c>
      <c r="BP757">
        <v>3</v>
      </c>
    </row>
    <row r="758" spans="1:68" x14ac:dyDescent="0.2">
      <c r="A758">
        <v>757</v>
      </c>
      <c r="B758" s="2">
        <v>44098.635625000003</v>
      </c>
      <c r="C758" t="s">
        <v>972</v>
      </c>
      <c r="D758">
        <v>26</v>
      </c>
      <c r="E758">
        <v>17</v>
      </c>
      <c r="F758">
        <v>1</v>
      </c>
      <c r="G758">
        <v>1</v>
      </c>
      <c r="H758">
        <v>2</v>
      </c>
      <c r="I758">
        <v>1</v>
      </c>
      <c r="J758">
        <v>2</v>
      </c>
      <c r="L758">
        <v>1</v>
      </c>
      <c r="M758">
        <v>2</v>
      </c>
      <c r="N758">
        <v>2</v>
      </c>
      <c r="O758">
        <v>5</v>
      </c>
      <c r="P758">
        <v>5</v>
      </c>
      <c r="Q758">
        <v>6</v>
      </c>
      <c r="R758">
        <v>6</v>
      </c>
      <c r="S758">
        <v>3</v>
      </c>
      <c r="T758">
        <v>6</v>
      </c>
      <c r="U758">
        <v>5</v>
      </c>
      <c r="V758">
        <v>5</v>
      </c>
      <c r="W758">
        <v>6</v>
      </c>
      <c r="X758">
        <v>5</v>
      </c>
      <c r="Y758">
        <v>2018</v>
      </c>
      <c r="Z758">
        <v>1</v>
      </c>
      <c r="AA758">
        <v>10</v>
      </c>
      <c r="AE758">
        <v>1</v>
      </c>
      <c r="AF758">
        <v>2</v>
      </c>
      <c r="AG758">
        <v>2</v>
      </c>
      <c r="AH758">
        <v>2</v>
      </c>
      <c r="AM758">
        <v>1</v>
      </c>
      <c r="AO758">
        <v>6</v>
      </c>
      <c r="AQ758">
        <v>1</v>
      </c>
      <c r="AT758">
        <v>1</v>
      </c>
      <c r="AW758">
        <v>1</v>
      </c>
      <c r="BA758">
        <v>1</v>
      </c>
      <c r="BE758" t="s">
        <v>61</v>
      </c>
      <c r="BF758">
        <f>VLOOKUP($C758,'TIPI Scoring'!$C$1:$AB$1213,22,FALSE)</f>
        <v>3.5</v>
      </c>
      <c r="BG758">
        <f>VLOOKUP($C758,'TIPI Scoring'!$C$1:$AB$1213,23,FALSE)</f>
        <v>4</v>
      </c>
      <c r="BH758">
        <f>VLOOKUP($C758,'TIPI Scoring'!$C$1:$AB$1213,24,FALSE)</f>
        <v>4.5</v>
      </c>
      <c r="BI758">
        <f>VLOOKUP($C758,'TIPI Scoring'!$C$1:$AB$1213,25,FALSE)</f>
        <v>4</v>
      </c>
      <c r="BJ758">
        <f>VLOOKUP($C758,'TIPI Scoring'!$C$1:$AB$1213,26,FALSE)</f>
        <v>3</v>
      </c>
      <c r="BK758" t="s">
        <v>1651</v>
      </c>
      <c r="BL758" t="s">
        <v>1649</v>
      </c>
      <c r="BM758" t="s">
        <v>1651</v>
      </c>
      <c r="BN758" t="s">
        <v>1651</v>
      </c>
      <c r="BO758" t="s">
        <v>1649</v>
      </c>
      <c r="BP758">
        <v>1</v>
      </c>
    </row>
    <row r="759" spans="1:68" x14ac:dyDescent="0.2">
      <c r="A759">
        <v>758</v>
      </c>
      <c r="B759" s="2">
        <v>44098.640636574077</v>
      </c>
      <c r="C759" t="s">
        <v>973</v>
      </c>
      <c r="D759">
        <v>40</v>
      </c>
      <c r="E759">
        <v>32</v>
      </c>
      <c r="F759">
        <v>1</v>
      </c>
      <c r="G759">
        <v>1</v>
      </c>
      <c r="H759">
        <v>2</v>
      </c>
      <c r="I759">
        <v>2</v>
      </c>
      <c r="J759">
        <v>1</v>
      </c>
      <c r="L759">
        <v>2</v>
      </c>
      <c r="M759">
        <v>15</v>
      </c>
      <c r="N759">
        <v>1</v>
      </c>
      <c r="O759">
        <v>3</v>
      </c>
      <c r="P759">
        <v>5</v>
      </c>
      <c r="Q759">
        <v>7</v>
      </c>
      <c r="R759">
        <v>3</v>
      </c>
      <c r="S759">
        <v>5</v>
      </c>
      <c r="T759">
        <v>4</v>
      </c>
      <c r="U759">
        <v>6</v>
      </c>
      <c r="V759">
        <v>6</v>
      </c>
      <c r="W759">
        <v>5</v>
      </c>
      <c r="X759">
        <v>5</v>
      </c>
      <c r="Y759">
        <v>2008</v>
      </c>
      <c r="Z759">
        <v>1</v>
      </c>
      <c r="AA759">
        <v>1</v>
      </c>
      <c r="AE759">
        <v>1</v>
      </c>
      <c r="AF759">
        <v>1</v>
      </c>
      <c r="AG759">
        <v>1</v>
      </c>
      <c r="AH759">
        <v>1</v>
      </c>
      <c r="AI759">
        <v>1</v>
      </c>
      <c r="AO759">
        <v>3</v>
      </c>
      <c r="AR759">
        <v>1</v>
      </c>
      <c r="AU759">
        <v>1</v>
      </c>
      <c r="AV759">
        <v>1</v>
      </c>
      <c r="BA759">
        <v>1</v>
      </c>
      <c r="BB759">
        <v>1</v>
      </c>
      <c r="BE759" t="s">
        <v>58</v>
      </c>
      <c r="BF759">
        <f>VLOOKUP($C759,'TIPI Scoring'!$C$1:$AB$1213,22,FALSE)</f>
        <v>3.5</v>
      </c>
      <c r="BG759">
        <f>VLOOKUP($C759,'TIPI Scoring'!$C$1:$AB$1213,23,FALSE)</f>
        <v>4.5</v>
      </c>
      <c r="BH759">
        <f>VLOOKUP($C759,'TIPI Scoring'!$C$1:$AB$1213,24,FALSE)</f>
        <v>4.5</v>
      </c>
      <c r="BI759">
        <f>VLOOKUP($C759,'TIPI Scoring'!$C$1:$AB$1213,25,FALSE)</f>
        <v>5</v>
      </c>
      <c r="BJ759">
        <f>VLOOKUP($C759,'TIPI Scoring'!$C$1:$AB$1213,26,FALSE)</f>
        <v>4</v>
      </c>
      <c r="BK759" t="s">
        <v>1651</v>
      </c>
      <c r="BL759" t="s">
        <v>1651</v>
      </c>
      <c r="BM759" t="s">
        <v>1651</v>
      </c>
      <c r="BN759" t="s">
        <v>1650</v>
      </c>
      <c r="BO759" t="s">
        <v>1649</v>
      </c>
      <c r="BP759">
        <v>1</v>
      </c>
    </row>
    <row r="760" spans="1:68" x14ac:dyDescent="0.2">
      <c r="A760">
        <v>759</v>
      </c>
      <c r="B760" s="2">
        <v>44098.647175925929</v>
      </c>
      <c r="C760" t="s">
        <v>974</v>
      </c>
      <c r="D760">
        <v>42</v>
      </c>
      <c r="E760">
        <v>40</v>
      </c>
      <c r="F760">
        <v>2</v>
      </c>
      <c r="G760">
        <v>1</v>
      </c>
      <c r="H760">
        <v>1</v>
      </c>
      <c r="I760">
        <v>0</v>
      </c>
      <c r="J760">
        <v>4</v>
      </c>
      <c r="L760">
        <v>1</v>
      </c>
      <c r="M760">
        <v>15</v>
      </c>
      <c r="N760">
        <v>2</v>
      </c>
      <c r="O760">
        <v>1</v>
      </c>
      <c r="P760">
        <v>5</v>
      </c>
      <c r="Q760">
        <v>7</v>
      </c>
      <c r="R760">
        <v>6</v>
      </c>
      <c r="S760">
        <v>6</v>
      </c>
      <c r="T760">
        <v>3</v>
      </c>
      <c r="U760">
        <v>6</v>
      </c>
      <c r="V760">
        <v>3</v>
      </c>
      <c r="W760">
        <v>3</v>
      </c>
      <c r="X760">
        <v>5</v>
      </c>
      <c r="Y760">
        <v>2004</v>
      </c>
      <c r="Z760">
        <v>1</v>
      </c>
      <c r="AA760">
        <v>3</v>
      </c>
      <c r="AE760">
        <v>2</v>
      </c>
      <c r="AF760">
        <v>2</v>
      </c>
      <c r="AG760">
        <v>2</v>
      </c>
      <c r="AH760">
        <v>2</v>
      </c>
      <c r="AL760">
        <v>1</v>
      </c>
      <c r="AO760">
        <v>3</v>
      </c>
      <c r="AQ760">
        <v>1</v>
      </c>
      <c r="AV760">
        <v>1</v>
      </c>
      <c r="AX760">
        <v>1</v>
      </c>
      <c r="BC760">
        <v>1</v>
      </c>
      <c r="BE760" t="s">
        <v>61</v>
      </c>
      <c r="BF760">
        <f>VLOOKUP($C760,'TIPI Scoring'!$C$1:$AB$1213,22,FALSE)</f>
        <v>3</v>
      </c>
      <c r="BG760">
        <f>VLOOKUP($C760,'TIPI Scoring'!$C$1:$AB$1213,23,FALSE)</f>
        <v>4.5</v>
      </c>
      <c r="BH760">
        <f>VLOOKUP($C760,'TIPI Scoring'!$C$1:$AB$1213,24,FALSE)</f>
        <v>6</v>
      </c>
      <c r="BI760">
        <f>VLOOKUP($C760,'TIPI Scoring'!$C$1:$AB$1213,25,FALSE)</f>
        <v>2.5</v>
      </c>
      <c r="BJ760">
        <f>VLOOKUP($C760,'TIPI Scoring'!$C$1:$AB$1213,26,FALSE)</f>
        <v>4.5</v>
      </c>
      <c r="BK760" t="s">
        <v>1651</v>
      </c>
      <c r="BL760" t="s">
        <v>1651</v>
      </c>
      <c r="BM760" t="s">
        <v>1650</v>
      </c>
      <c r="BN760" t="s">
        <v>1649</v>
      </c>
      <c r="BO760" t="s">
        <v>1651</v>
      </c>
      <c r="BP760">
        <v>5</v>
      </c>
    </row>
    <row r="761" spans="1:68" x14ac:dyDescent="0.2">
      <c r="A761">
        <v>760</v>
      </c>
      <c r="B761" s="2">
        <v>44098.649699074071</v>
      </c>
      <c r="C761" t="s">
        <v>975</v>
      </c>
      <c r="D761">
        <v>22</v>
      </c>
      <c r="E761">
        <v>43</v>
      </c>
      <c r="F761">
        <v>1</v>
      </c>
      <c r="G761">
        <v>1</v>
      </c>
      <c r="H761">
        <v>2</v>
      </c>
      <c r="I761">
        <v>0</v>
      </c>
      <c r="J761">
        <v>1</v>
      </c>
      <c r="L761">
        <v>1</v>
      </c>
      <c r="M761">
        <v>1</v>
      </c>
      <c r="N761">
        <v>1</v>
      </c>
      <c r="O761">
        <v>6</v>
      </c>
      <c r="P761">
        <v>5</v>
      </c>
      <c r="Q761">
        <v>5</v>
      </c>
      <c r="R761">
        <v>4</v>
      </c>
      <c r="S761">
        <v>6</v>
      </c>
      <c r="T761">
        <v>7</v>
      </c>
      <c r="U761">
        <v>1</v>
      </c>
      <c r="V761">
        <v>4</v>
      </c>
      <c r="W761">
        <v>7</v>
      </c>
      <c r="X761">
        <v>5</v>
      </c>
      <c r="Y761">
        <v>2010</v>
      </c>
      <c r="Z761">
        <v>1</v>
      </c>
      <c r="AA761">
        <v>8</v>
      </c>
      <c r="AE761">
        <v>1</v>
      </c>
      <c r="AF761">
        <v>1</v>
      </c>
      <c r="AG761">
        <v>1</v>
      </c>
      <c r="AH761">
        <v>2</v>
      </c>
      <c r="AI761">
        <v>1</v>
      </c>
      <c r="AM761">
        <v>1</v>
      </c>
      <c r="AO761">
        <v>4</v>
      </c>
      <c r="AQ761">
        <v>1</v>
      </c>
      <c r="AW761">
        <v>1</v>
      </c>
      <c r="BA761">
        <v>1</v>
      </c>
      <c r="BE761" t="s">
        <v>61</v>
      </c>
      <c r="BF761">
        <f>VLOOKUP($C761,'TIPI Scoring'!$C$1:$AB$1213,22,FALSE)</f>
        <v>3.5</v>
      </c>
      <c r="BG761">
        <f>VLOOKUP($C761,'TIPI Scoring'!$C$1:$AB$1213,23,FALSE)</f>
        <v>2</v>
      </c>
      <c r="BH761">
        <f>VLOOKUP($C761,'TIPI Scoring'!$C$1:$AB$1213,24,FALSE)</f>
        <v>4.5</v>
      </c>
      <c r="BI761">
        <f>VLOOKUP($C761,'TIPI Scoring'!$C$1:$AB$1213,25,FALSE)</f>
        <v>5.5</v>
      </c>
      <c r="BJ761">
        <f>VLOOKUP($C761,'TIPI Scoring'!$C$1:$AB$1213,26,FALSE)</f>
        <v>4.5</v>
      </c>
      <c r="BK761" t="s">
        <v>1651</v>
      </c>
      <c r="BL761" t="s">
        <v>1649</v>
      </c>
      <c r="BM761" t="s">
        <v>1651</v>
      </c>
      <c r="BN761" t="s">
        <v>1650</v>
      </c>
      <c r="BO761" t="s">
        <v>1651</v>
      </c>
      <c r="BP761">
        <v>1</v>
      </c>
    </row>
    <row r="762" spans="1:68" x14ac:dyDescent="0.2">
      <c r="A762">
        <v>761</v>
      </c>
      <c r="B762" s="2">
        <v>44098.662314814814</v>
      </c>
      <c r="C762" t="s">
        <v>976</v>
      </c>
      <c r="D762">
        <v>56</v>
      </c>
      <c r="E762">
        <v>33</v>
      </c>
      <c r="F762">
        <v>1</v>
      </c>
      <c r="G762">
        <v>1</v>
      </c>
      <c r="H762">
        <v>2</v>
      </c>
      <c r="I762">
        <v>1</v>
      </c>
      <c r="J762">
        <v>1</v>
      </c>
      <c r="L762">
        <v>2</v>
      </c>
      <c r="M762">
        <v>3</v>
      </c>
      <c r="N762">
        <v>2</v>
      </c>
      <c r="O762">
        <v>6</v>
      </c>
      <c r="P762">
        <v>1</v>
      </c>
      <c r="Q762">
        <v>7</v>
      </c>
      <c r="R762">
        <v>1</v>
      </c>
      <c r="S762">
        <v>7</v>
      </c>
      <c r="T762">
        <v>7</v>
      </c>
      <c r="U762">
        <v>7</v>
      </c>
      <c r="V762">
        <v>1</v>
      </c>
      <c r="W762">
        <v>7</v>
      </c>
      <c r="X762">
        <v>1</v>
      </c>
      <c r="Y762">
        <v>2016</v>
      </c>
      <c r="Z762">
        <v>2</v>
      </c>
      <c r="AA762">
        <v>3</v>
      </c>
      <c r="AE762">
        <v>2</v>
      </c>
      <c r="AF762">
        <v>2</v>
      </c>
      <c r="AG762">
        <v>1</v>
      </c>
      <c r="AH762">
        <v>2</v>
      </c>
      <c r="AJ762">
        <v>1</v>
      </c>
      <c r="AO762">
        <v>3</v>
      </c>
      <c r="AT762">
        <v>1</v>
      </c>
      <c r="AV762">
        <v>1</v>
      </c>
      <c r="AW762">
        <v>1</v>
      </c>
      <c r="BD762">
        <v>1</v>
      </c>
      <c r="BE762" t="s">
        <v>61</v>
      </c>
      <c r="BF762">
        <f>VLOOKUP($C762,'TIPI Scoring'!$C$1:$AB$1213,22,FALSE)</f>
        <v>3.5</v>
      </c>
      <c r="BG762">
        <f>VLOOKUP($C762,'TIPI Scoring'!$C$1:$AB$1213,23,FALSE)</f>
        <v>7</v>
      </c>
      <c r="BH762">
        <f>VLOOKUP($C762,'TIPI Scoring'!$C$1:$AB$1213,24,FALSE)</f>
        <v>7</v>
      </c>
      <c r="BI762">
        <f>VLOOKUP($C762,'TIPI Scoring'!$C$1:$AB$1213,25,FALSE)</f>
        <v>7</v>
      </c>
      <c r="BJ762">
        <f>VLOOKUP($C762,'TIPI Scoring'!$C$1:$AB$1213,26,FALSE)</f>
        <v>7</v>
      </c>
      <c r="BK762" t="s">
        <v>1651</v>
      </c>
      <c r="BL762" t="s">
        <v>1648</v>
      </c>
      <c r="BM762" t="s">
        <v>1648</v>
      </c>
      <c r="BN762" t="s">
        <v>1648</v>
      </c>
      <c r="BO762" t="s">
        <v>1648</v>
      </c>
      <c r="BP762">
        <v>8</v>
      </c>
    </row>
    <row r="763" spans="1:68" x14ac:dyDescent="0.2">
      <c r="A763">
        <v>762</v>
      </c>
      <c r="B763" s="2">
        <v>44098.667002314818</v>
      </c>
      <c r="C763" t="s">
        <v>977</v>
      </c>
      <c r="D763">
        <v>34</v>
      </c>
      <c r="E763">
        <v>32</v>
      </c>
      <c r="F763">
        <v>1</v>
      </c>
      <c r="G763">
        <v>1</v>
      </c>
      <c r="H763">
        <v>2</v>
      </c>
      <c r="I763">
        <v>1</v>
      </c>
      <c r="J763">
        <v>1</v>
      </c>
      <c r="L763">
        <v>1</v>
      </c>
      <c r="M763">
        <v>10</v>
      </c>
      <c r="N763">
        <v>1</v>
      </c>
      <c r="O763">
        <v>7</v>
      </c>
      <c r="P763">
        <v>6</v>
      </c>
      <c r="Q763">
        <v>6</v>
      </c>
      <c r="R763">
        <v>7</v>
      </c>
      <c r="S763">
        <v>7</v>
      </c>
      <c r="T763">
        <v>7</v>
      </c>
      <c r="U763">
        <v>6</v>
      </c>
      <c r="V763">
        <v>6</v>
      </c>
      <c r="W763">
        <v>6</v>
      </c>
      <c r="X763">
        <v>7</v>
      </c>
      <c r="Y763">
        <v>2016</v>
      </c>
      <c r="Z763">
        <v>1</v>
      </c>
      <c r="AA763">
        <v>9</v>
      </c>
      <c r="AE763">
        <v>2</v>
      </c>
      <c r="AF763">
        <v>2</v>
      </c>
      <c r="AG763">
        <v>2</v>
      </c>
      <c r="AH763">
        <v>2</v>
      </c>
      <c r="AI763">
        <v>1</v>
      </c>
      <c r="AM763">
        <v>1</v>
      </c>
      <c r="AO763">
        <v>2</v>
      </c>
      <c r="AS763">
        <v>1</v>
      </c>
      <c r="AU763">
        <v>1</v>
      </c>
      <c r="AX763">
        <v>1</v>
      </c>
      <c r="AZ763">
        <v>1</v>
      </c>
      <c r="BA763">
        <v>1</v>
      </c>
      <c r="BB763">
        <v>1</v>
      </c>
      <c r="BE763" t="s">
        <v>58</v>
      </c>
      <c r="BF763">
        <f>VLOOKUP($C763,'TIPI Scoring'!$C$1:$AB$1213,22,FALSE)</f>
        <v>4</v>
      </c>
      <c r="BG763">
        <f>VLOOKUP($C763,'TIPI Scoring'!$C$1:$AB$1213,23,FALSE)</f>
        <v>4</v>
      </c>
      <c r="BH763">
        <f>VLOOKUP($C763,'TIPI Scoring'!$C$1:$AB$1213,24,FALSE)</f>
        <v>4</v>
      </c>
      <c r="BI763">
        <f>VLOOKUP($C763,'TIPI Scoring'!$C$1:$AB$1213,25,FALSE)</f>
        <v>3.5</v>
      </c>
      <c r="BJ763">
        <f>VLOOKUP($C763,'TIPI Scoring'!$C$1:$AB$1213,26,FALSE)</f>
        <v>4</v>
      </c>
      <c r="BK763" t="s">
        <v>1651</v>
      </c>
      <c r="BL763" t="s">
        <v>1649</v>
      </c>
      <c r="BM763" t="s">
        <v>1649</v>
      </c>
      <c r="BN763" t="s">
        <v>1651</v>
      </c>
      <c r="BO763" t="s">
        <v>1649</v>
      </c>
      <c r="BP763">
        <v>1</v>
      </c>
    </row>
    <row r="764" spans="1:68" x14ac:dyDescent="0.2">
      <c r="A764">
        <v>763</v>
      </c>
      <c r="B764" s="2">
        <v>44098.66715277778</v>
      </c>
      <c r="C764" t="s">
        <v>978</v>
      </c>
      <c r="D764">
        <v>42</v>
      </c>
      <c r="E764">
        <v>18</v>
      </c>
      <c r="F764">
        <v>1</v>
      </c>
      <c r="G764">
        <v>1</v>
      </c>
      <c r="H764">
        <v>1</v>
      </c>
      <c r="I764">
        <v>1</v>
      </c>
      <c r="J764">
        <v>1</v>
      </c>
      <c r="L764">
        <v>1</v>
      </c>
      <c r="M764">
        <v>5</v>
      </c>
      <c r="N764">
        <v>1</v>
      </c>
      <c r="O764">
        <v>7</v>
      </c>
      <c r="P764">
        <v>7</v>
      </c>
      <c r="Q764">
        <v>7</v>
      </c>
      <c r="R764">
        <v>7</v>
      </c>
      <c r="S764">
        <v>4</v>
      </c>
      <c r="T764">
        <v>6</v>
      </c>
      <c r="U764">
        <v>4</v>
      </c>
      <c r="V764">
        <v>7</v>
      </c>
      <c r="W764">
        <v>6</v>
      </c>
      <c r="X764">
        <v>6</v>
      </c>
      <c r="Y764">
        <v>1978</v>
      </c>
      <c r="Z764">
        <v>1</v>
      </c>
      <c r="AA764">
        <v>1</v>
      </c>
      <c r="AE764">
        <v>1</v>
      </c>
      <c r="AF764">
        <v>1</v>
      </c>
      <c r="AG764">
        <v>1</v>
      </c>
      <c r="AH764">
        <v>1</v>
      </c>
      <c r="AI764">
        <v>1</v>
      </c>
      <c r="AO764">
        <v>2</v>
      </c>
      <c r="AP764">
        <v>1</v>
      </c>
      <c r="AQ764">
        <v>1</v>
      </c>
      <c r="AR764">
        <v>1</v>
      </c>
      <c r="AZ764">
        <v>1</v>
      </c>
      <c r="BA764">
        <v>1</v>
      </c>
      <c r="BE764" t="s">
        <v>61</v>
      </c>
      <c r="BF764">
        <f>VLOOKUP($C764,'TIPI Scoring'!$C$1:$AB$1213,22,FALSE)</f>
        <v>4.5</v>
      </c>
      <c r="BG764">
        <f>VLOOKUP($C764,'TIPI Scoring'!$C$1:$AB$1213,23,FALSE)</f>
        <v>2.5</v>
      </c>
      <c r="BH764">
        <f>VLOOKUP($C764,'TIPI Scoring'!$C$1:$AB$1213,24,FALSE)</f>
        <v>4</v>
      </c>
      <c r="BI764">
        <f>VLOOKUP($C764,'TIPI Scoring'!$C$1:$AB$1213,25,FALSE)</f>
        <v>3.5</v>
      </c>
      <c r="BJ764">
        <f>VLOOKUP($C764,'TIPI Scoring'!$C$1:$AB$1213,26,FALSE)</f>
        <v>3</v>
      </c>
      <c r="BK764" t="s">
        <v>1650</v>
      </c>
      <c r="BL764" t="s">
        <v>1649</v>
      </c>
      <c r="BM764" t="s">
        <v>1649</v>
      </c>
      <c r="BN764" t="s">
        <v>1651</v>
      </c>
      <c r="BO764" t="s">
        <v>1649</v>
      </c>
      <c r="BP764">
        <v>1</v>
      </c>
    </row>
    <row r="765" spans="1:68" x14ac:dyDescent="0.2">
      <c r="A765">
        <v>764</v>
      </c>
      <c r="B765" s="2">
        <v>44098.671226851853</v>
      </c>
      <c r="C765" t="s">
        <v>979</v>
      </c>
      <c r="D765">
        <v>39</v>
      </c>
      <c r="E765">
        <v>46</v>
      </c>
      <c r="F765">
        <v>1</v>
      </c>
      <c r="G765">
        <v>1</v>
      </c>
      <c r="H765">
        <v>3</v>
      </c>
      <c r="I765">
        <v>0</v>
      </c>
      <c r="J765">
        <v>1</v>
      </c>
      <c r="L765">
        <v>1</v>
      </c>
      <c r="M765">
        <v>6</v>
      </c>
      <c r="N765">
        <v>1</v>
      </c>
      <c r="O765">
        <v>7</v>
      </c>
      <c r="P765">
        <v>1</v>
      </c>
      <c r="Q765">
        <v>7</v>
      </c>
      <c r="R765">
        <v>1</v>
      </c>
      <c r="S765">
        <v>7</v>
      </c>
      <c r="T765">
        <v>7</v>
      </c>
      <c r="U765">
        <v>7</v>
      </c>
      <c r="V765">
        <v>1</v>
      </c>
      <c r="W765">
        <v>7</v>
      </c>
      <c r="X765">
        <v>1</v>
      </c>
      <c r="Y765">
        <v>2019</v>
      </c>
      <c r="Z765">
        <v>2</v>
      </c>
      <c r="AA765">
        <v>1</v>
      </c>
      <c r="AE765">
        <v>1</v>
      </c>
      <c r="AF765">
        <v>1</v>
      </c>
      <c r="AG765">
        <v>1</v>
      </c>
      <c r="AH765">
        <v>1</v>
      </c>
      <c r="AI765">
        <v>1</v>
      </c>
      <c r="AM765">
        <v>1</v>
      </c>
      <c r="AO765">
        <v>5</v>
      </c>
      <c r="AP765">
        <v>1</v>
      </c>
      <c r="AQ765">
        <v>1</v>
      </c>
      <c r="AR765">
        <v>1</v>
      </c>
      <c r="AZ765">
        <v>1</v>
      </c>
      <c r="BE765" t="s">
        <v>61</v>
      </c>
      <c r="BF765">
        <f>VLOOKUP($C765,'TIPI Scoring'!$C$1:$AB$1213,22,FALSE)</f>
        <v>4</v>
      </c>
      <c r="BG765">
        <f>VLOOKUP($C765,'TIPI Scoring'!$C$1:$AB$1213,23,FALSE)</f>
        <v>7</v>
      </c>
      <c r="BH765">
        <f>VLOOKUP($C765,'TIPI Scoring'!$C$1:$AB$1213,24,FALSE)</f>
        <v>7</v>
      </c>
      <c r="BI765">
        <f>VLOOKUP($C765,'TIPI Scoring'!$C$1:$AB$1213,25,FALSE)</f>
        <v>7</v>
      </c>
      <c r="BJ765">
        <f>VLOOKUP($C765,'TIPI Scoring'!$C$1:$AB$1213,26,FALSE)</f>
        <v>7</v>
      </c>
      <c r="BK765" t="s">
        <v>1651</v>
      </c>
      <c r="BL765" t="s">
        <v>1648</v>
      </c>
      <c r="BM765" t="s">
        <v>1648</v>
      </c>
      <c r="BN765" t="s">
        <v>1648</v>
      </c>
      <c r="BO765" t="s">
        <v>1648</v>
      </c>
      <c r="BP765">
        <v>8</v>
      </c>
    </row>
    <row r="766" spans="1:68" x14ac:dyDescent="0.2">
      <c r="A766">
        <v>765</v>
      </c>
      <c r="B766" s="2">
        <v>44098.672581018516</v>
      </c>
      <c r="C766" t="s">
        <v>980</v>
      </c>
      <c r="D766">
        <v>39</v>
      </c>
      <c r="E766">
        <v>9</v>
      </c>
      <c r="F766">
        <v>1</v>
      </c>
      <c r="G766">
        <v>1</v>
      </c>
      <c r="H766">
        <v>2</v>
      </c>
      <c r="I766">
        <v>1</v>
      </c>
      <c r="J766">
        <v>1</v>
      </c>
      <c r="L766">
        <v>1</v>
      </c>
      <c r="M766">
        <v>10</v>
      </c>
      <c r="N766">
        <v>1</v>
      </c>
      <c r="O766">
        <v>3</v>
      </c>
      <c r="P766">
        <v>4</v>
      </c>
      <c r="Q766">
        <v>5</v>
      </c>
      <c r="R766">
        <v>3</v>
      </c>
      <c r="S766">
        <v>6</v>
      </c>
      <c r="T766">
        <v>4</v>
      </c>
      <c r="U766">
        <v>5</v>
      </c>
      <c r="V766">
        <v>4</v>
      </c>
      <c r="W766">
        <v>6</v>
      </c>
      <c r="X766">
        <v>2</v>
      </c>
      <c r="Y766">
        <v>2011</v>
      </c>
      <c r="Z766">
        <v>1</v>
      </c>
      <c r="AA766">
        <v>1</v>
      </c>
      <c r="AE766">
        <v>2</v>
      </c>
      <c r="AF766">
        <v>1</v>
      </c>
      <c r="AG766">
        <v>1</v>
      </c>
      <c r="AH766">
        <v>2</v>
      </c>
      <c r="AI766">
        <v>1</v>
      </c>
      <c r="AJ766">
        <v>1</v>
      </c>
      <c r="AO766">
        <v>2</v>
      </c>
      <c r="AQ766">
        <v>1</v>
      </c>
      <c r="AT766">
        <v>1</v>
      </c>
      <c r="AV766">
        <v>1</v>
      </c>
      <c r="BA766">
        <v>1</v>
      </c>
      <c r="BC766">
        <v>1</v>
      </c>
      <c r="BE766" t="s">
        <v>61</v>
      </c>
      <c r="BF766">
        <f>VLOOKUP($C766,'TIPI Scoring'!$C$1:$AB$1213,22,FALSE)</f>
        <v>3.5</v>
      </c>
      <c r="BG766">
        <f>VLOOKUP($C766,'TIPI Scoring'!$C$1:$AB$1213,23,FALSE)</f>
        <v>4.5</v>
      </c>
      <c r="BH766">
        <f>VLOOKUP($C766,'TIPI Scoring'!$C$1:$AB$1213,24,FALSE)</f>
        <v>4.5</v>
      </c>
      <c r="BI766">
        <f>VLOOKUP($C766,'TIPI Scoring'!$C$1:$AB$1213,25,FALSE)</f>
        <v>5.5</v>
      </c>
      <c r="BJ766">
        <f>VLOOKUP($C766,'TIPI Scoring'!$C$1:$AB$1213,26,FALSE)</f>
        <v>6</v>
      </c>
      <c r="BK766" t="s">
        <v>1651</v>
      </c>
      <c r="BL766" t="s">
        <v>1651</v>
      </c>
      <c r="BM766" t="s">
        <v>1651</v>
      </c>
      <c r="BN766" t="s">
        <v>1650</v>
      </c>
      <c r="BO766" t="s">
        <v>1650</v>
      </c>
      <c r="BP766">
        <v>3</v>
      </c>
    </row>
    <row r="767" spans="1:68" x14ac:dyDescent="0.2">
      <c r="A767">
        <v>766</v>
      </c>
      <c r="B767" s="2">
        <v>44098.672824074078</v>
      </c>
      <c r="C767" t="s">
        <v>981</v>
      </c>
      <c r="D767">
        <v>35</v>
      </c>
      <c r="E767">
        <v>6</v>
      </c>
      <c r="F767">
        <v>2</v>
      </c>
      <c r="G767">
        <v>1</v>
      </c>
      <c r="H767">
        <v>1</v>
      </c>
      <c r="I767">
        <v>1</v>
      </c>
      <c r="J767">
        <v>1</v>
      </c>
      <c r="L767">
        <v>1</v>
      </c>
      <c r="M767">
        <v>0</v>
      </c>
      <c r="N767">
        <v>1</v>
      </c>
      <c r="O767">
        <v>7</v>
      </c>
      <c r="P767">
        <v>5</v>
      </c>
      <c r="Q767">
        <v>5</v>
      </c>
      <c r="R767">
        <v>6</v>
      </c>
      <c r="S767">
        <v>6</v>
      </c>
      <c r="T767">
        <v>7</v>
      </c>
      <c r="U767">
        <v>6</v>
      </c>
      <c r="V767">
        <v>7</v>
      </c>
      <c r="W767">
        <v>6</v>
      </c>
      <c r="X767">
        <v>5</v>
      </c>
      <c r="Y767">
        <v>1990</v>
      </c>
      <c r="Z767">
        <v>1</v>
      </c>
      <c r="AA767">
        <v>1</v>
      </c>
      <c r="AE767">
        <v>1</v>
      </c>
      <c r="AF767">
        <v>1</v>
      </c>
      <c r="AG767">
        <v>1</v>
      </c>
      <c r="AH767">
        <v>1</v>
      </c>
      <c r="AI767">
        <v>1</v>
      </c>
      <c r="AO767">
        <v>3</v>
      </c>
      <c r="AR767">
        <v>1</v>
      </c>
      <c r="BB767">
        <v>1</v>
      </c>
      <c r="BC767">
        <v>1</v>
      </c>
      <c r="BE767" t="s">
        <v>66</v>
      </c>
      <c r="BF767">
        <f>VLOOKUP($C767,'TIPI Scoring'!$C$1:$AB$1213,22,FALSE)</f>
        <v>4</v>
      </c>
      <c r="BG767">
        <f>VLOOKUP($C767,'TIPI Scoring'!$C$1:$AB$1213,23,FALSE)</f>
        <v>4.5</v>
      </c>
      <c r="BH767">
        <f>VLOOKUP($C767,'TIPI Scoring'!$C$1:$AB$1213,24,FALSE)</f>
        <v>3</v>
      </c>
      <c r="BI767">
        <f>VLOOKUP($C767,'TIPI Scoring'!$C$1:$AB$1213,25,FALSE)</f>
        <v>4</v>
      </c>
      <c r="BJ767">
        <f>VLOOKUP($C767,'TIPI Scoring'!$C$1:$AB$1213,26,FALSE)</f>
        <v>4.5</v>
      </c>
      <c r="BK767" t="s">
        <v>1651</v>
      </c>
      <c r="BL767" t="s">
        <v>1651</v>
      </c>
      <c r="BM767" t="s">
        <v>1649</v>
      </c>
      <c r="BN767" t="s">
        <v>1651</v>
      </c>
      <c r="BO767" t="s">
        <v>1651</v>
      </c>
      <c r="BP767">
        <v>1</v>
      </c>
    </row>
    <row r="768" spans="1:68" x14ac:dyDescent="0.2">
      <c r="A768">
        <v>767</v>
      </c>
      <c r="B768" s="2">
        <v>44098.680474537039</v>
      </c>
      <c r="C768" t="s">
        <v>982</v>
      </c>
      <c r="D768">
        <v>30</v>
      </c>
      <c r="E768">
        <v>14</v>
      </c>
      <c r="F768">
        <v>1</v>
      </c>
      <c r="G768">
        <v>1</v>
      </c>
      <c r="H768">
        <v>1</v>
      </c>
      <c r="I768">
        <v>0</v>
      </c>
      <c r="J768">
        <v>1</v>
      </c>
      <c r="L768">
        <v>1</v>
      </c>
      <c r="M768">
        <v>5</v>
      </c>
      <c r="N768">
        <v>2</v>
      </c>
      <c r="O768">
        <v>2</v>
      </c>
      <c r="P768">
        <v>5</v>
      </c>
      <c r="Q768">
        <v>5</v>
      </c>
      <c r="R768">
        <v>5</v>
      </c>
      <c r="S768">
        <v>4</v>
      </c>
      <c r="T768">
        <v>5</v>
      </c>
      <c r="U768">
        <v>4</v>
      </c>
      <c r="V768">
        <v>3</v>
      </c>
      <c r="W768">
        <v>3</v>
      </c>
      <c r="X768">
        <v>3</v>
      </c>
      <c r="Y768">
        <v>2015</v>
      </c>
      <c r="Z768">
        <v>1</v>
      </c>
      <c r="AA768">
        <v>3</v>
      </c>
      <c r="AE768">
        <v>2</v>
      </c>
      <c r="AF768">
        <v>2</v>
      </c>
      <c r="AG768">
        <v>2</v>
      </c>
      <c r="AH768">
        <v>2</v>
      </c>
      <c r="AJ768">
        <v>1</v>
      </c>
      <c r="AO768">
        <v>3</v>
      </c>
      <c r="AP768">
        <v>1</v>
      </c>
      <c r="AT768">
        <v>1</v>
      </c>
      <c r="AU768">
        <v>1</v>
      </c>
      <c r="AZ768">
        <v>1</v>
      </c>
      <c r="BE768" t="s">
        <v>63</v>
      </c>
      <c r="BF768">
        <f>VLOOKUP($C768,'TIPI Scoring'!$C$1:$AB$1213,22,FALSE)</f>
        <v>2.5</v>
      </c>
      <c r="BG768">
        <f>VLOOKUP($C768,'TIPI Scoring'!$C$1:$AB$1213,23,FALSE)</f>
        <v>3.5</v>
      </c>
      <c r="BH768">
        <f>VLOOKUP($C768,'TIPI Scoring'!$C$1:$AB$1213,24,FALSE)</f>
        <v>5</v>
      </c>
      <c r="BI768">
        <f>VLOOKUP($C768,'TIPI Scoring'!$C$1:$AB$1213,25,FALSE)</f>
        <v>3</v>
      </c>
      <c r="BJ768">
        <f>VLOOKUP($C768,'TIPI Scoring'!$C$1:$AB$1213,26,FALSE)</f>
        <v>4.5</v>
      </c>
      <c r="BK768" t="s">
        <v>1649</v>
      </c>
      <c r="BL768" t="s">
        <v>1649</v>
      </c>
      <c r="BM768" t="s">
        <v>1651</v>
      </c>
      <c r="BN768" t="s">
        <v>1649</v>
      </c>
      <c r="BO768" t="s">
        <v>1651</v>
      </c>
      <c r="BP768">
        <v>5</v>
      </c>
    </row>
    <row r="769" spans="1:68" x14ac:dyDescent="0.2">
      <c r="A769">
        <v>768</v>
      </c>
      <c r="B769" s="2">
        <v>44098.682581018518</v>
      </c>
      <c r="C769" t="s">
        <v>983</v>
      </c>
      <c r="D769">
        <v>41</v>
      </c>
      <c r="E769">
        <v>32</v>
      </c>
      <c r="F769">
        <v>1</v>
      </c>
      <c r="G769">
        <v>1</v>
      </c>
      <c r="H769">
        <v>2</v>
      </c>
      <c r="I769">
        <v>1</v>
      </c>
      <c r="J769">
        <v>1</v>
      </c>
      <c r="L769">
        <v>1</v>
      </c>
      <c r="M769">
        <v>0</v>
      </c>
      <c r="N769">
        <v>2</v>
      </c>
      <c r="O769">
        <v>5</v>
      </c>
      <c r="P769">
        <v>5</v>
      </c>
      <c r="Q769">
        <v>5</v>
      </c>
      <c r="R769">
        <v>5</v>
      </c>
      <c r="S769">
        <v>5</v>
      </c>
      <c r="T769">
        <v>5</v>
      </c>
      <c r="U769">
        <v>5</v>
      </c>
      <c r="V769">
        <v>5</v>
      </c>
      <c r="W769">
        <v>5</v>
      </c>
      <c r="X769">
        <v>5</v>
      </c>
      <c r="Y769">
        <v>2018</v>
      </c>
      <c r="Z769">
        <v>1</v>
      </c>
      <c r="AA769">
        <v>1</v>
      </c>
      <c r="AE769">
        <v>2</v>
      </c>
      <c r="AF769">
        <v>2</v>
      </c>
      <c r="AG769">
        <v>2</v>
      </c>
      <c r="AH769">
        <v>2</v>
      </c>
      <c r="AI769">
        <v>1</v>
      </c>
      <c r="AO769">
        <v>4</v>
      </c>
      <c r="AP769">
        <v>1</v>
      </c>
      <c r="AQ769">
        <v>1</v>
      </c>
      <c r="AU769">
        <v>1</v>
      </c>
      <c r="BB769">
        <v>1</v>
      </c>
      <c r="BE769" t="s">
        <v>58</v>
      </c>
      <c r="BF769">
        <f>VLOOKUP($C769,'TIPI Scoring'!$C$1:$AB$1213,22,FALSE)</f>
        <v>4</v>
      </c>
      <c r="BG769">
        <f>VLOOKUP($C769,'TIPI Scoring'!$C$1:$AB$1213,23,FALSE)</f>
        <v>4</v>
      </c>
      <c r="BH769">
        <f>VLOOKUP($C769,'TIPI Scoring'!$C$1:$AB$1213,24,FALSE)</f>
        <v>4</v>
      </c>
      <c r="BI769">
        <f>VLOOKUP($C769,'TIPI Scoring'!$C$1:$AB$1213,25,FALSE)</f>
        <v>4</v>
      </c>
      <c r="BJ769">
        <f>VLOOKUP($C769,'TIPI Scoring'!$C$1:$AB$1213,26,FALSE)</f>
        <v>4</v>
      </c>
      <c r="BK769" t="s">
        <v>1651</v>
      </c>
      <c r="BL769" t="s">
        <v>1649</v>
      </c>
      <c r="BM769" t="s">
        <v>1649</v>
      </c>
      <c r="BN769" t="s">
        <v>1651</v>
      </c>
      <c r="BO769" t="s">
        <v>1649</v>
      </c>
      <c r="BP769">
        <v>1</v>
      </c>
    </row>
    <row r="770" spans="1:68" x14ac:dyDescent="0.2">
      <c r="A770">
        <v>769</v>
      </c>
      <c r="B770" s="2">
        <v>44098.69667824074</v>
      </c>
      <c r="C770" t="s">
        <v>984</v>
      </c>
      <c r="D770">
        <v>29</v>
      </c>
      <c r="E770">
        <v>1</v>
      </c>
      <c r="F770">
        <v>1</v>
      </c>
      <c r="G770">
        <v>1</v>
      </c>
      <c r="H770">
        <v>1</v>
      </c>
      <c r="I770">
        <v>0</v>
      </c>
      <c r="J770">
        <v>2</v>
      </c>
      <c r="L770">
        <v>1</v>
      </c>
      <c r="M770">
        <v>2</v>
      </c>
      <c r="N770">
        <v>2</v>
      </c>
      <c r="O770">
        <v>5</v>
      </c>
      <c r="P770">
        <v>2</v>
      </c>
      <c r="Q770">
        <v>7</v>
      </c>
      <c r="R770">
        <v>1</v>
      </c>
      <c r="S770">
        <v>6</v>
      </c>
      <c r="T770">
        <v>7</v>
      </c>
      <c r="U770">
        <v>5</v>
      </c>
      <c r="V770">
        <v>1</v>
      </c>
      <c r="W770">
        <v>7</v>
      </c>
      <c r="X770">
        <v>2</v>
      </c>
      <c r="Y770">
        <v>2018</v>
      </c>
      <c r="Z770">
        <v>1</v>
      </c>
      <c r="AA770">
        <v>11</v>
      </c>
      <c r="AB770" t="s">
        <v>985</v>
      </c>
      <c r="AE770">
        <v>2</v>
      </c>
      <c r="AF770">
        <v>2</v>
      </c>
      <c r="AG770">
        <v>2</v>
      </c>
      <c r="AH770">
        <v>2</v>
      </c>
      <c r="AN770">
        <v>1</v>
      </c>
      <c r="AO770">
        <v>6</v>
      </c>
      <c r="AT770">
        <v>1</v>
      </c>
      <c r="AW770">
        <v>1</v>
      </c>
      <c r="AY770">
        <v>1</v>
      </c>
      <c r="BD770">
        <v>1</v>
      </c>
      <c r="BE770" t="s">
        <v>61</v>
      </c>
      <c r="BF770">
        <f>VLOOKUP($C770,'TIPI Scoring'!$C$1:$AB$1213,22,FALSE)</f>
        <v>3</v>
      </c>
      <c r="BG770">
        <f>VLOOKUP($C770,'TIPI Scoring'!$C$1:$AB$1213,23,FALSE)</f>
        <v>5.5</v>
      </c>
      <c r="BH770">
        <f>VLOOKUP($C770,'TIPI Scoring'!$C$1:$AB$1213,24,FALSE)</f>
        <v>7</v>
      </c>
      <c r="BI770">
        <f>VLOOKUP($C770,'TIPI Scoring'!$C$1:$AB$1213,25,FALSE)</f>
        <v>7</v>
      </c>
      <c r="BJ770">
        <f>VLOOKUP($C770,'TIPI Scoring'!$C$1:$AB$1213,26,FALSE)</f>
        <v>6</v>
      </c>
      <c r="BK770" t="s">
        <v>1651</v>
      </c>
      <c r="BL770" t="s">
        <v>1650</v>
      </c>
      <c r="BM770" t="s">
        <v>1648</v>
      </c>
      <c r="BN770" t="s">
        <v>1648</v>
      </c>
      <c r="BO770" t="s">
        <v>1650</v>
      </c>
      <c r="BP770">
        <v>8</v>
      </c>
    </row>
    <row r="771" spans="1:68" x14ac:dyDescent="0.2">
      <c r="A771">
        <v>770</v>
      </c>
      <c r="B771" s="2">
        <v>44098.699861111112</v>
      </c>
      <c r="C771" t="s">
        <v>986</v>
      </c>
      <c r="D771">
        <v>40</v>
      </c>
      <c r="E771">
        <v>14</v>
      </c>
      <c r="F771">
        <v>2</v>
      </c>
      <c r="G771">
        <v>1</v>
      </c>
      <c r="H771">
        <v>2</v>
      </c>
      <c r="I771">
        <v>2</v>
      </c>
      <c r="J771">
        <v>1</v>
      </c>
      <c r="L771">
        <v>1</v>
      </c>
      <c r="M771">
        <v>10</v>
      </c>
      <c r="N771">
        <v>2</v>
      </c>
      <c r="O771">
        <v>3</v>
      </c>
      <c r="P771">
        <v>2</v>
      </c>
      <c r="Q771">
        <v>6</v>
      </c>
      <c r="R771">
        <v>5</v>
      </c>
      <c r="S771">
        <v>6</v>
      </c>
      <c r="T771">
        <v>6</v>
      </c>
      <c r="U771">
        <v>6</v>
      </c>
      <c r="V771">
        <v>4</v>
      </c>
      <c r="W771">
        <v>5</v>
      </c>
      <c r="X771">
        <v>5</v>
      </c>
      <c r="Y771">
        <v>2014</v>
      </c>
      <c r="Z771">
        <v>1</v>
      </c>
      <c r="AA771">
        <v>13</v>
      </c>
      <c r="AD771" t="s">
        <v>80</v>
      </c>
      <c r="AE771">
        <v>2</v>
      </c>
      <c r="AF771">
        <v>2</v>
      </c>
      <c r="AG771">
        <v>2</v>
      </c>
      <c r="AH771">
        <v>2</v>
      </c>
      <c r="AN771">
        <v>1</v>
      </c>
      <c r="AO771">
        <v>1</v>
      </c>
      <c r="AS771">
        <v>1</v>
      </c>
      <c r="AT771">
        <v>1</v>
      </c>
      <c r="AY771">
        <v>1</v>
      </c>
      <c r="BD771">
        <v>1</v>
      </c>
      <c r="BE771" t="s">
        <v>63</v>
      </c>
      <c r="BF771">
        <f>VLOOKUP($C771,'TIPI Scoring'!$C$1:$AB$1213,22,FALSE)</f>
        <v>2.5</v>
      </c>
      <c r="BG771">
        <f>VLOOKUP($C771,'TIPI Scoring'!$C$1:$AB$1213,23,FALSE)</f>
        <v>6</v>
      </c>
      <c r="BH771">
        <f>VLOOKUP($C771,'TIPI Scoring'!$C$1:$AB$1213,24,FALSE)</f>
        <v>5</v>
      </c>
      <c r="BI771">
        <f>VLOOKUP($C771,'TIPI Scoring'!$C$1:$AB$1213,25,FALSE)</f>
        <v>4</v>
      </c>
      <c r="BJ771">
        <f>VLOOKUP($C771,'TIPI Scoring'!$C$1:$AB$1213,26,FALSE)</f>
        <v>4.5</v>
      </c>
      <c r="BK771" t="s">
        <v>1649</v>
      </c>
      <c r="BL771" t="s">
        <v>1650</v>
      </c>
      <c r="BM771" t="s">
        <v>1651</v>
      </c>
      <c r="BN771" t="s">
        <v>1651</v>
      </c>
      <c r="BO771" t="s">
        <v>1651</v>
      </c>
      <c r="BP771">
        <v>5</v>
      </c>
    </row>
    <row r="772" spans="1:68" x14ac:dyDescent="0.2">
      <c r="A772">
        <v>771</v>
      </c>
      <c r="B772" s="2">
        <v>44098.702685185184</v>
      </c>
      <c r="C772" t="s">
        <v>987</v>
      </c>
      <c r="D772">
        <v>44</v>
      </c>
      <c r="E772">
        <v>13</v>
      </c>
      <c r="F772">
        <v>1</v>
      </c>
      <c r="G772">
        <v>1</v>
      </c>
      <c r="H772">
        <v>1</v>
      </c>
      <c r="I772">
        <v>3</v>
      </c>
      <c r="J772">
        <v>2</v>
      </c>
      <c r="L772">
        <v>2</v>
      </c>
      <c r="M772">
        <v>0</v>
      </c>
      <c r="N772">
        <v>2</v>
      </c>
      <c r="O772">
        <v>5</v>
      </c>
      <c r="P772">
        <v>2</v>
      </c>
      <c r="Q772">
        <v>6</v>
      </c>
      <c r="R772">
        <v>3</v>
      </c>
      <c r="S772">
        <v>5</v>
      </c>
      <c r="T772">
        <v>5</v>
      </c>
      <c r="U772">
        <v>7</v>
      </c>
      <c r="V772">
        <v>1</v>
      </c>
      <c r="W772">
        <v>5</v>
      </c>
      <c r="X772">
        <v>1</v>
      </c>
      <c r="Y772">
        <v>2020</v>
      </c>
      <c r="Z772">
        <v>2</v>
      </c>
      <c r="AA772">
        <v>13</v>
      </c>
      <c r="AD772" t="s">
        <v>988</v>
      </c>
      <c r="AE772">
        <v>2</v>
      </c>
      <c r="AF772">
        <v>2</v>
      </c>
      <c r="AG772">
        <v>2</v>
      </c>
      <c r="AH772">
        <v>2</v>
      </c>
      <c r="AN772">
        <v>1</v>
      </c>
      <c r="AO772">
        <v>2</v>
      </c>
      <c r="AP772">
        <v>1</v>
      </c>
      <c r="AT772">
        <v>1</v>
      </c>
      <c r="AV772">
        <v>1</v>
      </c>
      <c r="BC772">
        <v>1</v>
      </c>
      <c r="BE772" t="s">
        <v>63</v>
      </c>
      <c r="BF772">
        <f>VLOOKUP($C772,'TIPI Scoring'!$C$1:$AB$1213,22,FALSE)</f>
        <v>4</v>
      </c>
      <c r="BG772">
        <f>VLOOKUP($C772,'TIPI Scoring'!$C$1:$AB$1213,23,FALSE)</f>
        <v>6.5</v>
      </c>
      <c r="BH772">
        <f>VLOOKUP($C772,'TIPI Scoring'!$C$1:$AB$1213,24,FALSE)</f>
        <v>6.5</v>
      </c>
      <c r="BI772">
        <f>VLOOKUP($C772,'TIPI Scoring'!$C$1:$AB$1213,25,FALSE)</f>
        <v>5</v>
      </c>
      <c r="BJ772">
        <f>VLOOKUP($C772,'TIPI Scoring'!$C$1:$AB$1213,26,FALSE)</f>
        <v>6</v>
      </c>
      <c r="BK772" t="s">
        <v>1651</v>
      </c>
      <c r="BL772" t="s">
        <v>1648</v>
      </c>
      <c r="BM772" t="s">
        <v>1650</v>
      </c>
      <c r="BN772" t="s">
        <v>1650</v>
      </c>
      <c r="BO772" t="s">
        <v>1650</v>
      </c>
      <c r="BP772">
        <v>6</v>
      </c>
    </row>
    <row r="773" spans="1:68" x14ac:dyDescent="0.2">
      <c r="A773">
        <v>772</v>
      </c>
      <c r="B773" s="2">
        <v>44098.7030787037</v>
      </c>
      <c r="C773" t="s">
        <v>989</v>
      </c>
      <c r="D773">
        <v>60</v>
      </c>
      <c r="E773">
        <v>5</v>
      </c>
      <c r="F773">
        <v>2</v>
      </c>
      <c r="G773">
        <v>1</v>
      </c>
      <c r="H773">
        <v>2</v>
      </c>
      <c r="I773">
        <v>2</v>
      </c>
      <c r="J773">
        <v>1</v>
      </c>
      <c r="L773">
        <v>2</v>
      </c>
      <c r="M773">
        <v>10</v>
      </c>
      <c r="N773">
        <v>1</v>
      </c>
      <c r="O773">
        <v>6</v>
      </c>
      <c r="P773">
        <v>2</v>
      </c>
      <c r="Q773">
        <v>6</v>
      </c>
      <c r="R773">
        <v>2</v>
      </c>
      <c r="S773">
        <v>6</v>
      </c>
      <c r="T773">
        <v>2</v>
      </c>
      <c r="U773">
        <v>7</v>
      </c>
      <c r="V773">
        <v>2</v>
      </c>
      <c r="W773">
        <v>6</v>
      </c>
      <c r="X773">
        <v>1</v>
      </c>
      <c r="Y773">
        <v>2020</v>
      </c>
      <c r="Z773">
        <v>3</v>
      </c>
      <c r="AA773">
        <v>6</v>
      </c>
      <c r="AE773">
        <v>3</v>
      </c>
      <c r="AF773">
        <v>1</v>
      </c>
      <c r="AG773">
        <v>2</v>
      </c>
      <c r="AH773">
        <v>2</v>
      </c>
      <c r="AJ773">
        <v>1</v>
      </c>
      <c r="AK773">
        <v>1</v>
      </c>
      <c r="AO773">
        <v>2</v>
      </c>
      <c r="AP773">
        <v>1</v>
      </c>
      <c r="AT773">
        <v>1</v>
      </c>
      <c r="AV773">
        <v>1</v>
      </c>
      <c r="AZ773">
        <v>1</v>
      </c>
      <c r="BA773">
        <v>1</v>
      </c>
      <c r="BC773">
        <v>1</v>
      </c>
      <c r="BE773" t="s">
        <v>66</v>
      </c>
      <c r="BF773">
        <f>VLOOKUP($C773,'TIPI Scoring'!$C$1:$AB$1213,22,FALSE)</f>
        <v>6</v>
      </c>
      <c r="BG773">
        <f>VLOOKUP($C773,'TIPI Scoring'!$C$1:$AB$1213,23,FALSE)</f>
        <v>6.5</v>
      </c>
      <c r="BH773">
        <f>VLOOKUP($C773,'TIPI Scoring'!$C$1:$AB$1213,24,FALSE)</f>
        <v>6</v>
      </c>
      <c r="BI773">
        <f>VLOOKUP($C773,'TIPI Scoring'!$C$1:$AB$1213,25,FALSE)</f>
        <v>6</v>
      </c>
      <c r="BJ773">
        <f>VLOOKUP($C773,'TIPI Scoring'!$C$1:$AB$1213,26,FALSE)</f>
        <v>6.5</v>
      </c>
      <c r="BK773" t="s">
        <v>1648</v>
      </c>
      <c r="BL773" t="s">
        <v>1648</v>
      </c>
      <c r="BM773" t="s">
        <v>1650</v>
      </c>
      <c r="BN773" t="s">
        <v>1650</v>
      </c>
      <c r="BO773" t="s">
        <v>1648</v>
      </c>
      <c r="BP773">
        <v>4</v>
      </c>
    </row>
    <row r="774" spans="1:68" x14ac:dyDescent="0.2">
      <c r="A774">
        <v>773</v>
      </c>
      <c r="B774" s="2">
        <v>44098.716192129628</v>
      </c>
      <c r="C774" t="s">
        <v>990</v>
      </c>
      <c r="D774">
        <v>29</v>
      </c>
      <c r="E774">
        <v>5</v>
      </c>
      <c r="F774">
        <v>1</v>
      </c>
      <c r="G774">
        <v>1</v>
      </c>
      <c r="H774">
        <v>2</v>
      </c>
      <c r="I774">
        <v>2</v>
      </c>
      <c r="J774">
        <v>3</v>
      </c>
      <c r="L774">
        <v>1</v>
      </c>
      <c r="M774">
        <v>0</v>
      </c>
      <c r="N774">
        <v>1</v>
      </c>
      <c r="O774">
        <v>7</v>
      </c>
      <c r="P774">
        <v>7</v>
      </c>
      <c r="Q774">
        <v>7</v>
      </c>
      <c r="R774">
        <v>7</v>
      </c>
      <c r="S774">
        <v>7</v>
      </c>
      <c r="T774">
        <v>7</v>
      </c>
      <c r="U774">
        <v>6</v>
      </c>
      <c r="V774">
        <v>7</v>
      </c>
      <c r="W774">
        <v>7</v>
      </c>
      <c r="X774">
        <v>7</v>
      </c>
      <c r="Y774">
        <v>2020</v>
      </c>
      <c r="Z774">
        <v>2</v>
      </c>
      <c r="AA774">
        <v>1</v>
      </c>
      <c r="AE774">
        <v>1</v>
      </c>
      <c r="AF774">
        <v>1</v>
      </c>
      <c r="AG774">
        <v>1</v>
      </c>
      <c r="AH774">
        <v>1</v>
      </c>
      <c r="AI774">
        <v>1</v>
      </c>
      <c r="AJ774">
        <v>1</v>
      </c>
      <c r="AO774">
        <v>3</v>
      </c>
      <c r="AP774">
        <v>1</v>
      </c>
      <c r="AQ774">
        <v>1</v>
      </c>
      <c r="AR774">
        <v>1</v>
      </c>
      <c r="AZ774">
        <v>1</v>
      </c>
      <c r="BA774">
        <v>1</v>
      </c>
      <c r="BB774">
        <v>1</v>
      </c>
      <c r="BC774">
        <v>1</v>
      </c>
      <c r="BE774" t="s">
        <v>66</v>
      </c>
      <c r="BF774">
        <f>VLOOKUP($C774,'TIPI Scoring'!$C$1:$AB$1213,22,FALSE)</f>
        <v>4</v>
      </c>
      <c r="BG774">
        <f>VLOOKUP($C774,'TIPI Scoring'!$C$1:$AB$1213,23,FALSE)</f>
        <v>3.5</v>
      </c>
      <c r="BH774">
        <f>VLOOKUP($C774,'TIPI Scoring'!$C$1:$AB$1213,24,FALSE)</f>
        <v>4</v>
      </c>
      <c r="BI774">
        <f>VLOOKUP($C774,'TIPI Scoring'!$C$1:$AB$1213,25,FALSE)</f>
        <v>4</v>
      </c>
      <c r="BJ774">
        <f>VLOOKUP($C774,'TIPI Scoring'!$C$1:$AB$1213,26,FALSE)</f>
        <v>4</v>
      </c>
      <c r="BK774" t="s">
        <v>1651</v>
      </c>
      <c r="BL774" t="s">
        <v>1649</v>
      </c>
      <c r="BM774" t="s">
        <v>1649</v>
      </c>
      <c r="BN774" t="s">
        <v>1651</v>
      </c>
      <c r="BO774" t="s">
        <v>1649</v>
      </c>
      <c r="BP774">
        <v>1</v>
      </c>
    </row>
    <row r="775" spans="1:68" x14ac:dyDescent="0.2">
      <c r="A775">
        <v>774</v>
      </c>
      <c r="B775" s="2">
        <v>44098.717303240737</v>
      </c>
      <c r="C775" t="s">
        <v>991</v>
      </c>
      <c r="D775">
        <v>44</v>
      </c>
      <c r="E775">
        <v>38</v>
      </c>
      <c r="F775">
        <v>2</v>
      </c>
      <c r="G775">
        <v>1</v>
      </c>
      <c r="H775">
        <v>11</v>
      </c>
      <c r="I775">
        <v>10</v>
      </c>
      <c r="J775">
        <v>1</v>
      </c>
      <c r="L775">
        <v>1</v>
      </c>
      <c r="M775">
        <v>0</v>
      </c>
      <c r="N775">
        <v>1</v>
      </c>
      <c r="O775">
        <v>7</v>
      </c>
      <c r="P775">
        <v>6</v>
      </c>
      <c r="Q775">
        <v>7</v>
      </c>
      <c r="R775">
        <v>6</v>
      </c>
      <c r="S775">
        <v>6</v>
      </c>
      <c r="T775">
        <v>7</v>
      </c>
      <c r="U775">
        <v>6</v>
      </c>
      <c r="V775">
        <v>7</v>
      </c>
      <c r="W775">
        <v>6</v>
      </c>
      <c r="X775">
        <v>7</v>
      </c>
      <c r="Y775">
        <v>1976</v>
      </c>
      <c r="Z775">
        <v>1</v>
      </c>
      <c r="AA775">
        <v>9</v>
      </c>
      <c r="AE775">
        <v>1</v>
      </c>
      <c r="AF775">
        <v>1</v>
      </c>
      <c r="AG775">
        <v>1</v>
      </c>
      <c r="AH775">
        <v>2</v>
      </c>
      <c r="AI775">
        <v>1</v>
      </c>
      <c r="AO775">
        <v>4</v>
      </c>
      <c r="AR775">
        <v>1</v>
      </c>
      <c r="BC775">
        <v>1</v>
      </c>
      <c r="BE775" t="s">
        <v>58</v>
      </c>
      <c r="BF775">
        <f>VLOOKUP($C775,'TIPI Scoring'!$C$1:$AB$1213,22,FALSE)</f>
        <v>4</v>
      </c>
      <c r="BG775">
        <f>VLOOKUP($C775,'TIPI Scoring'!$C$1:$AB$1213,23,FALSE)</f>
        <v>4</v>
      </c>
      <c r="BH775">
        <f>VLOOKUP($C775,'TIPI Scoring'!$C$1:$AB$1213,24,FALSE)</f>
        <v>4</v>
      </c>
      <c r="BI775">
        <f>VLOOKUP($C775,'TIPI Scoring'!$C$1:$AB$1213,25,FALSE)</f>
        <v>4</v>
      </c>
      <c r="BJ775">
        <f>VLOOKUP($C775,'TIPI Scoring'!$C$1:$AB$1213,26,FALSE)</f>
        <v>3.5</v>
      </c>
      <c r="BK775" t="s">
        <v>1651</v>
      </c>
      <c r="BL775" t="s">
        <v>1649</v>
      </c>
      <c r="BM775" t="s">
        <v>1649</v>
      </c>
      <c r="BN775" t="s">
        <v>1651</v>
      </c>
      <c r="BO775" t="s">
        <v>1649</v>
      </c>
      <c r="BP775">
        <v>1</v>
      </c>
    </row>
    <row r="776" spans="1:68" x14ac:dyDescent="0.2">
      <c r="A776">
        <v>775</v>
      </c>
      <c r="B776" s="2">
        <v>44098.719363425924</v>
      </c>
      <c r="C776" t="s">
        <v>992</v>
      </c>
      <c r="D776">
        <v>37</v>
      </c>
      <c r="E776">
        <v>50</v>
      </c>
      <c r="F776">
        <v>1</v>
      </c>
      <c r="G776">
        <v>1</v>
      </c>
      <c r="H776">
        <v>2</v>
      </c>
      <c r="I776">
        <v>3</v>
      </c>
      <c r="J776">
        <v>1</v>
      </c>
      <c r="L776">
        <v>2</v>
      </c>
      <c r="M776">
        <v>0</v>
      </c>
      <c r="N776">
        <v>1</v>
      </c>
      <c r="O776">
        <v>5</v>
      </c>
      <c r="P776">
        <v>4</v>
      </c>
      <c r="Q776">
        <v>7</v>
      </c>
      <c r="R776">
        <v>3</v>
      </c>
      <c r="S776">
        <v>6</v>
      </c>
      <c r="T776">
        <v>3</v>
      </c>
      <c r="U776">
        <v>5</v>
      </c>
      <c r="V776">
        <v>2</v>
      </c>
      <c r="W776">
        <v>5</v>
      </c>
      <c r="X776">
        <v>4</v>
      </c>
      <c r="Y776">
        <v>2020</v>
      </c>
      <c r="Z776">
        <v>2</v>
      </c>
      <c r="AA776">
        <v>11</v>
      </c>
      <c r="AB776" t="s">
        <v>316</v>
      </c>
      <c r="AE776">
        <v>2</v>
      </c>
      <c r="AF776">
        <v>2</v>
      </c>
      <c r="AG776">
        <v>2</v>
      </c>
      <c r="AH776">
        <v>2</v>
      </c>
      <c r="AI776">
        <v>1</v>
      </c>
      <c r="AO776">
        <v>3</v>
      </c>
      <c r="AP776">
        <v>1</v>
      </c>
      <c r="AU776">
        <v>1</v>
      </c>
      <c r="AW776">
        <v>1</v>
      </c>
      <c r="BD776">
        <v>1</v>
      </c>
      <c r="BE776" t="s">
        <v>63</v>
      </c>
      <c r="BF776">
        <f>VLOOKUP($C776,'TIPI Scoring'!$C$1:$AB$1213,22,FALSE)</f>
        <v>5</v>
      </c>
      <c r="BG776">
        <f>VLOOKUP($C776,'TIPI Scoring'!$C$1:$AB$1213,23,FALSE)</f>
        <v>4.5</v>
      </c>
      <c r="BH776">
        <f>VLOOKUP($C776,'TIPI Scoring'!$C$1:$AB$1213,24,FALSE)</f>
        <v>6.5</v>
      </c>
      <c r="BI776">
        <f>VLOOKUP($C776,'TIPI Scoring'!$C$1:$AB$1213,25,FALSE)</f>
        <v>5</v>
      </c>
      <c r="BJ776">
        <f>VLOOKUP($C776,'TIPI Scoring'!$C$1:$AB$1213,26,FALSE)</f>
        <v>5</v>
      </c>
      <c r="BK776" t="s">
        <v>1650</v>
      </c>
      <c r="BL776" t="s">
        <v>1651</v>
      </c>
      <c r="BM776" t="s">
        <v>1650</v>
      </c>
      <c r="BN776" t="s">
        <v>1650</v>
      </c>
      <c r="BO776" t="s">
        <v>1651</v>
      </c>
      <c r="BP776">
        <v>3</v>
      </c>
    </row>
    <row r="777" spans="1:68" x14ac:dyDescent="0.2">
      <c r="A777">
        <v>776</v>
      </c>
      <c r="B777" s="2">
        <v>44098.720590277779</v>
      </c>
      <c r="C777" t="s">
        <v>993</v>
      </c>
      <c r="D777">
        <v>29</v>
      </c>
      <c r="E777">
        <v>28</v>
      </c>
      <c r="F777">
        <v>2</v>
      </c>
      <c r="G777">
        <v>1</v>
      </c>
      <c r="H777">
        <v>1</v>
      </c>
      <c r="I777">
        <v>1</v>
      </c>
      <c r="J777">
        <v>3</v>
      </c>
      <c r="L777">
        <v>1</v>
      </c>
      <c r="M777">
        <v>0</v>
      </c>
      <c r="N777">
        <v>1</v>
      </c>
      <c r="O777">
        <v>5</v>
      </c>
      <c r="P777">
        <v>5</v>
      </c>
      <c r="Q777">
        <v>5</v>
      </c>
      <c r="R777">
        <v>5</v>
      </c>
      <c r="S777">
        <v>5</v>
      </c>
      <c r="T777">
        <v>5</v>
      </c>
      <c r="U777">
        <v>5</v>
      </c>
      <c r="V777">
        <v>5</v>
      </c>
      <c r="W777">
        <v>5</v>
      </c>
      <c r="X777">
        <v>5</v>
      </c>
      <c r="Y777">
        <v>2018</v>
      </c>
      <c r="Z777">
        <v>1</v>
      </c>
      <c r="AA777">
        <v>1</v>
      </c>
      <c r="AE777">
        <v>1</v>
      </c>
      <c r="AF777">
        <v>1</v>
      </c>
      <c r="AG777">
        <v>1</v>
      </c>
      <c r="AH777">
        <v>1</v>
      </c>
      <c r="AI777">
        <v>1</v>
      </c>
      <c r="AK777">
        <v>1</v>
      </c>
      <c r="AO777">
        <v>2</v>
      </c>
      <c r="AQ777">
        <v>1</v>
      </c>
      <c r="AR777">
        <v>1</v>
      </c>
      <c r="AS777">
        <v>1</v>
      </c>
      <c r="AZ777">
        <v>1</v>
      </c>
      <c r="BB777">
        <v>1</v>
      </c>
      <c r="BC777">
        <v>1</v>
      </c>
      <c r="BE777" t="s">
        <v>66</v>
      </c>
      <c r="BF777">
        <f>VLOOKUP($C777,'TIPI Scoring'!$C$1:$AB$1213,22,FALSE)</f>
        <v>4</v>
      </c>
      <c r="BG777">
        <f>VLOOKUP($C777,'TIPI Scoring'!$C$1:$AB$1213,23,FALSE)</f>
        <v>4</v>
      </c>
      <c r="BH777">
        <f>VLOOKUP($C777,'TIPI Scoring'!$C$1:$AB$1213,24,FALSE)</f>
        <v>4</v>
      </c>
      <c r="BI777">
        <f>VLOOKUP($C777,'TIPI Scoring'!$C$1:$AB$1213,25,FALSE)</f>
        <v>4</v>
      </c>
      <c r="BJ777">
        <f>VLOOKUP($C777,'TIPI Scoring'!$C$1:$AB$1213,26,FALSE)</f>
        <v>4</v>
      </c>
      <c r="BK777" t="s">
        <v>1651</v>
      </c>
      <c r="BL777" t="s">
        <v>1649</v>
      </c>
      <c r="BM777" t="s">
        <v>1649</v>
      </c>
      <c r="BN777" t="s">
        <v>1651</v>
      </c>
      <c r="BO777" t="s">
        <v>1649</v>
      </c>
      <c r="BP777">
        <v>1</v>
      </c>
    </row>
    <row r="778" spans="1:68" x14ac:dyDescent="0.2">
      <c r="A778">
        <v>777</v>
      </c>
      <c r="B778" s="2">
        <v>44098.720833333333</v>
      </c>
      <c r="C778" t="s">
        <v>994</v>
      </c>
      <c r="D778">
        <v>40</v>
      </c>
      <c r="E778">
        <v>32</v>
      </c>
      <c r="F778">
        <v>1</v>
      </c>
      <c r="G778">
        <v>1</v>
      </c>
      <c r="H778">
        <v>2</v>
      </c>
      <c r="I778">
        <v>2</v>
      </c>
      <c r="J778">
        <v>1</v>
      </c>
      <c r="L778">
        <v>1</v>
      </c>
      <c r="M778">
        <v>4</v>
      </c>
      <c r="N778">
        <v>1</v>
      </c>
      <c r="O778">
        <v>4</v>
      </c>
      <c r="P778">
        <v>5</v>
      </c>
      <c r="Q778">
        <v>6</v>
      </c>
      <c r="R778">
        <v>6</v>
      </c>
      <c r="S778">
        <v>6</v>
      </c>
      <c r="T778">
        <v>4</v>
      </c>
      <c r="U778">
        <v>6</v>
      </c>
      <c r="V778">
        <v>6</v>
      </c>
      <c r="W778">
        <v>6</v>
      </c>
      <c r="X778">
        <v>4</v>
      </c>
      <c r="Y778">
        <v>2017</v>
      </c>
      <c r="Z778">
        <v>1</v>
      </c>
      <c r="AA778">
        <v>3</v>
      </c>
      <c r="AE778">
        <v>1</v>
      </c>
      <c r="AF778">
        <v>1</v>
      </c>
      <c r="AG778">
        <v>1</v>
      </c>
      <c r="AH778">
        <v>1</v>
      </c>
      <c r="AI778">
        <v>1</v>
      </c>
      <c r="AJ778">
        <v>1</v>
      </c>
      <c r="AK778">
        <v>1</v>
      </c>
      <c r="AM778">
        <v>1</v>
      </c>
      <c r="AO778">
        <v>2</v>
      </c>
      <c r="AP778">
        <v>1</v>
      </c>
      <c r="AV778">
        <v>1</v>
      </c>
      <c r="AW778">
        <v>1</v>
      </c>
      <c r="AZ778">
        <v>1</v>
      </c>
      <c r="BA778">
        <v>1</v>
      </c>
      <c r="BB778">
        <v>1</v>
      </c>
      <c r="BE778" t="s">
        <v>58</v>
      </c>
      <c r="BF778">
        <f>VLOOKUP($C778,'TIPI Scoring'!$C$1:$AB$1213,22,FALSE)</f>
        <v>4</v>
      </c>
      <c r="BG778">
        <f>VLOOKUP($C778,'TIPI Scoring'!$C$1:$AB$1213,23,FALSE)</f>
        <v>4.5</v>
      </c>
      <c r="BH778">
        <f>VLOOKUP($C778,'TIPI Scoring'!$C$1:$AB$1213,24,FALSE)</f>
        <v>4</v>
      </c>
      <c r="BI778">
        <f>VLOOKUP($C778,'TIPI Scoring'!$C$1:$AB$1213,25,FALSE)</f>
        <v>4</v>
      </c>
      <c r="BJ778">
        <f>VLOOKUP($C778,'TIPI Scoring'!$C$1:$AB$1213,26,FALSE)</f>
        <v>5</v>
      </c>
      <c r="BK778" t="s">
        <v>1651</v>
      </c>
      <c r="BL778" t="s">
        <v>1651</v>
      </c>
      <c r="BM778" t="s">
        <v>1649</v>
      </c>
      <c r="BN778" t="s">
        <v>1651</v>
      </c>
      <c r="BO778" t="s">
        <v>1651</v>
      </c>
      <c r="BP778">
        <v>1</v>
      </c>
    </row>
    <row r="779" spans="1:68" x14ac:dyDescent="0.2">
      <c r="A779">
        <v>778</v>
      </c>
      <c r="B779" s="2">
        <v>44098.721504629626</v>
      </c>
      <c r="C779" t="s">
        <v>995</v>
      </c>
      <c r="D779">
        <v>26</v>
      </c>
      <c r="E779">
        <v>9</v>
      </c>
      <c r="F779">
        <v>1</v>
      </c>
      <c r="G779">
        <v>1</v>
      </c>
      <c r="H779">
        <v>2</v>
      </c>
      <c r="I779">
        <v>2</v>
      </c>
      <c r="J779">
        <v>1</v>
      </c>
      <c r="L779">
        <v>1</v>
      </c>
      <c r="M779">
        <v>1</v>
      </c>
      <c r="N779">
        <v>2</v>
      </c>
      <c r="O779">
        <v>5</v>
      </c>
      <c r="P779">
        <v>3</v>
      </c>
      <c r="Q779">
        <v>6</v>
      </c>
      <c r="R779">
        <v>6</v>
      </c>
      <c r="S779">
        <v>3</v>
      </c>
      <c r="T779">
        <v>6</v>
      </c>
      <c r="U779">
        <v>5</v>
      </c>
      <c r="V779">
        <v>5</v>
      </c>
      <c r="W779">
        <v>6</v>
      </c>
      <c r="X779">
        <v>6</v>
      </c>
      <c r="Y779">
        <v>2019</v>
      </c>
      <c r="Z779">
        <v>1</v>
      </c>
      <c r="AA779">
        <v>1</v>
      </c>
      <c r="AE779">
        <v>2</v>
      </c>
      <c r="AF779">
        <v>2</v>
      </c>
      <c r="AG779">
        <v>2</v>
      </c>
      <c r="AH779">
        <v>2</v>
      </c>
      <c r="AJ779">
        <v>1</v>
      </c>
      <c r="AL779">
        <v>1</v>
      </c>
      <c r="AO779">
        <v>3</v>
      </c>
      <c r="AR779">
        <v>1</v>
      </c>
      <c r="AT779">
        <v>1</v>
      </c>
      <c r="AV779">
        <v>1</v>
      </c>
      <c r="BB779">
        <v>1</v>
      </c>
      <c r="BE779" t="s">
        <v>61</v>
      </c>
      <c r="BF779">
        <f>VLOOKUP($C779,'TIPI Scoring'!$C$1:$AB$1213,22,FALSE)</f>
        <v>3.5</v>
      </c>
      <c r="BG779">
        <f>VLOOKUP($C779,'TIPI Scoring'!$C$1:$AB$1213,23,FALSE)</f>
        <v>5</v>
      </c>
      <c r="BH779">
        <f>VLOOKUP($C779,'TIPI Scoring'!$C$1:$AB$1213,24,FALSE)</f>
        <v>4.5</v>
      </c>
      <c r="BI779">
        <f>VLOOKUP($C779,'TIPI Scoring'!$C$1:$AB$1213,25,FALSE)</f>
        <v>4</v>
      </c>
      <c r="BJ779">
        <f>VLOOKUP($C779,'TIPI Scoring'!$C$1:$AB$1213,26,FALSE)</f>
        <v>2.5</v>
      </c>
      <c r="BK779" t="s">
        <v>1651</v>
      </c>
      <c r="BL779" t="s">
        <v>1651</v>
      </c>
      <c r="BM779" t="s">
        <v>1651</v>
      </c>
      <c r="BN779" t="s">
        <v>1651</v>
      </c>
      <c r="BO779" t="s">
        <v>1649</v>
      </c>
      <c r="BP779">
        <v>1</v>
      </c>
    </row>
    <row r="780" spans="1:68" x14ac:dyDescent="0.2">
      <c r="A780">
        <v>779</v>
      </c>
      <c r="B780" s="2">
        <v>44098.722777777781</v>
      </c>
      <c r="C780" t="s">
        <v>996</v>
      </c>
      <c r="D780">
        <v>35</v>
      </c>
      <c r="E780">
        <v>48</v>
      </c>
      <c r="F780">
        <v>1</v>
      </c>
      <c r="G780">
        <v>1</v>
      </c>
      <c r="H780">
        <v>2</v>
      </c>
      <c r="I780">
        <v>2</v>
      </c>
      <c r="J780">
        <v>1</v>
      </c>
      <c r="L780">
        <v>1</v>
      </c>
      <c r="M780">
        <v>4</v>
      </c>
      <c r="N780">
        <v>1</v>
      </c>
      <c r="O780">
        <v>6</v>
      </c>
      <c r="P780">
        <v>7</v>
      </c>
      <c r="Q780">
        <v>7</v>
      </c>
      <c r="R780">
        <v>6</v>
      </c>
      <c r="S780">
        <v>6</v>
      </c>
      <c r="T780">
        <v>7</v>
      </c>
      <c r="U780">
        <v>5</v>
      </c>
      <c r="V780">
        <v>6</v>
      </c>
      <c r="W780">
        <v>6</v>
      </c>
      <c r="X780">
        <v>6</v>
      </c>
      <c r="Y780">
        <v>2015</v>
      </c>
      <c r="Z780">
        <v>1</v>
      </c>
      <c r="AA780">
        <v>1</v>
      </c>
      <c r="AE780">
        <v>1</v>
      </c>
      <c r="AF780">
        <v>1</v>
      </c>
      <c r="AG780">
        <v>1</v>
      </c>
      <c r="AH780">
        <v>1</v>
      </c>
      <c r="AI780">
        <v>1</v>
      </c>
      <c r="AK780">
        <v>1</v>
      </c>
      <c r="AL780">
        <v>1</v>
      </c>
      <c r="AO780">
        <v>2</v>
      </c>
      <c r="AR780">
        <v>1</v>
      </c>
      <c r="AS780">
        <v>1</v>
      </c>
      <c r="AU780">
        <v>1</v>
      </c>
      <c r="AZ780">
        <v>1</v>
      </c>
      <c r="BA780">
        <v>1</v>
      </c>
      <c r="BB780">
        <v>1</v>
      </c>
      <c r="BE780" t="s">
        <v>61</v>
      </c>
      <c r="BF780">
        <f>VLOOKUP($C780,'TIPI Scoring'!$C$1:$AB$1213,22,FALSE)</f>
        <v>3.5</v>
      </c>
      <c r="BG780">
        <f>VLOOKUP($C780,'TIPI Scoring'!$C$1:$AB$1213,23,FALSE)</f>
        <v>3</v>
      </c>
      <c r="BH780">
        <f>VLOOKUP($C780,'TIPI Scoring'!$C$1:$AB$1213,24,FALSE)</f>
        <v>4.5</v>
      </c>
      <c r="BI780">
        <f>VLOOKUP($C780,'TIPI Scoring'!$C$1:$AB$1213,25,FALSE)</f>
        <v>4</v>
      </c>
      <c r="BJ780">
        <f>VLOOKUP($C780,'TIPI Scoring'!$C$1:$AB$1213,26,FALSE)</f>
        <v>4</v>
      </c>
      <c r="BK780" t="s">
        <v>1651</v>
      </c>
      <c r="BL780" t="s">
        <v>1649</v>
      </c>
      <c r="BM780" t="s">
        <v>1651</v>
      </c>
      <c r="BN780" t="s">
        <v>1651</v>
      </c>
      <c r="BO780" t="s">
        <v>1649</v>
      </c>
      <c r="BP780">
        <v>1</v>
      </c>
    </row>
    <row r="781" spans="1:68" x14ac:dyDescent="0.2">
      <c r="A781">
        <v>780</v>
      </c>
      <c r="B781" s="2">
        <v>44098.728310185186</v>
      </c>
      <c r="C781" t="s">
        <v>997</v>
      </c>
      <c r="D781">
        <v>39</v>
      </c>
      <c r="E781">
        <v>14</v>
      </c>
      <c r="F781">
        <v>1</v>
      </c>
      <c r="G781">
        <v>1</v>
      </c>
      <c r="H781">
        <v>2</v>
      </c>
      <c r="I781">
        <v>2</v>
      </c>
      <c r="J781">
        <v>1</v>
      </c>
      <c r="L781">
        <v>1</v>
      </c>
      <c r="M781">
        <v>10</v>
      </c>
      <c r="N781">
        <v>1</v>
      </c>
      <c r="O781">
        <v>3</v>
      </c>
      <c r="P781">
        <v>4</v>
      </c>
      <c r="Q781">
        <v>5</v>
      </c>
      <c r="R781">
        <v>6</v>
      </c>
      <c r="S781">
        <v>5</v>
      </c>
      <c r="T781">
        <v>2</v>
      </c>
      <c r="U781">
        <v>4</v>
      </c>
      <c r="V781">
        <v>1</v>
      </c>
      <c r="W781">
        <v>4</v>
      </c>
      <c r="X781">
        <v>3</v>
      </c>
      <c r="Y781">
        <v>2010</v>
      </c>
      <c r="Z781">
        <v>1</v>
      </c>
      <c r="AA781">
        <v>9</v>
      </c>
      <c r="AE781">
        <v>2</v>
      </c>
      <c r="AF781">
        <v>1</v>
      </c>
      <c r="AG781">
        <v>2</v>
      </c>
      <c r="AH781">
        <v>2</v>
      </c>
      <c r="AI781">
        <v>1</v>
      </c>
      <c r="AO781">
        <v>3</v>
      </c>
      <c r="AP781">
        <v>1</v>
      </c>
      <c r="AV781">
        <v>1</v>
      </c>
      <c r="AW781">
        <v>1</v>
      </c>
      <c r="BD781">
        <v>1</v>
      </c>
      <c r="BE781" t="s">
        <v>63</v>
      </c>
      <c r="BF781">
        <f>VLOOKUP($C781,'TIPI Scoring'!$C$1:$AB$1213,22,FALSE)</f>
        <v>4.5</v>
      </c>
      <c r="BG781">
        <f>VLOOKUP($C781,'TIPI Scoring'!$C$1:$AB$1213,23,FALSE)</f>
        <v>4</v>
      </c>
      <c r="BH781">
        <f>VLOOKUP($C781,'TIPI Scoring'!$C$1:$AB$1213,24,FALSE)</f>
        <v>6</v>
      </c>
      <c r="BI781">
        <f>VLOOKUP($C781,'TIPI Scoring'!$C$1:$AB$1213,25,FALSE)</f>
        <v>3</v>
      </c>
      <c r="BJ781">
        <f>VLOOKUP($C781,'TIPI Scoring'!$C$1:$AB$1213,26,FALSE)</f>
        <v>5</v>
      </c>
      <c r="BK781" t="s">
        <v>1650</v>
      </c>
      <c r="BL781" t="s">
        <v>1649</v>
      </c>
      <c r="BM781" t="s">
        <v>1650</v>
      </c>
      <c r="BN781" t="s">
        <v>1649</v>
      </c>
      <c r="BO781" t="s">
        <v>1651</v>
      </c>
      <c r="BP781">
        <v>7</v>
      </c>
    </row>
    <row r="782" spans="1:68" x14ac:dyDescent="0.2">
      <c r="A782">
        <v>781</v>
      </c>
      <c r="B782" s="2">
        <v>44098.734305555554</v>
      </c>
      <c r="C782" t="s">
        <v>998</v>
      </c>
      <c r="D782">
        <v>60</v>
      </c>
      <c r="E782">
        <v>39</v>
      </c>
      <c r="F782">
        <v>1</v>
      </c>
      <c r="G782">
        <v>1</v>
      </c>
      <c r="H782">
        <v>2</v>
      </c>
      <c r="I782">
        <v>0</v>
      </c>
      <c r="J782">
        <v>4</v>
      </c>
      <c r="L782">
        <v>2</v>
      </c>
      <c r="M782">
        <v>25</v>
      </c>
      <c r="N782">
        <v>1</v>
      </c>
      <c r="O782">
        <v>5</v>
      </c>
      <c r="P782">
        <v>4</v>
      </c>
      <c r="Q782">
        <v>4</v>
      </c>
      <c r="R782">
        <v>5</v>
      </c>
      <c r="S782">
        <v>5</v>
      </c>
      <c r="T782">
        <v>4</v>
      </c>
      <c r="U782">
        <v>5</v>
      </c>
      <c r="V782">
        <v>4</v>
      </c>
      <c r="W782">
        <v>5</v>
      </c>
      <c r="X782">
        <v>4</v>
      </c>
      <c r="Y782">
        <v>2012</v>
      </c>
      <c r="Z782">
        <v>2</v>
      </c>
      <c r="AA782">
        <v>11</v>
      </c>
      <c r="AB782" t="s">
        <v>999</v>
      </c>
      <c r="AE782">
        <v>2</v>
      </c>
      <c r="AF782">
        <v>3</v>
      </c>
      <c r="AG782">
        <v>2</v>
      </c>
      <c r="AH782">
        <v>2</v>
      </c>
      <c r="AJ782">
        <v>1</v>
      </c>
      <c r="AM782">
        <v>1</v>
      </c>
      <c r="AO782">
        <v>3</v>
      </c>
      <c r="AT782">
        <v>1</v>
      </c>
      <c r="AU782">
        <v>1</v>
      </c>
      <c r="AX782">
        <v>1</v>
      </c>
      <c r="BD782">
        <v>1</v>
      </c>
      <c r="BE782" t="s">
        <v>58</v>
      </c>
      <c r="BF782">
        <f>VLOOKUP($C782,'TIPI Scoring'!$C$1:$AB$1213,22,FALSE)</f>
        <v>4.5</v>
      </c>
      <c r="BG782">
        <f>VLOOKUP($C782,'TIPI Scoring'!$C$1:$AB$1213,23,FALSE)</f>
        <v>4.5</v>
      </c>
      <c r="BH782">
        <f>VLOOKUP($C782,'TIPI Scoring'!$C$1:$AB$1213,24,FALSE)</f>
        <v>4</v>
      </c>
      <c r="BI782">
        <f>VLOOKUP($C782,'TIPI Scoring'!$C$1:$AB$1213,25,FALSE)</f>
        <v>4</v>
      </c>
      <c r="BJ782">
        <f>VLOOKUP($C782,'TIPI Scoring'!$C$1:$AB$1213,26,FALSE)</f>
        <v>4.5</v>
      </c>
      <c r="BK782" t="s">
        <v>1650</v>
      </c>
      <c r="BL782" t="s">
        <v>1651</v>
      </c>
      <c r="BM782" t="s">
        <v>1649</v>
      </c>
      <c r="BN782" t="s">
        <v>1651</v>
      </c>
      <c r="BO782" t="s">
        <v>1651</v>
      </c>
      <c r="BP782">
        <v>1</v>
      </c>
    </row>
    <row r="783" spans="1:68" x14ac:dyDescent="0.2">
      <c r="A783">
        <v>782</v>
      </c>
      <c r="B783" s="2">
        <v>44098.737013888887</v>
      </c>
      <c r="C783" t="s">
        <v>1000</v>
      </c>
      <c r="D783">
        <v>57</v>
      </c>
      <c r="E783">
        <v>46</v>
      </c>
      <c r="F783">
        <v>1</v>
      </c>
      <c r="G783">
        <v>1</v>
      </c>
      <c r="H783">
        <v>3</v>
      </c>
      <c r="I783">
        <v>0</v>
      </c>
      <c r="J783">
        <v>1</v>
      </c>
      <c r="L783">
        <v>2</v>
      </c>
      <c r="M783">
        <v>20</v>
      </c>
      <c r="N783">
        <v>2</v>
      </c>
      <c r="O783">
        <v>1</v>
      </c>
      <c r="P783">
        <v>6</v>
      </c>
      <c r="Q783">
        <v>5</v>
      </c>
      <c r="R783">
        <v>5</v>
      </c>
      <c r="S783">
        <v>3</v>
      </c>
      <c r="T783">
        <v>7</v>
      </c>
      <c r="U783">
        <v>3</v>
      </c>
      <c r="V783">
        <v>3</v>
      </c>
      <c r="W783">
        <v>5</v>
      </c>
      <c r="X783">
        <v>6</v>
      </c>
      <c r="Y783">
        <v>2000</v>
      </c>
      <c r="Z783">
        <v>2</v>
      </c>
      <c r="AA783">
        <v>13</v>
      </c>
      <c r="AD783" t="s">
        <v>1001</v>
      </c>
      <c r="AE783">
        <v>2</v>
      </c>
      <c r="AF783">
        <v>2</v>
      </c>
      <c r="AG783">
        <v>2</v>
      </c>
      <c r="AH783">
        <v>2</v>
      </c>
      <c r="AN783">
        <v>1</v>
      </c>
      <c r="AO783">
        <v>5</v>
      </c>
      <c r="AP783">
        <v>1</v>
      </c>
      <c r="AT783">
        <v>1</v>
      </c>
      <c r="AY783">
        <v>1</v>
      </c>
      <c r="BD783">
        <v>1</v>
      </c>
      <c r="BE783" t="s">
        <v>61</v>
      </c>
      <c r="BF783">
        <f>VLOOKUP($C783,'TIPI Scoring'!$C$1:$AB$1213,22,FALSE)</f>
        <v>1</v>
      </c>
      <c r="BG783">
        <f>VLOOKUP($C783,'TIPI Scoring'!$C$1:$AB$1213,23,FALSE)</f>
        <v>2.5</v>
      </c>
      <c r="BH783">
        <f>VLOOKUP($C783,'TIPI Scoring'!$C$1:$AB$1213,24,FALSE)</f>
        <v>5</v>
      </c>
      <c r="BI783">
        <f>VLOOKUP($C783,'TIPI Scoring'!$C$1:$AB$1213,25,FALSE)</f>
        <v>4</v>
      </c>
      <c r="BJ783">
        <f>VLOOKUP($C783,'TIPI Scoring'!$C$1:$AB$1213,26,FALSE)</f>
        <v>2.5</v>
      </c>
      <c r="BK783" t="s">
        <v>1649</v>
      </c>
      <c r="BL783" t="s">
        <v>1649</v>
      </c>
      <c r="BM783" t="s">
        <v>1651</v>
      </c>
      <c r="BN783" t="s">
        <v>1651</v>
      </c>
      <c r="BO783" t="s">
        <v>1649</v>
      </c>
      <c r="BP783">
        <v>5</v>
      </c>
    </row>
    <row r="784" spans="1:68" x14ac:dyDescent="0.2">
      <c r="A784">
        <v>783</v>
      </c>
      <c r="B784" s="2">
        <v>44098.767881944441</v>
      </c>
      <c r="C784" t="s">
        <v>1002</v>
      </c>
      <c r="D784">
        <v>32</v>
      </c>
      <c r="E784">
        <v>9</v>
      </c>
      <c r="F784">
        <v>2</v>
      </c>
      <c r="G784">
        <v>1</v>
      </c>
      <c r="H784">
        <v>2</v>
      </c>
      <c r="I784">
        <v>2</v>
      </c>
      <c r="J784">
        <v>1</v>
      </c>
      <c r="L784">
        <v>1</v>
      </c>
      <c r="M784">
        <v>5</v>
      </c>
      <c r="N784">
        <v>2</v>
      </c>
      <c r="O784">
        <v>5</v>
      </c>
      <c r="P784">
        <v>3</v>
      </c>
      <c r="Q784">
        <v>5</v>
      </c>
      <c r="R784">
        <v>4</v>
      </c>
      <c r="S784">
        <v>4</v>
      </c>
      <c r="T784">
        <v>4</v>
      </c>
      <c r="U784">
        <v>6</v>
      </c>
      <c r="V784">
        <v>1</v>
      </c>
      <c r="W784">
        <v>5</v>
      </c>
      <c r="X784">
        <v>2</v>
      </c>
      <c r="Y784">
        <v>2015</v>
      </c>
      <c r="Z784">
        <v>1</v>
      </c>
      <c r="AA784">
        <v>1</v>
      </c>
      <c r="AE784">
        <v>2</v>
      </c>
      <c r="AF784">
        <v>2</v>
      </c>
      <c r="AG784">
        <v>2</v>
      </c>
      <c r="AH784">
        <v>2</v>
      </c>
      <c r="AJ784">
        <v>1</v>
      </c>
      <c r="AK784">
        <v>1</v>
      </c>
      <c r="AM784">
        <v>1</v>
      </c>
      <c r="AO784">
        <v>2</v>
      </c>
      <c r="AS784">
        <v>1</v>
      </c>
      <c r="AU784">
        <v>1</v>
      </c>
      <c r="AV784">
        <v>1</v>
      </c>
      <c r="AZ784">
        <v>1</v>
      </c>
      <c r="BB784">
        <v>1</v>
      </c>
      <c r="BE784" t="s">
        <v>61</v>
      </c>
      <c r="BF784">
        <f>VLOOKUP($C784,'TIPI Scoring'!$C$1:$AB$1213,22,FALSE)</f>
        <v>4.5</v>
      </c>
      <c r="BG784">
        <f>VLOOKUP($C784,'TIPI Scoring'!$C$1:$AB$1213,23,FALSE)</f>
        <v>5.5</v>
      </c>
      <c r="BH784">
        <f>VLOOKUP($C784,'TIPI Scoring'!$C$1:$AB$1213,24,FALSE)</f>
        <v>6</v>
      </c>
      <c r="BI784">
        <f>VLOOKUP($C784,'TIPI Scoring'!$C$1:$AB$1213,25,FALSE)</f>
        <v>4.5</v>
      </c>
      <c r="BJ784">
        <f>VLOOKUP($C784,'TIPI Scoring'!$C$1:$AB$1213,26,FALSE)</f>
        <v>5</v>
      </c>
      <c r="BK784" t="s">
        <v>1650</v>
      </c>
      <c r="BL784" t="s">
        <v>1650</v>
      </c>
      <c r="BM784" t="s">
        <v>1650</v>
      </c>
      <c r="BN784" t="s">
        <v>1651</v>
      </c>
      <c r="BO784" t="s">
        <v>1651</v>
      </c>
      <c r="BP784">
        <v>6</v>
      </c>
    </row>
    <row r="785" spans="1:68" x14ac:dyDescent="0.2">
      <c r="A785">
        <v>784</v>
      </c>
      <c r="B785" s="2">
        <v>44098.782638888886</v>
      </c>
      <c r="C785" t="s">
        <v>1003</v>
      </c>
      <c r="D785">
        <v>40</v>
      </c>
      <c r="E785">
        <v>9</v>
      </c>
      <c r="F785">
        <v>1</v>
      </c>
      <c r="G785">
        <v>1</v>
      </c>
      <c r="H785">
        <v>2</v>
      </c>
      <c r="I785">
        <v>3</v>
      </c>
      <c r="J785">
        <v>1</v>
      </c>
      <c r="L785">
        <v>2</v>
      </c>
      <c r="M785">
        <v>2</v>
      </c>
      <c r="N785">
        <v>1</v>
      </c>
      <c r="O785">
        <v>7</v>
      </c>
      <c r="P785">
        <v>1</v>
      </c>
      <c r="Q785">
        <v>2</v>
      </c>
      <c r="R785">
        <v>2</v>
      </c>
      <c r="S785">
        <v>7</v>
      </c>
      <c r="T785">
        <v>7</v>
      </c>
      <c r="U785">
        <v>7</v>
      </c>
      <c r="V785">
        <v>1</v>
      </c>
      <c r="W785">
        <v>7</v>
      </c>
      <c r="X785">
        <v>1</v>
      </c>
      <c r="Y785">
        <v>2017</v>
      </c>
      <c r="Z785">
        <v>3</v>
      </c>
      <c r="AA785">
        <v>1</v>
      </c>
      <c r="AE785">
        <v>1</v>
      </c>
      <c r="AF785">
        <v>1</v>
      </c>
      <c r="AG785">
        <v>1</v>
      </c>
      <c r="AH785">
        <v>1</v>
      </c>
      <c r="AI785">
        <v>1</v>
      </c>
      <c r="AJ785">
        <v>1</v>
      </c>
      <c r="AM785">
        <v>1</v>
      </c>
      <c r="AO785">
        <v>2</v>
      </c>
      <c r="AP785">
        <v>1</v>
      </c>
      <c r="AT785">
        <v>1</v>
      </c>
      <c r="AW785">
        <v>1</v>
      </c>
      <c r="AZ785">
        <v>1</v>
      </c>
      <c r="BA785">
        <v>1</v>
      </c>
      <c r="BC785">
        <v>1</v>
      </c>
      <c r="BE785" t="s">
        <v>61</v>
      </c>
      <c r="BF785">
        <f>VLOOKUP($C785,'TIPI Scoring'!$C$1:$AB$1213,22,FALSE)</f>
        <v>4</v>
      </c>
      <c r="BG785">
        <f>VLOOKUP($C785,'TIPI Scoring'!$C$1:$AB$1213,23,FALSE)</f>
        <v>7</v>
      </c>
      <c r="BH785">
        <f>VLOOKUP($C785,'TIPI Scoring'!$C$1:$AB$1213,24,FALSE)</f>
        <v>4.5</v>
      </c>
      <c r="BI785">
        <f>VLOOKUP($C785,'TIPI Scoring'!$C$1:$AB$1213,25,FALSE)</f>
        <v>6.5</v>
      </c>
      <c r="BJ785">
        <f>VLOOKUP($C785,'TIPI Scoring'!$C$1:$AB$1213,26,FALSE)</f>
        <v>7</v>
      </c>
      <c r="BK785" t="s">
        <v>1651</v>
      </c>
      <c r="BL785" t="s">
        <v>1648</v>
      </c>
      <c r="BM785" t="s">
        <v>1651</v>
      </c>
      <c r="BN785" t="s">
        <v>1648</v>
      </c>
      <c r="BO785" t="s">
        <v>1648</v>
      </c>
      <c r="BP785">
        <v>8</v>
      </c>
    </row>
    <row r="786" spans="1:68" x14ac:dyDescent="0.2">
      <c r="A786">
        <v>785</v>
      </c>
      <c r="B786" s="2">
        <v>44098.785046296296</v>
      </c>
      <c r="C786" t="s">
        <v>1004</v>
      </c>
      <c r="D786">
        <v>38</v>
      </c>
      <c r="E786">
        <v>6</v>
      </c>
      <c r="F786">
        <v>1</v>
      </c>
      <c r="G786">
        <v>1</v>
      </c>
      <c r="H786">
        <v>1</v>
      </c>
      <c r="I786">
        <v>1</v>
      </c>
      <c r="J786">
        <v>1</v>
      </c>
      <c r="L786">
        <v>1</v>
      </c>
      <c r="M786">
        <v>2</v>
      </c>
      <c r="N786">
        <v>2</v>
      </c>
      <c r="O786">
        <v>1</v>
      </c>
      <c r="P786">
        <v>7</v>
      </c>
      <c r="Q786">
        <v>5</v>
      </c>
      <c r="R786">
        <v>5</v>
      </c>
      <c r="S786">
        <v>2</v>
      </c>
      <c r="T786">
        <v>6</v>
      </c>
      <c r="U786">
        <v>4</v>
      </c>
      <c r="V786">
        <v>5</v>
      </c>
      <c r="W786">
        <v>5</v>
      </c>
      <c r="X786">
        <v>3</v>
      </c>
      <c r="Y786">
        <v>2018</v>
      </c>
      <c r="Z786">
        <v>1</v>
      </c>
      <c r="AA786">
        <v>13</v>
      </c>
      <c r="AD786" t="s">
        <v>73</v>
      </c>
      <c r="AE786">
        <v>2</v>
      </c>
      <c r="AF786">
        <v>3</v>
      </c>
      <c r="AG786">
        <v>2</v>
      </c>
      <c r="AH786">
        <v>3</v>
      </c>
      <c r="AL786">
        <v>1</v>
      </c>
      <c r="AM786">
        <v>1</v>
      </c>
      <c r="AO786">
        <v>3</v>
      </c>
      <c r="AP786">
        <v>1</v>
      </c>
      <c r="AW786">
        <v>1</v>
      </c>
      <c r="AX786">
        <v>1</v>
      </c>
      <c r="BD786">
        <v>1</v>
      </c>
      <c r="BE786" t="s">
        <v>66</v>
      </c>
      <c r="BF786">
        <f>VLOOKUP($C786,'TIPI Scoring'!$C$1:$AB$1213,22,FALSE)</f>
        <v>1.5</v>
      </c>
      <c r="BG786">
        <f>VLOOKUP($C786,'TIPI Scoring'!$C$1:$AB$1213,23,FALSE)</f>
        <v>2.5</v>
      </c>
      <c r="BH786">
        <f>VLOOKUP($C786,'TIPI Scoring'!$C$1:$AB$1213,24,FALSE)</f>
        <v>4</v>
      </c>
      <c r="BI786">
        <f>VLOOKUP($C786,'TIPI Scoring'!$C$1:$AB$1213,25,FALSE)</f>
        <v>4</v>
      </c>
      <c r="BJ786">
        <f>VLOOKUP($C786,'TIPI Scoring'!$C$1:$AB$1213,26,FALSE)</f>
        <v>3.5</v>
      </c>
      <c r="BK786" t="s">
        <v>1649</v>
      </c>
      <c r="BL786" t="s">
        <v>1649</v>
      </c>
      <c r="BM786" t="s">
        <v>1649</v>
      </c>
      <c r="BN786" t="s">
        <v>1651</v>
      </c>
      <c r="BO786" t="s">
        <v>1649</v>
      </c>
      <c r="BP786">
        <v>1</v>
      </c>
    </row>
    <row r="787" spans="1:68" x14ac:dyDescent="0.2">
      <c r="A787">
        <v>786</v>
      </c>
      <c r="B787" s="2">
        <v>44098.815208333333</v>
      </c>
      <c r="C787" t="s">
        <v>1005</v>
      </c>
      <c r="D787">
        <v>47</v>
      </c>
      <c r="E787">
        <v>9</v>
      </c>
      <c r="F787">
        <v>1</v>
      </c>
      <c r="G787">
        <v>1</v>
      </c>
      <c r="H787">
        <v>2</v>
      </c>
      <c r="I787">
        <v>1</v>
      </c>
      <c r="J787">
        <v>3</v>
      </c>
      <c r="L787">
        <v>1</v>
      </c>
      <c r="M787">
        <v>4</v>
      </c>
      <c r="N787">
        <v>2</v>
      </c>
      <c r="O787">
        <v>5</v>
      </c>
      <c r="P787">
        <v>6</v>
      </c>
      <c r="Q787">
        <v>5</v>
      </c>
      <c r="R787">
        <v>7</v>
      </c>
      <c r="S787">
        <v>5</v>
      </c>
      <c r="T787">
        <v>7</v>
      </c>
      <c r="U787">
        <v>5</v>
      </c>
      <c r="V787">
        <v>6</v>
      </c>
      <c r="W787">
        <v>5</v>
      </c>
      <c r="X787">
        <v>6</v>
      </c>
      <c r="Y787">
        <v>2019</v>
      </c>
      <c r="Z787">
        <v>1</v>
      </c>
      <c r="AA787">
        <v>10</v>
      </c>
      <c r="AE787">
        <v>2</v>
      </c>
      <c r="AF787">
        <v>2</v>
      </c>
      <c r="AG787">
        <v>2</v>
      </c>
      <c r="AH787">
        <v>2</v>
      </c>
      <c r="AK787">
        <v>1</v>
      </c>
      <c r="AO787">
        <v>2</v>
      </c>
      <c r="AQ787">
        <v>1</v>
      </c>
      <c r="BA787">
        <v>1</v>
      </c>
      <c r="BE787" t="s">
        <v>61</v>
      </c>
      <c r="BF787">
        <f>VLOOKUP($C787,'TIPI Scoring'!$C$1:$AB$1213,22,FALSE)</f>
        <v>3</v>
      </c>
      <c r="BG787">
        <f>VLOOKUP($C787,'TIPI Scoring'!$C$1:$AB$1213,23,FALSE)</f>
        <v>3.5</v>
      </c>
      <c r="BH787">
        <f>VLOOKUP($C787,'TIPI Scoring'!$C$1:$AB$1213,24,FALSE)</f>
        <v>3.5</v>
      </c>
      <c r="BI787">
        <f>VLOOKUP($C787,'TIPI Scoring'!$C$1:$AB$1213,25,FALSE)</f>
        <v>3</v>
      </c>
      <c r="BJ787">
        <f>VLOOKUP($C787,'TIPI Scoring'!$C$1:$AB$1213,26,FALSE)</f>
        <v>3.5</v>
      </c>
      <c r="BK787" t="s">
        <v>1651</v>
      </c>
      <c r="BL787" t="s">
        <v>1649</v>
      </c>
      <c r="BM787" t="s">
        <v>1649</v>
      </c>
      <c r="BN787" t="s">
        <v>1649</v>
      </c>
      <c r="BO787" t="s">
        <v>1649</v>
      </c>
      <c r="BP787">
        <v>1</v>
      </c>
    </row>
    <row r="788" spans="1:68" x14ac:dyDescent="0.2">
      <c r="A788">
        <v>787</v>
      </c>
      <c r="B788" s="2">
        <v>44098.825300925928</v>
      </c>
      <c r="C788" t="s">
        <v>1006</v>
      </c>
      <c r="D788">
        <v>29</v>
      </c>
      <c r="E788">
        <v>13</v>
      </c>
      <c r="F788">
        <v>1</v>
      </c>
      <c r="G788">
        <v>1</v>
      </c>
      <c r="H788">
        <v>1</v>
      </c>
      <c r="I788">
        <v>1</v>
      </c>
      <c r="J788">
        <v>1</v>
      </c>
      <c r="L788">
        <v>1</v>
      </c>
      <c r="M788">
        <v>29</v>
      </c>
      <c r="N788">
        <v>1</v>
      </c>
      <c r="O788">
        <v>2</v>
      </c>
      <c r="P788">
        <v>3</v>
      </c>
      <c r="Q788">
        <v>5</v>
      </c>
      <c r="R788">
        <v>3</v>
      </c>
      <c r="S788">
        <v>2</v>
      </c>
      <c r="T788">
        <v>6</v>
      </c>
      <c r="U788">
        <v>2</v>
      </c>
      <c r="V788">
        <v>2</v>
      </c>
      <c r="W788">
        <v>6</v>
      </c>
      <c r="X788">
        <v>3</v>
      </c>
      <c r="Y788">
        <v>2010</v>
      </c>
      <c r="Z788">
        <v>1</v>
      </c>
      <c r="AA788">
        <v>3</v>
      </c>
      <c r="AE788">
        <v>1</v>
      </c>
      <c r="AF788">
        <v>1</v>
      </c>
      <c r="AG788">
        <v>1</v>
      </c>
      <c r="AH788">
        <v>1</v>
      </c>
      <c r="AI788">
        <v>1</v>
      </c>
      <c r="AO788">
        <v>1</v>
      </c>
      <c r="AQ788">
        <v>1</v>
      </c>
      <c r="BB788">
        <v>1</v>
      </c>
      <c r="BE788" t="s">
        <v>63</v>
      </c>
      <c r="BF788">
        <f>VLOOKUP($C788,'TIPI Scoring'!$C$1:$AB$1213,22,FALSE)</f>
        <v>2</v>
      </c>
      <c r="BG788">
        <f>VLOOKUP($C788,'TIPI Scoring'!$C$1:$AB$1213,23,FALSE)</f>
        <v>3.5</v>
      </c>
      <c r="BH788">
        <f>VLOOKUP($C788,'TIPI Scoring'!$C$1:$AB$1213,24,FALSE)</f>
        <v>5.5</v>
      </c>
      <c r="BI788">
        <f>VLOOKUP($C788,'TIPI Scoring'!$C$1:$AB$1213,25,FALSE)</f>
        <v>5.5</v>
      </c>
      <c r="BJ788">
        <f>VLOOKUP($C788,'TIPI Scoring'!$C$1:$AB$1213,26,FALSE)</f>
        <v>3.5</v>
      </c>
      <c r="BK788" t="s">
        <v>1649</v>
      </c>
      <c r="BL788" t="s">
        <v>1649</v>
      </c>
      <c r="BM788" t="s">
        <v>1650</v>
      </c>
      <c r="BN788" t="s">
        <v>1650</v>
      </c>
      <c r="BO788" t="s">
        <v>1649</v>
      </c>
      <c r="BP788">
        <v>3</v>
      </c>
    </row>
    <row r="789" spans="1:68" x14ac:dyDescent="0.2">
      <c r="A789">
        <v>788</v>
      </c>
      <c r="B789" s="2">
        <v>44098.825972222221</v>
      </c>
      <c r="C789" t="s">
        <v>1007</v>
      </c>
      <c r="D789">
        <v>40</v>
      </c>
      <c r="E789">
        <v>43</v>
      </c>
      <c r="F789">
        <v>1</v>
      </c>
      <c r="G789">
        <v>1</v>
      </c>
      <c r="H789">
        <v>2</v>
      </c>
      <c r="I789">
        <v>2</v>
      </c>
      <c r="J789">
        <v>1</v>
      </c>
      <c r="L789">
        <v>1</v>
      </c>
      <c r="M789">
        <v>7</v>
      </c>
      <c r="N789">
        <v>1</v>
      </c>
      <c r="O789">
        <v>6</v>
      </c>
      <c r="P789">
        <v>3</v>
      </c>
      <c r="Q789">
        <v>7</v>
      </c>
      <c r="R789">
        <v>5</v>
      </c>
      <c r="S789">
        <v>5</v>
      </c>
      <c r="T789">
        <v>5</v>
      </c>
      <c r="U789">
        <v>5</v>
      </c>
      <c r="V789">
        <v>3</v>
      </c>
      <c r="W789">
        <v>5</v>
      </c>
      <c r="X789">
        <v>3</v>
      </c>
      <c r="Y789">
        <v>2013</v>
      </c>
      <c r="Z789">
        <v>1</v>
      </c>
      <c r="AA789">
        <v>6</v>
      </c>
      <c r="AE789">
        <v>1</v>
      </c>
      <c r="AF789">
        <v>1</v>
      </c>
      <c r="AG789">
        <v>1</v>
      </c>
      <c r="AH789">
        <v>1</v>
      </c>
      <c r="AI789">
        <v>1</v>
      </c>
      <c r="AJ789">
        <v>1</v>
      </c>
      <c r="AO789">
        <v>4</v>
      </c>
      <c r="AP789">
        <v>1</v>
      </c>
      <c r="AQ789">
        <v>1</v>
      </c>
      <c r="AZ789">
        <v>1</v>
      </c>
      <c r="BA789">
        <v>1</v>
      </c>
      <c r="BE789" t="s">
        <v>61</v>
      </c>
      <c r="BF789">
        <f>VLOOKUP($C789,'TIPI Scoring'!$C$1:$AB$1213,22,FALSE)</f>
        <v>4.5</v>
      </c>
      <c r="BG789">
        <f>VLOOKUP($C789,'TIPI Scoring'!$C$1:$AB$1213,23,FALSE)</f>
        <v>5</v>
      </c>
      <c r="BH789">
        <f>VLOOKUP($C789,'TIPI Scoring'!$C$1:$AB$1213,24,FALSE)</f>
        <v>6</v>
      </c>
      <c r="BI789">
        <f>VLOOKUP($C789,'TIPI Scoring'!$C$1:$AB$1213,25,FALSE)</f>
        <v>4</v>
      </c>
      <c r="BJ789">
        <f>VLOOKUP($C789,'TIPI Scoring'!$C$1:$AB$1213,26,FALSE)</f>
        <v>5</v>
      </c>
      <c r="BK789" t="s">
        <v>1650</v>
      </c>
      <c r="BL789" t="s">
        <v>1651</v>
      </c>
      <c r="BM789" t="s">
        <v>1650</v>
      </c>
      <c r="BN789" t="s">
        <v>1651</v>
      </c>
      <c r="BO789" t="s">
        <v>1651</v>
      </c>
      <c r="BP789">
        <v>6</v>
      </c>
    </row>
    <row r="790" spans="1:68" x14ac:dyDescent="0.2">
      <c r="A790">
        <v>789</v>
      </c>
      <c r="B790" s="2">
        <v>44098.832777777781</v>
      </c>
      <c r="C790" t="s">
        <v>1008</v>
      </c>
      <c r="D790">
        <v>38</v>
      </c>
      <c r="E790">
        <v>43</v>
      </c>
      <c r="F790">
        <v>1</v>
      </c>
      <c r="G790">
        <v>1</v>
      </c>
      <c r="H790">
        <v>2</v>
      </c>
      <c r="I790">
        <v>2</v>
      </c>
      <c r="J790">
        <v>1</v>
      </c>
      <c r="L790">
        <v>1</v>
      </c>
      <c r="M790">
        <v>10</v>
      </c>
      <c r="N790">
        <v>1</v>
      </c>
      <c r="O790">
        <v>5</v>
      </c>
      <c r="P790">
        <v>1</v>
      </c>
      <c r="Q790">
        <v>7</v>
      </c>
      <c r="R790">
        <v>1</v>
      </c>
      <c r="S790">
        <v>7</v>
      </c>
      <c r="T790">
        <v>7</v>
      </c>
      <c r="U790">
        <v>1</v>
      </c>
      <c r="V790">
        <v>2</v>
      </c>
      <c r="W790">
        <v>7</v>
      </c>
      <c r="X790">
        <v>2</v>
      </c>
      <c r="Y790">
        <v>2015</v>
      </c>
      <c r="Z790">
        <v>1</v>
      </c>
      <c r="AA790">
        <v>9</v>
      </c>
      <c r="AE790">
        <v>1</v>
      </c>
      <c r="AF790">
        <v>1</v>
      </c>
      <c r="AG790">
        <v>1</v>
      </c>
      <c r="AH790">
        <v>1</v>
      </c>
      <c r="AI790">
        <v>1</v>
      </c>
      <c r="AJ790">
        <v>1</v>
      </c>
      <c r="AO790">
        <v>3</v>
      </c>
      <c r="AP790">
        <v>1</v>
      </c>
      <c r="AQ790">
        <v>1</v>
      </c>
      <c r="AS790">
        <v>1</v>
      </c>
      <c r="AZ790">
        <v>1</v>
      </c>
      <c r="BB790">
        <v>1</v>
      </c>
      <c r="BE790" t="s">
        <v>61</v>
      </c>
      <c r="BF790">
        <f>VLOOKUP($C790,'TIPI Scoring'!$C$1:$AB$1213,22,FALSE)</f>
        <v>3</v>
      </c>
      <c r="BG790">
        <f>VLOOKUP($C790,'TIPI Scoring'!$C$1:$AB$1213,23,FALSE)</f>
        <v>4</v>
      </c>
      <c r="BH790">
        <f>VLOOKUP($C790,'TIPI Scoring'!$C$1:$AB$1213,24,FALSE)</f>
        <v>6.5</v>
      </c>
      <c r="BI790">
        <f>VLOOKUP($C790,'TIPI Scoring'!$C$1:$AB$1213,25,FALSE)</f>
        <v>7</v>
      </c>
      <c r="BJ790">
        <f>VLOOKUP($C790,'TIPI Scoring'!$C$1:$AB$1213,26,FALSE)</f>
        <v>6.5</v>
      </c>
      <c r="BK790" t="s">
        <v>1651</v>
      </c>
      <c r="BL790" t="s">
        <v>1649</v>
      </c>
      <c r="BM790" t="s">
        <v>1650</v>
      </c>
      <c r="BN790" t="s">
        <v>1648</v>
      </c>
      <c r="BO790" t="s">
        <v>1648</v>
      </c>
      <c r="BP790">
        <v>3</v>
      </c>
    </row>
    <row r="791" spans="1:68" x14ac:dyDescent="0.2">
      <c r="A791">
        <v>790</v>
      </c>
      <c r="B791" s="2">
        <v>44098.834652777776</v>
      </c>
      <c r="C791" t="s">
        <v>1009</v>
      </c>
      <c r="D791">
        <v>40</v>
      </c>
      <c r="E791">
        <v>32</v>
      </c>
      <c r="F791">
        <v>1</v>
      </c>
      <c r="G791">
        <v>1</v>
      </c>
      <c r="H791">
        <v>2</v>
      </c>
      <c r="I791">
        <v>2</v>
      </c>
      <c r="J791">
        <v>1</v>
      </c>
      <c r="L791">
        <v>1</v>
      </c>
      <c r="M791">
        <v>4</v>
      </c>
      <c r="N791">
        <v>1</v>
      </c>
      <c r="O791">
        <v>4</v>
      </c>
      <c r="P791">
        <v>6</v>
      </c>
      <c r="Q791">
        <v>3</v>
      </c>
      <c r="R791">
        <v>6</v>
      </c>
      <c r="S791">
        <v>7</v>
      </c>
      <c r="T791">
        <v>6</v>
      </c>
      <c r="U791">
        <v>3</v>
      </c>
      <c r="V791">
        <v>5</v>
      </c>
      <c r="W791">
        <v>6</v>
      </c>
      <c r="X791">
        <v>3</v>
      </c>
      <c r="Y791">
        <v>2015</v>
      </c>
      <c r="Z791">
        <v>1</v>
      </c>
      <c r="AA791">
        <v>1</v>
      </c>
      <c r="AE791">
        <v>1</v>
      </c>
      <c r="AF791">
        <v>1</v>
      </c>
      <c r="AG791">
        <v>1</v>
      </c>
      <c r="AH791">
        <v>1</v>
      </c>
      <c r="AI791">
        <v>1</v>
      </c>
      <c r="AK791">
        <v>1</v>
      </c>
      <c r="AO791">
        <v>5</v>
      </c>
      <c r="AP791">
        <v>1</v>
      </c>
      <c r="AV791">
        <v>1</v>
      </c>
      <c r="AX791">
        <v>1</v>
      </c>
      <c r="AZ791">
        <v>1</v>
      </c>
      <c r="BB791">
        <v>1</v>
      </c>
      <c r="BC791">
        <v>1</v>
      </c>
      <c r="BE791" t="s">
        <v>58</v>
      </c>
      <c r="BF791">
        <f>VLOOKUP($C791,'TIPI Scoring'!$C$1:$AB$1213,22,FALSE)</f>
        <v>3</v>
      </c>
      <c r="BG791">
        <f>VLOOKUP($C791,'TIPI Scoring'!$C$1:$AB$1213,23,FALSE)</f>
        <v>2.5</v>
      </c>
      <c r="BH791">
        <f>VLOOKUP($C791,'TIPI Scoring'!$C$1:$AB$1213,24,FALSE)</f>
        <v>3</v>
      </c>
      <c r="BI791">
        <f>VLOOKUP($C791,'TIPI Scoring'!$C$1:$AB$1213,25,FALSE)</f>
        <v>4</v>
      </c>
      <c r="BJ791">
        <f>VLOOKUP($C791,'TIPI Scoring'!$C$1:$AB$1213,26,FALSE)</f>
        <v>6</v>
      </c>
      <c r="BK791" t="s">
        <v>1651</v>
      </c>
      <c r="BL791" t="s">
        <v>1649</v>
      </c>
      <c r="BM791" t="s">
        <v>1649</v>
      </c>
      <c r="BN791" t="s">
        <v>1651</v>
      </c>
      <c r="BO791" t="s">
        <v>1650</v>
      </c>
      <c r="BP791">
        <v>1</v>
      </c>
    </row>
    <row r="792" spans="1:68" x14ac:dyDescent="0.2">
      <c r="A792">
        <v>791</v>
      </c>
      <c r="B792" s="2">
        <v>44098.843576388892</v>
      </c>
      <c r="C792" t="s">
        <v>1010</v>
      </c>
      <c r="D792">
        <v>25</v>
      </c>
      <c r="E792">
        <v>1</v>
      </c>
      <c r="F792">
        <v>2</v>
      </c>
      <c r="G792">
        <v>1</v>
      </c>
      <c r="H792">
        <v>2</v>
      </c>
      <c r="I792">
        <v>0</v>
      </c>
      <c r="J792">
        <v>1</v>
      </c>
      <c r="L792">
        <v>1</v>
      </c>
      <c r="M792">
        <v>5</v>
      </c>
      <c r="N792">
        <v>2</v>
      </c>
      <c r="O792">
        <v>5</v>
      </c>
      <c r="P792">
        <v>4</v>
      </c>
      <c r="Q792">
        <v>4</v>
      </c>
      <c r="R792">
        <v>6</v>
      </c>
      <c r="S792">
        <v>4</v>
      </c>
      <c r="T792">
        <v>4</v>
      </c>
      <c r="U792">
        <v>6</v>
      </c>
      <c r="V792">
        <v>3</v>
      </c>
      <c r="W792">
        <v>5</v>
      </c>
      <c r="X792">
        <v>4</v>
      </c>
      <c r="Y792">
        <v>2015</v>
      </c>
      <c r="Z792">
        <v>1</v>
      </c>
      <c r="AA792">
        <v>14</v>
      </c>
      <c r="AE792">
        <v>2</v>
      </c>
      <c r="AF792">
        <v>2</v>
      </c>
      <c r="AG792">
        <v>2</v>
      </c>
      <c r="AH792">
        <v>2</v>
      </c>
      <c r="AN792">
        <v>1</v>
      </c>
      <c r="AO792">
        <v>3</v>
      </c>
      <c r="AP792">
        <v>1</v>
      </c>
      <c r="AT792">
        <v>1</v>
      </c>
      <c r="AV792">
        <v>1</v>
      </c>
      <c r="BC792">
        <v>1</v>
      </c>
      <c r="BE792" t="s">
        <v>61</v>
      </c>
      <c r="BF792">
        <f>VLOOKUP($C792,'TIPI Scoring'!$C$1:$AB$1213,22,FALSE)</f>
        <v>4.5</v>
      </c>
      <c r="BG792">
        <f>VLOOKUP($C792,'TIPI Scoring'!$C$1:$AB$1213,23,FALSE)</f>
        <v>5</v>
      </c>
      <c r="BH792">
        <f>VLOOKUP($C792,'TIPI Scoring'!$C$1:$AB$1213,24,FALSE)</f>
        <v>4.5</v>
      </c>
      <c r="BI792">
        <f>VLOOKUP($C792,'TIPI Scoring'!$C$1:$AB$1213,25,FALSE)</f>
        <v>3.5</v>
      </c>
      <c r="BJ792">
        <f>VLOOKUP($C792,'TIPI Scoring'!$C$1:$AB$1213,26,FALSE)</f>
        <v>4</v>
      </c>
      <c r="BK792" t="s">
        <v>1650</v>
      </c>
      <c r="BL792" t="s">
        <v>1651</v>
      </c>
      <c r="BM792" t="s">
        <v>1651</v>
      </c>
      <c r="BN792" t="s">
        <v>1651</v>
      </c>
      <c r="BO792" t="s">
        <v>1649</v>
      </c>
      <c r="BP792">
        <v>7</v>
      </c>
    </row>
    <row r="793" spans="1:68" x14ac:dyDescent="0.2">
      <c r="A793">
        <v>792</v>
      </c>
      <c r="B793" s="2">
        <v>44098.855231481481</v>
      </c>
      <c r="C793" t="s">
        <v>1011</v>
      </c>
      <c r="D793">
        <v>55</v>
      </c>
      <c r="E793">
        <v>27</v>
      </c>
      <c r="F793">
        <v>1</v>
      </c>
      <c r="G793">
        <v>1</v>
      </c>
      <c r="H793">
        <v>4</v>
      </c>
      <c r="I793">
        <v>2</v>
      </c>
      <c r="J793">
        <v>1</v>
      </c>
      <c r="L793">
        <v>1</v>
      </c>
      <c r="M793">
        <v>10</v>
      </c>
      <c r="N793">
        <v>1</v>
      </c>
      <c r="O793">
        <v>5</v>
      </c>
      <c r="P793">
        <v>4</v>
      </c>
      <c r="Q793">
        <v>6</v>
      </c>
      <c r="R793">
        <v>1</v>
      </c>
      <c r="S793">
        <v>7</v>
      </c>
      <c r="T793">
        <v>5</v>
      </c>
      <c r="U793">
        <v>6</v>
      </c>
      <c r="V793">
        <v>1</v>
      </c>
      <c r="W793">
        <v>7</v>
      </c>
      <c r="X793">
        <v>2</v>
      </c>
      <c r="Y793">
        <v>2015</v>
      </c>
      <c r="Z793">
        <v>1</v>
      </c>
      <c r="AA793">
        <v>1</v>
      </c>
      <c r="AE793">
        <v>1</v>
      </c>
      <c r="AF793">
        <v>1</v>
      </c>
      <c r="AG793">
        <v>2</v>
      </c>
      <c r="AH793">
        <v>2</v>
      </c>
      <c r="AK793">
        <v>1</v>
      </c>
      <c r="AM793">
        <v>1</v>
      </c>
      <c r="AO793">
        <v>4</v>
      </c>
      <c r="AQ793">
        <v>1</v>
      </c>
      <c r="AW793">
        <v>1</v>
      </c>
      <c r="AX793">
        <v>1</v>
      </c>
      <c r="BA793">
        <v>1</v>
      </c>
      <c r="BC793">
        <v>1</v>
      </c>
      <c r="BE793" t="s">
        <v>63</v>
      </c>
      <c r="BF793">
        <f>VLOOKUP($C793,'TIPI Scoring'!$C$1:$AB$1213,22,FALSE)</f>
        <v>4</v>
      </c>
      <c r="BG793">
        <f>VLOOKUP($C793,'TIPI Scoring'!$C$1:$AB$1213,23,FALSE)</f>
        <v>5</v>
      </c>
      <c r="BH793">
        <f>VLOOKUP($C793,'TIPI Scoring'!$C$1:$AB$1213,24,FALSE)</f>
        <v>6.5</v>
      </c>
      <c r="BI793">
        <f>VLOOKUP($C793,'TIPI Scoring'!$C$1:$AB$1213,25,FALSE)</f>
        <v>7</v>
      </c>
      <c r="BJ793">
        <f>VLOOKUP($C793,'TIPI Scoring'!$C$1:$AB$1213,26,FALSE)</f>
        <v>6.5</v>
      </c>
      <c r="BK793" t="s">
        <v>1651</v>
      </c>
      <c r="BL793" t="s">
        <v>1651</v>
      </c>
      <c r="BM793" t="s">
        <v>1650</v>
      </c>
      <c r="BN793" t="s">
        <v>1648</v>
      </c>
      <c r="BO793" t="s">
        <v>1648</v>
      </c>
      <c r="BP793">
        <v>8</v>
      </c>
    </row>
    <row r="794" spans="1:68" x14ac:dyDescent="0.2">
      <c r="A794">
        <v>793</v>
      </c>
      <c r="B794" s="2">
        <v>44098.866909722223</v>
      </c>
      <c r="C794" t="s">
        <v>1012</v>
      </c>
      <c r="D794">
        <v>50</v>
      </c>
      <c r="E794">
        <v>21</v>
      </c>
      <c r="F794">
        <v>2</v>
      </c>
      <c r="G794">
        <v>1</v>
      </c>
      <c r="H794">
        <v>3</v>
      </c>
      <c r="I794">
        <v>0</v>
      </c>
      <c r="J794">
        <v>2</v>
      </c>
      <c r="L794">
        <v>1</v>
      </c>
      <c r="M794">
        <v>20</v>
      </c>
      <c r="N794">
        <v>1</v>
      </c>
      <c r="O794">
        <v>4</v>
      </c>
      <c r="P794">
        <v>5</v>
      </c>
      <c r="Q794">
        <v>6</v>
      </c>
      <c r="R794">
        <v>5</v>
      </c>
      <c r="S794">
        <v>5</v>
      </c>
      <c r="T794">
        <v>5</v>
      </c>
      <c r="U794">
        <v>5</v>
      </c>
      <c r="V794">
        <v>2</v>
      </c>
      <c r="W794">
        <v>5</v>
      </c>
      <c r="X794">
        <v>5</v>
      </c>
      <c r="Y794">
        <v>2000</v>
      </c>
      <c r="Z794">
        <v>1</v>
      </c>
      <c r="AA794">
        <v>13</v>
      </c>
      <c r="AD794" t="s">
        <v>80</v>
      </c>
      <c r="AE794">
        <v>2</v>
      </c>
      <c r="AF794">
        <v>2</v>
      </c>
      <c r="AG794">
        <v>2</v>
      </c>
      <c r="AH794">
        <v>2</v>
      </c>
      <c r="AI794">
        <v>1</v>
      </c>
      <c r="AO794">
        <v>3</v>
      </c>
      <c r="AT794">
        <v>1</v>
      </c>
      <c r="BD794">
        <v>1</v>
      </c>
      <c r="BE794" t="s">
        <v>58</v>
      </c>
      <c r="BF794">
        <f>VLOOKUP($C794,'TIPI Scoring'!$C$1:$AB$1213,22,FALSE)</f>
        <v>3.5</v>
      </c>
      <c r="BG794">
        <f>VLOOKUP($C794,'TIPI Scoring'!$C$1:$AB$1213,23,FALSE)</f>
        <v>4</v>
      </c>
      <c r="BH794">
        <f>VLOOKUP($C794,'TIPI Scoring'!$C$1:$AB$1213,24,FALSE)</f>
        <v>6</v>
      </c>
      <c r="BI794">
        <f>VLOOKUP($C794,'TIPI Scoring'!$C$1:$AB$1213,25,FALSE)</f>
        <v>4</v>
      </c>
      <c r="BJ794">
        <f>VLOOKUP($C794,'TIPI Scoring'!$C$1:$AB$1213,26,FALSE)</f>
        <v>4</v>
      </c>
      <c r="BK794" t="s">
        <v>1651</v>
      </c>
      <c r="BL794" t="s">
        <v>1649</v>
      </c>
      <c r="BM794" t="s">
        <v>1650</v>
      </c>
      <c r="BN794" t="s">
        <v>1651</v>
      </c>
      <c r="BO794" t="s">
        <v>1649</v>
      </c>
      <c r="BP794">
        <v>5</v>
      </c>
    </row>
    <row r="795" spans="1:68" x14ac:dyDescent="0.2">
      <c r="A795">
        <v>794</v>
      </c>
      <c r="B795" s="2">
        <v>44098.871203703704</v>
      </c>
      <c r="C795" t="s">
        <v>1013</v>
      </c>
      <c r="D795">
        <v>33</v>
      </c>
      <c r="E795">
        <v>32</v>
      </c>
      <c r="F795">
        <v>1</v>
      </c>
      <c r="G795">
        <v>1</v>
      </c>
      <c r="H795">
        <v>1</v>
      </c>
      <c r="I795">
        <v>1</v>
      </c>
      <c r="J795">
        <v>1</v>
      </c>
      <c r="L795">
        <v>2</v>
      </c>
      <c r="M795">
        <v>7</v>
      </c>
      <c r="N795">
        <v>2</v>
      </c>
      <c r="O795">
        <v>2</v>
      </c>
      <c r="P795">
        <v>2</v>
      </c>
      <c r="Q795">
        <v>3</v>
      </c>
      <c r="R795">
        <v>4</v>
      </c>
      <c r="S795">
        <v>2</v>
      </c>
      <c r="T795">
        <v>1</v>
      </c>
      <c r="U795">
        <v>5</v>
      </c>
      <c r="V795">
        <v>2</v>
      </c>
      <c r="W795">
        <v>3</v>
      </c>
      <c r="X795">
        <v>4</v>
      </c>
      <c r="Y795">
        <v>1999</v>
      </c>
      <c r="Z795">
        <v>1</v>
      </c>
      <c r="AA795">
        <v>3</v>
      </c>
      <c r="AE795">
        <v>3</v>
      </c>
      <c r="AF795">
        <v>3</v>
      </c>
      <c r="AG795">
        <v>3</v>
      </c>
      <c r="AH795">
        <v>3</v>
      </c>
      <c r="AN795">
        <v>1</v>
      </c>
      <c r="AO795">
        <v>6</v>
      </c>
      <c r="AY795">
        <v>1</v>
      </c>
      <c r="BD795">
        <v>1</v>
      </c>
      <c r="BE795" t="s">
        <v>58</v>
      </c>
      <c r="BF795">
        <f>VLOOKUP($C795,'TIPI Scoring'!$C$1:$AB$1213,22,FALSE)</f>
        <v>4.5</v>
      </c>
      <c r="BG795">
        <f>VLOOKUP($C795,'TIPI Scoring'!$C$1:$AB$1213,23,FALSE)</f>
        <v>5.5</v>
      </c>
      <c r="BH795">
        <f>VLOOKUP($C795,'TIPI Scoring'!$C$1:$AB$1213,24,FALSE)</f>
        <v>4.5</v>
      </c>
      <c r="BI795">
        <f>VLOOKUP($C795,'TIPI Scoring'!$C$1:$AB$1213,25,FALSE)</f>
        <v>3.5</v>
      </c>
      <c r="BJ795">
        <f>VLOOKUP($C795,'TIPI Scoring'!$C$1:$AB$1213,26,FALSE)</f>
        <v>3</v>
      </c>
      <c r="BK795" t="s">
        <v>1650</v>
      </c>
      <c r="BL795" t="s">
        <v>1650</v>
      </c>
      <c r="BM795" t="s">
        <v>1651</v>
      </c>
      <c r="BN795" t="s">
        <v>1651</v>
      </c>
      <c r="BO795" t="s">
        <v>1649</v>
      </c>
      <c r="BP795">
        <v>1</v>
      </c>
    </row>
    <row r="796" spans="1:68" x14ac:dyDescent="0.2">
      <c r="A796">
        <v>795</v>
      </c>
      <c r="B796" s="2">
        <v>44098.874120370368</v>
      </c>
      <c r="C796" t="s">
        <v>1014</v>
      </c>
      <c r="D796">
        <v>36</v>
      </c>
      <c r="E796">
        <v>32</v>
      </c>
      <c r="F796">
        <v>1</v>
      </c>
      <c r="G796">
        <v>1</v>
      </c>
      <c r="H796">
        <v>2</v>
      </c>
      <c r="I796">
        <v>3</v>
      </c>
      <c r="J796">
        <v>1</v>
      </c>
      <c r="L796">
        <v>1</v>
      </c>
      <c r="M796">
        <v>6</v>
      </c>
      <c r="N796">
        <v>1</v>
      </c>
      <c r="O796">
        <v>6</v>
      </c>
      <c r="P796">
        <v>2</v>
      </c>
      <c r="Q796">
        <v>7</v>
      </c>
      <c r="R796">
        <v>1</v>
      </c>
      <c r="S796">
        <v>6</v>
      </c>
      <c r="T796">
        <v>7</v>
      </c>
      <c r="U796">
        <v>7</v>
      </c>
      <c r="V796">
        <v>1</v>
      </c>
      <c r="W796">
        <v>7</v>
      </c>
      <c r="X796">
        <v>3</v>
      </c>
      <c r="Y796">
        <v>2014</v>
      </c>
      <c r="Z796">
        <v>1</v>
      </c>
      <c r="AA796">
        <v>1</v>
      </c>
      <c r="AE796">
        <v>3</v>
      </c>
      <c r="AF796">
        <v>2</v>
      </c>
      <c r="AG796">
        <v>2</v>
      </c>
      <c r="AH796">
        <v>2</v>
      </c>
      <c r="AI796">
        <v>1</v>
      </c>
      <c r="AJ796">
        <v>1</v>
      </c>
      <c r="AO796">
        <v>5</v>
      </c>
      <c r="AR796">
        <v>1</v>
      </c>
      <c r="AV796">
        <v>1</v>
      </c>
      <c r="AX796">
        <v>1</v>
      </c>
      <c r="BA796">
        <v>1</v>
      </c>
      <c r="BE796" t="s">
        <v>58</v>
      </c>
      <c r="BF796">
        <f>VLOOKUP($C796,'TIPI Scoring'!$C$1:$AB$1213,22,FALSE)</f>
        <v>3.5</v>
      </c>
      <c r="BG796">
        <f>VLOOKUP($C796,'TIPI Scoring'!$C$1:$AB$1213,23,FALSE)</f>
        <v>6.5</v>
      </c>
      <c r="BH796">
        <f>VLOOKUP($C796,'TIPI Scoring'!$C$1:$AB$1213,24,FALSE)</f>
        <v>7</v>
      </c>
      <c r="BI796">
        <f>VLOOKUP($C796,'TIPI Scoring'!$C$1:$AB$1213,25,FALSE)</f>
        <v>7</v>
      </c>
      <c r="BJ796">
        <f>VLOOKUP($C796,'TIPI Scoring'!$C$1:$AB$1213,26,FALSE)</f>
        <v>5.5</v>
      </c>
      <c r="BK796" t="s">
        <v>1651</v>
      </c>
      <c r="BL796" t="s">
        <v>1648</v>
      </c>
      <c r="BM796" t="s">
        <v>1648</v>
      </c>
      <c r="BN796" t="s">
        <v>1648</v>
      </c>
      <c r="BO796" t="s">
        <v>1650</v>
      </c>
      <c r="BP796">
        <v>8</v>
      </c>
    </row>
    <row r="797" spans="1:68" x14ac:dyDescent="0.2">
      <c r="A797">
        <v>796</v>
      </c>
      <c r="B797" s="2">
        <v>44098.875902777778</v>
      </c>
      <c r="C797" t="s">
        <v>1015</v>
      </c>
      <c r="D797">
        <v>34</v>
      </c>
      <c r="E797">
        <v>22</v>
      </c>
      <c r="F797">
        <v>1</v>
      </c>
      <c r="G797">
        <v>1</v>
      </c>
      <c r="H797">
        <v>2</v>
      </c>
      <c r="I797">
        <v>2</v>
      </c>
      <c r="J797">
        <v>1</v>
      </c>
      <c r="L797">
        <v>1</v>
      </c>
      <c r="M797">
        <v>4</v>
      </c>
      <c r="N797">
        <v>2</v>
      </c>
      <c r="O797">
        <v>3</v>
      </c>
      <c r="P797">
        <v>2</v>
      </c>
      <c r="Q797">
        <v>4</v>
      </c>
      <c r="R797">
        <v>4</v>
      </c>
      <c r="S797">
        <v>5</v>
      </c>
      <c r="T797">
        <v>4</v>
      </c>
      <c r="U797">
        <v>6</v>
      </c>
      <c r="V797">
        <v>4</v>
      </c>
      <c r="W797">
        <v>4</v>
      </c>
      <c r="X797">
        <v>2</v>
      </c>
      <c r="Y797">
        <v>2017</v>
      </c>
      <c r="Z797">
        <v>1</v>
      </c>
      <c r="AA797">
        <v>3</v>
      </c>
      <c r="AE797">
        <v>2</v>
      </c>
      <c r="AF797">
        <v>3</v>
      </c>
      <c r="AG797">
        <v>2</v>
      </c>
      <c r="AH797">
        <v>2</v>
      </c>
      <c r="AI797">
        <v>1</v>
      </c>
      <c r="AJ797">
        <v>1</v>
      </c>
      <c r="AO797">
        <v>3</v>
      </c>
      <c r="AP797">
        <v>1</v>
      </c>
      <c r="AT797">
        <v>1</v>
      </c>
      <c r="AU797">
        <v>1</v>
      </c>
      <c r="BA797">
        <v>1</v>
      </c>
      <c r="BE797" t="s">
        <v>63</v>
      </c>
      <c r="BF797">
        <f>VLOOKUP($C797,'TIPI Scoring'!$C$1:$AB$1213,22,FALSE)</f>
        <v>3.5</v>
      </c>
      <c r="BG797">
        <f>VLOOKUP($C797,'TIPI Scoring'!$C$1:$AB$1213,23,FALSE)</f>
        <v>6</v>
      </c>
      <c r="BH797">
        <f>VLOOKUP($C797,'TIPI Scoring'!$C$1:$AB$1213,24,FALSE)</f>
        <v>4</v>
      </c>
      <c r="BI797">
        <f>VLOOKUP($C797,'TIPI Scoring'!$C$1:$AB$1213,25,FALSE)</f>
        <v>4</v>
      </c>
      <c r="BJ797">
        <f>VLOOKUP($C797,'TIPI Scoring'!$C$1:$AB$1213,26,FALSE)</f>
        <v>5.5</v>
      </c>
      <c r="BK797" t="s">
        <v>1651</v>
      </c>
      <c r="BL797" t="s">
        <v>1650</v>
      </c>
      <c r="BM797" t="s">
        <v>1649</v>
      </c>
      <c r="BN797" t="s">
        <v>1651</v>
      </c>
      <c r="BO797" t="s">
        <v>1650</v>
      </c>
      <c r="BP797">
        <v>6</v>
      </c>
    </row>
    <row r="798" spans="1:68" x14ac:dyDescent="0.2">
      <c r="A798">
        <v>797</v>
      </c>
      <c r="B798" s="2">
        <v>44098.880659722221</v>
      </c>
      <c r="C798" t="s">
        <v>1016</v>
      </c>
      <c r="D798">
        <v>42</v>
      </c>
      <c r="E798">
        <v>30</v>
      </c>
      <c r="F798">
        <v>1</v>
      </c>
      <c r="G798">
        <v>1</v>
      </c>
      <c r="H798">
        <v>2</v>
      </c>
      <c r="I798">
        <v>2</v>
      </c>
      <c r="J798">
        <v>1</v>
      </c>
      <c r="L798">
        <v>1</v>
      </c>
      <c r="M798">
        <v>11</v>
      </c>
      <c r="N798">
        <v>2</v>
      </c>
      <c r="O798">
        <v>4</v>
      </c>
      <c r="P798">
        <v>4</v>
      </c>
      <c r="Q798">
        <v>5</v>
      </c>
      <c r="R798">
        <v>4</v>
      </c>
      <c r="S798">
        <v>4</v>
      </c>
      <c r="T798">
        <v>2</v>
      </c>
      <c r="U798">
        <v>5</v>
      </c>
      <c r="V798">
        <v>2</v>
      </c>
      <c r="W798">
        <v>7</v>
      </c>
      <c r="X798">
        <v>3</v>
      </c>
      <c r="Y798">
        <v>2012</v>
      </c>
      <c r="Z798">
        <v>4</v>
      </c>
      <c r="AA798">
        <v>13</v>
      </c>
      <c r="AD798" t="s">
        <v>161</v>
      </c>
      <c r="AE798">
        <v>2</v>
      </c>
      <c r="AF798">
        <v>1</v>
      </c>
      <c r="AG798">
        <v>2</v>
      </c>
      <c r="AH798">
        <v>2</v>
      </c>
      <c r="AJ798">
        <v>1</v>
      </c>
      <c r="AK798">
        <v>1</v>
      </c>
      <c r="AO798">
        <v>1</v>
      </c>
      <c r="AP798">
        <v>1</v>
      </c>
      <c r="AS798">
        <v>1</v>
      </c>
      <c r="AV798">
        <v>1</v>
      </c>
      <c r="BA798">
        <v>1</v>
      </c>
      <c r="BC798">
        <v>1</v>
      </c>
      <c r="BE798" t="s">
        <v>58</v>
      </c>
      <c r="BF798">
        <f>VLOOKUP($C798,'TIPI Scoring'!$C$1:$AB$1213,22,FALSE)</f>
        <v>5</v>
      </c>
      <c r="BG798">
        <f>VLOOKUP($C798,'TIPI Scoring'!$C$1:$AB$1213,23,FALSE)</f>
        <v>4.5</v>
      </c>
      <c r="BH798">
        <f>VLOOKUP($C798,'TIPI Scoring'!$C$1:$AB$1213,24,FALSE)</f>
        <v>5.5</v>
      </c>
      <c r="BI798">
        <f>VLOOKUP($C798,'TIPI Scoring'!$C$1:$AB$1213,25,FALSE)</f>
        <v>5.5</v>
      </c>
      <c r="BJ798">
        <f>VLOOKUP($C798,'TIPI Scoring'!$C$1:$AB$1213,26,FALSE)</f>
        <v>4.5</v>
      </c>
      <c r="BK798" t="s">
        <v>1650</v>
      </c>
      <c r="BL798" t="s">
        <v>1651</v>
      </c>
      <c r="BM798" t="s">
        <v>1650</v>
      </c>
      <c r="BN798" t="s">
        <v>1650</v>
      </c>
      <c r="BO798" t="s">
        <v>1651</v>
      </c>
      <c r="BP798">
        <v>3</v>
      </c>
    </row>
    <row r="799" spans="1:68" x14ac:dyDescent="0.2">
      <c r="A799">
        <v>798</v>
      </c>
      <c r="B799" s="2">
        <v>44098.889143518521</v>
      </c>
      <c r="C799" t="s">
        <v>1017</v>
      </c>
      <c r="D799">
        <v>33</v>
      </c>
      <c r="E799">
        <v>40</v>
      </c>
      <c r="F799">
        <v>1</v>
      </c>
      <c r="G799">
        <v>1</v>
      </c>
      <c r="H799">
        <v>2</v>
      </c>
      <c r="I799">
        <v>1</v>
      </c>
      <c r="J799">
        <v>1</v>
      </c>
      <c r="L799">
        <v>1</v>
      </c>
      <c r="M799">
        <v>5</v>
      </c>
      <c r="N799">
        <v>1</v>
      </c>
      <c r="O799">
        <v>5</v>
      </c>
      <c r="P799">
        <v>4</v>
      </c>
      <c r="Q799">
        <v>5</v>
      </c>
      <c r="R799">
        <v>5</v>
      </c>
      <c r="S799">
        <v>6</v>
      </c>
      <c r="T799">
        <v>3</v>
      </c>
      <c r="U799">
        <v>6</v>
      </c>
      <c r="V799">
        <v>5</v>
      </c>
      <c r="W799">
        <v>3</v>
      </c>
      <c r="X799">
        <v>4</v>
      </c>
      <c r="Y799">
        <v>2016</v>
      </c>
      <c r="Z799">
        <v>1</v>
      </c>
      <c r="AA799">
        <v>1</v>
      </c>
      <c r="AE799">
        <v>1</v>
      </c>
      <c r="AF799">
        <v>1</v>
      </c>
      <c r="AG799">
        <v>1</v>
      </c>
      <c r="AH799">
        <v>1</v>
      </c>
      <c r="AI799">
        <v>1</v>
      </c>
      <c r="AK799">
        <v>1</v>
      </c>
      <c r="AO799">
        <v>2</v>
      </c>
      <c r="AQ799">
        <v>1</v>
      </c>
      <c r="AS799">
        <v>1</v>
      </c>
      <c r="AV799">
        <v>1</v>
      </c>
      <c r="AZ799">
        <v>1</v>
      </c>
      <c r="BA799">
        <v>1</v>
      </c>
      <c r="BC799">
        <v>1</v>
      </c>
      <c r="BE799" t="s">
        <v>61</v>
      </c>
      <c r="BF799">
        <f>VLOOKUP($C799,'TIPI Scoring'!$C$1:$AB$1213,22,FALSE)</f>
        <v>5</v>
      </c>
      <c r="BG799">
        <f>VLOOKUP($C799,'TIPI Scoring'!$C$1:$AB$1213,23,FALSE)</f>
        <v>5</v>
      </c>
      <c r="BH799">
        <f>VLOOKUP($C799,'TIPI Scoring'!$C$1:$AB$1213,24,FALSE)</f>
        <v>4</v>
      </c>
      <c r="BI799">
        <f>VLOOKUP($C799,'TIPI Scoring'!$C$1:$AB$1213,25,FALSE)</f>
        <v>3</v>
      </c>
      <c r="BJ799">
        <f>VLOOKUP($C799,'TIPI Scoring'!$C$1:$AB$1213,26,FALSE)</f>
        <v>5</v>
      </c>
      <c r="BK799" t="s">
        <v>1650</v>
      </c>
      <c r="BL799" t="s">
        <v>1651</v>
      </c>
      <c r="BM799" t="s">
        <v>1649</v>
      </c>
      <c r="BN799" t="s">
        <v>1649</v>
      </c>
      <c r="BO799" t="s">
        <v>1651</v>
      </c>
      <c r="BP799">
        <v>7</v>
      </c>
    </row>
    <row r="800" spans="1:68" x14ac:dyDescent="0.2">
      <c r="A800">
        <v>799</v>
      </c>
      <c r="B800" s="2">
        <v>44098.895648148151</v>
      </c>
      <c r="C800" t="s">
        <v>1018</v>
      </c>
      <c r="D800">
        <v>25</v>
      </c>
      <c r="E800">
        <v>35</v>
      </c>
      <c r="F800">
        <v>1</v>
      </c>
      <c r="G800">
        <v>1</v>
      </c>
      <c r="H800">
        <v>2</v>
      </c>
      <c r="I800">
        <v>1</v>
      </c>
      <c r="J800">
        <v>1</v>
      </c>
      <c r="L800">
        <v>1</v>
      </c>
      <c r="M800">
        <v>0</v>
      </c>
      <c r="N800">
        <v>2</v>
      </c>
      <c r="O800">
        <v>3</v>
      </c>
      <c r="P800">
        <v>6</v>
      </c>
      <c r="Q800">
        <v>5</v>
      </c>
      <c r="R800">
        <v>7</v>
      </c>
      <c r="S800">
        <v>5</v>
      </c>
      <c r="T800">
        <v>1</v>
      </c>
      <c r="U800">
        <v>5</v>
      </c>
      <c r="V800">
        <v>5</v>
      </c>
      <c r="W800">
        <v>3</v>
      </c>
      <c r="X800">
        <v>3</v>
      </c>
      <c r="Y800">
        <v>2020</v>
      </c>
      <c r="Z800">
        <v>1</v>
      </c>
      <c r="AA800">
        <v>10</v>
      </c>
      <c r="AE800">
        <v>2</v>
      </c>
      <c r="AF800">
        <v>2</v>
      </c>
      <c r="AG800">
        <v>2</v>
      </c>
      <c r="AH800">
        <v>2</v>
      </c>
      <c r="AJ800">
        <v>1</v>
      </c>
      <c r="AO800">
        <v>4</v>
      </c>
      <c r="AQ800">
        <v>1</v>
      </c>
      <c r="AW800">
        <v>1</v>
      </c>
      <c r="AX800">
        <v>1</v>
      </c>
      <c r="BB800">
        <v>1</v>
      </c>
      <c r="BE800" t="s">
        <v>63</v>
      </c>
      <c r="BF800">
        <f>VLOOKUP($C800,'TIPI Scoring'!$C$1:$AB$1213,22,FALSE)</f>
        <v>5</v>
      </c>
      <c r="BG800">
        <f>VLOOKUP($C800,'TIPI Scoring'!$C$1:$AB$1213,23,FALSE)</f>
        <v>3.5</v>
      </c>
      <c r="BH800">
        <f>VLOOKUP($C800,'TIPI Scoring'!$C$1:$AB$1213,24,FALSE)</f>
        <v>4</v>
      </c>
      <c r="BI800">
        <f>VLOOKUP($C800,'TIPI Scoring'!$C$1:$AB$1213,25,FALSE)</f>
        <v>2</v>
      </c>
      <c r="BJ800">
        <f>VLOOKUP($C800,'TIPI Scoring'!$C$1:$AB$1213,26,FALSE)</f>
        <v>5</v>
      </c>
      <c r="BK800" t="s">
        <v>1650</v>
      </c>
      <c r="BL800" t="s">
        <v>1649</v>
      </c>
      <c r="BM800" t="s">
        <v>1649</v>
      </c>
      <c r="BN800" t="s">
        <v>1649</v>
      </c>
      <c r="BO800" t="s">
        <v>1651</v>
      </c>
      <c r="BP800">
        <v>7</v>
      </c>
    </row>
    <row r="801" spans="1:68" x14ac:dyDescent="0.2">
      <c r="A801">
        <v>800</v>
      </c>
      <c r="B801" s="2">
        <v>44098.897881944446</v>
      </c>
      <c r="C801" t="s">
        <v>1019</v>
      </c>
      <c r="D801">
        <v>40</v>
      </c>
      <c r="E801">
        <v>24</v>
      </c>
      <c r="F801">
        <v>2</v>
      </c>
      <c r="G801">
        <v>1</v>
      </c>
      <c r="H801">
        <v>1</v>
      </c>
      <c r="I801">
        <v>0</v>
      </c>
      <c r="J801">
        <v>1</v>
      </c>
      <c r="L801">
        <v>2</v>
      </c>
      <c r="M801">
        <v>30</v>
      </c>
      <c r="N801">
        <v>2</v>
      </c>
      <c r="O801">
        <v>7</v>
      </c>
      <c r="P801">
        <v>1</v>
      </c>
      <c r="Q801">
        <v>7</v>
      </c>
      <c r="R801">
        <v>7</v>
      </c>
      <c r="S801">
        <v>6</v>
      </c>
      <c r="T801">
        <v>3</v>
      </c>
      <c r="U801">
        <v>7</v>
      </c>
      <c r="V801">
        <v>2</v>
      </c>
      <c r="W801">
        <v>5</v>
      </c>
      <c r="X801">
        <v>2</v>
      </c>
      <c r="Y801">
        <v>1990</v>
      </c>
      <c r="Z801">
        <v>2</v>
      </c>
      <c r="AA801">
        <v>12</v>
      </c>
      <c r="AC801" t="s">
        <v>1020</v>
      </c>
      <c r="AE801">
        <v>1</v>
      </c>
      <c r="AF801">
        <v>2</v>
      </c>
      <c r="AG801">
        <v>2</v>
      </c>
      <c r="AH801">
        <v>2</v>
      </c>
      <c r="AJ801">
        <v>1</v>
      </c>
      <c r="AO801">
        <v>5</v>
      </c>
      <c r="AP801">
        <v>1</v>
      </c>
      <c r="AS801">
        <v>1</v>
      </c>
      <c r="AW801">
        <v>1</v>
      </c>
      <c r="BD801">
        <v>1</v>
      </c>
      <c r="BE801" t="s">
        <v>61</v>
      </c>
      <c r="BF801">
        <f>VLOOKUP($C801,'TIPI Scoring'!$C$1:$AB$1213,22,FALSE)</f>
        <v>6</v>
      </c>
      <c r="BG801">
        <f>VLOOKUP($C801,'TIPI Scoring'!$C$1:$AB$1213,23,FALSE)</f>
        <v>7</v>
      </c>
      <c r="BH801">
        <f>VLOOKUP($C801,'TIPI Scoring'!$C$1:$AB$1213,24,FALSE)</f>
        <v>6.5</v>
      </c>
      <c r="BI801">
        <f>VLOOKUP($C801,'TIPI Scoring'!$C$1:$AB$1213,25,FALSE)</f>
        <v>3</v>
      </c>
      <c r="BJ801">
        <f>VLOOKUP($C801,'TIPI Scoring'!$C$1:$AB$1213,26,FALSE)</f>
        <v>6</v>
      </c>
      <c r="BK801" t="s">
        <v>1648</v>
      </c>
      <c r="BL801" t="s">
        <v>1648</v>
      </c>
      <c r="BM801" t="s">
        <v>1650</v>
      </c>
      <c r="BN801" t="s">
        <v>1649</v>
      </c>
      <c r="BO801" t="s">
        <v>1650</v>
      </c>
      <c r="BP801">
        <v>6</v>
      </c>
    </row>
    <row r="802" spans="1:68" x14ac:dyDescent="0.2">
      <c r="A802">
        <v>801</v>
      </c>
      <c r="B802" s="2">
        <v>44098.897962962961</v>
      </c>
      <c r="C802" t="s">
        <v>1021</v>
      </c>
      <c r="D802">
        <v>70</v>
      </c>
      <c r="E802">
        <v>40</v>
      </c>
      <c r="F802">
        <v>2</v>
      </c>
      <c r="G802">
        <v>1</v>
      </c>
      <c r="H802">
        <v>2</v>
      </c>
      <c r="I802">
        <v>0</v>
      </c>
      <c r="J802">
        <v>4</v>
      </c>
      <c r="L802">
        <v>2</v>
      </c>
      <c r="M802">
        <v>8</v>
      </c>
      <c r="N802">
        <v>2</v>
      </c>
      <c r="O802">
        <v>4</v>
      </c>
      <c r="P802">
        <v>2</v>
      </c>
      <c r="Q802">
        <v>6</v>
      </c>
      <c r="R802">
        <v>2</v>
      </c>
      <c r="S802">
        <v>6</v>
      </c>
      <c r="T802">
        <v>5</v>
      </c>
      <c r="U802">
        <v>7</v>
      </c>
      <c r="V802">
        <v>2</v>
      </c>
      <c r="W802">
        <v>5</v>
      </c>
      <c r="X802">
        <v>2</v>
      </c>
      <c r="Y802">
        <v>2012</v>
      </c>
      <c r="Z802">
        <v>2</v>
      </c>
      <c r="AA802">
        <v>11</v>
      </c>
      <c r="AB802" t="s">
        <v>1022</v>
      </c>
      <c r="AE802">
        <v>2</v>
      </c>
      <c r="AF802">
        <v>2</v>
      </c>
      <c r="AG802">
        <v>2</v>
      </c>
      <c r="AH802">
        <v>2</v>
      </c>
      <c r="AN802">
        <v>1</v>
      </c>
      <c r="AO802">
        <v>3</v>
      </c>
      <c r="AP802">
        <v>1</v>
      </c>
      <c r="AT802">
        <v>1</v>
      </c>
      <c r="AX802">
        <v>1</v>
      </c>
      <c r="BA802">
        <v>1</v>
      </c>
      <c r="BE802" t="s">
        <v>61</v>
      </c>
      <c r="BF802">
        <f>VLOOKUP($C802,'TIPI Scoring'!$C$1:$AB$1213,22,FALSE)</f>
        <v>3.5</v>
      </c>
      <c r="BG802">
        <f>VLOOKUP($C802,'TIPI Scoring'!$C$1:$AB$1213,23,FALSE)</f>
        <v>6.5</v>
      </c>
      <c r="BH802">
        <f>VLOOKUP($C802,'TIPI Scoring'!$C$1:$AB$1213,24,FALSE)</f>
        <v>6</v>
      </c>
      <c r="BI802">
        <f>VLOOKUP($C802,'TIPI Scoring'!$C$1:$AB$1213,25,FALSE)</f>
        <v>5.5</v>
      </c>
      <c r="BJ802">
        <f>VLOOKUP($C802,'TIPI Scoring'!$C$1:$AB$1213,26,FALSE)</f>
        <v>6</v>
      </c>
      <c r="BK802" t="s">
        <v>1651</v>
      </c>
      <c r="BL802" t="s">
        <v>1648</v>
      </c>
      <c r="BM802" t="s">
        <v>1650</v>
      </c>
      <c r="BN802" t="s">
        <v>1650</v>
      </c>
      <c r="BO802" t="s">
        <v>1650</v>
      </c>
      <c r="BP802">
        <v>8</v>
      </c>
    </row>
    <row r="803" spans="1:68" x14ac:dyDescent="0.2">
      <c r="A803">
        <v>802</v>
      </c>
      <c r="B803" s="2">
        <v>44098.899340277778</v>
      </c>
      <c r="C803" t="s">
        <v>1023</v>
      </c>
      <c r="D803">
        <v>35</v>
      </c>
      <c r="E803">
        <v>10</v>
      </c>
      <c r="F803">
        <v>1</v>
      </c>
      <c r="G803">
        <v>1</v>
      </c>
      <c r="H803">
        <v>2</v>
      </c>
      <c r="I803">
        <v>1</v>
      </c>
      <c r="J803">
        <v>1</v>
      </c>
      <c r="L803">
        <v>1</v>
      </c>
      <c r="M803">
        <v>4</v>
      </c>
      <c r="N803">
        <v>1</v>
      </c>
      <c r="O803">
        <v>6</v>
      </c>
      <c r="P803">
        <v>5</v>
      </c>
      <c r="Q803">
        <v>7</v>
      </c>
      <c r="R803">
        <v>4</v>
      </c>
      <c r="S803">
        <v>5</v>
      </c>
      <c r="T803">
        <v>6</v>
      </c>
      <c r="U803">
        <v>7</v>
      </c>
      <c r="V803">
        <v>7</v>
      </c>
      <c r="W803">
        <v>6</v>
      </c>
      <c r="X803">
        <v>6</v>
      </c>
      <c r="Y803">
        <v>2000</v>
      </c>
      <c r="Z803">
        <v>1</v>
      </c>
      <c r="AA803">
        <v>1</v>
      </c>
      <c r="AE803">
        <v>1</v>
      </c>
      <c r="AF803">
        <v>1</v>
      </c>
      <c r="AG803">
        <v>1</v>
      </c>
      <c r="AH803">
        <v>1</v>
      </c>
      <c r="AM803">
        <v>1</v>
      </c>
      <c r="AO803">
        <v>6</v>
      </c>
      <c r="AP803">
        <v>1</v>
      </c>
      <c r="AV803">
        <v>1</v>
      </c>
      <c r="AZ803">
        <v>1</v>
      </c>
      <c r="BB803">
        <v>1</v>
      </c>
      <c r="BE803" t="s">
        <v>61</v>
      </c>
      <c r="BF803">
        <f>VLOOKUP($C803,'TIPI Scoring'!$C$1:$AB$1213,22,FALSE)</f>
        <v>4</v>
      </c>
      <c r="BG803">
        <f>VLOOKUP($C803,'TIPI Scoring'!$C$1:$AB$1213,23,FALSE)</f>
        <v>5</v>
      </c>
      <c r="BH803">
        <f>VLOOKUP($C803,'TIPI Scoring'!$C$1:$AB$1213,24,FALSE)</f>
        <v>4</v>
      </c>
      <c r="BI803">
        <f>VLOOKUP($C803,'TIPI Scoring'!$C$1:$AB$1213,25,FALSE)</f>
        <v>5</v>
      </c>
      <c r="BJ803">
        <f>VLOOKUP($C803,'TIPI Scoring'!$C$1:$AB$1213,26,FALSE)</f>
        <v>3.5</v>
      </c>
      <c r="BK803" t="s">
        <v>1651</v>
      </c>
      <c r="BL803" t="s">
        <v>1651</v>
      </c>
      <c r="BM803" t="s">
        <v>1649</v>
      </c>
      <c r="BN803" t="s">
        <v>1650</v>
      </c>
      <c r="BO803" t="s">
        <v>1649</v>
      </c>
      <c r="BP803">
        <v>1</v>
      </c>
    </row>
    <row r="804" spans="1:68" x14ac:dyDescent="0.2">
      <c r="A804">
        <v>803</v>
      </c>
      <c r="B804" s="2">
        <v>44098.917094907411</v>
      </c>
      <c r="C804" t="s">
        <v>1024</v>
      </c>
      <c r="D804">
        <v>25</v>
      </c>
      <c r="E804">
        <v>6</v>
      </c>
      <c r="F804">
        <v>1</v>
      </c>
      <c r="G804">
        <v>1</v>
      </c>
      <c r="H804">
        <v>2</v>
      </c>
      <c r="I804">
        <v>0</v>
      </c>
      <c r="J804">
        <v>1</v>
      </c>
      <c r="L804">
        <v>2</v>
      </c>
      <c r="M804">
        <v>0</v>
      </c>
      <c r="N804">
        <v>2</v>
      </c>
      <c r="O804">
        <v>4</v>
      </c>
      <c r="P804">
        <v>4</v>
      </c>
      <c r="Q804">
        <v>7</v>
      </c>
      <c r="R804">
        <v>7</v>
      </c>
      <c r="S804">
        <v>7</v>
      </c>
      <c r="T804">
        <v>3</v>
      </c>
      <c r="U804">
        <v>7</v>
      </c>
      <c r="V804">
        <v>1</v>
      </c>
      <c r="W804">
        <v>5</v>
      </c>
      <c r="X804">
        <v>1</v>
      </c>
      <c r="Y804">
        <v>2000</v>
      </c>
      <c r="Z804">
        <v>3</v>
      </c>
      <c r="AA804">
        <v>9</v>
      </c>
      <c r="AE804">
        <v>2</v>
      </c>
      <c r="AF804">
        <v>2</v>
      </c>
      <c r="AG804">
        <v>2</v>
      </c>
      <c r="AH804">
        <v>2</v>
      </c>
      <c r="AM804">
        <v>1</v>
      </c>
      <c r="AO804">
        <v>5</v>
      </c>
      <c r="AP804">
        <v>1</v>
      </c>
      <c r="AT804">
        <v>1</v>
      </c>
      <c r="AU804">
        <v>1</v>
      </c>
      <c r="BB804">
        <v>1</v>
      </c>
      <c r="BE804" t="s">
        <v>66</v>
      </c>
      <c r="BF804">
        <f>VLOOKUP($C804,'TIPI Scoring'!$C$1:$AB$1213,22,FALSE)</f>
        <v>4.5</v>
      </c>
      <c r="BG804">
        <f>VLOOKUP($C804,'TIPI Scoring'!$C$1:$AB$1213,23,FALSE)</f>
        <v>5.5</v>
      </c>
      <c r="BH804">
        <f>VLOOKUP($C804,'TIPI Scoring'!$C$1:$AB$1213,24,FALSE)</f>
        <v>7</v>
      </c>
      <c r="BI804">
        <f>VLOOKUP($C804,'TIPI Scoring'!$C$1:$AB$1213,25,FALSE)</f>
        <v>3</v>
      </c>
      <c r="BJ804">
        <f>VLOOKUP($C804,'TIPI Scoring'!$C$1:$AB$1213,26,FALSE)</f>
        <v>7</v>
      </c>
      <c r="BK804" t="s">
        <v>1650</v>
      </c>
      <c r="BL804" t="s">
        <v>1650</v>
      </c>
      <c r="BM804" t="s">
        <v>1648</v>
      </c>
      <c r="BN804" t="s">
        <v>1649</v>
      </c>
      <c r="BO804" t="s">
        <v>1648</v>
      </c>
      <c r="BP804">
        <v>6</v>
      </c>
    </row>
    <row r="805" spans="1:68" x14ac:dyDescent="0.2">
      <c r="A805">
        <v>804</v>
      </c>
      <c r="B805" s="2">
        <v>44098.923981481479</v>
      </c>
      <c r="C805" t="s">
        <v>1025</v>
      </c>
      <c r="D805">
        <v>30</v>
      </c>
      <c r="E805">
        <v>43</v>
      </c>
      <c r="F805">
        <v>1</v>
      </c>
      <c r="G805">
        <v>1</v>
      </c>
      <c r="H805">
        <v>1</v>
      </c>
      <c r="I805">
        <v>0</v>
      </c>
      <c r="J805">
        <v>1</v>
      </c>
      <c r="L805">
        <v>1</v>
      </c>
      <c r="M805">
        <v>0</v>
      </c>
      <c r="N805">
        <v>1</v>
      </c>
      <c r="O805">
        <v>7</v>
      </c>
      <c r="P805">
        <v>7</v>
      </c>
      <c r="Q805">
        <v>7</v>
      </c>
      <c r="R805">
        <v>7</v>
      </c>
      <c r="S805">
        <v>7</v>
      </c>
      <c r="T805">
        <v>7</v>
      </c>
      <c r="U805">
        <v>7</v>
      </c>
      <c r="V805">
        <v>7</v>
      </c>
      <c r="W805">
        <v>6</v>
      </c>
      <c r="X805">
        <v>7</v>
      </c>
      <c r="Y805">
        <v>2019</v>
      </c>
      <c r="Z805">
        <v>1</v>
      </c>
      <c r="AA805">
        <v>5</v>
      </c>
      <c r="AE805">
        <v>1</v>
      </c>
      <c r="AF805">
        <v>1</v>
      </c>
      <c r="AG805">
        <v>1</v>
      </c>
      <c r="AH805">
        <v>1</v>
      </c>
      <c r="AJ805">
        <v>1</v>
      </c>
      <c r="AO805">
        <v>5</v>
      </c>
      <c r="AR805">
        <v>1</v>
      </c>
      <c r="BB805">
        <v>1</v>
      </c>
      <c r="BE805" t="s">
        <v>61</v>
      </c>
      <c r="BF805">
        <f>VLOOKUP($C805,'TIPI Scoring'!$C$1:$AB$1213,22,FALSE)</f>
        <v>4</v>
      </c>
      <c r="BG805">
        <f>VLOOKUP($C805,'TIPI Scoring'!$C$1:$AB$1213,23,FALSE)</f>
        <v>4</v>
      </c>
      <c r="BH805">
        <f>VLOOKUP($C805,'TIPI Scoring'!$C$1:$AB$1213,24,FALSE)</f>
        <v>4</v>
      </c>
      <c r="BI805">
        <f>VLOOKUP($C805,'TIPI Scoring'!$C$1:$AB$1213,25,FALSE)</f>
        <v>3.5</v>
      </c>
      <c r="BJ805">
        <f>VLOOKUP($C805,'TIPI Scoring'!$C$1:$AB$1213,26,FALSE)</f>
        <v>4</v>
      </c>
      <c r="BK805" t="s">
        <v>1651</v>
      </c>
      <c r="BL805" t="s">
        <v>1649</v>
      </c>
      <c r="BM805" t="s">
        <v>1649</v>
      </c>
      <c r="BN805" t="s">
        <v>1651</v>
      </c>
      <c r="BO805" t="s">
        <v>1649</v>
      </c>
      <c r="BP805">
        <v>1</v>
      </c>
    </row>
    <row r="806" spans="1:68" x14ac:dyDescent="0.2">
      <c r="A806">
        <v>805</v>
      </c>
      <c r="B806" s="2">
        <v>44098.924386574072</v>
      </c>
      <c r="C806" t="s">
        <v>1026</v>
      </c>
      <c r="D806">
        <v>29</v>
      </c>
      <c r="E806">
        <v>22</v>
      </c>
      <c r="F806">
        <v>2</v>
      </c>
      <c r="G806">
        <v>1</v>
      </c>
      <c r="H806">
        <v>2</v>
      </c>
      <c r="I806">
        <v>0</v>
      </c>
      <c r="J806">
        <v>1</v>
      </c>
      <c r="L806">
        <v>2</v>
      </c>
      <c r="M806">
        <v>1</v>
      </c>
      <c r="N806">
        <v>2</v>
      </c>
      <c r="O806">
        <v>3</v>
      </c>
      <c r="P806">
        <v>1</v>
      </c>
      <c r="Q806">
        <v>5</v>
      </c>
      <c r="R806">
        <v>2</v>
      </c>
      <c r="S806">
        <v>6</v>
      </c>
      <c r="T806">
        <v>5</v>
      </c>
      <c r="U806">
        <v>2</v>
      </c>
      <c r="V806">
        <v>1</v>
      </c>
      <c r="W806">
        <v>6</v>
      </c>
      <c r="X806">
        <v>1</v>
      </c>
      <c r="Y806">
        <v>2019</v>
      </c>
      <c r="Z806">
        <v>3</v>
      </c>
      <c r="AA806">
        <v>3</v>
      </c>
      <c r="AE806">
        <v>2</v>
      </c>
      <c r="AF806">
        <v>2</v>
      </c>
      <c r="AG806">
        <v>2</v>
      </c>
      <c r="AH806">
        <v>2</v>
      </c>
      <c r="AJ806">
        <v>1</v>
      </c>
      <c r="AO806">
        <v>3</v>
      </c>
      <c r="AT806">
        <v>1</v>
      </c>
      <c r="BA806">
        <v>1</v>
      </c>
      <c r="BE806" t="s">
        <v>63</v>
      </c>
      <c r="BF806">
        <f>VLOOKUP($C806,'TIPI Scoring'!$C$1:$AB$1213,22,FALSE)</f>
        <v>3</v>
      </c>
      <c r="BG806">
        <f>VLOOKUP($C806,'TIPI Scoring'!$C$1:$AB$1213,23,FALSE)</f>
        <v>4.5</v>
      </c>
      <c r="BH806">
        <f>VLOOKUP($C806,'TIPI Scoring'!$C$1:$AB$1213,24,FALSE)</f>
        <v>6</v>
      </c>
      <c r="BI806">
        <f>VLOOKUP($C806,'TIPI Scoring'!$C$1:$AB$1213,25,FALSE)</f>
        <v>6</v>
      </c>
      <c r="BJ806">
        <f>VLOOKUP($C806,'TIPI Scoring'!$C$1:$AB$1213,26,FALSE)</f>
        <v>6.5</v>
      </c>
      <c r="BK806" t="s">
        <v>1651</v>
      </c>
      <c r="BL806" t="s">
        <v>1651</v>
      </c>
      <c r="BM806" t="s">
        <v>1650</v>
      </c>
      <c r="BN806" t="s">
        <v>1650</v>
      </c>
      <c r="BO806" t="s">
        <v>1648</v>
      </c>
      <c r="BP806">
        <v>3</v>
      </c>
    </row>
    <row r="807" spans="1:68" x14ac:dyDescent="0.2">
      <c r="A807">
        <v>806</v>
      </c>
      <c r="B807" s="2">
        <v>44098.934641203705</v>
      </c>
      <c r="C807" t="s">
        <v>1027</v>
      </c>
      <c r="D807">
        <v>25</v>
      </c>
      <c r="E807">
        <v>33</v>
      </c>
      <c r="F807">
        <v>1</v>
      </c>
      <c r="G807">
        <v>1</v>
      </c>
      <c r="H807">
        <v>1</v>
      </c>
      <c r="I807">
        <v>1</v>
      </c>
      <c r="J807">
        <v>1</v>
      </c>
      <c r="L807">
        <v>1</v>
      </c>
      <c r="M807">
        <v>3</v>
      </c>
      <c r="N807">
        <v>1</v>
      </c>
      <c r="O807">
        <v>5</v>
      </c>
      <c r="P807">
        <v>6</v>
      </c>
      <c r="Q807">
        <v>5</v>
      </c>
      <c r="R807">
        <v>5</v>
      </c>
      <c r="S807">
        <v>7</v>
      </c>
      <c r="T807">
        <v>6</v>
      </c>
      <c r="U807">
        <v>5</v>
      </c>
      <c r="V807">
        <v>5</v>
      </c>
      <c r="W807">
        <v>6</v>
      </c>
      <c r="X807">
        <v>7</v>
      </c>
      <c r="Y807">
        <v>2019</v>
      </c>
      <c r="Z807">
        <v>1</v>
      </c>
      <c r="AA807">
        <v>5</v>
      </c>
      <c r="AE807">
        <v>1</v>
      </c>
      <c r="AF807">
        <v>1</v>
      </c>
      <c r="AG807">
        <v>1</v>
      </c>
      <c r="AH807">
        <v>1</v>
      </c>
      <c r="AK807">
        <v>1</v>
      </c>
      <c r="AO807">
        <v>2</v>
      </c>
      <c r="AQ807">
        <v>1</v>
      </c>
      <c r="BB807">
        <v>1</v>
      </c>
      <c r="BE807" t="s">
        <v>61</v>
      </c>
      <c r="BF807">
        <f>VLOOKUP($C807,'TIPI Scoring'!$C$1:$AB$1213,22,FALSE)</f>
        <v>3.5</v>
      </c>
      <c r="BG807">
        <f>VLOOKUP($C807,'TIPI Scoring'!$C$1:$AB$1213,23,FALSE)</f>
        <v>3.5</v>
      </c>
      <c r="BH807">
        <f>VLOOKUP($C807,'TIPI Scoring'!$C$1:$AB$1213,24,FALSE)</f>
        <v>4</v>
      </c>
      <c r="BI807">
        <f>VLOOKUP($C807,'TIPI Scoring'!$C$1:$AB$1213,25,FALSE)</f>
        <v>4.5</v>
      </c>
      <c r="BJ807">
        <f>VLOOKUP($C807,'TIPI Scoring'!$C$1:$AB$1213,26,FALSE)</f>
        <v>4</v>
      </c>
      <c r="BK807" t="s">
        <v>1651</v>
      </c>
      <c r="BL807" t="s">
        <v>1649</v>
      </c>
      <c r="BM807" t="s">
        <v>1649</v>
      </c>
      <c r="BN807" t="s">
        <v>1651</v>
      </c>
      <c r="BO807" t="s">
        <v>1649</v>
      </c>
      <c r="BP807">
        <v>1</v>
      </c>
    </row>
    <row r="808" spans="1:68" x14ac:dyDescent="0.2">
      <c r="A808">
        <v>807</v>
      </c>
      <c r="B808" s="2">
        <v>44098.938634259262</v>
      </c>
      <c r="C808" t="s">
        <v>1028</v>
      </c>
      <c r="D808">
        <v>18</v>
      </c>
      <c r="E808">
        <v>17</v>
      </c>
      <c r="F808">
        <v>1</v>
      </c>
      <c r="G808">
        <v>1</v>
      </c>
      <c r="H808">
        <v>2</v>
      </c>
      <c r="I808">
        <v>2</v>
      </c>
      <c r="J808">
        <v>1</v>
      </c>
      <c r="L808">
        <v>1</v>
      </c>
      <c r="M808">
        <v>15</v>
      </c>
      <c r="N808">
        <v>2</v>
      </c>
      <c r="O808">
        <v>1</v>
      </c>
      <c r="P808">
        <v>5</v>
      </c>
      <c r="Q808">
        <v>7</v>
      </c>
      <c r="R808">
        <v>2</v>
      </c>
      <c r="S808">
        <v>5</v>
      </c>
      <c r="T808">
        <v>6</v>
      </c>
      <c r="U808">
        <v>7</v>
      </c>
      <c r="V808">
        <v>1</v>
      </c>
      <c r="W808">
        <v>7</v>
      </c>
      <c r="X808">
        <v>5</v>
      </c>
      <c r="Y808">
        <v>2000</v>
      </c>
      <c r="Z808">
        <v>1</v>
      </c>
      <c r="AA808">
        <v>3</v>
      </c>
      <c r="AE808">
        <v>2</v>
      </c>
      <c r="AF808">
        <v>2</v>
      </c>
      <c r="AG808">
        <v>1</v>
      </c>
      <c r="AH808">
        <v>2</v>
      </c>
      <c r="AJ808">
        <v>1</v>
      </c>
      <c r="AO808">
        <v>4</v>
      </c>
      <c r="AP808">
        <v>1</v>
      </c>
      <c r="AU808">
        <v>1</v>
      </c>
      <c r="AX808">
        <v>1</v>
      </c>
      <c r="AZ808">
        <v>1</v>
      </c>
      <c r="BE808" t="s">
        <v>61</v>
      </c>
      <c r="BF808">
        <f>VLOOKUP($C808,'TIPI Scoring'!$C$1:$AB$1213,22,FALSE)</f>
        <v>1.5</v>
      </c>
      <c r="BG808">
        <f>VLOOKUP($C808,'TIPI Scoring'!$C$1:$AB$1213,23,FALSE)</f>
        <v>5</v>
      </c>
      <c r="BH808">
        <f>VLOOKUP($C808,'TIPI Scoring'!$C$1:$AB$1213,24,FALSE)</f>
        <v>7</v>
      </c>
      <c r="BI808">
        <f>VLOOKUP($C808,'TIPI Scoring'!$C$1:$AB$1213,25,FALSE)</f>
        <v>6.5</v>
      </c>
      <c r="BJ808">
        <f>VLOOKUP($C808,'TIPI Scoring'!$C$1:$AB$1213,26,FALSE)</f>
        <v>4</v>
      </c>
      <c r="BK808" t="s">
        <v>1649</v>
      </c>
      <c r="BL808" t="s">
        <v>1651</v>
      </c>
      <c r="BM808" t="s">
        <v>1648</v>
      </c>
      <c r="BN808" t="s">
        <v>1648</v>
      </c>
      <c r="BO808" t="s">
        <v>1649</v>
      </c>
      <c r="BP808">
        <v>2</v>
      </c>
    </row>
    <row r="809" spans="1:68" x14ac:dyDescent="0.2">
      <c r="A809">
        <v>808</v>
      </c>
      <c r="B809" s="2">
        <v>44098.958738425928</v>
      </c>
      <c r="C809" t="s">
        <v>1029</v>
      </c>
      <c r="D809">
        <v>23</v>
      </c>
      <c r="E809">
        <v>25</v>
      </c>
      <c r="F809">
        <v>1</v>
      </c>
      <c r="G809">
        <v>1</v>
      </c>
      <c r="H809">
        <v>1</v>
      </c>
      <c r="I809">
        <v>2</v>
      </c>
      <c r="J809">
        <v>5</v>
      </c>
      <c r="K809" t="s">
        <v>807</v>
      </c>
      <c r="L809">
        <v>1</v>
      </c>
      <c r="M809">
        <v>2</v>
      </c>
      <c r="N809">
        <v>1</v>
      </c>
      <c r="O809">
        <v>6</v>
      </c>
      <c r="P809">
        <v>6</v>
      </c>
      <c r="Q809">
        <v>5</v>
      </c>
      <c r="R809">
        <v>3</v>
      </c>
      <c r="S809">
        <v>5</v>
      </c>
      <c r="T809">
        <v>5</v>
      </c>
      <c r="U809">
        <v>4</v>
      </c>
      <c r="V809">
        <v>3</v>
      </c>
      <c r="W809">
        <v>6</v>
      </c>
      <c r="X809">
        <v>5</v>
      </c>
      <c r="Y809">
        <v>2019</v>
      </c>
      <c r="Z809">
        <v>1</v>
      </c>
      <c r="AA809">
        <v>1</v>
      </c>
      <c r="AE809">
        <v>2</v>
      </c>
      <c r="AF809">
        <v>1</v>
      </c>
      <c r="AG809">
        <v>1</v>
      </c>
      <c r="AH809">
        <v>2</v>
      </c>
      <c r="AN809">
        <v>1</v>
      </c>
      <c r="AO809">
        <v>3</v>
      </c>
      <c r="AR809">
        <v>1</v>
      </c>
      <c r="AU809">
        <v>1</v>
      </c>
      <c r="AW809">
        <v>1</v>
      </c>
      <c r="AZ809">
        <v>1</v>
      </c>
      <c r="BB809">
        <v>1</v>
      </c>
      <c r="BE809" t="s">
        <v>63</v>
      </c>
      <c r="BF809">
        <f>VLOOKUP($C809,'TIPI Scoring'!$C$1:$AB$1213,22,FALSE)</f>
        <v>4.5</v>
      </c>
      <c r="BG809">
        <f>VLOOKUP($C809,'TIPI Scoring'!$C$1:$AB$1213,23,FALSE)</f>
        <v>3</v>
      </c>
      <c r="BH809">
        <f>VLOOKUP($C809,'TIPI Scoring'!$C$1:$AB$1213,24,FALSE)</f>
        <v>5</v>
      </c>
      <c r="BI809">
        <f>VLOOKUP($C809,'TIPI Scoring'!$C$1:$AB$1213,25,FALSE)</f>
        <v>5.5</v>
      </c>
      <c r="BJ809">
        <f>VLOOKUP($C809,'TIPI Scoring'!$C$1:$AB$1213,26,FALSE)</f>
        <v>4</v>
      </c>
      <c r="BK809" t="s">
        <v>1650</v>
      </c>
      <c r="BL809" t="s">
        <v>1649</v>
      </c>
      <c r="BM809" t="s">
        <v>1651</v>
      </c>
      <c r="BN809" t="s">
        <v>1650</v>
      </c>
      <c r="BO809" t="s">
        <v>1649</v>
      </c>
      <c r="BP809">
        <v>1</v>
      </c>
    </row>
    <row r="810" spans="1:68" x14ac:dyDescent="0.2">
      <c r="A810">
        <v>809</v>
      </c>
      <c r="B810" s="2">
        <v>44098.958993055552</v>
      </c>
      <c r="C810" t="s">
        <v>1030</v>
      </c>
      <c r="D810">
        <v>61</v>
      </c>
      <c r="E810">
        <v>5</v>
      </c>
      <c r="F810">
        <v>1</v>
      </c>
      <c r="G810">
        <v>1</v>
      </c>
      <c r="H810">
        <v>2</v>
      </c>
      <c r="I810">
        <v>0</v>
      </c>
      <c r="J810">
        <v>4</v>
      </c>
      <c r="L810">
        <v>2</v>
      </c>
      <c r="M810">
        <v>24</v>
      </c>
      <c r="N810">
        <v>2</v>
      </c>
      <c r="O810">
        <v>7</v>
      </c>
      <c r="P810">
        <v>1</v>
      </c>
      <c r="Q810">
        <v>7</v>
      </c>
      <c r="R810">
        <v>1</v>
      </c>
      <c r="S810">
        <v>7</v>
      </c>
      <c r="T810">
        <v>1</v>
      </c>
      <c r="U810">
        <v>7</v>
      </c>
      <c r="V810">
        <v>1</v>
      </c>
      <c r="W810">
        <v>7</v>
      </c>
      <c r="X810">
        <v>1</v>
      </c>
      <c r="Y810">
        <v>2011</v>
      </c>
      <c r="Z810">
        <v>3</v>
      </c>
      <c r="AA810">
        <v>13</v>
      </c>
      <c r="AD810" t="s">
        <v>1031</v>
      </c>
      <c r="AE810">
        <v>2</v>
      </c>
      <c r="AF810">
        <v>3</v>
      </c>
      <c r="AG810">
        <v>3</v>
      </c>
      <c r="AH810">
        <v>3</v>
      </c>
      <c r="AN810">
        <v>1</v>
      </c>
      <c r="AO810">
        <v>2</v>
      </c>
      <c r="AW810">
        <v>1</v>
      </c>
      <c r="AX810">
        <v>1</v>
      </c>
      <c r="AY810">
        <v>1</v>
      </c>
      <c r="BD810">
        <v>1</v>
      </c>
      <c r="BE810" t="s">
        <v>66</v>
      </c>
      <c r="BF810">
        <f>VLOOKUP($C810,'TIPI Scoring'!$C$1:$AB$1213,22,FALSE)</f>
        <v>7</v>
      </c>
      <c r="BG810">
        <f>VLOOKUP($C810,'TIPI Scoring'!$C$1:$AB$1213,23,FALSE)</f>
        <v>7</v>
      </c>
      <c r="BH810">
        <f>VLOOKUP($C810,'TIPI Scoring'!$C$1:$AB$1213,24,FALSE)</f>
        <v>7</v>
      </c>
      <c r="BI810">
        <f>VLOOKUP($C810,'TIPI Scoring'!$C$1:$AB$1213,25,FALSE)</f>
        <v>7</v>
      </c>
      <c r="BJ810">
        <f>VLOOKUP($C810,'TIPI Scoring'!$C$1:$AB$1213,26,FALSE)</f>
        <v>7</v>
      </c>
      <c r="BK810" t="s">
        <v>1648</v>
      </c>
      <c r="BL810" t="s">
        <v>1648</v>
      </c>
      <c r="BM810" t="s">
        <v>1648</v>
      </c>
      <c r="BN810" t="s">
        <v>1648</v>
      </c>
      <c r="BO810" t="s">
        <v>1648</v>
      </c>
      <c r="BP810">
        <v>4</v>
      </c>
    </row>
    <row r="811" spans="1:68" x14ac:dyDescent="0.2">
      <c r="A811">
        <v>810</v>
      </c>
      <c r="B811" s="2">
        <v>44098.960694444446</v>
      </c>
      <c r="C811" t="s">
        <v>1032</v>
      </c>
      <c r="D811">
        <v>39</v>
      </c>
      <c r="E811">
        <v>13</v>
      </c>
      <c r="F811">
        <v>1</v>
      </c>
      <c r="G811">
        <v>1</v>
      </c>
      <c r="H811">
        <v>2</v>
      </c>
      <c r="I811">
        <v>3</v>
      </c>
      <c r="J811">
        <v>1</v>
      </c>
      <c r="L811">
        <v>1</v>
      </c>
      <c r="M811">
        <v>10</v>
      </c>
      <c r="N811">
        <v>2</v>
      </c>
      <c r="O811">
        <v>7</v>
      </c>
      <c r="P811">
        <v>3</v>
      </c>
      <c r="Q811">
        <v>6</v>
      </c>
      <c r="R811">
        <v>3</v>
      </c>
      <c r="S811">
        <v>6</v>
      </c>
      <c r="T811">
        <v>6</v>
      </c>
      <c r="U811">
        <v>7</v>
      </c>
      <c r="V811">
        <v>2</v>
      </c>
      <c r="W811">
        <v>5</v>
      </c>
      <c r="X811">
        <v>3</v>
      </c>
      <c r="Y811">
        <v>2015</v>
      </c>
      <c r="Z811">
        <v>3</v>
      </c>
      <c r="AA811">
        <v>7</v>
      </c>
      <c r="AE811">
        <v>3</v>
      </c>
      <c r="AF811">
        <v>2</v>
      </c>
      <c r="AG811">
        <v>2</v>
      </c>
      <c r="AH811">
        <v>3</v>
      </c>
      <c r="AI811">
        <v>1</v>
      </c>
      <c r="AM811">
        <v>1</v>
      </c>
      <c r="AO811">
        <v>3</v>
      </c>
      <c r="AY811">
        <v>1</v>
      </c>
      <c r="AZ811">
        <v>1</v>
      </c>
      <c r="BA811">
        <v>1</v>
      </c>
      <c r="BC811">
        <v>1</v>
      </c>
      <c r="BE811" t="s">
        <v>63</v>
      </c>
      <c r="BF811">
        <f>VLOOKUP($C811,'TIPI Scoring'!$C$1:$AB$1213,22,FALSE)</f>
        <v>4.5</v>
      </c>
      <c r="BG811">
        <f>VLOOKUP($C811,'TIPI Scoring'!$C$1:$AB$1213,23,FALSE)</f>
        <v>6</v>
      </c>
      <c r="BH811">
        <f>VLOOKUP($C811,'TIPI Scoring'!$C$1:$AB$1213,24,FALSE)</f>
        <v>6</v>
      </c>
      <c r="BI811">
        <f>VLOOKUP($C811,'TIPI Scoring'!$C$1:$AB$1213,25,FALSE)</f>
        <v>5</v>
      </c>
      <c r="BJ811">
        <f>VLOOKUP($C811,'TIPI Scoring'!$C$1:$AB$1213,26,FALSE)</f>
        <v>5.5</v>
      </c>
      <c r="BK811" t="s">
        <v>1650</v>
      </c>
      <c r="BL811" t="s">
        <v>1650</v>
      </c>
      <c r="BM811" t="s">
        <v>1650</v>
      </c>
      <c r="BN811" t="s">
        <v>1650</v>
      </c>
      <c r="BO811" t="s">
        <v>1650</v>
      </c>
      <c r="BP811">
        <v>6</v>
      </c>
    </row>
    <row r="812" spans="1:68" x14ac:dyDescent="0.2">
      <c r="A812">
        <v>811</v>
      </c>
      <c r="B812" s="2">
        <v>44098.965196759258</v>
      </c>
      <c r="C812" t="s">
        <v>1033</v>
      </c>
      <c r="D812">
        <v>45</v>
      </c>
      <c r="E812">
        <v>38</v>
      </c>
      <c r="F812">
        <v>1</v>
      </c>
      <c r="G812">
        <v>1</v>
      </c>
      <c r="H812">
        <v>2</v>
      </c>
      <c r="I812">
        <v>2</v>
      </c>
      <c r="J812">
        <v>1</v>
      </c>
      <c r="L812">
        <v>2</v>
      </c>
      <c r="M812">
        <v>10</v>
      </c>
      <c r="N812">
        <v>2</v>
      </c>
      <c r="O812">
        <v>5</v>
      </c>
      <c r="P812">
        <v>5</v>
      </c>
      <c r="Q812">
        <v>7</v>
      </c>
      <c r="R812">
        <v>1</v>
      </c>
      <c r="S812">
        <v>7</v>
      </c>
      <c r="T812">
        <v>5</v>
      </c>
      <c r="U812">
        <v>7</v>
      </c>
      <c r="V812">
        <v>1</v>
      </c>
      <c r="W812">
        <v>6</v>
      </c>
      <c r="X812">
        <v>5</v>
      </c>
      <c r="Y812">
        <v>2010</v>
      </c>
      <c r="Z812">
        <v>2</v>
      </c>
      <c r="AA812">
        <v>1</v>
      </c>
      <c r="AE812">
        <v>2</v>
      </c>
      <c r="AF812">
        <v>2</v>
      </c>
      <c r="AG812">
        <v>2</v>
      </c>
      <c r="AH812">
        <v>2</v>
      </c>
      <c r="AN812">
        <v>1</v>
      </c>
      <c r="AO812">
        <v>5</v>
      </c>
      <c r="AR812">
        <v>1</v>
      </c>
      <c r="AU812">
        <v>1</v>
      </c>
      <c r="AX812">
        <v>1</v>
      </c>
      <c r="BA812">
        <v>1</v>
      </c>
      <c r="BE812" t="s">
        <v>58</v>
      </c>
      <c r="BF812">
        <f>VLOOKUP($C812,'TIPI Scoring'!$C$1:$AB$1213,22,FALSE)</f>
        <v>4</v>
      </c>
      <c r="BG812">
        <f>VLOOKUP($C812,'TIPI Scoring'!$C$1:$AB$1213,23,FALSE)</f>
        <v>5</v>
      </c>
      <c r="BH812">
        <f>VLOOKUP($C812,'TIPI Scoring'!$C$1:$AB$1213,24,FALSE)</f>
        <v>7</v>
      </c>
      <c r="BI812">
        <f>VLOOKUP($C812,'TIPI Scoring'!$C$1:$AB$1213,25,FALSE)</f>
        <v>6.5</v>
      </c>
      <c r="BJ812">
        <f>VLOOKUP($C812,'TIPI Scoring'!$C$1:$AB$1213,26,FALSE)</f>
        <v>5</v>
      </c>
      <c r="BK812" t="s">
        <v>1651</v>
      </c>
      <c r="BL812" t="s">
        <v>1651</v>
      </c>
      <c r="BM812" t="s">
        <v>1648</v>
      </c>
      <c r="BN812" t="s">
        <v>1648</v>
      </c>
      <c r="BO812" t="s">
        <v>1651</v>
      </c>
      <c r="BP812">
        <v>2</v>
      </c>
    </row>
    <row r="813" spans="1:68" x14ac:dyDescent="0.2">
      <c r="A813">
        <v>812</v>
      </c>
      <c r="B813" s="2">
        <v>44099.007175925923</v>
      </c>
      <c r="C813" t="s">
        <v>1034</v>
      </c>
      <c r="D813">
        <v>25</v>
      </c>
      <c r="E813">
        <v>32</v>
      </c>
      <c r="F813">
        <v>1</v>
      </c>
      <c r="G813">
        <v>1</v>
      </c>
      <c r="H813">
        <v>2</v>
      </c>
      <c r="I813">
        <v>0</v>
      </c>
      <c r="J813">
        <v>1</v>
      </c>
      <c r="L813">
        <v>2</v>
      </c>
      <c r="M813">
        <v>1</v>
      </c>
      <c r="N813">
        <v>2</v>
      </c>
      <c r="O813">
        <v>3</v>
      </c>
      <c r="P813">
        <v>3</v>
      </c>
      <c r="Q813">
        <v>6</v>
      </c>
      <c r="R813">
        <v>5</v>
      </c>
      <c r="S813">
        <v>5</v>
      </c>
      <c r="T813">
        <v>7</v>
      </c>
      <c r="U813">
        <v>5</v>
      </c>
      <c r="V813">
        <v>3</v>
      </c>
      <c r="W813">
        <v>5</v>
      </c>
      <c r="X813">
        <v>3</v>
      </c>
      <c r="Y813">
        <v>2020</v>
      </c>
      <c r="Z813">
        <v>2</v>
      </c>
      <c r="AA813">
        <v>12</v>
      </c>
      <c r="AC813" t="s">
        <v>1035</v>
      </c>
      <c r="AE813">
        <v>2</v>
      </c>
      <c r="AF813">
        <v>2</v>
      </c>
      <c r="AG813">
        <v>2</v>
      </c>
      <c r="AH813">
        <v>2</v>
      </c>
      <c r="AI813">
        <v>1</v>
      </c>
      <c r="AO813">
        <v>4</v>
      </c>
      <c r="AP813">
        <v>1</v>
      </c>
      <c r="AW813">
        <v>1</v>
      </c>
      <c r="AX813">
        <v>1</v>
      </c>
      <c r="BD813">
        <v>1</v>
      </c>
      <c r="BE813" t="s">
        <v>58</v>
      </c>
      <c r="BF813">
        <f>VLOOKUP($C813,'TIPI Scoring'!$C$1:$AB$1213,22,FALSE)</f>
        <v>2</v>
      </c>
      <c r="BG813">
        <f>VLOOKUP($C813,'TIPI Scoring'!$C$1:$AB$1213,23,FALSE)</f>
        <v>5</v>
      </c>
      <c r="BH813">
        <f>VLOOKUP($C813,'TIPI Scoring'!$C$1:$AB$1213,24,FALSE)</f>
        <v>5.5</v>
      </c>
      <c r="BI813">
        <f>VLOOKUP($C813,'TIPI Scoring'!$C$1:$AB$1213,25,FALSE)</f>
        <v>4</v>
      </c>
      <c r="BJ813">
        <f>VLOOKUP($C813,'TIPI Scoring'!$C$1:$AB$1213,26,FALSE)</f>
        <v>5</v>
      </c>
      <c r="BK813" t="s">
        <v>1649</v>
      </c>
      <c r="BL813" t="s">
        <v>1651</v>
      </c>
      <c r="BM813" t="s">
        <v>1650</v>
      </c>
      <c r="BN813" t="s">
        <v>1651</v>
      </c>
      <c r="BO813" t="s">
        <v>1651</v>
      </c>
      <c r="BP813">
        <v>5</v>
      </c>
    </row>
    <row r="814" spans="1:68" x14ac:dyDescent="0.2">
      <c r="A814">
        <v>813</v>
      </c>
      <c r="B814" s="2">
        <v>44099.022905092592</v>
      </c>
      <c r="C814" t="s">
        <v>1036</v>
      </c>
      <c r="D814">
        <v>36</v>
      </c>
      <c r="E814">
        <v>38</v>
      </c>
      <c r="F814">
        <v>2</v>
      </c>
      <c r="G814">
        <v>1</v>
      </c>
      <c r="H814">
        <v>2</v>
      </c>
      <c r="I814">
        <v>0</v>
      </c>
      <c r="J814">
        <v>1</v>
      </c>
      <c r="L814">
        <v>1</v>
      </c>
      <c r="M814">
        <v>9</v>
      </c>
      <c r="N814">
        <v>2</v>
      </c>
      <c r="O814">
        <v>3</v>
      </c>
      <c r="P814">
        <v>4</v>
      </c>
      <c r="Q814">
        <v>6</v>
      </c>
      <c r="R814">
        <v>5</v>
      </c>
      <c r="S814">
        <v>3</v>
      </c>
      <c r="T814">
        <v>4</v>
      </c>
      <c r="U814">
        <v>5</v>
      </c>
      <c r="V814">
        <v>4</v>
      </c>
      <c r="W814">
        <v>3</v>
      </c>
      <c r="X814">
        <v>5</v>
      </c>
      <c r="Y814">
        <v>2020</v>
      </c>
      <c r="Z814">
        <v>3</v>
      </c>
      <c r="AA814">
        <v>5</v>
      </c>
      <c r="AE814">
        <v>2</v>
      </c>
      <c r="AF814">
        <v>2</v>
      </c>
      <c r="AG814">
        <v>2</v>
      </c>
      <c r="AH814">
        <v>2</v>
      </c>
      <c r="AJ814">
        <v>1</v>
      </c>
      <c r="AO814">
        <v>1</v>
      </c>
      <c r="AP814">
        <v>1</v>
      </c>
      <c r="AS814">
        <v>1</v>
      </c>
      <c r="AT814">
        <v>1</v>
      </c>
      <c r="BD814">
        <v>1</v>
      </c>
      <c r="BE814" t="s">
        <v>58</v>
      </c>
      <c r="BF814">
        <f>VLOOKUP($C814,'TIPI Scoring'!$C$1:$AB$1213,22,FALSE)</f>
        <v>3.5</v>
      </c>
      <c r="BG814">
        <f>VLOOKUP($C814,'TIPI Scoring'!$C$1:$AB$1213,23,FALSE)</f>
        <v>4.5</v>
      </c>
      <c r="BH814">
        <f>VLOOKUP($C814,'TIPI Scoring'!$C$1:$AB$1213,24,FALSE)</f>
        <v>5</v>
      </c>
      <c r="BI814">
        <f>VLOOKUP($C814,'TIPI Scoring'!$C$1:$AB$1213,25,FALSE)</f>
        <v>3</v>
      </c>
      <c r="BJ814">
        <f>VLOOKUP($C814,'TIPI Scoring'!$C$1:$AB$1213,26,FALSE)</f>
        <v>3</v>
      </c>
      <c r="BK814" t="s">
        <v>1651</v>
      </c>
      <c r="BL814" t="s">
        <v>1651</v>
      </c>
      <c r="BM814" t="s">
        <v>1651</v>
      </c>
      <c r="BN814" t="s">
        <v>1649</v>
      </c>
      <c r="BO814" t="s">
        <v>1649</v>
      </c>
      <c r="BP814">
        <v>1</v>
      </c>
    </row>
    <row r="815" spans="1:68" x14ac:dyDescent="0.2">
      <c r="A815">
        <v>814</v>
      </c>
      <c r="B815" s="2">
        <v>44099.032708333332</v>
      </c>
      <c r="C815" t="s">
        <v>1037</v>
      </c>
      <c r="D815">
        <v>43</v>
      </c>
      <c r="E815">
        <v>28</v>
      </c>
      <c r="F815">
        <v>2</v>
      </c>
      <c r="G815">
        <v>1</v>
      </c>
      <c r="H815">
        <v>6</v>
      </c>
      <c r="I815">
        <v>2</v>
      </c>
      <c r="J815">
        <v>2</v>
      </c>
      <c r="L815">
        <v>1</v>
      </c>
      <c r="M815">
        <v>2</v>
      </c>
      <c r="N815">
        <v>2</v>
      </c>
      <c r="O815">
        <v>5</v>
      </c>
      <c r="P815">
        <v>2</v>
      </c>
      <c r="Q815">
        <v>6</v>
      </c>
      <c r="R815">
        <v>1</v>
      </c>
      <c r="S815">
        <v>6</v>
      </c>
      <c r="T815">
        <v>4</v>
      </c>
      <c r="U815">
        <v>6</v>
      </c>
      <c r="V815">
        <v>3</v>
      </c>
      <c r="W815">
        <v>5</v>
      </c>
      <c r="X815">
        <v>3</v>
      </c>
      <c r="Y815">
        <v>2018</v>
      </c>
      <c r="Z815">
        <v>1</v>
      </c>
      <c r="AA815">
        <v>3</v>
      </c>
      <c r="AE815">
        <v>2</v>
      </c>
      <c r="AF815">
        <v>1</v>
      </c>
      <c r="AG815">
        <v>2</v>
      </c>
      <c r="AH815">
        <v>2</v>
      </c>
      <c r="AI815">
        <v>1</v>
      </c>
      <c r="AJ815">
        <v>1</v>
      </c>
      <c r="AM815">
        <v>1</v>
      </c>
      <c r="AO815">
        <v>5</v>
      </c>
      <c r="AP815">
        <v>1</v>
      </c>
      <c r="AV815">
        <v>1</v>
      </c>
      <c r="AX815">
        <v>1</v>
      </c>
      <c r="AZ815">
        <v>1</v>
      </c>
      <c r="BA815">
        <v>1</v>
      </c>
      <c r="BC815">
        <v>1</v>
      </c>
      <c r="BE815" t="s">
        <v>66</v>
      </c>
      <c r="BF815">
        <f>VLOOKUP($C815,'TIPI Scoring'!$C$1:$AB$1213,22,FALSE)</f>
        <v>4.5</v>
      </c>
      <c r="BG815">
        <f>VLOOKUP($C815,'TIPI Scoring'!$C$1:$AB$1213,23,FALSE)</f>
        <v>6</v>
      </c>
      <c r="BH815">
        <f>VLOOKUP($C815,'TIPI Scoring'!$C$1:$AB$1213,24,FALSE)</f>
        <v>5.5</v>
      </c>
      <c r="BI815">
        <f>VLOOKUP($C815,'TIPI Scoring'!$C$1:$AB$1213,25,FALSE)</f>
        <v>6</v>
      </c>
      <c r="BJ815">
        <f>VLOOKUP($C815,'TIPI Scoring'!$C$1:$AB$1213,26,FALSE)</f>
        <v>5.5</v>
      </c>
      <c r="BK815" t="s">
        <v>1650</v>
      </c>
      <c r="BL815" t="s">
        <v>1650</v>
      </c>
      <c r="BM815" t="s">
        <v>1650</v>
      </c>
      <c r="BN815" t="s">
        <v>1650</v>
      </c>
      <c r="BO815" t="s">
        <v>1650</v>
      </c>
      <c r="BP815">
        <v>8</v>
      </c>
    </row>
    <row r="816" spans="1:68" x14ac:dyDescent="0.2">
      <c r="A816">
        <v>815</v>
      </c>
      <c r="B816" s="2">
        <v>44099.05195601852</v>
      </c>
      <c r="C816" t="s">
        <v>1038</v>
      </c>
      <c r="D816">
        <v>29</v>
      </c>
      <c r="E816">
        <v>5</v>
      </c>
      <c r="F816">
        <v>1</v>
      </c>
      <c r="G816">
        <v>1</v>
      </c>
      <c r="H816">
        <v>4</v>
      </c>
      <c r="I816">
        <v>0</v>
      </c>
      <c r="J816">
        <v>1</v>
      </c>
      <c r="L816">
        <v>1</v>
      </c>
      <c r="M816">
        <v>4</v>
      </c>
      <c r="N816">
        <v>2</v>
      </c>
      <c r="O816">
        <v>5</v>
      </c>
      <c r="P816">
        <v>5</v>
      </c>
      <c r="Q816">
        <v>6</v>
      </c>
      <c r="R816">
        <v>4</v>
      </c>
      <c r="S816">
        <v>5</v>
      </c>
      <c r="T816">
        <v>6</v>
      </c>
      <c r="U816">
        <v>6</v>
      </c>
      <c r="V816">
        <v>3</v>
      </c>
      <c r="W816">
        <v>6</v>
      </c>
      <c r="X816">
        <v>3</v>
      </c>
      <c r="Y816">
        <v>2016</v>
      </c>
      <c r="Z816">
        <v>1</v>
      </c>
      <c r="AA816">
        <v>1</v>
      </c>
      <c r="AE816">
        <v>2</v>
      </c>
      <c r="AF816">
        <v>2</v>
      </c>
      <c r="AG816">
        <v>2</v>
      </c>
      <c r="AH816">
        <v>2</v>
      </c>
      <c r="AJ816">
        <v>1</v>
      </c>
      <c r="AM816">
        <v>1</v>
      </c>
      <c r="AO816">
        <v>3</v>
      </c>
      <c r="AP816">
        <v>1</v>
      </c>
      <c r="AR816">
        <v>1</v>
      </c>
      <c r="AW816">
        <v>1</v>
      </c>
      <c r="BA816">
        <v>1</v>
      </c>
      <c r="BE816" t="s">
        <v>66</v>
      </c>
      <c r="BF816">
        <f>VLOOKUP($C816,'TIPI Scoring'!$C$1:$AB$1213,22,FALSE)</f>
        <v>3.5</v>
      </c>
      <c r="BG816">
        <f>VLOOKUP($C816,'TIPI Scoring'!$C$1:$AB$1213,23,FALSE)</f>
        <v>4.5</v>
      </c>
      <c r="BH816">
        <f>VLOOKUP($C816,'TIPI Scoring'!$C$1:$AB$1213,24,FALSE)</f>
        <v>5.5</v>
      </c>
      <c r="BI816">
        <f>VLOOKUP($C816,'TIPI Scoring'!$C$1:$AB$1213,25,FALSE)</f>
        <v>5</v>
      </c>
      <c r="BJ816">
        <f>VLOOKUP($C816,'TIPI Scoring'!$C$1:$AB$1213,26,FALSE)</f>
        <v>5</v>
      </c>
      <c r="BK816" t="s">
        <v>1651</v>
      </c>
      <c r="BL816" t="s">
        <v>1651</v>
      </c>
      <c r="BM816" t="s">
        <v>1650</v>
      </c>
      <c r="BN816" t="s">
        <v>1650</v>
      </c>
      <c r="BO816" t="s">
        <v>1651</v>
      </c>
      <c r="BP816">
        <v>3</v>
      </c>
    </row>
    <row r="817" spans="1:68" x14ac:dyDescent="0.2">
      <c r="A817">
        <v>816</v>
      </c>
      <c r="B817" s="2">
        <v>44099.064409722225</v>
      </c>
      <c r="C817" t="s">
        <v>1039</v>
      </c>
      <c r="D817">
        <v>64</v>
      </c>
      <c r="E817">
        <v>50</v>
      </c>
      <c r="F817">
        <v>1</v>
      </c>
      <c r="G817">
        <v>1</v>
      </c>
      <c r="H817">
        <v>1</v>
      </c>
      <c r="I817">
        <v>0</v>
      </c>
      <c r="J817">
        <v>4</v>
      </c>
      <c r="L817">
        <v>2</v>
      </c>
      <c r="M817">
        <v>1</v>
      </c>
      <c r="N817">
        <v>2</v>
      </c>
      <c r="O817">
        <v>2</v>
      </c>
      <c r="P817">
        <v>5</v>
      </c>
      <c r="Q817">
        <v>6</v>
      </c>
      <c r="R817">
        <v>5</v>
      </c>
      <c r="S817">
        <v>5</v>
      </c>
      <c r="T817">
        <v>5</v>
      </c>
      <c r="U817">
        <v>4</v>
      </c>
      <c r="V817">
        <v>4</v>
      </c>
      <c r="W817">
        <v>4</v>
      </c>
      <c r="X817">
        <v>3</v>
      </c>
      <c r="Y817">
        <v>2019</v>
      </c>
      <c r="Z817">
        <v>2</v>
      </c>
      <c r="AA817">
        <v>11</v>
      </c>
      <c r="AB817" t="s">
        <v>1040</v>
      </c>
      <c r="AE817">
        <v>2</v>
      </c>
      <c r="AF817">
        <v>1</v>
      </c>
      <c r="AG817">
        <v>2</v>
      </c>
      <c r="AH817">
        <v>2</v>
      </c>
      <c r="AI817">
        <v>1</v>
      </c>
      <c r="AJ817">
        <v>1</v>
      </c>
      <c r="AO817">
        <v>2</v>
      </c>
      <c r="AP817">
        <v>1</v>
      </c>
      <c r="AV817">
        <v>1</v>
      </c>
      <c r="AY817">
        <v>1</v>
      </c>
      <c r="AZ817">
        <v>1</v>
      </c>
      <c r="BA817">
        <v>1</v>
      </c>
      <c r="BC817">
        <v>1</v>
      </c>
      <c r="BE817" t="s">
        <v>63</v>
      </c>
      <c r="BF817">
        <f>VLOOKUP($C817,'TIPI Scoring'!$C$1:$AB$1213,22,FALSE)</f>
        <v>2.5</v>
      </c>
      <c r="BG817">
        <f>VLOOKUP($C817,'TIPI Scoring'!$C$1:$AB$1213,23,FALSE)</f>
        <v>3.5</v>
      </c>
      <c r="BH817">
        <f>VLOOKUP($C817,'TIPI Scoring'!$C$1:$AB$1213,24,FALSE)</f>
        <v>5</v>
      </c>
      <c r="BI817">
        <f>VLOOKUP($C817,'TIPI Scoring'!$C$1:$AB$1213,25,FALSE)</f>
        <v>3.5</v>
      </c>
      <c r="BJ817">
        <f>VLOOKUP($C817,'TIPI Scoring'!$C$1:$AB$1213,26,FALSE)</f>
        <v>5</v>
      </c>
      <c r="BK817" t="s">
        <v>1649</v>
      </c>
      <c r="BL817" t="s">
        <v>1649</v>
      </c>
      <c r="BM817" t="s">
        <v>1651</v>
      </c>
      <c r="BN817" t="s">
        <v>1651</v>
      </c>
      <c r="BO817" t="s">
        <v>1651</v>
      </c>
      <c r="BP817">
        <v>5</v>
      </c>
    </row>
    <row r="818" spans="1:68" x14ac:dyDescent="0.2">
      <c r="A818">
        <v>817</v>
      </c>
      <c r="B818" s="2">
        <v>44099.069618055553</v>
      </c>
      <c r="C818" t="s">
        <v>1041</v>
      </c>
      <c r="D818">
        <v>38</v>
      </c>
      <c r="E818">
        <v>6</v>
      </c>
      <c r="F818">
        <v>1</v>
      </c>
      <c r="G818">
        <v>1</v>
      </c>
      <c r="H818">
        <v>2</v>
      </c>
      <c r="I818">
        <v>2</v>
      </c>
      <c r="J818">
        <v>1</v>
      </c>
      <c r="L818">
        <v>1</v>
      </c>
      <c r="M818">
        <v>15</v>
      </c>
      <c r="N818">
        <v>1</v>
      </c>
      <c r="O818">
        <v>7</v>
      </c>
      <c r="P818">
        <v>6</v>
      </c>
      <c r="Q818">
        <v>7</v>
      </c>
      <c r="R818">
        <v>3</v>
      </c>
      <c r="S818">
        <v>5</v>
      </c>
      <c r="T818">
        <v>7</v>
      </c>
      <c r="U818">
        <v>6</v>
      </c>
      <c r="V818">
        <v>6</v>
      </c>
      <c r="W818">
        <v>7</v>
      </c>
      <c r="X818">
        <v>7</v>
      </c>
      <c r="Y818">
        <v>2015</v>
      </c>
      <c r="Z818">
        <v>2</v>
      </c>
      <c r="AA818">
        <v>1</v>
      </c>
      <c r="AE818">
        <v>1</v>
      </c>
      <c r="AF818">
        <v>1</v>
      </c>
      <c r="AG818">
        <v>1</v>
      </c>
      <c r="AH818">
        <v>2</v>
      </c>
      <c r="AI818">
        <v>1</v>
      </c>
      <c r="AJ818">
        <v>1</v>
      </c>
      <c r="AL818">
        <v>1</v>
      </c>
      <c r="AO818">
        <v>2</v>
      </c>
      <c r="AP818">
        <v>1</v>
      </c>
      <c r="AZ818">
        <v>1</v>
      </c>
      <c r="BA818">
        <v>1</v>
      </c>
      <c r="BE818" t="s">
        <v>66</v>
      </c>
      <c r="BF818">
        <f>VLOOKUP($C818,'TIPI Scoring'!$C$1:$AB$1213,22,FALSE)</f>
        <v>4</v>
      </c>
      <c r="BG818">
        <f>VLOOKUP($C818,'TIPI Scoring'!$C$1:$AB$1213,23,FALSE)</f>
        <v>4</v>
      </c>
      <c r="BH818">
        <f>VLOOKUP($C818,'TIPI Scoring'!$C$1:$AB$1213,24,FALSE)</f>
        <v>4.5</v>
      </c>
      <c r="BI818">
        <f>VLOOKUP($C818,'TIPI Scoring'!$C$1:$AB$1213,25,FALSE)</f>
        <v>6</v>
      </c>
      <c r="BJ818">
        <f>VLOOKUP($C818,'TIPI Scoring'!$C$1:$AB$1213,26,FALSE)</f>
        <v>3</v>
      </c>
      <c r="BK818" t="s">
        <v>1651</v>
      </c>
      <c r="BL818" t="s">
        <v>1649</v>
      </c>
      <c r="BM818" t="s">
        <v>1651</v>
      </c>
      <c r="BN818" t="s">
        <v>1650</v>
      </c>
      <c r="BO818" t="s">
        <v>1649</v>
      </c>
      <c r="BP818">
        <v>1</v>
      </c>
    </row>
    <row r="819" spans="1:68" x14ac:dyDescent="0.2">
      <c r="A819">
        <v>818</v>
      </c>
      <c r="B819" s="2">
        <v>44099.075046296297</v>
      </c>
      <c r="C819" t="s">
        <v>1042</v>
      </c>
      <c r="D819">
        <v>30</v>
      </c>
      <c r="E819">
        <v>15</v>
      </c>
      <c r="F819">
        <v>1</v>
      </c>
      <c r="G819">
        <v>1</v>
      </c>
      <c r="H819">
        <v>2</v>
      </c>
      <c r="I819">
        <v>2</v>
      </c>
      <c r="J819">
        <v>1</v>
      </c>
      <c r="L819">
        <v>1</v>
      </c>
      <c r="M819">
        <v>4</v>
      </c>
      <c r="N819">
        <v>1</v>
      </c>
      <c r="O819">
        <v>7</v>
      </c>
      <c r="P819">
        <v>6</v>
      </c>
      <c r="Q819">
        <v>7</v>
      </c>
      <c r="R819">
        <v>7</v>
      </c>
      <c r="S819">
        <v>6</v>
      </c>
      <c r="T819">
        <v>6</v>
      </c>
      <c r="U819">
        <v>6</v>
      </c>
      <c r="V819">
        <v>6</v>
      </c>
      <c r="W819">
        <v>7</v>
      </c>
      <c r="X819">
        <v>5</v>
      </c>
      <c r="Y819">
        <v>2018</v>
      </c>
      <c r="Z819">
        <v>1</v>
      </c>
      <c r="AA819">
        <v>1</v>
      </c>
      <c r="AE819">
        <v>1</v>
      </c>
      <c r="AF819">
        <v>1</v>
      </c>
      <c r="AG819">
        <v>1</v>
      </c>
      <c r="AH819">
        <v>1</v>
      </c>
      <c r="AI819">
        <v>1</v>
      </c>
      <c r="AO819">
        <v>3</v>
      </c>
      <c r="AQ819">
        <v>1</v>
      </c>
      <c r="BB819">
        <v>1</v>
      </c>
      <c r="BE819" t="s">
        <v>63</v>
      </c>
      <c r="BF819">
        <f>VLOOKUP($C819,'TIPI Scoring'!$C$1:$AB$1213,22,FALSE)</f>
        <v>4.5</v>
      </c>
      <c r="BG819">
        <f>VLOOKUP($C819,'TIPI Scoring'!$C$1:$AB$1213,23,FALSE)</f>
        <v>4</v>
      </c>
      <c r="BH819">
        <f>VLOOKUP($C819,'TIPI Scoring'!$C$1:$AB$1213,24,FALSE)</f>
        <v>4.5</v>
      </c>
      <c r="BI819">
        <f>VLOOKUP($C819,'TIPI Scoring'!$C$1:$AB$1213,25,FALSE)</f>
        <v>4</v>
      </c>
      <c r="BJ819">
        <f>VLOOKUP($C819,'TIPI Scoring'!$C$1:$AB$1213,26,FALSE)</f>
        <v>4.5</v>
      </c>
      <c r="BK819" t="s">
        <v>1650</v>
      </c>
      <c r="BL819" t="s">
        <v>1649</v>
      </c>
      <c r="BM819" t="s">
        <v>1651</v>
      </c>
      <c r="BN819" t="s">
        <v>1651</v>
      </c>
      <c r="BO819" t="s">
        <v>1651</v>
      </c>
      <c r="BP819">
        <v>7</v>
      </c>
    </row>
    <row r="820" spans="1:68" x14ac:dyDescent="0.2">
      <c r="A820">
        <v>819</v>
      </c>
      <c r="B820" s="2">
        <v>44099.087384259263</v>
      </c>
      <c r="C820" t="s">
        <v>1043</v>
      </c>
      <c r="D820">
        <v>28</v>
      </c>
      <c r="E820">
        <v>45</v>
      </c>
      <c r="F820">
        <v>2</v>
      </c>
      <c r="G820">
        <v>1</v>
      </c>
      <c r="H820">
        <v>2</v>
      </c>
      <c r="I820">
        <v>1</v>
      </c>
      <c r="J820">
        <v>1</v>
      </c>
      <c r="L820">
        <v>1</v>
      </c>
      <c r="M820">
        <v>28</v>
      </c>
      <c r="N820">
        <v>2</v>
      </c>
      <c r="O820">
        <v>5</v>
      </c>
      <c r="P820">
        <v>6</v>
      </c>
      <c r="Q820">
        <v>4</v>
      </c>
      <c r="R820">
        <v>6</v>
      </c>
      <c r="S820">
        <v>4</v>
      </c>
      <c r="T820">
        <v>6</v>
      </c>
      <c r="U820">
        <v>6</v>
      </c>
      <c r="V820">
        <v>5</v>
      </c>
      <c r="W820">
        <v>5</v>
      </c>
      <c r="X820">
        <v>6</v>
      </c>
      <c r="Y820">
        <v>2015</v>
      </c>
      <c r="Z820">
        <v>2</v>
      </c>
      <c r="AA820">
        <v>6</v>
      </c>
      <c r="AE820">
        <v>2</v>
      </c>
      <c r="AF820">
        <v>2</v>
      </c>
      <c r="AG820">
        <v>2</v>
      </c>
      <c r="AH820">
        <v>3</v>
      </c>
      <c r="AK820">
        <v>1</v>
      </c>
      <c r="AO820">
        <v>2</v>
      </c>
      <c r="AQ820">
        <v>1</v>
      </c>
      <c r="AS820">
        <v>1</v>
      </c>
      <c r="AT820">
        <v>1</v>
      </c>
      <c r="BA820">
        <v>1</v>
      </c>
      <c r="BB820">
        <v>1</v>
      </c>
      <c r="BE820" t="s">
        <v>58</v>
      </c>
      <c r="BF820">
        <f>VLOOKUP($C820,'TIPI Scoring'!$C$1:$AB$1213,22,FALSE)</f>
        <v>3.5</v>
      </c>
      <c r="BG820">
        <f>VLOOKUP($C820,'TIPI Scoring'!$C$1:$AB$1213,23,FALSE)</f>
        <v>4</v>
      </c>
      <c r="BH820">
        <f>VLOOKUP($C820,'TIPI Scoring'!$C$1:$AB$1213,24,FALSE)</f>
        <v>3.5</v>
      </c>
      <c r="BI820">
        <f>VLOOKUP($C820,'TIPI Scoring'!$C$1:$AB$1213,25,FALSE)</f>
        <v>3.5</v>
      </c>
      <c r="BJ820">
        <f>VLOOKUP($C820,'TIPI Scoring'!$C$1:$AB$1213,26,FALSE)</f>
        <v>3</v>
      </c>
      <c r="BK820" t="s">
        <v>1651</v>
      </c>
      <c r="BL820" t="s">
        <v>1649</v>
      </c>
      <c r="BM820" t="s">
        <v>1649</v>
      </c>
      <c r="BN820" t="s">
        <v>1651</v>
      </c>
      <c r="BO820" t="s">
        <v>1649</v>
      </c>
      <c r="BP820">
        <v>1</v>
      </c>
    </row>
    <row r="821" spans="1:68" x14ac:dyDescent="0.2">
      <c r="A821">
        <v>820</v>
      </c>
      <c r="B821" s="2">
        <v>44099.123333333337</v>
      </c>
      <c r="C821" t="s">
        <v>1044</v>
      </c>
      <c r="D821">
        <v>42</v>
      </c>
      <c r="E821">
        <v>37</v>
      </c>
      <c r="F821">
        <v>1</v>
      </c>
      <c r="G821">
        <v>1</v>
      </c>
      <c r="H821">
        <v>2</v>
      </c>
      <c r="I821">
        <v>1</v>
      </c>
      <c r="J821">
        <v>1</v>
      </c>
      <c r="L821">
        <v>1</v>
      </c>
      <c r="M821">
        <v>10</v>
      </c>
      <c r="N821">
        <v>1</v>
      </c>
      <c r="O821">
        <v>5</v>
      </c>
      <c r="P821">
        <v>5</v>
      </c>
      <c r="Q821">
        <v>6</v>
      </c>
      <c r="R821">
        <v>5</v>
      </c>
      <c r="S821">
        <v>5</v>
      </c>
      <c r="T821">
        <v>5</v>
      </c>
      <c r="U821">
        <v>6</v>
      </c>
      <c r="V821">
        <v>5</v>
      </c>
      <c r="W821">
        <v>5</v>
      </c>
      <c r="X821">
        <v>5</v>
      </c>
      <c r="Y821">
        <v>2015</v>
      </c>
      <c r="Z821">
        <v>1</v>
      </c>
      <c r="AA821">
        <v>1</v>
      </c>
      <c r="AE821">
        <v>1</v>
      </c>
      <c r="AF821">
        <v>1</v>
      </c>
      <c r="AG821">
        <v>1</v>
      </c>
      <c r="AH821">
        <v>1</v>
      </c>
      <c r="AI821">
        <v>1</v>
      </c>
      <c r="AJ821">
        <v>1</v>
      </c>
      <c r="AK821">
        <v>1</v>
      </c>
      <c r="AO821">
        <v>4</v>
      </c>
      <c r="AQ821">
        <v>1</v>
      </c>
      <c r="AR821">
        <v>1</v>
      </c>
      <c r="AS821">
        <v>1</v>
      </c>
      <c r="AZ821">
        <v>1</v>
      </c>
      <c r="BA821">
        <v>1</v>
      </c>
      <c r="BB821">
        <v>1</v>
      </c>
      <c r="BE821" t="s">
        <v>66</v>
      </c>
      <c r="BF821">
        <f>VLOOKUP($C821,'TIPI Scoring'!$C$1:$AB$1213,22,FALSE)</f>
        <v>4</v>
      </c>
      <c r="BG821">
        <f>VLOOKUP($C821,'TIPI Scoring'!$C$1:$AB$1213,23,FALSE)</f>
        <v>4.5</v>
      </c>
      <c r="BH821">
        <f>VLOOKUP($C821,'TIPI Scoring'!$C$1:$AB$1213,24,FALSE)</f>
        <v>4.5</v>
      </c>
      <c r="BI821">
        <f>VLOOKUP($C821,'TIPI Scoring'!$C$1:$AB$1213,25,FALSE)</f>
        <v>4</v>
      </c>
      <c r="BJ821">
        <f>VLOOKUP($C821,'TIPI Scoring'!$C$1:$AB$1213,26,FALSE)</f>
        <v>4</v>
      </c>
      <c r="BK821" t="s">
        <v>1651</v>
      </c>
      <c r="BL821" t="s">
        <v>1651</v>
      </c>
      <c r="BM821" t="s">
        <v>1651</v>
      </c>
      <c r="BN821" t="s">
        <v>1651</v>
      </c>
      <c r="BO821" t="s">
        <v>1649</v>
      </c>
      <c r="BP821">
        <v>1</v>
      </c>
    </row>
    <row r="822" spans="1:68" x14ac:dyDescent="0.2">
      <c r="A822">
        <v>821</v>
      </c>
      <c r="B822" s="2">
        <v>44099.160983796297</v>
      </c>
      <c r="C822" t="s">
        <v>1045</v>
      </c>
      <c r="D822">
        <v>36</v>
      </c>
      <c r="E822">
        <v>5</v>
      </c>
      <c r="F822">
        <v>2</v>
      </c>
      <c r="G822">
        <v>1</v>
      </c>
      <c r="H822">
        <v>2</v>
      </c>
      <c r="I822">
        <v>2</v>
      </c>
      <c r="J822">
        <v>1</v>
      </c>
      <c r="L822">
        <v>2</v>
      </c>
      <c r="M822">
        <v>2</v>
      </c>
      <c r="N822">
        <v>1</v>
      </c>
      <c r="O822">
        <v>6</v>
      </c>
      <c r="P822">
        <v>6</v>
      </c>
      <c r="Q822">
        <v>6</v>
      </c>
      <c r="R822">
        <v>4</v>
      </c>
      <c r="S822">
        <v>7</v>
      </c>
      <c r="T822">
        <v>4</v>
      </c>
      <c r="U822">
        <v>5</v>
      </c>
      <c r="V822">
        <v>1</v>
      </c>
      <c r="W822">
        <v>7</v>
      </c>
      <c r="X822">
        <v>1</v>
      </c>
      <c r="Y822">
        <v>2018</v>
      </c>
      <c r="Z822">
        <v>2</v>
      </c>
      <c r="AA822">
        <v>1</v>
      </c>
      <c r="AE822">
        <v>2</v>
      </c>
      <c r="AF822">
        <v>1</v>
      </c>
      <c r="AG822">
        <v>1</v>
      </c>
      <c r="AH822">
        <v>2</v>
      </c>
      <c r="AI822">
        <v>1</v>
      </c>
      <c r="AJ822">
        <v>1</v>
      </c>
      <c r="AL822">
        <v>1</v>
      </c>
      <c r="AM822">
        <v>1</v>
      </c>
      <c r="AO822">
        <v>4</v>
      </c>
      <c r="AQ822">
        <v>1</v>
      </c>
      <c r="AT822">
        <v>1</v>
      </c>
      <c r="AX822">
        <v>1</v>
      </c>
      <c r="AZ822">
        <v>1</v>
      </c>
      <c r="BA822">
        <v>1</v>
      </c>
      <c r="BC822">
        <v>1</v>
      </c>
      <c r="BE822" t="s">
        <v>66</v>
      </c>
      <c r="BF822">
        <f>VLOOKUP($C822,'TIPI Scoring'!$C$1:$AB$1213,22,FALSE)</f>
        <v>5</v>
      </c>
      <c r="BG822">
        <f>VLOOKUP($C822,'TIPI Scoring'!$C$1:$AB$1213,23,FALSE)</f>
        <v>3.5</v>
      </c>
      <c r="BH822">
        <f>VLOOKUP($C822,'TIPI Scoring'!$C$1:$AB$1213,24,FALSE)</f>
        <v>6.5</v>
      </c>
      <c r="BI822">
        <f>VLOOKUP($C822,'TIPI Scoring'!$C$1:$AB$1213,25,FALSE)</f>
        <v>5.5</v>
      </c>
      <c r="BJ822">
        <f>VLOOKUP($C822,'TIPI Scoring'!$C$1:$AB$1213,26,FALSE)</f>
        <v>7</v>
      </c>
      <c r="BK822" t="s">
        <v>1650</v>
      </c>
      <c r="BL822" t="s">
        <v>1649</v>
      </c>
      <c r="BM822" t="s">
        <v>1650</v>
      </c>
      <c r="BN822" t="s">
        <v>1650</v>
      </c>
      <c r="BO822" t="s">
        <v>1648</v>
      </c>
      <c r="BP822">
        <v>3</v>
      </c>
    </row>
    <row r="823" spans="1:68" x14ac:dyDescent="0.2">
      <c r="A823">
        <v>822</v>
      </c>
      <c r="B823" s="2">
        <v>44099.171851851854</v>
      </c>
      <c r="C823" t="s">
        <v>1046</v>
      </c>
      <c r="D823">
        <v>49</v>
      </c>
      <c r="E823">
        <v>32</v>
      </c>
      <c r="F823">
        <v>1</v>
      </c>
      <c r="G823">
        <v>1</v>
      </c>
      <c r="H823">
        <v>1</v>
      </c>
      <c r="I823">
        <v>1</v>
      </c>
      <c r="J823">
        <v>1</v>
      </c>
      <c r="L823">
        <v>1</v>
      </c>
      <c r="M823">
        <v>0</v>
      </c>
      <c r="N823">
        <v>1</v>
      </c>
      <c r="O823">
        <v>7</v>
      </c>
      <c r="P823">
        <v>6</v>
      </c>
      <c r="Q823">
        <v>6</v>
      </c>
      <c r="R823">
        <v>7</v>
      </c>
      <c r="S823">
        <v>7</v>
      </c>
      <c r="T823">
        <v>6</v>
      </c>
      <c r="U823">
        <v>5</v>
      </c>
      <c r="V823">
        <v>7</v>
      </c>
      <c r="W823">
        <v>7</v>
      </c>
      <c r="X823">
        <v>4</v>
      </c>
      <c r="Y823">
        <v>2019</v>
      </c>
      <c r="Z823">
        <v>1</v>
      </c>
      <c r="AA823">
        <v>9</v>
      </c>
      <c r="AE823">
        <v>1</v>
      </c>
      <c r="AF823">
        <v>1</v>
      </c>
      <c r="AG823">
        <v>2</v>
      </c>
      <c r="AH823">
        <v>2</v>
      </c>
      <c r="AJ823">
        <v>1</v>
      </c>
      <c r="AO823">
        <v>1</v>
      </c>
      <c r="AP823">
        <v>1</v>
      </c>
      <c r="AZ823">
        <v>1</v>
      </c>
      <c r="BE823" t="s">
        <v>58</v>
      </c>
      <c r="BF823">
        <f>VLOOKUP($C823,'TIPI Scoring'!$C$1:$AB$1213,22,FALSE)</f>
        <v>4.5</v>
      </c>
      <c r="BG823">
        <f>VLOOKUP($C823,'TIPI Scoring'!$C$1:$AB$1213,23,FALSE)</f>
        <v>3.5</v>
      </c>
      <c r="BH823">
        <f>VLOOKUP($C823,'TIPI Scoring'!$C$1:$AB$1213,24,FALSE)</f>
        <v>3.5</v>
      </c>
      <c r="BI823">
        <f>VLOOKUP($C823,'TIPI Scoring'!$C$1:$AB$1213,25,FALSE)</f>
        <v>4</v>
      </c>
      <c r="BJ823">
        <f>VLOOKUP($C823,'TIPI Scoring'!$C$1:$AB$1213,26,FALSE)</f>
        <v>5.5</v>
      </c>
      <c r="BK823" t="s">
        <v>1650</v>
      </c>
      <c r="BL823" t="s">
        <v>1649</v>
      </c>
      <c r="BM823" t="s">
        <v>1649</v>
      </c>
      <c r="BN823" t="s">
        <v>1651</v>
      </c>
      <c r="BO823" t="s">
        <v>1650</v>
      </c>
      <c r="BP823">
        <v>1</v>
      </c>
    </row>
    <row r="824" spans="1:68" x14ac:dyDescent="0.2">
      <c r="A824">
        <v>823</v>
      </c>
      <c r="B824" s="2">
        <v>44099.176388888889</v>
      </c>
      <c r="C824" t="s">
        <v>1047</v>
      </c>
      <c r="D824">
        <v>50</v>
      </c>
      <c r="E824">
        <v>47</v>
      </c>
      <c r="F824">
        <v>1</v>
      </c>
      <c r="G824">
        <v>1</v>
      </c>
      <c r="H824">
        <v>3</v>
      </c>
      <c r="I824">
        <v>2</v>
      </c>
      <c r="J824">
        <v>1</v>
      </c>
      <c r="L824">
        <v>1</v>
      </c>
      <c r="M824">
        <v>0</v>
      </c>
      <c r="N824">
        <v>1</v>
      </c>
      <c r="O824">
        <v>7</v>
      </c>
      <c r="P824">
        <v>6</v>
      </c>
      <c r="Q824">
        <v>5</v>
      </c>
      <c r="R824">
        <v>7</v>
      </c>
      <c r="S824">
        <v>6</v>
      </c>
      <c r="T824">
        <v>7</v>
      </c>
      <c r="U824">
        <v>6</v>
      </c>
      <c r="V824">
        <v>6</v>
      </c>
      <c r="W824">
        <v>6</v>
      </c>
      <c r="X824">
        <v>6</v>
      </c>
      <c r="Y824">
        <v>2018</v>
      </c>
      <c r="Z824">
        <v>1</v>
      </c>
      <c r="AA824">
        <v>1</v>
      </c>
      <c r="AE824">
        <v>1</v>
      </c>
      <c r="AF824">
        <v>1</v>
      </c>
      <c r="AG824">
        <v>1</v>
      </c>
      <c r="AH824">
        <v>1</v>
      </c>
      <c r="AJ824">
        <v>1</v>
      </c>
      <c r="AO824">
        <v>2</v>
      </c>
      <c r="AQ824">
        <v>1</v>
      </c>
      <c r="AU824">
        <v>1</v>
      </c>
      <c r="AW824">
        <v>1</v>
      </c>
      <c r="AZ824">
        <v>1</v>
      </c>
      <c r="BE824" t="s">
        <v>66</v>
      </c>
      <c r="BF824">
        <f>VLOOKUP($C824,'TIPI Scoring'!$C$1:$AB$1213,22,FALSE)</f>
        <v>4</v>
      </c>
      <c r="BG824">
        <f>VLOOKUP($C824,'TIPI Scoring'!$C$1:$AB$1213,23,FALSE)</f>
        <v>4</v>
      </c>
      <c r="BH824">
        <f>VLOOKUP($C824,'TIPI Scoring'!$C$1:$AB$1213,24,FALSE)</f>
        <v>3.5</v>
      </c>
      <c r="BI824">
        <f>VLOOKUP($C824,'TIPI Scoring'!$C$1:$AB$1213,25,FALSE)</f>
        <v>3.5</v>
      </c>
      <c r="BJ824">
        <f>VLOOKUP($C824,'TIPI Scoring'!$C$1:$AB$1213,26,FALSE)</f>
        <v>4</v>
      </c>
      <c r="BK824" t="s">
        <v>1651</v>
      </c>
      <c r="BL824" t="s">
        <v>1649</v>
      </c>
      <c r="BM824" t="s">
        <v>1649</v>
      </c>
      <c r="BN824" t="s">
        <v>1651</v>
      </c>
      <c r="BO824" t="s">
        <v>1649</v>
      </c>
      <c r="BP824">
        <v>1</v>
      </c>
    </row>
    <row r="825" spans="1:68" x14ac:dyDescent="0.2">
      <c r="A825">
        <v>824</v>
      </c>
      <c r="B825" s="2">
        <v>44099.199641203704</v>
      </c>
      <c r="C825" t="s">
        <v>1048</v>
      </c>
      <c r="D825">
        <v>35</v>
      </c>
      <c r="E825">
        <v>22</v>
      </c>
      <c r="F825">
        <v>1</v>
      </c>
      <c r="G825">
        <v>1</v>
      </c>
      <c r="H825">
        <v>2</v>
      </c>
      <c r="I825">
        <v>3</v>
      </c>
      <c r="J825">
        <v>1</v>
      </c>
      <c r="L825">
        <v>1</v>
      </c>
      <c r="M825">
        <v>4</v>
      </c>
      <c r="N825">
        <v>1</v>
      </c>
      <c r="O825">
        <v>6</v>
      </c>
      <c r="P825">
        <v>3</v>
      </c>
      <c r="Q825">
        <v>6</v>
      </c>
      <c r="R825">
        <v>2</v>
      </c>
      <c r="S825">
        <v>5</v>
      </c>
      <c r="T825">
        <v>5</v>
      </c>
      <c r="U825">
        <v>5</v>
      </c>
      <c r="V825">
        <v>1</v>
      </c>
      <c r="W825">
        <v>6</v>
      </c>
      <c r="X825">
        <v>5</v>
      </c>
      <c r="Y825">
        <v>2017</v>
      </c>
      <c r="Z825">
        <v>1</v>
      </c>
      <c r="AA825">
        <v>1</v>
      </c>
      <c r="AE825">
        <v>3</v>
      </c>
      <c r="AF825">
        <v>1</v>
      </c>
      <c r="AG825">
        <v>1</v>
      </c>
      <c r="AH825">
        <v>2</v>
      </c>
      <c r="AI825">
        <v>1</v>
      </c>
      <c r="AJ825">
        <v>1</v>
      </c>
      <c r="AK825">
        <v>1</v>
      </c>
      <c r="AO825">
        <v>1</v>
      </c>
      <c r="AQ825">
        <v>1</v>
      </c>
      <c r="AR825">
        <v>1</v>
      </c>
      <c r="AS825">
        <v>1</v>
      </c>
      <c r="AZ825">
        <v>1</v>
      </c>
      <c r="BB825">
        <v>1</v>
      </c>
      <c r="BC825">
        <v>1</v>
      </c>
      <c r="BE825" t="s">
        <v>63</v>
      </c>
      <c r="BF825">
        <f>VLOOKUP($C825,'TIPI Scoring'!$C$1:$AB$1213,22,FALSE)</f>
        <v>4.5</v>
      </c>
      <c r="BG825">
        <f>VLOOKUP($C825,'TIPI Scoring'!$C$1:$AB$1213,23,FALSE)</f>
        <v>5</v>
      </c>
      <c r="BH825">
        <f>VLOOKUP($C825,'TIPI Scoring'!$C$1:$AB$1213,24,FALSE)</f>
        <v>6.5</v>
      </c>
      <c r="BI825">
        <f>VLOOKUP($C825,'TIPI Scoring'!$C$1:$AB$1213,25,FALSE)</f>
        <v>6</v>
      </c>
      <c r="BJ825">
        <f>VLOOKUP($C825,'TIPI Scoring'!$C$1:$AB$1213,26,FALSE)</f>
        <v>4</v>
      </c>
      <c r="BK825" t="s">
        <v>1650</v>
      </c>
      <c r="BL825" t="s">
        <v>1651</v>
      </c>
      <c r="BM825" t="s">
        <v>1650</v>
      </c>
      <c r="BN825" t="s">
        <v>1650</v>
      </c>
      <c r="BO825" t="s">
        <v>1649</v>
      </c>
      <c r="BP825">
        <v>2</v>
      </c>
    </row>
    <row r="826" spans="1:68" x14ac:dyDescent="0.2">
      <c r="A826">
        <v>825</v>
      </c>
      <c r="B826" s="2">
        <v>44099.202025462961</v>
      </c>
      <c r="C826" t="s">
        <v>1049</v>
      </c>
      <c r="D826">
        <v>47</v>
      </c>
      <c r="E826">
        <v>3</v>
      </c>
      <c r="F826">
        <v>1</v>
      </c>
      <c r="G826">
        <v>1</v>
      </c>
      <c r="H826">
        <v>3</v>
      </c>
      <c r="I826">
        <v>1</v>
      </c>
      <c r="J826">
        <v>1</v>
      </c>
      <c r="L826">
        <v>1</v>
      </c>
      <c r="M826">
        <v>5</v>
      </c>
      <c r="N826">
        <v>1</v>
      </c>
      <c r="O826">
        <v>5</v>
      </c>
      <c r="P826">
        <v>7</v>
      </c>
      <c r="Q826">
        <v>6</v>
      </c>
      <c r="R826">
        <v>7</v>
      </c>
      <c r="S826">
        <v>7</v>
      </c>
      <c r="T826">
        <v>6</v>
      </c>
      <c r="U826">
        <v>5</v>
      </c>
      <c r="V826">
        <v>6</v>
      </c>
      <c r="W826">
        <v>7</v>
      </c>
      <c r="X826">
        <v>6</v>
      </c>
      <c r="Y826">
        <v>1980</v>
      </c>
      <c r="Z826">
        <v>1</v>
      </c>
      <c r="AA826">
        <v>1</v>
      </c>
      <c r="AE826">
        <v>1</v>
      </c>
      <c r="AF826">
        <v>1</v>
      </c>
      <c r="AG826">
        <v>1</v>
      </c>
      <c r="AH826">
        <v>1</v>
      </c>
      <c r="AI826">
        <v>1</v>
      </c>
      <c r="AO826">
        <v>2</v>
      </c>
      <c r="AP826">
        <v>1</v>
      </c>
      <c r="BA826">
        <v>1</v>
      </c>
      <c r="BE826" t="s">
        <v>66</v>
      </c>
      <c r="BF826">
        <f>VLOOKUP($C826,'TIPI Scoring'!$C$1:$AB$1213,22,FALSE)</f>
        <v>3.5</v>
      </c>
      <c r="BG826">
        <f>VLOOKUP($C826,'TIPI Scoring'!$C$1:$AB$1213,23,FALSE)</f>
        <v>3</v>
      </c>
      <c r="BH826">
        <f>VLOOKUP($C826,'TIPI Scoring'!$C$1:$AB$1213,24,FALSE)</f>
        <v>4</v>
      </c>
      <c r="BI826">
        <f>VLOOKUP($C826,'TIPI Scoring'!$C$1:$AB$1213,25,FALSE)</f>
        <v>4</v>
      </c>
      <c r="BJ826">
        <f>VLOOKUP($C826,'TIPI Scoring'!$C$1:$AB$1213,26,FALSE)</f>
        <v>4.5</v>
      </c>
      <c r="BK826" t="s">
        <v>1651</v>
      </c>
      <c r="BL826" t="s">
        <v>1649</v>
      </c>
      <c r="BM826" t="s">
        <v>1649</v>
      </c>
      <c r="BN826" t="s">
        <v>1651</v>
      </c>
      <c r="BO826" t="s">
        <v>1651</v>
      </c>
      <c r="BP826">
        <v>1</v>
      </c>
    </row>
    <row r="827" spans="1:68" x14ac:dyDescent="0.2">
      <c r="A827">
        <v>826</v>
      </c>
      <c r="B827" s="2">
        <v>44099.222858796296</v>
      </c>
      <c r="C827" t="s">
        <v>1050</v>
      </c>
      <c r="D827">
        <v>25</v>
      </c>
      <c r="E827">
        <v>7</v>
      </c>
      <c r="F827">
        <v>2</v>
      </c>
      <c r="G827">
        <v>1</v>
      </c>
      <c r="H827">
        <v>1</v>
      </c>
      <c r="I827">
        <v>1</v>
      </c>
      <c r="J827">
        <v>1</v>
      </c>
      <c r="L827">
        <v>1</v>
      </c>
      <c r="M827">
        <v>5</v>
      </c>
      <c r="N827">
        <v>1</v>
      </c>
      <c r="O827">
        <v>6</v>
      </c>
      <c r="P827">
        <v>6</v>
      </c>
      <c r="Q827">
        <v>6</v>
      </c>
      <c r="R827">
        <v>5</v>
      </c>
      <c r="S827">
        <v>5</v>
      </c>
      <c r="T827">
        <v>5</v>
      </c>
      <c r="U827">
        <v>5</v>
      </c>
      <c r="V827">
        <v>6</v>
      </c>
      <c r="W827">
        <v>4</v>
      </c>
      <c r="X827">
        <v>5</v>
      </c>
      <c r="Y827">
        <v>2010</v>
      </c>
      <c r="Z827">
        <v>1</v>
      </c>
      <c r="AA827">
        <v>5</v>
      </c>
      <c r="AE827">
        <v>1</v>
      </c>
      <c r="AF827">
        <v>1</v>
      </c>
      <c r="AG827">
        <v>1</v>
      </c>
      <c r="AH827">
        <v>1</v>
      </c>
      <c r="AJ827">
        <v>1</v>
      </c>
      <c r="AO827">
        <v>2</v>
      </c>
      <c r="AQ827">
        <v>1</v>
      </c>
      <c r="AS827">
        <v>1</v>
      </c>
      <c r="AT827">
        <v>1</v>
      </c>
      <c r="AZ827">
        <v>1</v>
      </c>
      <c r="BB827">
        <v>1</v>
      </c>
      <c r="BC827">
        <v>1</v>
      </c>
      <c r="BE827" t="s">
        <v>58</v>
      </c>
      <c r="BF827">
        <f>VLOOKUP($C827,'TIPI Scoring'!$C$1:$AB$1213,22,FALSE)</f>
        <v>4.5</v>
      </c>
      <c r="BG827">
        <f>VLOOKUP($C827,'TIPI Scoring'!$C$1:$AB$1213,23,FALSE)</f>
        <v>3.5</v>
      </c>
      <c r="BH827">
        <f>VLOOKUP($C827,'TIPI Scoring'!$C$1:$AB$1213,24,FALSE)</f>
        <v>4</v>
      </c>
      <c r="BI827">
        <f>VLOOKUP($C827,'TIPI Scoring'!$C$1:$AB$1213,25,FALSE)</f>
        <v>3.5</v>
      </c>
      <c r="BJ827">
        <f>VLOOKUP($C827,'TIPI Scoring'!$C$1:$AB$1213,26,FALSE)</f>
        <v>4</v>
      </c>
      <c r="BK827" t="s">
        <v>1650</v>
      </c>
      <c r="BL827" t="s">
        <v>1649</v>
      </c>
      <c r="BM827" t="s">
        <v>1649</v>
      </c>
      <c r="BN827" t="s">
        <v>1651</v>
      </c>
      <c r="BO827" t="s">
        <v>1649</v>
      </c>
      <c r="BP827">
        <v>1</v>
      </c>
    </row>
    <row r="828" spans="1:68" x14ac:dyDescent="0.2">
      <c r="A828">
        <v>827</v>
      </c>
      <c r="B828" s="2">
        <v>44099.234548611108</v>
      </c>
      <c r="C828" t="s">
        <v>1051</v>
      </c>
      <c r="D828">
        <v>35</v>
      </c>
      <c r="E828">
        <v>25</v>
      </c>
      <c r="F828">
        <v>1</v>
      </c>
      <c r="G828">
        <v>1</v>
      </c>
      <c r="H828">
        <v>2</v>
      </c>
      <c r="I828">
        <v>1</v>
      </c>
      <c r="J828">
        <v>1</v>
      </c>
      <c r="L828">
        <v>1</v>
      </c>
      <c r="M828">
        <v>5</v>
      </c>
      <c r="N828">
        <v>1</v>
      </c>
      <c r="O828">
        <v>6</v>
      </c>
      <c r="P828">
        <v>6</v>
      </c>
      <c r="Q828">
        <v>6</v>
      </c>
      <c r="R828">
        <v>7</v>
      </c>
      <c r="S828">
        <v>6</v>
      </c>
      <c r="T828">
        <v>5</v>
      </c>
      <c r="U828">
        <v>7</v>
      </c>
      <c r="V828">
        <v>6</v>
      </c>
      <c r="W828">
        <v>6</v>
      </c>
      <c r="X828">
        <v>6</v>
      </c>
      <c r="Y828">
        <v>2015</v>
      </c>
      <c r="Z828">
        <v>1</v>
      </c>
      <c r="AA828">
        <v>1</v>
      </c>
      <c r="AE828">
        <v>1</v>
      </c>
      <c r="AF828">
        <v>1</v>
      </c>
      <c r="AG828">
        <v>1</v>
      </c>
      <c r="AH828">
        <v>2</v>
      </c>
      <c r="AI828">
        <v>1</v>
      </c>
      <c r="AJ828">
        <v>1</v>
      </c>
      <c r="AL828">
        <v>1</v>
      </c>
      <c r="AM828">
        <v>1</v>
      </c>
      <c r="AO828">
        <v>4</v>
      </c>
      <c r="AR828">
        <v>1</v>
      </c>
      <c r="AU828">
        <v>1</v>
      </c>
      <c r="AW828">
        <v>1</v>
      </c>
      <c r="AZ828">
        <v>1</v>
      </c>
      <c r="BB828">
        <v>1</v>
      </c>
      <c r="BC828">
        <v>1</v>
      </c>
      <c r="BE828" t="s">
        <v>63</v>
      </c>
      <c r="BF828">
        <f>VLOOKUP($C828,'TIPI Scoring'!$C$1:$AB$1213,22,FALSE)</f>
        <v>4.5</v>
      </c>
      <c r="BG828">
        <f>VLOOKUP($C828,'TIPI Scoring'!$C$1:$AB$1213,23,FALSE)</f>
        <v>4.5</v>
      </c>
      <c r="BH828">
        <f>VLOOKUP($C828,'TIPI Scoring'!$C$1:$AB$1213,24,FALSE)</f>
        <v>4</v>
      </c>
      <c r="BI828">
        <f>VLOOKUP($C828,'TIPI Scoring'!$C$1:$AB$1213,25,FALSE)</f>
        <v>3.5</v>
      </c>
      <c r="BJ828">
        <f>VLOOKUP($C828,'TIPI Scoring'!$C$1:$AB$1213,26,FALSE)</f>
        <v>4</v>
      </c>
      <c r="BK828" t="s">
        <v>1650</v>
      </c>
      <c r="BL828" t="s">
        <v>1651</v>
      </c>
      <c r="BM828" t="s">
        <v>1649</v>
      </c>
      <c r="BN828" t="s">
        <v>1651</v>
      </c>
      <c r="BO828" t="s">
        <v>1649</v>
      </c>
      <c r="BP828">
        <v>1</v>
      </c>
    </row>
    <row r="829" spans="1:68" x14ac:dyDescent="0.2">
      <c r="A829">
        <v>828</v>
      </c>
      <c r="B829" s="2">
        <v>44099.266608796293</v>
      </c>
      <c r="C829" t="s">
        <v>1052</v>
      </c>
      <c r="D829">
        <v>40</v>
      </c>
      <c r="E829">
        <v>32</v>
      </c>
      <c r="F829">
        <v>1</v>
      </c>
      <c r="G829">
        <v>1</v>
      </c>
      <c r="H829">
        <v>2</v>
      </c>
      <c r="I829">
        <v>3</v>
      </c>
      <c r="J829">
        <v>1</v>
      </c>
      <c r="L829">
        <v>1</v>
      </c>
      <c r="M829">
        <v>6</v>
      </c>
      <c r="N829">
        <v>2</v>
      </c>
      <c r="O829">
        <v>5</v>
      </c>
      <c r="P829">
        <v>4</v>
      </c>
      <c r="Q829">
        <v>6</v>
      </c>
      <c r="R829">
        <v>1</v>
      </c>
      <c r="S829">
        <v>5</v>
      </c>
      <c r="T829">
        <v>6</v>
      </c>
      <c r="U829">
        <v>6</v>
      </c>
      <c r="V829">
        <v>6</v>
      </c>
      <c r="W829">
        <v>6</v>
      </c>
      <c r="X829">
        <v>5</v>
      </c>
      <c r="Y829">
        <v>2019</v>
      </c>
      <c r="Z829">
        <v>1</v>
      </c>
      <c r="AA829">
        <v>1</v>
      </c>
      <c r="AE829">
        <v>1</v>
      </c>
      <c r="AF829">
        <v>1</v>
      </c>
      <c r="AG829">
        <v>1</v>
      </c>
      <c r="AH829">
        <v>1</v>
      </c>
      <c r="AI829">
        <v>1</v>
      </c>
      <c r="AK829">
        <v>1</v>
      </c>
      <c r="AM829">
        <v>1</v>
      </c>
      <c r="AO829">
        <v>5</v>
      </c>
      <c r="AP829">
        <v>1</v>
      </c>
      <c r="AS829">
        <v>1</v>
      </c>
      <c r="AU829">
        <v>1</v>
      </c>
      <c r="BA829">
        <v>1</v>
      </c>
      <c r="BB829">
        <v>1</v>
      </c>
      <c r="BE829" t="s">
        <v>58</v>
      </c>
      <c r="BF829">
        <f>VLOOKUP($C829,'TIPI Scoring'!$C$1:$AB$1213,22,FALSE)</f>
        <v>3.5</v>
      </c>
      <c r="BG829">
        <f>VLOOKUP($C829,'TIPI Scoring'!$C$1:$AB$1213,23,FALSE)</f>
        <v>5</v>
      </c>
      <c r="BH829">
        <f>VLOOKUP($C829,'TIPI Scoring'!$C$1:$AB$1213,24,FALSE)</f>
        <v>4</v>
      </c>
      <c r="BI829">
        <f>VLOOKUP($C829,'TIPI Scoring'!$C$1:$AB$1213,25,FALSE)</f>
        <v>6.5</v>
      </c>
      <c r="BJ829">
        <f>VLOOKUP($C829,'TIPI Scoring'!$C$1:$AB$1213,26,FALSE)</f>
        <v>4</v>
      </c>
      <c r="BK829" t="s">
        <v>1651</v>
      </c>
      <c r="BL829" t="s">
        <v>1651</v>
      </c>
      <c r="BM829" t="s">
        <v>1649</v>
      </c>
      <c r="BN829" t="s">
        <v>1648</v>
      </c>
      <c r="BO829" t="s">
        <v>1649</v>
      </c>
      <c r="BP829">
        <v>3</v>
      </c>
    </row>
    <row r="830" spans="1:68" x14ac:dyDescent="0.2">
      <c r="A830">
        <v>829</v>
      </c>
      <c r="B830" s="2">
        <v>44099.279317129629</v>
      </c>
      <c r="C830" t="s">
        <v>1053</v>
      </c>
      <c r="D830">
        <v>30</v>
      </c>
      <c r="E830">
        <v>32</v>
      </c>
      <c r="F830">
        <v>1</v>
      </c>
      <c r="G830">
        <v>1</v>
      </c>
      <c r="H830">
        <v>2</v>
      </c>
      <c r="I830">
        <v>2</v>
      </c>
      <c r="J830">
        <v>1</v>
      </c>
      <c r="L830">
        <v>1</v>
      </c>
      <c r="M830">
        <v>4</v>
      </c>
      <c r="N830">
        <v>1</v>
      </c>
      <c r="O830">
        <v>3</v>
      </c>
      <c r="P830">
        <v>6</v>
      </c>
      <c r="Q830">
        <v>3</v>
      </c>
      <c r="R830">
        <v>4</v>
      </c>
      <c r="S830">
        <v>5</v>
      </c>
      <c r="T830">
        <v>5</v>
      </c>
      <c r="U830">
        <v>5</v>
      </c>
      <c r="V830">
        <v>5</v>
      </c>
      <c r="W830">
        <v>5</v>
      </c>
      <c r="X830">
        <v>3</v>
      </c>
      <c r="Y830">
        <v>2016</v>
      </c>
      <c r="Z830">
        <v>1</v>
      </c>
      <c r="AA830">
        <v>3</v>
      </c>
      <c r="AE830">
        <v>2</v>
      </c>
      <c r="AF830">
        <v>2</v>
      </c>
      <c r="AG830">
        <v>1</v>
      </c>
      <c r="AH830">
        <v>2</v>
      </c>
      <c r="AI830">
        <v>1</v>
      </c>
      <c r="AK830">
        <v>1</v>
      </c>
      <c r="AL830">
        <v>1</v>
      </c>
      <c r="AO830">
        <v>2</v>
      </c>
      <c r="AP830">
        <v>1</v>
      </c>
      <c r="AQ830">
        <v>1</v>
      </c>
      <c r="AT830">
        <v>1</v>
      </c>
      <c r="AZ830">
        <v>1</v>
      </c>
      <c r="BB830">
        <v>1</v>
      </c>
      <c r="BC830">
        <v>1</v>
      </c>
      <c r="BE830" t="s">
        <v>58</v>
      </c>
      <c r="BF830">
        <f>VLOOKUP($C830,'TIPI Scoring'!$C$1:$AB$1213,22,FALSE)</f>
        <v>3</v>
      </c>
      <c r="BG830">
        <f>VLOOKUP($C830,'TIPI Scoring'!$C$1:$AB$1213,23,FALSE)</f>
        <v>3.5</v>
      </c>
      <c r="BH830">
        <f>VLOOKUP($C830,'TIPI Scoring'!$C$1:$AB$1213,24,FALSE)</f>
        <v>3</v>
      </c>
      <c r="BI830">
        <f>VLOOKUP($C830,'TIPI Scoring'!$C$1:$AB$1213,25,FALSE)</f>
        <v>4.5</v>
      </c>
      <c r="BJ830">
        <f>VLOOKUP($C830,'TIPI Scoring'!$C$1:$AB$1213,26,FALSE)</f>
        <v>5</v>
      </c>
      <c r="BK830" t="s">
        <v>1651</v>
      </c>
      <c r="BL830" t="s">
        <v>1649</v>
      </c>
      <c r="BM830" t="s">
        <v>1649</v>
      </c>
      <c r="BN830" t="s">
        <v>1651</v>
      </c>
      <c r="BO830" t="s">
        <v>1651</v>
      </c>
      <c r="BP830">
        <v>1</v>
      </c>
    </row>
    <row r="831" spans="1:68" x14ac:dyDescent="0.2">
      <c r="A831">
        <v>830</v>
      </c>
      <c r="B831" s="2">
        <v>44099.280011574076</v>
      </c>
      <c r="C831" t="s">
        <v>1054</v>
      </c>
      <c r="D831">
        <v>41</v>
      </c>
      <c r="E831">
        <v>7</v>
      </c>
      <c r="F831">
        <v>1</v>
      </c>
      <c r="G831">
        <v>1</v>
      </c>
      <c r="H831">
        <v>3</v>
      </c>
      <c r="I831">
        <v>1</v>
      </c>
      <c r="J831">
        <v>3</v>
      </c>
      <c r="L831">
        <v>1</v>
      </c>
      <c r="M831">
        <v>15</v>
      </c>
      <c r="N831">
        <v>1</v>
      </c>
      <c r="O831">
        <v>6</v>
      </c>
      <c r="P831">
        <v>7</v>
      </c>
      <c r="Q831">
        <v>7</v>
      </c>
      <c r="R831">
        <v>6</v>
      </c>
      <c r="S831">
        <v>6</v>
      </c>
      <c r="T831">
        <v>5</v>
      </c>
      <c r="U831">
        <v>6</v>
      </c>
      <c r="V831">
        <v>7</v>
      </c>
      <c r="W831">
        <v>7</v>
      </c>
      <c r="X831">
        <v>6</v>
      </c>
      <c r="Y831">
        <v>2000</v>
      </c>
      <c r="Z831">
        <v>1</v>
      </c>
      <c r="AA831">
        <v>1</v>
      </c>
      <c r="AE831">
        <v>1</v>
      </c>
      <c r="AF831">
        <v>1</v>
      </c>
      <c r="AG831">
        <v>1</v>
      </c>
      <c r="AH831">
        <v>1</v>
      </c>
      <c r="AI831">
        <v>1</v>
      </c>
      <c r="AJ831">
        <v>1</v>
      </c>
      <c r="AK831">
        <v>1</v>
      </c>
      <c r="AO831">
        <v>3</v>
      </c>
      <c r="AP831">
        <v>1</v>
      </c>
      <c r="AQ831">
        <v>1</v>
      </c>
      <c r="AR831">
        <v>1</v>
      </c>
      <c r="AZ831">
        <v>1</v>
      </c>
      <c r="BE831" t="s">
        <v>58</v>
      </c>
      <c r="BF831">
        <f>VLOOKUP($C831,'TIPI Scoring'!$C$1:$AB$1213,22,FALSE)</f>
        <v>4.5</v>
      </c>
      <c r="BG831">
        <f>VLOOKUP($C831,'TIPI Scoring'!$C$1:$AB$1213,23,FALSE)</f>
        <v>3.5</v>
      </c>
      <c r="BH831">
        <f>VLOOKUP($C831,'TIPI Scoring'!$C$1:$AB$1213,24,FALSE)</f>
        <v>4</v>
      </c>
      <c r="BI831">
        <f>VLOOKUP($C831,'TIPI Scoring'!$C$1:$AB$1213,25,FALSE)</f>
        <v>4.5</v>
      </c>
      <c r="BJ831">
        <f>VLOOKUP($C831,'TIPI Scoring'!$C$1:$AB$1213,26,FALSE)</f>
        <v>4</v>
      </c>
      <c r="BK831" t="s">
        <v>1650</v>
      </c>
      <c r="BL831" t="s">
        <v>1649</v>
      </c>
      <c r="BM831" t="s">
        <v>1649</v>
      </c>
      <c r="BN831" t="s">
        <v>1651</v>
      </c>
      <c r="BO831" t="s">
        <v>1649</v>
      </c>
      <c r="BP831">
        <v>1</v>
      </c>
    </row>
    <row r="832" spans="1:68" x14ac:dyDescent="0.2">
      <c r="A832">
        <v>831</v>
      </c>
      <c r="B832" s="2">
        <v>44099.292233796295</v>
      </c>
      <c r="C832" t="s">
        <v>1055</v>
      </c>
      <c r="D832">
        <v>49</v>
      </c>
      <c r="E832">
        <v>35</v>
      </c>
      <c r="F832">
        <v>1</v>
      </c>
      <c r="G832">
        <v>1</v>
      </c>
      <c r="H832">
        <v>2</v>
      </c>
      <c r="I832">
        <v>0</v>
      </c>
      <c r="J832">
        <v>2</v>
      </c>
      <c r="L832">
        <v>1</v>
      </c>
      <c r="M832">
        <v>20</v>
      </c>
      <c r="N832">
        <v>2</v>
      </c>
      <c r="O832">
        <v>3</v>
      </c>
      <c r="P832">
        <v>3</v>
      </c>
      <c r="Q832">
        <v>5</v>
      </c>
      <c r="R832">
        <v>2</v>
      </c>
      <c r="S832">
        <v>5</v>
      </c>
      <c r="T832">
        <v>2</v>
      </c>
      <c r="U832">
        <v>3</v>
      </c>
      <c r="V832">
        <v>3</v>
      </c>
      <c r="W832">
        <v>3</v>
      </c>
      <c r="X832">
        <v>5</v>
      </c>
      <c r="Y832">
        <v>2017</v>
      </c>
      <c r="Z832">
        <v>3</v>
      </c>
      <c r="AA832">
        <v>12</v>
      </c>
      <c r="AC832" t="s">
        <v>958</v>
      </c>
      <c r="AE832">
        <v>2</v>
      </c>
      <c r="AF832">
        <v>2</v>
      </c>
      <c r="AG832">
        <v>2</v>
      </c>
      <c r="AH832">
        <v>2</v>
      </c>
      <c r="AN832">
        <v>1</v>
      </c>
      <c r="AO832">
        <v>6</v>
      </c>
      <c r="AP832">
        <v>1</v>
      </c>
      <c r="BD832">
        <v>1</v>
      </c>
      <c r="BE832" t="s">
        <v>63</v>
      </c>
      <c r="BF832">
        <f>VLOOKUP($C832,'TIPI Scoring'!$C$1:$AB$1213,22,FALSE)</f>
        <v>4.5</v>
      </c>
      <c r="BG832">
        <f>VLOOKUP($C832,'TIPI Scoring'!$C$1:$AB$1213,23,FALSE)</f>
        <v>4</v>
      </c>
      <c r="BH832">
        <f>VLOOKUP($C832,'TIPI Scoring'!$C$1:$AB$1213,24,FALSE)</f>
        <v>5</v>
      </c>
      <c r="BI832">
        <f>VLOOKUP($C832,'TIPI Scoring'!$C$1:$AB$1213,25,FALSE)</f>
        <v>4.5</v>
      </c>
      <c r="BJ832">
        <f>VLOOKUP($C832,'TIPI Scoring'!$C$1:$AB$1213,26,FALSE)</f>
        <v>4</v>
      </c>
      <c r="BK832" t="s">
        <v>1650</v>
      </c>
      <c r="BL832" t="s">
        <v>1649</v>
      </c>
      <c r="BM832" t="s">
        <v>1651</v>
      </c>
      <c r="BN832" t="s">
        <v>1651</v>
      </c>
      <c r="BO832" t="s">
        <v>1649</v>
      </c>
      <c r="BP832">
        <v>1</v>
      </c>
    </row>
    <row r="833" spans="1:68" x14ac:dyDescent="0.2">
      <c r="A833">
        <v>832</v>
      </c>
      <c r="B833" s="2">
        <v>44099.306967592594</v>
      </c>
      <c r="C833" t="s">
        <v>1056</v>
      </c>
      <c r="D833">
        <v>63</v>
      </c>
      <c r="E833">
        <v>32</v>
      </c>
      <c r="F833">
        <v>1</v>
      </c>
      <c r="G833">
        <v>1</v>
      </c>
      <c r="H833">
        <v>1</v>
      </c>
      <c r="I833">
        <v>0</v>
      </c>
      <c r="J833">
        <v>1</v>
      </c>
      <c r="L833">
        <v>2</v>
      </c>
      <c r="M833">
        <v>10</v>
      </c>
      <c r="N833">
        <v>2</v>
      </c>
      <c r="O833">
        <v>5</v>
      </c>
      <c r="P833">
        <v>2</v>
      </c>
      <c r="Q833">
        <v>7</v>
      </c>
      <c r="R833">
        <v>2</v>
      </c>
      <c r="S833">
        <v>6</v>
      </c>
      <c r="T833">
        <v>4</v>
      </c>
      <c r="U833">
        <v>6</v>
      </c>
      <c r="V833">
        <v>2</v>
      </c>
      <c r="W833">
        <v>6</v>
      </c>
      <c r="X833">
        <v>2</v>
      </c>
      <c r="Y833">
        <v>2017</v>
      </c>
      <c r="Z833">
        <v>4</v>
      </c>
      <c r="AA833">
        <v>14</v>
      </c>
      <c r="AE833">
        <v>2</v>
      </c>
      <c r="AF833">
        <v>2</v>
      </c>
      <c r="AG833">
        <v>2</v>
      </c>
      <c r="AH833">
        <v>2</v>
      </c>
      <c r="AM833">
        <v>1</v>
      </c>
      <c r="AO833">
        <v>5</v>
      </c>
      <c r="AP833">
        <v>1</v>
      </c>
      <c r="AT833">
        <v>1</v>
      </c>
      <c r="AV833">
        <v>1</v>
      </c>
      <c r="BD833">
        <v>1</v>
      </c>
      <c r="BE833" t="s">
        <v>58</v>
      </c>
      <c r="BF833">
        <f>VLOOKUP($C833,'TIPI Scoring'!$C$1:$AB$1213,22,FALSE)</f>
        <v>4.5</v>
      </c>
      <c r="BG833">
        <f>VLOOKUP($C833,'TIPI Scoring'!$C$1:$AB$1213,23,FALSE)</f>
        <v>6</v>
      </c>
      <c r="BH833">
        <f>VLOOKUP($C833,'TIPI Scoring'!$C$1:$AB$1213,24,FALSE)</f>
        <v>6.5</v>
      </c>
      <c r="BI833">
        <f>VLOOKUP($C833,'TIPI Scoring'!$C$1:$AB$1213,25,FALSE)</f>
        <v>6</v>
      </c>
      <c r="BJ833">
        <f>VLOOKUP($C833,'TIPI Scoring'!$C$1:$AB$1213,26,FALSE)</f>
        <v>6</v>
      </c>
      <c r="BK833" t="s">
        <v>1650</v>
      </c>
      <c r="BL833" t="s">
        <v>1650</v>
      </c>
      <c r="BM833" t="s">
        <v>1650</v>
      </c>
      <c r="BN833" t="s">
        <v>1650</v>
      </c>
      <c r="BO833" t="s">
        <v>1650</v>
      </c>
      <c r="BP833">
        <v>8</v>
      </c>
    </row>
    <row r="834" spans="1:68" x14ac:dyDescent="0.2">
      <c r="A834">
        <v>833</v>
      </c>
      <c r="B834" s="2">
        <v>44099.30704861111</v>
      </c>
      <c r="C834" t="s">
        <v>1057</v>
      </c>
      <c r="D834">
        <v>25</v>
      </c>
      <c r="E834">
        <v>7</v>
      </c>
      <c r="F834">
        <v>2</v>
      </c>
      <c r="G834">
        <v>1</v>
      </c>
      <c r="H834">
        <v>1</v>
      </c>
      <c r="I834">
        <v>1</v>
      </c>
      <c r="J834">
        <v>3</v>
      </c>
      <c r="L834">
        <v>1</v>
      </c>
      <c r="M834">
        <v>25</v>
      </c>
      <c r="N834">
        <v>1</v>
      </c>
      <c r="O834">
        <v>6</v>
      </c>
      <c r="P834">
        <v>6</v>
      </c>
      <c r="Q834">
        <v>7</v>
      </c>
      <c r="R834">
        <v>7</v>
      </c>
      <c r="S834">
        <v>6</v>
      </c>
      <c r="T834">
        <v>5</v>
      </c>
      <c r="U834">
        <v>5</v>
      </c>
      <c r="V834">
        <v>6</v>
      </c>
      <c r="W834">
        <v>5</v>
      </c>
      <c r="X834">
        <v>6</v>
      </c>
      <c r="Y834">
        <v>2016</v>
      </c>
      <c r="Z834">
        <v>1</v>
      </c>
      <c r="AA834">
        <v>5</v>
      </c>
      <c r="AE834">
        <v>1</v>
      </c>
      <c r="AF834">
        <v>1</v>
      </c>
      <c r="AG834">
        <v>1</v>
      </c>
      <c r="AH834">
        <v>1</v>
      </c>
      <c r="AJ834">
        <v>1</v>
      </c>
      <c r="AO834">
        <v>2</v>
      </c>
      <c r="AP834">
        <v>1</v>
      </c>
      <c r="AS834">
        <v>1</v>
      </c>
      <c r="AV834">
        <v>1</v>
      </c>
      <c r="BB834">
        <v>1</v>
      </c>
      <c r="BC834">
        <v>1</v>
      </c>
      <c r="BE834" t="s">
        <v>58</v>
      </c>
      <c r="BF834">
        <f>VLOOKUP($C834,'TIPI Scoring'!$C$1:$AB$1213,22,FALSE)</f>
        <v>4.5</v>
      </c>
      <c r="BG834">
        <f>VLOOKUP($C834,'TIPI Scoring'!$C$1:$AB$1213,23,FALSE)</f>
        <v>3.5</v>
      </c>
      <c r="BH834">
        <f>VLOOKUP($C834,'TIPI Scoring'!$C$1:$AB$1213,24,FALSE)</f>
        <v>4.5</v>
      </c>
      <c r="BI834">
        <f>VLOOKUP($C834,'TIPI Scoring'!$C$1:$AB$1213,25,FALSE)</f>
        <v>3</v>
      </c>
      <c r="BJ834">
        <f>VLOOKUP($C834,'TIPI Scoring'!$C$1:$AB$1213,26,FALSE)</f>
        <v>4</v>
      </c>
      <c r="BK834" t="s">
        <v>1650</v>
      </c>
      <c r="BL834" t="s">
        <v>1649</v>
      </c>
      <c r="BM834" t="s">
        <v>1651</v>
      </c>
      <c r="BN834" t="s">
        <v>1649</v>
      </c>
      <c r="BO834" t="s">
        <v>1649</v>
      </c>
      <c r="BP834">
        <v>7</v>
      </c>
    </row>
    <row r="835" spans="1:68" x14ac:dyDescent="0.2">
      <c r="A835">
        <v>834</v>
      </c>
      <c r="B835" s="2">
        <v>44099.307129629633</v>
      </c>
      <c r="C835" t="s">
        <v>1058</v>
      </c>
      <c r="D835">
        <v>69</v>
      </c>
      <c r="E835">
        <v>38</v>
      </c>
      <c r="F835">
        <v>1</v>
      </c>
      <c r="G835">
        <v>1</v>
      </c>
      <c r="H835">
        <v>2</v>
      </c>
      <c r="I835">
        <v>0</v>
      </c>
      <c r="J835">
        <v>4</v>
      </c>
      <c r="L835">
        <v>2</v>
      </c>
      <c r="M835">
        <v>12</v>
      </c>
      <c r="N835">
        <v>2</v>
      </c>
      <c r="O835">
        <v>4</v>
      </c>
      <c r="P835">
        <v>5</v>
      </c>
      <c r="Q835">
        <v>6</v>
      </c>
      <c r="R835">
        <v>4</v>
      </c>
      <c r="S835">
        <v>4</v>
      </c>
      <c r="T835">
        <v>6</v>
      </c>
      <c r="U835">
        <v>6</v>
      </c>
      <c r="V835">
        <v>3</v>
      </c>
      <c r="W835">
        <v>6</v>
      </c>
      <c r="X835">
        <v>4</v>
      </c>
      <c r="Y835">
        <v>2008</v>
      </c>
      <c r="Z835">
        <v>2</v>
      </c>
      <c r="AA835">
        <v>3</v>
      </c>
      <c r="AE835">
        <v>2</v>
      </c>
      <c r="AF835">
        <v>2</v>
      </c>
      <c r="AG835">
        <v>2</v>
      </c>
      <c r="AH835">
        <v>3</v>
      </c>
      <c r="AN835">
        <v>1</v>
      </c>
      <c r="AO835">
        <v>6</v>
      </c>
      <c r="AP835">
        <v>1</v>
      </c>
      <c r="AT835">
        <v>1</v>
      </c>
      <c r="AX835">
        <v>1</v>
      </c>
      <c r="BD835">
        <v>1</v>
      </c>
      <c r="BE835" t="s">
        <v>58</v>
      </c>
      <c r="BF835">
        <f>VLOOKUP($C835,'TIPI Scoring'!$C$1:$AB$1213,22,FALSE)</f>
        <v>3</v>
      </c>
      <c r="BG835">
        <f>VLOOKUP($C835,'TIPI Scoring'!$C$1:$AB$1213,23,FALSE)</f>
        <v>4.5</v>
      </c>
      <c r="BH835">
        <f>VLOOKUP($C835,'TIPI Scoring'!$C$1:$AB$1213,24,FALSE)</f>
        <v>5.5</v>
      </c>
      <c r="BI835">
        <f>VLOOKUP($C835,'TIPI Scoring'!$C$1:$AB$1213,25,FALSE)</f>
        <v>5</v>
      </c>
      <c r="BJ835">
        <f>VLOOKUP($C835,'TIPI Scoring'!$C$1:$AB$1213,26,FALSE)</f>
        <v>4</v>
      </c>
      <c r="BK835" t="s">
        <v>1651</v>
      </c>
      <c r="BL835" t="s">
        <v>1651</v>
      </c>
      <c r="BM835" t="s">
        <v>1650</v>
      </c>
      <c r="BN835" t="s">
        <v>1650</v>
      </c>
      <c r="BO835" t="s">
        <v>1649</v>
      </c>
      <c r="BP835">
        <v>3</v>
      </c>
    </row>
    <row r="836" spans="1:68" x14ac:dyDescent="0.2">
      <c r="A836">
        <v>835</v>
      </c>
      <c r="B836" s="2">
        <v>44099.314085648148</v>
      </c>
      <c r="C836" t="s">
        <v>1059</v>
      </c>
      <c r="D836">
        <v>25</v>
      </c>
      <c r="E836">
        <v>32</v>
      </c>
      <c r="F836">
        <v>2</v>
      </c>
      <c r="G836">
        <v>1</v>
      </c>
      <c r="H836">
        <v>4</v>
      </c>
      <c r="I836">
        <v>0</v>
      </c>
      <c r="J836">
        <v>1</v>
      </c>
      <c r="L836">
        <v>1</v>
      </c>
      <c r="M836">
        <v>4</v>
      </c>
      <c r="N836">
        <v>1</v>
      </c>
      <c r="O836">
        <v>6</v>
      </c>
      <c r="P836">
        <v>5</v>
      </c>
      <c r="Q836">
        <v>5</v>
      </c>
      <c r="R836">
        <v>6</v>
      </c>
      <c r="S836">
        <v>7</v>
      </c>
      <c r="T836">
        <v>6</v>
      </c>
      <c r="U836">
        <v>5</v>
      </c>
      <c r="V836">
        <v>7</v>
      </c>
      <c r="W836">
        <v>7</v>
      </c>
      <c r="X836">
        <v>6</v>
      </c>
      <c r="Y836">
        <v>2018</v>
      </c>
      <c r="Z836">
        <v>1</v>
      </c>
      <c r="AA836">
        <v>4</v>
      </c>
      <c r="AE836">
        <v>1</v>
      </c>
      <c r="AF836">
        <v>1</v>
      </c>
      <c r="AG836">
        <v>1</v>
      </c>
      <c r="AH836">
        <v>1</v>
      </c>
      <c r="AI836">
        <v>1</v>
      </c>
      <c r="AL836">
        <v>1</v>
      </c>
      <c r="AO836">
        <v>5</v>
      </c>
      <c r="AQ836">
        <v>1</v>
      </c>
      <c r="AU836">
        <v>1</v>
      </c>
      <c r="AX836">
        <v>1</v>
      </c>
      <c r="AZ836">
        <v>1</v>
      </c>
      <c r="BC836">
        <v>1</v>
      </c>
      <c r="BE836" t="s">
        <v>58</v>
      </c>
      <c r="BF836">
        <f>VLOOKUP($C836,'TIPI Scoring'!$C$1:$AB$1213,22,FALSE)</f>
        <v>4</v>
      </c>
      <c r="BG836">
        <f>VLOOKUP($C836,'TIPI Scoring'!$C$1:$AB$1213,23,FALSE)</f>
        <v>4</v>
      </c>
      <c r="BH836">
        <f>VLOOKUP($C836,'TIPI Scoring'!$C$1:$AB$1213,24,FALSE)</f>
        <v>3</v>
      </c>
      <c r="BI836">
        <f>VLOOKUP($C836,'TIPI Scoring'!$C$1:$AB$1213,25,FALSE)</f>
        <v>4.5</v>
      </c>
      <c r="BJ836">
        <f>VLOOKUP($C836,'TIPI Scoring'!$C$1:$AB$1213,26,FALSE)</f>
        <v>4.5</v>
      </c>
      <c r="BK836" t="s">
        <v>1651</v>
      </c>
      <c r="BL836" t="s">
        <v>1649</v>
      </c>
      <c r="BM836" t="s">
        <v>1649</v>
      </c>
      <c r="BN836" t="s">
        <v>1651</v>
      </c>
      <c r="BO836" t="s">
        <v>1651</v>
      </c>
      <c r="BP836">
        <v>1</v>
      </c>
    </row>
    <row r="837" spans="1:68" x14ac:dyDescent="0.2">
      <c r="A837">
        <v>836</v>
      </c>
      <c r="B837" s="2">
        <v>44099.326967592591</v>
      </c>
      <c r="C837" t="s">
        <v>1060</v>
      </c>
      <c r="D837">
        <v>66</v>
      </c>
      <c r="E837">
        <v>25</v>
      </c>
      <c r="F837">
        <v>2</v>
      </c>
      <c r="G837">
        <v>1</v>
      </c>
      <c r="H837">
        <v>1</v>
      </c>
      <c r="I837">
        <v>0</v>
      </c>
      <c r="J837">
        <v>1</v>
      </c>
      <c r="L837">
        <v>1</v>
      </c>
      <c r="M837">
        <v>0</v>
      </c>
      <c r="N837">
        <v>1</v>
      </c>
      <c r="O837">
        <v>6</v>
      </c>
      <c r="P837">
        <v>6</v>
      </c>
      <c r="Q837">
        <v>4</v>
      </c>
      <c r="R837">
        <v>7</v>
      </c>
      <c r="S837">
        <v>7</v>
      </c>
      <c r="T837">
        <v>6</v>
      </c>
      <c r="U837">
        <v>7</v>
      </c>
      <c r="V837">
        <v>6</v>
      </c>
      <c r="W837">
        <v>7</v>
      </c>
      <c r="X837">
        <v>6</v>
      </c>
      <c r="Y837">
        <v>2015</v>
      </c>
      <c r="Z837">
        <v>1</v>
      </c>
      <c r="AA837">
        <v>1</v>
      </c>
      <c r="AE837">
        <v>1</v>
      </c>
      <c r="AF837">
        <v>1</v>
      </c>
      <c r="AG837">
        <v>2</v>
      </c>
      <c r="AH837">
        <v>1</v>
      </c>
      <c r="AJ837">
        <v>1</v>
      </c>
      <c r="AM837">
        <v>1</v>
      </c>
      <c r="AO837">
        <v>2</v>
      </c>
      <c r="AQ837">
        <v>1</v>
      </c>
      <c r="AR837">
        <v>1</v>
      </c>
      <c r="AS837">
        <v>1</v>
      </c>
      <c r="AZ837">
        <v>1</v>
      </c>
      <c r="BB837">
        <v>1</v>
      </c>
      <c r="BE837" t="s">
        <v>63</v>
      </c>
      <c r="BF837">
        <f>VLOOKUP($C837,'TIPI Scoring'!$C$1:$AB$1213,22,FALSE)</f>
        <v>4</v>
      </c>
      <c r="BG837">
        <f>VLOOKUP($C837,'TIPI Scoring'!$C$1:$AB$1213,23,FALSE)</f>
        <v>4.5</v>
      </c>
      <c r="BH837">
        <f>VLOOKUP($C837,'TIPI Scoring'!$C$1:$AB$1213,24,FALSE)</f>
        <v>3</v>
      </c>
      <c r="BI837">
        <f>VLOOKUP($C837,'TIPI Scoring'!$C$1:$AB$1213,25,FALSE)</f>
        <v>4</v>
      </c>
      <c r="BJ837">
        <f>VLOOKUP($C837,'TIPI Scoring'!$C$1:$AB$1213,26,FALSE)</f>
        <v>4.5</v>
      </c>
      <c r="BK837" t="s">
        <v>1651</v>
      </c>
      <c r="BL837" t="s">
        <v>1651</v>
      </c>
      <c r="BM837" t="s">
        <v>1649</v>
      </c>
      <c r="BN837" t="s">
        <v>1651</v>
      </c>
      <c r="BO837" t="s">
        <v>1651</v>
      </c>
      <c r="BP837">
        <v>1</v>
      </c>
    </row>
    <row r="838" spans="1:68" x14ac:dyDescent="0.2">
      <c r="A838">
        <v>837</v>
      </c>
      <c r="B838" s="2">
        <v>44099.327222222222</v>
      </c>
      <c r="C838" t="s">
        <v>1061</v>
      </c>
      <c r="D838">
        <v>30</v>
      </c>
      <c r="E838">
        <v>13</v>
      </c>
      <c r="F838">
        <v>1</v>
      </c>
      <c r="G838">
        <v>1</v>
      </c>
      <c r="H838">
        <v>2</v>
      </c>
      <c r="I838">
        <v>1</v>
      </c>
      <c r="J838">
        <v>1</v>
      </c>
      <c r="L838">
        <v>1</v>
      </c>
      <c r="M838">
        <v>5</v>
      </c>
      <c r="N838">
        <v>2</v>
      </c>
      <c r="O838">
        <v>5</v>
      </c>
      <c r="P838">
        <v>4</v>
      </c>
      <c r="Q838">
        <v>5</v>
      </c>
      <c r="R838">
        <v>5</v>
      </c>
      <c r="S838">
        <v>5</v>
      </c>
      <c r="T838">
        <v>5</v>
      </c>
      <c r="U838">
        <v>5</v>
      </c>
      <c r="V838">
        <v>6</v>
      </c>
      <c r="W838">
        <v>3</v>
      </c>
      <c r="X838">
        <v>2</v>
      </c>
      <c r="Y838">
        <v>2017</v>
      </c>
      <c r="Z838">
        <v>2</v>
      </c>
      <c r="AA838">
        <v>12</v>
      </c>
      <c r="AC838" t="s">
        <v>1062</v>
      </c>
      <c r="AE838">
        <v>2</v>
      </c>
      <c r="AF838">
        <v>2</v>
      </c>
      <c r="AG838">
        <v>2</v>
      </c>
      <c r="AH838">
        <v>2</v>
      </c>
      <c r="AM838">
        <v>1</v>
      </c>
      <c r="AO838">
        <v>4</v>
      </c>
      <c r="AW838">
        <v>1</v>
      </c>
      <c r="BC838">
        <v>1</v>
      </c>
      <c r="BE838" t="s">
        <v>63</v>
      </c>
      <c r="BF838">
        <f>VLOOKUP($C838,'TIPI Scoring'!$C$1:$AB$1213,22,FALSE)</f>
        <v>4</v>
      </c>
      <c r="BG838">
        <f>VLOOKUP($C838,'TIPI Scoring'!$C$1:$AB$1213,23,FALSE)</f>
        <v>4.5</v>
      </c>
      <c r="BH838">
        <f>VLOOKUP($C838,'TIPI Scoring'!$C$1:$AB$1213,24,FALSE)</f>
        <v>3.5</v>
      </c>
      <c r="BI838">
        <f>VLOOKUP($C838,'TIPI Scoring'!$C$1:$AB$1213,25,FALSE)</f>
        <v>3</v>
      </c>
      <c r="BJ838">
        <f>VLOOKUP($C838,'TIPI Scoring'!$C$1:$AB$1213,26,FALSE)</f>
        <v>5.5</v>
      </c>
      <c r="BK838" t="s">
        <v>1651</v>
      </c>
      <c r="BL838" t="s">
        <v>1651</v>
      </c>
      <c r="BM838" t="s">
        <v>1649</v>
      </c>
      <c r="BN838" t="s">
        <v>1649</v>
      </c>
      <c r="BO838" t="s">
        <v>1650</v>
      </c>
      <c r="BP838">
        <v>1</v>
      </c>
    </row>
    <row r="839" spans="1:68" x14ac:dyDescent="0.2">
      <c r="A839">
        <v>838</v>
      </c>
      <c r="B839" s="2">
        <v>44099.329224537039</v>
      </c>
      <c r="C839" t="s">
        <v>1063</v>
      </c>
      <c r="D839">
        <v>39</v>
      </c>
      <c r="E839">
        <v>7</v>
      </c>
      <c r="F839">
        <v>1</v>
      </c>
      <c r="G839">
        <v>1</v>
      </c>
      <c r="H839">
        <v>2</v>
      </c>
      <c r="I839">
        <v>3</v>
      </c>
      <c r="J839">
        <v>1</v>
      </c>
      <c r="L839">
        <v>1</v>
      </c>
      <c r="M839">
        <v>3</v>
      </c>
      <c r="N839">
        <v>1</v>
      </c>
      <c r="O839">
        <v>1</v>
      </c>
      <c r="P839">
        <v>6</v>
      </c>
      <c r="Q839">
        <v>2</v>
      </c>
      <c r="R839">
        <v>4</v>
      </c>
      <c r="S839">
        <v>3</v>
      </c>
      <c r="T839">
        <v>1</v>
      </c>
      <c r="U839">
        <v>3</v>
      </c>
      <c r="V839">
        <v>6</v>
      </c>
      <c r="W839">
        <v>1</v>
      </c>
      <c r="X839">
        <v>7</v>
      </c>
      <c r="Y839">
        <v>1980</v>
      </c>
      <c r="Z839">
        <v>1</v>
      </c>
      <c r="AA839">
        <v>6</v>
      </c>
      <c r="AE839">
        <v>1</v>
      </c>
      <c r="AF839">
        <v>2</v>
      </c>
      <c r="AG839">
        <v>1</v>
      </c>
      <c r="AH839">
        <v>1</v>
      </c>
      <c r="AJ839">
        <v>1</v>
      </c>
      <c r="AK839">
        <v>1</v>
      </c>
      <c r="AM839">
        <v>1</v>
      </c>
      <c r="AO839">
        <v>4</v>
      </c>
      <c r="AR839">
        <v>1</v>
      </c>
      <c r="AW839">
        <v>1</v>
      </c>
      <c r="BA839">
        <v>1</v>
      </c>
      <c r="BE839" t="s">
        <v>58</v>
      </c>
      <c r="BF839">
        <f>VLOOKUP($C839,'TIPI Scoring'!$C$1:$AB$1213,22,FALSE)</f>
        <v>4</v>
      </c>
      <c r="BG839">
        <f>VLOOKUP($C839,'TIPI Scoring'!$C$1:$AB$1213,23,FALSE)</f>
        <v>2.5</v>
      </c>
      <c r="BH839">
        <f>VLOOKUP($C839,'TIPI Scoring'!$C$1:$AB$1213,24,FALSE)</f>
        <v>2</v>
      </c>
      <c r="BI839">
        <f>VLOOKUP($C839,'TIPI Scoring'!$C$1:$AB$1213,25,FALSE)</f>
        <v>2.5</v>
      </c>
      <c r="BJ839">
        <f>VLOOKUP($C839,'TIPI Scoring'!$C$1:$AB$1213,26,FALSE)</f>
        <v>2</v>
      </c>
      <c r="BK839" t="s">
        <v>1651</v>
      </c>
      <c r="BL839" t="s">
        <v>1649</v>
      </c>
      <c r="BM839" t="s">
        <v>1649</v>
      </c>
      <c r="BN839" t="s">
        <v>1649</v>
      </c>
      <c r="BO839" t="s">
        <v>1649</v>
      </c>
      <c r="BP839">
        <v>1</v>
      </c>
    </row>
    <row r="840" spans="1:68" x14ac:dyDescent="0.2">
      <c r="A840">
        <v>839</v>
      </c>
      <c r="B840" s="2">
        <v>44099.332627314812</v>
      </c>
      <c r="C840" t="s">
        <v>1064</v>
      </c>
      <c r="D840">
        <v>38</v>
      </c>
      <c r="E840">
        <v>32</v>
      </c>
      <c r="F840">
        <v>1</v>
      </c>
      <c r="G840">
        <v>1</v>
      </c>
      <c r="H840">
        <v>2</v>
      </c>
      <c r="I840">
        <v>2</v>
      </c>
      <c r="J840">
        <v>1</v>
      </c>
      <c r="L840">
        <v>2</v>
      </c>
      <c r="M840">
        <v>3</v>
      </c>
      <c r="N840">
        <v>1</v>
      </c>
      <c r="O840">
        <v>5</v>
      </c>
      <c r="P840">
        <v>3</v>
      </c>
      <c r="Q840">
        <v>5</v>
      </c>
      <c r="R840">
        <v>6</v>
      </c>
      <c r="S840">
        <v>4</v>
      </c>
      <c r="T840">
        <v>3</v>
      </c>
      <c r="U840">
        <v>5</v>
      </c>
      <c r="V840">
        <v>3</v>
      </c>
      <c r="W840">
        <v>3</v>
      </c>
      <c r="X840">
        <v>4</v>
      </c>
      <c r="Y840">
        <v>2017</v>
      </c>
      <c r="Z840">
        <v>2</v>
      </c>
      <c r="AA840">
        <v>1</v>
      </c>
      <c r="AE840">
        <v>1</v>
      </c>
      <c r="AF840">
        <v>1</v>
      </c>
      <c r="AG840">
        <v>1</v>
      </c>
      <c r="AH840">
        <v>1</v>
      </c>
      <c r="AI840">
        <v>1</v>
      </c>
      <c r="AO840">
        <v>1</v>
      </c>
      <c r="AR840">
        <v>1</v>
      </c>
      <c r="AW840">
        <v>1</v>
      </c>
      <c r="BA840">
        <v>1</v>
      </c>
      <c r="BE840" t="s">
        <v>58</v>
      </c>
      <c r="BF840">
        <f>VLOOKUP($C840,'TIPI Scoring'!$C$1:$AB$1213,22,FALSE)</f>
        <v>5</v>
      </c>
      <c r="BG840">
        <f>VLOOKUP($C840,'TIPI Scoring'!$C$1:$AB$1213,23,FALSE)</f>
        <v>5</v>
      </c>
      <c r="BH840">
        <f>VLOOKUP($C840,'TIPI Scoring'!$C$1:$AB$1213,24,FALSE)</f>
        <v>5</v>
      </c>
      <c r="BI840">
        <f>VLOOKUP($C840,'TIPI Scoring'!$C$1:$AB$1213,25,FALSE)</f>
        <v>2.5</v>
      </c>
      <c r="BJ840">
        <f>VLOOKUP($C840,'TIPI Scoring'!$C$1:$AB$1213,26,FALSE)</f>
        <v>4</v>
      </c>
      <c r="BK840" t="s">
        <v>1650</v>
      </c>
      <c r="BL840" t="s">
        <v>1651</v>
      </c>
      <c r="BM840" t="s">
        <v>1651</v>
      </c>
      <c r="BN840" t="s">
        <v>1649</v>
      </c>
      <c r="BO840" t="s">
        <v>1649</v>
      </c>
      <c r="BP840">
        <v>7</v>
      </c>
    </row>
    <row r="841" spans="1:68" x14ac:dyDescent="0.2">
      <c r="A841">
        <v>840</v>
      </c>
      <c r="B841" s="2">
        <v>44099.340648148151</v>
      </c>
      <c r="C841" t="s">
        <v>1065</v>
      </c>
      <c r="D841">
        <v>32</v>
      </c>
      <c r="E841">
        <v>13</v>
      </c>
      <c r="F841">
        <v>1</v>
      </c>
      <c r="G841">
        <v>1</v>
      </c>
      <c r="H841">
        <v>2</v>
      </c>
      <c r="I841">
        <v>1</v>
      </c>
      <c r="J841">
        <v>1</v>
      </c>
      <c r="L841">
        <v>1</v>
      </c>
      <c r="M841">
        <v>0</v>
      </c>
      <c r="N841">
        <v>1</v>
      </c>
      <c r="O841">
        <v>6</v>
      </c>
      <c r="P841">
        <v>6</v>
      </c>
      <c r="Q841">
        <v>7</v>
      </c>
      <c r="R841">
        <v>6</v>
      </c>
      <c r="S841">
        <v>7</v>
      </c>
      <c r="T841">
        <v>6</v>
      </c>
      <c r="U841">
        <v>6</v>
      </c>
      <c r="V841">
        <v>6</v>
      </c>
      <c r="W841">
        <v>7</v>
      </c>
      <c r="X841">
        <v>6</v>
      </c>
      <c r="Y841">
        <v>2000</v>
      </c>
      <c r="Z841">
        <v>1</v>
      </c>
      <c r="AA841">
        <v>9</v>
      </c>
      <c r="AE841">
        <v>1</v>
      </c>
      <c r="AF841">
        <v>1</v>
      </c>
      <c r="AG841">
        <v>1</v>
      </c>
      <c r="AH841">
        <v>1</v>
      </c>
      <c r="AI841">
        <v>1</v>
      </c>
      <c r="AJ841">
        <v>1</v>
      </c>
      <c r="AK841">
        <v>1</v>
      </c>
      <c r="AL841">
        <v>1</v>
      </c>
      <c r="AM841">
        <v>1</v>
      </c>
      <c r="AO841">
        <v>2</v>
      </c>
      <c r="AP841">
        <v>1</v>
      </c>
      <c r="AR841">
        <v>1</v>
      </c>
      <c r="AS841">
        <v>1</v>
      </c>
      <c r="AZ841">
        <v>1</v>
      </c>
      <c r="BA841">
        <v>1</v>
      </c>
      <c r="BB841">
        <v>1</v>
      </c>
      <c r="BC841">
        <v>1</v>
      </c>
      <c r="BE841" t="s">
        <v>63</v>
      </c>
      <c r="BF841">
        <f>VLOOKUP($C841,'TIPI Scoring'!$C$1:$AB$1213,22,FALSE)</f>
        <v>4</v>
      </c>
      <c r="BG841">
        <f>VLOOKUP($C841,'TIPI Scoring'!$C$1:$AB$1213,23,FALSE)</f>
        <v>4</v>
      </c>
      <c r="BH841">
        <f>VLOOKUP($C841,'TIPI Scoring'!$C$1:$AB$1213,24,FALSE)</f>
        <v>4.5</v>
      </c>
      <c r="BI841">
        <f>VLOOKUP($C841,'TIPI Scoring'!$C$1:$AB$1213,25,FALSE)</f>
        <v>4.5</v>
      </c>
      <c r="BJ841">
        <f>VLOOKUP($C841,'TIPI Scoring'!$C$1:$AB$1213,26,FALSE)</f>
        <v>4.5</v>
      </c>
      <c r="BK841" t="s">
        <v>1651</v>
      </c>
      <c r="BL841" t="s">
        <v>1649</v>
      </c>
      <c r="BM841" t="s">
        <v>1651</v>
      </c>
      <c r="BN841" t="s">
        <v>1651</v>
      </c>
      <c r="BO841" t="s">
        <v>1651</v>
      </c>
      <c r="BP841">
        <v>1</v>
      </c>
    </row>
    <row r="842" spans="1:68" x14ac:dyDescent="0.2">
      <c r="A842">
        <v>841</v>
      </c>
      <c r="B842" s="2">
        <v>44099.358576388891</v>
      </c>
      <c r="C842" t="s">
        <v>1066</v>
      </c>
      <c r="D842">
        <v>31</v>
      </c>
      <c r="E842">
        <v>27</v>
      </c>
      <c r="F842">
        <v>2</v>
      </c>
      <c r="G842">
        <v>1</v>
      </c>
      <c r="H842">
        <v>1</v>
      </c>
      <c r="I842">
        <v>2</v>
      </c>
      <c r="J842">
        <v>1</v>
      </c>
      <c r="L842">
        <v>1</v>
      </c>
      <c r="M842">
        <v>2</v>
      </c>
      <c r="N842">
        <v>1</v>
      </c>
      <c r="O842">
        <v>5</v>
      </c>
      <c r="P842">
        <v>3</v>
      </c>
      <c r="Q842">
        <v>2</v>
      </c>
      <c r="R842">
        <v>3</v>
      </c>
      <c r="S842">
        <v>6</v>
      </c>
      <c r="T842">
        <v>6</v>
      </c>
      <c r="U842">
        <v>4</v>
      </c>
      <c r="V842">
        <v>2</v>
      </c>
      <c r="W842">
        <v>5</v>
      </c>
      <c r="X842">
        <v>2</v>
      </c>
      <c r="Y842">
        <v>2019</v>
      </c>
      <c r="Z842">
        <v>1</v>
      </c>
      <c r="AA842">
        <v>1</v>
      </c>
      <c r="AE842">
        <v>1</v>
      </c>
      <c r="AF842">
        <v>1</v>
      </c>
      <c r="AG842">
        <v>1</v>
      </c>
      <c r="AH842">
        <v>2</v>
      </c>
      <c r="AI842">
        <v>1</v>
      </c>
      <c r="AJ842">
        <v>1</v>
      </c>
      <c r="AK842">
        <v>1</v>
      </c>
      <c r="AL842">
        <v>1</v>
      </c>
      <c r="AM842">
        <v>1</v>
      </c>
      <c r="AO842">
        <v>4</v>
      </c>
      <c r="AQ842">
        <v>1</v>
      </c>
      <c r="AS842">
        <v>1</v>
      </c>
      <c r="AT842">
        <v>1</v>
      </c>
      <c r="AZ842">
        <v>1</v>
      </c>
      <c r="BA842">
        <v>1</v>
      </c>
      <c r="BB842">
        <v>1</v>
      </c>
      <c r="BC842">
        <v>1</v>
      </c>
      <c r="BE842" t="s">
        <v>63</v>
      </c>
      <c r="BF842">
        <f>VLOOKUP($C842,'TIPI Scoring'!$C$1:$AB$1213,22,FALSE)</f>
        <v>3.5</v>
      </c>
      <c r="BG842">
        <f>VLOOKUP($C842,'TIPI Scoring'!$C$1:$AB$1213,23,FALSE)</f>
        <v>4.5</v>
      </c>
      <c r="BH842">
        <f>VLOOKUP($C842,'TIPI Scoring'!$C$1:$AB$1213,24,FALSE)</f>
        <v>4</v>
      </c>
      <c r="BI842">
        <f>VLOOKUP($C842,'TIPI Scoring'!$C$1:$AB$1213,25,FALSE)</f>
        <v>5</v>
      </c>
      <c r="BJ842">
        <f>VLOOKUP($C842,'TIPI Scoring'!$C$1:$AB$1213,26,FALSE)</f>
        <v>6</v>
      </c>
      <c r="BK842" t="s">
        <v>1651</v>
      </c>
      <c r="BL842" t="s">
        <v>1651</v>
      </c>
      <c r="BM842" t="s">
        <v>1649</v>
      </c>
      <c r="BN842" t="s">
        <v>1650</v>
      </c>
      <c r="BO842" t="s">
        <v>1650</v>
      </c>
      <c r="BP842">
        <v>3</v>
      </c>
    </row>
    <row r="843" spans="1:68" x14ac:dyDescent="0.2">
      <c r="A843">
        <v>842</v>
      </c>
      <c r="B843" s="2">
        <v>44099.363587962966</v>
      </c>
      <c r="C843" t="s">
        <v>1067</v>
      </c>
      <c r="D843">
        <v>41</v>
      </c>
      <c r="E843">
        <v>22</v>
      </c>
      <c r="F843">
        <v>1</v>
      </c>
      <c r="G843">
        <v>1</v>
      </c>
      <c r="H843">
        <v>2</v>
      </c>
      <c r="I843">
        <v>2</v>
      </c>
      <c r="J843">
        <v>1</v>
      </c>
      <c r="L843">
        <v>1</v>
      </c>
      <c r="M843">
        <v>3</v>
      </c>
      <c r="N843">
        <v>1</v>
      </c>
      <c r="O843">
        <v>7</v>
      </c>
      <c r="P843">
        <v>6</v>
      </c>
      <c r="Q843">
        <v>7</v>
      </c>
      <c r="R843">
        <v>7</v>
      </c>
      <c r="S843">
        <v>7</v>
      </c>
      <c r="T843">
        <v>6</v>
      </c>
      <c r="U843">
        <v>7</v>
      </c>
      <c r="V843">
        <v>7</v>
      </c>
      <c r="W843">
        <v>6</v>
      </c>
      <c r="X843">
        <v>7</v>
      </c>
      <c r="Y843">
        <v>2019</v>
      </c>
      <c r="Z843">
        <v>1</v>
      </c>
      <c r="AA843">
        <v>1</v>
      </c>
      <c r="AE843">
        <v>1</v>
      </c>
      <c r="AF843">
        <v>1</v>
      </c>
      <c r="AG843">
        <v>1</v>
      </c>
      <c r="AH843">
        <v>2</v>
      </c>
      <c r="AI843">
        <v>1</v>
      </c>
      <c r="AJ843">
        <v>1</v>
      </c>
      <c r="AO843">
        <v>2</v>
      </c>
      <c r="AP843">
        <v>1</v>
      </c>
      <c r="AS843">
        <v>1</v>
      </c>
      <c r="AV843">
        <v>1</v>
      </c>
      <c r="AZ843">
        <v>1</v>
      </c>
      <c r="BB843">
        <v>1</v>
      </c>
      <c r="BE843" t="s">
        <v>63</v>
      </c>
      <c r="BF843">
        <f>VLOOKUP($C843,'TIPI Scoring'!$C$1:$AB$1213,22,FALSE)</f>
        <v>4.5</v>
      </c>
      <c r="BG843">
        <f>VLOOKUP($C843,'TIPI Scoring'!$C$1:$AB$1213,23,FALSE)</f>
        <v>4.5</v>
      </c>
      <c r="BH843">
        <f>VLOOKUP($C843,'TIPI Scoring'!$C$1:$AB$1213,24,FALSE)</f>
        <v>4</v>
      </c>
      <c r="BI843">
        <f>VLOOKUP($C843,'TIPI Scoring'!$C$1:$AB$1213,25,FALSE)</f>
        <v>3.5</v>
      </c>
      <c r="BJ843">
        <f>VLOOKUP($C843,'TIPI Scoring'!$C$1:$AB$1213,26,FALSE)</f>
        <v>4</v>
      </c>
      <c r="BK843" t="s">
        <v>1650</v>
      </c>
      <c r="BL843" t="s">
        <v>1651</v>
      </c>
      <c r="BM843" t="s">
        <v>1649</v>
      </c>
      <c r="BN843" t="s">
        <v>1651</v>
      </c>
      <c r="BO843" t="s">
        <v>1649</v>
      </c>
      <c r="BP843">
        <v>1</v>
      </c>
    </row>
    <row r="844" spans="1:68" x14ac:dyDescent="0.2">
      <c r="A844">
        <v>843</v>
      </c>
      <c r="B844" s="2">
        <v>44099.364756944444</v>
      </c>
      <c r="C844" t="s">
        <v>1068</v>
      </c>
      <c r="D844">
        <v>71</v>
      </c>
      <c r="E844">
        <v>35</v>
      </c>
      <c r="F844">
        <v>2</v>
      </c>
      <c r="G844">
        <v>1</v>
      </c>
      <c r="H844">
        <v>2</v>
      </c>
      <c r="I844">
        <v>0</v>
      </c>
      <c r="J844">
        <v>4</v>
      </c>
      <c r="L844">
        <v>2</v>
      </c>
      <c r="M844">
        <v>21</v>
      </c>
      <c r="N844">
        <v>2</v>
      </c>
      <c r="O844">
        <v>1</v>
      </c>
      <c r="P844">
        <v>7</v>
      </c>
      <c r="Q844">
        <v>1</v>
      </c>
      <c r="R844">
        <v>7</v>
      </c>
      <c r="S844">
        <v>4</v>
      </c>
      <c r="T844">
        <v>5</v>
      </c>
      <c r="U844">
        <v>4</v>
      </c>
      <c r="V844">
        <v>6</v>
      </c>
      <c r="W844">
        <v>4</v>
      </c>
      <c r="X844">
        <v>3</v>
      </c>
      <c r="Y844">
        <v>2005</v>
      </c>
      <c r="Z844">
        <v>4</v>
      </c>
      <c r="AA844">
        <v>3</v>
      </c>
      <c r="AE844">
        <v>2</v>
      </c>
      <c r="AF844">
        <v>3</v>
      </c>
      <c r="AG844">
        <v>2</v>
      </c>
      <c r="AH844">
        <v>2</v>
      </c>
      <c r="AJ844">
        <v>1</v>
      </c>
      <c r="AO844">
        <v>1</v>
      </c>
      <c r="AT844">
        <v>1</v>
      </c>
      <c r="AV844">
        <v>1</v>
      </c>
      <c r="AW844">
        <v>1</v>
      </c>
      <c r="BA844">
        <v>1</v>
      </c>
      <c r="BE844" t="s">
        <v>63</v>
      </c>
      <c r="BF844">
        <f>VLOOKUP($C844,'TIPI Scoring'!$C$1:$AB$1213,22,FALSE)</f>
        <v>2</v>
      </c>
      <c r="BG844">
        <f>VLOOKUP($C844,'TIPI Scoring'!$C$1:$AB$1213,23,FALSE)</f>
        <v>2.5</v>
      </c>
      <c r="BH844">
        <f>VLOOKUP($C844,'TIPI Scoring'!$C$1:$AB$1213,24,FALSE)</f>
        <v>1.5</v>
      </c>
      <c r="BI844">
        <f>VLOOKUP($C844,'TIPI Scoring'!$C$1:$AB$1213,25,FALSE)</f>
        <v>2.5</v>
      </c>
      <c r="BJ844">
        <f>VLOOKUP($C844,'TIPI Scoring'!$C$1:$AB$1213,26,FALSE)</f>
        <v>4.5</v>
      </c>
      <c r="BK844" t="s">
        <v>1649</v>
      </c>
      <c r="BL844" t="s">
        <v>1649</v>
      </c>
      <c r="BM844" t="s">
        <v>1649</v>
      </c>
      <c r="BN844" t="s">
        <v>1649</v>
      </c>
      <c r="BO844" t="s">
        <v>1651</v>
      </c>
      <c r="BP844">
        <v>1</v>
      </c>
    </row>
    <row r="845" spans="1:68" x14ac:dyDescent="0.2">
      <c r="A845">
        <v>844</v>
      </c>
      <c r="B845" s="2">
        <v>44099.365416666667</v>
      </c>
      <c r="C845" t="s">
        <v>1069</v>
      </c>
      <c r="D845">
        <v>40</v>
      </c>
      <c r="E845">
        <v>5</v>
      </c>
      <c r="F845">
        <v>1</v>
      </c>
      <c r="G845">
        <v>1</v>
      </c>
      <c r="H845">
        <v>2</v>
      </c>
      <c r="I845">
        <v>1</v>
      </c>
      <c r="J845">
        <v>1</v>
      </c>
      <c r="L845">
        <v>2</v>
      </c>
      <c r="M845">
        <v>3</v>
      </c>
      <c r="N845">
        <v>1</v>
      </c>
      <c r="O845">
        <v>7</v>
      </c>
      <c r="P845">
        <v>4</v>
      </c>
      <c r="Q845">
        <v>7</v>
      </c>
      <c r="R845">
        <v>1</v>
      </c>
      <c r="S845">
        <v>7</v>
      </c>
      <c r="T845">
        <v>7</v>
      </c>
      <c r="U845">
        <v>6</v>
      </c>
      <c r="V845">
        <v>1</v>
      </c>
      <c r="W845">
        <v>7</v>
      </c>
      <c r="X845">
        <v>3</v>
      </c>
      <c r="Y845">
        <v>2017</v>
      </c>
      <c r="Z845">
        <v>1</v>
      </c>
      <c r="AA845">
        <v>1</v>
      </c>
      <c r="AE845">
        <v>2</v>
      </c>
      <c r="AF845">
        <v>1</v>
      </c>
      <c r="AG845">
        <v>1</v>
      </c>
      <c r="AH845">
        <v>2</v>
      </c>
      <c r="AI845">
        <v>1</v>
      </c>
      <c r="AL845">
        <v>1</v>
      </c>
      <c r="AM845">
        <v>1</v>
      </c>
      <c r="AO845">
        <v>4</v>
      </c>
      <c r="AQ845">
        <v>1</v>
      </c>
      <c r="AT845">
        <v>1</v>
      </c>
      <c r="AV845">
        <v>1</v>
      </c>
      <c r="AZ845">
        <v>1</v>
      </c>
      <c r="BC845">
        <v>1</v>
      </c>
      <c r="BE845" t="s">
        <v>66</v>
      </c>
      <c r="BF845">
        <f>VLOOKUP($C845,'TIPI Scoring'!$C$1:$AB$1213,22,FALSE)</f>
        <v>4</v>
      </c>
      <c r="BG845">
        <f>VLOOKUP($C845,'TIPI Scoring'!$C$1:$AB$1213,23,FALSE)</f>
        <v>5</v>
      </c>
      <c r="BH845">
        <f>VLOOKUP($C845,'TIPI Scoring'!$C$1:$AB$1213,24,FALSE)</f>
        <v>7</v>
      </c>
      <c r="BI845">
        <f>VLOOKUP($C845,'TIPI Scoring'!$C$1:$AB$1213,25,FALSE)</f>
        <v>7</v>
      </c>
      <c r="BJ845">
        <f>VLOOKUP($C845,'TIPI Scoring'!$C$1:$AB$1213,26,FALSE)</f>
        <v>6</v>
      </c>
      <c r="BK845" t="s">
        <v>1651</v>
      </c>
      <c r="BL845" t="s">
        <v>1651</v>
      </c>
      <c r="BM845" t="s">
        <v>1648</v>
      </c>
      <c r="BN845" t="s">
        <v>1648</v>
      </c>
      <c r="BO845" t="s">
        <v>1650</v>
      </c>
      <c r="BP845">
        <v>8</v>
      </c>
    </row>
    <row r="846" spans="1:68" x14ac:dyDescent="0.2">
      <c r="A846">
        <v>845</v>
      </c>
      <c r="B846" s="2">
        <v>44099.367766203701</v>
      </c>
      <c r="C846" t="s">
        <v>1070</v>
      </c>
      <c r="D846">
        <v>30</v>
      </c>
      <c r="E846">
        <v>32</v>
      </c>
      <c r="F846">
        <v>1</v>
      </c>
      <c r="G846">
        <v>1</v>
      </c>
      <c r="H846">
        <v>2</v>
      </c>
      <c r="I846">
        <v>2</v>
      </c>
      <c r="J846">
        <v>1</v>
      </c>
      <c r="L846">
        <v>1</v>
      </c>
      <c r="M846">
        <v>8</v>
      </c>
      <c r="N846">
        <v>1</v>
      </c>
      <c r="O846">
        <v>6</v>
      </c>
      <c r="P846">
        <v>5</v>
      </c>
      <c r="Q846">
        <v>6</v>
      </c>
      <c r="R846">
        <v>6</v>
      </c>
      <c r="S846">
        <v>7</v>
      </c>
      <c r="T846">
        <v>5</v>
      </c>
      <c r="U846">
        <v>6</v>
      </c>
      <c r="V846">
        <v>5</v>
      </c>
      <c r="W846">
        <v>5</v>
      </c>
      <c r="X846">
        <v>5</v>
      </c>
      <c r="Y846">
        <v>2018</v>
      </c>
      <c r="Z846">
        <v>2</v>
      </c>
      <c r="AA846">
        <v>10</v>
      </c>
      <c r="AE846">
        <v>1</v>
      </c>
      <c r="AF846">
        <v>1</v>
      </c>
      <c r="AG846">
        <v>1</v>
      </c>
      <c r="AH846">
        <v>1</v>
      </c>
      <c r="AJ846">
        <v>1</v>
      </c>
      <c r="AK846">
        <v>1</v>
      </c>
      <c r="AL846">
        <v>1</v>
      </c>
      <c r="AO846">
        <v>4</v>
      </c>
      <c r="AP846">
        <v>1</v>
      </c>
      <c r="AQ846">
        <v>1</v>
      </c>
      <c r="AT846">
        <v>1</v>
      </c>
      <c r="AZ846">
        <v>1</v>
      </c>
      <c r="BB846">
        <v>1</v>
      </c>
      <c r="BE846" t="s">
        <v>58</v>
      </c>
      <c r="BF846">
        <f>VLOOKUP($C846,'TIPI Scoring'!$C$1:$AB$1213,22,FALSE)</f>
        <v>4.5</v>
      </c>
      <c r="BG846">
        <f>VLOOKUP($C846,'TIPI Scoring'!$C$1:$AB$1213,23,FALSE)</f>
        <v>4.5</v>
      </c>
      <c r="BH846">
        <f>VLOOKUP($C846,'TIPI Scoring'!$C$1:$AB$1213,24,FALSE)</f>
        <v>4.5</v>
      </c>
      <c r="BI846">
        <f>VLOOKUP($C846,'TIPI Scoring'!$C$1:$AB$1213,25,FALSE)</f>
        <v>3.5</v>
      </c>
      <c r="BJ846">
        <f>VLOOKUP($C846,'TIPI Scoring'!$C$1:$AB$1213,26,FALSE)</f>
        <v>5</v>
      </c>
      <c r="BK846" t="s">
        <v>1650</v>
      </c>
      <c r="BL846" t="s">
        <v>1651</v>
      </c>
      <c r="BM846" t="s">
        <v>1651</v>
      </c>
      <c r="BN846" t="s">
        <v>1651</v>
      </c>
      <c r="BO846" t="s">
        <v>1651</v>
      </c>
      <c r="BP846">
        <v>7</v>
      </c>
    </row>
    <row r="847" spans="1:68" x14ac:dyDescent="0.2">
      <c r="A847">
        <v>846</v>
      </c>
      <c r="B847" s="2">
        <v>44099.367777777778</v>
      </c>
      <c r="C847" t="s">
        <v>1071</v>
      </c>
      <c r="D847">
        <v>62</v>
      </c>
      <c r="E847">
        <v>7</v>
      </c>
      <c r="F847">
        <v>2</v>
      </c>
      <c r="G847">
        <v>1</v>
      </c>
      <c r="H847">
        <v>3</v>
      </c>
      <c r="I847">
        <v>1</v>
      </c>
      <c r="J847">
        <v>1</v>
      </c>
      <c r="L847">
        <v>2</v>
      </c>
      <c r="M847">
        <v>19</v>
      </c>
      <c r="N847">
        <v>2</v>
      </c>
      <c r="O847">
        <v>3</v>
      </c>
      <c r="P847">
        <v>1</v>
      </c>
      <c r="Q847">
        <v>7</v>
      </c>
      <c r="R847">
        <v>5</v>
      </c>
      <c r="S847">
        <v>6</v>
      </c>
      <c r="T847">
        <v>6</v>
      </c>
      <c r="U847">
        <v>7</v>
      </c>
      <c r="V847">
        <v>2</v>
      </c>
      <c r="W847">
        <v>3</v>
      </c>
      <c r="X847">
        <v>4</v>
      </c>
      <c r="Y847">
        <v>2001</v>
      </c>
      <c r="Z847">
        <v>2</v>
      </c>
      <c r="AA847">
        <v>12</v>
      </c>
      <c r="AC847" t="s">
        <v>1072</v>
      </c>
      <c r="AE847">
        <v>2</v>
      </c>
      <c r="AF847">
        <v>2</v>
      </c>
      <c r="AG847">
        <v>2</v>
      </c>
      <c r="AH847">
        <v>2</v>
      </c>
      <c r="AI847">
        <v>1</v>
      </c>
      <c r="AJ847">
        <v>1</v>
      </c>
      <c r="AK847">
        <v>1</v>
      </c>
      <c r="AM847">
        <v>1</v>
      </c>
      <c r="AO847">
        <v>4</v>
      </c>
      <c r="AP847">
        <v>1</v>
      </c>
      <c r="AT847">
        <v>1</v>
      </c>
      <c r="AU847">
        <v>1</v>
      </c>
      <c r="BD847">
        <v>1</v>
      </c>
      <c r="BE847" t="s">
        <v>58</v>
      </c>
      <c r="BF847">
        <f>VLOOKUP($C847,'TIPI Scoring'!$C$1:$AB$1213,22,FALSE)</f>
        <v>2.5</v>
      </c>
      <c r="BG847">
        <f>VLOOKUP($C847,'TIPI Scoring'!$C$1:$AB$1213,23,FALSE)</f>
        <v>7</v>
      </c>
      <c r="BH847">
        <f>VLOOKUP($C847,'TIPI Scoring'!$C$1:$AB$1213,24,FALSE)</f>
        <v>6.5</v>
      </c>
      <c r="BI847">
        <f>VLOOKUP($C847,'TIPI Scoring'!$C$1:$AB$1213,25,FALSE)</f>
        <v>3</v>
      </c>
      <c r="BJ847">
        <f>VLOOKUP($C847,'TIPI Scoring'!$C$1:$AB$1213,26,FALSE)</f>
        <v>5</v>
      </c>
      <c r="BK847" t="s">
        <v>1649</v>
      </c>
      <c r="BL847" t="s">
        <v>1648</v>
      </c>
      <c r="BM847" t="s">
        <v>1650</v>
      </c>
      <c r="BN847" t="s">
        <v>1649</v>
      </c>
      <c r="BO847" t="s">
        <v>1651</v>
      </c>
      <c r="BP847">
        <v>6</v>
      </c>
    </row>
    <row r="848" spans="1:68" x14ac:dyDescent="0.2">
      <c r="A848">
        <v>847</v>
      </c>
      <c r="B848" s="2">
        <v>44099.370162037034</v>
      </c>
      <c r="C848" t="s">
        <v>1073</v>
      </c>
      <c r="D848">
        <v>25</v>
      </c>
      <c r="E848">
        <v>7</v>
      </c>
      <c r="F848">
        <v>2</v>
      </c>
      <c r="G848">
        <v>1</v>
      </c>
      <c r="H848">
        <v>3</v>
      </c>
      <c r="I848">
        <v>1</v>
      </c>
      <c r="J848">
        <v>1</v>
      </c>
      <c r="L848">
        <v>1</v>
      </c>
      <c r="M848">
        <v>3</v>
      </c>
      <c r="N848">
        <v>1</v>
      </c>
      <c r="O848">
        <v>7</v>
      </c>
      <c r="P848">
        <v>4</v>
      </c>
      <c r="Q848">
        <v>5</v>
      </c>
      <c r="R848">
        <v>3</v>
      </c>
      <c r="S848">
        <v>2</v>
      </c>
      <c r="T848">
        <v>6</v>
      </c>
      <c r="U848">
        <v>6</v>
      </c>
      <c r="V848">
        <v>3</v>
      </c>
      <c r="W848">
        <v>2</v>
      </c>
      <c r="X848">
        <v>5</v>
      </c>
      <c r="Y848">
        <v>2000</v>
      </c>
      <c r="Z848">
        <v>1</v>
      </c>
      <c r="AA848">
        <v>9</v>
      </c>
      <c r="AE848">
        <v>1</v>
      </c>
      <c r="AF848">
        <v>1</v>
      </c>
      <c r="AG848">
        <v>1</v>
      </c>
      <c r="AH848">
        <v>1</v>
      </c>
      <c r="AI848">
        <v>1</v>
      </c>
      <c r="AO848">
        <v>3</v>
      </c>
      <c r="AQ848">
        <v>1</v>
      </c>
      <c r="AT848">
        <v>1</v>
      </c>
      <c r="AX848">
        <v>1</v>
      </c>
      <c r="AZ848">
        <v>1</v>
      </c>
      <c r="BE848" t="s">
        <v>58</v>
      </c>
      <c r="BF848">
        <f>VLOOKUP($C848,'TIPI Scoring'!$C$1:$AB$1213,22,FALSE)</f>
        <v>4.5</v>
      </c>
      <c r="BG848">
        <f>VLOOKUP($C848,'TIPI Scoring'!$C$1:$AB$1213,23,FALSE)</f>
        <v>5</v>
      </c>
      <c r="BH848">
        <f>VLOOKUP($C848,'TIPI Scoring'!$C$1:$AB$1213,24,FALSE)</f>
        <v>5</v>
      </c>
      <c r="BI848">
        <f>VLOOKUP($C848,'TIPI Scoring'!$C$1:$AB$1213,25,FALSE)</f>
        <v>3.5</v>
      </c>
      <c r="BJ848">
        <f>VLOOKUP($C848,'TIPI Scoring'!$C$1:$AB$1213,26,FALSE)</f>
        <v>2.5</v>
      </c>
      <c r="BK848" t="s">
        <v>1650</v>
      </c>
      <c r="BL848" t="s">
        <v>1651</v>
      </c>
      <c r="BM848" t="s">
        <v>1651</v>
      </c>
      <c r="BN848" t="s">
        <v>1651</v>
      </c>
      <c r="BO848" t="s">
        <v>1649</v>
      </c>
      <c r="BP848">
        <v>1</v>
      </c>
    </row>
    <row r="849" spans="1:68" x14ac:dyDescent="0.2">
      <c r="A849">
        <v>848</v>
      </c>
      <c r="B849" s="2">
        <v>44099.371666666666</v>
      </c>
      <c r="C849" t="s">
        <v>1074</v>
      </c>
      <c r="D849">
        <v>52</v>
      </c>
      <c r="E849">
        <v>38</v>
      </c>
      <c r="F849">
        <v>1</v>
      </c>
      <c r="G849">
        <v>1</v>
      </c>
      <c r="H849">
        <v>1</v>
      </c>
      <c r="I849">
        <v>1</v>
      </c>
      <c r="J849">
        <v>1</v>
      </c>
      <c r="L849">
        <v>1</v>
      </c>
      <c r="M849">
        <v>4</v>
      </c>
      <c r="N849">
        <v>1</v>
      </c>
      <c r="O849">
        <v>6</v>
      </c>
      <c r="P849">
        <v>5</v>
      </c>
      <c r="Q849">
        <v>6</v>
      </c>
      <c r="R849">
        <v>7</v>
      </c>
      <c r="S849">
        <v>7</v>
      </c>
      <c r="T849">
        <v>5</v>
      </c>
      <c r="U849">
        <v>7</v>
      </c>
      <c r="V849">
        <v>7</v>
      </c>
      <c r="W849">
        <v>7</v>
      </c>
      <c r="X849">
        <v>6</v>
      </c>
      <c r="Y849">
        <v>1968</v>
      </c>
      <c r="Z849">
        <v>1</v>
      </c>
      <c r="AA849">
        <v>1</v>
      </c>
      <c r="AE849">
        <v>2</v>
      </c>
      <c r="AF849">
        <v>2</v>
      </c>
      <c r="AG849">
        <v>1</v>
      </c>
      <c r="AH849">
        <v>1</v>
      </c>
      <c r="AI849">
        <v>1</v>
      </c>
      <c r="AO849">
        <v>1</v>
      </c>
      <c r="AY849">
        <v>1</v>
      </c>
      <c r="BB849">
        <v>1</v>
      </c>
      <c r="BE849" t="s">
        <v>58</v>
      </c>
      <c r="BF849">
        <f>VLOOKUP($C849,'TIPI Scoring'!$C$1:$AB$1213,22,FALSE)</f>
        <v>4.5</v>
      </c>
      <c r="BG849">
        <f>VLOOKUP($C849,'TIPI Scoring'!$C$1:$AB$1213,23,FALSE)</f>
        <v>5</v>
      </c>
      <c r="BH849">
        <f>VLOOKUP($C849,'TIPI Scoring'!$C$1:$AB$1213,24,FALSE)</f>
        <v>3.5</v>
      </c>
      <c r="BI849">
        <f>VLOOKUP($C849,'TIPI Scoring'!$C$1:$AB$1213,25,FALSE)</f>
        <v>4</v>
      </c>
      <c r="BJ849">
        <f>VLOOKUP($C849,'TIPI Scoring'!$C$1:$AB$1213,26,FALSE)</f>
        <v>4.5</v>
      </c>
      <c r="BK849" t="s">
        <v>1650</v>
      </c>
      <c r="BL849" t="s">
        <v>1651</v>
      </c>
      <c r="BM849" t="s">
        <v>1649</v>
      </c>
      <c r="BN849" t="s">
        <v>1651</v>
      </c>
      <c r="BO849" t="s">
        <v>1651</v>
      </c>
      <c r="BP849">
        <v>1</v>
      </c>
    </row>
    <row r="850" spans="1:68" x14ac:dyDescent="0.2">
      <c r="A850">
        <v>849</v>
      </c>
      <c r="B850" s="2">
        <v>44099.377164351848</v>
      </c>
      <c r="C850" t="s">
        <v>1075</v>
      </c>
      <c r="D850">
        <v>30</v>
      </c>
      <c r="E850">
        <v>32</v>
      </c>
      <c r="F850">
        <v>1</v>
      </c>
      <c r="G850">
        <v>1</v>
      </c>
      <c r="H850">
        <v>2</v>
      </c>
      <c r="I850">
        <v>3</v>
      </c>
      <c r="J850">
        <v>1</v>
      </c>
      <c r="L850">
        <v>1</v>
      </c>
      <c r="M850">
        <v>15</v>
      </c>
      <c r="N850">
        <v>1</v>
      </c>
      <c r="O850">
        <v>7</v>
      </c>
      <c r="P850">
        <v>7</v>
      </c>
      <c r="Q850">
        <v>7</v>
      </c>
      <c r="R850">
        <v>7</v>
      </c>
      <c r="S850">
        <v>7</v>
      </c>
      <c r="T850">
        <v>7</v>
      </c>
      <c r="U850">
        <v>7</v>
      </c>
      <c r="V850">
        <v>7</v>
      </c>
      <c r="W850">
        <v>7</v>
      </c>
      <c r="X850">
        <v>7</v>
      </c>
      <c r="Y850">
        <v>2000</v>
      </c>
      <c r="Z850">
        <v>1</v>
      </c>
      <c r="AA850">
        <v>1</v>
      </c>
      <c r="AE850">
        <v>1</v>
      </c>
      <c r="AF850">
        <v>1</v>
      </c>
      <c r="AG850">
        <v>1</v>
      </c>
      <c r="AH850">
        <v>1</v>
      </c>
      <c r="AI850">
        <v>1</v>
      </c>
      <c r="AO850">
        <v>1</v>
      </c>
      <c r="AP850">
        <v>1</v>
      </c>
      <c r="BA850">
        <v>1</v>
      </c>
      <c r="BE850" t="s">
        <v>58</v>
      </c>
      <c r="BF850">
        <f>VLOOKUP($C850,'TIPI Scoring'!$C$1:$AB$1213,22,FALSE)</f>
        <v>4</v>
      </c>
      <c r="BG850">
        <f>VLOOKUP($C850,'TIPI Scoring'!$C$1:$AB$1213,23,FALSE)</f>
        <v>4</v>
      </c>
      <c r="BH850">
        <f>VLOOKUP($C850,'TIPI Scoring'!$C$1:$AB$1213,24,FALSE)</f>
        <v>4</v>
      </c>
      <c r="BI850">
        <f>VLOOKUP($C850,'TIPI Scoring'!$C$1:$AB$1213,25,FALSE)</f>
        <v>4</v>
      </c>
      <c r="BJ850">
        <f>VLOOKUP($C850,'TIPI Scoring'!$C$1:$AB$1213,26,FALSE)</f>
        <v>4</v>
      </c>
      <c r="BK850" t="s">
        <v>1651</v>
      </c>
      <c r="BL850" t="s">
        <v>1649</v>
      </c>
      <c r="BM850" t="s">
        <v>1649</v>
      </c>
      <c r="BN850" t="s">
        <v>1651</v>
      </c>
      <c r="BO850" t="s">
        <v>1649</v>
      </c>
      <c r="BP850">
        <v>1</v>
      </c>
    </row>
    <row r="851" spans="1:68" x14ac:dyDescent="0.2">
      <c r="A851">
        <v>850</v>
      </c>
      <c r="B851" s="2">
        <v>44099.377615740741</v>
      </c>
      <c r="C851" t="s">
        <v>1076</v>
      </c>
      <c r="D851">
        <v>35</v>
      </c>
      <c r="E851">
        <v>32</v>
      </c>
      <c r="F851">
        <v>1</v>
      </c>
      <c r="G851">
        <v>1</v>
      </c>
      <c r="H851">
        <v>2</v>
      </c>
      <c r="I851">
        <v>2</v>
      </c>
      <c r="J851">
        <v>1</v>
      </c>
      <c r="L851">
        <v>1</v>
      </c>
      <c r="M851">
        <v>5</v>
      </c>
      <c r="N851">
        <v>1</v>
      </c>
      <c r="O851">
        <v>6</v>
      </c>
      <c r="P851">
        <v>6</v>
      </c>
      <c r="Q851">
        <v>3</v>
      </c>
      <c r="R851">
        <v>4</v>
      </c>
      <c r="S851">
        <v>6</v>
      </c>
      <c r="T851">
        <v>5</v>
      </c>
      <c r="U851">
        <v>5</v>
      </c>
      <c r="V851">
        <v>3</v>
      </c>
      <c r="W851">
        <v>5</v>
      </c>
      <c r="X851">
        <v>1</v>
      </c>
      <c r="Y851">
        <v>2016</v>
      </c>
      <c r="Z851">
        <v>2</v>
      </c>
      <c r="AA851">
        <v>5</v>
      </c>
      <c r="AE851">
        <v>1</v>
      </c>
      <c r="AF851">
        <v>1</v>
      </c>
      <c r="AG851">
        <v>1</v>
      </c>
      <c r="AH851">
        <v>2</v>
      </c>
      <c r="AI851">
        <v>1</v>
      </c>
      <c r="AK851">
        <v>1</v>
      </c>
      <c r="AM851">
        <v>1</v>
      </c>
      <c r="AO851">
        <v>2</v>
      </c>
      <c r="AQ851">
        <v>1</v>
      </c>
      <c r="AR851">
        <v>1</v>
      </c>
      <c r="AV851">
        <v>1</v>
      </c>
      <c r="BA851">
        <v>1</v>
      </c>
      <c r="BE851" t="s">
        <v>58</v>
      </c>
      <c r="BF851">
        <f>VLOOKUP($C851,'TIPI Scoring'!$C$1:$AB$1213,22,FALSE)</f>
        <v>4.5</v>
      </c>
      <c r="BG851">
        <f>VLOOKUP($C851,'TIPI Scoring'!$C$1:$AB$1213,23,FALSE)</f>
        <v>3.5</v>
      </c>
      <c r="BH851">
        <f>VLOOKUP($C851,'TIPI Scoring'!$C$1:$AB$1213,24,FALSE)</f>
        <v>4</v>
      </c>
      <c r="BI851">
        <f>VLOOKUP($C851,'TIPI Scoring'!$C$1:$AB$1213,25,FALSE)</f>
        <v>4.5</v>
      </c>
      <c r="BJ851">
        <f>VLOOKUP($C851,'TIPI Scoring'!$C$1:$AB$1213,26,FALSE)</f>
        <v>6.5</v>
      </c>
      <c r="BK851" t="s">
        <v>1650</v>
      </c>
      <c r="BL851" t="s">
        <v>1649</v>
      </c>
      <c r="BM851" t="s">
        <v>1649</v>
      </c>
      <c r="BN851" t="s">
        <v>1651</v>
      </c>
      <c r="BO851" t="s">
        <v>1648</v>
      </c>
      <c r="BP851">
        <v>7</v>
      </c>
    </row>
    <row r="852" spans="1:68" x14ac:dyDescent="0.2">
      <c r="A852">
        <v>851</v>
      </c>
      <c r="B852" s="2">
        <v>44099.389490740738</v>
      </c>
      <c r="C852" t="s">
        <v>1077</v>
      </c>
      <c r="D852">
        <v>34</v>
      </c>
      <c r="E852">
        <v>3</v>
      </c>
      <c r="F852">
        <v>2</v>
      </c>
      <c r="G852">
        <v>1</v>
      </c>
      <c r="H852">
        <v>1</v>
      </c>
      <c r="I852">
        <v>1</v>
      </c>
      <c r="J852">
        <v>2</v>
      </c>
      <c r="L852">
        <v>1</v>
      </c>
      <c r="M852">
        <v>0</v>
      </c>
      <c r="N852">
        <v>1</v>
      </c>
      <c r="O852">
        <v>4</v>
      </c>
      <c r="P852">
        <v>3</v>
      </c>
      <c r="Q852">
        <v>4</v>
      </c>
      <c r="R852">
        <v>3</v>
      </c>
      <c r="S852">
        <v>2</v>
      </c>
      <c r="T852">
        <v>3</v>
      </c>
      <c r="U852">
        <v>4</v>
      </c>
      <c r="V852">
        <v>3</v>
      </c>
      <c r="W852">
        <v>3</v>
      </c>
      <c r="X852">
        <v>3</v>
      </c>
      <c r="Y852">
        <v>2000</v>
      </c>
      <c r="Z852">
        <v>2</v>
      </c>
      <c r="AA852">
        <v>2</v>
      </c>
      <c r="AE852">
        <v>1</v>
      </c>
      <c r="AF852">
        <v>2</v>
      </c>
      <c r="AG852">
        <v>1</v>
      </c>
      <c r="AH852">
        <v>2</v>
      </c>
      <c r="AJ852">
        <v>1</v>
      </c>
      <c r="AO852">
        <v>3</v>
      </c>
      <c r="AQ852">
        <v>1</v>
      </c>
      <c r="AR852">
        <v>1</v>
      </c>
      <c r="AS852">
        <v>1</v>
      </c>
      <c r="BA852">
        <v>1</v>
      </c>
      <c r="BE852" t="s">
        <v>66</v>
      </c>
      <c r="BF852">
        <f>VLOOKUP($C852,'TIPI Scoring'!$C$1:$AB$1213,22,FALSE)</f>
        <v>4.5</v>
      </c>
      <c r="BG852">
        <f>VLOOKUP($C852,'TIPI Scoring'!$C$1:$AB$1213,23,FALSE)</f>
        <v>4.5</v>
      </c>
      <c r="BH852">
        <f>VLOOKUP($C852,'TIPI Scoring'!$C$1:$AB$1213,24,FALSE)</f>
        <v>4.5</v>
      </c>
      <c r="BI852">
        <f>VLOOKUP($C852,'TIPI Scoring'!$C$1:$AB$1213,25,FALSE)</f>
        <v>4</v>
      </c>
      <c r="BJ852">
        <f>VLOOKUP($C852,'TIPI Scoring'!$C$1:$AB$1213,26,FALSE)</f>
        <v>3.5</v>
      </c>
      <c r="BK852" t="s">
        <v>1650</v>
      </c>
      <c r="BL852" t="s">
        <v>1651</v>
      </c>
      <c r="BM852" t="s">
        <v>1651</v>
      </c>
      <c r="BN852" t="s">
        <v>1651</v>
      </c>
      <c r="BO852" t="s">
        <v>1649</v>
      </c>
      <c r="BP852">
        <v>1</v>
      </c>
    </row>
    <row r="853" spans="1:68" x14ac:dyDescent="0.2">
      <c r="A853">
        <v>852</v>
      </c>
      <c r="B853" s="2">
        <v>44099.390983796293</v>
      </c>
      <c r="C853" t="s">
        <v>1078</v>
      </c>
      <c r="D853">
        <v>25</v>
      </c>
      <c r="E853">
        <v>7</v>
      </c>
      <c r="F853">
        <v>1</v>
      </c>
      <c r="G853">
        <v>1</v>
      </c>
      <c r="H853">
        <v>2</v>
      </c>
      <c r="I853">
        <v>0</v>
      </c>
      <c r="J853">
        <v>1</v>
      </c>
      <c r="L853">
        <v>1</v>
      </c>
      <c r="M853">
        <v>5</v>
      </c>
      <c r="N853">
        <v>2</v>
      </c>
      <c r="O853">
        <v>4</v>
      </c>
      <c r="P853">
        <v>6</v>
      </c>
      <c r="Q853">
        <v>6</v>
      </c>
      <c r="R853">
        <v>4</v>
      </c>
      <c r="S853">
        <v>4</v>
      </c>
      <c r="T853">
        <v>4</v>
      </c>
      <c r="U853">
        <v>6</v>
      </c>
      <c r="V853">
        <v>4</v>
      </c>
      <c r="W853">
        <v>4</v>
      </c>
      <c r="X853">
        <v>4</v>
      </c>
      <c r="Y853">
        <v>2018</v>
      </c>
      <c r="Z853">
        <v>1</v>
      </c>
      <c r="AA853">
        <v>1</v>
      </c>
      <c r="AE853">
        <v>3</v>
      </c>
      <c r="AF853">
        <v>3</v>
      </c>
      <c r="AG853">
        <v>1</v>
      </c>
      <c r="AH853">
        <v>2</v>
      </c>
      <c r="AI853">
        <v>1</v>
      </c>
      <c r="AJ853">
        <v>1</v>
      </c>
      <c r="AK853">
        <v>1</v>
      </c>
      <c r="AL853">
        <v>1</v>
      </c>
      <c r="AM853">
        <v>1</v>
      </c>
      <c r="AO853">
        <v>3</v>
      </c>
      <c r="AP853">
        <v>1</v>
      </c>
      <c r="AQ853">
        <v>1</v>
      </c>
      <c r="AR853">
        <v>1</v>
      </c>
      <c r="BA853">
        <v>1</v>
      </c>
      <c r="BE853" t="s">
        <v>58</v>
      </c>
      <c r="BF853">
        <f>VLOOKUP($C853,'TIPI Scoring'!$C$1:$AB$1213,22,FALSE)</f>
        <v>4</v>
      </c>
      <c r="BG853">
        <f>VLOOKUP($C853,'TIPI Scoring'!$C$1:$AB$1213,23,FALSE)</f>
        <v>4</v>
      </c>
      <c r="BH853">
        <f>VLOOKUP($C853,'TIPI Scoring'!$C$1:$AB$1213,24,FALSE)</f>
        <v>5</v>
      </c>
      <c r="BI853">
        <f>VLOOKUP($C853,'TIPI Scoring'!$C$1:$AB$1213,25,FALSE)</f>
        <v>4</v>
      </c>
      <c r="BJ853">
        <f>VLOOKUP($C853,'TIPI Scoring'!$C$1:$AB$1213,26,FALSE)</f>
        <v>4</v>
      </c>
      <c r="BK853" t="s">
        <v>1651</v>
      </c>
      <c r="BL853" t="s">
        <v>1649</v>
      </c>
      <c r="BM853" t="s">
        <v>1651</v>
      </c>
      <c r="BN853" t="s">
        <v>1651</v>
      </c>
      <c r="BO853" t="s">
        <v>1649</v>
      </c>
      <c r="BP853">
        <v>1</v>
      </c>
    </row>
    <row r="854" spans="1:68" x14ac:dyDescent="0.2">
      <c r="A854">
        <v>853</v>
      </c>
      <c r="B854" s="2">
        <v>44099.392581018517</v>
      </c>
      <c r="C854" t="s">
        <v>1079</v>
      </c>
      <c r="D854">
        <v>27</v>
      </c>
      <c r="E854">
        <v>5</v>
      </c>
      <c r="F854">
        <v>1</v>
      </c>
      <c r="G854">
        <v>1</v>
      </c>
      <c r="H854">
        <v>1</v>
      </c>
      <c r="I854">
        <v>1</v>
      </c>
      <c r="J854">
        <v>1</v>
      </c>
      <c r="L854">
        <v>1</v>
      </c>
      <c r="M854">
        <v>0</v>
      </c>
      <c r="N854">
        <v>1</v>
      </c>
      <c r="O854">
        <v>7</v>
      </c>
      <c r="P854">
        <v>6</v>
      </c>
      <c r="Q854">
        <v>5</v>
      </c>
      <c r="R854">
        <v>6</v>
      </c>
      <c r="S854">
        <v>7</v>
      </c>
      <c r="T854">
        <v>7</v>
      </c>
      <c r="U854">
        <v>5</v>
      </c>
      <c r="V854">
        <v>5</v>
      </c>
      <c r="W854">
        <v>6</v>
      </c>
      <c r="X854">
        <v>6</v>
      </c>
      <c r="Y854">
        <v>1998</v>
      </c>
      <c r="Z854">
        <v>1</v>
      </c>
      <c r="AA854">
        <v>4</v>
      </c>
      <c r="AE854">
        <v>1</v>
      </c>
      <c r="AF854">
        <v>1</v>
      </c>
      <c r="AG854">
        <v>1</v>
      </c>
      <c r="AH854">
        <v>2</v>
      </c>
      <c r="AI854">
        <v>1</v>
      </c>
      <c r="AL854">
        <v>1</v>
      </c>
      <c r="AO854">
        <v>4</v>
      </c>
      <c r="AQ854">
        <v>1</v>
      </c>
      <c r="AR854">
        <v>1</v>
      </c>
      <c r="AZ854">
        <v>1</v>
      </c>
      <c r="BA854">
        <v>1</v>
      </c>
      <c r="BE854" t="s">
        <v>66</v>
      </c>
      <c r="BF854">
        <f>VLOOKUP($C854,'TIPI Scoring'!$C$1:$AB$1213,22,FALSE)</f>
        <v>4</v>
      </c>
      <c r="BG854">
        <f>VLOOKUP($C854,'TIPI Scoring'!$C$1:$AB$1213,23,FALSE)</f>
        <v>3.5</v>
      </c>
      <c r="BH854">
        <f>VLOOKUP($C854,'TIPI Scoring'!$C$1:$AB$1213,24,FALSE)</f>
        <v>4</v>
      </c>
      <c r="BI854">
        <f>VLOOKUP($C854,'TIPI Scoring'!$C$1:$AB$1213,25,FALSE)</f>
        <v>4</v>
      </c>
      <c r="BJ854">
        <f>VLOOKUP($C854,'TIPI Scoring'!$C$1:$AB$1213,26,FALSE)</f>
        <v>4.5</v>
      </c>
      <c r="BK854" t="s">
        <v>1651</v>
      </c>
      <c r="BL854" t="s">
        <v>1649</v>
      </c>
      <c r="BM854" t="s">
        <v>1649</v>
      </c>
      <c r="BN854" t="s">
        <v>1651</v>
      </c>
      <c r="BO854" t="s">
        <v>1651</v>
      </c>
      <c r="BP854">
        <v>1</v>
      </c>
    </row>
    <row r="855" spans="1:68" x14ac:dyDescent="0.2">
      <c r="A855">
        <v>854</v>
      </c>
      <c r="B855" s="2">
        <v>44099.397372685184</v>
      </c>
      <c r="C855" t="s">
        <v>1080</v>
      </c>
      <c r="D855">
        <v>20</v>
      </c>
      <c r="E855">
        <v>25</v>
      </c>
      <c r="F855">
        <v>1</v>
      </c>
      <c r="G855">
        <v>1</v>
      </c>
      <c r="H855">
        <v>3</v>
      </c>
      <c r="I855">
        <v>0</v>
      </c>
      <c r="J855">
        <v>1</v>
      </c>
      <c r="L855">
        <v>1</v>
      </c>
      <c r="M855">
        <v>3</v>
      </c>
      <c r="N855">
        <v>2</v>
      </c>
      <c r="O855">
        <v>7</v>
      </c>
      <c r="P855">
        <v>4</v>
      </c>
      <c r="Q855">
        <v>6</v>
      </c>
      <c r="R855">
        <v>5</v>
      </c>
      <c r="S855">
        <v>6</v>
      </c>
      <c r="T855">
        <v>5</v>
      </c>
      <c r="U855">
        <v>6</v>
      </c>
      <c r="V855">
        <v>1</v>
      </c>
      <c r="W855">
        <v>1</v>
      </c>
      <c r="X855">
        <v>1</v>
      </c>
      <c r="Y855">
        <v>2017</v>
      </c>
      <c r="Z855">
        <v>1</v>
      </c>
      <c r="AA855">
        <v>9</v>
      </c>
      <c r="AE855">
        <v>3</v>
      </c>
      <c r="AF855">
        <v>1</v>
      </c>
      <c r="AG855">
        <v>1</v>
      </c>
      <c r="AH855">
        <v>2</v>
      </c>
      <c r="AI855">
        <v>1</v>
      </c>
      <c r="AM855">
        <v>1</v>
      </c>
      <c r="AO855">
        <v>3</v>
      </c>
      <c r="AQ855">
        <v>1</v>
      </c>
      <c r="AT855">
        <v>1</v>
      </c>
      <c r="AU855">
        <v>1</v>
      </c>
      <c r="AZ855">
        <v>1</v>
      </c>
      <c r="BA855">
        <v>1</v>
      </c>
      <c r="BC855">
        <v>1</v>
      </c>
      <c r="BE855" t="s">
        <v>63</v>
      </c>
      <c r="BF855">
        <f>VLOOKUP($C855,'TIPI Scoring'!$C$1:$AB$1213,22,FALSE)</f>
        <v>5</v>
      </c>
      <c r="BG855">
        <f>VLOOKUP($C855,'TIPI Scoring'!$C$1:$AB$1213,23,FALSE)</f>
        <v>5</v>
      </c>
      <c r="BH855">
        <f>VLOOKUP($C855,'TIPI Scoring'!$C$1:$AB$1213,24,FALSE)</f>
        <v>6.5</v>
      </c>
      <c r="BI855">
        <f>VLOOKUP($C855,'TIPI Scoring'!$C$1:$AB$1213,25,FALSE)</f>
        <v>2</v>
      </c>
      <c r="BJ855">
        <f>VLOOKUP($C855,'TIPI Scoring'!$C$1:$AB$1213,26,FALSE)</f>
        <v>6.5</v>
      </c>
      <c r="BK855" t="s">
        <v>1650</v>
      </c>
      <c r="BL855" t="s">
        <v>1651</v>
      </c>
      <c r="BM855" t="s">
        <v>1650</v>
      </c>
      <c r="BN855" t="s">
        <v>1649</v>
      </c>
      <c r="BO855" t="s">
        <v>1648</v>
      </c>
      <c r="BP855">
        <v>6</v>
      </c>
    </row>
    <row r="856" spans="1:68" x14ac:dyDescent="0.2">
      <c r="A856">
        <v>855</v>
      </c>
      <c r="B856" s="2">
        <v>44099.398414351854</v>
      </c>
      <c r="C856" t="s">
        <v>1081</v>
      </c>
      <c r="D856">
        <v>30</v>
      </c>
      <c r="E856">
        <v>5</v>
      </c>
      <c r="F856">
        <v>2</v>
      </c>
      <c r="G856">
        <v>1</v>
      </c>
      <c r="H856">
        <v>2</v>
      </c>
      <c r="I856">
        <v>2</v>
      </c>
      <c r="J856">
        <v>1</v>
      </c>
      <c r="L856">
        <v>1</v>
      </c>
      <c r="M856">
        <v>9</v>
      </c>
      <c r="N856">
        <v>2</v>
      </c>
      <c r="O856">
        <v>6</v>
      </c>
      <c r="P856">
        <v>1</v>
      </c>
      <c r="Q856">
        <v>7</v>
      </c>
      <c r="R856">
        <v>1</v>
      </c>
      <c r="S856">
        <v>7</v>
      </c>
      <c r="T856">
        <v>7</v>
      </c>
      <c r="U856">
        <v>6</v>
      </c>
      <c r="V856">
        <v>1</v>
      </c>
      <c r="W856">
        <v>7</v>
      </c>
      <c r="X856">
        <v>4</v>
      </c>
      <c r="Y856">
        <v>2000</v>
      </c>
      <c r="Z856">
        <v>1</v>
      </c>
      <c r="AA856">
        <v>10</v>
      </c>
      <c r="AE856">
        <v>2</v>
      </c>
      <c r="AF856">
        <v>3</v>
      </c>
      <c r="AG856">
        <v>1</v>
      </c>
      <c r="AH856">
        <v>2</v>
      </c>
      <c r="AJ856">
        <v>1</v>
      </c>
      <c r="AO856">
        <v>4</v>
      </c>
      <c r="AP856">
        <v>1</v>
      </c>
      <c r="AQ856">
        <v>1</v>
      </c>
      <c r="AT856">
        <v>1</v>
      </c>
      <c r="BA856">
        <v>1</v>
      </c>
      <c r="BB856">
        <v>1</v>
      </c>
      <c r="BC856">
        <v>1</v>
      </c>
      <c r="BE856" t="s">
        <v>66</v>
      </c>
      <c r="BF856">
        <f>VLOOKUP($C856,'TIPI Scoring'!$C$1:$AB$1213,22,FALSE)</f>
        <v>3.5</v>
      </c>
      <c r="BG856">
        <f>VLOOKUP($C856,'TIPI Scoring'!$C$1:$AB$1213,23,FALSE)</f>
        <v>6.5</v>
      </c>
      <c r="BH856">
        <f>VLOOKUP($C856,'TIPI Scoring'!$C$1:$AB$1213,24,FALSE)</f>
        <v>7</v>
      </c>
      <c r="BI856">
        <f>VLOOKUP($C856,'TIPI Scoring'!$C$1:$AB$1213,25,FALSE)</f>
        <v>7</v>
      </c>
      <c r="BJ856">
        <f>VLOOKUP($C856,'TIPI Scoring'!$C$1:$AB$1213,26,FALSE)</f>
        <v>5.5</v>
      </c>
      <c r="BK856" t="s">
        <v>1651</v>
      </c>
      <c r="BL856" t="s">
        <v>1648</v>
      </c>
      <c r="BM856" t="s">
        <v>1648</v>
      </c>
      <c r="BN856" t="s">
        <v>1648</v>
      </c>
      <c r="BO856" t="s">
        <v>1650</v>
      </c>
      <c r="BP856">
        <v>8</v>
      </c>
    </row>
    <row r="857" spans="1:68" x14ac:dyDescent="0.2">
      <c r="A857">
        <v>856</v>
      </c>
      <c r="B857" s="2">
        <v>44099.410486111112</v>
      </c>
      <c r="C857" t="s">
        <v>1082</v>
      </c>
      <c r="D857">
        <v>25</v>
      </c>
      <c r="E857">
        <v>7</v>
      </c>
      <c r="F857">
        <v>1</v>
      </c>
      <c r="G857">
        <v>1</v>
      </c>
      <c r="H857">
        <v>1</v>
      </c>
      <c r="I857">
        <v>1</v>
      </c>
      <c r="J857">
        <v>1</v>
      </c>
      <c r="L857">
        <v>1</v>
      </c>
      <c r="M857">
        <v>0</v>
      </c>
      <c r="N857">
        <v>1</v>
      </c>
      <c r="O857">
        <v>6</v>
      </c>
      <c r="P857">
        <v>5</v>
      </c>
      <c r="Q857">
        <v>7</v>
      </c>
      <c r="R857">
        <v>6</v>
      </c>
      <c r="S857">
        <v>6</v>
      </c>
      <c r="T857">
        <v>6</v>
      </c>
      <c r="U857">
        <v>3</v>
      </c>
      <c r="V857">
        <v>4</v>
      </c>
      <c r="W857">
        <v>6</v>
      </c>
      <c r="X857">
        <v>5</v>
      </c>
      <c r="Y857">
        <v>2010</v>
      </c>
      <c r="Z857">
        <v>1</v>
      </c>
      <c r="AA857">
        <v>3</v>
      </c>
      <c r="AE857">
        <v>1</v>
      </c>
      <c r="AF857">
        <v>1</v>
      </c>
      <c r="AG857">
        <v>1</v>
      </c>
      <c r="AH857">
        <v>1</v>
      </c>
      <c r="AI857">
        <v>1</v>
      </c>
      <c r="AK857">
        <v>1</v>
      </c>
      <c r="AM857">
        <v>1</v>
      </c>
      <c r="AO857">
        <v>1</v>
      </c>
      <c r="AQ857">
        <v>1</v>
      </c>
      <c r="AR857">
        <v>1</v>
      </c>
      <c r="AS857">
        <v>1</v>
      </c>
      <c r="BA857">
        <v>1</v>
      </c>
      <c r="BC857">
        <v>1</v>
      </c>
      <c r="BE857" t="s">
        <v>58</v>
      </c>
      <c r="BF857">
        <f>VLOOKUP($C857,'TIPI Scoring'!$C$1:$AB$1213,22,FALSE)</f>
        <v>4</v>
      </c>
      <c r="BG857">
        <f>VLOOKUP($C857,'TIPI Scoring'!$C$1:$AB$1213,23,FALSE)</f>
        <v>3</v>
      </c>
      <c r="BH857">
        <f>VLOOKUP($C857,'TIPI Scoring'!$C$1:$AB$1213,24,FALSE)</f>
        <v>5.5</v>
      </c>
      <c r="BI857">
        <f>VLOOKUP($C857,'TIPI Scoring'!$C$1:$AB$1213,25,FALSE)</f>
        <v>4</v>
      </c>
      <c r="BJ857">
        <f>VLOOKUP($C857,'TIPI Scoring'!$C$1:$AB$1213,26,FALSE)</f>
        <v>4.5</v>
      </c>
      <c r="BK857" t="s">
        <v>1651</v>
      </c>
      <c r="BL857" t="s">
        <v>1649</v>
      </c>
      <c r="BM857" t="s">
        <v>1650</v>
      </c>
      <c r="BN857" t="s">
        <v>1651</v>
      </c>
      <c r="BO857" t="s">
        <v>1651</v>
      </c>
      <c r="BP857">
        <v>7</v>
      </c>
    </row>
    <row r="858" spans="1:68" x14ac:dyDescent="0.2">
      <c r="A858">
        <v>857</v>
      </c>
      <c r="B858" s="2">
        <v>44099.4137962963</v>
      </c>
      <c r="C858" t="s">
        <v>1083</v>
      </c>
      <c r="D858">
        <v>34</v>
      </c>
      <c r="E858">
        <v>39</v>
      </c>
      <c r="F858">
        <v>1</v>
      </c>
      <c r="G858">
        <v>1</v>
      </c>
      <c r="H858">
        <v>2</v>
      </c>
      <c r="I858">
        <v>0</v>
      </c>
      <c r="J858">
        <v>1</v>
      </c>
      <c r="L858">
        <v>1</v>
      </c>
      <c r="M858">
        <v>7</v>
      </c>
      <c r="N858">
        <v>2</v>
      </c>
      <c r="O858">
        <v>6</v>
      </c>
      <c r="P858">
        <v>5</v>
      </c>
      <c r="Q858">
        <v>7</v>
      </c>
      <c r="R858">
        <v>6</v>
      </c>
      <c r="S858">
        <v>5</v>
      </c>
      <c r="T858">
        <v>5</v>
      </c>
      <c r="U858">
        <v>6</v>
      </c>
      <c r="V858">
        <v>2</v>
      </c>
      <c r="W858">
        <v>3</v>
      </c>
      <c r="X858">
        <v>3</v>
      </c>
      <c r="Y858">
        <v>2013</v>
      </c>
      <c r="Z858">
        <v>1</v>
      </c>
      <c r="AA858">
        <v>10</v>
      </c>
      <c r="AE858">
        <v>2</v>
      </c>
      <c r="AF858">
        <v>2</v>
      </c>
      <c r="AG858">
        <v>2</v>
      </c>
      <c r="AH858">
        <v>2</v>
      </c>
      <c r="AI858">
        <v>1</v>
      </c>
      <c r="AM858">
        <v>1</v>
      </c>
      <c r="AO858">
        <v>2</v>
      </c>
      <c r="AV858">
        <v>1</v>
      </c>
      <c r="AX858">
        <v>1</v>
      </c>
      <c r="AY858">
        <v>1</v>
      </c>
      <c r="BC858">
        <v>1</v>
      </c>
      <c r="BE858" t="s">
        <v>58</v>
      </c>
      <c r="BF858">
        <f>VLOOKUP($C858,'TIPI Scoring'!$C$1:$AB$1213,22,FALSE)</f>
        <v>4.5</v>
      </c>
      <c r="BG858">
        <f>VLOOKUP($C858,'TIPI Scoring'!$C$1:$AB$1213,23,FALSE)</f>
        <v>4.5</v>
      </c>
      <c r="BH858">
        <f>VLOOKUP($C858,'TIPI Scoring'!$C$1:$AB$1213,24,FALSE)</f>
        <v>6.5</v>
      </c>
      <c r="BI858">
        <f>VLOOKUP($C858,'TIPI Scoring'!$C$1:$AB$1213,25,FALSE)</f>
        <v>2.5</v>
      </c>
      <c r="BJ858">
        <f>VLOOKUP($C858,'TIPI Scoring'!$C$1:$AB$1213,26,FALSE)</f>
        <v>5</v>
      </c>
      <c r="BK858" t="s">
        <v>1650</v>
      </c>
      <c r="BL858" t="s">
        <v>1651</v>
      </c>
      <c r="BM858" t="s">
        <v>1650</v>
      </c>
      <c r="BN858" t="s">
        <v>1649</v>
      </c>
      <c r="BO858" t="s">
        <v>1651</v>
      </c>
      <c r="BP858">
        <v>7</v>
      </c>
    </row>
    <row r="859" spans="1:68" x14ac:dyDescent="0.2">
      <c r="A859">
        <v>858</v>
      </c>
      <c r="B859" s="2">
        <v>44099.426111111112</v>
      </c>
      <c r="C859" t="s">
        <v>1084</v>
      </c>
      <c r="D859">
        <v>25</v>
      </c>
      <c r="E859">
        <v>32</v>
      </c>
      <c r="F859">
        <v>1</v>
      </c>
      <c r="G859">
        <v>1</v>
      </c>
      <c r="H859">
        <v>1</v>
      </c>
      <c r="I859">
        <v>2</v>
      </c>
      <c r="J859">
        <v>1</v>
      </c>
      <c r="L859">
        <v>1</v>
      </c>
      <c r="M859">
        <v>2</v>
      </c>
      <c r="N859">
        <v>1</v>
      </c>
      <c r="O859">
        <v>6</v>
      </c>
      <c r="P859">
        <v>5</v>
      </c>
      <c r="Q859">
        <v>5</v>
      </c>
      <c r="R859">
        <v>6</v>
      </c>
      <c r="S859">
        <v>6</v>
      </c>
      <c r="T859">
        <v>5</v>
      </c>
      <c r="U859">
        <v>5</v>
      </c>
      <c r="V859">
        <v>2</v>
      </c>
      <c r="W859">
        <v>6</v>
      </c>
      <c r="X859">
        <v>5</v>
      </c>
      <c r="Y859">
        <v>2017</v>
      </c>
      <c r="Z859">
        <v>1</v>
      </c>
      <c r="AA859">
        <v>1</v>
      </c>
      <c r="AE859">
        <v>1</v>
      </c>
      <c r="AF859">
        <v>1</v>
      </c>
      <c r="AG859">
        <v>2</v>
      </c>
      <c r="AH859">
        <v>1</v>
      </c>
      <c r="AJ859">
        <v>1</v>
      </c>
      <c r="AK859">
        <v>1</v>
      </c>
      <c r="AO859">
        <v>2</v>
      </c>
      <c r="AR859">
        <v>1</v>
      </c>
      <c r="AT859">
        <v>1</v>
      </c>
      <c r="AV859">
        <v>1</v>
      </c>
      <c r="BA859">
        <v>1</v>
      </c>
      <c r="BC859">
        <v>1</v>
      </c>
      <c r="BE859" t="s">
        <v>58</v>
      </c>
      <c r="BF859">
        <f>VLOOKUP($C859,'TIPI Scoring'!$C$1:$AB$1213,22,FALSE)</f>
        <v>4.5</v>
      </c>
      <c r="BG859">
        <f>VLOOKUP($C859,'TIPI Scoring'!$C$1:$AB$1213,23,FALSE)</f>
        <v>4</v>
      </c>
      <c r="BH859">
        <f>VLOOKUP($C859,'TIPI Scoring'!$C$1:$AB$1213,24,FALSE)</f>
        <v>5.5</v>
      </c>
      <c r="BI859">
        <f>VLOOKUP($C859,'TIPI Scoring'!$C$1:$AB$1213,25,FALSE)</f>
        <v>4</v>
      </c>
      <c r="BJ859">
        <f>VLOOKUP($C859,'TIPI Scoring'!$C$1:$AB$1213,26,FALSE)</f>
        <v>4.5</v>
      </c>
      <c r="BK859" t="s">
        <v>1650</v>
      </c>
      <c r="BL859" t="s">
        <v>1649</v>
      </c>
      <c r="BM859" t="s">
        <v>1650</v>
      </c>
      <c r="BN859" t="s">
        <v>1651</v>
      </c>
      <c r="BO859" t="s">
        <v>1651</v>
      </c>
      <c r="BP859">
        <v>7</v>
      </c>
    </row>
    <row r="860" spans="1:68" x14ac:dyDescent="0.2">
      <c r="A860">
        <v>859</v>
      </c>
      <c r="B860" s="2">
        <v>44099.428043981483</v>
      </c>
      <c r="C860" t="s">
        <v>1085</v>
      </c>
      <c r="D860">
        <v>36</v>
      </c>
      <c r="E860">
        <v>32</v>
      </c>
      <c r="F860">
        <v>2</v>
      </c>
      <c r="G860">
        <v>1</v>
      </c>
      <c r="H860">
        <v>2</v>
      </c>
      <c r="I860">
        <v>3</v>
      </c>
      <c r="J860">
        <v>1</v>
      </c>
      <c r="L860">
        <v>1</v>
      </c>
      <c r="M860">
        <v>1</v>
      </c>
      <c r="N860">
        <v>2</v>
      </c>
      <c r="O860">
        <v>6</v>
      </c>
      <c r="P860">
        <v>2</v>
      </c>
      <c r="Q860">
        <v>6</v>
      </c>
      <c r="R860">
        <v>6</v>
      </c>
      <c r="S860">
        <v>5</v>
      </c>
      <c r="T860">
        <v>4</v>
      </c>
      <c r="U860">
        <v>5</v>
      </c>
      <c r="V860">
        <v>2</v>
      </c>
      <c r="W860">
        <v>5</v>
      </c>
      <c r="X860">
        <v>4</v>
      </c>
      <c r="Y860">
        <v>2019</v>
      </c>
      <c r="Z860">
        <v>1</v>
      </c>
      <c r="AA860">
        <v>13</v>
      </c>
      <c r="AD860" t="s">
        <v>258</v>
      </c>
      <c r="AE860">
        <v>2</v>
      </c>
      <c r="AF860">
        <v>2</v>
      </c>
      <c r="AG860">
        <v>2</v>
      </c>
      <c r="AH860">
        <v>2</v>
      </c>
      <c r="AI860">
        <v>1</v>
      </c>
      <c r="AJ860">
        <v>1</v>
      </c>
      <c r="AL860">
        <v>1</v>
      </c>
      <c r="AM860">
        <v>1</v>
      </c>
      <c r="AO860">
        <v>2</v>
      </c>
      <c r="AT860">
        <v>1</v>
      </c>
      <c r="AV860">
        <v>1</v>
      </c>
      <c r="AX860">
        <v>1</v>
      </c>
      <c r="BD860">
        <v>1</v>
      </c>
      <c r="BE860" t="s">
        <v>58</v>
      </c>
      <c r="BF860">
        <f>VLOOKUP($C860,'TIPI Scoring'!$C$1:$AB$1213,22,FALSE)</f>
        <v>5</v>
      </c>
      <c r="BG860">
        <f>VLOOKUP($C860,'TIPI Scoring'!$C$1:$AB$1213,23,FALSE)</f>
        <v>5.5</v>
      </c>
      <c r="BH860">
        <f>VLOOKUP($C860,'TIPI Scoring'!$C$1:$AB$1213,24,FALSE)</f>
        <v>6</v>
      </c>
      <c r="BI860">
        <f>VLOOKUP($C860,'TIPI Scoring'!$C$1:$AB$1213,25,FALSE)</f>
        <v>3.5</v>
      </c>
      <c r="BJ860">
        <f>VLOOKUP($C860,'TIPI Scoring'!$C$1:$AB$1213,26,FALSE)</f>
        <v>4.5</v>
      </c>
      <c r="BK860" t="s">
        <v>1650</v>
      </c>
      <c r="BL860" t="s">
        <v>1650</v>
      </c>
      <c r="BM860" t="s">
        <v>1650</v>
      </c>
      <c r="BN860" t="s">
        <v>1651</v>
      </c>
      <c r="BO860" t="s">
        <v>1651</v>
      </c>
      <c r="BP860">
        <v>6</v>
      </c>
    </row>
    <row r="861" spans="1:68" x14ac:dyDescent="0.2">
      <c r="A861">
        <v>860</v>
      </c>
      <c r="B861" s="2">
        <v>44099.4296412037</v>
      </c>
      <c r="C861" t="s">
        <v>1086</v>
      </c>
      <c r="D861">
        <v>63</v>
      </c>
      <c r="E861">
        <v>35</v>
      </c>
      <c r="F861">
        <v>1</v>
      </c>
      <c r="G861">
        <v>1</v>
      </c>
      <c r="H861">
        <v>2</v>
      </c>
      <c r="I861">
        <v>0</v>
      </c>
      <c r="J861">
        <v>1</v>
      </c>
      <c r="L861">
        <v>1</v>
      </c>
      <c r="M861">
        <v>25</v>
      </c>
      <c r="N861">
        <v>2</v>
      </c>
      <c r="O861">
        <v>3</v>
      </c>
      <c r="P861">
        <v>3</v>
      </c>
      <c r="Q861">
        <v>6</v>
      </c>
      <c r="R861">
        <v>4</v>
      </c>
      <c r="S861">
        <v>4</v>
      </c>
      <c r="T861">
        <v>5</v>
      </c>
      <c r="U861">
        <v>5</v>
      </c>
      <c r="V861">
        <v>2</v>
      </c>
      <c r="W861">
        <v>5</v>
      </c>
      <c r="X861">
        <v>2</v>
      </c>
      <c r="Y861">
        <v>2019</v>
      </c>
      <c r="Z861">
        <v>4</v>
      </c>
      <c r="AA861">
        <v>9</v>
      </c>
      <c r="AE861">
        <v>2</v>
      </c>
      <c r="AF861">
        <v>2</v>
      </c>
      <c r="AG861">
        <v>2</v>
      </c>
      <c r="AH861">
        <v>3</v>
      </c>
      <c r="AI861">
        <v>1</v>
      </c>
      <c r="AM861">
        <v>1</v>
      </c>
      <c r="AO861">
        <v>2</v>
      </c>
      <c r="AP861">
        <v>1</v>
      </c>
      <c r="AX861">
        <v>1</v>
      </c>
      <c r="AY861">
        <v>1</v>
      </c>
      <c r="BD861">
        <v>1</v>
      </c>
      <c r="BE861" t="s">
        <v>63</v>
      </c>
      <c r="BF861">
        <f>VLOOKUP($C861,'TIPI Scoring'!$C$1:$AB$1213,22,FALSE)</f>
        <v>3</v>
      </c>
      <c r="BG861">
        <f>VLOOKUP($C861,'TIPI Scoring'!$C$1:$AB$1213,23,FALSE)</f>
        <v>5</v>
      </c>
      <c r="BH861">
        <f>VLOOKUP($C861,'TIPI Scoring'!$C$1:$AB$1213,24,FALSE)</f>
        <v>6</v>
      </c>
      <c r="BI861">
        <f>VLOOKUP($C861,'TIPI Scoring'!$C$1:$AB$1213,25,FALSE)</f>
        <v>4.5</v>
      </c>
      <c r="BJ861">
        <f>VLOOKUP($C861,'TIPI Scoring'!$C$1:$AB$1213,26,FALSE)</f>
        <v>5</v>
      </c>
      <c r="BK861" t="s">
        <v>1651</v>
      </c>
      <c r="BL861" t="s">
        <v>1651</v>
      </c>
      <c r="BM861" t="s">
        <v>1650</v>
      </c>
      <c r="BN861" t="s">
        <v>1651</v>
      </c>
      <c r="BO861" t="s">
        <v>1651</v>
      </c>
      <c r="BP861">
        <v>3</v>
      </c>
    </row>
    <row r="862" spans="1:68" x14ac:dyDescent="0.2">
      <c r="A862">
        <v>861</v>
      </c>
      <c r="B862" s="2">
        <v>44099.437800925924</v>
      </c>
      <c r="C862" t="s">
        <v>1087</v>
      </c>
      <c r="D862">
        <v>32</v>
      </c>
      <c r="E862">
        <v>25</v>
      </c>
      <c r="F862">
        <v>1</v>
      </c>
      <c r="G862">
        <v>1</v>
      </c>
      <c r="H862">
        <v>3</v>
      </c>
      <c r="I862">
        <v>0</v>
      </c>
      <c r="J862">
        <v>1</v>
      </c>
      <c r="L862">
        <v>1</v>
      </c>
      <c r="M862">
        <v>0</v>
      </c>
      <c r="N862">
        <v>2</v>
      </c>
      <c r="O862">
        <v>5</v>
      </c>
      <c r="P862">
        <v>2</v>
      </c>
      <c r="Q862">
        <v>6</v>
      </c>
      <c r="R862">
        <v>3</v>
      </c>
      <c r="S862">
        <v>5</v>
      </c>
      <c r="T862">
        <v>5</v>
      </c>
      <c r="U862">
        <v>6</v>
      </c>
      <c r="V862">
        <v>2</v>
      </c>
      <c r="W862">
        <v>6</v>
      </c>
      <c r="X862">
        <v>2</v>
      </c>
      <c r="Y862">
        <v>2020</v>
      </c>
      <c r="Z862">
        <v>1</v>
      </c>
      <c r="AA862">
        <v>9</v>
      </c>
      <c r="AE862">
        <v>2</v>
      </c>
      <c r="AF862">
        <v>3</v>
      </c>
      <c r="AG862">
        <v>2</v>
      </c>
      <c r="AH862">
        <v>2</v>
      </c>
      <c r="AJ862">
        <v>1</v>
      </c>
      <c r="AM862">
        <v>1</v>
      </c>
      <c r="AO862">
        <v>2</v>
      </c>
      <c r="AP862">
        <v>1</v>
      </c>
      <c r="AT862">
        <v>1</v>
      </c>
      <c r="AU862">
        <v>1</v>
      </c>
      <c r="AZ862">
        <v>1</v>
      </c>
      <c r="BE862" t="s">
        <v>63</v>
      </c>
      <c r="BF862">
        <f>VLOOKUP($C862,'TIPI Scoring'!$C$1:$AB$1213,22,FALSE)</f>
        <v>4</v>
      </c>
      <c r="BG862">
        <f>VLOOKUP($C862,'TIPI Scoring'!$C$1:$AB$1213,23,FALSE)</f>
        <v>6</v>
      </c>
      <c r="BH862">
        <f>VLOOKUP($C862,'TIPI Scoring'!$C$1:$AB$1213,24,FALSE)</f>
        <v>6</v>
      </c>
      <c r="BI862">
        <f>VLOOKUP($C862,'TIPI Scoring'!$C$1:$AB$1213,25,FALSE)</f>
        <v>5.5</v>
      </c>
      <c r="BJ862">
        <f>VLOOKUP($C862,'TIPI Scoring'!$C$1:$AB$1213,26,FALSE)</f>
        <v>5.5</v>
      </c>
      <c r="BK862" t="s">
        <v>1651</v>
      </c>
      <c r="BL862" t="s">
        <v>1650</v>
      </c>
      <c r="BM862" t="s">
        <v>1650</v>
      </c>
      <c r="BN862" t="s">
        <v>1650</v>
      </c>
      <c r="BO862" t="s">
        <v>1650</v>
      </c>
      <c r="BP862">
        <v>6</v>
      </c>
    </row>
    <row r="863" spans="1:68" x14ac:dyDescent="0.2">
      <c r="A863">
        <v>862</v>
      </c>
      <c r="B863" s="2">
        <v>44099.44085648148</v>
      </c>
      <c r="C863" t="s">
        <v>1088</v>
      </c>
      <c r="D863">
        <v>39</v>
      </c>
      <c r="E863">
        <v>51</v>
      </c>
      <c r="F863">
        <v>1</v>
      </c>
      <c r="G863">
        <v>1</v>
      </c>
      <c r="H863">
        <v>2</v>
      </c>
      <c r="I863">
        <v>1</v>
      </c>
      <c r="J863">
        <v>1</v>
      </c>
      <c r="L863">
        <v>1</v>
      </c>
      <c r="M863">
        <v>35</v>
      </c>
      <c r="N863">
        <v>1</v>
      </c>
      <c r="O863">
        <v>6</v>
      </c>
      <c r="P863">
        <v>5</v>
      </c>
      <c r="Q863">
        <v>6</v>
      </c>
      <c r="R863">
        <v>7</v>
      </c>
      <c r="S863">
        <v>5</v>
      </c>
      <c r="T863">
        <v>6</v>
      </c>
      <c r="U863">
        <v>7</v>
      </c>
      <c r="V863">
        <v>6</v>
      </c>
      <c r="W863">
        <v>7</v>
      </c>
      <c r="X863">
        <v>7</v>
      </c>
      <c r="Y863">
        <v>2019</v>
      </c>
      <c r="Z863">
        <v>1</v>
      </c>
      <c r="AA863">
        <v>1</v>
      </c>
      <c r="AE863">
        <v>1</v>
      </c>
      <c r="AF863">
        <v>1</v>
      </c>
      <c r="AG863">
        <v>1</v>
      </c>
      <c r="AH863">
        <v>1</v>
      </c>
      <c r="AI863">
        <v>1</v>
      </c>
      <c r="AO863">
        <v>1</v>
      </c>
      <c r="AP863">
        <v>1</v>
      </c>
      <c r="AR863">
        <v>1</v>
      </c>
      <c r="AT863">
        <v>1</v>
      </c>
      <c r="BA863">
        <v>1</v>
      </c>
      <c r="BE863" t="s">
        <v>66</v>
      </c>
      <c r="BF863">
        <f>VLOOKUP($C863,'TIPI Scoring'!$C$1:$AB$1213,22,FALSE)</f>
        <v>4</v>
      </c>
      <c r="BG863">
        <f>VLOOKUP($C863,'TIPI Scoring'!$C$1:$AB$1213,23,FALSE)</f>
        <v>5</v>
      </c>
      <c r="BH863">
        <f>VLOOKUP($C863,'TIPI Scoring'!$C$1:$AB$1213,24,FALSE)</f>
        <v>4</v>
      </c>
      <c r="BI863">
        <f>VLOOKUP($C863,'TIPI Scoring'!$C$1:$AB$1213,25,FALSE)</f>
        <v>4</v>
      </c>
      <c r="BJ863">
        <f>VLOOKUP($C863,'TIPI Scoring'!$C$1:$AB$1213,26,FALSE)</f>
        <v>3</v>
      </c>
      <c r="BK863" t="s">
        <v>1651</v>
      </c>
      <c r="BL863" t="s">
        <v>1651</v>
      </c>
      <c r="BM863" t="s">
        <v>1649</v>
      </c>
      <c r="BN863" t="s">
        <v>1651</v>
      </c>
      <c r="BO863" t="s">
        <v>1649</v>
      </c>
      <c r="BP863">
        <v>1</v>
      </c>
    </row>
    <row r="864" spans="1:68" x14ac:dyDescent="0.2">
      <c r="A864">
        <v>863</v>
      </c>
      <c r="B864" s="2">
        <v>44099.508472222224</v>
      </c>
      <c r="C864" t="s">
        <v>1089</v>
      </c>
      <c r="D864">
        <v>55</v>
      </c>
      <c r="E864">
        <v>13</v>
      </c>
      <c r="F864">
        <v>1</v>
      </c>
      <c r="G864">
        <v>1</v>
      </c>
      <c r="H864">
        <v>3</v>
      </c>
      <c r="I864">
        <v>0</v>
      </c>
      <c r="J864">
        <v>1</v>
      </c>
      <c r="L864">
        <v>2</v>
      </c>
      <c r="M864">
        <v>20</v>
      </c>
      <c r="N864">
        <v>2</v>
      </c>
      <c r="O864">
        <v>5</v>
      </c>
      <c r="P864">
        <v>3</v>
      </c>
      <c r="Q864">
        <v>7</v>
      </c>
      <c r="R864">
        <v>2</v>
      </c>
      <c r="S864">
        <v>6</v>
      </c>
      <c r="T864">
        <v>3</v>
      </c>
      <c r="U864">
        <v>6</v>
      </c>
      <c r="V864">
        <v>2</v>
      </c>
      <c r="W864">
        <v>7</v>
      </c>
      <c r="X864">
        <v>3</v>
      </c>
      <c r="Y864">
        <v>2020</v>
      </c>
      <c r="Z864">
        <v>3</v>
      </c>
      <c r="AA864">
        <v>9</v>
      </c>
      <c r="AE864">
        <v>2</v>
      </c>
      <c r="AF864">
        <v>1</v>
      </c>
      <c r="AG864">
        <v>2</v>
      </c>
      <c r="AH864">
        <v>2</v>
      </c>
      <c r="AJ864">
        <v>1</v>
      </c>
      <c r="AO864">
        <v>5</v>
      </c>
      <c r="AP864">
        <v>1</v>
      </c>
      <c r="AT864">
        <v>1</v>
      </c>
      <c r="AX864">
        <v>1</v>
      </c>
      <c r="AZ864">
        <v>1</v>
      </c>
      <c r="BA864">
        <v>1</v>
      </c>
      <c r="BC864">
        <v>1</v>
      </c>
      <c r="BE864" t="s">
        <v>63</v>
      </c>
      <c r="BF864">
        <f>VLOOKUP($C864,'TIPI Scoring'!$C$1:$AB$1213,22,FALSE)</f>
        <v>5</v>
      </c>
      <c r="BG864">
        <f>VLOOKUP($C864,'TIPI Scoring'!$C$1:$AB$1213,23,FALSE)</f>
        <v>5.5</v>
      </c>
      <c r="BH864">
        <f>VLOOKUP($C864,'TIPI Scoring'!$C$1:$AB$1213,24,FALSE)</f>
        <v>6.5</v>
      </c>
      <c r="BI864">
        <f>VLOOKUP($C864,'TIPI Scoring'!$C$1:$AB$1213,25,FALSE)</f>
        <v>6.5</v>
      </c>
      <c r="BJ864">
        <f>VLOOKUP($C864,'TIPI Scoring'!$C$1:$AB$1213,26,FALSE)</f>
        <v>5.5</v>
      </c>
      <c r="BK864" t="s">
        <v>1650</v>
      </c>
      <c r="BL864" t="s">
        <v>1650</v>
      </c>
      <c r="BM864" t="s">
        <v>1650</v>
      </c>
      <c r="BN864" t="s">
        <v>1648</v>
      </c>
      <c r="BO864" t="s">
        <v>1650</v>
      </c>
      <c r="BP864">
        <v>4</v>
      </c>
    </row>
    <row r="865" spans="1:68" x14ac:dyDescent="0.2">
      <c r="A865">
        <v>864</v>
      </c>
      <c r="B865" s="2">
        <v>44099.512557870374</v>
      </c>
      <c r="C865" t="s">
        <v>1090</v>
      </c>
      <c r="D865">
        <v>66</v>
      </c>
      <c r="E865">
        <v>5</v>
      </c>
      <c r="F865">
        <v>1</v>
      </c>
      <c r="G865">
        <v>1</v>
      </c>
      <c r="H865">
        <v>2</v>
      </c>
      <c r="I865">
        <v>0</v>
      </c>
      <c r="J865">
        <v>4</v>
      </c>
      <c r="L865">
        <v>1</v>
      </c>
      <c r="M865">
        <v>23</v>
      </c>
      <c r="N865">
        <v>2</v>
      </c>
      <c r="O865">
        <v>5</v>
      </c>
      <c r="P865">
        <v>3</v>
      </c>
      <c r="Q865">
        <v>7</v>
      </c>
      <c r="R865">
        <v>2</v>
      </c>
      <c r="S865">
        <v>2</v>
      </c>
      <c r="T865">
        <v>6</v>
      </c>
      <c r="U865">
        <v>6</v>
      </c>
      <c r="V865">
        <v>3</v>
      </c>
      <c r="W865">
        <v>7</v>
      </c>
      <c r="X865">
        <v>3</v>
      </c>
      <c r="Y865">
        <v>2020</v>
      </c>
      <c r="Z865">
        <v>3</v>
      </c>
      <c r="AA865">
        <v>7</v>
      </c>
      <c r="AE865">
        <v>2</v>
      </c>
      <c r="AF865">
        <v>2</v>
      </c>
      <c r="AG865">
        <v>2</v>
      </c>
      <c r="AH865">
        <v>2</v>
      </c>
      <c r="AM865">
        <v>1</v>
      </c>
      <c r="AO865">
        <v>2</v>
      </c>
      <c r="AP865">
        <v>1</v>
      </c>
      <c r="AT865">
        <v>1</v>
      </c>
      <c r="AX865">
        <v>1</v>
      </c>
      <c r="AZ865">
        <v>1</v>
      </c>
      <c r="BA865">
        <v>1</v>
      </c>
      <c r="BE865" t="s">
        <v>66</v>
      </c>
      <c r="BF865">
        <f>VLOOKUP($C865,'TIPI Scoring'!$C$1:$AB$1213,22,FALSE)</f>
        <v>3.5</v>
      </c>
      <c r="BG865">
        <f>VLOOKUP($C865,'TIPI Scoring'!$C$1:$AB$1213,23,FALSE)</f>
        <v>5.5</v>
      </c>
      <c r="BH865">
        <f>VLOOKUP($C865,'TIPI Scoring'!$C$1:$AB$1213,24,FALSE)</f>
        <v>6</v>
      </c>
      <c r="BI865">
        <f>VLOOKUP($C865,'TIPI Scoring'!$C$1:$AB$1213,25,FALSE)</f>
        <v>6.5</v>
      </c>
      <c r="BJ865">
        <f>VLOOKUP($C865,'TIPI Scoring'!$C$1:$AB$1213,26,FALSE)</f>
        <v>3.5</v>
      </c>
      <c r="BK865" t="s">
        <v>1651</v>
      </c>
      <c r="BL865" t="s">
        <v>1650</v>
      </c>
      <c r="BM865" t="s">
        <v>1650</v>
      </c>
      <c r="BN865" t="s">
        <v>1648</v>
      </c>
      <c r="BO865" t="s">
        <v>1649</v>
      </c>
      <c r="BP865">
        <v>2</v>
      </c>
    </row>
    <row r="866" spans="1:68" x14ac:dyDescent="0.2">
      <c r="A866">
        <v>865</v>
      </c>
      <c r="B866" s="2">
        <v>44099.520416666666</v>
      </c>
      <c r="C866" t="s">
        <v>1091</v>
      </c>
      <c r="D866">
        <v>23</v>
      </c>
      <c r="E866">
        <v>5</v>
      </c>
      <c r="F866">
        <v>1</v>
      </c>
      <c r="G866">
        <v>1</v>
      </c>
      <c r="H866">
        <v>1</v>
      </c>
      <c r="I866">
        <v>0</v>
      </c>
      <c r="J866">
        <v>6</v>
      </c>
      <c r="L866">
        <v>1</v>
      </c>
      <c r="M866">
        <v>3</v>
      </c>
      <c r="N866">
        <v>1</v>
      </c>
      <c r="O866">
        <v>6</v>
      </c>
      <c r="P866">
        <v>5</v>
      </c>
      <c r="Q866">
        <v>4</v>
      </c>
      <c r="R866">
        <v>4</v>
      </c>
      <c r="S866">
        <v>3</v>
      </c>
      <c r="T866">
        <v>6</v>
      </c>
      <c r="U866">
        <v>6</v>
      </c>
      <c r="V866">
        <v>3</v>
      </c>
      <c r="W866">
        <v>5</v>
      </c>
      <c r="X866">
        <v>3</v>
      </c>
      <c r="Y866">
        <v>2018</v>
      </c>
      <c r="Z866">
        <v>1</v>
      </c>
      <c r="AA866">
        <v>3</v>
      </c>
      <c r="AE866">
        <v>1</v>
      </c>
      <c r="AF866">
        <v>1</v>
      </c>
      <c r="AG866">
        <v>1</v>
      </c>
      <c r="AH866">
        <v>1</v>
      </c>
      <c r="AI866">
        <v>1</v>
      </c>
      <c r="AK866">
        <v>1</v>
      </c>
      <c r="AO866">
        <v>2</v>
      </c>
      <c r="AP866">
        <v>1</v>
      </c>
      <c r="AQ866">
        <v>1</v>
      </c>
      <c r="AS866">
        <v>1</v>
      </c>
      <c r="AZ866">
        <v>1</v>
      </c>
      <c r="BE866" t="s">
        <v>66</v>
      </c>
      <c r="BF866">
        <f>VLOOKUP($C866,'TIPI Scoring'!$C$1:$AB$1213,22,FALSE)</f>
        <v>4</v>
      </c>
      <c r="BG866">
        <f>VLOOKUP($C866,'TIPI Scoring'!$C$1:$AB$1213,23,FALSE)</f>
        <v>4.5</v>
      </c>
      <c r="BH866">
        <f>VLOOKUP($C866,'TIPI Scoring'!$C$1:$AB$1213,24,FALSE)</f>
        <v>4.5</v>
      </c>
      <c r="BI866">
        <f>VLOOKUP($C866,'TIPI Scoring'!$C$1:$AB$1213,25,FALSE)</f>
        <v>4.5</v>
      </c>
      <c r="BJ866">
        <f>VLOOKUP($C866,'TIPI Scoring'!$C$1:$AB$1213,26,FALSE)</f>
        <v>4</v>
      </c>
      <c r="BK866" t="s">
        <v>1651</v>
      </c>
      <c r="BL866" t="s">
        <v>1651</v>
      </c>
      <c r="BM866" t="s">
        <v>1651</v>
      </c>
      <c r="BN866" t="s">
        <v>1651</v>
      </c>
      <c r="BO866" t="s">
        <v>1649</v>
      </c>
      <c r="BP866">
        <v>1</v>
      </c>
    </row>
    <row r="867" spans="1:68" x14ac:dyDescent="0.2">
      <c r="A867">
        <v>866</v>
      </c>
      <c r="B867" s="2">
        <v>44099.524710648147</v>
      </c>
      <c r="C867" t="s">
        <v>1092</v>
      </c>
      <c r="D867">
        <v>27</v>
      </c>
      <c r="E867">
        <v>38</v>
      </c>
      <c r="F867">
        <v>1</v>
      </c>
      <c r="G867">
        <v>1</v>
      </c>
      <c r="H867">
        <v>1</v>
      </c>
      <c r="I867">
        <v>1</v>
      </c>
      <c r="J867">
        <v>5</v>
      </c>
      <c r="K867" t="s">
        <v>1108</v>
      </c>
      <c r="L867">
        <v>1</v>
      </c>
      <c r="M867">
        <v>4</v>
      </c>
      <c r="N867">
        <v>2</v>
      </c>
      <c r="O867">
        <v>3</v>
      </c>
      <c r="P867">
        <v>3</v>
      </c>
      <c r="Q867">
        <v>6</v>
      </c>
      <c r="R867">
        <v>4</v>
      </c>
      <c r="S867">
        <v>5</v>
      </c>
      <c r="T867">
        <v>5</v>
      </c>
      <c r="U867">
        <v>5</v>
      </c>
      <c r="V867">
        <v>3</v>
      </c>
      <c r="W867">
        <v>5</v>
      </c>
      <c r="X867">
        <v>3</v>
      </c>
      <c r="Y867">
        <v>2017</v>
      </c>
      <c r="Z867">
        <v>1</v>
      </c>
      <c r="AA867">
        <v>14</v>
      </c>
      <c r="AE867">
        <v>2</v>
      </c>
      <c r="AF867">
        <v>2</v>
      </c>
      <c r="AG867">
        <v>2</v>
      </c>
      <c r="AH867">
        <v>3</v>
      </c>
      <c r="AN867">
        <v>1</v>
      </c>
      <c r="AO867">
        <v>4</v>
      </c>
      <c r="AP867">
        <v>1</v>
      </c>
      <c r="AX867">
        <v>1</v>
      </c>
      <c r="AY867">
        <v>1</v>
      </c>
      <c r="BD867">
        <v>1</v>
      </c>
      <c r="BE867" t="s">
        <v>58</v>
      </c>
      <c r="BF867">
        <f>VLOOKUP($C867,'TIPI Scoring'!$C$1:$AB$1213,22,FALSE)</f>
        <v>3</v>
      </c>
      <c r="BG867">
        <f>VLOOKUP($C867,'TIPI Scoring'!$C$1:$AB$1213,23,FALSE)</f>
        <v>5</v>
      </c>
      <c r="BH867">
        <f>VLOOKUP($C867,'TIPI Scoring'!$C$1:$AB$1213,24,FALSE)</f>
        <v>5.5</v>
      </c>
      <c r="BI867">
        <f>VLOOKUP($C867,'TIPI Scoring'!$C$1:$AB$1213,25,FALSE)</f>
        <v>4.5</v>
      </c>
      <c r="BJ867">
        <f>VLOOKUP($C867,'TIPI Scoring'!$C$1:$AB$1213,26,FALSE)</f>
        <v>5</v>
      </c>
      <c r="BK867" t="s">
        <v>1651</v>
      </c>
      <c r="BL867" t="s">
        <v>1651</v>
      </c>
      <c r="BM867" t="s">
        <v>1650</v>
      </c>
      <c r="BN867" t="s">
        <v>1651</v>
      </c>
      <c r="BO867" t="s">
        <v>1651</v>
      </c>
      <c r="BP867">
        <v>3</v>
      </c>
    </row>
    <row r="868" spans="1:68" x14ac:dyDescent="0.2">
      <c r="A868">
        <v>867</v>
      </c>
      <c r="B868" s="2">
        <v>44099.533101851855</v>
      </c>
      <c r="C868" t="s">
        <v>1093</v>
      </c>
      <c r="D868">
        <v>30</v>
      </c>
      <c r="E868">
        <v>13</v>
      </c>
      <c r="F868">
        <v>1</v>
      </c>
      <c r="G868">
        <v>1</v>
      </c>
      <c r="H868">
        <v>2</v>
      </c>
      <c r="I868">
        <v>0</v>
      </c>
      <c r="J868">
        <v>1</v>
      </c>
      <c r="L868">
        <v>1</v>
      </c>
      <c r="M868">
        <v>0</v>
      </c>
      <c r="N868">
        <v>2</v>
      </c>
      <c r="O868">
        <v>6</v>
      </c>
      <c r="P868">
        <v>5</v>
      </c>
      <c r="Q868">
        <v>5</v>
      </c>
      <c r="R868">
        <v>5</v>
      </c>
      <c r="S868">
        <v>7</v>
      </c>
      <c r="T868">
        <v>3</v>
      </c>
      <c r="U868">
        <v>7</v>
      </c>
      <c r="V868">
        <v>2</v>
      </c>
      <c r="W868">
        <v>5</v>
      </c>
      <c r="X868">
        <v>5</v>
      </c>
      <c r="Y868">
        <v>2020</v>
      </c>
      <c r="Z868">
        <v>1</v>
      </c>
      <c r="AA868">
        <v>10</v>
      </c>
      <c r="AE868">
        <v>2</v>
      </c>
      <c r="AF868">
        <v>2</v>
      </c>
      <c r="AG868">
        <v>2</v>
      </c>
      <c r="AH868">
        <v>2</v>
      </c>
      <c r="AJ868">
        <v>1</v>
      </c>
      <c r="AK868">
        <v>1</v>
      </c>
      <c r="AO868">
        <v>5</v>
      </c>
      <c r="AP868">
        <v>1</v>
      </c>
      <c r="AU868">
        <v>1</v>
      </c>
      <c r="AX868">
        <v>1</v>
      </c>
      <c r="BD868">
        <v>1</v>
      </c>
      <c r="BE868" t="s">
        <v>63</v>
      </c>
      <c r="BF868">
        <f>VLOOKUP($C868,'TIPI Scoring'!$C$1:$AB$1213,22,FALSE)</f>
        <v>5.5</v>
      </c>
      <c r="BG868">
        <f>VLOOKUP($C868,'TIPI Scoring'!$C$1:$AB$1213,23,FALSE)</f>
        <v>5</v>
      </c>
      <c r="BH868">
        <f>VLOOKUP($C868,'TIPI Scoring'!$C$1:$AB$1213,24,FALSE)</f>
        <v>5.5</v>
      </c>
      <c r="BI868">
        <f>VLOOKUP($C868,'TIPI Scoring'!$C$1:$AB$1213,25,FALSE)</f>
        <v>4</v>
      </c>
      <c r="BJ868">
        <f>VLOOKUP($C868,'TIPI Scoring'!$C$1:$AB$1213,26,FALSE)</f>
        <v>5</v>
      </c>
      <c r="BK868" t="s">
        <v>1650</v>
      </c>
      <c r="BL868" t="s">
        <v>1651</v>
      </c>
      <c r="BM868" t="s">
        <v>1650</v>
      </c>
      <c r="BN868" t="s">
        <v>1651</v>
      </c>
      <c r="BO868" t="s">
        <v>1651</v>
      </c>
      <c r="BP868">
        <v>7</v>
      </c>
    </row>
    <row r="869" spans="1:68" x14ac:dyDescent="0.2">
      <c r="A869">
        <v>868</v>
      </c>
      <c r="B869" s="2">
        <v>44099.536921296298</v>
      </c>
      <c r="C869" t="s">
        <v>1094</v>
      </c>
      <c r="D869">
        <v>34</v>
      </c>
      <c r="E869">
        <v>5</v>
      </c>
      <c r="F869">
        <v>2</v>
      </c>
      <c r="G869">
        <v>1</v>
      </c>
      <c r="H869">
        <v>2</v>
      </c>
      <c r="I869">
        <v>0</v>
      </c>
      <c r="J869">
        <v>1</v>
      </c>
      <c r="L869">
        <v>1</v>
      </c>
      <c r="M869">
        <v>10</v>
      </c>
      <c r="N869">
        <v>1</v>
      </c>
      <c r="O869">
        <v>6</v>
      </c>
      <c r="P869">
        <v>5</v>
      </c>
      <c r="Q869">
        <v>6</v>
      </c>
      <c r="R869">
        <v>6</v>
      </c>
      <c r="S869">
        <v>6</v>
      </c>
      <c r="T869">
        <v>5</v>
      </c>
      <c r="U869">
        <v>5</v>
      </c>
      <c r="V869">
        <v>5</v>
      </c>
      <c r="W869">
        <v>7</v>
      </c>
      <c r="X869">
        <v>5</v>
      </c>
      <c r="Y869">
        <v>1984</v>
      </c>
      <c r="Z869">
        <v>1</v>
      </c>
      <c r="AA869">
        <v>1</v>
      </c>
      <c r="AE869">
        <v>1</v>
      </c>
      <c r="AF869">
        <v>1</v>
      </c>
      <c r="AG869">
        <v>1</v>
      </c>
      <c r="AH869">
        <v>1</v>
      </c>
      <c r="AI869">
        <v>1</v>
      </c>
      <c r="AO869">
        <v>2</v>
      </c>
      <c r="AQ869">
        <v>1</v>
      </c>
      <c r="AU869">
        <v>1</v>
      </c>
      <c r="AV869">
        <v>1</v>
      </c>
      <c r="BA869">
        <v>1</v>
      </c>
      <c r="BB869">
        <v>1</v>
      </c>
      <c r="BE869" t="s">
        <v>66</v>
      </c>
      <c r="BF869">
        <f>VLOOKUP($C869,'TIPI Scoring'!$C$1:$AB$1213,22,FALSE)</f>
        <v>4.5</v>
      </c>
      <c r="BG869">
        <f>VLOOKUP($C869,'TIPI Scoring'!$C$1:$AB$1213,23,FALSE)</f>
        <v>4</v>
      </c>
      <c r="BH869">
        <f>VLOOKUP($C869,'TIPI Scoring'!$C$1:$AB$1213,24,FALSE)</f>
        <v>4.5</v>
      </c>
      <c r="BI869">
        <f>VLOOKUP($C869,'TIPI Scoring'!$C$1:$AB$1213,25,FALSE)</f>
        <v>4.5</v>
      </c>
      <c r="BJ869">
        <f>VLOOKUP($C869,'TIPI Scoring'!$C$1:$AB$1213,26,FALSE)</f>
        <v>4.5</v>
      </c>
      <c r="BK869" t="s">
        <v>1650</v>
      </c>
      <c r="BL869" t="s">
        <v>1649</v>
      </c>
      <c r="BM869" t="s">
        <v>1651</v>
      </c>
      <c r="BN869" t="s">
        <v>1651</v>
      </c>
      <c r="BO869" t="s">
        <v>1651</v>
      </c>
      <c r="BP869">
        <v>1</v>
      </c>
    </row>
    <row r="870" spans="1:68" x14ac:dyDescent="0.2">
      <c r="A870">
        <v>869</v>
      </c>
      <c r="B870" s="2">
        <v>44099.53833333333</v>
      </c>
      <c r="C870" t="s">
        <v>1095</v>
      </c>
      <c r="D870">
        <v>55</v>
      </c>
      <c r="E870">
        <v>5</v>
      </c>
      <c r="F870">
        <v>1</v>
      </c>
      <c r="G870">
        <v>1</v>
      </c>
      <c r="H870">
        <v>3</v>
      </c>
      <c r="I870">
        <v>0</v>
      </c>
      <c r="J870">
        <v>1</v>
      </c>
      <c r="L870">
        <v>2</v>
      </c>
      <c r="M870">
        <v>15</v>
      </c>
      <c r="N870">
        <v>2</v>
      </c>
      <c r="O870">
        <v>5</v>
      </c>
      <c r="P870">
        <v>2</v>
      </c>
      <c r="Q870">
        <v>6</v>
      </c>
      <c r="R870">
        <v>4</v>
      </c>
      <c r="S870">
        <v>4</v>
      </c>
      <c r="T870">
        <v>4</v>
      </c>
      <c r="U870">
        <v>5</v>
      </c>
      <c r="V870">
        <v>1</v>
      </c>
      <c r="W870">
        <v>4</v>
      </c>
      <c r="X870">
        <v>2</v>
      </c>
      <c r="Y870">
        <v>2005</v>
      </c>
      <c r="Z870">
        <v>2</v>
      </c>
      <c r="AA870">
        <v>3</v>
      </c>
      <c r="AE870">
        <v>2</v>
      </c>
      <c r="AF870">
        <v>2</v>
      </c>
      <c r="AG870">
        <v>2</v>
      </c>
      <c r="AH870">
        <v>2</v>
      </c>
      <c r="AN870">
        <v>1</v>
      </c>
      <c r="AO870">
        <v>4</v>
      </c>
      <c r="AP870">
        <v>1</v>
      </c>
      <c r="AX870">
        <v>1</v>
      </c>
      <c r="AY870">
        <v>1</v>
      </c>
      <c r="BD870">
        <v>1</v>
      </c>
      <c r="BE870" t="s">
        <v>66</v>
      </c>
      <c r="BF870">
        <f>VLOOKUP($C870,'TIPI Scoring'!$C$1:$AB$1213,22,FALSE)</f>
        <v>4.5</v>
      </c>
      <c r="BG870">
        <f>VLOOKUP($C870,'TIPI Scoring'!$C$1:$AB$1213,23,FALSE)</f>
        <v>5.5</v>
      </c>
      <c r="BH870">
        <f>VLOOKUP($C870,'TIPI Scoring'!$C$1:$AB$1213,24,FALSE)</f>
        <v>6.5</v>
      </c>
      <c r="BI870">
        <f>VLOOKUP($C870,'TIPI Scoring'!$C$1:$AB$1213,25,FALSE)</f>
        <v>4</v>
      </c>
      <c r="BJ870">
        <f>VLOOKUP($C870,'TIPI Scoring'!$C$1:$AB$1213,26,FALSE)</f>
        <v>5</v>
      </c>
      <c r="BK870" t="s">
        <v>1650</v>
      </c>
      <c r="BL870" t="s">
        <v>1650</v>
      </c>
      <c r="BM870" t="s">
        <v>1650</v>
      </c>
      <c r="BN870" t="s">
        <v>1651</v>
      </c>
      <c r="BO870" t="s">
        <v>1651</v>
      </c>
      <c r="BP870">
        <v>6</v>
      </c>
    </row>
    <row r="871" spans="1:68" x14ac:dyDescent="0.2">
      <c r="A871">
        <v>870</v>
      </c>
      <c r="B871" s="2">
        <v>44099.540046296293</v>
      </c>
      <c r="C871" t="s">
        <v>1096</v>
      </c>
      <c r="D871">
        <v>36</v>
      </c>
      <c r="E871">
        <v>35</v>
      </c>
      <c r="F871">
        <v>1</v>
      </c>
      <c r="G871">
        <v>1</v>
      </c>
      <c r="H871">
        <v>2</v>
      </c>
      <c r="I871">
        <v>1</v>
      </c>
      <c r="J871">
        <v>1</v>
      </c>
      <c r="L871">
        <v>1</v>
      </c>
      <c r="M871">
        <v>15</v>
      </c>
      <c r="N871">
        <v>1</v>
      </c>
      <c r="O871">
        <v>6</v>
      </c>
      <c r="P871">
        <v>7</v>
      </c>
      <c r="Q871">
        <v>7</v>
      </c>
      <c r="R871">
        <v>7</v>
      </c>
      <c r="S871">
        <v>7</v>
      </c>
      <c r="T871">
        <v>7</v>
      </c>
      <c r="U871">
        <v>6</v>
      </c>
      <c r="V871">
        <v>7</v>
      </c>
      <c r="W871">
        <v>5</v>
      </c>
      <c r="X871">
        <v>6</v>
      </c>
      <c r="Y871">
        <v>2019</v>
      </c>
      <c r="Z871">
        <v>2</v>
      </c>
      <c r="AA871">
        <v>1</v>
      </c>
      <c r="AE871">
        <v>1</v>
      </c>
      <c r="AF871">
        <v>1</v>
      </c>
      <c r="AG871">
        <v>1</v>
      </c>
      <c r="AH871">
        <v>2</v>
      </c>
      <c r="AI871">
        <v>1</v>
      </c>
      <c r="AK871">
        <v>1</v>
      </c>
      <c r="AO871">
        <v>4</v>
      </c>
      <c r="AP871">
        <v>1</v>
      </c>
      <c r="AR871">
        <v>1</v>
      </c>
      <c r="AT871">
        <v>1</v>
      </c>
      <c r="BA871">
        <v>1</v>
      </c>
      <c r="BE871" t="s">
        <v>63</v>
      </c>
      <c r="BF871">
        <f>VLOOKUP($C871,'TIPI Scoring'!$C$1:$AB$1213,22,FALSE)</f>
        <v>3.5</v>
      </c>
      <c r="BG871">
        <f>VLOOKUP($C871,'TIPI Scoring'!$C$1:$AB$1213,23,FALSE)</f>
        <v>3.5</v>
      </c>
      <c r="BH871">
        <f>VLOOKUP($C871,'TIPI Scoring'!$C$1:$AB$1213,24,FALSE)</f>
        <v>4</v>
      </c>
      <c r="BI871">
        <f>VLOOKUP($C871,'TIPI Scoring'!$C$1:$AB$1213,25,FALSE)</f>
        <v>3</v>
      </c>
      <c r="BJ871">
        <f>VLOOKUP($C871,'TIPI Scoring'!$C$1:$AB$1213,26,FALSE)</f>
        <v>4.5</v>
      </c>
      <c r="BK871" t="s">
        <v>1651</v>
      </c>
      <c r="BL871" t="s">
        <v>1649</v>
      </c>
      <c r="BM871" t="s">
        <v>1649</v>
      </c>
      <c r="BN871" t="s">
        <v>1649</v>
      </c>
      <c r="BO871" t="s">
        <v>1651</v>
      </c>
      <c r="BP871">
        <v>1</v>
      </c>
    </row>
    <row r="872" spans="1:68" x14ac:dyDescent="0.2">
      <c r="A872">
        <v>871</v>
      </c>
      <c r="B872" s="2">
        <v>44099.545578703706</v>
      </c>
      <c r="C872" t="s">
        <v>1097</v>
      </c>
      <c r="D872">
        <v>44</v>
      </c>
      <c r="E872">
        <v>5</v>
      </c>
      <c r="F872">
        <v>1</v>
      </c>
      <c r="G872">
        <v>1</v>
      </c>
      <c r="H872">
        <v>3</v>
      </c>
      <c r="I872">
        <v>0</v>
      </c>
      <c r="J872">
        <v>1</v>
      </c>
      <c r="L872">
        <v>2</v>
      </c>
      <c r="M872">
        <v>17</v>
      </c>
      <c r="N872">
        <v>2</v>
      </c>
      <c r="O872">
        <v>6</v>
      </c>
      <c r="P872">
        <v>7</v>
      </c>
      <c r="Q872">
        <v>6</v>
      </c>
      <c r="R872">
        <v>2</v>
      </c>
      <c r="S872">
        <v>7</v>
      </c>
      <c r="T872">
        <v>5</v>
      </c>
      <c r="U872">
        <v>5</v>
      </c>
      <c r="V872">
        <v>1</v>
      </c>
      <c r="W872">
        <v>5</v>
      </c>
      <c r="X872">
        <v>6</v>
      </c>
      <c r="Y872">
        <v>2016</v>
      </c>
      <c r="Z872">
        <v>3</v>
      </c>
      <c r="AA872">
        <v>13</v>
      </c>
      <c r="AD872" t="s">
        <v>60</v>
      </c>
      <c r="AE872">
        <v>2</v>
      </c>
      <c r="AF872">
        <v>2</v>
      </c>
      <c r="AG872">
        <v>2</v>
      </c>
      <c r="AH872">
        <v>2</v>
      </c>
      <c r="AN872">
        <v>1</v>
      </c>
      <c r="AO872">
        <v>2</v>
      </c>
      <c r="AP872">
        <v>1</v>
      </c>
      <c r="AR872">
        <v>1</v>
      </c>
      <c r="AT872">
        <v>1</v>
      </c>
      <c r="BA872">
        <v>1</v>
      </c>
      <c r="BC872">
        <v>1</v>
      </c>
      <c r="BE872" t="s">
        <v>66</v>
      </c>
      <c r="BF872">
        <f>VLOOKUP($C872,'TIPI Scoring'!$C$1:$AB$1213,22,FALSE)</f>
        <v>4.5</v>
      </c>
      <c r="BG872">
        <f>VLOOKUP($C872,'TIPI Scoring'!$C$1:$AB$1213,23,FALSE)</f>
        <v>3</v>
      </c>
      <c r="BH872">
        <f>VLOOKUP($C872,'TIPI Scoring'!$C$1:$AB$1213,24,FALSE)</f>
        <v>6.5</v>
      </c>
      <c r="BI872">
        <f>VLOOKUP($C872,'TIPI Scoring'!$C$1:$AB$1213,25,FALSE)</f>
        <v>5.5</v>
      </c>
      <c r="BJ872">
        <f>VLOOKUP($C872,'TIPI Scoring'!$C$1:$AB$1213,26,FALSE)</f>
        <v>4.5</v>
      </c>
      <c r="BK872" t="s">
        <v>1650</v>
      </c>
      <c r="BL872" t="s">
        <v>1649</v>
      </c>
      <c r="BM872" t="s">
        <v>1650</v>
      </c>
      <c r="BN872" t="s">
        <v>1650</v>
      </c>
      <c r="BO872" t="s">
        <v>1651</v>
      </c>
      <c r="BP872">
        <v>3</v>
      </c>
    </row>
    <row r="873" spans="1:68" x14ac:dyDescent="0.2">
      <c r="A873">
        <v>872</v>
      </c>
      <c r="B873" s="2">
        <v>44099.546527777777</v>
      </c>
      <c r="C873" t="s">
        <v>1098</v>
      </c>
      <c r="D873">
        <v>43</v>
      </c>
      <c r="E873">
        <v>38</v>
      </c>
      <c r="F873">
        <v>1</v>
      </c>
      <c r="G873">
        <v>1</v>
      </c>
      <c r="H873">
        <v>3</v>
      </c>
      <c r="I873">
        <v>0</v>
      </c>
      <c r="J873">
        <v>1</v>
      </c>
      <c r="L873">
        <v>1</v>
      </c>
      <c r="M873">
        <v>12</v>
      </c>
      <c r="N873">
        <v>1</v>
      </c>
      <c r="O873">
        <v>5</v>
      </c>
      <c r="P873">
        <v>5</v>
      </c>
      <c r="Q873">
        <v>5</v>
      </c>
      <c r="R873">
        <v>5</v>
      </c>
      <c r="S873">
        <v>5</v>
      </c>
      <c r="T873">
        <v>5</v>
      </c>
      <c r="U873">
        <v>5</v>
      </c>
      <c r="V873">
        <v>5</v>
      </c>
      <c r="W873">
        <v>5</v>
      </c>
      <c r="X873">
        <v>5</v>
      </c>
      <c r="Y873">
        <v>2004</v>
      </c>
      <c r="Z873">
        <v>1</v>
      </c>
      <c r="AA873">
        <v>9</v>
      </c>
      <c r="AE873">
        <v>1</v>
      </c>
      <c r="AF873">
        <v>2</v>
      </c>
      <c r="AG873">
        <v>2</v>
      </c>
      <c r="AH873">
        <v>2</v>
      </c>
      <c r="AI873">
        <v>1</v>
      </c>
      <c r="AO873">
        <v>1</v>
      </c>
      <c r="AQ873">
        <v>1</v>
      </c>
      <c r="AR873">
        <v>1</v>
      </c>
      <c r="AS873">
        <v>1</v>
      </c>
      <c r="AZ873">
        <v>1</v>
      </c>
      <c r="BB873">
        <v>1</v>
      </c>
      <c r="BE873" t="s">
        <v>58</v>
      </c>
      <c r="BF873">
        <f>VLOOKUP($C873,'TIPI Scoring'!$C$1:$AB$1213,22,FALSE)</f>
        <v>4</v>
      </c>
      <c r="BG873">
        <f>VLOOKUP($C873,'TIPI Scoring'!$C$1:$AB$1213,23,FALSE)</f>
        <v>4</v>
      </c>
      <c r="BH873">
        <f>VLOOKUP($C873,'TIPI Scoring'!$C$1:$AB$1213,24,FALSE)</f>
        <v>4</v>
      </c>
      <c r="BI873">
        <f>VLOOKUP($C873,'TIPI Scoring'!$C$1:$AB$1213,25,FALSE)</f>
        <v>4</v>
      </c>
      <c r="BJ873">
        <f>VLOOKUP($C873,'TIPI Scoring'!$C$1:$AB$1213,26,FALSE)</f>
        <v>4</v>
      </c>
      <c r="BK873" t="s">
        <v>1651</v>
      </c>
      <c r="BL873" t="s">
        <v>1649</v>
      </c>
      <c r="BM873" t="s">
        <v>1649</v>
      </c>
      <c r="BN873" t="s">
        <v>1651</v>
      </c>
      <c r="BO873" t="s">
        <v>1649</v>
      </c>
      <c r="BP873">
        <v>1</v>
      </c>
    </row>
    <row r="874" spans="1:68" x14ac:dyDescent="0.2">
      <c r="A874">
        <v>873</v>
      </c>
      <c r="B874" s="2">
        <v>44099.546967592592</v>
      </c>
      <c r="C874" t="s">
        <v>1099</v>
      </c>
      <c r="D874">
        <v>72</v>
      </c>
      <c r="E874">
        <v>5</v>
      </c>
      <c r="F874">
        <v>1</v>
      </c>
      <c r="G874">
        <v>1</v>
      </c>
      <c r="H874">
        <v>1</v>
      </c>
      <c r="I874">
        <v>0</v>
      </c>
      <c r="J874">
        <v>4</v>
      </c>
      <c r="L874">
        <v>2</v>
      </c>
      <c r="M874">
        <v>30</v>
      </c>
      <c r="N874">
        <v>2</v>
      </c>
      <c r="O874">
        <v>5</v>
      </c>
      <c r="P874">
        <v>1</v>
      </c>
      <c r="Q874">
        <v>6</v>
      </c>
      <c r="R874">
        <v>4</v>
      </c>
      <c r="S874">
        <v>5</v>
      </c>
      <c r="T874">
        <v>2</v>
      </c>
      <c r="U874">
        <v>7</v>
      </c>
      <c r="V874">
        <v>2</v>
      </c>
      <c r="W874">
        <v>5</v>
      </c>
      <c r="X874">
        <v>1</v>
      </c>
      <c r="Y874">
        <v>2016</v>
      </c>
      <c r="Z874">
        <v>4</v>
      </c>
      <c r="AA874">
        <v>13</v>
      </c>
      <c r="AD874" t="s">
        <v>1100</v>
      </c>
      <c r="AE874">
        <v>2</v>
      </c>
      <c r="AF874">
        <v>2</v>
      </c>
      <c r="AG874">
        <v>1</v>
      </c>
      <c r="AH874">
        <v>2</v>
      </c>
      <c r="AN874">
        <v>1</v>
      </c>
      <c r="AO874">
        <v>3</v>
      </c>
      <c r="AP874">
        <v>1</v>
      </c>
      <c r="AT874">
        <v>1</v>
      </c>
      <c r="AY874">
        <v>1</v>
      </c>
      <c r="BD874">
        <v>1</v>
      </c>
      <c r="BE874" t="s">
        <v>66</v>
      </c>
      <c r="BF874">
        <f>VLOOKUP($C874,'TIPI Scoring'!$C$1:$AB$1213,22,FALSE)</f>
        <v>5.5</v>
      </c>
      <c r="BG874">
        <f>VLOOKUP($C874,'TIPI Scoring'!$C$1:$AB$1213,23,FALSE)</f>
        <v>7</v>
      </c>
      <c r="BH874">
        <f>VLOOKUP($C874,'TIPI Scoring'!$C$1:$AB$1213,24,FALSE)</f>
        <v>6</v>
      </c>
      <c r="BI874">
        <f>VLOOKUP($C874,'TIPI Scoring'!$C$1:$AB$1213,25,FALSE)</f>
        <v>4.5</v>
      </c>
      <c r="BJ874">
        <f>VLOOKUP($C874,'TIPI Scoring'!$C$1:$AB$1213,26,FALSE)</f>
        <v>6</v>
      </c>
      <c r="BK874" t="s">
        <v>1650</v>
      </c>
      <c r="BL874" t="s">
        <v>1648</v>
      </c>
      <c r="BM874" t="s">
        <v>1650</v>
      </c>
      <c r="BN874" t="s">
        <v>1651</v>
      </c>
      <c r="BO874" t="s">
        <v>1650</v>
      </c>
      <c r="BP874">
        <v>6</v>
      </c>
    </row>
    <row r="875" spans="1:68" x14ac:dyDescent="0.2">
      <c r="A875">
        <v>874</v>
      </c>
      <c r="B875" s="2">
        <v>44099.547361111108</v>
      </c>
      <c r="C875" t="s">
        <v>1101</v>
      </c>
      <c r="D875">
        <v>70</v>
      </c>
      <c r="E875">
        <v>22</v>
      </c>
      <c r="F875">
        <v>1</v>
      </c>
      <c r="G875">
        <v>1</v>
      </c>
      <c r="H875">
        <v>2</v>
      </c>
      <c r="I875">
        <v>0</v>
      </c>
      <c r="J875">
        <v>4</v>
      </c>
      <c r="L875">
        <v>2</v>
      </c>
      <c r="M875">
        <v>32</v>
      </c>
      <c r="N875">
        <v>2</v>
      </c>
      <c r="O875">
        <v>5</v>
      </c>
      <c r="P875">
        <v>4</v>
      </c>
      <c r="Q875">
        <v>6</v>
      </c>
      <c r="R875">
        <v>4</v>
      </c>
      <c r="S875">
        <v>5</v>
      </c>
      <c r="T875">
        <v>3</v>
      </c>
      <c r="U875">
        <v>6</v>
      </c>
      <c r="V875">
        <v>2</v>
      </c>
      <c r="W875">
        <v>6</v>
      </c>
      <c r="X875">
        <v>3</v>
      </c>
      <c r="Y875">
        <v>2000</v>
      </c>
      <c r="Z875">
        <v>4</v>
      </c>
      <c r="AA875">
        <v>13</v>
      </c>
      <c r="AD875" t="s">
        <v>1102</v>
      </c>
      <c r="AE875">
        <v>2</v>
      </c>
      <c r="AF875">
        <v>3</v>
      </c>
      <c r="AG875">
        <v>2</v>
      </c>
      <c r="AH875">
        <v>3</v>
      </c>
      <c r="AN875">
        <v>1</v>
      </c>
      <c r="AO875">
        <v>5</v>
      </c>
      <c r="AP875">
        <v>1</v>
      </c>
      <c r="AX875">
        <v>1</v>
      </c>
      <c r="AY875">
        <v>1</v>
      </c>
      <c r="BD875">
        <v>1</v>
      </c>
      <c r="BE875" t="s">
        <v>63</v>
      </c>
      <c r="BF875">
        <f>VLOOKUP($C875,'TIPI Scoring'!$C$1:$AB$1213,22,FALSE)</f>
        <v>5</v>
      </c>
      <c r="BG875">
        <f>VLOOKUP($C875,'TIPI Scoring'!$C$1:$AB$1213,23,FALSE)</f>
        <v>5</v>
      </c>
      <c r="BH875">
        <f>VLOOKUP($C875,'TIPI Scoring'!$C$1:$AB$1213,24,FALSE)</f>
        <v>6</v>
      </c>
      <c r="BI875">
        <f>VLOOKUP($C875,'TIPI Scoring'!$C$1:$AB$1213,25,FALSE)</f>
        <v>5</v>
      </c>
      <c r="BJ875">
        <f>VLOOKUP($C875,'TIPI Scoring'!$C$1:$AB$1213,26,FALSE)</f>
        <v>5</v>
      </c>
      <c r="BK875" t="s">
        <v>1650</v>
      </c>
      <c r="BL875" t="s">
        <v>1651</v>
      </c>
      <c r="BM875" t="s">
        <v>1650</v>
      </c>
      <c r="BN875" t="s">
        <v>1650</v>
      </c>
      <c r="BO875" t="s">
        <v>1651</v>
      </c>
      <c r="BP875">
        <v>6</v>
      </c>
    </row>
    <row r="876" spans="1:68" x14ac:dyDescent="0.2">
      <c r="A876">
        <v>875</v>
      </c>
      <c r="B876" s="2">
        <v>44099.547546296293</v>
      </c>
      <c r="C876" t="s">
        <v>1103</v>
      </c>
      <c r="D876">
        <v>38</v>
      </c>
      <c r="E876">
        <v>5</v>
      </c>
      <c r="F876">
        <v>1</v>
      </c>
      <c r="G876">
        <v>1</v>
      </c>
      <c r="H876">
        <v>2</v>
      </c>
      <c r="I876">
        <v>2</v>
      </c>
      <c r="J876">
        <v>1</v>
      </c>
      <c r="L876">
        <v>1</v>
      </c>
      <c r="M876">
        <v>8</v>
      </c>
      <c r="N876">
        <v>2</v>
      </c>
      <c r="O876">
        <v>3</v>
      </c>
      <c r="P876">
        <v>1</v>
      </c>
      <c r="Q876">
        <v>7</v>
      </c>
      <c r="R876">
        <v>3</v>
      </c>
      <c r="S876">
        <v>6</v>
      </c>
      <c r="T876">
        <v>4</v>
      </c>
      <c r="U876">
        <v>5</v>
      </c>
      <c r="V876">
        <v>1</v>
      </c>
      <c r="W876">
        <v>4</v>
      </c>
      <c r="X876">
        <v>2</v>
      </c>
      <c r="Y876">
        <v>2018</v>
      </c>
      <c r="Z876">
        <v>1</v>
      </c>
      <c r="AA876">
        <v>1</v>
      </c>
      <c r="AE876">
        <v>2</v>
      </c>
      <c r="AF876">
        <v>2</v>
      </c>
      <c r="AG876">
        <v>2</v>
      </c>
      <c r="AH876">
        <v>2</v>
      </c>
      <c r="AK876">
        <v>1</v>
      </c>
      <c r="AO876">
        <v>2</v>
      </c>
      <c r="AR876">
        <v>1</v>
      </c>
      <c r="BC876">
        <v>1</v>
      </c>
      <c r="BE876" t="s">
        <v>66</v>
      </c>
      <c r="BF876">
        <f>VLOOKUP($C876,'TIPI Scoring'!$C$1:$AB$1213,22,FALSE)</f>
        <v>3.5</v>
      </c>
      <c r="BG876">
        <f>VLOOKUP($C876,'TIPI Scoring'!$C$1:$AB$1213,23,FALSE)</f>
        <v>6</v>
      </c>
      <c r="BH876">
        <f>VLOOKUP($C876,'TIPI Scoring'!$C$1:$AB$1213,24,FALSE)</f>
        <v>7</v>
      </c>
      <c r="BI876">
        <f>VLOOKUP($C876,'TIPI Scoring'!$C$1:$AB$1213,25,FALSE)</f>
        <v>4.5</v>
      </c>
      <c r="BJ876">
        <f>VLOOKUP($C876,'TIPI Scoring'!$C$1:$AB$1213,26,FALSE)</f>
        <v>6</v>
      </c>
      <c r="BK876" t="s">
        <v>1651</v>
      </c>
      <c r="BL876" t="s">
        <v>1650</v>
      </c>
      <c r="BM876" t="s">
        <v>1648</v>
      </c>
      <c r="BN876" t="s">
        <v>1651</v>
      </c>
      <c r="BO876" t="s">
        <v>1650</v>
      </c>
      <c r="BP876">
        <v>6</v>
      </c>
    </row>
    <row r="877" spans="1:68" x14ac:dyDescent="0.2">
      <c r="A877">
        <v>876</v>
      </c>
      <c r="B877" s="2">
        <v>44099.549155092594</v>
      </c>
      <c r="C877" t="s">
        <v>1104</v>
      </c>
      <c r="D877">
        <v>45</v>
      </c>
      <c r="E877">
        <v>35</v>
      </c>
      <c r="F877">
        <v>1</v>
      </c>
      <c r="G877">
        <v>1</v>
      </c>
      <c r="H877">
        <v>2</v>
      </c>
      <c r="I877">
        <v>2</v>
      </c>
      <c r="J877">
        <v>1</v>
      </c>
      <c r="L877">
        <v>1</v>
      </c>
      <c r="M877">
        <v>4</v>
      </c>
      <c r="N877">
        <v>2</v>
      </c>
      <c r="O877">
        <v>4</v>
      </c>
      <c r="P877">
        <v>2</v>
      </c>
      <c r="Q877">
        <v>7</v>
      </c>
      <c r="R877">
        <v>3</v>
      </c>
      <c r="S877">
        <v>5</v>
      </c>
      <c r="T877">
        <v>6</v>
      </c>
      <c r="U877">
        <v>5</v>
      </c>
      <c r="V877">
        <v>5</v>
      </c>
      <c r="W877">
        <v>6</v>
      </c>
      <c r="X877">
        <v>4</v>
      </c>
      <c r="Y877">
        <v>2016</v>
      </c>
      <c r="Z877">
        <v>1</v>
      </c>
      <c r="AA877">
        <v>1</v>
      </c>
      <c r="AE877">
        <v>2</v>
      </c>
      <c r="AF877">
        <v>3</v>
      </c>
      <c r="AG877">
        <v>2</v>
      </c>
      <c r="AH877">
        <v>2</v>
      </c>
      <c r="AJ877">
        <v>1</v>
      </c>
      <c r="AK877">
        <v>1</v>
      </c>
      <c r="AM877">
        <v>1</v>
      </c>
      <c r="AO877">
        <v>3</v>
      </c>
      <c r="AT877">
        <v>1</v>
      </c>
      <c r="AU877">
        <v>1</v>
      </c>
      <c r="AX877">
        <v>1</v>
      </c>
      <c r="AZ877">
        <v>1</v>
      </c>
      <c r="BA877">
        <v>1</v>
      </c>
      <c r="BC877">
        <v>1</v>
      </c>
      <c r="BE877" t="s">
        <v>63</v>
      </c>
      <c r="BF877">
        <f>VLOOKUP($C877,'TIPI Scoring'!$C$1:$AB$1213,22,FALSE)</f>
        <v>3</v>
      </c>
      <c r="BG877">
        <f>VLOOKUP($C877,'TIPI Scoring'!$C$1:$AB$1213,23,FALSE)</f>
        <v>5.5</v>
      </c>
      <c r="BH877">
        <f>VLOOKUP($C877,'TIPI Scoring'!$C$1:$AB$1213,24,FALSE)</f>
        <v>5</v>
      </c>
      <c r="BI877">
        <f>VLOOKUP($C877,'TIPI Scoring'!$C$1:$AB$1213,25,FALSE)</f>
        <v>5.5</v>
      </c>
      <c r="BJ877">
        <f>VLOOKUP($C877,'TIPI Scoring'!$C$1:$AB$1213,26,FALSE)</f>
        <v>4.5</v>
      </c>
      <c r="BK877" t="s">
        <v>1651</v>
      </c>
      <c r="BL877" t="s">
        <v>1650</v>
      </c>
      <c r="BM877" t="s">
        <v>1651</v>
      </c>
      <c r="BN877" t="s">
        <v>1650</v>
      </c>
      <c r="BO877" t="s">
        <v>1651</v>
      </c>
      <c r="BP877">
        <v>2</v>
      </c>
    </row>
    <row r="878" spans="1:68" x14ac:dyDescent="0.2">
      <c r="A878">
        <v>877</v>
      </c>
      <c r="B878" s="2">
        <v>44099.549178240741</v>
      </c>
      <c r="C878" t="s">
        <v>1105</v>
      </c>
      <c r="D878">
        <v>32</v>
      </c>
      <c r="E878">
        <v>5</v>
      </c>
      <c r="F878">
        <v>1</v>
      </c>
      <c r="G878">
        <v>1</v>
      </c>
      <c r="H878">
        <v>2</v>
      </c>
      <c r="I878">
        <v>2</v>
      </c>
      <c r="J878">
        <v>2</v>
      </c>
      <c r="L878">
        <v>1</v>
      </c>
      <c r="M878">
        <v>3</v>
      </c>
      <c r="N878">
        <v>2</v>
      </c>
      <c r="O878">
        <v>6</v>
      </c>
      <c r="P878">
        <v>6</v>
      </c>
      <c r="Q878">
        <v>6</v>
      </c>
      <c r="R878">
        <v>6</v>
      </c>
      <c r="S878">
        <v>6</v>
      </c>
      <c r="T878">
        <v>7</v>
      </c>
      <c r="U878">
        <v>6</v>
      </c>
      <c r="V878">
        <v>6</v>
      </c>
      <c r="W878">
        <v>6</v>
      </c>
      <c r="X878">
        <v>6</v>
      </c>
      <c r="Y878">
        <v>2020</v>
      </c>
      <c r="Z878">
        <v>1</v>
      </c>
      <c r="AA878">
        <v>1</v>
      </c>
      <c r="AE878">
        <v>2</v>
      </c>
      <c r="AF878">
        <v>2</v>
      </c>
      <c r="AG878">
        <v>1</v>
      </c>
      <c r="AH878">
        <v>2</v>
      </c>
      <c r="AN878">
        <v>1</v>
      </c>
      <c r="AO878">
        <v>5</v>
      </c>
      <c r="AP878">
        <v>1</v>
      </c>
      <c r="AQ878">
        <v>1</v>
      </c>
      <c r="AR878">
        <v>1</v>
      </c>
      <c r="BD878">
        <v>1</v>
      </c>
      <c r="BE878" t="s">
        <v>66</v>
      </c>
      <c r="BF878">
        <f>VLOOKUP($C878,'TIPI Scoring'!$C$1:$AB$1213,22,FALSE)</f>
        <v>3.5</v>
      </c>
      <c r="BG878">
        <f>VLOOKUP($C878,'TIPI Scoring'!$C$1:$AB$1213,23,FALSE)</f>
        <v>4</v>
      </c>
      <c r="BH878">
        <f>VLOOKUP($C878,'TIPI Scoring'!$C$1:$AB$1213,24,FALSE)</f>
        <v>4</v>
      </c>
      <c r="BI878">
        <f>VLOOKUP($C878,'TIPI Scoring'!$C$1:$AB$1213,25,FALSE)</f>
        <v>4</v>
      </c>
      <c r="BJ878">
        <f>VLOOKUP($C878,'TIPI Scoring'!$C$1:$AB$1213,26,FALSE)</f>
        <v>4</v>
      </c>
      <c r="BK878" t="s">
        <v>1651</v>
      </c>
      <c r="BL878" t="s">
        <v>1649</v>
      </c>
      <c r="BM878" t="s">
        <v>1649</v>
      </c>
      <c r="BN878" t="s">
        <v>1651</v>
      </c>
      <c r="BO878" t="s">
        <v>1649</v>
      </c>
      <c r="BP878">
        <v>1</v>
      </c>
    </row>
    <row r="879" spans="1:68" x14ac:dyDescent="0.2">
      <c r="A879">
        <v>878</v>
      </c>
      <c r="B879" s="2">
        <v>44099.550185185188</v>
      </c>
      <c r="C879" t="s">
        <v>1106</v>
      </c>
      <c r="D879">
        <v>31</v>
      </c>
      <c r="E879">
        <v>22</v>
      </c>
      <c r="F879">
        <v>1</v>
      </c>
      <c r="G879">
        <v>1</v>
      </c>
      <c r="H879">
        <v>2</v>
      </c>
      <c r="I879">
        <v>2</v>
      </c>
      <c r="J879">
        <v>1</v>
      </c>
      <c r="L879">
        <v>1</v>
      </c>
      <c r="M879">
        <v>3</v>
      </c>
      <c r="N879">
        <v>2</v>
      </c>
      <c r="O879">
        <v>4</v>
      </c>
      <c r="P879">
        <v>5</v>
      </c>
      <c r="Q879">
        <v>5</v>
      </c>
      <c r="R879">
        <v>6</v>
      </c>
      <c r="S879">
        <v>5</v>
      </c>
      <c r="T879">
        <v>6</v>
      </c>
      <c r="U879">
        <v>3</v>
      </c>
      <c r="V879">
        <v>6</v>
      </c>
      <c r="W879">
        <v>3</v>
      </c>
      <c r="X879">
        <v>2</v>
      </c>
      <c r="Y879">
        <v>2017</v>
      </c>
      <c r="Z879">
        <v>1</v>
      </c>
      <c r="AA879">
        <v>3</v>
      </c>
      <c r="AE879">
        <v>2</v>
      </c>
      <c r="AF879">
        <v>3</v>
      </c>
      <c r="AG879">
        <v>2</v>
      </c>
      <c r="AH879">
        <v>3</v>
      </c>
      <c r="AI879">
        <v>1</v>
      </c>
      <c r="AM879">
        <v>1</v>
      </c>
      <c r="AO879">
        <v>2</v>
      </c>
      <c r="AP879">
        <v>1</v>
      </c>
      <c r="AT879">
        <v>1</v>
      </c>
      <c r="AV879">
        <v>1</v>
      </c>
      <c r="AZ879">
        <v>1</v>
      </c>
      <c r="BB879">
        <v>1</v>
      </c>
      <c r="BC879">
        <v>1</v>
      </c>
      <c r="BE879" t="s">
        <v>63</v>
      </c>
      <c r="BF879">
        <f>VLOOKUP($C879,'TIPI Scoring'!$C$1:$AB$1213,22,FALSE)</f>
        <v>3</v>
      </c>
      <c r="BG879">
        <f>VLOOKUP($C879,'TIPI Scoring'!$C$1:$AB$1213,23,FALSE)</f>
        <v>3</v>
      </c>
      <c r="BH879">
        <f>VLOOKUP($C879,'TIPI Scoring'!$C$1:$AB$1213,24,FALSE)</f>
        <v>3.5</v>
      </c>
      <c r="BI879">
        <f>VLOOKUP($C879,'TIPI Scoring'!$C$1:$AB$1213,25,FALSE)</f>
        <v>2.5</v>
      </c>
      <c r="BJ879">
        <f>VLOOKUP($C879,'TIPI Scoring'!$C$1:$AB$1213,26,FALSE)</f>
        <v>5.5</v>
      </c>
      <c r="BK879" t="s">
        <v>1651</v>
      </c>
      <c r="BL879" t="s">
        <v>1649</v>
      </c>
      <c r="BM879" t="s">
        <v>1649</v>
      </c>
      <c r="BN879" t="s">
        <v>1649</v>
      </c>
      <c r="BO879" t="s">
        <v>1650</v>
      </c>
      <c r="BP879">
        <v>1</v>
      </c>
    </row>
    <row r="880" spans="1:68" x14ac:dyDescent="0.2">
      <c r="A880">
        <v>879</v>
      </c>
      <c r="B880" s="2">
        <v>44099.55028935185</v>
      </c>
      <c r="C880" t="s">
        <v>1107</v>
      </c>
      <c r="D880">
        <v>26</v>
      </c>
      <c r="E880">
        <v>32</v>
      </c>
      <c r="F880">
        <v>2</v>
      </c>
      <c r="G880">
        <v>1</v>
      </c>
      <c r="H880">
        <v>2</v>
      </c>
      <c r="I880">
        <v>2</v>
      </c>
      <c r="J880">
        <v>5</v>
      </c>
      <c r="K880" t="s">
        <v>1108</v>
      </c>
      <c r="L880">
        <v>1</v>
      </c>
      <c r="M880">
        <v>4</v>
      </c>
      <c r="N880">
        <v>2</v>
      </c>
      <c r="O880">
        <v>7</v>
      </c>
      <c r="P880">
        <v>4</v>
      </c>
      <c r="Q880">
        <v>7</v>
      </c>
      <c r="R880">
        <v>7</v>
      </c>
      <c r="S880">
        <v>4</v>
      </c>
      <c r="T880">
        <v>6</v>
      </c>
      <c r="U880">
        <v>7</v>
      </c>
      <c r="V880">
        <v>1</v>
      </c>
      <c r="W880">
        <v>7</v>
      </c>
      <c r="X880">
        <v>1</v>
      </c>
      <c r="Y880">
        <v>2016</v>
      </c>
      <c r="Z880">
        <v>1</v>
      </c>
      <c r="AA880">
        <v>14</v>
      </c>
      <c r="AE880">
        <v>2</v>
      </c>
      <c r="AF880">
        <v>1</v>
      </c>
      <c r="AG880">
        <v>2</v>
      </c>
      <c r="AH880">
        <v>2</v>
      </c>
      <c r="AJ880">
        <v>1</v>
      </c>
      <c r="AO880">
        <v>4</v>
      </c>
      <c r="AT880">
        <v>1</v>
      </c>
      <c r="AW880">
        <v>1</v>
      </c>
      <c r="AX880">
        <v>1</v>
      </c>
      <c r="AZ880">
        <v>1</v>
      </c>
      <c r="BE880" t="s">
        <v>58</v>
      </c>
      <c r="BF880">
        <f>VLOOKUP($C880,'TIPI Scoring'!$C$1:$AB$1213,22,FALSE)</f>
        <v>4.5</v>
      </c>
      <c r="BG880">
        <f>VLOOKUP($C880,'TIPI Scoring'!$C$1:$AB$1213,23,FALSE)</f>
        <v>5.5</v>
      </c>
      <c r="BH880">
        <f>VLOOKUP($C880,'TIPI Scoring'!$C$1:$AB$1213,24,FALSE)</f>
        <v>7</v>
      </c>
      <c r="BI880">
        <f>VLOOKUP($C880,'TIPI Scoring'!$C$1:$AB$1213,25,FALSE)</f>
        <v>4</v>
      </c>
      <c r="BJ880">
        <f>VLOOKUP($C880,'TIPI Scoring'!$C$1:$AB$1213,26,FALSE)</f>
        <v>5.5</v>
      </c>
      <c r="BK880" t="s">
        <v>1650</v>
      </c>
      <c r="BL880" t="s">
        <v>1650</v>
      </c>
      <c r="BM880" t="s">
        <v>1648</v>
      </c>
      <c r="BN880" t="s">
        <v>1651</v>
      </c>
      <c r="BO880" t="s">
        <v>1650</v>
      </c>
      <c r="BP880">
        <v>6</v>
      </c>
    </row>
    <row r="881" spans="1:68" x14ac:dyDescent="0.2">
      <c r="A881">
        <v>880</v>
      </c>
      <c r="B881" s="2">
        <v>44099.550486111111</v>
      </c>
      <c r="C881" t="s">
        <v>1109</v>
      </c>
      <c r="D881">
        <v>29</v>
      </c>
      <c r="E881">
        <v>30</v>
      </c>
      <c r="F881">
        <v>2</v>
      </c>
      <c r="G881">
        <v>1</v>
      </c>
      <c r="H881">
        <v>3</v>
      </c>
      <c r="I881">
        <v>0</v>
      </c>
      <c r="J881">
        <v>1</v>
      </c>
      <c r="L881">
        <v>1</v>
      </c>
      <c r="M881">
        <v>5</v>
      </c>
      <c r="N881">
        <v>2</v>
      </c>
      <c r="O881">
        <v>1</v>
      </c>
      <c r="P881">
        <v>6</v>
      </c>
      <c r="Q881">
        <v>6</v>
      </c>
      <c r="R881">
        <v>5</v>
      </c>
      <c r="S881">
        <v>4</v>
      </c>
      <c r="T881">
        <v>6</v>
      </c>
      <c r="U881">
        <v>7</v>
      </c>
      <c r="V881">
        <v>1</v>
      </c>
      <c r="W881">
        <v>4</v>
      </c>
      <c r="X881">
        <v>4</v>
      </c>
      <c r="Y881">
        <v>2016</v>
      </c>
      <c r="Z881">
        <v>1</v>
      </c>
      <c r="AA881">
        <v>1</v>
      </c>
      <c r="AE881">
        <v>3</v>
      </c>
      <c r="AF881">
        <v>2</v>
      </c>
      <c r="AG881">
        <v>2</v>
      </c>
      <c r="AH881">
        <v>2</v>
      </c>
      <c r="AI881">
        <v>1</v>
      </c>
      <c r="AO881">
        <v>4</v>
      </c>
      <c r="AP881">
        <v>1</v>
      </c>
      <c r="AQ881">
        <v>1</v>
      </c>
      <c r="AU881">
        <v>1</v>
      </c>
      <c r="AZ881">
        <v>1</v>
      </c>
      <c r="BA881">
        <v>1</v>
      </c>
      <c r="BB881">
        <v>1</v>
      </c>
      <c r="BC881">
        <v>1</v>
      </c>
      <c r="BE881" t="s">
        <v>58</v>
      </c>
      <c r="BF881">
        <f>VLOOKUP($C881,'TIPI Scoring'!$C$1:$AB$1213,22,FALSE)</f>
        <v>1.5</v>
      </c>
      <c r="BG881">
        <f>VLOOKUP($C881,'TIPI Scoring'!$C$1:$AB$1213,23,FALSE)</f>
        <v>4.5</v>
      </c>
      <c r="BH881">
        <f>VLOOKUP($C881,'TIPI Scoring'!$C$1:$AB$1213,24,FALSE)</f>
        <v>6.5</v>
      </c>
      <c r="BI881">
        <f>VLOOKUP($C881,'TIPI Scoring'!$C$1:$AB$1213,25,FALSE)</f>
        <v>3.5</v>
      </c>
      <c r="BJ881">
        <f>VLOOKUP($C881,'TIPI Scoring'!$C$1:$AB$1213,26,FALSE)</f>
        <v>4</v>
      </c>
      <c r="BK881" t="s">
        <v>1649</v>
      </c>
      <c r="BL881" t="s">
        <v>1651</v>
      </c>
      <c r="BM881" t="s">
        <v>1650</v>
      </c>
      <c r="BN881" t="s">
        <v>1651</v>
      </c>
      <c r="BO881" t="s">
        <v>1649</v>
      </c>
      <c r="BP881">
        <v>5</v>
      </c>
    </row>
    <row r="882" spans="1:68" x14ac:dyDescent="0.2">
      <c r="A882">
        <v>881</v>
      </c>
      <c r="B882" s="2">
        <v>44099.550775462965</v>
      </c>
      <c r="C882" t="s">
        <v>1110</v>
      </c>
      <c r="D882">
        <v>20</v>
      </c>
      <c r="E882">
        <v>5</v>
      </c>
      <c r="F882">
        <v>2</v>
      </c>
      <c r="G882">
        <v>1</v>
      </c>
      <c r="H882">
        <v>1</v>
      </c>
      <c r="I882">
        <v>0</v>
      </c>
      <c r="J882">
        <v>2</v>
      </c>
      <c r="L882">
        <v>2</v>
      </c>
      <c r="M882">
        <v>5</v>
      </c>
      <c r="N882">
        <v>1</v>
      </c>
      <c r="O882">
        <v>4</v>
      </c>
      <c r="P882">
        <v>4</v>
      </c>
      <c r="Q882">
        <v>3</v>
      </c>
      <c r="R882">
        <v>2</v>
      </c>
      <c r="S882">
        <v>5</v>
      </c>
      <c r="T882">
        <v>5</v>
      </c>
      <c r="U882">
        <v>4</v>
      </c>
      <c r="V882">
        <v>4</v>
      </c>
      <c r="W882">
        <v>6</v>
      </c>
      <c r="X882">
        <v>6</v>
      </c>
      <c r="Y882">
        <v>2019</v>
      </c>
      <c r="Z882">
        <v>2</v>
      </c>
      <c r="AA882">
        <v>1</v>
      </c>
      <c r="AE882">
        <v>1</v>
      </c>
      <c r="AF882">
        <v>1</v>
      </c>
      <c r="AG882">
        <v>1</v>
      </c>
      <c r="AH882">
        <v>1</v>
      </c>
      <c r="AJ882">
        <v>1</v>
      </c>
      <c r="AO882">
        <v>2</v>
      </c>
      <c r="AQ882">
        <v>1</v>
      </c>
      <c r="AS882">
        <v>1</v>
      </c>
      <c r="AU882">
        <v>1</v>
      </c>
      <c r="BC882">
        <v>1</v>
      </c>
      <c r="BE882" t="s">
        <v>66</v>
      </c>
      <c r="BF882">
        <f>VLOOKUP($C882,'TIPI Scoring'!$C$1:$AB$1213,22,FALSE)</f>
        <v>3.5</v>
      </c>
      <c r="BG882">
        <f>VLOOKUP($C882,'TIPI Scoring'!$C$1:$AB$1213,23,FALSE)</f>
        <v>4</v>
      </c>
      <c r="BH882">
        <f>VLOOKUP($C882,'TIPI Scoring'!$C$1:$AB$1213,24,FALSE)</f>
        <v>3.5</v>
      </c>
      <c r="BI882">
        <f>VLOOKUP($C882,'TIPI Scoring'!$C$1:$AB$1213,25,FALSE)</f>
        <v>6</v>
      </c>
      <c r="BJ882">
        <f>VLOOKUP($C882,'TIPI Scoring'!$C$1:$AB$1213,26,FALSE)</f>
        <v>3.5</v>
      </c>
      <c r="BK882" t="s">
        <v>1651</v>
      </c>
      <c r="BL882" t="s">
        <v>1649</v>
      </c>
      <c r="BM882" t="s">
        <v>1649</v>
      </c>
      <c r="BN882" t="s">
        <v>1650</v>
      </c>
      <c r="BO882" t="s">
        <v>1649</v>
      </c>
      <c r="BP882">
        <v>1</v>
      </c>
    </row>
    <row r="883" spans="1:68" x14ac:dyDescent="0.2">
      <c r="A883">
        <v>882</v>
      </c>
      <c r="B883" s="2">
        <v>44099.551550925928</v>
      </c>
      <c r="C883" t="s">
        <v>1111</v>
      </c>
      <c r="D883">
        <v>44</v>
      </c>
      <c r="E883">
        <v>35</v>
      </c>
      <c r="F883">
        <v>1</v>
      </c>
      <c r="G883">
        <v>1</v>
      </c>
      <c r="H883">
        <v>2</v>
      </c>
      <c r="I883">
        <v>0</v>
      </c>
      <c r="J883">
        <v>1</v>
      </c>
      <c r="L883">
        <v>2</v>
      </c>
      <c r="M883">
        <v>1</v>
      </c>
      <c r="N883">
        <v>2</v>
      </c>
      <c r="O883">
        <v>5</v>
      </c>
      <c r="P883">
        <v>4</v>
      </c>
      <c r="Q883">
        <v>7</v>
      </c>
      <c r="R883">
        <v>4</v>
      </c>
      <c r="S883">
        <v>5</v>
      </c>
      <c r="T883">
        <v>5</v>
      </c>
      <c r="U883">
        <v>7</v>
      </c>
      <c r="V883">
        <v>1</v>
      </c>
      <c r="W883">
        <v>4</v>
      </c>
      <c r="X883">
        <v>3</v>
      </c>
      <c r="Y883">
        <v>2019</v>
      </c>
      <c r="Z883">
        <v>2</v>
      </c>
      <c r="AA883">
        <v>12</v>
      </c>
      <c r="AC883" t="s">
        <v>1112</v>
      </c>
      <c r="AE883">
        <v>2</v>
      </c>
      <c r="AF883">
        <v>2</v>
      </c>
      <c r="AG883">
        <v>2</v>
      </c>
      <c r="AH883">
        <v>2</v>
      </c>
      <c r="AM883">
        <v>1</v>
      </c>
      <c r="AO883">
        <v>5</v>
      </c>
      <c r="AT883">
        <v>1</v>
      </c>
      <c r="AV883">
        <v>1</v>
      </c>
      <c r="AW883">
        <v>1</v>
      </c>
      <c r="BD883">
        <v>1</v>
      </c>
      <c r="BE883" t="s">
        <v>63</v>
      </c>
      <c r="BF883">
        <f>VLOOKUP($C883,'TIPI Scoring'!$C$1:$AB$1213,22,FALSE)</f>
        <v>4</v>
      </c>
      <c r="BG883">
        <f>VLOOKUP($C883,'TIPI Scoring'!$C$1:$AB$1213,23,FALSE)</f>
        <v>5.5</v>
      </c>
      <c r="BH883">
        <f>VLOOKUP($C883,'TIPI Scoring'!$C$1:$AB$1213,24,FALSE)</f>
        <v>7</v>
      </c>
      <c r="BI883">
        <f>VLOOKUP($C883,'TIPI Scoring'!$C$1:$AB$1213,25,FALSE)</f>
        <v>4</v>
      </c>
      <c r="BJ883">
        <f>VLOOKUP($C883,'TIPI Scoring'!$C$1:$AB$1213,26,FALSE)</f>
        <v>5</v>
      </c>
      <c r="BK883" t="s">
        <v>1651</v>
      </c>
      <c r="BL883" t="s">
        <v>1650</v>
      </c>
      <c r="BM883" t="s">
        <v>1648</v>
      </c>
      <c r="BN883" t="s">
        <v>1651</v>
      </c>
      <c r="BO883" t="s">
        <v>1651</v>
      </c>
      <c r="BP883">
        <v>6</v>
      </c>
    </row>
    <row r="884" spans="1:68" x14ac:dyDescent="0.2">
      <c r="A884">
        <v>883</v>
      </c>
      <c r="B884" s="2">
        <v>44099.552071759259</v>
      </c>
      <c r="C884" t="s">
        <v>1113</v>
      </c>
      <c r="D884">
        <v>41</v>
      </c>
      <c r="E884">
        <v>14</v>
      </c>
      <c r="F884">
        <v>1</v>
      </c>
      <c r="G884">
        <v>1</v>
      </c>
      <c r="H884">
        <v>2</v>
      </c>
      <c r="I884">
        <v>2</v>
      </c>
      <c r="J884">
        <v>1</v>
      </c>
      <c r="L884">
        <v>1</v>
      </c>
      <c r="M884">
        <v>11</v>
      </c>
      <c r="N884">
        <v>2</v>
      </c>
      <c r="O884">
        <v>5</v>
      </c>
      <c r="P884">
        <v>3</v>
      </c>
      <c r="Q884">
        <v>7</v>
      </c>
      <c r="R884">
        <v>4</v>
      </c>
      <c r="S884">
        <v>6</v>
      </c>
      <c r="T884">
        <v>4</v>
      </c>
      <c r="U884">
        <v>7</v>
      </c>
      <c r="V884">
        <v>1</v>
      </c>
      <c r="W884">
        <v>4</v>
      </c>
      <c r="X884">
        <v>2</v>
      </c>
      <c r="Y884">
        <v>2009</v>
      </c>
      <c r="Z884">
        <v>2</v>
      </c>
      <c r="AA884">
        <v>13</v>
      </c>
      <c r="AD884" t="s">
        <v>80</v>
      </c>
      <c r="AE884">
        <v>1</v>
      </c>
      <c r="AF884">
        <v>2</v>
      </c>
      <c r="AG884">
        <v>3</v>
      </c>
      <c r="AH884">
        <v>1</v>
      </c>
      <c r="AI884">
        <v>1</v>
      </c>
      <c r="AJ884">
        <v>1</v>
      </c>
      <c r="AO884">
        <v>5</v>
      </c>
      <c r="AP884">
        <v>1</v>
      </c>
      <c r="AT884">
        <v>1</v>
      </c>
      <c r="AV884">
        <v>1</v>
      </c>
      <c r="AZ884">
        <v>1</v>
      </c>
      <c r="BA884">
        <v>1</v>
      </c>
      <c r="BC884">
        <v>1</v>
      </c>
      <c r="BE884" t="s">
        <v>63</v>
      </c>
      <c r="BF884">
        <f>VLOOKUP($C884,'TIPI Scoring'!$C$1:$AB$1213,22,FALSE)</f>
        <v>4.5</v>
      </c>
      <c r="BG884">
        <f>VLOOKUP($C884,'TIPI Scoring'!$C$1:$AB$1213,23,FALSE)</f>
        <v>6</v>
      </c>
      <c r="BH884">
        <f>VLOOKUP($C884,'TIPI Scoring'!$C$1:$AB$1213,24,FALSE)</f>
        <v>7</v>
      </c>
      <c r="BI884">
        <f>VLOOKUP($C884,'TIPI Scoring'!$C$1:$AB$1213,25,FALSE)</f>
        <v>4</v>
      </c>
      <c r="BJ884">
        <f>VLOOKUP($C884,'TIPI Scoring'!$C$1:$AB$1213,26,FALSE)</f>
        <v>6</v>
      </c>
      <c r="BK884" t="s">
        <v>1650</v>
      </c>
      <c r="BL884" t="s">
        <v>1650</v>
      </c>
      <c r="BM884" t="s">
        <v>1648</v>
      </c>
      <c r="BN884" t="s">
        <v>1651</v>
      </c>
      <c r="BO884" t="s">
        <v>1650</v>
      </c>
      <c r="BP884">
        <v>6</v>
      </c>
    </row>
    <row r="885" spans="1:68" x14ac:dyDescent="0.2">
      <c r="A885">
        <v>884</v>
      </c>
      <c r="B885" s="2">
        <v>44099.553078703706</v>
      </c>
      <c r="C885" t="s">
        <v>1114</v>
      </c>
      <c r="D885">
        <v>40</v>
      </c>
      <c r="E885">
        <v>30</v>
      </c>
      <c r="F885">
        <v>1</v>
      </c>
      <c r="G885">
        <v>1</v>
      </c>
      <c r="H885">
        <v>2</v>
      </c>
      <c r="I885">
        <v>2</v>
      </c>
      <c r="J885">
        <v>2</v>
      </c>
      <c r="L885">
        <v>1</v>
      </c>
      <c r="M885">
        <v>20</v>
      </c>
      <c r="N885">
        <v>1</v>
      </c>
      <c r="O885">
        <v>4</v>
      </c>
      <c r="P885">
        <v>5</v>
      </c>
      <c r="Q885">
        <v>5</v>
      </c>
      <c r="R885">
        <v>4</v>
      </c>
      <c r="S885">
        <v>5</v>
      </c>
      <c r="T885">
        <v>4</v>
      </c>
      <c r="U885">
        <v>5</v>
      </c>
      <c r="V885">
        <v>4</v>
      </c>
      <c r="W885">
        <v>4</v>
      </c>
      <c r="X885">
        <v>4</v>
      </c>
      <c r="Y885">
        <v>2001</v>
      </c>
      <c r="Z885">
        <v>1</v>
      </c>
      <c r="AA885">
        <v>14</v>
      </c>
      <c r="AE885">
        <v>3</v>
      </c>
      <c r="AF885">
        <v>3</v>
      </c>
      <c r="AG885">
        <v>3</v>
      </c>
      <c r="AH885">
        <v>3</v>
      </c>
      <c r="AN885">
        <v>1</v>
      </c>
      <c r="AO885">
        <v>6</v>
      </c>
      <c r="AY885">
        <v>1</v>
      </c>
      <c r="BD885">
        <v>1</v>
      </c>
      <c r="BE885" t="s">
        <v>58</v>
      </c>
      <c r="BF885">
        <f>VLOOKUP($C885,'TIPI Scoring'!$C$1:$AB$1213,22,FALSE)</f>
        <v>4</v>
      </c>
      <c r="BG885">
        <f>VLOOKUP($C885,'TIPI Scoring'!$C$1:$AB$1213,23,FALSE)</f>
        <v>4</v>
      </c>
      <c r="BH885">
        <f>VLOOKUP($C885,'TIPI Scoring'!$C$1:$AB$1213,24,FALSE)</f>
        <v>4.5</v>
      </c>
      <c r="BI885">
        <f>VLOOKUP($C885,'TIPI Scoring'!$C$1:$AB$1213,25,FALSE)</f>
        <v>4</v>
      </c>
      <c r="BJ885">
        <f>VLOOKUP($C885,'TIPI Scoring'!$C$1:$AB$1213,26,FALSE)</f>
        <v>4.5</v>
      </c>
      <c r="BK885" t="s">
        <v>1651</v>
      </c>
      <c r="BL885" t="s">
        <v>1649</v>
      </c>
      <c r="BM885" t="s">
        <v>1651</v>
      </c>
      <c r="BN885" t="s">
        <v>1651</v>
      </c>
      <c r="BO885" t="s">
        <v>1651</v>
      </c>
      <c r="BP885">
        <v>1</v>
      </c>
    </row>
    <row r="886" spans="1:68" x14ac:dyDescent="0.2">
      <c r="A886">
        <v>885</v>
      </c>
      <c r="B886" s="2">
        <v>44099.55364583333</v>
      </c>
      <c r="C886" t="s">
        <v>1115</v>
      </c>
      <c r="D886">
        <v>25</v>
      </c>
      <c r="E886">
        <v>7</v>
      </c>
      <c r="F886">
        <v>1</v>
      </c>
      <c r="G886">
        <v>1</v>
      </c>
      <c r="H886">
        <v>2</v>
      </c>
      <c r="I886">
        <v>0</v>
      </c>
      <c r="J886">
        <v>1</v>
      </c>
      <c r="L886">
        <v>1</v>
      </c>
      <c r="M886">
        <v>0</v>
      </c>
      <c r="N886">
        <v>1</v>
      </c>
      <c r="O886">
        <v>4</v>
      </c>
      <c r="P886">
        <v>6</v>
      </c>
      <c r="Q886">
        <v>6</v>
      </c>
      <c r="R886">
        <v>4</v>
      </c>
      <c r="S886">
        <v>5</v>
      </c>
      <c r="T886">
        <v>5</v>
      </c>
      <c r="U886">
        <v>5</v>
      </c>
      <c r="V886">
        <v>7</v>
      </c>
      <c r="W886">
        <v>4</v>
      </c>
      <c r="X886">
        <v>7</v>
      </c>
      <c r="Y886">
        <v>1995</v>
      </c>
      <c r="Z886">
        <v>1</v>
      </c>
      <c r="AA886">
        <v>1</v>
      </c>
      <c r="AE886">
        <v>1</v>
      </c>
      <c r="AF886">
        <v>2</v>
      </c>
      <c r="AG886">
        <v>1</v>
      </c>
      <c r="AH886">
        <v>2</v>
      </c>
      <c r="AI886">
        <v>1</v>
      </c>
      <c r="AK886">
        <v>1</v>
      </c>
      <c r="AO886">
        <v>3</v>
      </c>
      <c r="AQ886">
        <v>1</v>
      </c>
      <c r="AT886">
        <v>1</v>
      </c>
      <c r="AU886">
        <v>1</v>
      </c>
      <c r="AZ886">
        <v>1</v>
      </c>
      <c r="BC886">
        <v>1</v>
      </c>
      <c r="BE886" t="s">
        <v>58</v>
      </c>
      <c r="BF886">
        <f>VLOOKUP($C886,'TIPI Scoring'!$C$1:$AB$1213,22,FALSE)</f>
        <v>3.5</v>
      </c>
      <c r="BG886">
        <f>VLOOKUP($C886,'TIPI Scoring'!$C$1:$AB$1213,23,FALSE)</f>
        <v>3.5</v>
      </c>
      <c r="BH886">
        <f>VLOOKUP($C886,'TIPI Scoring'!$C$1:$AB$1213,24,FALSE)</f>
        <v>3.5</v>
      </c>
      <c r="BI886">
        <f>VLOOKUP($C886,'TIPI Scoring'!$C$1:$AB$1213,25,FALSE)</f>
        <v>4</v>
      </c>
      <c r="BJ886">
        <f>VLOOKUP($C886,'TIPI Scoring'!$C$1:$AB$1213,26,FALSE)</f>
        <v>3</v>
      </c>
      <c r="BK886" t="s">
        <v>1651</v>
      </c>
      <c r="BL886" t="s">
        <v>1649</v>
      </c>
      <c r="BM886" t="s">
        <v>1649</v>
      </c>
      <c r="BN886" t="s">
        <v>1651</v>
      </c>
      <c r="BO886" t="s">
        <v>1649</v>
      </c>
      <c r="BP886">
        <v>1</v>
      </c>
    </row>
    <row r="887" spans="1:68" x14ac:dyDescent="0.2">
      <c r="A887">
        <v>886</v>
      </c>
      <c r="B887" s="2">
        <v>44099.553981481484</v>
      </c>
      <c r="C887" t="s">
        <v>1116</v>
      </c>
      <c r="D887">
        <v>29</v>
      </c>
      <c r="E887">
        <v>22</v>
      </c>
      <c r="F887">
        <v>1</v>
      </c>
      <c r="G887">
        <v>1</v>
      </c>
      <c r="H887">
        <v>1</v>
      </c>
      <c r="I887">
        <v>1</v>
      </c>
      <c r="J887">
        <v>1</v>
      </c>
      <c r="L887">
        <v>1</v>
      </c>
      <c r="M887">
        <v>18</v>
      </c>
      <c r="N887">
        <v>1</v>
      </c>
      <c r="O887">
        <v>2</v>
      </c>
      <c r="P887">
        <v>6</v>
      </c>
      <c r="Q887">
        <v>6</v>
      </c>
      <c r="R887">
        <v>5</v>
      </c>
      <c r="S887">
        <v>6</v>
      </c>
      <c r="T887">
        <v>3</v>
      </c>
      <c r="U887">
        <v>6</v>
      </c>
      <c r="V887">
        <v>5</v>
      </c>
      <c r="W887">
        <v>6</v>
      </c>
      <c r="X887">
        <v>2</v>
      </c>
      <c r="Y887">
        <v>2017</v>
      </c>
      <c r="Z887">
        <v>1</v>
      </c>
      <c r="AA887">
        <v>1</v>
      </c>
      <c r="AE887">
        <v>1</v>
      </c>
      <c r="AF887">
        <v>1</v>
      </c>
      <c r="AG887">
        <v>1</v>
      </c>
      <c r="AH887">
        <v>1</v>
      </c>
      <c r="AJ887">
        <v>1</v>
      </c>
      <c r="AM887">
        <v>1</v>
      </c>
      <c r="AO887">
        <v>1</v>
      </c>
      <c r="AR887">
        <v>1</v>
      </c>
      <c r="AS887">
        <v>1</v>
      </c>
      <c r="AW887">
        <v>1</v>
      </c>
      <c r="BC887">
        <v>1</v>
      </c>
      <c r="BE887" t="s">
        <v>63</v>
      </c>
      <c r="BF887">
        <f>VLOOKUP($C887,'TIPI Scoring'!$C$1:$AB$1213,22,FALSE)</f>
        <v>3.5</v>
      </c>
      <c r="BG887">
        <f>VLOOKUP($C887,'TIPI Scoring'!$C$1:$AB$1213,23,FALSE)</f>
        <v>4</v>
      </c>
      <c r="BH887">
        <f>VLOOKUP($C887,'TIPI Scoring'!$C$1:$AB$1213,24,FALSE)</f>
        <v>4.5</v>
      </c>
      <c r="BI887">
        <f>VLOOKUP($C887,'TIPI Scoring'!$C$1:$AB$1213,25,FALSE)</f>
        <v>4.5</v>
      </c>
      <c r="BJ887">
        <f>VLOOKUP($C887,'TIPI Scoring'!$C$1:$AB$1213,26,FALSE)</f>
        <v>6</v>
      </c>
      <c r="BK887" t="s">
        <v>1651</v>
      </c>
      <c r="BL887" t="s">
        <v>1649</v>
      </c>
      <c r="BM887" t="s">
        <v>1651</v>
      </c>
      <c r="BN887" t="s">
        <v>1651</v>
      </c>
      <c r="BO887" t="s">
        <v>1650</v>
      </c>
      <c r="BP887">
        <v>3</v>
      </c>
    </row>
    <row r="888" spans="1:68" x14ac:dyDescent="0.2">
      <c r="A888">
        <v>887</v>
      </c>
      <c r="B888" s="2">
        <v>44099.554560185185</v>
      </c>
      <c r="C888" t="s">
        <v>1117</v>
      </c>
      <c r="D888">
        <v>54</v>
      </c>
      <c r="E888">
        <v>22</v>
      </c>
      <c r="F888">
        <v>2</v>
      </c>
      <c r="G888">
        <v>1</v>
      </c>
      <c r="H888">
        <v>2</v>
      </c>
      <c r="I888">
        <v>0</v>
      </c>
      <c r="J888">
        <v>1</v>
      </c>
      <c r="L888">
        <v>2</v>
      </c>
      <c r="M888">
        <v>20</v>
      </c>
      <c r="N888">
        <v>2</v>
      </c>
      <c r="O888">
        <v>2</v>
      </c>
      <c r="P888">
        <v>4</v>
      </c>
      <c r="Q888">
        <v>6</v>
      </c>
      <c r="R888">
        <v>3</v>
      </c>
      <c r="S888">
        <v>5</v>
      </c>
      <c r="T888">
        <v>6</v>
      </c>
      <c r="U888">
        <v>6</v>
      </c>
      <c r="V888">
        <v>2</v>
      </c>
      <c r="W888">
        <v>6</v>
      </c>
      <c r="X888">
        <v>3</v>
      </c>
      <c r="Y888">
        <v>2004</v>
      </c>
      <c r="Z888">
        <v>3</v>
      </c>
      <c r="AA888">
        <v>10</v>
      </c>
      <c r="AE888">
        <v>3</v>
      </c>
      <c r="AF888">
        <v>2</v>
      </c>
      <c r="AG888">
        <v>3</v>
      </c>
      <c r="AH888">
        <v>3</v>
      </c>
      <c r="AI888">
        <v>1</v>
      </c>
      <c r="AJ888">
        <v>1</v>
      </c>
      <c r="AM888">
        <v>1</v>
      </c>
      <c r="AO888">
        <v>3</v>
      </c>
      <c r="AP888">
        <v>1</v>
      </c>
      <c r="AU888">
        <v>1</v>
      </c>
      <c r="AX888">
        <v>1</v>
      </c>
      <c r="AZ888">
        <v>1</v>
      </c>
      <c r="BA888">
        <v>1</v>
      </c>
      <c r="BE888" t="s">
        <v>63</v>
      </c>
      <c r="BF888">
        <f>VLOOKUP($C888,'TIPI Scoring'!$C$1:$AB$1213,22,FALSE)</f>
        <v>2</v>
      </c>
      <c r="BG888">
        <f>VLOOKUP($C888,'TIPI Scoring'!$C$1:$AB$1213,23,FALSE)</f>
        <v>5</v>
      </c>
      <c r="BH888">
        <f>VLOOKUP($C888,'TIPI Scoring'!$C$1:$AB$1213,24,FALSE)</f>
        <v>6</v>
      </c>
      <c r="BI888">
        <f>VLOOKUP($C888,'TIPI Scoring'!$C$1:$AB$1213,25,FALSE)</f>
        <v>5.5</v>
      </c>
      <c r="BJ888">
        <f>VLOOKUP($C888,'TIPI Scoring'!$C$1:$AB$1213,26,FALSE)</f>
        <v>5</v>
      </c>
      <c r="BK888" t="s">
        <v>1649</v>
      </c>
      <c r="BL888" t="s">
        <v>1651</v>
      </c>
      <c r="BM888" t="s">
        <v>1650</v>
      </c>
      <c r="BN888" t="s">
        <v>1650</v>
      </c>
      <c r="BO888" t="s">
        <v>1651</v>
      </c>
      <c r="BP888">
        <v>3</v>
      </c>
    </row>
    <row r="889" spans="1:68" x14ac:dyDescent="0.2">
      <c r="A889">
        <v>888</v>
      </c>
      <c r="B889" s="2">
        <v>44099.555208333331</v>
      </c>
      <c r="C889" t="s">
        <v>1118</v>
      </c>
      <c r="D889">
        <v>63</v>
      </c>
      <c r="E889">
        <v>16</v>
      </c>
      <c r="F889">
        <v>1</v>
      </c>
      <c r="G889">
        <v>1</v>
      </c>
      <c r="H889">
        <v>2</v>
      </c>
      <c r="I889">
        <v>0</v>
      </c>
      <c r="J889">
        <v>1</v>
      </c>
      <c r="L889">
        <v>2</v>
      </c>
      <c r="M889">
        <v>29</v>
      </c>
      <c r="N889">
        <v>2</v>
      </c>
      <c r="O889">
        <v>2</v>
      </c>
      <c r="P889">
        <v>4</v>
      </c>
      <c r="Q889">
        <v>7</v>
      </c>
      <c r="R889">
        <v>2</v>
      </c>
      <c r="S889">
        <v>3</v>
      </c>
      <c r="T889">
        <v>7</v>
      </c>
      <c r="U889">
        <v>3</v>
      </c>
      <c r="V889">
        <v>2</v>
      </c>
      <c r="W889">
        <v>6</v>
      </c>
      <c r="X889">
        <v>6</v>
      </c>
      <c r="Y889">
        <v>2011</v>
      </c>
      <c r="Z889">
        <v>3</v>
      </c>
      <c r="AA889">
        <v>5</v>
      </c>
      <c r="AE889">
        <v>2</v>
      </c>
      <c r="AF889">
        <v>2</v>
      </c>
      <c r="AG889">
        <v>2</v>
      </c>
      <c r="AH889">
        <v>2</v>
      </c>
      <c r="AN889">
        <v>1</v>
      </c>
      <c r="AO889">
        <v>6</v>
      </c>
      <c r="AT889">
        <v>1</v>
      </c>
      <c r="AV889">
        <v>1</v>
      </c>
      <c r="AY889">
        <v>1</v>
      </c>
      <c r="BD889">
        <v>1</v>
      </c>
      <c r="BE889" t="s">
        <v>63</v>
      </c>
      <c r="BF889">
        <f>VLOOKUP($C889,'TIPI Scoring'!$C$1:$AB$1213,22,FALSE)</f>
        <v>1.5</v>
      </c>
      <c r="BG889">
        <f>VLOOKUP($C889,'TIPI Scoring'!$C$1:$AB$1213,23,FALSE)</f>
        <v>3.5</v>
      </c>
      <c r="BH889">
        <f>VLOOKUP($C889,'TIPI Scoring'!$C$1:$AB$1213,24,FALSE)</f>
        <v>6.5</v>
      </c>
      <c r="BI889">
        <f>VLOOKUP($C889,'TIPI Scoring'!$C$1:$AB$1213,25,FALSE)</f>
        <v>6</v>
      </c>
      <c r="BJ889">
        <f>VLOOKUP($C889,'TIPI Scoring'!$C$1:$AB$1213,26,FALSE)</f>
        <v>2.5</v>
      </c>
      <c r="BK889" t="s">
        <v>1649</v>
      </c>
      <c r="BL889" t="s">
        <v>1649</v>
      </c>
      <c r="BM889" t="s">
        <v>1650</v>
      </c>
      <c r="BN889" t="s">
        <v>1650</v>
      </c>
      <c r="BO889" t="s">
        <v>1649</v>
      </c>
      <c r="BP889">
        <v>2</v>
      </c>
    </row>
    <row r="890" spans="1:68" x14ac:dyDescent="0.2">
      <c r="A890">
        <v>889</v>
      </c>
      <c r="B890" s="2">
        <v>44099.555798611109</v>
      </c>
      <c r="C890" t="s">
        <v>1119</v>
      </c>
      <c r="D890">
        <v>66</v>
      </c>
      <c r="E890">
        <v>23</v>
      </c>
      <c r="F890">
        <v>1</v>
      </c>
      <c r="G890">
        <v>1</v>
      </c>
      <c r="H890">
        <v>2</v>
      </c>
      <c r="I890">
        <v>1</v>
      </c>
      <c r="J890">
        <v>1</v>
      </c>
      <c r="L890">
        <v>2</v>
      </c>
      <c r="M890">
        <v>22</v>
      </c>
      <c r="N890">
        <v>2</v>
      </c>
      <c r="O890">
        <v>6</v>
      </c>
      <c r="P890">
        <v>3</v>
      </c>
      <c r="Q890">
        <v>6</v>
      </c>
      <c r="R890">
        <v>1</v>
      </c>
      <c r="S890">
        <v>5</v>
      </c>
      <c r="T890">
        <v>5</v>
      </c>
      <c r="U890">
        <v>6</v>
      </c>
      <c r="V890">
        <v>1</v>
      </c>
      <c r="W890">
        <v>6</v>
      </c>
      <c r="X890">
        <v>5</v>
      </c>
      <c r="Y890">
        <v>1997</v>
      </c>
      <c r="Z890">
        <v>2</v>
      </c>
      <c r="AA890">
        <v>13</v>
      </c>
      <c r="AD890" t="s">
        <v>1120</v>
      </c>
      <c r="AE890">
        <v>2</v>
      </c>
      <c r="AF890">
        <v>2</v>
      </c>
      <c r="AG890">
        <v>2</v>
      </c>
      <c r="AH890">
        <v>2</v>
      </c>
      <c r="AN890">
        <v>1</v>
      </c>
      <c r="AO890">
        <v>5</v>
      </c>
      <c r="AP890">
        <v>1</v>
      </c>
      <c r="AR890">
        <v>1</v>
      </c>
      <c r="AT890">
        <v>1</v>
      </c>
      <c r="BC890">
        <v>1</v>
      </c>
      <c r="BE890" t="s">
        <v>63</v>
      </c>
      <c r="BF890">
        <f>VLOOKUP($C890,'TIPI Scoring'!$C$1:$AB$1213,22,FALSE)</f>
        <v>4.5</v>
      </c>
      <c r="BG890">
        <f>VLOOKUP($C890,'TIPI Scoring'!$C$1:$AB$1213,23,FALSE)</f>
        <v>5.5</v>
      </c>
      <c r="BH890">
        <f>VLOOKUP($C890,'TIPI Scoring'!$C$1:$AB$1213,24,FALSE)</f>
        <v>6.5</v>
      </c>
      <c r="BI890">
        <f>VLOOKUP($C890,'TIPI Scoring'!$C$1:$AB$1213,25,FALSE)</f>
        <v>6.5</v>
      </c>
      <c r="BJ890">
        <f>VLOOKUP($C890,'TIPI Scoring'!$C$1:$AB$1213,26,FALSE)</f>
        <v>4</v>
      </c>
      <c r="BK890" t="s">
        <v>1650</v>
      </c>
      <c r="BL890" t="s">
        <v>1650</v>
      </c>
      <c r="BM890" t="s">
        <v>1650</v>
      </c>
      <c r="BN890" t="s">
        <v>1648</v>
      </c>
      <c r="BO890" t="s">
        <v>1649</v>
      </c>
      <c r="BP890">
        <v>2</v>
      </c>
    </row>
    <row r="891" spans="1:68" x14ac:dyDescent="0.2">
      <c r="A891">
        <v>890</v>
      </c>
      <c r="B891" s="2">
        <v>44099.555810185186</v>
      </c>
      <c r="C891" t="s">
        <v>1121</v>
      </c>
      <c r="D891">
        <v>30</v>
      </c>
      <c r="E891">
        <v>5</v>
      </c>
      <c r="F891">
        <v>1</v>
      </c>
      <c r="G891">
        <v>1</v>
      </c>
      <c r="H891">
        <v>2</v>
      </c>
      <c r="I891">
        <v>2</v>
      </c>
      <c r="J891">
        <v>1</v>
      </c>
      <c r="L891">
        <v>1</v>
      </c>
      <c r="M891">
        <v>10</v>
      </c>
      <c r="N891">
        <v>2</v>
      </c>
      <c r="O891">
        <v>7</v>
      </c>
      <c r="P891">
        <v>7</v>
      </c>
      <c r="Q891">
        <v>7</v>
      </c>
      <c r="R891">
        <v>7</v>
      </c>
      <c r="S891">
        <v>7</v>
      </c>
      <c r="T891">
        <v>7</v>
      </c>
      <c r="U891">
        <v>7</v>
      </c>
      <c r="V891">
        <v>7</v>
      </c>
      <c r="W891">
        <v>7</v>
      </c>
      <c r="X891">
        <v>7</v>
      </c>
      <c r="Y891">
        <v>2015</v>
      </c>
      <c r="Z891">
        <v>1</v>
      </c>
      <c r="AA891">
        <v>1</v>
      </c>
      <c r="AE891">
        <v>1</v>
      </c>
      <c r="AF891">
        <v>1</v>
      </c>
      <c r="AG891">
        <v>2</v>
      </c>
      <c r="AH891">
        <v>2</v>
      </c>
      <c r="AJ891">
        <v>1</v>
      </c>
      <c r="AO891">
        <v>4</v>
      </c>
      <c r="AT891">
        <v>1</v>
      </c>
      <c r="AV891">
        <v>1</v>
      </c>
      <c r="BB891">
        <v>1</v>
      </c>
      <c r="BE891" t="s">
        <v>66</v>
      </c>
      <c r="BF891">
        <f>VLOOKUP($C891,'TIPI Scoring'!$C$1:$AB$1213,22,FALSE)</f>
        <v>4</v>
      </c>
      <c r="BG891">
        <f>VLOOKUP($C891,'TIPI Scoring'!$C$1:$AB$1213,23,FALSE)</f>
        <v>4</v>
      </c>
      <c r="BH891">
        <f>VLOOKUP($C891,'TIPI Scoring'!$C$1:$AB$1213,24,FALSE)</f>
        <v>4</v>
      </c>
      <c r="BI891">
        <f>VLOOKUP($C891,'TIPI Scoring'!$C$1:$AB$1213,25,FALSE)</f>
        <v>4</v>
      </c>
      <c r="BJ891">
        <f>VLOOKUP($C891,'TIPI Scoring'!$C$1:$AB$1213,26,FALSE)</f>
        <v>4</v>
      </c>
      <c r="BK891" t="s">
        <v>1651</v>
      </c>
      <c r="BL891" t="s">
        <v>1649</v>
      </c>
      <c r="BM891" t="s">
        <v>1649</v>
      </c>
      <c r="BN891" t="s">
        <v>1651</v>
      </c>
      <c r="BO891" t="s">
        <v>1649</v>
      </c>
      <c r="BP891">
        <v>1</v>
      </c>
    </row>
    <row r="892" spans="1:68" x14ac:dyDescent="0.2">
      <c r="A892">
        <v>891</v>
      </c>
      <c r="B892" s="2">
        <v>44099.555972222224</v>
      </c>
      <c r="C892" t="s">
        <v>1122</v>
      </c>
      <c r="D892">
        <v>19</v>
      </c>
      <c r="E892">
        <v>14</v>
      </c>
      <c r="F892">
        <v>1</v>
      </c>
      <c r="G892">
        <v>1</v>
      </c>
      <c r="H892">
        <v>2</v>
      </c>
      <c r="I892">
        <v>0</v>
      </c>
      <c r="J892">
        <v>1</v>
      </c>
      <c r="L892">
        <v>1</v>
      </c>
      <c r="M892">
        <v>2</v>
      </c>
      <c r="N892">
        <v>2</v>
      </c>
      <c r="O892">
        <v>5</v>
      </c>
      <c r="P892">
        <v>4</v>
      </c>
      <c r="Q892">
        <v>5</v>
      </c>
      <c r="R892">
        <v>5</v>
      </c>
      <c r="S892">
        <v>6</v>
      </c>
      <c r="T892">
        <v>4</v>
      </c>
      <c r="U892">
        <v>7</v>
      </c>
      <c r="V892">
        <v>1</v>
      </c>
      <c r="W892">
        <v>5</v>
      </c>
      <c r="X892">
        <v>2</v>
      </c>
      <c r="Y892">
        <v>2016</v>
      </c>
      <c r="Z892">
        <v>1</v>
      </c>
      <c r="AA892">
        <v>14</v>
      </c>
      <c r="AE892">
        <v>2</v>
      </c>
      <c r="AF892">
        <v>3</v>
      </c>
      <c r="AG892">
        <v>2</v>
      </c>
      <c r="AH892">
        <v>2</v>
      </c>
      <c r="AN892">
        <v>1</v>
      </c>
      <c r="AO892">
        <v>5</v>
      </c>
      <c r="AQ892">
        <v>1</v>
      </c>
      <c r="AR892">
        <v>1</v>
      </c>
      <c r="AV892">
        <v>1</v>
      </c>
      <c r="BA892">
        <v>1</v>
      </c>
      <c r="BE892" t="s">
        <v>63</v>
      </c>
      <c r="BF892">
        <f>VLOOKUP($C892,'TIPI Scoring'!$C$1:$AB$1213,22,FALSE)</f>
        <v>4.5</v>
      </c>
      <c r="BG892">
        <f>VLOOKUP($C892,'TIPI Scoring'!$C$1:$AB$1213,23,FALSE)</f>
        <v>5.5</v>
      </c>
      <c r="BH892">
        <f>VLOOKUP($C892,'TIPI Scoring'!$C$1:$AB$1213,24,FALSE)</f>
        <v>6</v>
      </c>
      <c r="BI892">
        <f>VLOOKUP($C892,'TIPI Scoring'!$C$1:$AB$1213,25,FALSE)</f>
        <v>4</v>
      </c>
      <c r="BJ892">
        <f>VLOOKUP($C892,'TIPI Scoring'!$C$1:$AB$1213,26,FALSE)</f>
        <v>6</v>
      </c>
      <c r="BK892" t="s">
        <v>1650</v>
      </c>
      <c r="BL892" t="s">
        <v>1650</v>
      </c>
      <c r="BM892" t="s">
        <v>1650</v>
      </c>
      <c r="BN892" t="s">
        <v>1651</v>
      </c>
      <c r="BO892" t="s">
        <v>1650</v>
      </c>
      <c r="BP892">
        <v>6</v>
      </c>
    </row>
    <row r="893" spans="1:68" x14ac:dyDescent="0.2">
      <c r="A893">
        <v>892</v>
      </c>
      <c r="B893" s="2">
        <v>44099.556979166664</v>
      </c>
      <c r="C893" t="s">
        <v>1123</v>
      </c>
      <c r="D893">
        <v>45</v>
      </c>
      <c r="E893">
        <v>34</v>
      </c>
      <c r="F893">
        <v>2</v>
      </c>
      <c r="G893">
        <v>1</v>
      </c>
      <c r="H893">
        <v>3</v>
      </c>
      <c r="I893">
        <v>1</v>
      </c>
      <c r="J893">
        <v>1</v>
      </c>
      <c r="L893">
        <v>1</v>
      </c>
      <c r="M893">
        <v>23</v>
      </c>
      <c r="N893">
        <v>2</v>
      </c>
      <c r="O893">
        <v>2</v>
      </c>
      <c r="P893">
        <v>6</v>
      </c>
      <c r="Q893">
        <v>3</v>
      </c>
      <c r="R893">
        <v>6</v>
      </c>
      <c r="S893">
        <v>3</v>
      </c>
      <c r="T893">
        <v>5</v>
      </c>
      <c r="U893">
        <v>5</v>
      </c>
      <c r="V893">
        <v>3</v>
      </c>
      <c r="W893">
        <v>1</v>
      </c>
      <c r="X893">
        <v>2</v>
      </c>
      <c r="Y893">
        <v>2016</v>
      </c>
      <c r="Z893">
        <v>1</v>
      </c>
      <c r="AA893">
        <v>14</v>
      </c>
      <c r="AE893">
        <v>2</v>
      </c>
      <c r="AF893">
        <v>2</v>
      </c>
      <c r="AG893">
        <v>2</v>
      </c>
      <c r="AH893">
        <v>2</v>
      </c>
      <c r="AI893">
        <v>1</v>
      </c>
      <c r="AO893">
        <v>2</v>
      </c>
      <c r="AR893">
        <v>1</v>
      </c>
      <c r="AV893">
        <v>1</v>
      </c>
      <c r="AX893">
        <v>1</v>
      </c>
      <c r="BD893">
        <v>1</v>
      </c>
      <c r="BE893" t="s">
        <v>63</v>
      </c>
      <c r="BF893">
        <f>VLOOKUP($C893,'TIPI Scoring'!$C$1:$AB$1213,22,FALSE)</f>
        <v>2.5</v>
      </c>
      <c r="BG893">
        <f>VLOOKUP($C893,'TIPI Scoring'!$C$1:$AB$1213,23,FALSE)</f>
        <v>3.5</v>
      </c>
      <c r="BH893">
        <f>VLOOKUP($C893,'TIPI Scoring'!$C$1:$AB$1213,24,FALSE)</f>
        <v>4</v>
      </c>
      <c r="BI893">
        <f>VLOOKUP($C893,'TIPI Scoring'!$C$1:$AB$1213,25,FALSE)</f>
        <v>1.5</v>
      </c>
      <c r="BJ893">
        <f>VLOOKUP($C893,'TIPI Scoring'!$C$1:$AB$1213,26,FALSE)</f>
        <v>4.5</v>
      </c>
      <c r="BK893" t="s">
        <v>1649</v>
      </c>
      <c r="BL893" t="s">
        <v>1649</v>
      </c>
      <c r="BM893" t="s">
        <v>1649</v>
      </c>
      <c r="BN893" t="s">
        <v>1649</v>
      </c>
      <c r="BO893" t="s">
        <v>1651</v>
      </c>
      <c r="BP893">
        <v>5</v>
      </c>
    </row>
    <row r="894" spans="1:68" x14ac:dyDescent="0.2">
      <c r="A894">
        <v>893</v>
      </c>
      <c r="B894" s="2">
        <v>44099.55804398148</v>
      </c>
      <c r="C894" t="s">
        <v>1124</v>
      </c>
      <c r="D894">
        <v>42</v>
      </c>
      <c r="E894">
        <v>12</v>
      </c>
      <c r="F894">
        <v>1</v>
      </c>
      <c r="G894">
        <v>1</v>
      </c>
      <c r="H894">
        <v>1</v>
      </c>
      <c r="I894">
        <v>0</v>
      </c>
      <c r="J894">
        <v>1</v>
      </c>
      <c r="L894">
        <v>1</v>
      </c>
      <c r="M894">
        <v>4</v>
      </c>
      <c r="N894">
        <v>2</v>
      </c>
      <c r="O894">
        <v>4</v>
      </c>
      <c r="P894">
        <v>4</v>
      </c>
      <c r="Q894">
        <v>7</v>
      </c>
      <c r="R894">
        <v>4</v>
      </c>
      <c r="S894">
        <v>6</v>
      </c>
      <c r="T894">
        <v>4</v>
      </c>
      <c r="U894">
        <v>3</v>
      </c>
      <c r="V894">
        <v>4</v>
      </c>
      <c r="W894">
        <v>4</v>
      </c>
      <c r="X894">
        <v>4</v>
      </c>
      <c r="Y894">
        <v>2017</v>
      </c>
      <c r="Z894">
        <v>1</v>
      </c>
      <c r="AA894">
        <v>14</v>
      </c>
      <c r="AE894">
        <v>2</v>
      </c>
      <c r="AF894">
        <v>2</v>
      </c>
      <c r="AG894">
        <v>2</v>
      </c>
      <c r="AH894">
        <v>2</v>
      </c>
      <c r="AI894">
        <v>1</v>
      </c>
      <c r="AO894">
        <v>3</v>
      </c>
      <c r="AR894">
        <v>1</v>
      </c>
      <c r="AS894">
        <v>1</v>
      </c>
      <c r="AT894">
        <v>1</v>
      </c>
      <c r="BA894">
        <v>1</v>
      </c>
      <c r="BC894">
        <v>1</v>
      </c>
      <c r="BE894" t="s">
        <v>66</v>
      </c>
      <c r="BF894">
        <f>VLOOKUP($C894,'TIPI Scoring'!$C$1:$AB$1213,22,FALSE)</f>
        <v>4</v>
      </c>
      <c r="BG894">
        <f>VLOOKUP($C894,'TIPI Scoring'!$C$1:$AB$1213,23,FALSE)</f>
        <v>3.5</v>
      </c>
      <c r="BH894">
        <f>VLOOKUP($C894,'TIPI Scoring'!$C$1:$AB$1213,24,FALSE)</f>
        <v>5.5</v>
      </c>
      <c r="BI894">
        <f>VLOOKUP($C894,'TIPI Scoring'!$C$1:$AB$1213,25,FALSE)</f>
        <v>4</v>
      </c>
      <c r="BJ894">
        <f>VLOOKUP($C894,'TIPI Scoring'!$C$1:$AB$1213,26,FALSE)</f>
        <v>5</v>
      </c>
      <c r="BK894" t="s">
        <v>1651</v>
      </c>
      <c r="BL894" t="s">
        <v>1649</v>
      </c>
      <c r="BM894" t="s">
        <v>1650</v>
      </c>
      <c r="BN894" t="s">
        <v>1651</v>
      </c>
      <c r="BO894" t="s">
        <v>1651</v>
      </c>
      <c r="BP894">
        <v>7</v>
      </c>
    </row>
    <row r="895" spans="1:68" x14ac:dyDescent="0.2">
      <c r="A895">
        <v>894</v>
      </c>
      <c r="B895" s="2">
        <v>44099.558321759258</v>
      </c>
      <c r="C895" t="s">
        <v>1125</v>
      </c>
      <c r="D895">
        <v>38</v>
      </c>
      <c r="E895">
        <v>6</v>
      </c>
      <c r="F895">
        <v>1</v>
      </c>
      <c r="G895">
        <v>1</v>
      </c>
      <c r="H895">
        <v>2</v>
      </c>
      <c r="I895">
        <v>1</v>
      </c>
      <c r="J895">
        <v>1</v>
      </c>
      <c r="L895">
        <v>1</v>
      </c>
      <c r="M895">
        <v>6</v>
      </c>
      <c r="N895">
        <v>2</v>
      </c>
      <c r="O895">
        <v>2</v>
      </c>
      <c r="P895">
        <v>2</v>
      </c>
      <c r="Q895">
        <v>7</v>
      </c>
      <c r="R895">
        <v>2</v>
      </c>
      <c r="S895">
        <v>7</v>
      </c>
      <c r="T895">
        <v>6</v>
      </c>
      <c r="U895">
        <v>7</v>
      </c>
      <c r="V895">
        <v>1</v>
      </c>
      <c r="W895">
        <v>5</v>
      </c>
      <c r="X895">
        <v>1</v>
      </c>
      <c r="Y895">
        <v>2014</v>
      </c>
      <c r="Z895">
        <v>1</v>
      </c>
      <c r="AA895">
        <v>1</v>
      </c>
      <c r="AE895">
        <v>2</v>
      </c>
      <c r="AF895">
        <v>2</v>
      </c>
      <c r="AG895">
        <v>2</v>
      </c>
      <c r="AH895">
        <v>2</v>
      </c>
      <c r="AI895">
        <v>1</v>
      </c>
      <c r="AJ895">
        <v>1</v>
      </c>
      <c r="AL895">
        <v>1</v>
      </c>
      <c r="AM895">
        <v>1</v>
      </c>
      <c r="AO895">
        <v>1</v>
      </c>
      <c r="AP895">
        <v>1</v>
      </c>
      <c r="AT895">
        <v>1</v>
      </c>
      <c r="BA895">
        <v>1</v>
      </c>
      <c r="BC895">
        <v>1</v>
      </c>
      <c r="BE895" t="s">
        <v>66</v>
      </c>
      <c r="BF895">
        <f>VLOOKUP($C895,'TIPI Scoring'!$C$1:$AB$1213,22,FALSE)</f>
        <v>2</v>
      </c>
      <c r="BG895">
        <f>VLOOKUP($C895,'TIPI Scoring'!$C$1:$AB$1213,23,FALSE)</f>
        <v>6.5</v>
      </c>
      <c r="BH895">
        <f>VLOOKUP($C895,'TIPI Scoring'!$C$1:$AB$1213,24,FALSE)</f>
        <v>7</v>
      </c>
      <c r="BI895">
        <f>VLOOKUP($C895,'TIPI Scoring'!$C$1:$AB$1213,25,FALSE)</f>
        <v>5.5</v>
      </c>
      <c r="BJ895">
        <f>VLOOKUP($C895,'TIPI Scoring'!$C$1:$AB$1213,26,FALSE)</f>
        <v>7</v>
      </c>
      <c r="BK895" t="s">
        <v>1649</v>
      </c>
      <c r="BL895" t="s">
        <v>1648</v>
      </c>
      <c r="BM895" t="s">
        <v>1648</v>
      </c>
      <c r="BN895" t="s">
        <v>1650</v>
      </c>
      <c r="BO895" t="s">
        <v>1648</v>
      </c>
      <c r="BP895">
        <v>8</v>
      </c>
    </row>
    <row r="896" spans="1:68" x14ac:dyDescent="0.2">
      <c r="A896">
        <v>895</v>
      </c>
      <c r="B896" s="2">
        <v>44099.558449074073</v>
      </c>
      <c r="C896" t="s">
        <v>1126</v>
      </c>
      <c r="D896">
        <v>40</v>
      </c>
      <c r="E896">
        <v>32</v>
      </c>
      <c r="F896">
        <v>1</v>
      </c>
      <c r="G896">
        <v>1</v>
      </c>
      <c r="H896">
        <v>2</v>
      </c>
      <c r="I896">
        <v>2</v>
      </c>
      <c r="J896">
        <v>1</v>
      </c>
      <c r="L896">
        <v>1</v>
      </c>
      <c r="M896">
        <v>8</v>
      </c>
      <c r="N896">
        <v>1</v>
      </c>
      <c r="O896">
        <v>7</v>
      </c>
      <c r="P896">
        <v>6</v>
      </c>
      <c r="Q896">
        <v>7</v>
      </c>
      <c r="R896">
        <v>6</v>
      </c>
      <c r="S896">
        <v>6</v>
      </c>
      <c r="T896">
        <v>6</v>
      </c>
      <c r="U896">
        <v>7</v>
      </c>
      <c r="V896">
        <v>6</v>
      </c>
      <c r="W896">
        <v>7</v>
      </c>
      <c r="X896">
        <v>6</v>
      </c>
      <c r="Y896">
        <v>2015</v>
      </c>
      <c r="Z896">
        <v>1</v>
      </c>
      <c r="AA896">
        <v>1</v>
      </c>
      <c r="AE896">
        <v>1</v>
      </c>
      <c r="AF896">
        <v>1</v>
      </c>
      <c r="AG896">
        <v>1</v>
      </c>
      <c r="AH896">
        <v>1</v>
      </c>
      <c r="AJ896">
        <v>1</v>
      </c>
      <c r="AL896">
        <v>1</v>
      </c>
      <c r="AO896">
        <v>2</v>
      </c>
      <c r="AQ896">
        <v>1</v>
      </c>
      <c r="AR896">
        <v>1</v>
      </c>
      <c r="AS896">
        <v>1</v>
      </c>
      <c r="BA896">
        <v>1</v>
      </c>
      <c r="BC896">
        <v>1</v>
      </c>
      <c r="BE896" t="s">
        <v>58</v>
      </c>
      <c r="BF896">
        <f>VLOOKUP($C896,'TIPI Scoring'!$C$1:$AB$1213,22,FALSE)</f>
        <v>4.5</v>
      </c>
      <c r="BG896">
        <f>VLOOKUP($C896,'TIPI Scoring'!$C$1:$AB$1213,23,FALSE)</f>
        <v>4.5</v>
      </c>
      <c r="BH896">
        <f>VLOOKUP($C896,'TIPI Scoring'!$C$1:$AB$1213,24,FALSE)</f>
        <v>4.5</v>
      </c>
      <c r="BI896">
        <f>VLOOKUP($C896,'TIPI Scoring'!$C$1:$AB$1213,25,FALSE)</f>
        <v>4.5</v>
      </c>
      <c r="BJ896">
        <f>VLOOKUP($C896,'TIPI Scoring'!$C$1:$AB$1213,26,FALSE)</f>
        <v>4</v>
      </c>
      <c r="BK896" t="s">
        <v>1650</v>
      </c>
      <c r="BL896" t="s">
        <v>1651</v>
      </c>
      <c r="BM896" t="s">
        <v>1651</v>
      </c>
      <c r="BN896" t="s">
        <v>1651</v>
      </c>
      <c r="BO896" t="s">
        <v>1649</v>
      </c>
      <c r="BP896">
        <v>1</v>
      </c>
    </row>
    <row r="897" spans="1:68" x14ac:dyDescent="0.2">
      <c r="A897">
        <v>896</v>
      </c>
      <c r="B897" s="2">
        <v>44099.559062499997</v>
      </c>
      <c r="C897" t="s">
        <v>1127</v>
      </c>
      <c r="D897">
        <v>41</v>
      </c>
      <c r="E897">
        <v>3</v>
      </c>
      <c r="F897">
        <v>2</v>
      </c>
      <c r="G897">
        <v>1</v>
      </c>
      <c r="H897">
        <v>2</v>
      </c>
      <c r="I897">
        <v>1</v>
      </c>
      <c r="J897">
        <v>1</v>
      </c>
      <c r="L897">
        <v>2</v>
      </c>
      <c r="M897">
        <v>0</v>
      </c>
      <c r="N897">
        <v>2</v>
      </c>
      <c r="O897">
        <v>5</v>
      </c>
      <c r="P897">
        <v>4</v>
      </c>
      <c r="Q897">
        <v>6</v>
      </c>
      <c r="R897">
        <v>6</v>
      </c>
      <c r="S897">
        <v>5</v>
      </c>
      <c r="T897">
        <v>2</v>
      </c>
      <c r="U897">
        <v>2</v>
      </c>
      <c r="V897">
        <v>2</v>
      </c>
      <c r="W897">
        <v>4</v>
      </c>
      <c r="X897">
        <v>1</v>
      </c>
      <c r="Y897">
        <v>2020</v>
      </c>
      <c r="Z897">
        <v>2</v>
      </c>
      <c r="AA897">
        <v>14</v>
      </c>
      <c r="AE897">
        <v>2</v>
      </c>
      <c r="AF897">
        <v>2</v>
      </c>
      <c r="AG897">
        <v>2</v>
      </c>
      <c r="AH897">
        <v>2</v>
      </c>
      <c r="AM897">
        <v>1</v>
      </c>
      <c r="AO897">
        <v>5</v>
      </c>
      <c r="AP897">
        <v>1</v>
      </c>
      <c r="AU897">
        <v>1</v>
      </c>
      <c r="AX897">
        <v>1</v>
      </c>
      <c r="BA897">
        <v>1</v>
      </c>
      <c r="BE897" t="s">
        <v>66</v>
      </c>
      <c r="BF897">
        <f>VLOOKUP($C897,'TIPI Scoring'!$C$1:$AB$1213,22,FALSE)</f>
        <v>5.5</v>
      </c>
      <c r="BG897">
        <f>VLOOKUP($C897,'TIPI Scoring'!$C$1:$AB$1213,23,FALSE)</f>
        <v>3</v>
      </c>
      <c r="BH897">
        <f>VLOOKUP($C897,'TIPI Scoring'!$C$1:$AB$1213,24,FALSE)</f>
        <v>6</v>
      </c>
      <c r="BI897">
        <f>VLOOKUP($C897,'TIPI Scoring'!$C$1:$AB$1213,25,FALSE)</f>
        <v>3</v>
      </c>
      <c r="BJ897">
        <f>VLOOKUP($C897,'TIPI Scoring'!$C$1:$AB$1213,26,FALSE)</f>
        <v>6</v>
      </c>
      <c r="BK897" t="s">
        <v>1650</v>
      </c>
      <c r="BL897" t="s">
        <v>1649</v>
      </c>
      <c r="BM897" t="s">
        <v>1650</v>
      </c>
      <c r="BN897" t="s">
        <v>1649</v>
      </c>
      <c r="BO897" t="s">
        <v>1650</v>
      </c>
      <c r="BP897">
        <v>7</v>
      </c>
    </row>
    <row r="898" spans="1:68" x14ac:dyDescent="0.2">
      <c r="A898">
        <v>897</v>
      </c>
      <c r="B898" s="2">
        <v>44099.559930555559</v>
      </c>
      <c r="C898" t="s">
        <v>1128</v>
      </c>
      <c r="D898">
        <v>22</v>
      </c>
      <c r="E898">
        <v>25</v>
      </c>
      <c r="F898">
        <v>2</v>
      </c>
      <c r="G898">
        <v>1</v>
      </c>
      <c r="H898">
        <v>2</v>
      </c>
      <c r="I898">
        <v>1</v>
      </c>
      <c r="J898">
        <v>1</v>
      </c>
      <c r="L898">
        <v>1</v>
      </c>
      <c r="M898">
        <v>3</v>
      </c>
      <c r="N898">
        <v>2</v>
      </c>
      <c r="O898">
        <v>5</v>
      </c>
      <c r="P898">
        <v>5</v>
      </c>
      <c r="Q898">
        <v>6</v>
      </c>
      <c r="R898">
        <v>5</v>
      </c>
      <c r="S898">
        <v>5</v>
      </c>
      <c r="T898">
        <v>7</v>
      </c>
      <c r="U898">
        <v>5</v>
      </c>
      <c r="V898">
        <v>3</v>
      </c>
      <c r="W898">
        <v>5</v>
      </c>
      <c r="X898">
        <v>3</v>
      </c>
      <c r="Y898">
        <v>2017</v>
      </c>
      <c r="Z898">
        <v>1</v>
      </c>
      <c r="AA898">
        <v>13</v>
      </c>
      <c r="AD898" t="s">
        <v>1129</v>
      </c>
      <c r="AE898">
        <v>2</v>
      </c>
      <c r="AF898">
        <v>2</v>
      </c>
      <c r="AG898">
        <v>2</v>
      </c>
      <c r="AH898">
        <v>2</v>
      </c>
      <c r="AN898">
        <v>1</v>
      </c>
      <c r="AO898">
        <v>4</v>
      </c>
      <c r="AT898">
        <v>1</v>
      </c>
      <c r="AU898">
        <v>1</v>
      </c>
      <c r="AX898">
        <v>1</v>
      </c>
      <c r="BD898">
        <v>1</v>
      </c>
      <c r="BE898" t="s">
        <v>63</v>
      </c>
      <c r="BF898">
        <f>VLOOKUP($C898,'TIPI Scoring'!$C$1:$AB$1213,22,FALSE)</f>
        <v>3</v>
      </c>
      <c r="BG898">
        <f>VLOOKUP($C898,'TIPI Scoring'!$C$1:$AB$1213,23,FALSE)</f>
        <v>4</v>
      </c>
      <c r="BH898">
        <f>VLOOKUP($C898,'TIPI Scoring'!$C$1:$AB$1213,24,FALSE)</f>
        <v>5.5</v>
      </c>
      <c r="BI898">
        <f>VLOOKUP($C898,'TIPI Scoring'!$C$1:$AB$1213,25,FALSE)</f>
        <v>4</v>
      </c>
      <c r="BJ898">
        <f>VLOOKUP($C898,'TIPI Scoring'!$C$1:$AB$1213,26,FALSE)</f>
        <v>5</v>
      </c>
      <c r="BK898" t="s">
        <v>1651</v>
      </c>
      <c r="BL898" t="s">
        <v>1649</v>
      </c>
      <c r="BM898" t="s">
        <v>1650</v>
      </c>
      <c r="BN898" t="s">
        <v>1651</v>
      </c>
      <c r="BO898" t="s">
        <v>1651</v>
      </c>
      <c r="BP898">
        <v>3</v>
      </c>
    </row>
    <row r="899" spans="1:68" x14ac:dyDescent="0.2">
      <c r="A899">
        <v>898</v>
      </c>
      <c r="B899" s="2">
        <v>44099.560324074075</v>
      </c>
      <c r="C899" t="s">
        <v>1130</v>
      </c>
      <c r="D899">
        <v>30</v>
      </c>
      <c r="E899">
        <v>13</v>
      </c>
      <c r="F899">
        <v>2</v>
      </c>
      <c r="G899">
        <v>1</v>
      </c>
      <c r="H899">
        <v>2</v>
      </c>
      <c r="I899">
        <v>3</v>
      </c>
      <c r="J899">
        <v>2</v>
      </c>
      <c r="L899">
        <v>2</v>
      </c>
      <c r="M899">
        <v>5</v>
      </c>
      <c r="N899">
        <v>2</v>
      </c>
      <c r="O899">
        <v>3</v>
      </c>
      <c r="P899">
        <v>3</v>
      </c>
      <c r="Q899">
        <v>7</v>
      </c>
      <c r="R899">
        <v>5</v>
      </c>
      <c r="S899">
        <v>5</v>
      </c>
      <c r="T899">
        <v>6</v>
      </c>
      <c r="U899">
        <v>4</v>
      </c>
      <c r="V899">
        <v>2</v>
      </c>
      <c r="W899">
        <v>6</v>
      </c>
      <c r="X899">
        <v>4</v>
      </c>
      <c r="Y899">
        <v>2014</v>
      </c>
      <c r="Z899">
        <v>1</v>
      </c>
      <c r="AA899">
        <v>14</v>
      </c>
      <c r="AE899">
        <v>2</v>
      </c>
      <c r="AF899">
        <v>1</v>
      </c>
      <c r="AG899">
        <v>2</v>
      </c>
      <c r="AH899">
        <v>2</v>
      </c>
      <c r="AJ899">
        <v>1</v>
      </c>
      <c r="AL899">
        <v>1</v>
      </c>
      <c r="AO899">
        <v>5</v>
      </c>
      <c r="AP899">
        <v>1</v>
      </c>
      <c r="AT899">
        <v>1</v>
      </c>
      <c r="AV899">
        <v>1</v>
      </c>
      <c r="BD899">
        <v>1</v>
      </c>
      <c r="BE899" t="s">
        <v>63</v>
      </c>
      <c r="BF899">
        <f>VLOOKUP($C899,'TIPI Scoring'!$C$1:$AB$1213,22,FALSE)</f>
        <v>2.5</v>
      </c>
      <c r="BG899">
        <f>VLOOKUP($C899,'TIPI Scoring'!$C$1:$AB$1213,23,FALSE)</f>
        <v>4.5</v>
      </c>
      <c r="BH899">
        <f>VLOOKUP($C899,'TIPI Scoring'!$C$1:$AB$1213,24,FALSE)</f>
        <v>6.5</v>
      </c>
      <c r="BI899">
        <f>VLOOKUP($C899,'TIPI Scoring'!$C$1:$AB$1213,25,FALSE)</f>
        <v>4.5</v>
      </c>
      <c r="BJ899">
        <f>VLOOKUP($C899,'TIPI Scoring'!$C$1:$AB$1213,26,FALSE)</f>
        <v>4.5</v>
      </c>
      <c r="BK899" t="s">
        <v>1649</v>
      </c>
      <c r="BL899" t="s">
        <v>1651</v>
      </c>
      <c r="BM899" t="s">
        <v>1650</v>
      </c>
      <c r="BN899" t="s">
        <v>1651</v>
      </c>
      <c r="BO899" t="s">
        <v>1651</v>
      </c>
      <c r="BP899">
        <v>5</v>
      </c>
    </row>
    <row r="900" spans="1:68" x14ac:dyDescent="0.2">
      <c r="A900">
        <v>899</v>
      </c>
      <c r="B900" s="2">
        <v>44099.56045138889</v>
      </c>
      <c r="C900" t="s">
        <v>1131</v>
      </c>
      <c r="D900">
        <v>40</v>
      </c>
      <c r="E900">
        <v>32</v>
      </c>
      <c r="F900">
        <v>1</v>
      </c>
      <c r="G900">
        <v>1</v>
      </c>
      <c r="H900">
        <v>2</v>
      </c>
      <c r="I900">
        <v>1</v>
      </c>
      <c r="J900">
        <v>1</v>
      </c>
      <c r="L900">
        <v>1</v>
      </c>
      <c r="M900">
        <v>0</v>
      </c>
      <c r="N900">
        <v>1</v>
      </c>
      <c r="O900">
        <v>7</v>
      </c>
      <c r="P900">
        <v>6</v>
      </c>
      <c r="Q900">
        <v>7</v>
      </c>
      <c r="R900">
        <v>3</v>
      </c>
      <c r="S900">
        <v>7</v>
      </c>
      <c r="T900">
        <v>7</v>
      </c>
      <c r="U900">
        <v>7</v>
      </c>
      <c r="V900">
        <v>1</v>
      </c>
      <c r="W900">
        <v>7</v>
      </c>
      <c r="X900">
        <v>3</v>
      </c>
      <c r="Y900">
        <v>2020</v>
      </c>
      <c r="Z900">
        <v>2</v>
      </c>
      <c r="AA900">
        <v>9</v>
      </c>
      <c r="AE900">
        <v>1</v>
      </c>
      <c r="AF900">
        <v>1</v>
      </c>
      <c r="AG900">
        <v>1</v>
      </c>
      <c r="AH900">
        <v>2</v>
      </c>
      <c r="AI900">
        <v>1</v>
      </c>
      <c r="AJ900">
        <v>1</v>
      </c>
      <c r="AK900">
        <v>1</v>
      </c>
      <c r="AL900">
        <v>1</v>
      </c>
      <c r="AM900">
        <v>1</v>
      </c>
      <c r="AO900">
        <v>1</v>
      </c>
      <c r="AP900">
        <v>1</v>
      </c>
      <c r="AS900">
        <v>1</v>
      </c>
      <c r="AV900">
        <v>1</v>
      </c>
      <c r="AZ900">
        <v>1</v>
      </c>
      <c r="BA900">
        <v>1</v>
      </c>
      <c r="BB900">
        <v>1</v>
      </c>
      <c r="BC900">
        <v>1</v>
      </c>
      <c r="BE900" t="s">
        <v>58</v>
      </c>
      <c r="BF900">
        <f>VLOOKUP($C900,'TIPI Scoring'!$C$1:$AB$1213,22,FALSE)</f>
        <v>4</v>
      </c>
      <c r="BG900">
        <f>VLOOKUP($C900,'TIPI Scoring'!$C$1:$AB$1213,23,FALSE)</f>
        <v>4.5</v>
      </c>
      <c r="BH900">
        <f>VLOOKUP($C900,'TIPI Scoring'!$C$1:$AB$1213,24,FALSE)</f>
        <v>7</v>
      </c>
      <c r="BI900">
        <f>VLOOKUP($C900,'TIPI Scoring'!$C$1:$AB$1213,25,FALSE)</f>
        <v>6</v>
      </c>
      <c r="BJ900">
        <f>VLOOKUP($C900,'TIPI Scoring'!$C$1:$AB$1213,26,FALSE)</f>
        <v>6</v>
      </c>
      <c r="BK900" t="s">
        <v>1651</v>
      </c>
      <c r="BL900" t="s">
        <v>1651</v>
      </c>
      <c r="BM900" t="s">
        <v>1648</v>
      </c>
      <c r="BN900" t="s">
        <v>1650</v>
      </c>
      <c r="BO900" t="s">
        <v>1650</v>
      </c>
      <c r="BP900">
        <v>3</v>
      </c>
    </row>
    <row r="901" spans="1:68" x14ac:dyDescent="0.2">
      <c r="A901">
        <v>900</v>
      </c>
      <c r="B901" s="2">
        <v>44099.56082175926</v>
      </c>
      <c r="C901" t="s">
        <v>1132</v>
      </c>
      <c r="D901">
        <v>40</v>
      </c>
      <c r="E901">
        <v>32</v>
      </c>
      <c r="F901">
        <v>1</v>
      </c>
      <c r="G901">
        <v>1</v>
      </c>
      <c r="H901">
        <v>2</v>
      </c>
      <c r="I901">
        <v>2</v>
      </c>
      <c r="J901">
        <v>1</v>
      </c>
      <c r="L901">
        <v>1</v>
      </c>
      <c r="M901">
        <v>30</v>
      </c>
      <c r="N901">
        <v>1</v>
      </c>
      <c r="O901">
        <v>6</v>
      </c>
      <c r="P901">
        <v>6</v>
      </c>
      <c r="Q901">
        <v>6</v>
      </c>
      <c r="R901">
        <v>6</v>
      </c>
      <c r="S901">
        <v>7</v>
      </c>
      <c r="T901">
        <v>6</v>
      </c>
      <c r="U901">
        <v>6</v>
      </c>
      <c r="V901">
        <v>6</v>
      </c>
      <c r="W901">
        <v>7</v>
      </c>
      <c r="X901">
        <v>6</v>
      </c>
      <c r="Y901">
        <v>2018</v>
      </c>
      <c r="Z901">
        <v>1</v>
      </c>
      <c r="AA901">
        <v>1</v>
      </c>
      <c r="AE901">
        <v>1</v>
      </c>
      <c r="AF901">
        <v>1</v>
      </c>
      <c r="AG901">
        <v>1</v>
      </c>
      <c r="AH901">
        <v>1</v>
      </c>
      <c r="AI901">
        <v>1</v>
      </c>
      <c r="AL901">
        <v>1</v>
      </c>
      <c r="AM901">
        <v>1</v>
      </c>
      <c r="AO901">
        <v>5</v>
      </c>
      <c r="AP901">
        <v>1</v>
      </c>
      <c r="AQ901">
        <v>1</v>
      </c>
      <c r="AR901">
        <v>1</v>
      </c>
      <c r="AZ901">
        <v>1</v>
      </c>
      <c r="BA901">
        <v>1</v>
      </c>
      <c r="BB901">
        <v>1</v>
      </c>
      <c r="BE901" t="s">
        <v>58</v>
      </c>
      <c r="BF901">
        <f>VLOOKUP($C901,'TIPI Scoring'!$C$1:$AB$1213,22,FALSE)</f>
        <v>4</v>
      </c>
      <c r="BG901">
        <f>VLOOKUP($C901,'TIPI Scoring'!$C$1:$AB$1213,23,FALSE)</f>
        <v>4</v>
      </c>
      <c r="BH901">
        <f>VLOOKUP($C901,'TIPI Scoring'!$C$1:$AB$1213,24,FALSE)</f>
        <v>4</v>
      </c>
      <c r="BI901">
        <f>VLOOKUP($C901,'TIPI Scoring'!$C$1:$AB$1213,25,FALSE)</f>
        <v>4.5</v>
      </c>
      <c r="BJ901">
        <f>VLOOKUP($C901,'TIPI Scoring'!$C$1:$AB$1213,26,FALSE)</f>
        <v>4.5</v>
      </c>
      <c r="BK901" t="s">
        <v>1651</v>
      </c>
      <c r="BL901" t="s">
        <v>1649</v>
      </c>
      <c r="BM901" t="s">
        <v>1649</v>
      </c>
      <c r="BN901" t="s">
        <v>1651</v>
      </c>
      <c r="BO901" t="s">
        <v>1651</v>
      </c>
      <c r="BP901">
        <v>1</v>
      </c>
    </row>
    <row r="902" spans="1:68" x14ac:dyDescent="0.2">
      <c r="A902">
        <v>901</v>
      </c>
      <c r="B902" s="2">
        <v>44099.560925925929</v>
      </c>
      <c r="C902" t="s">
        <v>1133</v>
      </c>
      <c r="D902">
        <v>24</v>
      </c>
      <c r="E902">
        <v>38</v>
      </c>
      <c r="F902">
        <v>1</v>
      </c>
      <c r="G902">
        <v>1</v>
      </c>
      <c r="H902">
        <v>1</v>
      </c>
      <c r="I902">
        <v>1</v>
      </c>
      <c r="J902">
        <v>1</v>
      </c>
      <c r="L902">
        <v>1</v>
      </c>
      <c r="M902">
        <v>2</v>
      </c>
      <c r="N902">
        <v>2</v>
      </c>
      <c r="O902">
        <v>4</v>
      </c>
      <c r="P902">
        <v>1</v>
      </c>
      <c r="Q902">
        <v>7</v>
      </c>
      <c r="R902">
        <v>1</v>
      </c>
      <c r="S902">
        <v>6</v>
      </c>
      <c r="T902">
        <v>5</v>
      </c>
      <c r="U902">
        <v>7</v>
      </c>
      <c r="V902">
        <v>1</v>
      </c>
      <c r="W902">
        <v>7</v>
      </c>
      <c r="X902">
        <v>3</v>
      </c>
      <c r="Y902">
        <v>2018</v>
      </c>
      <c r="Z902">
        <v>1</v>
      </c>
      <c r="AA902">
        <v>10</v>
      </c>
      <c r="AE902">
        <v>3</v>
      </c>
      <c r="AF902">
        <v>3</v>
      </c>
      <c r="AG902">
        <v>2</v>
      </c>
      <c r="AH902">
        <v>3</v>
      </c>
      <c r="AI902">
        <v>1</v>
      </c>
      <c r="AJ902">
        <v>1</v>
      </c>
      <c r="AM902">
        <v>1</v>
      </c>
      <c r="AO902">
        <v>2</v>
      </c>
      <c r="AP902">
        <v>1</v>
      </c>
      <c r="AR902">
        <v>1</v>
      </c>
      <c r="AV902">
        <v>1</v>
      </c>
      <c r="AZ902">
        <v>1</v>
      </c>
      <c r="BE902" t="s">
        <v>58</v>
      </c>
      <c r="BF902">
        <f>VLOOKUP($C902,'TIPI Scoring'!$C$1:$AB$1213,22,FALSE)</f>
        <v>3.5</v>
      </c>
      <c r="BG902">
        <f>VLOOKUP($C902,'TIPI Scoring'!$C$1:$AB$1213,23,FALSE)</f>
        <v>7</v>
      </c>
      <c r="BH902">
        <f>VLOOKUP($C902,'TIPI Scoring'!$C$1:$AB$1213,24,FALSE)</f>
        <v>7</v>
      </c>
      <c r="BI902">
        <f>VLOOKUP($C902,'TIPI Scoring'!$C$1:$AB$1213,25,FALSE)</f>
        <v>7</v>
      </c>
      <c r="BJ902">
        <f>VLOOKUP($C902,'TIPI Scoring'!$C$1:$AB$1213,26,FALSE)</f>
        <v>5.5</v>
      </c>
      <c r="BK902" t="s">
        <v>1651</v>
      </c>
      <c r="BL902" t="s">
        <v>1648</v>
      </c>
      <c r="BM902" t="s">
        <v>1648</v>
      </c>
      <c r="BN902" t="s">
        <v>1648</v>
      </c>
      <c r="BO902" t="s">
        <v>1650</v>
      </c>
      <c r="BP902">
        <v>8</v>
      </c>
    </row>
    <row r="903" spans="1:68" x14ac:dyDescent="0.2">
      <c r="A903">
        <v>902</v>
      </c>
      <c r="B903" s="2">
        <v>44099.560949074075</v>
      </c>
      <c r="C903" t="s">
        <v>1134</v>
      </c>
      <c r="D903">
        <v>34</v>
      </c>
      <c r="E903">
        <v>16</v>
      </c>
      <c r="F903">
        <v>1</v>
      </c>
      <c r="G903">
        <v>1</v>
      </c>
      <c r="H903">
        <v>2</v>
      </c>
      <c r="I903">
        <v>2</v>
      </c>
      <c r="J903">
        <v>1</v>
      </c>
      <c r="L903">
        <v>1</v>
      </c>
      <c r="M903">
        <v>1</v>
      </c>
      <c r="N903">
        <v>1</v>
      </c>
      <c r="O903">
        <v>6</v>
      </c>
      <c r="P903">
        <v>4</v>
      </c>
      <c r="Q903">
        <v>6</v>
      </c>
      <c r="R903">
        <v>4</v>
      </c>
      <c r="S903">
        <v>4</v>
      </c>
      <c r="T903">
        <v>7</v>
      </c>
      <c r="U903">
        <v>7</v>
      </c>
      <c r="V903">
        <v>5</v>
      </c>
      <c r="W903">
        <v>4</v>
      </c>
      <c r="X903">
        <v>5</v>
      </c>
      <c r="Y903">
        <v>2018</v>
      </c>
      <c r="Z903">
        <v>1</v>
      </c>
      <c r="AA903">
        <v>1</v>
      </c>
      <c r="AE903">
        <v>2</v>
      </c>
      <c r="AF903">
        <v>1</v>
      </c>
      <c r="AG903">
        <v>1</v>
      </c>
      <c r="AH903">
        <v>1</v>
      </c>
      <c r="AI903">
        <v>1</v>
      </c>
      <c r="AJ903">
        <v>1</v>
      </c>
      <c r="AO903">
        <v>2</v>
      </c>
      <c r="AQ903">
        <v>1</v>
      </c>
      <c r="AR903">
        <v>1</v>
      </c>
      <c r="AT903">
        <v>1</v>
      </c>
      <c r="AZ903">
        <v>1</v>
      </c>
      <c r="BA903">
        <v>1</v>
      </c>
      <c r="BE903" t="s">
        <v>63</v>
      </c>
      <c r="BF903">
        <f>VLOOKUP($C903,'TIPI Scoring'!$C$1:$AB$1213,22,FALSE)</f>
        <v>3.5</v>
      </c>
      <c r="BG903">
        <f>VLOOKUP($C903,'TIPI Scoring'!$C$1:$AB$1213,23,FALSE)</f>
        <v>5.5</v>
      </c>
      <c r="BH903">
        <f>VLOOKUP($C903,'TIPI Scoring'!$C$1:$AB$1213,24,FALSE)</f>
        <v>4.5</v>
      </c>
      <c r="BI903">
        <f>VLOOKUP($C903,'TIPI Scoring'!$C$1:$AB$1213,25,FALSE)</f>
        <v>4</v>
      </c>
      <c r="BJ903">
        <f>VLOOKUP($C903,'TIPI Scoring'!$C$1:$AB$1213,26,FALSE)</f>
        <v>3.5</v>
      </c>
      <c r="BK903" t="s">
        <v>1651</v>
      </c>
      <c r="BL903" t="s">
        <v>1650</v>
      </c>
      <c r="BM903" t="s">
        <v>1651</v>
      </c>
      <c r="BN903" t="s">
        <v>1651</v>
      </c>
      <c r="BO903" t="s">
        <v>1649</v>
      </c>
      <c r="BP903">
        <v>1</v>
      </c>
    </row>
    <row r="904" spans="1:68" x14ac:dyDescent="0.2">
      <c r="A904">
        <v>903</v>
      </c>
      <c r="B904" s="2">
        <v>44099.561631944445</v>
      </c>
      <c r="C904" t="s">
        <v>1135</v>
      </c>
      <c r="D904">
        <v>40</v>
      </c>
      <c r="E904">
        <v>21</v>
      </c>
      <c r="F904">
        <v>1</v>
      </c>
      <c r="G904">
        <v>1</v>
      </c>
      <c r="H904">
        <v>2</v>
      </c>
      <c r="I904">
        <v>3</v>
      </c>
      <c r="J904">
        <v>1</v>
      </c>
      <c r="L904">
        <v>1</v>
      </c>
      <c r="M904">
        <v>6</v>
      </c>
      <c r="N904">
        <v>2</v>
      </c>
      <c r="O904">
        <v>2</v>
      </c>
      <c r="P904">
        <v>5</v>
      </c>
      <c r="Q904">
        <v>5</v>
      </c>
      <c r="R904">
        <v>1</v>
      </c>
      <c r="S904">
        <v>5</v>
      </c>
      <c r="T904">
        <v>3</v>
      </c>
      <c r="U904">
        <v>3</v>
      </c>
      <c r="V904">
        <v>3</v>
      </c>
      <c r="W904">
        <v>7</v>
      </c>
      <c r="X904">
        <v>4</v>
      </c>
      <c r="Y904">
        <v>2014</v>
      </c>
      <c r="Z904">
        <v>1</v>
      </c>
      <c r="AA904">
        <v>10</v>
      </c>
      <c r="AE904">
        <v>3</v>
      </c>
      <c r="AF904">
        <v>3</v>
      </c>
      <c r="AG904">
        <v>2</v>
      </c>
      <c r="AH904">
        <v>2</v>
      </c>
      <c r="AI904">
        <v>1</v>
      </c>
      <c r="AJ904">
        <v>1</v>
      </c>
      <c r="AO904">
        <v>3</v>
      </c>
      <c r="AP904">
        <v>1</v>
      </c>
      <c r="AT904">
        <v>1</v>
      </c>
      <c r="AU904">
        <v>1</v>
      </c>
      <c r="AZ904">
        <v>1</v>
      </c>
      <c r="BE904" t="s">
        <v>58</v>
      </c>
      <c r="BF904">
        <f>VLOOKUP($C904,'TIPI Scoring'!$C$1:$AB$1213,22,FALSE)</f>
        <v>3.5</v>
      </c>
      <c r="BG904">
        <f>VLOOKUP($C904,'TIPI Scoring'!$C$1:$AB$1213,23,FALSE)</f>
        <v>3</v>
      </c>
      <c r="BH904">
        <f>VLOOKUP($C904,'TIPI Scoring'!$C$1:$AB$1213,24,FALSE)</f>
        <v>5</v>
      </c>
      <c r="BI904">
        <f>VLOOKUP($C904,'TIPI Scoring'!$C$1:$AB$1213,25,FALSE)</f>
        <v>7</v>
      </c>
      <c r="BJ904">
        <f>VLOOKUP($C904,'TIPI Scoring'!$C$1:$AB$1213,26,FALSE)</f>
        <v>4.5</v>
      </c>
      <c r="BK904" t="s">
        <v>1651</v>
      </c>
      <c r="BL904" t="s">
        <v>1649</v>
      </c>
      <c r="BM904" t="s">
        <v>1651</v>
      </c>
      <c r="BN904" t="s">
        <v>1648</v>
      </c>
      <c r="BO904" t="s">
        <v>1651</v>
      </c>
      <c r="BP904">
        <v>3</v>
      </c>
    </row>
    <row r="905" spans="1:68" x14ac:dyDescent="0.2">
      <c r="A905">
        <v>904</v>
      </c>
      <c r="B905" s="2">
        <v>44099.562395833331</v>
      </c>
      <c r="C905" t="s">
        <v>1136</v>
      </c>
      <c r="D905">
        <v>40</v>
      </c>
      <c r="E905">
        <v>21</v>
      </c>
      <c r="F905">
        <v>2</v>
      </c>
      <c r="G905">
        <v>1</v>
      </c>
      <c r="H905">
        <v>2</v>
      </c>
      <c r="I905">
        <v>2</v>
      </c>
      <c r="J905">
        <v>1</v>
      </c>
      <c r="L905">
        <v>1</v>
      </c>
      <c r="M905">
        <v>12</v>
      </c>
      <c r="N905">
        <v>1</v>
      </c>
      <c r="O905">
        <v>4</v>
      </c>
      <c r="P905">
        <v>4</v>
      </c>
      <c r="Q905">
        <v>7</v>
      </c>
      <c r="R905">
        <v>7</v>
      </c>
      <c r="S905">
        <v>4</v>
      </c>
      <c r="T905">
        <v>7</v>
      </c>
      <c r="U905">
        <v>4</v>
      </c>
      <c r="V905">
        <v>1</v>
      </c>
      <c r="W905">
        <v>3</v>
      </c>
      <c r="X905">
        <v>6</v>
      </c>
      <c r="Y905">
        <v>2008</v>
      </c>
      <c r="Z905">
        <v>1</v>
      </c>
      <c r="AA905">
        <v>10</v>
      </c>
      <c r="AE905">
        <v>2</v>
      </c>
      <c r="AF905">
        <v>2</v>
      </c>
      <c r="AG905">
        <v>2</v>
      </c>
      <c r="AH905">
        <v>2</v>
      </c>
      <c r="AN905">
        <v>1</v>
      </c>
      <c r="AO905">
        <v>2</v>
      </c>
      <c r="AP905">
        <v>1</v>
      </c>
      <c r="AR905">
        <v>1</v>
      </c>
      <c r="AS905">
        <v>1</v>
      </c>
      <c r="BA905">
        <v>1</v>
      </c>
      <c r="BC905">
        <v>1</v>
      </c>
      <c r="BE905" t="s">
        <v>58</v>
      </c>
      <c r="BF905">
        <f>VLOOKUP($C905,'TIPI Scoring'!$C$1:$AB$1213,22,FALSE)</f>
        <v>2.5</v>
      </c>
      <c r="BG905">
        <f>VLOOKUP($C905,'TIPI Scoring'!$C$1:$AB$1213,23,FALSE)</f>
        <v>4</v>
      </c>
      <c r="BH905">
        <f>VLOOKUP($C905,'TIPI Scoring'!$C$1:$AB$1213,24,FALSE)</f>
        <v>7</v>
      </c>
      <c r="BI905">
        <f>VLOOKUP($C905,'TIPI Scoring'!$C$1:$AB$1213,25,FALSE)</f>
        <v>2</v>
      </c>
      <c r="BJ905">
        <f>VLOOKUP($C905,'TIPI Scoring'!$C$1:$AB$1213,26,FALSE)</f>
        <v>3</v>
      </c>
      <c r="BK905" t="s">
        <v>1649</v>
      </c>
      <c r="BL905" t="s">
        <v>1649</v>
      </c>
      <c r="BM905" t="s">
        <v>1648</v>
      </c>
      <c r="BN905" t="s">
        <v>1649</v>
      </c>
      <c r="BO905" t="s">
        <v>1649</v>
      </c>
      <c r="BP905">
        <v>5</v>
      </c>
    </row>
    <row r="906" spans="1:68" x14ac:dyDescent="0.2">
      <c r="A906">
        <v>905</v>
      </c>
      <c r="B906" s="2">
        <v>44099.563530092593</v>
      </c>
      <c r="C906" t="s">
        <v>1137</v>
      </c>
      <c r="D906">
        <v>35</v>
      </c>
      <c r="E906">
        <v>13</v>
      </c>
      <c r="F906">
        <v>2</v>
      </c>
      <c r="G906">
        <v>1</v>
      </c>
      <c r="H906">
        <v>2</v>
      </c>
      <c r="I906">
        <v>2</v>
      </c>
      <c r="J906">
        <v>6</v>
      </c>
      <c r="L906">
        <v>1</v>
      </c>
      <c r="M906">
        <v>10</v>
      </c>
      <c r="N906">
        <v>2</v>
      </c>
      <c r="O906">
        <v>5</v>
      </c>
      <c r="P906">
        <v>3</v>
      </c>
      <c r="Q906">
        <v>6</v>
      </c>
      <c r="R906">
        <v>5</v>
      </c>
      <c r="S906">
        <v>5</v>
      </c>
      <c r="T906">
        <v>3</v>
      </c>
      <c r="U906">
        <v>7</v>
      </c>
      <c r="V906">
        <v>4</v>
      </c>
      <c r="W906">
        <v>5</v>
      </c>
      <c r="X906">
        <v>4</v>
      </c>
      <c r="Y906">
        <v>2010</v>
      </c>
      <c r="Z906">
        <v>1</v>
      </c>
      <c r="AA906">
        <v>14</v>
      </c>
      <c r="AE906">
        <v>1</v>
      </c>
      <c r="AF906">
        <v>2</v>
      </c>
      <c r="AG906">
        <v>2</v>
      </c>
      <c r="AH906">
        <v>1</v>
      </c>
      <c r="AN906">
        <v>1</v>
      </c>
      <c r="AO906">
        <v>2</v>
      </c>
      <c r="AP906">
        <v>1</v>
      </c>
      <c r="AR906">
        <v>1</v>
      </c>
      <c r="AT906">
        <v>1</v>
      </c>
      <c r="BD906">
        <v>1</v>
      </c>
      <c r="BE906" t="s">
        <v>63</v>
      </c>
      <c r="BF906">
        <f>VLOOKUP($C906,'TIPI Scoring'!$C$1:$AB$1213,22,FALSE)</f>
        <v>5</v>
      </c>
      <c r="BG906">
        <f>VLOOKUP($C906,'TIPI Scoring'!$C$1:$AB$1213,23,FALSE)</f>
        <v>6</v>
      </c>
      <c r="BH906">
        <f>VLOOKUP($C906,'TIPI Scoring'!$C$1:$AB$1213,24,FALSE)</f>
        <v>5</v>
      </c>
      <c r="BI906">
        <f>VLOOKUP($C906,'TIPI Scoring'!$C$1:$AB$1213,25,FALSE)</f>
        <v>4</v>
      </c>
      <c r="BJ906">
        <f>VLOOKUP($C906,'TIPI Scoring'!$C$1:$AB$1213,26,FALSE)</f>
        <v>4.5</v>
      </c>
      <c r="BK906" t="s">
        <v>1650</v>
      </c>
      <c r="BL906" t="s">
        <v>1650</v>
      </c>
      <c r="BM906" t="s">
        <v>1651</v>
      </c>
      <c r="BN906" t="s">
        <v>1651</v>
      </c>
      <c r="BO906" t="s">
        <v>1651</v>
      </c>
      <c r="BP906">
        <v>6</v>
      </c>
    </row>
    <row r="907" spans="1:68" x14ac:dyDescent="0.2">
      <c r="A907">
        <v>906</v>
      </c>
      <c r="B907" s="2">
        <v>44099.564108796294</v>
      </c>
      <c r="C907" t="s">
        <v>1138</v>
      </c>
      <c r="D907">
        <v>35</v>
      </c>
      <c r="E907">
        <v>32</v>
      </c>
      <c r="F907">
        <v>1</v>
      </c>
      <c r="G907">
        <v>1</v>
      </c>
      <c r="H907">
        <v>2</v>
      </c>
      <c r="I907">
        <v>1</v>
      </c>
      <c r="J907">
        <v>1</v>
      </c>
      <c r="L907">
        <v>1</v>
      </c>
      <c r="M907">
        <v>15</v>
      </c>
      <c r="N907">
        <v>1</v>
      </c>
      <c r="O907">
        <v>7</v>
      </c>
      <c r="P907">
        <v>7</v>
      </c>
      <c r="Q907">
        <v>7</v>
      </c>
      <c r="R907">
        <v>6</v>
      </c>
      <c r="S907">
        <v>7</v>
      </c>
      <c r="T907">
        <v>7</v>
      </c>
      <c r="U907">
        <v>7</v>
      </c>
      <c r="V907">
        <v>7</v>
      </c>
      <c r="W907">
        <v>7</v>
      </c>
      <c r="X907">
        <v>7</v>
      </c>
      <c r="Y907">
        <v>2019</v>
      </c>
      <c r="Z907">
        <v>1</v>
      </c>
      <c r="AA907">
        <v>1</v>
      </c>
      <c r="AE907">
        <v>1</v>
      </c>
      <c r="AF907">
        <v>1</v>
      </c>
      <c r="AG907">
        <v>1</v>
      </c>
      <c r="AH907">
        <v>1</v>
      </c>
      <c r="AI907">
        <v>1</v>
      </c>
      <c r="AJ907">
        <v>1</v>
      </c>
      <c r="AK907">
        <v>1</v>
      </c>
      <c r="AM907">
        <v>1</v>
      </c>
      <c r="AO907">
        <v>1</v>
      </c>
      <c r="AP907">
        <v>1</v>
      </c>
      <c r="AQ907">
        <v>1</v>
      </c>
      <c r="AS907">
        <v>1</v>
      </c>
      <c r="AZ907">
        <v>1</v>
      </c>
      <c r="BB907">
        <v>1</v>
      </c>
      <c r="BC907">
        <v>1</v>
      </c>
      <c r="BE907" t="s">
        <v>58</v>
      </c>
      <c r="BF907">
        <f>VLOOKUP($C907,'TIPI Scoring'!$C$1:$AB$1213,22,FALSE)</f>
        <v>4</v>
      </c>
      <c r="BG907">
        <f>VLOOKUP($C907,'TIPI Scoring'!$C$1:$AB$1213,23,FALSE)</f>
        <v>4</v>
      </c>
      <c r="BH907">
        <f>VLOOKUP($C907,'TIPI Scoring'!$C$1:$AB$1213,24,FALSE)</f>
        <v>4</v>
      </c>
      <c r="BI907">
        <f>VLOOKUP($C907,'TIPI Scoring'!$C$1:$AB$1213,25,FALSE)</f>
        <v>4.5</v>
      </c>
      <c r="BJ907">
        <f>VLOOKUP($C907,'TIPI Scoring'!$C$1:$AB$1213,26,FALSE)</f>
        <v>4</v>
      </c>
      <c r="BK907" t="s">
        <v>1651</v>
      </c>
      <c r="BL907" t="s">
        <v>1649</v>
      </c>
      <c r="BM907" t="s">
        <v>1649</v>
      </c>
      <c r="BN907" t="s">
        <v>1651</v>
      </c>
      <c r="BO907" t="s">
        <v>1649</v>
      </c>
      <c r="BP907">
        <v>1</v>
      </c>
    </row>
    <row r="908" spans="1:68" x14ac:dyDescent="0.2">
      <c r="A908">
        <v>907</v>
      </c>
      <c r="B908" s="2">
        <v>44099.564409722225</v>
      </c>
      <c r="C908" t="s">
        <v>1139</v>
      </c>
      <c r="D908">
        <v>35</v>
      </c>
      <c r="E908">
        <v>5</v>
      </c>
      <c r="F908">
        <v>1</v>
      </c>
      <c r="G908">
        <v>1</v>
      </c>
      <c r="H908">
        <v>2</v>
      </c>
      <c r="I908">
        <v>2</v>
      </c>
      <c r="J908">
        <v>1</v>
      </c>
      <c r="L908">
        <v>1</v>
      </c>
      <c r="M908">
        <v>3</v>
      </c>
      <c r="N908">
        <v>2</v>
      </c>
      <c r="O908">
        <v>5</v>
      </c>
      <c r="P908">
        <v>4</v>
      </c>
      <c r="Q908">
        <v>4</v>
      </c>
      <c r="R908">
        <v>4</v>
      </c>
      <c r="S908">
        <v>5</v>
      </c>
      <c r="T908">
        <v>4</v>
      </c>
      <c r="U908">
        <v>7</v>
      </c>
      <c r="V908">
        <v>7</v>
      </c>
      <c r="W908">
        <v>6</v>
      </c>
      <c r="X908">
        <v>6</v>
      </c>
      <c r="Y908">
        <v>2016</v>
      </c>
      <c r="Z908">
        <v>1</v>
      </c>
      <c r="AA908">
        <v>1</v>
      </c>
      <c r="AE908">
        <v>2</v>
      </c>
      <c r="AF908">
        <v>2</v>
      </c>
      <c r="AG908">
        <v>1</v>
      </c>
      <c r="AH908">
        <v>2</v>
      </c>
      <c r="AI908">
        <v>1</v>
      </c>
      <c r="AJ908">
        <v>1</v>
      </c>
      <c r="AO908">
        <v>1</v>
      </c>
      <c r="AP908">
        <v>1</v>
      </c>
      <c r="AQ908">
        <v>1</v>
      </c>
      <c r="AR908">
        <v>1</v>
      </c>
      <c r="AZ908">
        <v>1</v>
      </c>
      <c r="BB908">
        <v>1</v>
      </c>
      <c r="BE908" t="s">
        <v>66</v>
      </c>
      <c r="BF908">
        <f>VLOOKUP($C908,'TIPI Scoring'!$C$1:$AB$1213,22,FALSE)</f>
        <v>4.5</v>
      </c>
      <c r="BG908">
        <f>VLOOKUP($C908,'TIPI Scoring'!$C$1:$AB$1213,23,FALSE)</f>
        <v>5.5</v>
      </c>
      <c r="BH908">
        <f>VLOOKUP($C908,'TIPI Scoring'!$C$1:$AB$1213,24,FALSE)</f>
        <v>2.5</v>
      </c>
      <c r="BI908">
        <f>VLOOKUP($C908,'TIPI Scoring'!$C$1:$AB$1213,25,FALSE)</f>
        <v>5</v>
      </c>
      <c r="BJ908">
        <f>VLOOKUP($C908,'TIPI Scoring'!$C$1:$AB$1213,26,FALSE)</f>
        <v>3.5</v>
      </c>
      <c r="BK908" t="s">
        <v>1650</v>
      </c>
      <c r="BL908" t="s">
        <v>1650</v>
      </c>
      <c r="BM908" t="s">
        <v>1649</v>
      </c>
      <c r="BN908" t="s">
        <v>1650</v>
      </c>
      <c r="BO908" t="s">
        <v>1649</v>
      </c>
      <c r="BP908">
        <v>1</v>
      </c>
    </row>
    <row r="909" spans="1:68" x14ac:dyDescent="0.2">
      <c r="A909">
        <v>908</v>
      </c>
      <c r="B909" s="2">
        <v>44099.566574074073</v>
      </c>
      <c r="C909" t="s">
        <v>1140</v>
      </c>
      <c r="D909">
        <v>33</v>
      </c>
      <c r="E909">
        <v>14</v>
      </c>
      <c r="F909">
        <v>1</v>
      </c>
      <c r="G909">
        <v>1</v>
      </c>
      <c r="H909">
        <v>2</v>
      </c>
      <c r="I909">
        <v>2</v>
      </c>
      <c r="J909">
        <v>1</v>
      </c>
      <c r="L909">
        <v>1</v>
      </c>
      <c r="M909">
        <v>0</v>
      </c>
      <c r="N909">
        <v>2</v>
      </c>
      <c r="O909">
        <v>5</v>
      </c>
      <c r="P909">
        <v>2</v>
      </c>
      <c r="Q909">
        <v>6</v>
      </c>
      <c r="R909">
        <v>4</v>
      </c>
      <c r="S909">
        <v>5</v>
      </c>
      <c r="T909">
        <v>5</v>
      </c>
      <c r="U909">
        <v>6</v>
      </c>
      <c r="V909">
        <v>3</v>
      </c>
      <c r="W909">
        <v>6</v>
      </c>
      <c r="X909">
        <v>5</v>
      </c>
      <c r="Y909">
        <v>2020</v>
      </c>
      <c r="Z909">
        <v>1</v>
      </c>
      <c r="AA909">
        <v>3</v>
      </c>
      <c r="AE909">
        <v>2</v>
      </c>
      <c r="AF909">
        <v>2</v>
      </c>
      <c r="AG909">
        <v>2</v>
      </c>
      <c r="AH909">
        <v>2</v>
      </c>
      <c r="AI909">
        <v>1</v>
      </c>
      <c r="AK909">
        <v>1</v>
      </c>
      <c r="AM909">
        <v>1</v>
      </c>
      <c r="AO909">
        <v>1</v>
      </c>
      <c r="AP909">
        <v>1</v>
      </c>
      <c r="AS909">
        <v>1</v>
      </c>
      <c r="AU909">
        <v>1</v>
      </c>
      <c r="BD909">
        <v>1</v>
      </c>
      <c r="BE909" t="s">
        <v>63</v>
      </c>
      <c r="BF909">
        <f>VLOOKUP($C909,'TIPI Scoring'!$C$1:$AB$1213,22,FALSE)</f>
        <v>4</v>
      </c>
      <c r="BG909">
        <f>VLOOKUP($C909,'TIPI Scoring'!$C$1:$AB$1213,23,FALSE)</f>
        <v>6</v>
      </c>
      <c r="BH909">
        <f>VLOOKUP($C909,'TIPI Scoring'!$C$1:$AB$1213,24,FALSE)</f>
        <v>5.5</v>
      </c>
      <c r="BI909">
        <f>VLOOKUP($C909,'TIPI Scoring'!$C$1:$AB$1213,25,FALSE)</f>
        <v>5</v>
      </c>
      <c r="BJ909">
        <f>VLOOKUP($C909,'TIPI Scoring'!$C$1:$AB$1213,26,FALSE)</f>
        <v>4</v>
      </c>
      <c r="BK909" t="s">
        <v>1651</v>
      </c>
      <c r="BL909" t="s">
        <v>1650</v>
      </c>
      <c r="BM909" t="s">
        <v>1650</v>
      </c>
      <c r="BN909" t="s">
        <v>1650</v>
      </c>
      <c r="BO909" t="s">
        <v>1649</v>
      </c>
      <c r="BP909">
        <v>2</v>
      </c>
    </row>
    <row r="910" spans="1:68" x14ac:dyDescent="0.2">
      <c r="A910">
        <v>909</v>
      </c>
      <c r="B910" s="2">
        <v>44099.567453703705</v>
      </c>
      <c r="C910" t="s">
        <v>1141</v>
      </c>
      <c r="D910">
        <v>43</v>
      </c>
      <c r="E910">
        <v>5</v>
      </c>
      <c r="F910">
        <v>1</v>
      </c>
      <c r="G910">
        <v>1</v>
      </c>
      <c r="H910">
        <v>1</v>
      </c>
      <c r="I910">
        <v>3</v>
      </c>
      <c r="J910">
        <v>1</v>
      </c>
      <c r="L910">
        <v>1</v>
      </c>
      <c r="M910">
        <v>10</v>
      </c>
      <c r="N910">
        <v>2</v>
      </c>
      <c r="O910">
        <v>4</v>
      </c>
      <c r="P910">
        <v>3</v>
      </c>
      <c r="Q910">
        <v>4</v>
      </c>
      <c r="R910">
        <v>5</v>
      </c>
      <c r="S910">
        <v>4</v>
      </c>
      <c r="T910">
        <v>4</v>
      </c>
      <c r="U910">
        <v>2</v>
      </c>
      <c r="V910">
        <v>3</v>
      </c>
      <c r="W910">
        <v>2</v>
      </c>
      <c r="X910">
        <v>4</v>
      </c>
      <c r="Y910">
        <v>2008</v>
      </c>
      <c r="Z910">
        <v>1</v>
      </c>
      <c r="AA910">
        <v>13</v>
      </c>
      <c r="AD910" t="s">
        <v>73</v>
      </c>
      <c r="AE910">
        <v>2</v>
      </c>
      <c r="AF910">
        <v>2</v>
      </c>
      <c r="AG910">
        <v>2</v>
      </c>
      <c r="AH910">
        <v>2</v>
      </c>
      <c r="AN910">
        <v>1</v>
      </c>
      <c r="AO910">
        <v>5</v>
      </c>
      <c r="AP910">
        <v>1</v>
      </c>
      <c r="AU910">
        <v>1</v>
      </c>
      <c r="AV910">
        <v>1</v>
      </c>
      <c r="BD910">
        <v>1</v>
      </c>
      <c r="BE910" t="s">
        <v>66</v>
      </c>
      <c r="BF910">
        <f>VLOOKUP($C910,'TIPI Scoring'!$C$1:$AB$1213,22,FALSE)</f>
        <v>4</v>
      </c>
      <c r="BG910">
        <f>VLOOKUP($C910,'TIPI Scoring'!$C$1:$AB$1213,23,FALSE)</f>
        <v>3.5</v>
      </c>
      <c r="BH910">
        <f>VLOOKUP($C910,'TIPI Scoring'!$C$1:$AB$1213,24,FALSE)</f>
        <v>4.5</v>
      </c>
      <c r="BI910">
        <f>VLOOKUP($C910,'TIPI Scoring'!$C$1:$AB$1213,25,FALSE)</f>
        <v>2.5</v>
      </c>
      <c r="BJ910">
        <f>VLOOKUP($C910,'TIPI Scoring'!$C$1:$AB$1213,26,FALSE)</f>
        <v>4</v>
      </c>
      <c r="BK910" t="s">
        <v>1651</v>
      </c>
      <c r="BL910" t="s">
        <v>1649</v>
      </c>
      <c r="BM910" t="s">
        <v>1651</v>
      </c>
      <c r="BN910" t="s">
        <v>1649</v>
      </c>
      <c r="BO910" t="s">
        <v>1649</v>
      </c>
      <c r="BP910">
        <v>1</v>
      </c>
    </row>
    <row r="911" spans="1:68" x14ac:dyDescent="0.2">
      <c r="A911">
        <v>910</v>
      </c>
      <c r="B911" s="2">
        <v>44099.571921296294</v>
      </c>
      <c r="C911" t="s">
        <v>1142</v>
      </c>
      <c r="D911">
        <v>29</v>
      </c>
      <c r="E911">
        <v>14</v>
      </c>
      <c r="F911">
        <v>2</v>
      </c>
      <c r="G911">
        <v>1</v>
      </c>
      <c r="H911">
        <v>2</v>
      </c>
      <c r="I911">
        <v>0</v>
      </c>
      <c r="J911">
        <v>1</v>
      </c>
      <c r="L911">
        <v>1</v>
      </c>
      <c r="M911">
        <v>3</v>
      </c>
      <c r="N911">
        <v>2</v>
      </c>
      <c r="O911">
        <v>2</v>
      </c>
      <c r="P911">
        <v>2</v>
      </c>
      <c r="Q911">
        <v>3</v>
      </c>
      <c r="R911">
        <v>5</v>
      </c>
      <c r="S911">
        <v>3</v>
      </c>
      <c r="T911">
        <v>4</v>
      </c>
      <c r="U911">
        <v>4</v>
      </c>
      <c r="V911">
        <v>3</v>
      </c>
      <c r="W911">
        <v>4</v>
      </c>
      <c r="X911">
        <v>1</v>
      </c>
      <c r="Y911">
        <v>2018</v>
      </c>
      <c r="Z911">
        <v>1</v>
      </c>
      <c r="AA911">
        <v>10</v>
      </c>
      <c r="AE911">
        <v>2</v>
      </c>
      <c r="AF911">
        <v>2</v>
      </c>
      <c r="AG911">
        <v>2</v>
      </c>
      <c r="AH911">
        <v>2</v>
      </c>
      <c r="AI911">
        <v>1</v>
      </c>
      <c r="AM911">
        <v>1</v>
      </c>
      <c r="AO911">
        <v>3</v>
      </c>
      <c r="AT911">
        <v>1</v>
      </c>
      <c r="AU911">
        <v>1</v>
      </c>
      <c r="AX911">
        <v>1</v>
      </c>
      <c r="BD911">
        <v>1</v>
      </c>
      <c r="BE911" t="s">
        <v>63</v>
      </c>
      <c r="BF911">
        <f>VLOOKUP($C911,'TIPI Scoring'!$C$1:$AB$1213,22,FALSE)</f>
        <v>3</v>
      </c>
      <c r="BG911">
        <f>VLOOKUP($C911,'TIPI Scoring'!$C$1:$AB$1213,23,FALSE)</f>
        <v>5</v>
      </c>
      <c r="BH911">
        <f>VLOOKUP($C911,'TIPI Scoring'!$C$1:$AB$1213,24,FALSE)</f>
        <v>4</v>
      </c>
      <c r="BI911">
        <f>VLOOKUP($C911,'TIPI Scoring'!$C$1:$AB$1213,25,FALSE)</f>
        <v>3.5</v>
      </c>
      <c r="BJ911">
        <f>VLOOKUP($C911,'TIPI Scoring'!$C$1:$AB$1213,26,FALSE)</f>
        <v>5</v>
      </c>
      <c r="BK911" t="s">
        <v>1651</v>
      </c>
      <c r="BL911" t="s">
        <v>1651</v>
      </c>
      <c r="BM911" t="s">
        <v>1649</v>
      </c>
      <c r="BN911" t="s">
        <v>1651</v>
      </c>
      <c r="BO911" t="s">
        <v>1651</v>
      </c>
      <c r="BP911">
        <v>1</v>
      </c>
    </row>
    <row r="912" spans="1:68" x14ac:dyDescent="0.2">
      <c r="A912">
        <v>911</v>
      </c>
      <c r="B912" s="2">
        <v>44099.571956018517</v>
      </c>
      <c r="C912" t="s">
        <v>1143</v>
      </c>
      <c r="D912">
        <v>28</v>
      </c>
      <c r="E912">
        <v>37</v>
      </c>
      <c r="F912">
        <v>1</v>
      </c>
      <c r="G912">
        <v>1</v>
      </c>
      <c r="H912">
        <v>1</v>
      </c>
      <c r="I912">
        <v>0</v>
      </c>
      <c r="J912">
        <v>1</v>
      </c>
      <c r="L912">
        <v>1</v>
      </c>
      <c r="M912">
        <v>2</v>
      </c>
      <c r="N912">
        <v>2</v>
      </c>
      <c r="O912">
        <v>5</v>
      </c>
      <c r="P912">
        <v>3</v>
      </c>
      <c r="Q912">
        <v>5</v>
      </c>
      <c r="R912">
        <v>3</v>
      </c>
      <c r="S912">
        <v>6</v>
      </c>
      <c r="T912">
        <v>5</v>
      </c>
      <c r="U912">
        <v>5</v>
      </c>
      <c r="V912">
        <v>2</v>
      </c>
      <c r="W912">
        <v>4</v>
      </c>
      <c r="X912">
        <v>2</v>
      </c>
      <c r="Y912">
        <v>2018</v>
      </c>
      <c r="Z912">
        <v>1</v>
      </c>
      <c r="AA912">
        <v>3</v>
      </c>
      <c r="AE912">
        <v>2</v>
      </c>
      <c r="AF912">
        <v>2</v>
      </c>
      <c r="AG912">
        <v>2</v>
      </c>
      <c r="AH912">
        <v>2</v>
      </c>
      <c r="AN912">
        <v>1</v>
      </c>
      <c r="AO912">
        <v>2</v>
      </c>
      <c r="AP912">
        <v>1</v>
      </c>
      <c r="AT912">
        <v>1</v>
      </c>
      <c r="AV912">
        <v>1</v>
      </c>
      <c r="BA912">
        <v>1</v>
      </c>
      <c r="BE912" t="s">
        <v>66</v>
      </c>
      <c r="BF912">
        <f>VLOOKUP($C912,'TIPI Scoring'!$C$1:$AB$1213,22,FALSE)</f>
        <v>4</v>
      </c>
      <c r="BG912">
        <f>VLOOKUP($C912,'TIPI Scoring'!$C$1:$AB$1213,23,FALSE)</f>
        <v>5</v>
      </c>
      <c r="BH912">
        <f>VLOOKUP($C912,'TIPI Scoring'!$C$1:$AB$1213,24,FALSE)</f>
        <v>5.5</v>
      </c>
      <c r="BI912">
        <f>VLOOKUP($C912,'TIPI Scoring'!$C$1:$AB$1213,25,FALSE)</f>
        <v>4.5</v>
      </c>
      <c r="BJ912">
        <f>VLOOKUP($C912,'TIPI Scoring'!$C$1:$AB$1213,26,FALSE)</f>
        <v>6</v>
      </c>
      <c r="BK912" t="s">
        <v>1651</v>
      </c>
      <c r="BL912" t="s">
        <v>1651</v>
      </c>
      <c r="BM912" t="s">
        <v>1650</v>
      </c>
      <c r="BN912" t="s">
        <v>1651</v>
      </c>
      <c r="BO912" t="s">
        <v>1650</v>
      </c>
      <c r="BP912">
        <v>6</v>
      </c>
    </row>
    <row r="913" spans="1:68" x14ac:dyDescent="0.2">
      <c r="A913">
        <v>912</v>
      </c>
      <c r="B913" s="2">
        <v>44099.572604166664</v>
      </c>
      <c r="C913" t="s">
        <v>1144</v>
      </c>
      <c r="D913">
        <v>39</v>
      </c>
      <c r="E913">
        <v>21</v>
      </c>
      <c r="F913">
        <v>1</v>
      </c>
      <c r="G913">
        <v>1</v>
      </c>
      <c r="H913">
        <v>2</v>
      </c>
      <c r="I913">
        <v>2</v>
      </c>
      <c r="J913">
        <v>1</v>
      </c>
      <c r="L913">
        <v>1</v>
      </c>
      <c r="M913">
        <v>0</v>
      </c>
      <c r="N913">
        <v>2</v>
      </c>
      <c r="O913">
        <v>4</v>
      </c>
      <c r="P913">
        <v>1</v>
      </c>
      <c r="Q913">
        <v>7</v>
      </c>
      <c r="R913">
        <v>6</v>
      </c>
      <c r="S913">
        <v>7</v>
      </c>
      <c r="T913">
        <v>2</v>
      </c>
      <c r="U913">
        <v>7</v>
      </c>
      <c r="V913">
        <v>1</v>
      </c>
      <c r="W913">
        <v>5</v>
      </c>
      <c r="X913">
        <v>1</v>
      </c>
      <c r="Y913">
        <v>2020</v>
      </c>
      <c r="Z913">
        <v>1</v>
      </c>
      <c r="AA913">
        <v>12</v>
      </c>
      <c r="AC913" t="s">
        <v>1145</v>
      </c>
      <c r="AE913">
        <v>2</v>
      </c>
      <c r="AF913">
        <v>3</v>
      </c>
      <c r="AG913">
        <v>2</v>
      </c>
      <c r="AH913">
        <v>2</v>
      </c>
      <c r="AI913">
        <v>1</v>
      </c>
      <c r="AO913">
        <v>4</v>
      </c>
      <c r="AP913">
        <v>1</v>
      </c>
      <c r="AU913">
        <v>1</v>
      </c>
      <c r="AX913">
        <v>1</v>
      </c>
      <c r="BD913">
        <v>1</v>
      </c>
      <c r="BE913" t="s">
        <v>58</v>
      </c>
      <c r="BF913">
        <f>VLOOKUP($C913,'TIPI Scoring'!$C$1:$AB$1213,22,FALSE)</f>
        <v>5</v>
      </c>
      <c r="BG913">
        <f>VLOOKUP($C913,'TIPI Scoring'!$C$1:$AB$1213,23,FALSE)</f>
        <v>7</v>
      </c>
      <c r="BH913">
        <f>VLOOKUP($C913,'TIPI Scoring'!$C$1:$AB$1213,24,FALSE)</f>
        <v>7</v>
      </c>
      <c r="BI913">
        <f>VLOOKUP($C913,'TIPI Scoring'!$C$1:$AB$1213,25,FALSE)</f>
        <v>3.5</v>
      </c>
      <c r="BJ913">
        <f>VLOOKUP($C913,'TIPI Scoring'!$C$1:$AB$1213,26,FALSE)</f>
        <v>7</v>
      </c>
      <c r="BK913" t="s">
        <v>1650</v>
      </c>
      <c r="BL913" t="s">
        <v>1648</v>
      </c>
      <c r="BM913" t="s">
        <v>1648</v>
      </c>
      <c r="BN913" t="s">
        <v>1651</v>
      </c>
      <c r="BO913" t="s">
        <v>1648</v>
      </c>
      <c r="BP913">
        <v>6</v>
      </c>
    </row>
    <row r="914" spans="1:68" x14ac:dyDescent="0.2">
      <c r="A914">
        <v>913</v>
      </c>
      <c r="B914" s="2">
        <v>44099.572627314818</v>
      </c>
      <c r="C914" t="s">
        <v>1146</v>
      </c>
      <c r="D914">
        <v>66</v>
      </c>
      <c r="E914">
        <v>5</v>
      </c>
      <c r="F914">
        <v>1</v>
      </c>
      <c r="G914">
        <v>1</v>
      </c>
      <c r="H914">
        <v>2</v>
      </c>
      <c r="I914">
        <v>0</v>
      </c>
      <c r="J914">
        <v>1</v>
      </c>
      <c r="L914">
        <v>1</v>
      </c>
      <c r="M914">
        <v>25</v>
      </c>
      <c r="N914">
        <v>2</v>
      </c>
      <c r="O914">
        <v>5</v>
      </c>
      <c r="P914">
        <v>5</v>
      </c>
      <c r="Q914">
        <v>7</v>
      </c>
      <c r="R914">
        <v>5</v>
      </c>
      <c r="S914">
        <v>6</v>
      </c>
      <c r="T914">
        <v>3</v>
      </c>
      <c r="U914">
        <v>6</v>
      </c>
      <c r="V914">
        <v>1</v>
      </c>
      <c r="W914">
        <v>6</v>
      </c>
      <c r="X914">
        <v>3</v>
      </c>
      <c r="Y914">
        <v>2018</v>
      </c>
      <c r="Z914">
        <v>3</v>
      </c>
      <c r="AA914">
        <v>1</v>
      </c>
      <c r="AE914">
        <v>2</v>
      </c>
      <c r="AF914">
        <v>3</v>
      </c>
      <c r="AG914">
        <v>2</v>
      </c>
      <c r="AH914">
        <v>3</v>
      </c>
      <c r="AI914">
        <v>1</v>
      </c>
      <c r="AJ914">
        <v>1</v>
      </c>
      <c r="AM914">
        <v>1</v>
      </c>
      <c r="AO914">
        <v>2</v>
      </c>
      <c r="AP914">
        <v>1</v>
      </c>
      <c r="AR914">
        <v>1</v>
      </c>
      <c r="AV914">
        <v>1</v>
      </c>
      <c r="BA914">
        <v>1</v>
      </c>
      <c r="BC914">
        <v>1</v>
      </c>
      <c r="BE914" t="s">
        <v>66</v>
      </c>
      <c r="BF914">
        <f>VLOOKUP($C914,'TIPI Scoring'!$C$1:$AB$1213,22,FALSE)</f>
        <v>5</v>
      </c>
      <c r="BG914">
        <f>VLOOKUP($C914,'TIPI Scoring'!$C$1:$AB$1213,23,FALSE)</f>
        <v>4.5</v>
      </c>
      <c r="BH914">
        <f>VLOOKUP($C914,'TIPI Scoring'!$C$1:$AB$1213,24,FALSE)</f>
        <v>7</v>
      </c>
      <c r="BI914">
        <f>VLOOKUP($C914,'TIPI Scoring'!$C$1:$AB$1213,25,FALSE)</f>
        <v>4.5</v>
      </c>
      <c r="BJ914">
        <f>VLOOKUP($C914,'TIPI Scoring'!$C$1:$AB$1213,26,FALSE)</f>
        <v>5.5</v>
      </c>
      <c r="BK914" t="s">
        <v>1650</v>
      </c>
      <c r="BL914" t="s">
        <v>1651</v>
      </c>
      <c r="BM914" t="s">
        <v>1648</v>
      </c>
      <c r="BN914" t="s">
        <v>1651</v>
      </c>
      <c r="BO914" t="s">
        <v>1650</v>
      </c>
      <c r="BP914">
        <v>6</v>
      </c>
    </row>
    <row r="915" spans="1:68" x14ac:dyDescent="0.2">
      <c r="A915">
        <v>914</v>
      </c>
      <c r="B915" s="2">
        <v>44099.573541666665</v>
      </c>
      <c r="C915" t="s">
        <v>1147</v>
      </c>
      <c r="D915">
        <v>36</v>
      </c>
      <c r="E915">
        <v>35</v>
      </c>
      <c r="F915">
        <v>1</v>
      </c>
      <c r="G915">
        <v>1</v>
      </c>
      <c r="H915">
        <v>2</v>
      </c>
      <c r="I915">
        <v>1</v>
      </c>
      <c r="J915">
        <v>1</v>
      </c>
      <c r="L915">
        <v>1</v>
      </c>
      <c r="M915">
        <v>2</v>
      </c>
      <c r="N915">
        <v>1</v>
      </c>
      <c r="O915">
        <v>7</v>
      </c>
      <c r="P915">
        <v>7</v>
      </c>
      <c r="Q915">
        <v>6</v>
      </c>
      <c r="R915">
        <v>7</v>
      </c>
      <c r="S915">
        <v>7</v>
      </c>
      <c r="T915">
        <v>7</v>
      </c>
      <c r="U915">
        <v>7</v>
      </c>
      <c r="V915">
        <v>7</v>
      </c>
      <c r="W915">
        <v>6</v>
      </c>
      <c r="X915">
        <v>7</v>
      </c>
      <c r="Y915">
        <v>2018</v>
      </c>
      <c r="Z915">
        <v>1</v>
      </c>
      <c r="AA915">
        <v>1</v>
      </c>
      <c r="AE915">
        <v>1</v>
      </c>
      <c r="AF915">
        <v>1</v>
      </c>
      <c r="AG915">
        <v>1</v>
      </c>
      <c r="AH915">
        <v>1</v>
      </c>
      <c r="AI915">
        <v>1</v>
      </c>
      <c r="AJ915">
        <v>1</v>
      </c>
      <c r="AK915">
        <v>1</v>
      </c>
      <c r="AO915">
        <v>2</v>
      </c>
      <c r="AP915">
        <v>1</v>
      </c>
      <c r="AQ915">
        <v>1</v>
      </c>
      <c r="AR915">
        <v>1</v>
      </c>
      <c r="AZ915">
        <v>1</v>
      </c>
      <c r="BA915">
        <v>1</v>
      </c>
      <c r="BB915">
        <v>1</v>
      </c>
      <c r="BE915" t="s">
        <v>63</v>
      </c>
      <c r="BF915">
        <f>VLOOKUP($C915,'TIPI Scoring'!$C$1:$AB$1213,22,FALSE)</f>
        <v>4</v>
      </c>
      <c r="BG915">
        <f>VLOOKUP($C915,'TIPI Scoring'!$C$1:$AB$1213,23,FALSE)</f>
        <v>4</v>
      </c>
      <c r="BH915">
        <f>VLOOKUP($C915,'TIPI Scoring'!$C$1:$AB$1213,24,FALSE)</f>
        <v>3.5</v>
      </c>
      <c r="BI915">
        <f>VLOOKUP($C915,'TIPI Scoring'!$C$1:$AB$1213,25,FALSE)</f>
        <v>3.5</v>
      </c>
      <c r="BJ915">
        <f>VLOOKUP($C915,'TIPI Scoring'!$C$1:$AB$1213,26,FALSE)</f>
        <v>4</v>
      </c>
      <c r="BK915" t="s">
        <v>1651</v>
      </c>
      <c r="BL915" t="s">
        <v>1649</v>
      </c>
      <c r="BM915" t="s">
        <v>1649</v>
      </c>
      <c r="BN915" t="s">
        <v>1651</v>
      </c>
      <c r="BO915" t="s">
        <v>1649</v>
      </c>
      <c r="BP915">
        <v>1</v>
      </c>
    </row>
    <row r="916" spans="1:68" x14ac:dyDescent="0.2">
      <c r="A916">
        <v>915</v>
      </c>
      <c r="B916" s="2">
        <v>44099.574074074073</v>
      </c>
      <c r="C916" t="s">
        <v>1148</v>
      </c>
      <c r="D916">
        <v>58</v>
      </c>
      <c r="E916">
        <v>23</v>
      </c>
      <c r="F916">
        <v>1</v>
      </c>
      <c r="G916">
        <v>1</v>
      </c>
      <c r="H916">
        <v>3</v>
      </c>
      <c r="I916">
        <v>1</v>
      </c>
      <c r="J916">
        <v>1</v>
      </c>
      <c r="L916">
        <v>1</v>
      </c>
      <c r="M916">
        <v>26</v>
      </c>
      <c r="N916">
        <v>2</v>
      </c>
      <c r="O916">
        <v>6</v>
      </c>
      <c r="P916">
        <v>1</v>
      </c>
      <c r="Q916">
        <v>7</v>
      </c>
      <c r="R916">
        <v>1</v>
      </c>
      <c r="S916">
        <v>6</v>
      </c>
      <c r="T916">
        <v>1</v>
      </c>
      <c r="U916">
        <v>7</v>
      </c>
      <c r="V916">
        <v>1</v>
      </c>
      <c r="W916">
        <v>6</v>
      </c>
      <c r="X916">
        <v>1</v>
      </c>
      <c r="Y916">
        <v>1994</v>
      </c>
      <c r="Z916">
        <v>1</v>
      </c>
      <c r="AA916">
        <v>10</v>
      </c>
      <c r="AE916">
        <v>2</v>
      </c>
      <c r="AF916">
        <v>2</v>
      </c>
      <c r="AG916">
        <v>2</v>
      </c>
      <c r="AH916">
        <v>2</v>
      </c>
      <c r="AI916">
        <v>1</v>
      </c>
      <c r="AM916">
        <v>1</v>
      </c>
      <c r="AO916">
        <v>4</v>
      </c>
      <c r="AP916">
        <v>1</v>
      </c>
      <c r="AT916">
        <v>1</v>
      </c>
      <c r="AX916">
        <v>1</v>
      </c>
      <c r="BB916">
        <v>1</v>
      </c>
      <c r="BE916" t="s">
        <v>63</v>
      </c>
      <c r="BF916">
        <f>VLOOKUP($C916,'TIPI Scoring'!$C$1:$AB$1213,22,FALSE)</f>
        <v>6.5</v>
      </c>
      <c r="BG916">
        <f>VLOOKUP($C916,'TIPI Scoring'!$C$1:$AB$1213,23,FALSE)</f>
        <v>7</v>
      </c>
      <c r="BH916">
        <f>VLOOKUP($C916,'TIPI Scoring'!$C$1:$AB$1213,24,FALSE)</f>
        <v>7</v>
      </c>
      <c r="BI916">
        <f>VLOOKUP($C916,'TIPI Scoring'!$C$1:$AB$1213,25,FALSE)</f>
        <v>6.5</v>
      </c>
      <c r="BJ916">
        <f>VLOOKUP($C916,'TIPI Scoring'!$C$1:$AB$1213,26,FALSE)</f>
        <v>6.5</v>
      </c>
      <c r="BK916" t="s">
        <v>1648</v>
      </c>
      <c r="BL916" t="s">
        <v>1648</v>
      </c>
      <c r="BM916" t="s">
        <v>1648</v>
      </c>
      <c r="BN916" t="s">
        <v>1648</v>
      </c>
      <c r="BO916" t="s">
        <v>1648</v>
      </c>
      <c r="BP916">
        <v>4</v>
      </c>
    </row>
    <row r="917" spans="1:68" x14ac:dyDescent="0.2">
      <c r="A917">
        <v>916</v>
      </c>
      <c r="B917" s="2">
        <v>44099.577106481483</v>
      </c>
      <c r="C917" t="s">
        <v>1149</v>
      </c>
      <c r="D917">
        <v>68</v>
      </c>
      <c r="E917">
        <v>22</v>
      </c>
      <c r="F917">
        <v>1</v>
      </c>
      <c r="G917">
        <v>1</v>
      </c>
      <c r="H917">
        <v>1</v>
      </c>
      <c r="I917">
        <v>0</v>
      </c>
      <c r="J917">
        <v>4</v>
      </c>
      <c r="L917">
        <v>2</v>
      </c>
      <c r="M917">
        <v>30</v>
      </c>
      <c r="N917">
        <v>2</v>
      </c>
      <c r="O917">
        <v>5</v>
      </c>
      <c r="P917">
        <v>5</v>
      </c>
      <c r="Q917">
        <v>3</v>
      </c>
      <c r="R917">
        <v>5</v>
      </c>
      <c r="S917">
        <v>3</v>
      </c>
      <c r="T917">
        <v>4</v>
      </c>
      <c r="U917">
        <v>5</v>
      </c>
      <c r="V917">
        <v>5</v>
      </c>
      <c r="W917">
        <v>3</v>
      </c>
      <c r="X917">
        <v>5</v>
      </c>
      <c r="Y917">
        <v>2000</v>
      </c>
      <c r="Z917">
        <v>4</v>
      </c>
      <c r="AA917">
        <v>13</v>
      </c>
      <c r="AD917" t="s">
        <v>80</v>
      </c>
      <c r="AE917">
        <v>2</v>
      </c>
      <c r="AF917">
        <v>2</v>
      </c>
      <c r="AG917">
        <v>2</v>
      </c>
      <c r="AH917">
        <v>2</v>
      </c>
      <c r="AN917">
        <v>1</v>
      </c>
      <c r="AO917">
        <v>3</v>
      </c>
      <c r="AT917">
        <v>1</v>
      </c>
      <c r="AW917">
        <v>1</v>
      </c>
      <c r="AX917">
        <v>1</v>
      </c>
      <c r="BD917">
        <v>1</v>
      </c>
      <c r="BE917" t="s">
        <v>63</v>
      </c>
      <c r="BF917">
        <f>VLOOKUP($C917,'TIPI Scoring'!$C$1:$AB$1213,22,FALSE)</f>
        <v>4.5</v>
      </c>
      <c r="BG917">
        <f>VLOOKUP($C917,'TIPI Scoring'!$C$1:$AB$1213,23,FALSE)</f>
        <v>4</v>
      </c>
      <c r="BH917">
        <f>VLOOKUP($C917,'TIPI Scoring'!$C$1:$AB$1213,24,FALSE)</f>
        <v>3</v>
      </c>
      <c r="BI917">
        <f>VLOOKUP($C917,'TIPI Scoring'!$C$1:$AB$1213,25,FALSE)</f>
        <v>3</v>
      </c>
      <c r="BJ917">
        <f>VLOOKUP($C917,'TIPI Scoring'!$C$1:$AB$1213,26,FALSE)</f>
        <v>3</v>
      </c>
      <c r="BK917" t="s">
        <v>1650</v>
      </c>
      <c r="BL917" t="s">
        <v>1649</v>
      </c>
      <c r="BM917" t="s">
        <v>1649</v>
      </c>
      <c r="BN917" t="s">
        <v>1649</v>
      </c>
      <c r="BO917" t="s">
        <v>1649</v>
      </c>
      <c r="BP917">
        <v>1</v>
      </c>
    </row>
    <row r="918" spans="1:68" x14ac:dyDescent="0.2">
      <c r="A918">
        <v>917</v>
      </c>
      <c r="B918" s="2">
        <v>44099.579340277778</v>
      </c>
      <c r="C918" t="s">
        <v>1150</v>
      </c>
      <c r="D918">
        <v>26</v>
      </c>
      <c r="E918">
        <v>5</v>
      </c>
      <c r="F918">
        <v>1</v>
      </c>
      <c r="G918">
        <v>1</v>
      </c>
      <c r="H918">
        <v>2</v>
      </c>
      <c r="I918">
        <v>0</v>
      </c>
      <c r="J918">
        <v>1</v>
      </c>
      <c r="L918">
        <v>1</v>
      </c>
      <c r="M918">
        <v>2</v>
      </c>
      <c r="N918">
        <v>1</v>
      </c>
      <c r="O918">
        <v>6</v>
      </c>
      <c r="P918">
        <v>4</v>
      </c>
      <c r="Q918">
        <v>5</v>
      </c>
      <c r="R918">
        <v>3</v>
      </c>
      <c r="S918">
        <v>4</v>
      </c>
      <c r="T918">
        <v>5</v>
      </c>
      <c r="U918">
        <v>6</v>
      </c>
      <c r="V918">
        <v>4</v>
      </c>
      <c r="W918">
        <v>5</v>
      </c>
      <c r="X918">
        <v>5</v>
      </c>
      <c r="Y918">
        <v>2018</v>
      </c>
      <c r="Z918">
        <v>1</v>
      </c>
      <c r="AA918">
        <v>10</v>
      </c>
      <c r="AE918">
        <v>2</v>
      </c>
      <c r="AF918">
        <v>1</v>
      </c>
      <c r="AG918">
        <v>1</v>
      </c>
      <c r="AH918">
        <v>2</v>
      </c>
      <c r="AI918">
        <v>1</v>
      </c>
      <c r="AJ918">
        <v>1</v>
      </c>
      <c r="AO918">
        <v>2</v>
      </c>
      <c r="AP918">
        <v>1</v>
      </c>
      <c r="BA918">
        <v>1</v>
      </c>
      <c r="BE918" t="s">
        <v>66</v>
      </c>
      <c r="BF918">
        <f>VLOOKUP($C918,'TIPI Scoring'!$C$1:$AB$1213,22,FALSE)</f>
        <v>4.5</v>
      </c>
      <c r="BG918">
        <f>VLOOKUP($C918,'TIPI Scoring'!$C$1:$AB$1213,23,FALSE)</f>
        <v>5</v>
      </c>
      <c r="BH918">
        <f>VLOOKUP($C918,'TIPI Scoring'!$C$1:$AB$1213,24,FALSE)</f>
        <v>4.5</v>
      </c>
      <c r="BI918">
        <f>VLOOKUP($C918,'TIPI Scoring'!$C$1:$AB$1213,25,FALSE)</f>
        <v>5</v>
      </c>
      <c r="BJ918">
        <f>VLOOKUP($C918,'TIPI Scoring'!$C$1:$AB$1213,26,FALSE)</f>
        <v>3.5</v>
      </c>
      <c r="BK918" t="s">
        <v>1650</v>
      </c>
      <c r="BL918" t="s">
        <v>1651</v>
      </c>
      <c r="BM918" t="s">
        <v>1651</v>
      </c>
      <c r="BN918" t="s">
        <v>1650</v>
      </c>
      <c r="BO918" t="s">
        <v>1649</v>
      </c>
      <c r="BP918">
        <v>1</v>
      </c>
    </row>
    <row r="919" spans="1:68" x14ac:dyDescent="0.2">
      <c r="A919">
        <v>918</v>
      </c>
      <c r="B919" s="2">
        <v>44099.579571759263</v>
      </c>
      <c r="C919" t="s">
        <v>1151</v>
      </c>
      <c r="D919">
        <v>43</v>
      </c>
      <c r="E919">
        <v>32</v>
      </c>
      <c r="F919">
        <v>1</v>
      </c>
      <c r="G919">
        <v>1</v>
      </c>
      <c r="H919">
        <v>2</v>
      </c>
      <c r="I919">
        <v>2</v>
      </c>
      <c r="J919">
        <v>1</v>
      </c>
      <c r="L919">
        <v>1</v>
      </c>
      <c r="M919">
        <v>20</v>
      </c>
      <c r="N919">
        <v>1</v>
      </c>
      <c r="O919">
        <v>7</v>
      </c>
      <c r="P919">
        <v>2</v>
      </c>
      <c r="Q919">
        <v>7</v>
      </c>
      <c r="R919">
        <v>1</v>
      </c>
      <c r="S919">
        <v>5</v>
      </c>
      <c r="T919">
        <v>2</v>
      </c>
      <c r="U919">
        <v>7</v>
      </c>
      <c r="V919">
        <v>1</v>
      </c>
      <c r="W919">
        <v>7</v>
      </c>
      <c r="X919">
        <v>3</v>
      </c>
      <c r="Y919">
        <v>2018</v>
      </c>
      <c r="Z919">
        <v>2</v>
      </c>
      <c r="AA919">
        <v>1</v>
      </c>
      <c r="AE919">
        <v>1</v>
      </c>
      <c r="AF919">
        <v>1</v>
      </c>
      <c r="AG919">
        <v>1</v>
      </c>
      <c r="AH919">
        <v>2</v>
      </c>
      <c r="AI919">
        <v>1</v>
      </c>
      <c r="AO919">
        <v>4</v>
      </c>
      <c r="AP919">
        <v>1</v>
      </c>
      <c r="AT919">
        <v>1</v>
      </c>
      <c r="AU919">
        <v>1</v>
      </c>
      <c r="BB919">
        <v>1</v>
      </c>
      <c r="BE919" t="s">
        <v>58</v>
      </c>
      <c r="BF919">
        <f>VLOOKUP($C919,'TIPI Scoring'!$C$1:$AB$1213,22,FALSE)</f>
        <v>6.5</v>
      </c>
      <c r="BG919">
        <f>VLOOKUP($C919,'TIPI Scoring'!$C$1:$AB$1213,23,FALSE)</f>
        <v>6.5</v>
      </c>
      <c r="BH919">
        <f>VLOOKUP($C919,'TIPI Scoring'!$C$1:$AB$1213,24,FALSE)</f>
        <v>7</v>
      </c>
      <c r="BI919">
        <f>VLOOKUP($C919,'TIPI Scoring'!$C$1:$AB$1213,25,FALSE)</f>
        <v>7</v>
      </c>
      <c r="BJ919">
        <f>VLOOKUP($C919,'TIPI Scoring'!$C$1:$AB$1213,26,FALSE)</f>
        <v>5</v>
      </c>
      <c r="BK919" t="s">
        <v>1648</v>
      </c>
      <c r="BL919" t="s">
        <v>1648</v>
      </c>
      <c r="BM919" t="s">
        <v>1648</v>
      </c>
      <c r="BN919" t="s">
        <v>1648</v>
      </c>
      <c r="BO919" t="s">
        <v>1651</v>
      </c>
      <c r="BP919">
        <v>4</v>
      </c>
    </row>
    <row r="920" spans="1:68" x14ac:dyDescent="0.2">
      <c r="A920">
        <v>919</v>
      </c>
      <c r="B920" s="2">
        <v>44099.580289351848</v>
      </c>
      <c r="C920" t="s">
        <v>1152</v>
      </c>
      <c r="D920">
        <v>45</v>
      </c>
      <c r="E920">
        <v>5</v>
      </c>
      <c r="F920">
        <v>2</v>
      </c>
      <c r="G920">
        <v>1</v>
      </c>
      <c r="H920">
        <v>3</v>
      </c>
      <c r="I920">
        <v>0</v>
      </c>
      <c r="J920">
        <v>1</v>
      </c>
      <c r="L920">
        <v>2</v>
      </c>
      <c r="M920">
        <v>2</v>
      </c>
      <c r="N920">
        <v>2</v>
      </c>
      <c r="O920">
        <v>2</v>
      </c>
      <c r="P920">
        <v>2</v>
      </c>
      <c r="Q920">
        <v>6</v>
      </c>
      <c r="R920">
        <v>5</v>
      </c>
      <c r="S920">
        <v>5</v>
      </c>
      <c r="T920">
        <v>5</v>
      </c>
      <c r="U920">
        <v>7</v>
      </c>
      <c r="V920">
        <v>2</v>
      </c>
      <c r="W920">
        <v>5</v>
      </c>
      <c r="X920">
        <v>2</v>
      </c>
      <c r="Y920">
        <v>2019</v>
      </c>
      <c r="Z920">
        <v>2</v>
      </c>
      <c r="AA920">
        <v>9</v>
      </c>
      <c r="AE920">
        <v>2</v>
      </c>
      <c r="AF920">
        <v>2</v>
      </c>
      <c r="AG920">
        <v>2</v>
      </c>
      <c r="AH920">
        <v>2</v>
      </c>
      <c r="AN920">
        <v>1</v>
      </c>
      <c r="AO920">
        <v>5</v>
      </c>
      <c r="AV920">
        <v>1</v>
      </c>
      <c r="AX920">
        <v>1</v>
      </c>
      <c r="AY920">
        <v>1</v>
      </c>
      <c r="AZ920">
        <v>1</v>
      </c>
      <c r="BA920">
        <v>1</v>
      </c>
      <c r="BE920" t="s">
        <v>66</v>
      </c>
      <c r="BF920">
        <f>VLOOKUP($C920,'TIPI Scoring'!$C$1:$AB$1213,22,FALSE)</f>
        <v>2.5</v>
      </c>
      <c r="BG920">
        <f>VLOOKUP($C920,'TIPI Scoring'!$C$1:$AB$1213,23,FALSE)</f>
        <v>6.5</v>
      </c>
      <c r="BH920">
        <f>VLOOKUP($C920,'TIPI Scoring'!$C$1:$AB$1213,24,FALSE)</f>
        <v>6</v>
      </c>
      <c r="BI920">
        <f>VLOOKUP($C920,'TIPI Scoring'!$C$1:$AB$1213,25,FALSE)</f>
        <v>4</v>
      </c>
      <c r="BJ920">
        <f>VLOOKUP($C920,'TIPI Scoring'!$C$1:$AB$1213,26,FALSE)</f>
        <v>5.5</v>
      </c>
      <c r="BK920" t="s">
        <v>1649</v>
      </c>
      <c r="BL920" t="s">
        <v>1648</v>
      </c>
      <c r="BM920" t="s">
        <v>1650</v>
      </c>
      <c r="BN920" t="s">
        <v>1651</v>
      </c>
      <c r="BO920" t="s">
        <v>1650</v>
      </c>
      <c r="BP920">
        <v>6</v>
      </c>
    </row>
    <row r="921" spans="1:68" x14ac:dyDescent="0.2">
      <c r="A921">
        <v>920</v>
      </c>
      <c r="B921" s="2">
        <v>44099.58053240741</v>
      </c>
      <c r="C921" t="s">
        <v>1153</v>
      </c>
      <c r="D921">
        <v>29</v>
      </c>
      <c r="E921">
        <v>14</v>
      </c>
      <c r="F921">
        <v>1</v>
      </c>
      <c r="G921">
        <v>1</v>
      </c>
      <c r="H921">
        <v>1</v>
      </c>
      <c r="I921">
        <v>0</v>
      </c>
      <c r="J921">
        <v>1</v>
      </c>
      <c r="L921">
        <v>1</v>
      </c>
      <c r="M921">
        <v>3</v>
      </c>
      <c r="N921">
        <v>2</v>
      </c>
      <c r="O921">
        <v>4</v>
      </c>
      <c r="P921">
        <v>4</v>
      </c>
      <c r="Q921">
        <v>5</v>
      </c>
      <c r="R921">
        <v>5</v>
      </c>
      <c r="S921">
        <v>5</v>
      </c>
      <c r="T921">
        <v>4</v>
      </c>
      <c r="U921">
        <v>6</v>
      </c>
      <c r="V921">
        <v>3</v>
      </c>
      <c r="W921">
        <v>6</v>
      </c>
      <c r="X921">
        <v>4</v>
      </c>
      <c r="Y921">
        <v>2017</v>
      </c>
      <c r="Z921">
        <v>1</v>
      </c>
      <c r="AA921">
        <v>3</v>
      </c>
      <c r="AE921">
        <v>2</v>
      </c>
      <c r="AF921">
        <v>2</v>
      </c>
      <c r="AG921">
        <v>2</v>
      </c>
      <c r="AH921">
        <v>2</v>
      </c>
      <c r="AN921">
        <v>1</v>
      </c>
      <c r="AO921">
        <v>3</v>
      </c>
      <c r="AS921">
        <v>1</v>
      </c>
      <c r="AT921">
        <v>1</v>
      </c>
      <c r="AV921">
        <v>1</v>
      </c>
      <c r="BD921">
        <v>1</v>
      </c>
      <c r="BE921" t="s">
        <v>63</v>
      </c>
      <c r="BF921">
        <f>VLOOKUP($C921,'TIPI Scoring'!$C$1:$AB$1213,22,FALSE)</f>
        <v>4</v>
      </c>
      <c r="BG921">
        <f>VLOOKUP($C921,'TIPI Scoring'!$C$1:$AB$1213,23,FALSE)</f>
        <v>5</v>
      </c>
      <c r="BH921">
        <f>VLOOKUP($C921,'TIPI Scoring'!$C$1:$AB$1213,24,FALSE)</f>
        <v>5</v>
      </c>
      <c r="BI921">
        <f>VLOOKUP($C921,'TIPI Scoring'!$C$1:$AB$1213,25,FALSE)</f>
        <v>4.5</v>
      </c>
      <c r="BJ921">
        <f>VLOOKUP($C921,'TIPI Scoring'!$C$1:$AB$1213,26,FALSE)</f>
        <v>4.5</v>
      </c>
      <c r="BK921" t="s">
        <v>1651</v>
      </c>
      <c r="BL921" t="s">
        <v>1651</v>
      </c>
      <c r="BM921" t="s">
        <v>1651</v>
      </c>
      <c r="BN921" t="s">
        <v>1651</v>
      </c>
      <c r="BO921" t="s">
        <v>1651</v>
      </c>
      <c r="BP921">
        <v>1</v>
      </c>
    </row>
    <row r="922" spans="1:68" x14ac:dyDescent="0.2">
      <c r="A922">
        <v>921</v>
      </c>
      <c r="B922" s="2">
        <v>44099.581157407411</v>
      </c>
      <c r="C922" t="s">
        <v>1154</v>
      </c>
      <c r="D922">
        <v>41</v>
      </c>
      <c r="E922">
        <v>13</v>
      </c>
      <c r="F922">
        <v>2</v>
      </c>
      <c r="G922">
        <v>1</v>
      </c>
      <c r="H922">
        <v>2</v>
      </c>
      <c r="I922">
        <v>1</v>
      </c>
      <c r="J922">
        <v>1</v>
      </c>
      <c r="L922">
        <v>1</v>
      </c>
      <c r="M922">
        <v>0</v>
      </c>
      <c r="N922">
        <v>1</v>
      </c>
      <c r="O922">
        <v>6</v>
      </c>
      <c r="P922">
        <v>7</v>
      </c>
      <c r="Q922">
        <v>6</v>
      </c>
      <c r="R922">
        <v>7</v>
      </c>
      <c r="S922">
        <v>7</v>
      </c>
      <c r="T922">
        <v>6</v>
      </c>
      <c r="U922">
        <v>6</v>
      </c>
      <c r="V922">
        <v>6</v>
      </c>
      <c r="W922">
        <v>7</v>
      </c>
      <c r="X922">
        <v>6</v>
      </c>
      <c r="Y922">
        <v>2019</v>
      </c>
      <c r="Z922">
        <v>1</v>
      </c>
      <c r="AA922">
        <v>1</v>
      </c>
      <c r="AE922">
        <v>1</v>
      </c>
      <c r="AF922">
        <v>1</v>
      </c>
      <c r="AG922">
        <v>1</v>
      </c>
      <c r="AH922">
        <v>1</v>
      </c>
      <c r="AI922">
        <v>1</v>
      </c>
      <c r="AO922">
        <v>1</v>
      </c>
      <c r="AQ922">
        <v>1</v>
      </c>
      <c r="AZ922">
        <v>1</v>
      </c>
      <c r="BE922" t="s">
        <v>63</v>
      </c>
      <c r="BF922">
        <f>VLOOKUP($C922,'TIPI Scoring'!$C$1:$AB$1213,22,FALSE)</f>
        <v>4</v>
      </c>
      <c r="BG922">
        <f>VLOOKUP($C922,'TIPI Scoring'!$C$1:$AB$1213,23,FALSE)</f>
        <v>3.5</v>
      </c>
      <c r="BH922">
        <f>VLOOKUP($C922,'TIPI Scoring'!$C$1:$AB$1213,24,FALSE)</f>
        <v>4</v>
      </c>
      <c r="BI922">
        <f>VLOOKUP($C922,'TIPI Scoring'!$C$1:$AB$1213,25,FALSE)</f>
        <v>4</v>
      </c>
      <c r="BJ922">
        <f>VLOOKUP($C922,'TIPI Scoring'!$C$1:$AB$1213,26,FALSE)</f>
        <v>4.5</v>
      </c>
      <c r="BK922" t="s">
        <v>1651</v>
      </c>
      <c r="BL922" t="s">
        <v>1649</v>
      </c>
      <c r="BM922" t="s">
        <v>1649</v>
      </c>
      <c r="BN922" t="s">
        <v>1651</v>
      </c>
      <c r="BO922" t="s">
        <v>1651</v>
      </c>
      <c r="BP922">
        <v>1</v>
      </c>
    </row>
    <row r="923" spans="1:68" x14ac:dyDescent="0.2">
      <c r="A923">
        <v>922</v>
      </c>
      <c r="B923" s="2">
        <v>44099.581909722219</v>
      </c>
      <c r="C923" t="s">
        <v>1155</v>
      </c>
      <c r="D923">
        <v>32</v>
      </c>
      <c r="E923">
        <v>38</v>
      </c>
      <c r="F923">
        <v>1</v>
      </c>
      <c r="G923">
        <v>1</v>
      </c>
      <c r="H923">
        <v>2</v>
      </c>
      <c r="I923">
        <v>0</v>
      </c>
      <c r="J923">
        <v>1</v>
      </c>
      <c r="L923">
        <v>1</v>
      </c>
      <c r="M923">
        <v>7</v>
      </c>
      <c r="N923">
        <v>1</v>
      </c>
      <c r="O923">
        <v>5</v>
      </c>
      <c r="P923">
        <v>2</v>
      </c>
      <c r="Q923">
        <v>6</v>
      </c>
      <c r="R923">
        <v>2</v>
      </c>
      <c r="S923">
        <v>7</v>
      </c>
      <c r="T923">
        <v>2</v>
      </c>
      <c r="U923">
        <v>6</v>
      </c>
      <c r="V923">
        <v>2</v>
      </c>
      <c r="W923">
        <v>5</v>
      </c>
      <c r="X923">
        <v>3</v>
      </c>
      <c r="Y923">
        <v>2013</v>
      </c>
      <c r="Z923">
        <v>1</v>
      </c>
      <c r="AA923">
        <v>12</v>
      </c>
      <c r="AC923" t="s">
        <v>92</v>
      </c>
      <c r="AE923">
        <v>3</v>
      </c>
      <c r="AF923">
        <v>1</v>
      </c>
      <c r="AG923">
        <v>3</v>
      </c>
      <c r="AH923">
        <v>3</v>
      </c>
      <c r="AI923">
        <v>1</v>
      </c>
      <c r="AM923">
        <v>1</v>
      </c>
      <c r="AO923">
        <v>2</v>
      </c>
      <c r="AT923">
        <v>1</v>
      </c>
      <c r="AX923">
        <v>1</v>
      </c>
      <c r="BA923">
        <v>1</v>
      </c>
      <c r="BC923">
        <v>1</v>
      </c>
      <c r="BE923" t="s">
        <v>58</v>
      </c>
      <c r="BF923">
        <f>VLOOKUP($C923,'TIPI Scoring'!$C$1:$AB$1213,22,FALSE)</f>
        <v>5.5</v>
      </c>
      <c r="BG923">
        <f>VLOOKUP($C923,'TIPI Scoring'!$C$1:$AB$1213,23,FALSE)</f>
        <v>6</v>
      </c>
      <c r="BH923">
        <f>VLOOKUP($C923,'TIPI Scoring'!$C$1:$AB$1213,24,FALSE)</f>
        <v>6</v>
      </c>
      <c r="BI923">
        <f>VLOOKUP($C923,'TIPI Scoring'!$C$1:$AB$1213,25,FALSE)</f>
        <v>5.5</v>
      </c>
      <c r="BJ923">
        <f>VLOOKUP($C923,'TIPI Scoring'!$C$1:$AB$1213,26,FALSE)</f>
        <v>6</v>
      </c>
      <c r="BK923" t="s">
        <v>1650</v>
      </c>
      <c r="BL923" t="s">
        <v>1650</v>
      </c>
      <c r="BM923" t="s">
        <v>1650</v>
      </c>
      <c r="BN923" t="s">
        <v>1650</v>
      </c>
      <c r="BO923" t="s">
        <v>1650</v>
      </c>
      <c r="BP923">
        <v>4</v>
      </c>
    </row>
    <row r="924" spans="1:68" x14ac:dyDescent="0.2">
      <c r="A924">
        <v>923</v>
      </c>
      <c r="B924" s="2">
        <v>44099.582129629627</v>
      </c>
      <c r="C924" t="s">
        <v>1156</v>
      </c>
      <c r="D924">
        <v>66</v>
      </c>
      <c r="E924">
        <v>38</v>
      </c>
      <c r="F924">
        <v>2</v>
      </c>
      <c r="G924">
        <v>1</v>
      </c>
      <c r="H924">
        <v>2</v>
      </c>
      <c r="I924">
        <v>0</v>
      </c>
      <c r="J924">
        <v>4</v>
      </c>
      <c r="L924">
        <v>2</v>
      </c>
      <c r="M924">
        <v>7</v>
      </c>
      <c r="N924">
        <v>2</v>
      </c>
      <c r="O924">
        <v>6</v>
      </c>
      <c r="P924">
        <v>7</v>
      </c>
      <c r="Q924">
        <v>6</v>
      </c>
      <c r="R924">
        <v>6</v>
      </c>
      <c r="S924">
        <v>6</v>
      </c>
      <c r="T924">
        <v>2</v>
      </c>
      <c r="U924">
        <v>6</v>
      </c>
      <c r="V924">
        <v>2</v>
      </c>
      <c r="W924">
        <v>2</v>
      </c>
      <c r="X924">
        <v>3</v>
      </c>
      <c r="Y924">
        <v>2013</v>
      </c>
      <c r="Z924">
        <v>4</v>
      </c>
      <c r="AA924">
        <v>14</v>
      </c>
      <c r="AE924">
        <v>3</v>
      </c>
      <c r="AF924">
        <v>3</v>
      </c>
      <c r="AG924">
        <v>2</v>
      </c>
      <c r="AH924">
        <v>2</v>
      </c>
      <c r="AN924">
        <v>1</v>
      </c>
      <c r="AO924">
        <v>3</v>
      </c>
      <c r="AP924">
        <v>1</v>
      </c>
      <c r="AT924">
        <v>1</v>
      </c>
      <c r="AU924">
        <v>1</v>
      </c>
      <c r="AZ924">
        <v>1</v>
      </c>
      <c r="BA924">
        <v>1</v>
      </c>
      <c r="BC924">
        <v>1</v>
      </c>
      <c r="BE924" t="s">
        <v>58</v>
      </c>
      <c r="BF924">
        <f>VLOOKUP($C924,'TIPI Scoring'!$C$1:$AB$1213,22,FALSE)</f>
        <v>6</v>
      </c>
      <c r="BG924">
        <f>VLOOKUP($C924,'TIPI Scoring'!$C$1:$AB$1213,23,FALSE)</f>
        <v>3.5</v>
      </c>
      <c r="BH924">
        <f>VLOOKUP($C924,'TIPI Scoring'!$C$1:$AB$1213,24,FALSE)</f>
        <v>6</v>
      </c>
      <c r="BI924">
        <f>VLOOKUP($C924,'TIPI Scoring'!$C$1:$AB$1213,25,FALSE)</f>
        <v>2</v>
      </c>
      <c r="BJ924">
        <f>VLOOKUP($C924,'TIPI Scoring'!$C$1:$AB$1213,26,FALSE)</f>
        <v>5.5</v>
      </c>
      <c r="BK924" t="s">
        <v>1648</v>
      </c>
      <c r="BL924" t="s">
        <v>1649</v>
      </c>
      <c r="BM924" t="s">
        <v>1650</v>
      </c>
      <c r="BN924" t="s">
        <v>1649</v>
      </c>
      <c r="BO924" t="s">
        <v>1650</v>
      </c>
      <c r="BP924">
        <v>7</v>
      </c>
    </row>
    <row r="925" spans="1:68" x14ac:dyDescent="0.2">
      <c r="A925">
        <v>924</v>
      </c>
      <c r="B925" s="2">
        <v>44099.58216435185</v>
      </c>
      <c r="C925" t="s">
        <v>1157</v>
      </c>
      <c r="D925">
        <v>73</v>
      </c>
      <c r="E925">
        <v>13</v>
      </c>
      <c r="F925">
        <v>1</v>
      </c>
      <c r="G925">
        <v>1</v>
      </c>
      <c r="H925">
        <v>1</v>
      </c>
      <c r="I925">
        <v>0</v>
      </c>
      <c r="J925">
        <v>5</v>
      </c>
      <c r="K925" t="s">
        <v>439</v>
      </c>
      <c r="L925">
        <v>1</v>
      </c>
      <c r="M925">
        <v>49</v>
      </c>
      <c r="N925">
        <v>2</v>
      </c>
      <c r="O925">
        <v>2</v>
      </c>
      <c r="P925">
        <v>2</v>
      </c>
      <c r="Q925">
        <v>4</v>
      </c>
      <c r="R925">
        <v>6</v>
      </c>
      <c r="S925">
        <v>4</v>
      </c>
      <c r="T925">
        <v>5</v>
      </c>
      <c r="U925">
        <v>5</v>
      </c>
      <c r="V925">
        <v>2</v>
      </c>
      <c r="W925">
        <v>5</v>
      </c>
      <c r="X925">
        <v>4</v>
      </c>
      <c r="Y925">
        <v>2017</v>
      </c>
      <c r="Z925">
        <v>3</v>
      </c>
      <c r="AA925">
        <v>12</v>
      </c>
      <c r="AC925" t="s">
        <v>1158</v>
      </c>
      <c r="AE925">
        <v>2</v>
      </c>
      <c r="AF925">
        <v>2</v>
      </c>
      <c r="AG925">
        <v>2</v>
      </c>
      <c r="AH925">
        <v>2</v>
      </c>
      <c r="AN925">
        <v>1</v>
      </c>
      <c r="AO925">
        <v>2</v>
      </c>
      <c r="AW925">
        <v>1</v>
      </c>
      <c r="AX925">
        <v>1</v>
      </c>
      <c r="AY925">
        <v>1</v>
      </c>
      <c r="BD925">
        <v>1</v>
      </c>
      <c r="BE925" t="s">
        <v>63</v>
      </c>
      <c r="BF925">
        <f>VLOOKUP($C925,'TIPI Scoring'!$C$1:$AB$1213,22,FALSE)</f>
        <v>2.5</v>
      </c>
      <c r="BG925">
        <f>VLOOKUP($C925,'TIPI Scoring'!$C$1:$AB$1213,23,FALSE)</f>
        <v>5.5</v>
      </c>
      <c r="BH925">
        <f>VLOOKUP($C925,'TIPI Scoring'!$C$1:$AB$1213,24,FALSE)</f>
        <v>5</v>
      </c>
      <c r="BI925">
        <f>VLOOKUP($C925,'TIPI Scoring'!$C$1:$AB$1213,25,FALSE)</f>
        <v>3.5</v>
      </c>
      <c r="BJ925">
        <f>VLOOKUP($C925,'TIPI Scoring'!$C$1:$AB$1213,26,FALSE)</f>
        <v>4</v>
      </c>
      <c r="BK925" t="s">
        <v>1649</v>
      </c>
      <c r="BL925" t="s">
        <v>1650</v>
      </c>
      <c r="BM925" t="s">
        <v>1651</v>
      </c>
      <c r="BN925" t="s">
        <v>1651</v>
      </c>
      <c r="BO925" t="s">
        <v>1649</v>
      </c>
      <c r="BP925">
        <v>5</v>
      </c>
    </row>
    <row r="926" spans="1:68" x14ac:dyDescent="0.2">
      <c r="A926">
        <v>925</v>
      </c>
      <c r="B926" s="2">
        <v>44099.582268518519</v>
      </c>
      <c r="C926" t="s">
        <v>1159</v>
      </c>
      <c r="D926">
        <v>46</v>
      </c>
      <c r="E926">
        <v>5</v>
      </c>
      <c r="F926">
        <v>1</v>
      </c>
      <c r="G926">
        <v>1</v>
      </c>
      <c r="H926">
        <v>3</v>
      </c>
      <c r="I926">
        <v>1</v>
      </c>
      <c r="J926">
        <v>1</v>
      </c>
      <c r="L926">
        <v>1</v>
      </c>
      <c r="M926">
        <v>46</v>
      </c>
      <c r="N926">
        <v>2</v>
      </c>
      <c r="O926">
        <v>6</v>
      </c>
      <c r="P926">
        <v>1</v>
      </c>
      <c r="Q926">
        <v>6</v>
      </c>
      <c r="R926">
        <v>1</v>
      </c>
      <c r="S926">
        <v>7</v>
      </c>
      <c r="T926">
        <v>1</v>
      </c>
      <c r="U926">
        <v>7</v>
      </c>
      <c r="V926">
        <v>2</v>
      </c>
      <c r="W926">
        <v>4</v>
      </c>
      <c r="X926">
        <v>6</v>
      </c>
      <c r="Y926">
        <v>2009</v>
      </c>
      <c r="Z926">
        <v>4</v>
      </c>
      <c r="AA926">
        <v>13</v>
      </c>
      <c r="AD926" t="s">
        <v>1160</v>
      </c>
      <c r="AE926">
        <v>3</v>
      </c>
      <c r="AF926">
        <v>2</v>
      </c>
      <c r="AG926">
        <v>1</v>
      </c>
      <c r="AH926">
        <v>3</v>
      </c>
      <c r="AN926">
        <v>1</v>
      </c>
      <c r="AO926">
        <v>3</v>
      </c>
      <c r="AP926">
        <v>1</v>
      </c>
      <c r="AT926">
        <v>1</v>
      </c>
      <c r="AU926">
        <v>1</v>
      </c>
      <c r="BD926">
        <v>1</v>
      </c>
      <c r="BE926" t="s">
        <v>66</v>
      </c>
      <c r="BF926">
        <f>VLOOKUP($C926,'TIPI Scoring'!$C$1:$AB$1213,22,FALSE)</f>
        <v>6.5</v>
      </c>
      <c r="BG926">
        <f>VLOOKUP($C926,'TIPI Scoring'!$C$1:$AB$1213,23,FALSE)</f>
        <v>7</v>
      </c>
      <c r="BH926">
        <f>VLOOKUP($C926,'TIPI Scoring'!$C$1:$AB$1213,24,FALSE)</f>
        <v>6</v>
      </c>
      <c r="BI926">
        <f>VLOOKUP($C926,'TIPI Scoring'!$C$1:$AB$1213,25,FALSE)</f>
        <v>5.5</v>
      </c>
      <c r="BJ926">
        <f>VLOOKUP($C926,'TIPI Scoring'!$C$1:$AB$1213,26,FALSE)</f>
        <v>4.5</v>
      </c>
      <c r="BK926" t="s">
        <v>1648</v>
      </c>
      <c r="BL926" t="s">
        <v>1648</v>
      </c>
      <c r="BM926" t="s">
        <v>1650</v>
      </c>
      <c r="BN926" t="s">
        <v>1650</v>
      </c>
      <c r="BO926" t="s">
        <v>1651</v>
      </c>
      <c r="BP926">
        <v>4</v>
      </c>
    </row>
    <row r="927" spans="1:68" x14ac:dyDescent="0.2">
      <c r="A927">
        <v>926</v>
      </c>
      <c r="B927" s="2">
        <v>44099.58315972222</v>
      </c>
      <c r="C927" t="s">
        <v>1161</v>
      </c>
      <c r="D927">
        <v>35</v>
      </c>
      <c r="E927">
        <v>32</v>
      </c>
      <c r="F927">
        <v>1</v>
      </c>
      <c r="G927">
        <v>1</v>
      </c>
      <c r="H927">
        <v>1</v>
      </c>
      <c r="I927">
        <v>2</v>
      </c>
      <c r="J927">
        <v>1</v>
      </c>
      <c r="L927">
        <v>1</v>
      </c>
      <c r="M927">
        <v>0</v>
      </c>
      <c r="N927">
        <v>1</v>
      </c>
      <c r="O927">
        <v>5</v>
      </c>
      <c r="P927">
        <v>7</v>
      </c>
      <c r="Q927">
        <v>6</v>
      </c>
      <c r="R927">
        <v>7</v>
      </c>
      <c r="S927">
        <v>6</v>
      </c>
      <c r="T927">
        <v>5</v>
      </c>
      <c r="U927">
        <v>7</v>
      </c>
      <c r="V927">
        <v>4</v>
      </c>
      <c r="W927">
        <v>6</v>
      </c>
      <c r="X927">
        <v>6</v>
      </c>
      <c r="Y927">
        <v>2010</v>
      </c>
      <c r="Z927">
        <v>1</v>
      </c>
      <c r="AA927">
        <v>1</v>
      </c>
      <c r="AE927">
        <v>1</v>
      </c>
      <c r="AF927">
        <v>1</v>
      </c>
      <c r="AG927">
        <v>1</v>
      </c>
      <c r="AH927">
        <v>2</v>
      </c>
      <c r="AI927">
        <v>1</v>
      </c>
      <c r="AK927">
        <v>1</v>
      </c>
      <c r="AO927">
        <v>2</v>
      </c>
      <c r="AP927">
        <v>1</v>
      </c>
      <c r="AQ927">
        <v>1</v>
      </c>
      <c r="AT927">
        <v>1</v>
      </c>
      <c r="AZ927">
        <v>1</v>
      </c>
      <c r="BB927">
        <v>1</v>
      </c>
      <c r="BE927" t="s">
        <v>58</v>
      </c>
      <c r="BF927">
        <f>VLOOKUP($C927,'TIPI Scoring'!$C$1:$AB$1213,22,FALSE)</f>
        <v>4</v>
      </c>
      <c r="BG927">
        <f>VLOOKUP($C927,'TIPI Scoring'!$C$1:$AB$1213,23,FALSE)</f>
        <v>4</v>
      </c>
      <c r="BH927">
        <f>VLOOKUP($C927,'TIPI Scoring'!$C$1:$AB$1213,24,FALSE)</f>
        <v>5</v>
      </c>
      <c r="BI927">
        <f>VLOOKUP($C927,'TIPI Scoring'!$C$1:$AB$1213,25,FALSE)</f>
        <v>3.5</v>
      </c>
      <c r="BJ927">
        <f>VLOOKUP($C927,'TIPI Scoring'!$C$1:$AB$1213,26,FALSE)</f>
        <v>4</v>
      </c>
      <c r="BK927" t="s">
        <v>1651</v>
      </c>
      <c r="BL927" t="s">
        <v>1649</v>
      </c>
      <c r="BM927" t="s">
        <v>1651</v>
      </c>
      <c r="BN927" t="s">
        <v>1651</v>
      </c>
      <c r="BO927" t="s">
        <v>1649</v>
      </c>
      <c r="BP927">
        <v>1</v>
      </c>
    </row>
    <row r="928" spans="1:68" x14ac:dyDescent="0.2">
      <c r="A928">
        <v>927</v>
      </c>
      <c r="B928" s="2">
        <v>44099.583414351851</v>
      </c>
      <c r="C928" t="s">
        <v>1162</v>
      </c>
      <c r="D928">
        <v>51</v>
      </c>
      <c r="E928">
        <v>32</v>
      </c>
      <c r="F928">
        <v>1</v>
      </c>
      <c r="G928">
        <v>1</v>
      </c>
      <c r="H928">
        <v>3</v>
      </c>
      <c r="I928">
        <v>0</v>
      </c>
      <c r="J928">
        <v>1</v>
      </c>
      <c r="L928">
        <v>2</v>
      </c>
      <c r="M928">
        <v>6</v>
      </c>
      <c r="N928">
        <v>2</v>
      </c>
      <c r="O928">
        <v>4</v>
      </c>
      <c r="P928">
        <v>2</v>
      </c>
      <c r="Q928">
        <v>7</v>
      </c>
      <c r="R928">
        <v>2</v>
      </c>
      <c r="S928">
        <v>6</v>
      </c>
      <c r="T928">
        <v>5</v>
      </c>
      <c r="U928">
        <v>6</v>
      </c>
      <c r="V928">
        <v>1</v>
      </c>
      <c r="W928">
        <v>6</v>
      </c>
      <c r="X928">
        <v>2</v>
      </c>
      <c r="Y928">
        <v>2014</v>
      </c>
      <c r="Z928">
        <v>2</v>
      </c>
      <c r="AA928">
        <v>13</v>
      </c>
      <c r="AD928" t="s">
        <v>80</v>
      </c>
      <c r="AE928">
        <v>2</v>
      </c>
      <c r="AF928">
        <v>3</v>
      </c>
      <c r="AG928">
        <v>2</v>
      </c>
      <c r="AH928">
        <v>2</v>
      </c>
      <c r="AI928">
        <v>1</v>
      </c>
      <c r="AJ928">
        <v>1</v>
      </c>
      <c r="AK928">
        <v>1</v>
      </c>
      <c r="AL928">
        <v>1</v>
      </c>
      <c r="AO928">
        <v>2</v>
      </c>
      <c r="AP928">
        <v>1</v>
      </c>
      <c r="AV928">
        <v>1</v>
      </c>
      <c r="AX928">
        <v>1</v>
      </c>
      <c r="AZ928">
        <v>1</v>
      </c>
      <c r="BA928">
        <v>1</v>
      </c>
      <c r="BE928" t="s">
        <v>58</v>
      </c>
      <c r="BF928">
        <f>VLOOKUP($C928,'TIPI Scoring'!$C$1:$AB$1213,22,FALSE)</f>
        <v>3.5</v>
      </c>
      <c r="BG928">
        <f>VLOOKUP($C928,'TIPI Scoring'!$C$1:$AB$1213,23,FALSE)</f>
        <v>6</v>
      </c>
      <c r="BH928">
        <f>VLOOKUP($C928,'TIPI Scoring'!$C$1:$AB$1213,24,FALSE)</f>
        <v>7</v>
      </c>
      <c r="BI928">
        <f>VLOOKUP($C928,'TIPI Scoring'!$C$1:$AB$1213,25,FALSE)</f>
        <v>6</v>
      </c>
      <c r="BJ928">
        <f>VLOOKUP($C928,'TIPI Scoring'!$C$1:$AB$1213,26,FALSE)</f>
        <v>6</v>
      </c>
      <c r="BK928" t="s">
        <v>1651</v>
      </c>
      <c r="BL928" t="s">
        <v>1650</v>
      </c>
      <c r="BM928" t="s">
        <v>1648</v>
      </c>
      <c r="BN928" t="s">
        <v>1650</v>
      </c>
      <c r="BO928" t="s">
        <v>1650</v>
      </c>
      <c r="BP928">
        <v>8</v>
      </c>
    </row>
    <row r="929" spans="1:68" x14ac:dyDescent="0.2">
      <c r="A929">
        <v>928</v>
      </c>
      <c r="B929" s="2">
        <v>44099.583495370367</v>
      </c>
      <c r="C929" t="s">
        <v>1163</v>
      </c>
      <c r="D929">
        <v>43</v>
      </c>
      <c r="E929">
        <v>5</v>
      </c>
      <c r="F929">
        <v>1</v>
      </c>
      <c r="G929">
        <v>1</v>
      </c>
      <c r="H929">
        <v>2</v>
      </c>
      <c r="I929">
        <v>1</v>
      </c>
      <c r="J929">
        <v>1</v>
      </c>
      <c r="L929">
        <v>2</v>
      </c>
      <c r="M929">
        <v>6</v>
      </c>
      <c r="N929">
        <v>2</v>
      </c>
      <c r="O929">
        <v>5</v>
      </c>
      <c r="P929">
        <v>3</v>
      </c>
      <c r="Q929">
        <v>5</v>
      </c>
      <c r="R929">
        <v>4</v>
      </c>
      <c r="S929">
        <v>6</v>
      </c>
      <c r="T929">
        <v>4</v>
      </c>
      <c r="U929">
        <v>4</v>
      </c>
      <c r="V929">
        <v>3</v>
      </c>
      <c r="W929">
        <v>4</v>
      </c>
      <c r="X929">
        <v>4</v>
      </c>
      <c r="Y929">
        <v>2015</v>
      </c>
      <c r="Z929">
        <v>2</v>
      </c>
      <c r="AA929">
        <v>1</v>
      </c>
      <c r="AE929">
        <v>3</v>
      </c>
      <c r="AF929">
        <v>1</v>
      </c>
      <c r="AG929">
        <v>2</v>
      </c>
      <c r="AH929">
        <v>3</v>
      </c>
      <c r="AJ929">
        <v>1</v>
      </c>
      <c r="AK929">
        <v>1</v>
      </c>
      <c r="AO929">
        <v>5</v>
      </c>
      <c r="AP929">
        <v>1</v>
      </c>
      <c r="AU929">
        <v>1</v>
      </c>
      <c r="AX929">
        <v>1</v>
      </c>
      <c r="BA929">
        <v>1</v>
      </c>
      <c r="BE929" t="s">
        <v>66</v>
      </c>
      <c r="BF929">
        <f>VLOOKUP($C929,'TIPI Scoring'!$C$1:$AB$1213,22,FALSE)</f>
        <v>4.5</v>
      </c>
      <c r="BG929">
        <f>VLOOKUP($C929,'TIPI Scoring'!$C$1:$AB$1213,23,FALSE)</f>
        <v>4.5</v>
      </c>
      <c r="BH929">
        <f>VLOOKUP($C929,'TIPI Scoring'!$C$1:$AB$1213,24,FALSE)</f>
        <v>5</v>
      </c>
      <c r="BI929">
        <f>VLOOKUP($C929,'TIPI Scoring'!$C$1:$AB$1213,25,FALSE)</f>
        <v>4</v>
      </c>
      <c r="BJ929">
        <f>VLOOKUP($C929,'TIPI Scoring'!$C$1:$AB$1213,26,FALSE)</f>
        <v>5</v>
      </c>
      <c r="BK929" t="s">
        <v>1650</v>
      </c>
      <c r="BL929" t="s">
        <v>1651</v>
      </c>
      <c r="BM929" t="s">
        <v>1651</v>
      </c>
      <c r="BN929" t="s">
        <v>1651</v>
      </c>
      <c r="BO929" t="s">
        <v>1651</v>
      </c>
      <c r="BP929">
        <v>7</v>
      </c>
    </row>
    <row r="930" spans="1:68" x14ac:dyDescent="0.2">
      <c r="A930">
        <v>929</v>
      </c>
      <c r="B930" s="2">
        <v>44099.583819444444</v>
      </c>
      <c r="C930" t="s">
        <v>1164</v>
      </c>
      <c r="D930">
        <v>42</v>
      </c>
      <c r="E930">
        <v>22</v>
      </c>
      <c r="F930">
        <v>1</v>
      </c>
      <c r="G930">
        <v>1</v>
      </c>
      <c r="H930">
        <v>2</v>
      </c>
      <c r="I930">
        <v>2</v>
      </c>
      <c r="J930">
        <v>1</v>
      </c>
      <c r="L930">
        <v>1</v>
      </c>
      <c r="M930">
        <v>15</v>
      </c>
      <c r="N930">
        <v>2</v>
      </c>
      <c r="O930">
        <v>2</v>
      </c>
      <c r="P930">
        <v>3</v>
      </c>
      <c r="Q930">
        <v>5</v>
      </c>
      <c r="R930">
        <v>5</v>
      </c>
      <c r="S930">
        <v>6</v>
      </c>
      <c r="T930">
        <v>6</v>
      </c>
      <c r="U930">
        <v>4</v>
      </c>
      <c r="V930">
        <v>1</v>
      </c>
      <c r="W930">
        <v>5</v>
      </c>
      <c r="X930">
        <v>5</v>
      </c>
      <c r="Y930">
        <v>2016</v>
      </c>
      <c r="Z930">
        <v>4</v>
      </c>
      <c r="AA930">
        <v>11</v>
      </c>
      <c r="AB930" t="s">
        <v>1165</v>
      </c>
      <c r="AE930">
        <v>2</v>
      </c>
      <c r="AF930">
        <v>2</v>
      </c>
      <c r="AG930">
        <v>2</v>
      </c>
      <c r="AH930">
        <v>2</v>
      </c>
      <c r="AJ930">
        <v>1</v>
      </c>
      <c r="AM930">
        <v>1</v>
      </c>
      <c r="AO930">
        <v>4</v>
      </c>
      <c r="AP930">
        <v>1</v>
      </c>
      <c r="AT930">
        <v>1</v>
      </c>
      <c r="AX930">
        <v>1</v>
      </c>
      <c r="BA930">
        <v>1</v>
      </c>
      <c r="BC930">
        <v>1</v>
      </c>
      <c r="BE930" t="s">
        <v>63</v>
      </c>
      <c r="BF930">
        <f>VLOOKUP($C930,'TIPI Scoring'!$C$1:$AB$1213,22,FALSE)</f>
        <v>2</v>
      </c>
      <c r="BG930">
        <f>VLOOKUP($C930,'TIPI Scoring'!$C$1:$AB$1213,23,FALSE)</f>
        <v>4.5</v>
      </c>
      <c r="BH930">
        <f>VLOOKUP($C930,'TIPI Scoring'!$C$1:$AB$1213,24,FALSE)</f>
        <v>6</v>
      </c>
      <c r="BI930">
        <f>VLOOKUP($C930,'TIPI Scoring'!$C$1:$AB$1213,25,FALSE)</f>
        <v>4</v>
      </c>
      <c r="BJ930">
        <f>VLOOKUP($C930,'TIPI Scoring'!$C$1:$AB$1213,26,FALSE)</f>
        <v>4.5</v>
      </c>
      <c r="BK930" t="s">
        <v>1649</v>
      </c>
      <c r="BL930" t="s">
        <v>1651</v>
      </c>
      <c r="BM930" t="s">
        <v>1650</v>
      </c>
      <c r="BN930" t="s">
        <v>1651</v>
      </c>
      <c r="BO930" t="s">
        <v>1651</v>
      </c>
      <c r="BP930">
        <v>5</v>
      </c>
    </row>
    <row r="931" spans="1:68" x14ac:dyDescent="0.2">
      <c r="A931">
        <v>930</v>
      </c>
      <c r="B931" s="2">
        <v>44099.584664351853</v>
      </c>
      <c r="C931" t="s">
        <v>1166</v>
      </c>
      <c r="D931">
        <v>83</v>
      </c>
      <c r="E931">
        <v>32</v>
      </c>
      <c r="F931">
        <v>1</v>
      </c>
      <c r="G931">
        <v>1</v>
      </c>
      <c r="H931">
        <v>2</v>
      </c>
      <c r="I931">
        <v>0</v>
      </c>
      <c r="J931">
        <v>4</v>
      </c>
      <c r="L931">
        <v>1</v>
      </c>
      <c r="M931">
        <v>5</v>
      </c>
      <c r="N931">
        <v>1</v>
      </c>
      <c r="O931">
        <v>5</v>
      </c>
      <c r="P931">
        <v>2</v>
      </c>
      <c r="Q931">
        <v>6</v>
      </c>
      <c r="R931">
        <v>2</v>
      </c>
      <c r="S931">
        <v>5</v>
      </c>
      <c r="T931">
        <v>5</v>
      </c>
      <c r="U931">
        <v>6</v>
      </c>
      <c r="V931">
        <v>2</v>
      </c>
      <c r="W931">
        <v>6</v>
      </c>
      <c r="X931">
        <v>5</v>
      </c>
      <c r="Y931">
        <v>2015</v>
      </c>
      <c r="Z931">
        <v>1</v>
      </c>
      <c r="AA931">
        <v>10</v>
      </c>
      <c r="AE931">
        <v>2</v>
      </c>
      <c r="AF931">
        <v>2</v>
      </c>
      <c r="AG931">
        <v>2</v>
      </c>
      <c r="AH931">
        <v>2</v>
      </c>
      <c r="AI931">
        <v>1</v>
      </c>
      <c r="AM931">
        <v>1</v>
      </c>
      <c r="AO931">
        <v>6</v>
      </c>
      <c r="AT931">
        <v>1</v>
      </c>
      <c r="AW931">
        <v>1</v>
      </c>
      <c r="AX931">
        <v>1</v>
      </c>
      <c r="BD931">
        <v>1</v>
      </c>
      <c r="BE931" t="s">
        <v>58</v>
      </c>
      <c r="BF931">
        <f>VLOOKUP($C931,'TIPI Scoring'!$C$1:$AB$1213,22,FALSE)</f>
        <v>4</v>
      </c>
      <c r="BG931">
        <f>VLOOKUP($C931,'TIPI Scoring'!$C$1:$AB$1213,23,FALSE)</f>
        <v>6</v>
      </c>
      <c r="BH931">
        <f>VLOOKUP($C931,'TIPI Scoring'!$C$1:$AB$1213,24,FALSE)</f>
        <v>6</v>
      </c>
      <c r="BI931">
        <f>VLOOKUP($C931,'TIPI Scoring'!$C$1:$AB$1213,25,FALSE)</f>
        <v>6</v>
      </c>
      <c r="BJ931">
        <f>VLOOKUP($C931,'TIPI Scoring'!$C$1:$AB$1213,26,FALSE)</f>
        <v>4</v>
      </c>
      <c r="BK931" t="s">
        <v>1651</v>
      </c>
      <c r="BL931" t="s">
        <v>1650</v>
      </c>
      <c r="BM931" t="s">
        <v>1650</v>
      </c>
      <c r="BN931" t="s">
        <v>1650</v>
      </c>
      <c r="BO931" t="s">
        <v>1649</v>
      </c>
      <c r="BP931">
        <v>2</v>
      </c>
    </row>
    <row r="932" spans="1:68" x14ac:dyDescent="0.2">
      <c r="A932">
        <v>931</v>
      </c>
      <c r="B932" s="2">
        <v>44099.585381944446</v>
      </c>
      <c r="C932" t="s">
        <v>1167</v>
      </c>
      <c r="D932">
        <v>29</v>
      </c>
      <c r="E932">
        <v>38</v>
      </c>
      <c r="F932">
        <v>2</v>
      </c>
      <c r="G932">
        <v>1</v>
      </c>
      <c r="H932">
        <v>2</v>
      </c>
      <c r="I932">
        <v>1</v>
      </c>
      <c r="J932">
        <v>1</v>
      </c>
      <c r="L932">
        <v>1</v>
      </c>
      <c r="M932">
        <v>4</v>
      </c>
      <c r="N932">
        <v>2</v>
      </c>
      <c r="O932">
        <v>2</v>
      </c>
      <c r="P932">
        <v>3</v>
      </c>
      <c r="Q932">
        <v>6</v>
      </c>
      <c r="R932">
        <v>5</v>
      </c>
      <c r="S932">
        <v>5</v>
      </c>
      <c r="T932">
        <v>5</v>
      </c>
      <c r="U932">
        <v>6</v>
      </c>
      <c r="V932">
        <v>2</v>
      </c>
      <c r="W932">
        <v>4</v>
      </c>
      <c r="X932">
        <v>3</v>
      </c>
      <c r="Y932">
        <v>2020</v>
      </c>
      <c r="Z932">
        <v>3</v>
      </c>
      <c r="AA932">
        <v>10</v>
      </c>
      <c r="AE932">
        <v>2</v>
      </c>
      <c r="AF932">
        <v>2</v>
      </c>
      <c r="AG932">
        <v>2</v>
      </c>
      <c r="AH932">
        <v>2</v>
      </c>
      <c r="AI932">
        <v>1</v>
      </c>
      <c r="AL932">
        <v>1</v>
      </c>
      <c r="AO932">
        <v>3</v>
      </c>
      <c r="AT932">
        <v>1</v>
      </c>
      <c r="AV932">
        <v>1</v>
      </c>
      <c r="AY932">
        <v>1</v>
      </c>
      <c r="BA932">
        <v>1</v>
      </c>
      <c r="BC932">
        <v>1</v>
      </c>
      <c r="BE932" t="s">
        <v>58</v>
      </c>
      <c r="BF932">
        <f>VLOOKUP($C932,'TIPI Scoring'!$C$1:$AB$1213,22,FALSE)</f>
        <v>2.5</v>
      </c>
      <c r="BG932">
        <f>VLOOKUP($C932,'TIPI Scoring'!$C$1:$AB$1213,23,FALSE)</f>
        <v>5.5</v>
      </c>
      <c r="BH932">
        <f>VLOOKUP($C932,'TIPI Scoring'!$C$1:$AB$1213,24,FALSE)</f>
        <v>6</v>
      </c>
      <c r="BI932">
        <f>VLOOKUP($C932,'TIPI Scoring'!$C$1:$AB$1213,25,FALSE)</f>
        <v>3.5</v>
      </c>
      <c r="BJ932">
        <f>VLOOKUP($C932,'TIPI Scoring'!$C$1:$AB$1213,26,FALSE)</f>
        <v>5</v>
      </c>
      <c r="BK932" t="s">
        <v>1649</v>
      </c>
      <c r="BL932" t="s">
        <v>1650</v>
      </c>
      <c r="BM932" t="s">
        <v>1650</v>
      </c>
      <c r="BN932" t="s">
        <v>1651</v>
      </c>
      <c r="BO932" t="s">
        <v>1651</v>
      </c>
      <c r="BP932">
        <v>5</v>
      </c>
    </row>
    <row r="933" spans="1:68" x14ac:dyDescent="0.2">
      <c r="A933">
        <v>932</v>
      </c>
      <c r="B933" s="2">
        <v>44099.585393518515</v>
      </c>
      <c r="C933" t="s">
        <v>1168</v>
      </c>
      <c r="D933">
        <v>45</v>
      </c>
      <c r="E933">
        <v>35</v>
      </c>
      <c r="F933">
        <v>1</v>
      </c>
      <c r="G933">
        <v>1</v>
      </c>
      <c r="H933">
        <v>2</v>
      </c>
      <c r="I933">
        <v>1</v>
      </c>
      <c r="J933">
        <v>1</v>
      </c>
      <c r="L933">
        <v>2</v>
      </c>
      <c r="M933">
        <v>5</v>
      </c>
      <c r="N933">
        <v>2</v>
      </c>
      <c r="O933">
        <v>7</v>
      </c>
      <c r="P933">
        <v>1</v>
      </c>
      <c r="Q933">
        <v>6</v>
      </c>
      <c r="R933">
        <v>2</v>
      </c>
      <c r="S933">
        <v>6</v>
      </c>
      <c r="T933">
        <v>5</v>
      </c>
      <c r="U933">
        <v>7</v>
      </c>
      <c r="V933">
        <v>1</v>
      </c>
      <c r="W933">
        <v>7</v>
      </c>
      <c r="X933">
        <v>3</v>
      </c>
      <c r="Y933">
        <v>2016</v>
      </c>
      <c r="Z933">
        <v>2</v>
      </c>
      <c r="AA933">
        <v>13</v>
      </c>
      <c r="AD933" t="s">
        <v>80</v>
      </c>
      <c r="AE933">
        <v>2</v>
      </c>
      <c r="AF933">
        <v>2</v>
      </c>
      <c r="AG933">
        <v>2</v>
      </c>
      <c r="AH933">
        <v>2</v>
      </c>
      <c r="AI933">
        <v>1</v>
      </c>
      <c r="AM933">
        <v>1</v>
      </c>
      <c r="AO933">
        <v>2</v>
      </c>
      <c r="AR933">
        <v>1</v>
      </c>
      <c r="AT933">
        <v>1</v>
      </c>
      <c r="AU933">
        <v>1</v>
      </c>
      <c r="BD933">
        <v>1</v>
      </c>
      <c r="BE933" t="s">
        <v>63</v>
      </c>
      <c r="BF933">
        <f>VLOOKUP($C933,'TIPI Scoring'!$C$1:$AB$1213,22,FALSE)</f>
        <v>5</v>
      </c>
      <c r="BG933">
        <f>VLOOKUP($C933,'TIPI Scoring'!$C$1:$AB$1213,23,FALSE)</f>
        <v>7</v>
      </c>
      <c r="BH933">
        <f>VLOOKUP($C933,'TIPI Scoring'!$C$1:$AB$1213,24,FALSE)</f>
        <v>6.5</v>
      </c>
      <c r="BI933">
        <f>VLOOKUP($C933,'TIPI Scoring'!$C$1:$AB$1213,25,FALSE)</f>
        <v>6.5</v>
      </c>
      <c r="BJ933">
        <f>VLOOKUP($C933,'TIPI Scoring'!$C$1:$AB$1213,26,FALSE)</f>
        <v>5.5</v>
      </c>
      <c r="BK933" t="s">
        <v>1650</v>
      </c>
      <c r="BL933" t="s">
        <v>1648</v>
      </c>
      <c r="BM933" t="s">
        <v>1650</v>
      </c>
      <c r="BN933" t="s">
        <v>1648</v>
      </c>
      <c r="BO933" t="s">
        <v>1650</v>
      </c>
      <c r="BP933">
        <v>4</v>
      </c>
    </row>
    <row r="934" spans="1:68" x14ac:dyDescent="0.2">
      <c r="A934">
        <v>933</v>
      </c>
      <c r="B934" s="2">
        <v>44099.585497685184</v>
      </c>
      <c r="C934" t="s">
        <v>1169</v>
      </c>
      <c r="D934">
        <v>62</v>
      </c>
      <c r="E934">
        <v>13</v>
      </c>
      <c r="F934">
        <v>1</v>
      </c>
      <c r="G934">
        <v>1</v>
      </c>
      <c r="H934">
        <v>2</v>
      </c>
      <c r="I934">
        <v>0</v>
      </c>
      <c r="J934">
        <v>4</v>
      </c>
      <c r="L934">
        <v>1</v>
      </c>
      <c r="M934">
        <v>17</v>
      </c>
      <c r="N934">
        <v>2</v>
      </c>
      <c r="O934">
        <v>6</v>
      </c>
      <c r="P934">
        <v>2</v>
      </c>
      <c r="Q934">
        <v>6</v>
      </c>
      <c r="R934">
        <v>2</v>
      </c>
      <c r="S934">
        <v>6</v>
      </c>
      <c r="T934">
        <v>1</v>
      </c>
      <c r="U934">
        <v>6</v>
      </c>
      <c r="V934">
        <v>2</v>
      </c>
      <c r="W934">
        <v>4</v>
      </c>
      <c r="X934">
        <v>2</v>
      </c>
      <c r="Y934">
        <v>2003</v>
      </c>
      <c r="Z934">
        <v>1</v>
      </c>
      <c r="AA934">
        <v>3</v>
      </c>
      <c r="AE934">
        <v>3</v>
      </c>
      <c r="AF934">
        <v>2</v>
      </c>
      <c r="AG934">
        <v>2</v>
      </c>
      <c r="AH934">
        <v>3</v>
      </c>
      <c r="AI934">
        <v>1</v>
      </c>
      <c r="AJ934">
        <v>1</v>
      </c>
      <c r="AM934">
        <v>1</v>
      </c>
      <c r="AO934">
        <v>3</v>
      </c>
      <c r="AT934">
        <v>1</v>
      </c>
      <c r="AV934">
        <v>1</v>
      </c>
      <c r="AX934">
        <v>1</v>
      </c>
      <c r="BD934">
        <v>1</v>
      </c>
      <c r="BE934" t="s">
        <v>63</v>
      </c>
      <c r="BF934">
        <f>VLOOKUP($C934,'TIPI Scoring'!$C$1:$AB$1213,22,FALSE)</f>
        <v>6.5</v>
      </c>
      <c r="BG934">
        <f>VLOOKUP($C934,'TIPI Scoring'!$C$1:$AB$1213,23,FALSE)</f>
        <v>6</v>
      </c>
      <c r="BH934">
        <f>VLOOKUP($C934,'TIPI Scoring'!$C$1:$AB$1213,24,FALSE)</f>
        <v>6</v>
      </c>
      <c r="BI934">
        <f>VLOOKUP($C934,'TIPI Scoring'!$C$1:$AB$1213,25,FALSE)</f>
        <v>5</v>
      </c>
      <c r="BJ934">
        <f>VLOOKUP($C934,'TIPI Scoring'!$C$1:$AB$1213,26,FALSE)</f>
        <v>6</v>
      </c>
      <c r="BK934" t="s">
        <v>1648</v>
      </c>
      <c r="BL934" t="s">
        <v>1650</v>
      </c>
      <c r="BM934" t="s">
        <v>1650</v>
      </c>
      <c r="BN934" t="s">
        <v>1650</v>
      </c>
      <c r="BO934" t="s">
        <v>1650</v>
      </c>
      <c r="BP934">
        <v>4</v>
      </c>
    </row>
    <row r="935" spans="1:68" x14ac:dyDescent="0.2">
      <c r="A935">
        <v>934</v>
      </c>
      <c r="B935" s="2">
        <v>44099.586087962962</v>
      </c>
      <c r="C935" t="s">
        <v>1170</v>
      </c>
      <c r="D935">
        <v>35</v>
      </c>
      <c r="E935">
        <v>47</v>
      </c>
      <c r="F935">
        <v>1</v>
      </c>
      <c r="G935">
        <v>1</v>
      </c>
      <c r="H935">
        <v>1</v>
      </c>
      <c r="I935">
        <v>0</v>
      </c>
      <c r="J935">
        <v>1</v>
      </c>
      <c r="L935">
        <v>1</v>
      </c>
      <c r="M935">
        <v>2</v>
      </c>
      <c r="N935">
        <v>2</v>
      </c>
      <c r="O935">
        <v>5</v>
      </c>
      <c r="P935">
        <v>2</v>
      </c>
      <c r="Q935">
        <v>6</v>
      </c>
      <c r="R935">
        <v>2</v>
      </c>
      <c r="S935">
        <v>5</v>
      </c>
      <c r="T935">
        <v>5</v>
      </c>
      <c r="U935">
        <v>6</v>
      </c>
      <c r="V935">
        <v>2</v>
      </c>
      <c r="W935">
        <v>6</v>
      </c>
      <c r="X935">
        <v>4</v>
      </c>
      <c r="Y935">
        <v>2018</v>
      </c>
      <c r="Z935">
        <v>1</v>
      </c>
      <c r="AA935">
        <v>1</v>
      </c>
      <c r="AE935">
        <v>2</v>
      </c>
      <c r="AF935">
        <v>2</v>
      </c>
      <c r="AG935">
        <v>2</v>
      </c>
      <c r="AH935">
        <v>2</v>
      </c>
      <c r="AI935">
        <v>1</v>
      </c>
      <c r="AO935">
        <v>2</v>
      </c>
      <c r="AQ935">
        <v>1</v>
      </c>
      <c r="BB935">
        <v>1</v>
      </c>
      <c r="BE935" t="s">
        <v>66</v>
      </c>
      <c r="BF935">
        <f>VLOOKUP($C935,'TIPI Scoring'!$C$1:$AB$1213,22,FALSE)</f>
        <v>4</v>
      </c>
      <c r="BG935">
        <f>VLOOKUP($C935,'TIPI Scoring'!$C$1:$AB$1213,23,FALSE)</f>
        <v>6</v>
      </c>
      <c r="BH935">
        <f>VLOOKUP($C935,'TIPI Scoring'!$C$1:$AB$1213,24,FALSE)</f>
        <v>6</v>
      </c>
      <c r="BI935">
        <f>VLOOKUP($C935,'TIPI Scoring'!$C$1:$AB$1213,25,FALSE)</f>
        <v>6</v>
      </c>
      <c r="BJ935">
        <f>VLOOKUP($C935,'TIPI Scoring'!$C$1:$AB$1213,26,FALSE)</f>
        <v>4.5</v>
      </c>
      <c r="BK935" t="s">
        <v>1651</v>
      </c>
      <c r="BL935" t="s">
        <v>1650</v>
      </c>
      <c r="BM935" t="s">
        <v>1650</v>
      </c>
      <c r="BN935" t="s">
        <v>1650</v>
      </c>
      <c r="BO935" t="s">
        <v>1651</v>
      </c>
      <c r="BP935">
        <v>2</v>
      </c>
    </row>
    <row r="936" spans="1:68" x14ac:dyDescent="0.2">
      <c r="A936">
        <v>935</v>
      </c>
      <c r="B936" s="2">
        <v>44099.587013888886</v>
      </c>
      <c r="C936" t="s">
        <v>1171</v>
      </c>
      <c r="D936">
        <v>64</v>
      </c>
      <c r="E936">
        <v>32</v>
      </c>
      <c r="F936">
        <v>1</v>
      </c>
      <c r="G936">
        <v>1</v>
      </c>
      <c r="H936">
        <v>2</v>
      </c>
      <c r="I936">
        <v>0</v>
      </c>
      <c r="J936">
        <v>1</v>
      </c>
      <c r="L936">
        <v>1</v>
      </c>
      <c r="M936">
        <v>7</v>
      </c>
      <c r="N936">
        <v>2</v>
      </c>
      <c r="O936">
        <v>6</v>
      </c>
      <c r="P936">
        <v>2</v>
      </c>
      <c r="Q936">
        <v>6</v>
      </c>
      <c r="R936">
        <v>2</v>
      </c>
      <c r="S936">
        <v>5</v>
      </c>
      <c r="T936">
        <v>1</v>
      </c>
      <c r="U936">
        <v>6</v>
      </c>
      <c r="V936">
        <v>1</v>
      </c>
      <c r="W936">
        <v>6</v>
      </c>
      <c r="X936">
        <v>6</v>
      </c>
      <c r="Y936">
        <v>2013</v>
      </c>
      <c r="Z936">
        <v>1</v>
      </c>
      <c r="AA936">
        <v>13</v>
      </c>
      <c r="AD936" t="s">
        <v>1172</v>
      </c>
      <c r="AE936">
        <v>2</v>
      </c>
      <c r="AF936">
        <v>2</v>
      </c>
      <c r="AG936">
        <v>2</v>
      </c>
      <c r="AH936">
        <v>2</v>
      </c>
      <c r="AJ936">
        <v>1</v>
      </c>
      <c r="AM936">
        <v>1</v>
      </c>
      <c r="AO936">
        <v>5</v>
      </c>
      <c r="AQ936">
        <v>1</v>
      </c>
      <c r="AT936">
        <v>1</v>
      </c>
      <c r="AX936">
        <v>1</v>
      </c>
      <c r="AZ936">
        <v>1</v>
      </c>
      <c r="BE936" t="s">
        <v>58</v>
      </c>
      <c r="BF936">
        <f>VLOOKUP($C936,'TIPI Scoring'!$C$1:$AB$1213,22,FALSE)</f>
        <v>6.5</v>
      </c>
      <c r="BG936">
        <f>VLOOKUP($C936,'TIPI Scoring'!$C$1:$AB$1213,23,FALSE)</f>
        <v>6</v>
      </c>
      <c r="BH936">
        <f>VLOOKUP($C936,'TIPI Scoring'!$C$1:$AB$1213,24,FALSE)</f>
        <v>6.5</v>
      </c>
      <c r="BI936">
        <f>VLOOKUP($C936,'TIPI Scoring'!$C$1:$AB$1213,25,FALSE)</f>
        <v>6</v>
      </c>
      <c r="BJ936">
        <f>VLOOKUP($C936,'TIPI Scoring'!$C$1:$AB$1213,26,FALSE)</f>
        <v>3.5</v>
      </c>
      <c r="BK936" t="s">
        <v>1648</v>
      </c>
      <c r="BL936" t="s">
        <v>1650</v>
      </c>
      <c r="BM936" t="s">
        <v>1650</v>
      </c>
      <c r="BN936" t="s">
        <v>1650</v>
      </c>
      <c r="BO936" t="s">
        <v>1649</v>
      </c>
      <c r="BP936">
        <v>4</v>
      </c>
    </row>
    <row r="937" spans="1:68" x14ac:dyDescent="0.2">
      <c r="A937">
        <v>936</v>
      </c>
      <c r="B937" s="2">
        <v>44099.587199074071</v>
      </c>
      <c r="C937" t="s">
        <v>1173</v>
      </c>
      <c r="D937">
        <v>34</v>
      </c>
      <c r="E937">
        <v>6</v>
      </c>
      <c r="F937">
        <v>1</v>
      </c>
      <c r="G937">
        <v>1</v>
      </c>
      <c r="H937">
        <v>4</v>
      </c>
      <c r="I937">
        <v>2</v>
      </c>
      <c r="J937">
        <v>2</v>
      </c>
      <c r="L937">
        <v>1</v>
      </c>
      <c r="M937">
        <v>5</v>
      </c>
      <c r="N937">
        <v>2</v>
      </c>
      <c r="O937">
        <v>5</v>
      </c>
      <c r="P937">
        <v>6</v>
      </c>
      <c r="Q937">
        <v>6</v>
      </c>
      <c r="R937">
        <v>5</v>
      </c>
      <c r="S937">
        <v>5</v>
      </c>
      <c r="T937">
        <v>5</v>
      </c>
      <c r="U937">
        <v>6</v>
      </c>
      <c r="V937">
        <v>4</v>
      </c>
      <c r="W937">
        <v>5</v>
      </c>
      <c r="X937">
        <v>5</v>
      </c>
      <c r="Y937">
        <v>2014</v>
      </c>
      <c r="Z937">
        <v>1</v>
      </c>
      <c r="AA937">
        <v>3</v>
      </c>
      <c r="AE937">
        <v>1</v>
      </c>
      <c r="AF937">
        <v>1</v>
      </c>
      <c r="AG937">
        <v>2</v>
      </c>
      <c r="AH937">
        <v>1</v>
      </c>
      <c r="AJ937">
        <v>1</v>
      </c>
      <c r="AO937">
        <v>1</v>
      </c>
      <c r="AP937">
        <v>1</v>
      </c>
      <c r="AT937">
        <v>1</v>
      </c>
      <c r="AV937">
        <v>1</v>
      </c>
      <c r="BA937">
        <v>1</v>
      </c>
      <c r="BB937">
        <v>1</v>
      </c>
      <c r="BE937" t="s">
        <v>66</v>
      </c>
      <c r="BF937">
        <f>VLOOKUP($C937,'TIPI Scoring'!$C$1:$AB$1213,22,FALSE)</f>
        <v>4</v>
      </c>
      <c r="BG937">
        <f>VLOOKUP($C937,'TIPI Scoring'!$C$1:$AB$1213,23,FALSE)</f>
        <v>4</v>
      </c>
      <c r="BH937">
        <f>VLOOKUP($C937,'TIPI Scoring'!$C$1:$AB$1213,24,FALSE)</f>
        <v>5</v>
      </c>
      <c r="BI937">
        <f>VLOOKUP($C937,'TIPI Scoring'!$C$1:$AB$1213,25,FALSE)</f>
        <v>4</v>
      </c>
      <c r="BJ937">
        <f>VLOOKUP($C937,'TIPI Scoring'!$C$1:$AB$1213,26,FALSE)</f>
        <v>4</v>
      </c>
      <c r="BK937" t="s">
        <v>1651</v>
      </c>
      <c r="BL937" t="s">
        <v>1649</v>
      </c>
      <c r="BM937" t="s">
        <v>1651</v>
      </c>
      <c r="BN937" t="s">
        <v>1651</v>
      </c>
      <c r="BO937" t="s">
        <v>1649</v>
      </c>
      <c r="BP937">
        <v>1</v>
      </c>
    </row>
    <row r="938" spans="1:68" x14ac:dyDescent="0.2">
      <c r="A938">
        <v>937</v>
      </c>
      <c r="B938" s="2">
        <v>44099.587337962963</v>
      </c>
      <c r="C938" t="s">
        <v>1174</v>
      </c>
      <c r="D938">
        <v>63</v>
      </c>
      <c r="E938">
        <v>15</v>
      </c>
      <c r="F938">
        <v>1</v>
      </c>
      <c r="G938">
        <v>1</v>
      </c>
      <c r="H938">
        <v>2</v>
      </c>
      <c r="I938">
        <v>0</v>
      </c>
      <c r="J938">
        <v>1</v>
      </c>
      <c r="L938">
        <v>2</v>
      </c>
      <c r="M938">
        <v>27</v>
      </c>
      <c r="N938">
        <v>1</v>
      </c>
      <c r="O938">
        <v>5</v>
      </c>
      <c r="P938">
        <v>5</v>
      </c>
      <c r="Q938">
        <v>4</v>
      </c>
      <c r="R938">
        <v>4</v>
      </c>
      <c r="S938">
        <v>5</v>
      </c>
      <c r="T938">
        <v>4</v>
      </c>
      <c r="U938">
        <v>6</v>
      </c>
      <c r="V938">
        <v>5</v>
      </c>
      <c r="W938">
        <v>6</v>
      </c>
      <c r="X938">
        <v>3</v>
      </c>
      <c r="Y938">
        <v>2014</v>
      </c>
      <c r="Z938">
        <v>3</v>
      </c>
      <c r="AA938">
        <v>7</v>
      </c>
      <c r="AE938">
        <v>2</v>
      </c>
      <c r="AF938">
        <v>2</v>
      </c>
      <c r="AG938">
        <v>2</v>
      </c>
      <c r="AH938">
        <v>2</v>
      </c>
      <c r="AJ938">
        <v>1</v>
      </c>
      <c r="AO938">
        <v>2</v>
      </c>
      <c r="AP938">
        <v>1</v>
      </c>
      <c r="AW938">
        <v>1</v>
      </c>
      <c r="AX938">
        <v>1</v>
      </c>
      <c r="AZ938">
        <v>1</v>
      </c>
      <c r="BE938" t="s">
        <v>63</v>
      </c>
      <c r="BF938">
        <f>VLOOKUP($C938,'TIPI Scoring'!$C$1:$AB$1213,22,FALSE)</f>
        <v>4.5</v>
      </c>
      <c r="BG938">
        <f>VLOOKUP($C938,'TIPI Scoring'!$C$1:$AB$1213,23,FALSE)</f>
        <v>4.5</v>
      </c>
      <c r="BH938">
        <f>VLOOKUP($C938,'TIPI Scoring'!$C$1:$AB$1213,24,FALSE)</f>
        <v>3.5</v>
      </c>
      <c r="BI938">
        <f>VLOOKUP($C938,'TIPI Scoring'!$C$1:$AB$1213,25,FALSE)</f>
        <v>5</v>
      </c>
      <c r="BJ938">
        <f>VLOOKUP($C938,'TIPI Scoring'!$C$1:$AB$1213,26,FALSE)</f>
        <v>5</v>
      </c>
      <c r="BK938" t="s">
        <v>1650</v>
      </c>
      <c r="BL938" t="s">
        <v>1651</v>
      </c>
      <c r="BM938" t="s">
        <v>1649</v>
      </c>
      <c r="BN938" t="s">
        <v>1650</v>
      </c>
      <c r="BO938" t="s">
        <v>1651</v>
      </c>
      <c r="BP938">
        <v>1</v>
      </c>
    </row>
    <row r="939" spans="1:68" x14ac:dyDescent="0.2">
      <c r="A939">
        <v>938</v>
      </c>
      <c r="B939" s="2">
        <v>44099.587418981479</v>
      </c>
      <c r="C939" t="s">
        <v>1175</v>
      </c>
      <c r="D939">
        <v>33</v>
      </c>
      <c r="E939">
        <v>32</v>
      </c>
      <c r="F939">
        <v>1</v>
      </c>
      <c r="G939">
        <v>1</v>
      </c>
      <c r="H939">
        <v>2</v>
      </c>
      <c r="I939">
        <v>1</v>
      </c>
      <c r="J939">
        <v>1</v>
      </c>
      <c r="L939">
        <v>1</v>
      </c>
      <c r="M939">
        <v>8</v>
      </c>
      <c r="N939">
        <v>2</v>
      </c>
      <c r="O939">
        <v>7</v>
      </c>
      <c r="P939">
        <v>2</v>
      </c>
      <c r="Q939">
        <v>7</v>
      </c>
      <c r="R939">
        <v>7</v>
      </c>
      <c r="S939">
        <v>7</v>
      </c>
      <c r="T939">
        <v>6</v>
      </c>
      <c r="U939">
        <v>7</v>
      </c>
      <c r="V939">
        <v>6</v>
      </c>
      <c r="W939">
        <v>6</v>
      </c>
      <c r="X939">
        <v>2</v>
      </c>
      <c r="Y939">
        <v>2019</v>
      </c>
      <c r="Z939">
        <v>1</v>
      </c>
      <c r="AA939">
        <v>10</v>
      </c>
      <c r="AE939">
        <v>1</v>
      </c>
      <c r="AF939">
        <v>1</v>
      </c>
      <c r="AG939">
        <v>1</v>
      </c>
      <c r="AH939">
        <v>3</v>
      </c>
      <c r="AJ939">
        <v>1</v>
      </c>
      <c r="AM939">
        <v>1</v>
      </c>
      <c r="AO939">
        <v>1</v>
      </c>
      <c r="AR939">
        <v>1</v>
      </c>
      <c r="AT939">
        <v>1</v>
      </c>
      <c r="AV939">
        <v>1</v>
      </c>
      <c r="AZ939">
        <v>1</v>
      </c>
      <c r="BC939">
        <v>1</v>
      </c>
      <c r="BE939" t="s">
        <v>58</v>
      </c>
      <c r="BF939">
        <f>VLOOKUP($C939,'TIPI Scoring'!$C$1:$AB$1213,22,FALSE)</f>
        <v>4.5</v>
      </c>
      <c r="BG939">
        <f>VLOOKUP($C939,'TIPI Scoring'!$C$1:$AB$1213,23,FALSE)</f>
        <v>6.5</v>
      </c>
      <c r="BH939">
        <f>VLOOKUP($C939,'TIPI Scoring'!$C$1:$AB$1213,24,FALSE)</f>
        <v>4.5</v>
      </c>
      <c r="BI939">
        <f>VLOOKUP($C939,'TIPI Scoring'!$C$1:$AB$1213,25,FALSE)</f>
        <v>3.5</v>
      </c>
      <c r="BJ939">
        <f>VLOOKUP($C939,'TIPI Scoring'!$C$1:$AB$1213,26,FALSE)</f>
        <v>6.5</v>
      </c>
      <c r="BK939" t="s">
        <v>1650</v>
      </c>
      <c r="BL939" t="s">
        <v>1648</v>
      </c>
      <c r="BM939" t="s">
        <v>1651</v>
      </c>
      <c r="BN939" t="s">
        <v>1651</v>
      </c>
      <c r="BO939" t="s">
        <v>1648</v>
      </c>
      <c r="BP939">
        <v>6</v>
      </c>
    </row>
    <row r="940" spans="1:68" x14ac:dyDescent="0.2">
      <c r="A940">
        <v>939</v>
      </c>
      <c r="B940" s="2">
        <v>44099.587430555555</v>
      </c>
      <c r="C940" t="s">
        <v>1176</v>
      </c>
      <c r="D940">
        <v>40</v>
      </c>
      <c r="E940">
        <v>32</v>
      </c>
      <c r="F940">
        <v>1</v>
      </c>
      <c r="G940">
        <v>1</v>
      </c>
      <c r="H940">
        <v>2</v>
      </c>
      <c r="I940">
        <v>1</v>
      </c>
      <c r="J940">
        <v>1</v>
      </c>
      <c r="L940">
        <v>1</v>
      </c>
      <c r="M940">
        <v>15</v>
      </c>
      <c r="N940">
        <v>1</v>
      </c>
      <c r="O940">
        <v>6</v>
      </c>
      <c r="P940">
        <v>6</v>
      </c>
      <c r="Q940">
        <v>7</v>
      </c>
      <c r="R940">
        <v>7</v>
      </c>
      <c r="S940">
        <v>6</v>
      </c>
      <c r="T940">
        <v>7</v>
      </c>
      <c r="U940">
        <v>7</v>
      </c>
      <c r="V940">
        <v>6</v>
      </c>
      <c r="W940">
        <v>6</v>
      </c>
      <c r="X940">
        <v>7</v>
      </c>
      <c r="Y940">
        <v>2005</v>
      </c>
      <c r="Z940">
        <v>1</v>
      </c>
      <c r="AA940">
        <v>1</v>
      </c>
      <c r="AE940">
        <v>1</v>
      </c>
      <c r="AF940">
        <v>1</v>
      </c>
      <c r="AG940">
        <v>1</v>
      </c>
      <c r="AH940">
        <v>1</v>
      </c>
      <c r="AI940">
        <v>1</v>
      </c>
      <c r="AK940">
        <v>1</v>
      </c>
      <c r="AO940">
        <v>2</v>
      </c>
      <c r="AP940">
        <v>1</v>
      </c>
      <c r="BA940">
        <v>1</v>
      </c>
      <c r="BE940" t="s">
        <v>58</v>
      </c>
      <c r="BF940">
        <f>VLOOKUP($C940,'TIPI Scoring'!$C$1:$AB$1213,22,FALSE)</f>
        <v>3.5</v>
      </c>
      <c r="BG940">
        <f>VLOOKUP($C940,'TIPI Scoring'!$C$1:$AB$1213,23,FALSE)</f>
        <v>4.5</v>
      </c>
      <c r="BH940">
        <f>VLOOKUP($C940,'TIPI Scoring'!$C$1:$AB$1213,24,FALSE)</f>
        <v>4.5</v>
      </c>
      <c r="BI940">
        <f>VLOOKUP($C940,'TIPI Scoring'!$C$1:$AB$1213,25,FALSE)</f>
        <v>3.5</v>
      </c>
      <c r="BJ940">
        <f>VLOOKUP($C940,'TIPI Scoring'!$C$1:$AB$1213,26,FALSE)</f>
        <v>3.5</v>
      </c>
      <c r="BK940" t="s">
        <v>1651</v>
      </c>
      <c r="BL940" t="s">
        <v>1651</v>
      </c>
      <c r="BM940" t="s">
        <v>1651</v>
      </c>
      <c r="BN940" t="s">
        <v>1651</v>
      </c>
      <c r="BO940" t="s">
        <v>1649</v>
      </c>
      <c r="BP940">
        <v>1</v>
      </c>
    </row>
    <row r="941" spans="1:68" x14ac:dyDescent="0.2">
      <c r="A941">
        <v>940</v>
      </c>
      <c r="B941" s="2">
        <v>44099.587847222225</v>
      </c>
      <c r="C941" t="s">
        <v>1177</v>
      </c>
      <c r="D941">
        <v>40</v>
      </c>
      <c r="E941">
        <v>32</v>
      </c>
      <c r="F941">
        <v>1</v>
      </c>
      <c r="G941">
        <v>1</v>
      </c>
      <c r="H941">
        <v>2</v>
      </c>
      <c r="I941">
        <v>2</v>
      </c>
      <c r="J941">
        <v>1</v>
      </c>
      <c r="L941">
        <v>1</v>
      </c>
      <c r="M941">
        <v>0</v>
      </c>
      <c r="N941">
        <v>1</v>
      </c>
      <c r="O941">
        <v>7</v>
      </c>
      <c r="P941">
        <v>7</v>
      </c>
      <c r="Q941">
        <v>7</v>
      </c>
      <c r="R941">
        <v>7</v>
      </c>
      <c r="S941">
        <v>7</v>
      </c>
      <c r="T941">
        <v>6</v>
      </c>
      <c r="U941">
        <v>6</v>
      </c>
      <c r="V941">
        <v>7</v>
      </c>
      <c r="W941">
        <v>5</v>
      </c>
      <c r="X941">
        <v>7</v>
      </c>
      <c r="Y941">
        <v>2013</v>
      </c>
      <c r="Z941">
        <v>1</v>
      </c>
      <c r="AA941">
        <v>1</v>
      </c>
      <c r="AE941">
        <v>1</v>
      </c>
      <c r="AF941">
        <v>1</v>
      </c>
      <c r="AG941">
        <v>1</v>
      </c>
      <c r="AH941">
        <v>1</v>
      </c>
      <c r="AK941">
        <v>1</v>
      </c>
      <c r="AO941">
        <v>5</v>
      </c>
      <c r="AQ941">
        <v>1</v>
      </c>
      <c r="AS941">
        <v>1</v>
      </c>
      <c r="AZ941">
        <v>1</v>
      </c>
      <c r="BE941" t="s">
        <v>58</v>
      </c>
      <c r="BF941">
        <f>VLOOKUP($C941,'TIPI Scoring'!$C$1:$AB$1213,22,FALSE)</f>
        <v>4.5</v>
      </c>
      <c r="BG941">
        <f>VLOOKUP($C941,'TIPI Scoring'!$C$1:$AB$1213,23,FALSE)</f>
        <v>3.5</v>
      </c>
      <c r="BH941">
        <f>VLOOKUP($C941,'TIPI Scoring'!$C$1:$AB$1213,24,FALSE)</f>
        <v>4</v>
      </c>
      <c r="BI941">
        <f>VLOOKUP($C941,'TIPI Scoring'!$C$1:$AB$1213,25,FALSE)</f>
        <v>3</v>
      </c>
      <c r="BJ941">
        <f>VLOOKUP($C941,'TIPI Scoring'!$C$1:$AB$1213,26,FALSE)</f>
        <v>4</v>
      </c>
      <c r="BK941" t="s">
        <v>1650</v>
      </c>
      <c r="BL941" t="s">
        <v>1649</v>
      </c>
      <c r="BM941" t="s">
        <v>1649</v>
      </c>
      <c r="BN941" t="s">
        <v>1649</v>
      </c>
      <c r="BO941" t="s">
        <v>1649</v>
      </c>
      <c r="BP941">
        <v>1</v>
      </c>
    </row>
    <row r="942" spans="1:68" x14ac:dyDescent="0.2">
      <c r="A942">
        <v>941</v>
      </c>
      <c r="B942" s="2">
        <v>44099.588495370372</v>
      </c>
      <c r="C942" t="s">
        <v>1178</v>
      </c>
      <c r="D942">
        <v>40</v>
      </c>
      <c r="E942">
        <v>37</v>
      </c>
      <c r="F942">
        <v>1</v>
      </c>
      <c r="G942">
        <v>1</v>
      </c>
      <c r="H942">
        <v>2</v>
      </c>
      <c r="I942">
        <v>2</v>
      </c>
      <c r="J942">
        <v>1</v>
      </c>
      <c r="L942">
        <v>1</v>
      </c>
      <c r="M942">
        <v>5</v>
      </c>
      <c r="N942">
        <v>2</v>
      </c>
      <c r="O942">
        <v>5</v>
      </c>
      <c r="P942">
        <v>5</v>
      </c>
      <c r="Q942">
        <v>4</v>
      </c>
      <c r="R942">
        <v>5</v>
      </c>
      <c r="S942">
        <v>6</v>
      </c>
      <c r="T942">
        <v>4</v>
      </c>
      <c r="U942">
        <v>4</v>
      </c>
      <c r="V942">
        <v>4</v>
      </c>
      <c r="W942">
        <v>4</v>
      </c>
      <c r="X942">
        <v>4</v>
      </c>
      <c r="Y942">
        <v>2020</v>
      </c>
      <c r="Z942">
        <v>1</v>
      </c>
      <c r="AA942">
        <v>13</v>
      </c>
      <c r="AD942" t="s">
        <v>1179</v>
      </c>
      <c r="AE942">
        <v>2</v>
      </c>
      <c r="AF942">
        <v>1</v>
      </c>
      <c r="AG942">
        <v>1</v>
      </c>
      <c r="AH942">
        <v>2</v>
      </c>
      <c r="AM942">
        <v>1</v>
      </c>
      <c r="AO942">
        <v>4</v>
      </c>
      <c r="AR942">
        <v>1</v>
      </c>
      <c r="AZ942">
        <v>1</v>
      </c>
      <c r="BA942">
        <v>1</v>
      </c>
      <c r="BE942" t="s">
        <v>66</v>
      </c>
      <c r="BF942">
        <f>VLOOKUP($C942,'TIPI Scoring'!$C$1:$AB$1213,22,FALSE)</f>
        <v>4.5</v>
      </c>
      <c r="BG942">
        <f>VLOOKUP($C942,'TIPI Scoring'!$C$1:$AB$1213,23,FALSE)</f>
        <v>3.5</v>
      </c>
      <c r="BH942">
        <f>VLOOKUP($C942,'TIPI Scoring'!$C$1:$AB$1213,24,FALSE)</f>
        <v>4</v>
      </c>
      <c r="BI942">
        <f>VLOOKUP($C942,'TIPI Scoring'!$C$1:$AB$1213,25,FALSE)</f>
        <v>3.5</v>
      </c>
      <c r="BJ942">
        <f>VLOOKUP($C942,'TIPI Scoring'!$C$1:$AB$1213,26,FALSE)</f>
        <v>5</v>
      </c>
      <c r="BK942" t="s">
        <v>1650</v>
      </c>
      <c r="BL942" t="s">
        <v>1649</v>
      </c>
      <c r="BM942" t="s">
        <v>1649</v>
      </c>
      <c r="BN942" t="s">
        <v>1651</v>
      </c>
      <c r="BO942" t="s">
        <v>1651</v>
      </c>
      <c r="BP942">
        <v>7</v>
      </c>
    </row>
    <row r="943" spans="1:68" x14ac:dyDescent="0.2">
      <c r="A943">
        <v>942</v>
      </c>
      <c r="B943" s="2">
        <v>44099.588564814818</v>
      </c>
      <c r="C943" t="s">
        <v>1180</v>
      </c>
      <c r="D943">
        <v>32</v>
      </c>
      <c r="E943">
        <v>13</v>
      </c>
      <c r="F943">
        <v>1</v>
      </c>
      <c r="G943">
        <v>1</v>
      </c>
      <c r="H943">
        <v>1</v>
      </c>
      <c r="I943">
        <v>0</v>
      </c>
      <c r="J943">
        <v>1</v>
      </c>
      <c r="L943">
        <v>1</v>
      </c>
      <c r="M943">
        <v>5</v>
      </c>
      <c r="N943">
        <v>2</v>
      </c>
      <c r="O943">
        <v>1</v>
      </c>
      <c r="P943">
        <v>1</v>
      </c>
      <c r="Q943">
        <v>5</v>
      </c>
      <c r="R943">
        <v>2</v>
      </c>
      <c r="S943">
        <v>1</v>
      </c>
      <c r="T943">
        <v>5</v>
      </c>
      <c r="U943">
        <v>5</v>
      </c>
      <c r="V943">
        <v>1</v>
      </c>
      <c r="W943">
        <v>5</v>
      </c>
      <c r="X943">
        <v>1</v>
      </c>
      <c r="Y943">
        <v>2015</v>
      </c>
      <c r="Z943">
        <v>1</v>
      </c>
      <c r="AA943">
        <v>10</v>
      </c>
      <c r="AE943">
        <v>2</v>
      </c>
      <c r="AF943">
        <v>2</v>
      </c>
      <c r="AG943">
        <v>2</v>
      </c>
      <c r="AH943">
        <v>2</v>
      </c>
      <c r="AM943">
        <v>1</v>
      </c>
      <c r="AO943">
        <v>1</v>
      </c>
      <c r="AP943">
        <v>1</v>
      </c>
      <c r="AS943">
        <v>1</v>
      </c>
      <c r="AX943">
        <v>1</v>
      </c>
      <c r="BA943">
        <v>1</v>
      </c>
      <c r="BE943" t="s">
        <v>63</v>
      </c>
      <c r="BF943">
        <f>VLOOKUP($C943,'TIPI Scoring'!$C$1:$AB$1213,22,FALSE)</f>
        <v>2</v>
      </c>
      <c r="BG943">
        <f>VLOOKUP($C943,'TIPI Scoring'!$C$1:$AB$1213,23,FALSE)</f>
        <v>6</v>
      </c>
      <c r="BH943">
        <f>VLOOKUP($C943,'TIPI Scoring'!$C$1:$AB$1213,24,FALSE)</f>
        <v>6</v>
      </c>
      <c r="BI943">
        <f>VLOOKUP($C943,'TIPI Scoring'!$C$1:$AB$1213,25,FALSE)</f>
        <v>5.5</v>
      </c>
      <c r="BJ943">
        <f>VLOOKUP($C943,'TIPI Scoring'!$C$1:$AB$1213,26,FALSE)</f>
        <v>4</v>
      </c>
      <c r="BK943" t="s">
        <v>1649</v>
      </c>
      <c r="BL943" t="s">
        <v>1650</v>
      </c>
      <c r="BM943" t="s">
        <v>1650</v>
      </c>
      <c r="BN943" t="s">
        <v>1650</v>
      </c>
      <c r="BO943" t="s">
        <v>1649</v>
      </c>
      <c r="BP943">
        <v>2</v>
      </c>
    </row>
    <row r="944" spans="1:68" x14ac:dyDescent="0.2">
      <c r="A944">
        <v>943</v>
      </c>
      <c r="B944" s="2">
        <v>44099.58898148148</v>
      </c>
      <c r="C944" t="s">
        <v>1181</v>
      </c>
      <c r="D944">
        <v>40</v>
      </c>
      <c r="E944">
        <v>47</v>
      </c>
      <c r="F944">
        <v>2</v>
      </c>
      <c r="G944">
        <v>1</v>
      </c>
      <c r="H944">
        <v>1</v>
      </c>
      <c r="I944">
        <v>1</v>
      </c>
      <c r="J944">
        <v>1</v>
      </c>
      <c r="L944">
        <v>1</v>
      </c>
      <c r="M944">
        <v>5</v>
      </c>
      <c r="N944">
        <v>2</v>
      </c>
      <c r="O944">
        <v>6</v>
      </c>
      <c r="P944">
        <v>6</v>
      </c>
      <c r="Q944">
        <v>7</v>
      </c>
      <c r="R944">
        <v>7</v>
      </c>
      <c r="S944">
        <v>7</v>
      </c>
      <c r="T944">
        <v>6</v>
      </c>
      <c r="U944">
        <v>6</v>
      </c>
      <c r="V944">
        <v>7</v>
      </c>
      <c r="W944">
        <v>6</v>
      </c>
      <c r="X944">
        <v>6</v>
      </c>
      <c r="Y944">
        <v>2017</v>
      </c>
      <c r="Z944">
        <v>1</v>
      </c>
      <c r="AA944">
        <v>2</v>
      </c>
      <c r="AE944">
        <v>2</v>
      </c>
      <c r="AF944">
        <v>2</v>
      </c>
      <c r="AG944">
        <v>2</v>
      </c>
      <c r="AH944">
        <v>2</v>
      </c>
      <c r="AI944">
        <v>1</v>
      </c>
      <c r="AO944">
        <v>1</v>
      </c>
      <c r="AP944">
        <v>1</v>
      </c>
      <c r="AQ944">
        <v>1</v>
      </c>
      <c r="AV944">
        <v>1</v>
      </c>
      <c r="AZ944">
        <v>1</v>
      </c>
      <c r="BE944" t="s">
        <v>66</v>
      </c>
      <c r="BF944">
        <f>VLOOKUP($C944,'TIPI Scoring'!$C$1:$AB$1213,22,FALSE)</f>
        <v>4</v>
      </c>
      <c r="BG944">
        <f>VLOOKUP($C944,'TIPI Scoring'!$C$1:$AB$1213,23,FALSE)</f>
        <v>4</v>
      </c>
      <c r="BH944">
        <f>VLOOKUP($C944,'TIPI Scoring'!$C$1:$AB$1213,24,FALSE)</f>
        <v>4</v>
      </c>
      <c r="BI944">
        <f>VLOOKUP($C944,'TIPI Scoring'!$C$1:$AB$1213,25,FALSE)</f>
        <v>3.5</v>
      </c>
      <c r="BJ944">
        <f>VLOOKUP($C944,'TIPI Scoring'!$C$1:$AB$1213,26,FALSE)</f>
        <v>4.5</v>
      </c>
      <c r="BK944" t="s">
        <v>1651</v>
      </c>
      <c r="BL944" t="s">
        <v>1649</v>
      </c>
      <c r="BM944" t="s">
        <v>1649</v>
      </c>
      <c r="BN944" t="s">
        <v>1651</v>
      </c>
      <c r="BO944" t="s">
        <v>1651</v>
      </c>
      <c r="BP944">
        <v>1</v>
      </c>
    </row>
    <row r="945" spans="1:68" x14ac:dyDescent="0.2">
      <c r="A945">
        <v>944</v>
      </c>
      <c r="B945" s="2">
        <v>44099.588993055557</v>
      </c>
      <c r="C945" t="s">
        <v>1182</v>
      </c>
      <c r="D945">
        <v>36</v>
      </c>
      <c r="E945">
        <v>21</v>
      </c>
      <c r="F945">
        <v>1</v>
      </c>
      <c r="G945">
        <v>1</v>
      </c>
      <c r="H945">
        <v>1</v>
      </c>
      <c r="I945">
        <v>0</v>
      </c>
      <c r="J945">
        <v>1</v>
      </c>
      <c r="L945">
        <v>1</v>
      </c>
      <c r="M945">
        <v>3</v>
      </c>
      <c r="N945">
        <v>2</v>
      </c>
      <c r="O945">
        <v>5</v>
      </c>
      <c r="P945">
        <v>1</v>
      </c>
      <c r="Q945">
        <v>5</v>
      </c>
      <c r="R945">
        <v>2</v>
      </c>
      <c r="S945">
        <v>6</v>
      </c>
      <c r="T945">
        <v>4</v>
      </c>
      <c r="U945">
        <v>3</v>
      </c>
      <c r="V945">
        <v>3</v>
      </c>
      <c r="W945">
        <v>5</v>
      </c>
      <c r="X945">
        <v>2</v>
      </c>
      <c r="Y945">
        <v>2017</v>
      </c>
      <c r="Z945">
        <v>1</v>
      </c>
      <c r="AA945">
        <v>9</v>
      </c>
      <c r="AE945">
        <v>2</v>
      </c>
      <c r="AF945">
        <v>2</v>
      </c>
      <c r="AG945">
        <v>2</v>
      </c>
      <c r="AH945">
        <v>2</v>
      </c>
      <c r="AI945">
        <v>1</v>
      </c>
      <c r="AO945">
        <v>1</v>
      </c>
      <c r="AP945">
        <v>1</v>
      </c>
      <c r="AT945">
        <v>1</v>
      </c>
      <c r="AV945">
        <v>1</v>
      </c>
      <c r="BA945">
        <v>1</v>
      </c>
      <c r="BC945">
        <v>1</v>
      </c>
      <c r="BE945" t="s">
        <v>58</v>
      </c>
      <c r="BF945">
        <f>VLOOKUP($C945,'TIPI Scoring'!$C$1:$AB$1213,22,FALSE)</f>
        <v>4.5</v>
      </c>
      <c r="BG945">
        <f>VLOOKUP($C945,'TIPI Scoring'!$C$1:$AB$1213,23,FALSE)</f>
        <v>5</v>
      </c>
      <c r="BH945">
        <f>VLOOKUP($C945,'TIPI Scoring'!$C$1:$AB$1213,24,FALSE)</f>
        <v>5</v>
      </c>
      <c r="BI945">
        <f>VLOOKUP($C945,'TIPI Scoring'!$C$1:$AB$1213,25,FALSE)</f>
        <v>5.5</v>
      </c>
      <c r="BJ945">
        <f>VLOOKUP($C945,'TIPI Scoring'!$C$1:$AB$1213,26,FALSE)</f>
        <v>6</v>
      </c>
      <c r="BK945" t="s">
        <v>1650</v>
      </c>
      <c r="BL945" t="s">
        <v>1651</v>
      </c>
      <c r="BM945" t="s">
        <v>1651</v>
      </c>
      <c r="BN945" t="s">
        <v>1650</v>
      </c>
      <c r="BO945" t="s">
        <v>1650</v>
      </c>
      <c r="BP945">
        <v>3</v>
      </c>
    </row>
    <row r="946" spans="1:68" x14ac:dyDescent="0.2">
      <c r="A946">
        <v>945</v>
      </c>
      <c r="B946" s="2">
        <v>44099.589131944442</v>
      </c>
      <c r="C946" t="s">
        <v>1183</v>
      </c>
      <c r="D946">
        <v>59</v>
      </c>
      <c r="E946">
        <v>35</v>
      </c>
      <c r="F946">
        <v>1</v>
      </c>
      <c r="G946">
        <v>1</v>
      </c>
      <c r="H946">
        <v>2</v>
      </c>
      <c r="I946">
        <v>0</v>
      </c>
      <c r="J946">
        <v>1</v>
      </c>
      <c r="L946">
        <v>2</v>
      </c>
      <c r="M946">
        <v>3</v>
      </c>
      <c r="N946">
        <v>1</v>
      </c>
      <c r="O946">
        <v>4</v>
      </c>
      <c r="P946">
        <v>3</v>
      </c>
      <c r="Q946">
        <v>6</v>
      </c>
      <c r="R946">
        <v>3</v>
      </c>
      <c r="S946">
        <v>5</v>
      </c>
      <c r="T946">
        <v>6</v>
      </c>
      <c r="U946">
        <v>7</v>
      </c>
      <c r="V946">
        <v>1</v>
      </c>
      <c r="W946">
        <v>6</v>
      </c>
      <c r="X946">
        <v>3</v>
      </c>
      <c r="Y946">
        <v>2017</v>
      </c>
      <c r="Z946">
        <v>2</v>
      </c>
      <c r="AA946">
        <v>12</v>
      </c>
      <c r="AC946" t="s">
        <v>958</v>
      </c>
      <c r="AE946">
        <v>2</v>
      </c>
      <c r="AF946">
        <v>1</v>
      </c>
      <c r="AG946">
        <v>2</v>
      </c>
      <c r="AH946">
        <v>2</v>
      </c>
      <c r="AJ946">
        <v>1</v>
      </c>
      <c r="AO946">
        <v>5</v>
      </c>
      <c r="AP946">
        <v>1</v>
      </c>
      <c r="AT946">
        <v>1</v>
      </c>
      <c r="AV946">
        <v>1</v>
      </c>
      <c r="AZ946">
        <v>1</v>
      </c>
      <c r="BE946" t="s">
        <v>63</v>
      </c>
      <c r="BF946">
        <f>VLOOKUP($C946,'TIPI Scoring'!$C$1:$AB$1213,22,FALSE)</f>
        <v>3</v>
      </c>
      <c r="BG946">
        <f>VLOOKUP($C946,'TIPI Scoring'!$C$1:$AB$1213,23,FALSE)</f>
        <v>6</v>
      </c>
      <c r="BH946">
        <f>VLOOKUP($C946,'TIPI Scoring'!$C$1:$AB$1213,24,FALSE)</f>
        <v>6.5</v>
      </c>
      <c r="BI946">
        <f>VLOOKUP($C946,'TIPI Scoring'!$C$1:$AB$1213,25,FALSE)</f>
        <v>5.5</v>
      </c>
      <c r="BJ946">
        <f>VLOOKUP($C946,'TIPI Scoring'!$C$1:$AB$1213,26,FALSE)</f>
        <v>5</v>
      </c>
      <c r="BK946" t="s">
        <v>1651</v>
      </c>
      <c r="BL946" t="s">
        <v>1650</v>
      </c>
      <c r="BM946" t="s">
        <v>1650</v>
      </c>
      <c r="BN946" t="s">
        <v>1650</v>
      </c>
      <c r="BO946" t="s">
        <v>1651</v>
      </c>
      <c r="BP946">
        <v>2</v>
      </c>
    </row>
    <row r="947" spans="1:68" x14ac:dyDescent="0.2">
      <c r="A947">
        <v>946</v>
      </c>
      <c r="B947" s="2">
        <v>44099.589317129627</v>
      </c>
      <c r="C947" t="s">
        <v>1184</v>
      </c>
      <c r="D947">
        <v>39</v>
      </c>
      <c r="E947">
        <v>41</v>
      </c>
      <c r="F947">
        <v>1</v>
      </c>
      <c r="G947">
        <v>1</v>
      </c>
      <c r="H947">
        <v>2</v>
      </c>
      <c r="I947">
        <v>2</v>
      </c>
      <c r="J947">
        <v>3</v>
      </c>
      <c r="L947">
        <v>2</v>
      </c>
      <c r="M947">
        <v>11</v>
      </c>
      <c r="N947">
        <v>2</v>
      </c>
      <c r="O947">
        <v>5</v>
      </c>
      <c r="P947">
        <v>6</v>
      </c>
      <c r="Q947">
        <v>3</v>
      </c>
      <c r="R947">
        <v>6</v>
      </c>
      <c r="S947">
        <v>3</v>
      </c>
      <c r="T947">
        <v>2</v>
      </c>
      <c r="U947">
        <v>7</v>
      </c>
      <c r="V947">
        <v>2</v>
      </c>
      <c r="W947">
        <v>4</v>
      </c>
      <c r="X947">
        <v>2</v>
      </c>
      <c r="Y947">
        <v>2009</v>
      </c>
      <c r="Z947">
        <v>2</v>
      </c>
      <c r="AA947">
        <v>11</v>
      </c>
      <c r="AB947" t="s">
        <v>1185</v>
      </c>
      <c r="AE947">
        <v>2</v>
      </c>
      <c r="AF947">
        <v>3</v>
      </c>
      <c r="AG947">
        <v>2</v>
      </c>
      <c r="AH947">
        <v>2</v>
      </c>
      <c r="AI947">
        <v>1</v>
      </c>
      <c r="AO947">
        <v>2</v>
      </c>
      <c r="AP947">
        <v>1</v>
      </c>
      <c r="AR947">
        <v>1</v>
      </c>
      <c r="AV947">
        <v>1</v>
      </c>
      <c r="AZ947">
        <v>1</v>
      </c>
      <c r="BE947" t="s">
        <v>63</v>
      </c>
      <c r="BF947">
        <f>VLOOKUP($C947,'TIPI Scoring'!$C$1:$AB$1213,22,FALSE)</f>
        <v>5.5</v>
      </c>
      <c r="BG947">
        <f>VLOOKUP($C947,'TIPI Scoring'!$C$1:$AB$1213,23,FALSE)</f>
        <v>4.5</v>
      </c>
      <c r="BH947">
        <f>VLOOKUP($C947,'TIPI Scoring'!$C$1:$AB$1213,24,FALSE)</f>
        <v>4.5</v>
      </c>
      <c r="BI947">
        <f>VLOOKUP($C947,'TIPI Scoring'!$C$1:$AB$1213,25,FALSE)</f>
        <v>3</v>
      </c>
      <c r="BJ947">
        <f>VLOOKUP($C947,'TIPI Scoring'!$C$1:$AB$1213,26,FALSE)</f>
        <v>4.5</v>
      </c>
      <c r="BK947" t="s">
        <v>1650</v>
      </c>
      <c r="BL947" t="s">
        <v>1651</v>
      </c>
      <c r="BM947" t="s">
        <v>1651</v>
      </c>
      <c r="BN947" t="s">
        <v>1649</v>
      </c>
      <c r="BO947" t="s">
        <v>1651</v>
      </c>
      <c r="BP947">
        <v>7</v>
      </c>
    </row>
    <row r="948" spans="1:68" x14ac:dyDescent="0.2">
      <c r="A948">
        <v>947</v>
      </c>
      <c r="B948" s="2">
        <v>44099.589872685188</v>
      </c>
      <c r="C948" t="s">
        <v>1186</v>
      </c>
      <c r="D948">
        <v>40</v>
      </c>
      <c r="E948">
        <v>35</v>
      </c>
      <c r="F948">
        <v>1</v>
      </c>
      <c r="G948">
        <v>1</v>
      </c>
      <c r="H948">
        <v>2</v>
      </c>
      <c r="I948">
        <v>2</v>
      </c>
      <c r="J948">
        <v>1</v>
      </c>
      <c r="L948">
        <v>1</v>
      </c>
      <c r="M948">
        <v>0</v>
      </c>
      <c r="N948">
        <v>1</v>
      </c>
      <c r="O948">
        <v>6</v>
      </c>
      <c r="P948">
        <v>1</v>
      </c>
      <c r="Q948">
        <v>7</v>
      </c>
      <c r="R948">
        <v>6</v>
      </c>
      <c r="S948">
        <v>7</v>
      </c>
      <c r="T948">
        <v>7</v>
      </c>
      <c r="U948">
        <v>7</v>
      </c>
      <c r="V948">
        <v>5</v>
      </c>
      <c r="W948">
        <v>6</v>
      </c>
      <c r="X948">
        <v>3</v>
      </c>
      <c r="Y948">
        <v>2010</v>
      </c>
      <c r="Z948">
        <v>1</v>
      </c>
      <c r="AA948">
        <v>4</v>
      </c>
      <c r="AE948">
        <v>1</v>
      </c>
      <c r="AF948">
        <v>1</v>
      </c>
      <c r="AG948">
        <v>2</v>
      </c>
      <c r="AH948">
        <v>1</v>
      </c>
      <c r="AK948">
        <v>1</v>
      </c>
      <c r="AL948">
        <v>1</v>
      </c>
      <c r="AO948">
        <v>2</v>
      </c>
      <c r="AP948">
        <v>1</v>
      </c>
      <c r="AR948">
        <v>1</v>
      </c>
      <c r="AS948">
        <v>1</v>
      </c>
      <c r="BA948">
        <v>1</v>
      </c>
      <c r="BE948" t="s">
        <v>63</v>
      </c>
      <c r="BF948">
        <f>VLOOKUP($C948,'TIPI Scoring'!$C$1:$AB$1213,22,FALSE)</f>
        <v>3.5</v>
      </c>
      <c r="BG948">
        <f>VLOOKUP($C948,'TIPI Scoring'!$C$1:$AB$1213,23,FALSE)</f>
        <v>7</v>
      </c>
      <c r="BH948">
        <f>VLOOKUP($C948,'TIPI Scoring'!$C$1:$AB$1213,24,FALSE)</f>
        <v>5</v>
      </c>
      <c r="BI948">
        <f>VLOOKUP($C948,'TIPI Scoring'!$C$1:$AB$1213,25,FALSE)</f>
        <v>4</v>
      </c>
      <c r="BJ948">
        <f>VLOOKUP($C948,'TIPI Scoring'!$C$1:$AB$1213,26,FALSE)</f>
        <v>6</v>
      </c>
      <c r="BK948" t="s">
        <v>1651</v>
      </c>
      <c r="BL948" t="s">
        <v>1648</v>
      </c>
      <c r="BM948" t="s">
        <v>1651</v>
      </c>
      <c r="BN948" t="s">
        <v>1651</v>
      </c>
      <c r="BO948" t="s">
        <v>1650</v>
      </c>
      <c r="BP948">
        <v>6</v>
      </c>
    </row>
    <row r="949" spans="1:68" x14ac:dyDescent="0.2">
      <c r="A949">
        <v>948</v>
      </c>
      <c r="B949" s="2">
        <v>44099.590949074074</v>
      </c>
      <c r="C949" t="s">
        <v>1187</v>
      </c>
      <c r="D949">
        <v>42</v>
      </c>
      <c r="E949">
        <v>47</v>
      </c>
      <c r="F949">
        <v>1</v>
      </c>
      <c r="G949">
        <v>1</v>
      </c>
      <c r="H949">
        <v>2</v>
      </c>
      <c r="I949">
        <v>3</v>
      </c>
      <c r="J949">
        <v>1</v>
      </c>
      <c r="L949">
        <v>2</v>
      </c>
      <c r="M949">
        <v>5</v>
      </c>
      <c r="N949">
        <v>2</v>
      </c>
      <c r="O949">
        <v>5</v>
      </c>
      <c r="P949">
        <v>3</v>
      </c>
      <c r="Q949">
        <v>6</v>
      </c>
      <c r="R949">
        <v>5</v>
      </c>
      <c r="S949">
        <v>7</v>
      </c>
      <c r="T949">
        <v>1</v>
      </c>
      <c r="U949">
        <v>7</v>
      </c>
      <c r="V949">
        <v>3</v>
      </c>
      <c r="W949">
        <v>5</v>
      </c>
      <c r="X949">
        <v>1</v>
      </c>
      <c r="Y949">
        <v>2020</v>
      </c>
      <c r="Z949">
        <v>4</v>
      </c>
      <c r="AA949">
        <v>11</v>
      </c>
      <c r="AB949" t="s">
        <v>1188</v>
      </c>
      <c r="AE949">
        <v>2</v>
      </c>
      <c r="AF949">
        <v>2</v>
      </c>
      <c r="AG949">
        <v>2</v>
      </c>
      <c r="AH949">
        <v>2</v>
      </c>
      <c r="AJ949">
        <v>1</v>
      </c>
      <c r="AO949">
        <v>5</v>
      </c>
      <c r="AP949">
        <v>1</v>
      </c>
      <c r="AR949">
        <v>1</v>
      </c>
      <c r="AV949">
        <v>1</v>
      </c>
      <c r="BD949">
        <v>1</v>
      </c>
      <c r="BE949" t="s">
        <v>66</v>
      </c>
      <c r="BF949">
        <f>VLOOKUP($C949,'TIPI Scoring'!$C$1:$AB$1213,22,FALSE)</f>
        <v>6</v>
      </c>
      <c r="BG949">
        <f>VLOOKUP($C949,'TIPI Scoring'!$C$1:$AB$1213,23,FALSE)</f>
        <v>6</v>
      </c>
      <c r="BH949">
        <f>VLOOKUP($C949,'TIPI Scoring'!$C$1:$AB$1213,24,FALSE)</f>
        <v>5.5</v>
      </c>
      <c r="BI949">
        <f>VLOOKUP($C949,'TIPI Scoring'!$C$1:$AB$1213,25,FALSE)</f>
        <v>4</v>
      </c>
      <c r="BJ949">
        <f>VLOOKUP($C949,'TIPI Scoring'!$C$1:$AB$1213,26,FALSE)</f>
        <v>7</v>
      </c>
      <c r="BK949" t="s">
        <v>1648</v>
      </c>
      <c r="BL949" t="s">
        <v>1650</v>
      </c>
      <c r="BM949" t="s">
        <v>1650</v>
      </c>
      <c r="BN949" t="s">
        <v>1651</v>
      </c>
      <c r="BO949" t="s">
        <v>1648</v>
      </c>
      <c r="BP949">
        <v>6</v>
      </c>
    </row>
    <row r="950" spans="1:68" x14ac:dyDescent="0.2">
      <c r="A950">
        <v>949</v>
      </c>
      <c r="B950" s="2">
        <v>44099.59207175926</v>
      </c>
      <c r="C950" t="s">
        <v>1189</v>
      </c>
      <c r="D950">
        <v>54</v>
      </c>
      <c r="E950">
        <v>35</v>
      </c>
      <c r="F950">
        <v>1</v>
      </c>
      <c r="G950">
        <v>1</v>
      </c>
      <c r="H950">
        <v>3</v>
      </c>
      <c r="I950">
        <v>0</v>
      </c>
      <c r="J950">
        <v>5</v>
      </c>
      <c r="K950" t="s">
        <v>688</v>
      </c>
      <c r="L950">
        <v>2</v>
      </c>
      <c r="M950">
        <v>2</v>
      </c>
      <c r="N950">
        <v>2</v>
      </c>
      <c r="O950">
        <v>1</v>
      </c>
      <c r="P950">
        <v>4</v>
      </c>
      <c r="Q950">
        <v>5</v>
      </c>
      <c r="R950">
        <v>7</v>
      </c>
      <c r="S950">
        <v>1</v>
      </c>
      <c r="T950">
        <v>7</v>
      </c>
      <c r="U950">
        <v>6</v>
      </c>
      <c r="V950">
        <v>6</v>
      </c>
      <c r="W950">
        <v>1</v>
      </c>
      <c r="X950">
        <v>7</v>
      </c>
      <c r="Y950">
        <v>2018</v>
      </c>
      <c r="Z950">
        <v>2</v>
      </c>
      <c r="AA950">
        <v>7</v>
      </c>
      <c r="AE950">
        <v>2</v>
      </c>
      <c r="AF950">
        <v>2</v>
      </c>
      <c r="AG950">
        <v>2</v>
      </c>
      <c r="AH950">
        <v>2</v>
      </c>
      <c r="AN950">
        <v>1</v>
      </c>
      <c r="AO950">
        <v>3</v>
      </c>
      <c r="AP950">
        <v>1</v>
      </c>
      <c r="AR950">
        <v>1</v>
      </c>
      <c r="AX950">
        <v>1</v>
      </c>
      <c r="BD950">
        <v>1</v>
      </c>
      <c r="BE950" t="s">
        <v>63</v>
      </c>
      <c r="BF950">
        <f>VLOOKUP($C950,'TIPI Scoring'!$C$1:$AB$1213,22,FALSE)</f>
        <v>1</v>
      </c>
      <c r="BG950">
        <f>VLOOKUP($C950,'TIPI Scoring'!$C$1:$AB$1213,23,FALSE)</f>
        <v>5</v>
      </c>
      <c r="BH950">
        <f>VLOOKUP($C950,'TIPI Scoring'!$C$1:$AB$1213,24,FALSE)</f>
        <v>3.5</v>
      </c>
      <c r="BI950">
        <f>VLOOKUP($C950,'TIPI Scoring'!$C$1:$AB$1213,25,FALSE)</f>
        <v>1</v>
      </c>
      <c r="BJ950">
        <f>VLOOKUP($C950,'TIPI Scoring'!$C$1:$AB$1213,26,FALSE)</f>
        <v>1</v>
      </c>
      <c r="BK950" t="s">
        <v>1649</v>
      </c>
      <c r="BL950" t="s">
        <v>1651</v>
      </c>
      <c r="BM950" t="s">
        <v>1649</v>
      </c>
      <c r="BN950" t="s">
        <v>1649</v>
      </c>
      <c r="BO950" t="s">
        <v>1649</v>
      </c>
      <c r="BP950">
        <v>5</v>
      </c>
    </row>
    <row r="951" spans="1:68" x14ac:dyDescent="0.2">
      <c r="A951">
        <v>950</v>
      </c>
      <c r="B951" s="2">
        <v>44099.592465277776</v>
      </c>
      <c r="C951" t="s">
        <v>1190</v>
      </c>
      <c r="D951">
        <v>40</v>
      </c>
      <c r="E951">
        <v>5</v>
      </c>
      <c r="F951">
        <v>1</v>
      </c>
      <c r="G951">
        <v>1</v>
      </c>
      <c r="H951">
        <v>2</v>
      </c>
      <c r="I951">
        <v>2</v>
      </c>
      <c r="J951">
        <v>1</v>
      </c>
      <c r="L951">
        <v>1</v>
      </c>
      <c r="M951">
        <v>10</v>
      </c>
      <c r="N951">
        <v>1</v>
      </c>
      <c r="O951">
        <v>7</v>
      </c>
      <c r="P951">
        <v>6</v>
      </c>
      <c r="Q951">
        <v>6</v>
      </c>
      <c r="R951">
        <v>7</v>
      </c>
      <c r="S951">
        <v>6</v>
      </c>
      <c r="T951">
        <v>7</v>
      </c>
      <c r="U951">
        <v>6</v>
      </c>
      <c r="V951">
        <v>6</v>
      </c>
      <c r="W951">
        <v>6</v>
      </c>
      <c r="X951">
        <v>5</v>
      </c>
      <c r="Y951">
        <v>2016</v>
      </c>
      <c r="Z951">
        <v>1</v>
      </c>
      <c r="AA951">
        <v>1</v>
      </c>
      <c r="AE951">
        <v>1</v>
      </c>
      <c r="AF951">
        <v>1</v>
      </c>
      <c r="AG951">
        <v>1</v>
      </c>
      <c r="AH951">
        <v>1</v>
      </c>
      <c r="AJ951">
        <v>1</v>
      </c>
      <c r="AM951">
        <v>1</v>
      </c>
      <c r="AO951">
        <v>4</v>
      </c>
      <c r="AR951">
        <v>1</v>
      </c>
      <c r="AT951">
        <v>1</v>
      </c>
      <c r="BA951">
        <v>1</v>
      </c>
      <c r="BB951">
        <v>1</v>
      </c>
      <c r="BE951" t="s">
        <v>66</v>
      </c>
      <c r="BF951">
        <f>VLOOKUP($C951,'TIPI Scoring'!$C$1:$AB$1213,22,FALSE)</f>
        <v>4</v>
      </c>
      <c r="BG951">
        <f>VLOOKUP($C951,'TIPI Scoring'!$C$1:$AB$1213,23,FALSE)</f>
        <v>4</v>
      </c>
      <c r="BH951">
        <f>VLOOKUP($C951,'TIPI Scoring'!$C$1:$AB$1213,24,FALSE)</f>
        <v>4</v>
      </c>
      <c r="BI951">
        <f>VLOOKUP($C951,'TIPI Scoring'!$C$1:$AB$1213,25,FALSE)</f>
        <v>3.5</v>
      </c>
      <c r="BJ951">
        <f>VLOOKUP($C951,'TIPI Scoring'!$C$1:$AB$1213,26,FALSE)</f>
        <v>4.5</v>
      </c>
      <c r="BK951" t="s">
        <v>1651</v>
      </c>
      <c r="BL951" t="s">
        <v>1649</v>
      </c>
      <c r="BM951" t="s">
        <v>1649</v>
      </c>
      <c r="BN951" t="s">
        <v>1651</v>
      </c>
      <c r="BO951" t="s">
        <v>1651</v>
      </c>
      <c r="BP951">
        <v>1</v>
      </c>
    </row>
    <row r="952" spans="1:68" x14ac:dyDescent="0.2">
      <c r="A952">
        <v>951</v>
      </c>
      <c r="B952" s="2">
        <v>44099.593252314815</v>
      </c>
      <c r="C952" t="s">
        <v>1191</v>
      </c>
      <c r="D952">
        <v>35</v>
      </c>
      <c r="E952">
        <v>29</v>
      </c>
      <c r="F952">
        <v>1</v>
      </c>
      <c r="G952">
        <v>1</v>
      </c>
      <c r="H952">
        <v>2</v>
      </c>
      <c r="I952">
        <v>3</v>
      </c>
      <c r="J952">
        <v>1</v>
      </c>
      <c r="L952">
        <v>1</v>
      </c>
      <c r="M952">
        <v>3</v>
      </c>
      <c r="N952">
        <v>2</v>
      </c>
      <c r="O952">
        <v>7</v>
      </c>
      <c r="P952">
        <v>2</v>
      </c>
      <c r="Q952">
        <v>7</v>
      </c>
      <c r="R952">
        <v>6</v>
      </c>
      <c r="S952">
        <v>6</v>
      </c>
      <c r="T952">
        <v>1</v>
      </c>
      <c r="U952">
        <v>5</v>
      </c>
      <c r="V952">
        <v>5</v>
      </c>
      <c r="W952">
        <v>2</v>
      </c>
      <c r="X952">
        <v>1</v>
      </c>
      <c r="Y952">
        <v>2020</v>
      </c>
      <c r="Z952">
        <v>3</v>
      </c>
      <c r="AA952">
        <v>13</v>
      </c>
      <c r="AD952" t="s">
        <v>80</v>
      </c>
      <c r="AE952">
        <v>2</v>
      </c>
      <c r="AF952">
        <v>2</v>
      </c>
      <c r="AG952">
        <v>2</v>
      </c>
      <c r="AH952">
        <v>2</v>
      </c>
      <c r="AI952">
        <v>1</v>
      </c>
      <c r="AO952">
        <v>3</v>
      </c>
      <c r="AP952">
        <v>1</v>
      </c>
      <c r="AU952">
        <v>1</v>
      </c>
      <c r="AV952">
        <v>1</v>
      </c>
      <c r="BA952">
        <v>1</v>
      </c>
      <c r="BE952" t="s">
        <v>58</v>
      </c>
      <c r="BF952">
        <f>VLOOKUP($C952,'TIPI Scoring'!$C$1:$AB$1213,22,FALSE)</f>
        <v>7</v>
      </c>
      <c r="BG952">
        <f>VLOOKUP($C952,'TIPI Scoring'!$C$1:$AB$1213,23,FALSE)</f>
        <v>5.5</v>
      </c>
      <c r="BH952">
        <f>VLOOKUP($C952,'TIPI Scoring'!$C$1:$AB$1213,24,FALSE)</f>
        <v>5</v>
      </c>
      <c r="BI952">
        <f>VLOOKUP($C952,'TIPI Scoring'!$C$1:$AB$1213,25,FALSE)</f>
        <v>2</v>
      </c>
      <c r="BJ952">
        <f>VLOOKUP($C952,'TIPI Scoring'!$C$1:$AB$1213,26,FALSE)</f>
        <v>6.5</v>
      </c>
      <c r="BK952" t="s">
        <v>1648</v>
      </c>
      <c r="BL952" t="s">
        <v>1650</v>
      </c>
      <c r="BM952" t="s">
        <v>1651</v>
      </c>
      <c r="BN952" t="s">
        <v>1649</v>
      </c>
      <c r="BO952" t="s">
        <v>1648</v>
      </c>
      <c r="BP952">
        <v>7</v>
      </c>
    </row>
    <row r="953" spans="1:68" x14ac:dyDescent="0.2">
      <c r="A953">
        <v>952</v>
      </c>
      <c r="B953" s="2">
        <v>44099.594386574077</v>
      </c>
      <c r="C953" t="s">
        <v>1192</v>
      </c>
      <c r="D953">
        <v>40</v>
      </c>
      <c r="E953">
        <v>5</v>
      </c>
      <c r="F953">
        <v>2</v>
      </c>
      <c r="G953">
        <v>1</v>
      </c>
      <c r="H953">
        <v>2</v>
      </c>
      <c r="I953">
        <v>1</v>
      </c>
      <c r="J953">
        <v>1</v>
      </c>
      <c r="L953">
        <v>1</v>
      </c>
      <c r="M953">
        <v>0</v>
      </c>
      <c r="N953">
        <v>1</v>
      </c>
      <c r="O953">
        <v>6</v>
      </c>
      <c r="P953">
        <v>5</v>
      </c>
      <c r="Q953">
        <v>6</v>
      </c>
      <c r="R953">
        <v>5</v>
      </c>
      <c r="S953">
        <v>7</v>
      </c>
      <c r="T953">
        <v>7</v>
      </c>
      <c r="U953">
        <v>6</v>
      </c>
      <c r="V953">
        <v>6</v>
      </c>
      <c r="W953">
        <v>6</v>
      </c>
      <c r="X953">
        <v>6</v>
      </c>
      <c r="Y953">
        <v>2015</v>
      </c>
      <c r="Z953">
        <v>1</v>
      </c>
      <c r="AA953">
        <v>1</v>
      </c>
      <c r="AE953">
        <v>1</v>
      </c>
      <c r="AF953">
        <v>1</v>
      </c>
      <c r="AG953">
        <v>1</v>
      </c>
      <c r="AH953">
        <v>1</v>
      </c>
      <c r="AI953">
        <v>1</v>
      </c>
      <c r="AO953">
        <v>5</v>
      </c>
      <c r="AP953">
        <v>1</v>
      </c>
      <c r="AR953">
        <v>1</v>
      </c>
      <c r="AS953">
        <v>1</v>
      </c>
      <c r="AZ953">
        <v>1</v>
      </c>
      <c r="BA953">
        <v>1</v>
      </c>
      <c r="BB953">
        <v>1</v>
      </c>
      <c r="BE953" t="s">
        <v>66</v>
      </c>
      <c r="BF953">
        <f>VLOOKUP($C953,'TIPI Scoring'!$C$1:$AB$1213,22,FALSE)</f>
        <v>3.5</v>
      </c>
      <c r="BG953">
        <f>VLOOKUP($C953,'TIPI Scoring'!$C$1:$AB$1213,23,FALSE)</f>
        <v>4.5</v>
      </c>
      <c r="BH953">
        <f>VLOOKUP($C953,'TIPI Scoring'!$C$1:$AB$1213,24,FALSE)</f>
        <v>4</v>
      </c>
      <c r="BI953">
        <f>VLOOKUP($C953,'TIPI Scoring'!$C$1:$AB$1213,25,FALSE)</f>
        <v>4.5</v>
      </c>
      <c r="BJ953">
        <f>VLOOKUP($C953,'TIPI Scoring'!$C$1:$AB$1213,26,FALSE)</f>
        <v>4.5</v>
      </c>
      <c r="BK953" t="s">
        <v>1651</v>
      </c>
      <c r="BL953" t="s">
        <v>1651</v>
      </c>
      <c r="BM953" t="s">
        <v>1649</v>
      </c>
      <c r="BN953" t="s">
        <v>1651</v>
      </c>
      <c r="BO953" t="s">
        <v>1651</v>
      </c>
      <c r="BP953">
        <v>1</v>
      </c>
    </row>
    <row r="954" spans="1:68" x14ac:dyDescent="0.2">
      <c r="A954">
        <v>953</v>
      </c>
      <c r="B954" s="2">
        <v>44099.594837962963</v>
      </c>
      <c r="C954" t="s">
        <v>1193</v>
      </c>
      <c r="D954">
        <v>53</v>
      </c>
      <c r="E954">
        <v>30</v>
      </c>
      <c r="F954">
        <v>1</v>
      </c>
      <c r="G954">
        <v>1</v>
      </c>
      <c r="H954">
        <v>4</v>
      </c>
      <c r="I954">
        <v>1</v>
      </c>
      <c r="J954">
        <v>1</v>
      </c>
      <c r="L954">
        <v>1</v>
      </c>
      <c r="M954">
        <v>20</v>
      </c>
      <c r="N954">
        <v>2</v>
      </c>
      <c r="O954">
        <v>1</v>
      </c>
      <c r="P954">
        <v>2</v>
      </c>
      <c r="Q954">
        <v>5</v>
      </c>
      <c r="R954">
        <v>5</v>
      </c>
      <c r="S954">
        <v>5</v>
      </c>
      <c r="T954">
        <v>7</v>
      </c>
      <c r="U954">
        <v>7</v>
      </c>
      <c r="V954">
        <v>7</v>
      </c>
      <c r="W954">
        <v>2</v>
      </c>
      <c r="X954">
        <v>2</v>
      </c>
      <c r="Y954">
        <v>1999</v>
      </c>
      <c r="Z954">
        <v>1</v>
      </c>
      <c r="AA954">
        <v>13</v>
      </c>
      <c r="AD954" t="s">
        <v>1194</v>
      </c>
      <c r="AE954">
        <v>2</v>
      </c>
      <c r="AF954">
        <v>2</v>
      </c>
      <c r="AG954">
        <v>2</v>
      </c>
      <c r="AH954">
        <v>2</v>
      </c>
      <c r="AM954">
        <v>1</v>
      </c>
      <c r="AO954">
        <v>2</v>
      </c>
      <c r="AT954">
        <v>1</v>
      </c>
      <c r="AV954">
        <v>1</v>
      </c>
      <c r="AW954">
        <v>1</v>
      </c>
      <c r="BD954">
        <v>1</v>
      </c>
      <c r="BE954" t="s">
        <v>58</v>
      </c>
      <c r="BF954">
        <f>VLOOKUP($C954,'TIPI Scoring'!$C$1:$AB$1213,22,FALSE)</f>
        <v>1</v>
      </c>
      <c r="BG954">
        <f>VLOOKUP($C954,'TIPI Scoring'!$C$1:$AB$1213,23,FALSE)</f>
        <v>6.5</v>
      </c>
      <c r="BH954">
        <f>VLOOKUP($C954,'TIPI Scoring'!$C$1:$AB$1213,24,FALSE)</f>
        <v>3</v>
      </c>
      <c r="BI954">
        <f>VLOOKUP($C954,'TIPI Scoring'!$C$1:$AB$1213,25,FALSE)</f>
        <v>2.5</v>
      </c>
      <c r="BJ954">
        <f>VLOOKUP($C954,'TIPI Scoring'!$C$1:$AB$1213,26,FALSE)</f>
        <v>5.5</v>
      </c>
      <c r="BK954" t="s">
        <v>1649</v>
      </c>
      <c r="BL954" t="s">
        <v>1648</v>
      </c>
      <c r="BM954" t="s">
        <v>1649</v>
      </c>
      <c r="BN954" t="s">
        <v>1649</v>
      </c>
      <c r="BO954" t="s">
        <v>1650</v>
      </c>
      <c r="BP954">
        <v>5</v>
      </c>
    </row>
    <row r="955" spans="1:68" x14ac:dyDescent="0.2">
      <c r="A955">
        <v>954</v>
      </c>
      <c r="B955" s="2">
        <v>44099.595185185186</v>
      </c>
      <c r="C955" t="s">
        <v>1195</v>
      </c>
      <c r="D955">
        <v>51</v>
      </c>
      <c r="E955">
        <v>35</v>
      </c>
      <c r="F955">
        <v>2</v>
      </c>
      <c r="G955">
        <v>1</v>
      </c>
      <c r="H955">
        <v>3</v>
      </c>
      <c r="I955">
        <v>1</v>
      </c>
      <c r="J955">
        <v>1</v>
      </c>
      <c r="L955">
        <v>2</v>
      </c>
      <c r="M955">
        <v>14</v>
      </c>
      <c r="N955">
        <v>2</v>
      </c>
      <c r="O955">
        <v>6</v>
      </c>
      <c r="P955">
        <v>1</v>
      </c>
      <c r="Q955">
        <v>5</v>
      </c>
      <c r="R955">
        <v>1</v>
      </c>
      <c r="S955">
        <v>5</v>
      </c>
      <c r="T955">
        <v>1</v>
      </c>
      <c r="U955">
        <v>6</v>
      </c>
      <c r="V955">
        <v>1</v>
      </c>
      <c r="W955">
        <v>6</v>
      </c>
      <c r="X955">
        <v>2</v>
      </c>
      <c r="Y955">
        <v>2010</v>
      </c>
      <c r="Z955">
        <v>4</v>
      </c>
      <c r="AA955">
        <v>13</v>
      </c>
      <c r="AD955" t="s">
        <v>1196</v>
      </c>
      <c r="AE955">
        <v>2</v>
      </c>
      <c r="AF955">
        <v>1</v>
      </c>
      <c r="AG955">
        <v>1</v>
      </c>
      <c r="AH955">
        <v>2</v>
      </c>
      <c r="AI955">
        <v>1</v>
      </c>
      <c r="AO955">
        <v>1</v>
      </c>
      <c r="AP955">
        <v>1</v>
      </c>
      <c r="AS955">
        <v>1</v>
      </c>
      <c r="AV955">
        <v>1</v>
      </c>
      <c r="BB955">
        <v>1</v>
      </c>
      <c r="BE955" t="s">
        <v>63</v>
      </c>
      <c r="BF955">
        <f>VLOOKUP($C955,'TIPI Scoring'!$C$1:$AB$1213,22,FALSE)</f>
        <v>6.5</v>
      </c>
      <c r="BG955">
        <f>VLOOKUP($C955,'TIPI Scoring'!$C$1:$AB$1213,23,FALSE)</f>
        <v>6.5</v>
      </c>
      <c r="BH955">
        <f>VLOOKUP($C955,'TIPI Scoring'!$C$1:$AB$1213,24,FALSE)</f>
        <v>6</v>
      </c>
      <c r="BI955">
        <f>VLOOKUP($C955,'TIPI Scoring'!$C$1:$AB$1213,25,FALSE)</f>
        <v>6.5</v>
      </c>
      <c r="BJ955">
        <f>VLOOKUP($C955,'TIPI Scoring'!$C$1:$AB$1213,26,FALSE)</f>
        <v>5.5</v>
      </c>
      <c r="BK955" t="s">
        <v>1648</v>
      </c>
      <c r="BL955" t="s">
        <v>1648</v>
      </c>
      <c r="BM955" t="s">
        <v>1650</v>
      </c>
      <c r="BN955" t="s">
        <v>1648</v>
      </c>
      <c r="BO955" t="s">
        <v>1650</v>
      </c>
      <c r="BP955">
        <v>4</v>
      </c>
    </row>
    <row r="956" spans="1:68" x14ac:dyDescent="0.2">
      <c r="A956">
        <v>955</v>
      </c>
      <c r="B956" s="2">
        <v>44099.596412037034</v>
      </c>
      <c r="C956" t="s">
        <v>1197</v>
      </c>
      <c r="D956">
        <v>45</v>
      </c>
      <c r="E956">
        <v>39</v>
      </c>
      <c r="F956">
        <v>1</v>
      </c>
      <c r="G956">
        <v>1</v>
      </c>
      <c r="H956">
        <v>2</v>
      </c>
      <c r="I956">
        <v>0</v>
      </c>
      <c r="J956">
        <v>1</v>
      </c>
      <c r="L956">
        <v>1</v>
      </c>
      <c r="M956">
        <v>22</v>
      </c>
      <c r="N956">
        <v>2</v>
      </c>
      <c r="O956">
        <v>1</v>
      </c>
      <c r="P956">
        <v>4</v>
      </c>
      <c r="Q956">
        <v>6</v>
      </c>
      <c r="R956">
        <v>3</v>
      </c>
      <c r="S956">
        <v>4</v>
      </c>
      <c r="T956">
        <v>6</v>
      </c>
      <c r="U956">
        <v>5</v>
      </c>
      <c r="V956">
        <v>1</v>
      </c>
      <c r="W956">
        <v>5</v>
      </c>
      <c r="X956">
        <v>5</v>
      </c>
      <c r="Y956">
        <v>1998</v>
      </c>
      <c r="Z956">
        <v>1</v>
      </c>
      <c r="AA956">
        <v>1</v>
      </c>
      <c r="AE956">
        <v>2</v>
      </c>
      <c r="AF956">
        <v>2</v>
      </c>
      <c r="AG956">
        <v>2</v>
      </c>
      <c r="AH956">
        <v>2</v>
      </c>
      <c r="AN956">
        <v>1</v>
      </c>
      <c r="AO956">
        <v>6</v>
      </c>
      <c r="AP956">
        <v>1</v>
      </c>
      <c r="AX956">
        <v>1</v>
      </c>
      <c r="AY956">
        <v>1</v>
      </c>
      <c r="BD956">
        <v>1</v>
      </c>
      <c r="BE956" t="s">
        <v>58</v>
      </c>
      <c r="BF956">
        <f>VLOOKUP($C956,'TIPI Scoring'!$C$1:$AB$1213,22,FALSE)</f>
        <v>1.5</v>
      </c>
      <c r="BG956">
        <f>VLOOKUP($C956,'TIPI Scoring'!$C$1:$AB$1213,23,FALSE)</f>
        <v>4.5</v>
      </c>
      <c r="BH956">
        <f>VLOOKUP($C956,'TIPI Scoring'!$C$1:$AB$1213,24,FALSE)</f>
        <v>6.5</v>
      </c>
      <c r="BI956">
        <f>VLOOKUP($C956,'TIPI Scoring'!$C$1:$AB$1213,25,FALSE)</f>
        <v>5</v>
      </c>
      <c r="BJ956">
        <f>VLOOKUP($C956,'TIPI Scoring'!$C$1:$AB$1213,26,FALSE)</f>
        <v>3.5</v>
      </c>
      <c r="BK956" t="s">
        <v>1649</v>
      </c>
      <c r="BL956" t="s">
        <v>1651</v>
      </c>
      <c r="BM956" t="s">
        <v>1650</v>
      </c>
      <c r="BN956" t="s">
        <v>1650</v>
      </c>
      <c r="BO956" t="s">
        <v>1649</v>
      </c>
      <c r="BP956">
        <v>5</v>
      </c>
    </row>
    <row r="957" spans="1:68" x14ac:dyDescent="0.2">
      <c r="A957">
        <v>956</v>
      </c>
      <c r="B957" s="2">
        <v>44099.596620370372</v>
      </c>
      <c r="C957" t="s">
        <v>1198</v>
      </c>
      <c r="D957">
        <v>31</v>
      </c>
      <c r="E957">
        <v>21</v>
      </c>
      <c r="F957">
        <v>1</v>
      </c>
      <c r="G957">
        <v>1</v>
      </c>
      <c r="H957">
        <v>1</v>
      </c>
      <c r="I957">
        <v>0</v>
      </c>
      <c r="J957">
        <v>1</v>
      </c>
      <c r="L957">
        <v>1</v>
      </c>
      <c r="M957">
        <v>6</v>
      </c>
      <c r="N957">
        <v>2</v>
      </c>
      <c r="O957">
        <v>2</v>
      </c>
      <c r="P957">
        <v>1</v>
      </c>
      <c r="Q957">
        <v>7</v>
      </c>
      <c r="R957">
        <v>1</v>
      </c>
      <c r="S957">
        <v>3</v>
      </c>
      <c r="T957">
        <v>7</v>
      </c>
      <c r="U957">
        <v>3</v>
      </c>
      <c r="V957">
        <v>1</v>
      </c>
      <c r="W957">
        <v>7</v>
      </c>
      <c r="X957">
        <v>3</v>
      </c>
      <c r="Y957">
        <v>2014</v>
      </c>
      <c r="Z957">
        <v>1</v>
      </c>
      <c r="AA957">
        <v>1</v>
      </c>
      <c r="AE957">
        <v>2</v>
      </c>
      <c r="AF957">
        <v>2</v>
      </c>
      <c r="AG957">
        <v>2</v>
      </c>
      <c r="AH957">
        <v>2</v>
      </c>
      <c r="AM957">
        <v>1</v>
      </c>
      <c r="AO957">
        <v>2</v>
      </c>
      <c r="AT957">
        <v>1</v>
      </c>
      <c r="AV957">
        <v>1</v>
      </c>
      <c r="BD957">
        <v>1</v>
      </c>
      <c r="BE957" t="s">
        <v>58</v>
      </c>
      <c r="BF957">
        <f>VLOOKUP($C957,'TIPI Scoring'!$C$1:$AB$1213,22,FALSE)</f>
        <v>1.5</v>
      </c>
      <c r="BG957">
        <f>VLOOKUP($C957,'TIPI Scoring'!$C$1:$AB$1213,23,FALSE)</f>
        <v>5</v>
      </c>
      <c r="BH957">
        <f>VLOOKUP($C957,'TIPI Scoring'!$C$1:$AB$1213,24,FALSE)</f>
        <v>7</v>
      </c>
      <c r="BI957">
        <f>VLOOKUP($C957,'TIPI Scoring'!$C$1:$AB$1213,25,FALSE)</f>
        <v>7</v>
      </c>
      <c r="BJ957">
        <f>VLOOKUP($C957,'TIPI Scoring'!$C$1:$AB$1213,26,FALSE)</f>
        <v>4</v>
      </c>
      <c r="BK957" t="s">
        <v>1649</v>
      </c>
      <c r="BL957" t="s">
        <v>1651</v>
      </c>
      <c r="BM957" t="s">
        <v>1648</v>
      </c>
      <c r="BN957" t="s">
        <v>1648</v>
      </c>
      <c r="BO957" t="s">
        <v>1649</v>
      </c>
      <c r="BP957">
        <v>2</v>
      </c>
    </row>
    <row r="958" spans="1:68" x14ac:dyDescent="0.2">
      <c r="A958">
        <v>957</v>
      </c>
      <c r="B958" s="2">
        <v>44099.596712962964</v>
      </c>
      <c r="C958" t="s">
        <v>1199</v>
      </c>
      <c r="D958">
        <v>40</v>
      </c>
      <c r="E958">
        <v>6</v>
      </c>
      <c r="F958">
        <v>1</v>
      </c>
      <c r="G958">
        <v>1</v>
      </c>
      <c r="H958">
        <v>1</v>
      </c>
      <c r="I958">
        <v>2</v>
      </c>
      <c r="J958">
        <v>1</v>
      </c>
      <c r="L958">
        <v>1</v>
      </c>
      <c r="M958">
        <v>3</v>
      </c>
      <c r="N958">
        <v>1</v>
      </c>
      <c r="O958">
        <v>5</v>
      </c>
      <c r="P958">
        <v>5</v>
      </c>
      <c r="Q958">
        <v>4</v>
      </c>
      <c r="R958">
        <v>5</v>
      </c>
      <c r="S958">
        <v>6</v>
      </c>
      <c r="T958">
        <v>7</v>
      </c>
      <c r="U958">
        <v>6</v>
      </c>
      <c r="V958">
        <v>6</v>
      </c>
      <c r="W958">
        <v>5</v>
      </c>
      <c r="X958">
        <v>5</v>
      </c>
      <c r="Y958">
        <v>2018</v>
      </c>
      <c r="Z958">
        <v>1</v>
      </c>
      <c r="AA958">
        <v>1</v>
      </c>
      <c r="AE958">
        <v>1</v>
      </c>
      <c r="AF958">
        <v>1</v>
      </c>
      <c r="AG958">
        <v>2</v>
      </c>
      <c r="AH958">
        <v>1</v>
      </c>
      <c r="AI958">
        <v>1</v>
      </c>
      <c r="AL958">
        <v>1</v>
      </c>
      <c r="AO958">
        <v>1</v>
      </c>
      <c r="AP958">
        <v>1</v>
      </c>
      <c r="AR958">
        <v>1</v>
      </c>
      <c r="AS958">
        <v>1</v>
      </c>
      <c r="AZ958">
        <v>1</v>
      </c>
      <c r="BB958">
        <v>1</v>
      </c>
      <c r="BE958" t="s">
        <v>66</v>
      </c>
      <c r="BF958">
        <f>VLOOKUP($C958,'TIPI Scoring'!$C$1:$AB$1213,22,FALSE)</f>
        <v>3</v>
      </c>
      <c r="BG958">
        <f>VLOOKUP($C958,'TIPI Scoring'!$C$1:$AB$1213,23,FALSE)</f>
        <v>4.5</v>
      </c>
      <c r="BH958">
        <f>VLOOKUP($C958,'TIPI Scoring'!$C$1:$AB$1213,24,FALSE)</f>
        <v>3</v>
      </c>
      <c r="BI958">
        <f>VLOOKUP($C958,'TIPI Scoring'!$C$1:$AB$1213,25,FALSE)</f>
        <v>4</v>
      </c>
      <c r="BJ958">
        <f>VLOOKUP($C958,'TIPI Scoring'!$C$1:$AB$1213,26,FALSE)</f>
        <v>4.5</v>
      </c>
      <c r="BK958" t="s">
        <v>1651</v>
      </c>
      <c r="BL958" t="s">
        <v>1651</v>
      </c>
      <c r="BM958" t="s">
        <v>1649</v>
      </c>
      <c r="BN958" t="s">
        <v>1651</v>
      </c>
      <c r="BO958" t="s">
        <v>1651</v>
      </c>
      <c r="BP958">
        <v>1</v>
      </c>
    </row>
    <row r="959" spans="1:68" x14ac:dyDescent="0.2">
      <c r="A959">
        <v>958</v>
      </c>
      <c r="B959" s="2">
        <v>44099.597766203704</v>
      </c>
      <c r="C959" t="s">
        <v>1200</v>
      </c>
      <c r="D959">
        <v>30</v>
      </c>
      <c r="E959">
        <v>13</v>
      </c>
      <c r="F959">
        <v>1</v>
      </c>
      <c r="G959">
        <v>1</v>
      </c>
      <c r="H959">
        <v>4</v>
      </c>
      <c r="I959">
        <v>1</v>
      </c>
      <c r="J959">
        <v>1</v>
      </c>
      <c r="L959">
        <v>1</v>
      </c>
      <c r="M959">
        <v>0</v>
      </c>
      <c r="N959">
        <v>2</v>
      </c>
      <c r="O959">
        <v>6</v>
      </c>
      <c r="P959">
        <v>4</v>
      </c>
      <c r="Q959">
        <v>4</v>
      </c>
      <c r="R959">
        <v>2</v>
      </c>
      <c r="S959">
        <v>5</v>
      </c>
      <c r="T959">
        <v>1</v>
      </c>
      <c r="U959">
        <v>6</v>
      </c>
      <c r="V959">
        <v>2</v>
      </c>
      <c r="W959">
        <v>6</v>
      </c>
      <c r="X959">
        <v>3</v>
      </c>
      <c r="Y959">
        <v>2020</v>
      </c>
      <c r="Z959">
        <v>1</v>
      </c>
      <c r="AA959">
        <v>3</v>
      </c>
      <c r="AE959">
        <v>3</v>
      </c>
      <c r="AF959">
        <v>3</v>
      </c>
      <c r="AG959">
        <v>2</v>
      </c>
      <c r="AH959">
        <v>2</v>
      </c>
      <c r="AI959">
        <v>1</v>
      </c>
      <c r="AJ959">
        <v>1</v>
      </c>
      <c r="AK959">
        <v>1</v>
      </c>
      <c r="AM959">
        <v>1</v>
      </c>
      <c r="AO959">
        <v>4</v>
      </c>
      <c r="AP959">
        <v>1</v>
      </c>
      <c r="AU959">
        <v>1</v>
      </c>
      <c r="AX959">
        <v>1</v>
      </c>
      <c r="BA959">
        <v>1</v>
      </c>
      <c r="BB959">
        <v>1</v>
      </c>
      <c r="BE959" t="s">
        <v>63</v>
      </c>
      <c r="BF959">
        <f>VLOOKUP($C959,'TIPI Scoring'!$C$1:$AB$1213,22,FALSE)</f>
        <v>6.5</v>
      </c>
      <c r="BG959">
        <f>VLOOKUP($C959,'TIPI Scoring'!$C$1:$AB$1213,23,FALSE)</f>
        <v>5</v>
      </c>
      <c r="BH959">
        <f>VLOOKUP($C959,'TIPI Scoring'!$C$1:$AB$1213,24,FALSE)</f>
        <v>5</v>
      </c>
      <c r="BI959">
        <f>VLOOKUP($C959,'TIPI Scoring'!$C$1:$AB$1213,25,FALSE)</f>
        <v>6</v>
      </c>
      <c r="BJ959">
        <f>VLOOKUP($C959,'TIPI Scoring'!$C$1:$AB$1213,26,FALSE)</f>
        <v>5</v>
      </c>
      <c r="BK959" t="s">
        <v>1648</v>
      </c>
      <c r="BL959" t="s">
        <v>1651</v>
      </c>
      <c r="BM959" t="s">
        <v>1651</v>
      </c>
      <c r="BN959" t="s">
        <v>1650</v>
      </c>
      <c r="BO959" t="s">
        <v>1651</v>
      </c>
      <c r="BP959">
        <v>4</v>
      </c>
    </row>
    <row r="960" spans="1:68" x14ac:dyDescent="0.2">
      <c r="A960">
        <v>959</v>
      </c>
      <c r="B960" s="2">
        <v>44099.59784722222</v>
      </c>
      <c r="C960" t="s">
        <v>1201</v>
      </c>
      <c r="D960">
        <v>52</v>
      </c>
      <c r="E960">
        <v>37</v>
      </c>
      <c r="F960">
        <v>2</v>
      </c>
      <c r="G960">
        <v>1</v>
      </c>
      <c r="H960">
        <v>4</v>
      </c>
      <c r="I960">
        <v>0</v>
      </c>
      <c r="J960">
        <v>1</v>
      </c>
      <c r="L960">
        <v>2</v>
      </c>
      <c r="M960">
        <v>15</v>
      </c>
      <c r="N960">
        <v>2</v>
      </c>
      <c r="O960">
        <v>3</v>
      </c>
      <c r="P960">
        <v>4</v>
      </c>
      <c r="Q960">
        <v>6</v>
      </c>
      <c r="R960">
        <v>5</v>
      </c>
      <c r="S960">
        <v>6</v>
      </c>
      <c r="T960">
        <v>6</v>
      </c>
      <c r="U960">
        <v>7</v>
      </c>
      <c r="V960">
        <v>2</v>
      </c>
      <c r="W960">
        <v>4</v>
      </c>
      <c r="X960">
        <v>1</v>
      </c>
      <c r="Y960">
        <v>2005</v>
      </c>
      <c r="Z960">
        <v>2</v>
      </c>
      <c r="AA960">
        <v>1</v>
      </c>
      <c r="AE960">
        <v>2</v>
      </c>
      <c r="AF960">
        <v>2</v>
      </c>
      <c r="AG960">
        <v>1</v>
      </c>
      <c r="AH960">
        <v>2</v>
      </c>
      <c r="AN960">
        <v>1</v>
      </c>
      <c r="AO960">
        <v>5</v>
      </c>
      <c r="AP960">
        <v>1</v>
      </c>
      <c r="AV960">
        <v>1</v>
      </c>
      <c r="AX960">
        <v>1</v>
      </c>
      <c r="BA960">
        <v>1</v>
      </c>
      <c r="BE960" t="s">
        <v>66</v>
      </c>
      <c r="BF960">
        <f>VLOOKUP($C960,'TIPI Scoring'!$C$1:$AB$1213,22,FALSE)</f>
        <v>2.5</v>
      </c>
      <c r="BG960">
        <f>VLOOKUP($C960,'TIPI Scoring'!$C$1:$AB$1213,23,FALSE)</f>
        <v>5.5</v>
      </c>
      <c r="BH960">
        <f>VLOOKUP($C960,'TIPI Scoring'!$C$1:$AB$1213,24,FALSE)</f>
        <v>6</v>
      </c>
      <c r="BI960">
        <f>VLOOKUP($C960,'TIPI Scoring'!$C$1:$AB$1213,25,FALSE)</f>
        <v>3.5</v>
      </c>
      <c r="BJ960">
        <f>VLOOKUP($C960,'TIPI Scoring'!$C$1:$AB$1213,26,FALSE)</f>
        <v>6.5</v>
      </c>
      <c r="BK960" t="s">
        <v>1649</v>
      </c>
      <c r="BL960" t="s">
        <v>1650</v>
      </c>
      <c r="BM960" t="s">
        <v>1650</v>
      </c>
      <c r="BN960" t="s">
        <v>1651</v>
      </c>
      <c r="BO960" t="s">
        <v>1648</v>
      </c>
      <c r="BP960">
        <v>6</v>
      </c>
    </row>
    <row r="961" spans="1:68" x14ac:dyDescent="0.2">
      <c r="A961">
        <v>960</v>
      </c>
      <c r="B961" s="2">
        <v>44099.598171296297</v>
      </c>
      <c r="C961" t="s">
        <v>1202</v>
      </c>
      <c r="D961">
        <v>29</v>
      </c>
      <c r="E961">
        <v>28</v>
      </c>
      <c r="F961">
        <v>1</v>
      </c>
      <c r="G961">
        <v>1</v>
      </c>
      <c r="H961">
        <v>2</v>
      </c>
      <c r="I961">
        <v>1</v>
      </c>
      <c r="J961">
        <v>1</v>
      </c>
      <c r="L961">
        <v>1</v>
      </c>
      <c r="M961">
        <v>0</v>
      </c>
      <c r="N961">
        <v>1</v>
      </c>
      <c r="O961">
        <v>5</v>
      </c>
      <c r="P961">
        <v>5</v>
      </c>
      <c r="Q961">
        <v>2</v>
      </c>
      <c r="R961">
        <v>7</v>
      </c>
      <c r="S961">
        <v>7</v>
      </c>
      <c r="T961">
        <v>7</v>
      </c>
      <c r="U961">
        <v>5</v>
      </c>
      <c r="V961">
        <v>6</v>
      </c>
      <c r="W961">
        <v>3</v>
      </c>
      <c r="X961">
        <v>6</v>
      </c>
      <c r="Y961">
        <v>1989</v>
      </c>
      <c r="Z961">
        <v>1</v>
      </c>
      <c r="AA961">
        <v>1</v>
      </c>
      <c r="AE961">
        <v>1</v>
      </c>
      <c r="AF961">
        <v>1</v>
      </c>
      <c r="AG961">
        <v>1</v>
      </c>
      <c r="AH961">
        <v>1</v>
      </c>
      <c r="AI961">
        <v>1</v>
      </c>
      <c r="AO961">
        <v>1</v>
      </c>
      <c r="AQ961">
        <v>1</v>
      </c>
      <c r="AR961">
        <v>1</v>
      </c>
      <c r="AS961">
        <v>1</v>
      </c>
      <c r="BA961">
        <v>1</v>
      </c>
      <c r="BE961" t="s">
        <v>66</v>
      </c>
      <c r="BF961">
        <f>VLOOKUP($C961,'TIPI Scoring'!$C$1:$AB$1213,22,FALSE)</f>
        <v>3</v>
      </c>
      <c r="BG961">
        <f>VLOOKUP($C961,'TIPI Scoring'!$C$1:$AB$1213,23,FALSE)</f>
        <v>4</v>
      </c>
      <c r="BH961">
        <f>VLOOKUP($C961,'TIPI Scoring'!$C$1:$AB$1213,24,FALSE)</f>
        <v>2</v>
      </c>
      <c r="BI961">
        <f>VLOOKUP($C961,'TIPI Scoring'!$C$1:$AB$1213,25,FALSE)</f>
        <v>2</v>
      </c>
      <c r="BJ961">
        <f>VLOOKUP($C961,'TIPI Scoring'!$C$1:$AB$1213,26,FALSE)</f>
        <v>4.5</v>
      </c>
      <c r="BK961" t="s">
        <v>1651</v>
      </c>
      <c r="BL961" t="s">
        <v>1649</v>
      </c>
      <c r="BM961" t="s">
        <v>1649</v>
      </c>
      <c r="BN961" t="s">
        <v>1649</v>
      </c>
      <c r="BO961" t="s">
        <v>1651</v>
      </c>
      <c r="BP961">
        <v>1</v>
      </c>
    </row>
    <row r="962" spans="1:68" x14ac:dyDescent="0.2">
      <c r="A962">
        <v>961</v>
      </c>
      <c r="B962" s="2">
        <v>44099.598449074074</v>
      </c>
      <c r="C962" t="s">
        <v>1203</v>
      </c>
      <c r="D962">
        <v>59</v>
      </c>
      <c r="E962">
        <v>37</v>
      </c>
      <c r="F962">
        <v>2</v>
      </c>
      <c r="G962">
        <v>1</v>
      </c>
      <c r="H962">
        <v>2</v>
      </c>
      <c r="I962">
        <v>0</v>
      </c>
      <c r="J962">
        <v>3</v>
      </c>
      <c r="L962">
        <v>1</v>
      </c>
      <c r="M962">
        <v>17</v>
      </c>
      <c r="N962">
        <v>2</v>
      </c>
      <c r="O962">
        <v>5</v>
      </c>
      <c r="P962">
        <v>4</v>
      </c>
      <c r="Q962">
        <v>4</v>
      </c>
      <c r="R962">
        <v>4</v>
      </c>
      <c r="S962">
        <v>7</v>
      </c>
      <c r="T962">
        <v>3</v>
      </c>
      <c r="U962">
        <v>6</v>
      </c>
      <c r="V962">
        <v>5</v>
      </c>
      <c r="W962">
        <v>4</v>
      </c>
      <c r="X962">
        <v>1</v>
      </c>
      <c r="Y962">
        <v>2019</v>
      </c>
      <c r="Z962">
        <v>3</v>
      </c>
      <c r="AA962">
        <v>9</v>
      </c>
      <c r="AE962">
        <v>2</v>
      </c>
      <c r="AF962">
        <v>2</v>
      </c>
      <c r="AG962">
        <v>2</v>
      </c>
      <c r="AH962">
        <v>2</v>
      </c>
      <c r="AM962">
        <v>1</v>
      </c>
      <c r="AO962">
        <v>5</v>
      </c>
      <c r="AP962">
        <v>1</v>
      </c>
      <c r="AX962">
        <v>1</v>
      </c>
      <c r="AY962">
        <v>1</v>
      </c>
      <c r="BD962">
        <v>1</v>
      </c>
      <c r="BE962" t="s">
        <v>66</v>
      </c>
      <c r="BF962">
        <f>VLOOKUP($C962,'TIPI Scoring'!$C$1:$AB$1213,22,FALSE)</f>
        <v>5</v>
      </c>
      <c r="BG962">
        <f>VLOOKUP($C962,'TIPI Scoring'!$C$1:$AB$1213,23,FALSE)</f>
        <v>5</v>
      </c>
      <c r="BH962">
        <f>VLOOKUP($C962,'TIPI Scoring'!$C$1:$AB$1213,24,FALSE)</f>
        <v>3.5</v>
      </c>
      <c r="BI962">
        <f>VLOOKUP($C962,'TIPI Scoring'!$C$1:$AB$1213,25,FALSE)</f>
        <v>4</v>
      </c>
      <c r="BJ962">
        <f>VLOOKUP($C962,'TIPI Scoring'!$C$1:$AB$1213,26,FALSE)</f>
        <v>7</v>
      </c>
      <c r="BK962" t="s">
        <v>1650</v>
      </c>
      <c r="BL962" t="s">
        <v>1651</v>
      </c>
      <c r="BM962" t="s">
        <v>1649</v>
      </c>
      <c r="BN962" t="s">
        <v>1651</v>
      </c>
      <c r="BO962" t="s">
        <v>1648</v>
      </c>
      <c r="BP962">
        <v>7</v>
      </c>
    </row>
    <row r="963" spans="1:68" x14ac:dyDescent="0.2">
      <c r="A963">
        <v>962</v>
      </c>
      <c r="B963" s="2">
        <v>44099.599479166667</v>
      </c>
      <c r="C963" t="s">
        <v>1204</v>
      </c>
      <c r="D963">
        <v>42</v>
      </c>
      <c r="E963">
        <v>38</v>
      </c>
      <c r="F963">
        <v>1</v>
      </c>
      <c r="G963">
        <v>1</v>
      </c>
      <c r="H963">
        <v>2</v>
      </c>
      <c r="I963">
        <v>2</v>
      </c>
      <c r="J963">
        <v>1</v>
      </c>
      <c r="L963">
        <v>1</v>
      </c>
      <c r="M963">
        <v>18</v>
      </c>
      <c r="N963">
        <v>2</v>
      </c>
      <c r="O963">
        <v>4</v>
      </c>
      <c r="P963">
        <v>1</v>
      </c>
      <c r="Q963">
        <v>4</v>
      </c>
      <c r="R963">
        <v>4</v>
      </c>
      <c r="S963">
        <v>6</v>
      </c>
      <c r="T963">
        <v>5</v>
      </c>
      <c r="U963">
        <v>4</v>
      </c>
      <c r="V963">
        <v>3</v>
      </c>
      <c r="W963">
        <v>3</v>
      </c>
      <c r="X963">
        <v>2</v>
      </c>
      <c r="Y963">
        <v>2015</v>
      </c>
      <c r="Z963">
        <v>1</v>
      </c>
      <c r="AA963">
        <v>1</v>
      </c>
      <c r="AE963">
        <v>2</v>
      </c>
      <c r="AF963">
        <v>1</v>
      </c>
      <c r="AG963">
        <v>2</v>
      </c>
      <c r="AH963">
        <v>2</v>
      </c>
      <c r="AI963">
        <v>1</v>
      </c>
      <c r="AJ963">
        <v>1</v>
      </c>
      <c r="AK963">
        <v>1</v>
      </c>
      <c r="AO963">
        <v>5</v>
      </c>
      <c r="AQ963">
        <v>1</v>
      </c>
      <c r="AR963">
        <v>1</v>
      </c>
      <c r="AT963">
        <v>1</v>
      </c>
      <c r="AZ963">
        <v>1</v>
      </c>
      <c r="BA963">
        <v>1</v>
      </c>
      <c r="BE963" t="s">
        <v>58</v>
      </c>
      <c r="BF963">
        <f>VLOOKUP($C963,'TIPI Scoring'!$C$1:$AB$1213,22,FALSE)</f>
        <v>3.5</v>
      </c>
      <c r="BG963">
        <f>VLOOKUP($C963,'TIPI Scoring'!$C$1:$AB$1213,23,FALSE)</f>
        <v>5.5</v>
      </c>
      <c r="BH963">
        <f>VLOOKUP($C963,'TIPI Scoring'!$C$1:$AB$1213,24,FALSE)</f>
        <v>4.5</v>
      </c>
      <c r="BI963">
        <f>VLOOKUP($C963,'TIPI Scoring'!$C$1:$AB$1213,25,FALSE)</f>
        <v>3.5</v>
      </c>
      <c r="BJ963">
        <f>VLOOKUP($C963,'TIPI Scoring'!$C$1:$AB$1213,26,FALSE)</f>
        <v>6</v>
      </c>
      <c r="BK963" t="s">
        <v>1651</v>
      </c>
      <c r="BL963" t="s">
        <v>1650</v>
      </c>
      <c r="BM963" t="s">
        <v>1651</v>
      </c>
      <c r="BN963" t="s">
        <v>1651</v>
      </c>
      <c r="BO963" t="s">
        <v>1650</v>
      </c>
      <c r="BP963">
        <v>6</v>
      </c>
    </row>
    <row r="964" spans="1:68" x14ac:dyDescent="0.2">
      <c r="A964">
        <v>963</v>
      </c>
      <c r="B964" s="2">
        <v>44099.59983796296</v>
      </c>
      <c r="C964" t="s">
        <v>1205</v>
      </c>
      <c r="D964">
        <v>47</v>
      </c>
      <c r="E964">
        <v>6</v>
      </c>
      <c r="F964">
        <v>1</v>
      </c>
      <c r="G964">
        <v>1</v>
      </c>
      <c r="H964">
        <v>2</v>
      </c>
      <c r="I964">
        <v>0</v>
      </c>
      <c r="J964">
        <v>1</v>
      </c>
      <c r="L964">
        <v>2</v>
      </c>
      <c r="M964">
        <v>2</v>
      </c>
      <c r="N964">
        <v>2</v>
      </c>
      <c r="O964">
        <v>1</v>
      </c>
      <c r="P964">
        <v>5</v>
      </c>
      <c r="Q964">
        <v>6</v>
      </c>
      <c r="R964">
        <v>2</v>
      </c>
      <c r="S964">
        <v>4</v>
      </c>
      <c r="T964">
        <v>7</v>
      </c>
      <c r="U964">
        <v>7</v>
      </c>
      <c r="V964">
        <v>1</v>
      </c>
      <c r="W964">
        <v>7</v>
      </c>
      <c r="X964">
        <v>6</v>
      </c>
      <c r="Y964">
        <v>2018</v>
      </c>
      <c r="Z964">
        <v>2</v>
      </c>
      <c r="AA964">
        <v>12</v>
      </c>
      <c r="AC964" t="s">
        <v>76</v>
      </c>
      <c r="AE964">
        <v>2</v>
      </c>
      <c r="AF964">
        <v>3</v>
      </c>
      <c r="AG964">
        <v>2</v>
      </c>
      <c r="AH964">
        <v>2</v>
      </c>
      <c r="AJ964">
        <v>1</v>
      </c>
      <c r="AK964">
        <v>1</v>
      </c>
      <c r="AO964">
        <v>5</v>
      </c>
      <c r="AT964">
        <v>1</v>
      </c>
      <c r="AW964">
        <v>1</v>
      </c>
      <c r="AX964">
        <v>1</v>
      </c>
      <c r="BA964">
        <v>1</v>
      </c>
      <c r="BE964" t="s">
        <v>66</v>
      </c>
      <c r="BF964">
        <f>VLOOKUP($C964,'TIPI Scoring'!$C$1:$AB$1213,22,FALSE)</f>
        <v>1</v>
      </c>
      <c r="BG964">
        <f>VLOOKUP($C964,'TIPI Scoring'!$C$1:$AB$1213,23,FALSE)</f>
        <v>5</v>
      </c>
      <c r="BH964">
        <f>VLOOKUP($C964,'TIPI Scoring'!$C$1:$AB$1213,24,FALSE)</f>
        <v>6.5</v>
      </c>
      <c r="BI964">
        <f>VLOOKUP($C964,'TIPI Scoring'!$C$1:$AB$1213,25,FALSE)</f>
        <v>6.5</v>
      </c>
      <c r="BJ964">
        <f>VLOOKUP($C964,'TIPI Scoring'!$C$1:$AB$1213,26,FALSE)</f>
        <v>3</v>
      </c>
      <c r="BK964" t="s">
        <v>1649</v>
      </c>
      <c r="BL964" t="s">
        <v>1651</v>
      </c>
      <c r="BM964" t="s">
        <v>1650</v>
      </c>
      <c r="BN964" t="s">
        <v>1648</v>
      </c>
      <c r="BO964" t="s">
        <v>1649</v>
      </c>
      <c r="BP964">
        <v>2</v>
      </c>
    </row>
    <row r="965" spans="1:68" x14ac:dyDescent="0.2">
      <c r="A965">
        <v>964</v>
      </c>
      <c r="B965" s="2">
        <v>44099.599907407406</v>
      </c>
      <c r="C965" t="s">
        <v>1206</v>
      </c>
      <c r="D965">
        <v>47</v>
      </c>
      <c r="E965">
        <v>22</v>
      </c>
      <c r="F965">
        <v>2</v>
      </c>
      <c r="G965">
        <v>1</v>
      </c>
      <c r="H965">
        <v>3</v>
      </c>
      <c r="I965">
        <v>1</v>
      </c>
      <c r="J965">
        <v>1</v>
      </c>
      <c r="L965">
        <v>2</v>
      </c>
      <c r="M965">
        <v>15</v>
      </c>
      <c r="N965">
        <v>2</v>
      </c>
      <c r="O965">
        <v>2</v>
      </c>
      <c r="P965">
        <v>2</v>
      </c>
      <c r="Q965">
        <v>6</v>
      </c>
      <c r="R965">
        <v>5</v>
      </c>
      <c r="S965">
        <v>5</v>
      </c>
      <c r="T965">
        <v>5</v>
      </c>
      <c r="U965">
        <v>7</v>
      </c>
      <c r="V965">
        <v>1</v>
      </c>
      <c r="W965">
        <v>3</v>
      </c>
      <c r="X965">
        <v>5</v>
      </c>
      <c r="Y965">
        <v>2012</v>
      </c>
      <c r="Z965">
        <v>3</v>
      </c>
      <c r="AA965">
        <v>13</v>
      </c>
      <c r="AD965" t="s">
        <v>1207</v>
      </c>
      <c r="AE965">
        <v>2</v>
      </c>
      <c r="AF965">
        <v>1</v>
      </c>
      <c r="AG965">
        <v>2</v>
      </c>
      <c r="AH965">
        <v>2</v>
      </c>
      <c r="AJ965">
        <v>1</v>
      </c>
      <c r="AO965">
        <v>6</v>
      </c>
      <c r="AP965">
        <v>1</v>
      </c>
      <c r="AU965">
        <v>1</v>
      </c>
      <c r="AV965">
        <v>1</v>
      </c>
      <c r="BC965">
        <v>1</v>
      </c>
      <c r="BE965" t="s">
        <v>63</v>
      </c>
      <c r="BF965">
        <f>VLOOKUP($C965,'TIPI Scoring'!$C$1:$AB$1213,22,FALSE)</f>
        <v>2.5</v>
      </c>
      <c r="BG965">
        <f>VLOOKUP($C965,'TIPI Scoring'!$C$1:$AB$1213,23,FALSE)</f>
        <v>6.5</v>
      </c>
      <c r="BH965">
        <f>VLOOKUP($C965,'TIPI Scoring'!$C$1:$AB$1213,24,FALSE)</f>
        <v>6.5</v>
      </c>
      <c r="BI965">
        <f>VLOOKUP($C965,'TIPI Scoring'!$C$1:$AB$1213,25,FALSE)</f>
        <v>3</v>
      </c>
      <c r="BJ965">
        <f>VLOOKUP($C965,'TIPI Scoring'!$C$1:$AB$1213,26,FALSE)</f>
        <v>4</v>
      </c>
      <c r="BK965" t="s">
        <v>1649</v>
      </c>
      <c r="BL965" t="s">
        <v>1648</v>
      </c>
      <c r="BM965" t="s">
        <v>1650</v>
      </c>
      <c r="BN965" t="s">
        <v>1649</v>
      </c>
      <c r="BO965" t="s">
        <v>1649</v>
      </c>
      <c r="BP965">
        <v>5</v>
      </c>
    </row>
    <row r="966" spans="1:68" x14ac:dyDescent="0.2">
      <c r="A966">
        <v>965</v>
      </c>
      <c r="B966" s="2">
        <v>44099.600324074076</v>
      </c>
      <c r="C966" t="s">
        <v>1208</v>
      </c>
      <c r="D966">
        <v>31</v>
      </c>
      <c r="E966">
        <v>25</v>
      </c>
      <c r="F966">
        <v>1</v>
      </c>
      <c r="G966">
        <v>1</v>
      </c>
      <c r="H966">
        <v>2</v>
      </c>
      <c r="I966">
        <v>1</v>
      </c>
      <c r="J966">
        <v>3</v>
      </c>
      <c r="L966">
        <v>2</v>
      </c>
      <c r="M966">
        <v>0</v>
      </c>
      <c r="N966">
        <v>2</v>
      </c>
      <c r="O966">
        <v>5</v>
      </c>
      <c r="P966">
        <v>6</v>
      </c>
      <c r="Q966">
        <v>5</v>
      </c>
      <c r="R966">
        <v>4</v>
      </c>
      <c r="S966">
        <v>2</v>
      </c>
      <c r="T966">
        <v>6</v>
      </c>
      <c r="U966">
        <v>5</v>
      </c>
      <c r="V966">
        <v>2</v>
      </c>
      <c r="W966">
        <v>5</v>
      </c>
      <c r="X966">
        <v>5</v>
      </c>
      <c r="Y966">
        <v>2019</v>
      </c>
      <c r="Z966">
        <v>1</v>
      </c>
      <c r="AA966">
        <v>3</v>
      </c>
      <c r="AE966">
        <v>2</v>
      </c>
      <c r="AF966">
        <v>1</v>
      </c>
      <c r="AG966">
        <v>2</v>
      </c>
      <c r="AH966">
        <v>2</v>
      </c>
      <c r="AJ966">
        <v>1</v>
      </c>
      <c r="AK966">
        <v>1</v>
      </c>
      <c r="AM966">
        <v>1</v>
      </c>
      <c r="AO966">
        <v>4</v>
      </c>
      <c r="AP966">
        <v>1</v>
      </c>
      <c r="BA966">
        <v>1</v>
      </c>
      <c r="BE966" t="s">
        <v>63</v>
      </c>
      <c r="BF966">
        <f>VLOOKUP($C966,'TIPI Scoring'!$C$1:$AB$1213,22,FALSE)</f>
        <v>3.5</v>
      </c>
      <c r="BG966">
        <f>VLOOKUP($C966,'TIPI Scoring'!$C$1:$AB$1213,23,FALSE)</f>
        <v>3.5</v>
      </c>
      <c r="BH966">
        <f>VLOOKUP($C966,'TIPI Scoring'!$C$1:$AB$1213,24,FALSE)</f>
        <v>5.5</v>
      </c>
      <c r="BI966">
        <f>VLOOKUP($C966,'TIPI Scoring'!$C$1:$AB$1213,25,FALSE)</f>
        <v>4.5</v>
      </c>
      <c r="BJ966">
        <f>VLOOKUP($C966,'TIPI Scoring'!$C$1:$AB$1213,26,FALSE)</f>
        <v>2.5</v>
      </c>
      <c r="BK966" t="s">
        <v>1651</v>
      </c>
      <c r="BL966" t="s">
        <v>1649</v>
      </c>
      <c r="BM966" t="s">
        <v>1650</v>
      </c>
      <c r="BN966" t="s">
        <v>1651</v>
      </c>
      <c r="BO966" t="s">
        <v>1649</v>
      </c>
      <c r="BP966">
        <v>1</v>
      </c>
    </row>
    <row r="967" spans="1:68" x14ac:dyDescent="0.2">
      <c r="A967">
        <v>966</v>
      </c>
      <c r="B967" s="2">
        <v>44099.600624999999</v>
      </c>
      <c r="C967" t="s">
        <v>1209</v>
      </c>
      <c r="D967">
        <v>33</v>
      </c>
      <c r="E967">
        <v>35</v>
      </c>
      <c r="F967">
        <v>1</v>
      </c>
      <c r="G967">
        <v>1</v>
      </c>
      <c r="H967">
        <v>3</v>
      </c>
      <c r="I967">
        <v>3</v>
      </c>
      <c r="J967">
        <v>1</v>
      </c>
      <c r="L967">
        <v>1</v>
      </c>
      <c r="M967">
        <v>8</v>
      </c>
      <c r="N967">
        <v>2</v>
      </c>
      <c r="O967">
        <v>5</v>
      </c>
      <c r="P967">
        <v>2</v>
      </c>
      <c r="Q967">
        <v>5</v>
      </c>
      <c r="R967">
        <v>4</v>
      </c>
      <c r="S967">
        <v>6</v>
      </c>
      <c r="T967">
        <v>3</v>
      </c>
      <c r="U967">
        <v>6</v>
      </c>
      <c r="V967">
        <v>3</v>
      </c>
      <c r="W967">
        <v>5</v>
      </c>
      <c r="X967">
        <v>3</v>
      </c>
      <c r="Y967">
        <v>2013</v>
      </c>
      <c r="Z967">
        <v>1</v>
      </c>
      <c r="AA967">
        <v>3</v>
      </c>
      <c r="AE967">
        <v>2</v>
      </c>
      <c r="AF967">
        <v>2</v>
      </c>
      <c r="AG967">
        <v>2</v>
      </c>
      <c r="AH967">
        <v>2</v>
      </c>
      <c r="AM967">
        <v>1</v>
      </c>
      <c r="AO967">
        <v>2</v>
      </c>
      <c r="AT967">
        <v>1</v>
      </c>
      <c r="AW967">
        <v>1</v>
      </c>
      <c r="AX967">
        <v>1</v>
      </c>
      <c r="BD967">
        <v>1</v>
      </c>
      <c r="BE967" t="s">
        <v>63</v>
      </c>
      <c r="BF967">
        <f>VLOOKUP($C967,'TIPI Scoring'!$C$1:$AB$1213,22,FALSE)</f>
        <v>5</v>
      </c>
      <c r="BG967">
        <f>VLOOKUP($C967,'TIPI Scoring'!$C$1:$AB$1213,23,FALSE)</f>
        <v>6</v>
      </c>
      <c r="BH967">
        <f>VLOOKUP($C967,'TIPI Scoring'!$C$1:$AB$1213,24,FALSE)</f>
        <v>5</v>
      </c>
      <c r="BI967">
        <f>VLOOKUP($C967,'TIPI Scoring'!$C$1:$AB$1213,25,FALSE)</f>
        <v>4.5</v>
      </c>
      <c r="BJ967">
        <f>VLOOKUP($C967,'TIPI Scoring'!$C$1:$AB$1213,26,FALSE)</f>
        <v>5.5</v>
      </c>
      <c r="BK967" t="s">
        <v>1650</v>
      </c>
      <c r="BL967" t="s">
        <v>1650</v>
      </c>
      <c r="BM967" t="s">
        <v>1651</v>
      </c>
      <c r="BN967" t="s">
        <v>1651</v>
      </c>
      <c r="BO967" t="s">
        <v>1650</v>
      </c>
      <c r="BP967">
        <v>6</v>
      </c>
    </row>
    <row r="968" spans="1:68" x14ac:dyDescent="0.2">
      <c r="A968">
        <v>967</v>
      </c>
      <c r="B968" s="2">
        <v>44099.601759259262</v>
      </c>
      <c r="C968" t="s">
        <v>1210</v>
      </c>
      <c r="D968">
        <v>30</v>
      </c>
      <c r="E968">
        <v>32</v>
      </c>
      <c r="F968">
        <v>1</v>
      </c>
      <c r="G968">
        <v>1</v>
      </c>
      <c r="H968">
        <v>2</v>
      </c>
      <c r="I968">
        <v>2</v>
      </c>
      <c r="J968">
        <v>1</v>
      </c>
      <c r="L968">
        <v>1</v>
      </c>
      <c r="M968">
        <v>0</v>
      </c>
      <c r="N968">
        <v>1</v>
      </c>
      <c r="O968">
        <v>6</v>
      </c>
      <c r="P968">
        <v>7</v>
      </c>
      <c r="Q968">
        <v>6</v>
      </c>
      <c r="R968">
        <v>6</v>
      </c>
      <c r="S968">
        <v>7</v>
      </c>
      <c r="T968">
        <v>6</v>
      </c>
      <c r="U968">
        <v>6</v>
      </c>
      <c r="V968">
        <v>7</v>
      </c>
      <c r="W968">
        <v>7</v>
      </c>
      <c r="X968">
        <v>7</v>
      </c>
      <c r="Y968">
        <v>2015</v>
      </c>
      <c r="Z968">
        <v>1</v>
      </c>
      <c r="AA968">
        <v>1</v>
      </c>
      <c r="AE968">
        <v>2</v>
      </c>
      <c r="AF968">
        <v>2</v>
      </c>
      <c r="AG968">
        <v>2</v>
      </c>
      <c r="AH968">
        <v>2</v>
      </c>
      <c r="AI968">
        <v>1</v>
      </c>
      <c r="AK968">
        <v>1</v>
      </c>
      <c r="AO968">
        <v>2</v>
      </c>
      <c r="AP968">
        <v>1</v>
      </c>
      <c r="AR968">
        <v>1</v>
      </c>
      <c r="AU968">
        <v>1</v>
      </c>
      <c r="AZ968">
        <v>1</v>
      </c>
      <c r="BA968">
        <v>1</v>
      </c>
      <c r="BE968" t="s">
        <v>58</v>
      </c>
      <c r="BF968">
        <f>VLOOKUP($C968,'TIPI Scoring'!$C$1:$AB$1213,22,FALSE)</f>
        <v>4</v>
      </c>
      <c r="BG968">
        <f>VLOOKUP($C968,'TIPI Scoring'!$C$1:$AB$1213,23,FALSE)</f>
        <v>3.5</v>
      </c>
      <c r="BH968">
        <f>VLOOKUP($C968,'TIPI Scoring'!$C$1:$AB$1213,24,FALSE)</f>
        <v>3.5</v>
      </c>
      <c r="BI968">
        <f>VLOOKUP($C968,'TIPI Scoring'!$C$1:$AB$1213,25,FALSE)</f>
        <v>4.5</v>
      </c>
      <c r="BJ968">
        <f>VLOOKUP($C968,'TIPI Scoring'!$C$1:$AB$1213,26,FALSE)</f>
        <v>4</v>
      </c>
      <c r="BK968" t="s">
        <v>1651</v>
      </c>
      <c r="BL968" t="s">
        <v>1649</v>
      </c>
      <c r="BM968" t="s">
        <v>1649</v>
      </c>
      <c r="BN968" t="s">
        <v>1651</v>
      </c>
      <c r="BO968" t="s">
        <v>1649</v>
      </c>
      <c r="BP968">
        <v>1</v>
      </c>
    </row>
    <row r="969" spans="1:68" x14ac:dyDescent="0.2">
      <c r="A969">
        <v>968</v>
      </c>
      <c r="B969" s="2">
        <v>44099.601875</v>
      </c>
      <c r="C969" t="s">
        <v>1211</v>
      </c>
      <c r="D969">
        <v>45</v>
      </c>
      <c r="E969">
        <v>30</v>
      </c>
      <c r="F969">
        <v>1</v>
      </c>
      <c r="G969">
        <v>1</v>
      </c>
      <c r="H969">
        <v>3</v>
      </c>
      <c r="I969">
        <v>2</v>
      </c>
      <c r="J969">
        <v>1</v>
      </c>
      <c r="L969">
        <v>2</v>
      </c>
      <c r="M969">
        <v>4</v>
      </c>
      <c r="N969">
        <v>2</v>
      </c>
      <c r="O969">
        <v>4</v>
      </c>
      <c r="P969">
        <v>5</v>
      </c>
      <c r="Q969">
        <v>7</v>
      </c>
      <c r="R969">
        <v>4</v>
      </c>
      <c r="S969">
        <v>6</v>
      </c>
      <c r="T969">
        <v>7</v>
      </c>
      <c r="U969">
        <v>7</v>
      </c>
      <c r="V969">
        <v>2</v>
      </c>
      <c r="W969">
        <v>6</v>
      </c>
      <c r="X969">
        <v>4</v>
      </c>
      <c r="Y969">
        <v>2016</v>
      </c>
      <c r="Z969">
        <v>2</v>
      </c>
      <c r="AA969">
        <v>10</v>
      </c>
      <c r="AE969">
        <v>2</v>
      </c>
      <c r="AF969">
        <v>2</v>
      </c>
      <c r="AG969">
        <v>2</v>
      </c>
      <c r="AH969">
        <v>2</v>
      </c>
      <c r="AJ969">
        <v>1</v>
      </c>
      <c r="AM969">
        <v>1</v>
      </c>
      <c r="AO969">
        <v>2</v>
      </c>
      <c r="AT969">
        <v>1</v>
      </c>
      <c r="AW969">
        <v>1</v>
      </c>
      <c r="AX969">
        <v>1</v>
      </c>
      <c r="AZ969">
        <v>1</v>
      </c>
      <c r="BE969" t="s">
        <v>58</v>
      </c>
      <c r="BF969">
        <f>VLOOKUP($C969,'TIPI Scoring'!$C$1:$AB$1213,22,FALSE)</f>
        <v>2.5</v>
      </c>
      <c r="BG969">
        <f>VLOOKUP($C969,'TIPI Scoring'!$C$1:$AB$1213,23,FALSE)</f>
        <v>5</v>
      </c>
      <c r="BH969">
        <f>VLOOKUP($C969,'TIPI Scoring'!$C$1:$AB$1213,24,FALSE)</f>
        <v>6.5</v>
      </c>
      <c r="BI969">
        <f>VLOOKUP($C969,'TIPI Scoring'!$C$1:$AB$1213,25,FALSE)</f>
        <v>5</v>
      </c>
      <c r="BJ969">
        <f>VLOOKUP($C969,'TIPI Scoring'!$C$1:$AB$1213,26,FALSE)</f>
        <v>5</v>
      </c>
      <c r="BK969" t="s">
        <v>1649</v>
      </c>
      <c r="BL969" t="s">
        <v>1651</v>
      </c>
      <c r="BM969" t="s">
        <v>1650</v>
      </c>
      <c r="BN969" t="s">
        <v>1650</v>
      </c>
      <c r="BO969" t="s">
        <v>1651</v>
      </c>
      <c r="BP969">
        <v>3</v>
      </c>
    </row>
    <row r="970" spans="1:68" x14ac:dyDescent="0.2">
      <c r="A970">
        <v>969</v>
      </c>
      <c r="B970" s="2">
        <v>44099.602962962963</v>
      </c>
      <c r="C970" t="s">
        <v>1212</v>
      </c>
      <c r="D970">
        <v>38</v>
      </c>
      <c r="E970">
        <v>14</v>
      </c>
      <c r="F970">
        <v>2</v>
      </c>
      <c r="G970">
        <v>1</v>
      </c>
      <c r="H970">
        <v>2</v>
      </c>
      <c r="I970">
        <v>0</v>
      </c>
      <c r="J970">
        <v>1</v>
      </c>
      <c r="L970">
        <v>1</v>
      </c>
      <c r="M970">
        <v>1</v>
      </c>
      <c r="N970">
        <v>2</v>
      </c>
      <c r="O970">
        <v>7</v>
      </c>
      <c r="P970">
        <v>2</v>
      </c>
      <c r="Q970">
        <v>5</v>
      </c>
      <c r="R970">
        <v>5</v>
      </c>
      <c r="S970">
        <v>7</v>
      </c>
      <c r="T970">
        <v>5</v>
      </c>
      <c r="U970">
        <v>7</v>
      </c>
      <c r="V970">
        <v>5</v>
      </c>
      <c r="W970">
        <v>5</v>
      </c>
      <c r="X970">
        <v>3</v>
      </c>
      <c r="Y970">
        <v>2019</v>
      </c>
      <c r="Z970">
        <v>1</v>
      </c>
      <c r="AA970">
        <v>13</v>
      </c>
      <c r="AD970" t="s">
        <v>1213</v>
      </c>
      <c r="AE970">
        <v>1</v>
      </c>
      <c r="AF970">
        <v>1</v>
      </c>
      <c r="AG970">
        <v>2</v>
      </c>
      <c r="AH970">
        <v>2</v>
      </c>
      <c r="AN970">
        <v>1</v>
      </c>
      <c r="AO970">
        <v>5</v>
      </c>
      <c r="AT970">
        <v>1</v>
      </c>
      <c r="AX970">
        <v>1</v>
      </c>
      <c r="AY970">
        <v>1</v>
      </c>
      <c r="BA970">
        <v>1</v>
      </c>
      <c r="BE970" t="s">
        <v>63</v>
      </c>
      <c r="BF970">
        <f>VLOOKUP($C970,'TIPI Scoring'!$C$1:$AB$1213,22,FALSE)</f>
        <v>5</v>
      </c>
      <c r="BG970">
        <f>VLOOKUP($C970,'TIPI Scoring'!$C$1:$AB$1213,23,FALSE)</f>
        <v>6.5</v>
      </c>
      <c r="BH970">
        <f>VLOOKUP($C970,'TIPI Scoring'!$C$1:$AB$1213,24,FALSE)</f>
        <v>4</v>
      </c>
      <c r="BI970">
        <f>VLOOKUP($C970,'TIPI Scoring'!$C$1:$AB$1213,25,FALSE)</f>
        <v>4</v>
      </c>
      <c r="BJ970">
        <f>VLOOKUP($C970,'TIPI Scoring'!$C$1:$AB$1213,26,FALSE)</f>
        <v>6</v>
      </c>
      <c r="BK970" t="s">
        <v>1650</v>
      </c>
      <c r="BL970" t="s">
        <v>1648</v>
      </c>
      <c r="BM970" t="s">
        <v>1649</v>
      </c>
      <c r="BN970" t="s">
        <v>1651</v>
      </c>
      <c r="BO970" t="s">
        <v>1650</v>
      </c>
      <c r="BP970">
        <v>6</v>
      </c>
    </row>
    <row r="971" spans="1:68" x14ac:dyDescent="0.2">
      <c r="A971">
        <v>970</v>
      </c>
      <c r="B971" s="2">
        <v>44099.604016203702</v>
      </c>
      <c r="C971" t="s">
        <v>1214</v>
      </c>
      <c r="D971">
        <v>35</v>
      </c>
      <c r="E971">
        <v>38</v>
      </c>
      <c r="F971">
        <v>1</v>
      </c>
      <c r="G971">
        <v>1</v>
      </c>
      <c r="H971">
        <v>2</v>
      </c>
      <c r="I971">
        <v>1</v>
      </c>
      <c r="J971">
        <v>1</v>
      </c>
      <c r="L971">
        <v>1</v>
      </c>
      <c r="M971">
        <v>7</v>
      </c>
      <c r="N971">
        <v>2</v>
      </c>
      <c r="O971">
        <v>6</v>
      </c>
      <c r="P971">
        <v>3</v>
      </c>
      <c r="Q971">
        <v>6</v>
      </c>
      <c r="R971">
        <v>3</v>
      </c>
      <c r="S971">
        <v>5</v>
      </c>
      <c r="T971">
        <v>4</v>
      </c>
      <c r="U971">
        <v>5</v>
      </c>
      <c r="V971">
        <v>3</v>
      </c>
      <c r="W971">
        <v>6</v>
      </c>
      <c r="X971">
        <v>3</v>
      </c>
      <c r="Y971">
        <v>2013</v>
      </c>
      <c r="Z971">
        <v>1</v>
      </c>
      <c r="AA971">
        <v>13</v>
      </c>
      <c r="AD971" t="s">
        <v>226</v>
      </c>
      <c r="AE971">
        <v>2</v>
      </c>
      <c r="AF971">
        <v>3</v>
      </c>
      <c r="AG971">
        <v>2</v>
      </c>
      <c r="AH971">
        <v>2</v>
      </c>
      <c r="AN971">
        <v>1</v>
      </c>
      <c r="AO971">
        <v>2</v>
      </c>
      <c r="AV971">
        <v>1</v>
      </c>
      <c r="AW971">
        <v>1</v>
      </c>
      <c r="AX971">
        <v>1</v>
      </c>
      <c r="BD971">
        <v>1</v>
      </c>
      <c r="BE971" t="s">
        <v>58</v>
      </c>
      <c r="BF971">
        <f>VLOOKUP($C971,'TIPI Scoring'!$C$1:$AB$1213,22,FALSE)</f>
        <v>5</v>
      </c>
      <c r="BG971">
        <f>VLOOKUP($C971,'TIPI Scoring'!$C$1:$AB$1213,23,FALSE)</f>
        <v>5</v>
      </c>
      <c r="BH971">
        <f>VLOOKUP($C971,'TIPI Scoring'!$C$1:$AB$1213,24,FALSE)</f>
        <v>5.5</v>
      </c>
      <c r="BI971">
        <f>VLOOKUP($C971,'TIPI Scoring'!$C$1:$AB$1213,25,FALSE)</f>
        <v>5.5</v>
      </c>
      <c r="BJ971">
        <f>VLOOKUP($C971,'TIPI Scoring'!$C$1:$AB$1213,26,FALSE)</f>
        <v>5</v>
      </c>
      <c r="BK971" t="s">
        <v>1650</v>
      </c>
      <c r="BL971" t="s">
        <v>1651</v>
      </c>
      <c r="BM971" t="s">
        <v>1650</v>
      </c>
      <c r="BN971" t="s">
        <v>1650</v>
      </c>
      <c r="BO971" t="s">
        <v>1651</v>
      </c>
      <c r="BP971">
        <v>3</v>
      </c>
    </row>
    <row r="972" spans="1:68" x14ac:dyDescent="0.2">
      <c r="A972">
        <v>971</v>
      </c>
      <c r="B972" s="2">
        <v>44099.604351851849</v>
      </c>
      <c r="C972" t="s">
        <v>1215</v>
      </c>
      <c r="D972">
        <v>39</v>
      </c>
      <c r="E972">
        <v>44</v>
      </c>
      <c r="F972">
        <v>1</v>
      </c>
      <c r="G972">
        <v>1</v>
      </c>
      <c r="H972">
        <v>2</v>
      </c>
      <c r="I972">
        <v>2</v>
      </c>
      <c r="J972">
        <v>1</v>
      </c>
      <c r="L972">
        <v>1</v>
      </c>
      <c r="M972">
        <v>10</v>
      </c>
      <c r="N972">
        <v>1</v>
      </c>
      <c r="O972">
        <v>6</v>
      </c>
      <c r="P972">
        <v>1</v>
      </c>
      <c r="Q972">
        <v>2</v>
      </c>
      <c r="R972">
        <v>1</v>
      </c>
      <c r="S972">
        <v>7</v>
      </c>
      <c r="T972">
        <v>2</v>
      </c>
      <c r="U972">
        <v>2</v>
      </c>
      <c r="V972">
        <v>1</v>
      </c>
      <c r="W972">
        <v>6</v>
      </c>
      <c r="X972">
        <v>1</v>
      </c>
      <c r="Y972">
        <v>2020</v>
      </c>
      <c r="Z972">
        <v>1</v>
      </c>
      <c r="AA972">
        <v>1</v>
      </c>
      <c r="AE972">
        <v>1</v>
      </c>
      <c r="AF972">
        <v>1</v>
      </c>
      <c r="AG972">
        <v>1</v>
      </c>
      <c r="AH972">
        <v>2</v>
      </c>
      <c r="AI972">
        <v>1</v>
      </c>
      <c r="AJ972">
        <v>1</v>
      </c>
      <c r="AK972">
        <v>1</v>
      </c>
      <c r="AM972">
        <v>1</v>
      </c>
      <c r="AO972">
        <v>5</v>
      </c>
      <c r="AQ972">
        <v>1</v>
      </c>
      <c r="AR972">
        <v>1</v>
      </c>
      <c r="AT972">
        <v>1</v>
      </c>
      <c r="AZ972">
        <v>1</v>
      </c>
      <c r="BA972">
        <v>1</v>
      </c>
      <c r="BB972">
        <v>1</v>
      </c>
      <c r="BC972">
        <v>1</v>
      </c>
      <c r="BE972" t="s">
        <v>66</v>
      </c>
      <c r="BF972">
        <f>VLOOKUP($C972,'TIPI Scoring'!$C$1:$AB$1213,22,FALSE)</f>
        <v>6</v>
      </c>
      <c r="BG972">
        <f>VLOOKUP($C972,'TIPI Scoring'!$C$1:$AB$1213,23,FALSE)</f>
        <v>4.5</v>
      </c>
      <c r="BH972">
        <f>VLOOKUP($C972,'TIPI Scoring'!$C$1:$AB$1213,24,FALSE)</f>
        <v>4.5</v>
      </c>
      <c r="BI972">
        <f>VLOOKUP($C972,'TIPI Scoring'!$C$1:$AB$1213,25,FALSE)</f>
        <v>6.5</v>
      </c>
      <c r="BJ972">
        <f>VLOOKUP($C972,'TIPI Scoring'!$C$1:$AB$1213,26,FALSE)</f>
        <v>7</v>
      </c>
      <c r="BK972" t="s">
        <v>1648</v>
      </c>
      <c r="BL972" t="s">
        <v>1651</v>
      </c>
      <c r="BM972" t="s">
        <v>1651</v>
      </c>
      <c r="BN972" t="s">
        <v>1648</v>
      </c>
      <c r="BO972" t="s">
        <v>1648</v>
      </c>
      <c r="BP972">
        <v>4</v>
      </c>
    </row>
    <row r="973" spans="1:68" x14ac:dyDescent="0.2">
      <c r="A973">
        <v>972</v>
      </c>
      <c r="B973" s="2">
        <v>44099.604571759257</v>
      </c>
      <c r="C973" t="s">
        <v>1216</v>
      </c>
      <c r="D973">
        <v>74</v>
      </c>
      <c r="E973">
        <v>30</v>
      </c>
      <c r="F973">
        <v>1</v>
      </c>
      <c r="G973">
        <v>1</v>
      </c>
      <c r="H973">
        <v>1</v>
      </c>
      <c r="I973">
        <v>0</v>
      </c>
      <c r="J973">
        <v>4</v>
      </c>
      <c r="L973">
        <v>2</v>
      </c>
      <c r="M973">
        <v>3</v>
      </c>
      <c r="N973">
        <v>2</v>
      </c>
      <c r="O973">
        <v>2</v>
      </c>
      <c r="P973">
        <v>1</v>
      </c>
      <c r="Q973">
        <v>6</v>
      </c>
      <c r="R973">
        <v>3</v>
      </c>
      <c r="S973">
        <v>3</v>
      </c>
      <c r="T973">
        <v>6</v>
      </c>
      <c r="U973">
        <v>6</v>
      </c>
      <c r="V973">
        <v>1</v>
      </c>
      <c r="W973">
        <v>6</v>
      </c>
      <c r="X973">
        <v>5</v>
      </c>
      <c r="Y973">
        <v>2017</v>
      </c>
      <c r="Z973">
        <v>2</v>
      </c>
      <c r="AA973">
        <v>13</v>
      </c>
      <c r="AD973" t="s">
        <v>121</v>
      </c>
      <c r="AE973">
        <v>2</v>
      </c>
      <c r="AF973">
        <v>2</v>
      </c>
      <c r="AG973">
        <v>2</v>
      </c>
      <c r="AH973">
        <v>2</v>
      </c>
      <c r="AI973">
        <v>1</v>
      </c>
      <c r="AM973">
        <v>1</v>
      </c>
      <c r="AO973">
        <v>2</v>
      </c>
      <c r="AP973">
        <v>1</v>
      </c>
      <c r="AV973">
        <v>1</v>
      </c>
      <c r="AW973">
        <v>1</v>
      </c>
      <c r="BD973">
        <v>1</v>
      </c>
      <c r="BE973" t="s">
        <v>58</v>
      </c>
      <c r="BF973">
        <f>VLOOKUP($C973,'TIPI Scoring'!$C$1:$AB$1213,22,FALSE)</f>
        <v>2</v>
      </c>
      <c r="BG973">
        <f>VLOOKUP($C973,'TIPI Scoring'!$C$1:$AB$1213,23,FALSE)</f>
        <v>6.5</v>
      </c>
      <c r="BH973">
        <f>VLOOKUP($C973,'TIPI Scoring'!$C$1:$AB$1213,24,FALSE)</f>
        <v>6.5</v>
      </c>
      <c r="BI973">
        <f>VLOOKUP($C973,'TIPI Scoring'!$C$1:$AB$1213,25,FALSE)</f>
        <v>5.5</v>
      </c>
      <c r="BJ973">
        <f>VLOOKUP($C973,'TIPI Scoring'!$C$1:$AB$1213,26,FALSE)</f>
        <v>3</v>
      </c>
      <c r="BK973" t="s">
        <v>1649</v>
      </c>
      <c r="BL973" t="s">
        <v>1648</v>
      </c>
      <c r="BM973" t="s">
        <v>1650</v>
      </c>
      <c r="BN973" t="s">
        <v>1650</v>
      </c>
      <c r="BO973" t="s">
        <v>1649</v>
      </c>
      <c r="BP973">
        <v>2</v>
      </c>
    </row>
    <row r="974" spans="1:68" x14ac:dyDescent="0.2">
      <c r="A974">
        <v>973</v>
      </c>
      <c r="B974" s="2">
        <v>44099.604664351849</v>
      </c>
      <c r="C974" t="s">
        <v>1217</v>
      </c>
      <c r="D974">
        <v>43</v>
      </c>
      <c r="E974">
        <v>13</v>
      </c>
      <c r="F974">
        <v>1</v>
      </c>
      <c r="G974">
        <v>1</v>
      </c>
      <c r="H974">
        <v>2</v>
      </c>
      <c r="I974">
        <v>2</v>
      </c>
      <c r="J974">
        <v>1</v>
      </c>
      <c r="L974">
        <v>1</v>
      </c>
      <c r="M974">
        <v>10</v>
      </c>
      <c r="N974">
        <v>1</v>
      </c>
      <c r="O974">
        <v>6</v>
      </c>
      <c r="P974">
        <v>7</v>
      </c>
      <c r="Q974">
        <v>6</v>
      </c>
      <c r="R974">
        <v>7</v>
      </c>
      <c r="S974">
        <v>6</v>
      </c>
      <c r="T974">
        <v>7</v>
      </c>
      <c r="U974">
        <v>7</v>
      </c>
      <c r="V974">
        <v>6</v>
      </c>
      <c r="W974">
        <v>6</v>
      </c>
      <c r="X974">
        <v>7</v>
      </c>
      <c r="Y974">
        <v>2007</v>
      </c>
      <c r="Z974">
        <v>1</v>
      </c>
      <c r="AA974">
        <v>1</v>
      </c>
      <c r="AE974">
        <v>2</v>
      </c>
      <c r="AF974">
        <v>2</v>
      </c>
      <c r="AG974">
        <v>2</v>
      </c>
      <c r="AH974">
        <v>2</v>
      </c>
      <c r="AI974">
        <v>1</v>
      </c>
      <c r="AO974">
        <v>1</v>
      </c>
      <c r="AP974">
        <v>1</v>
      </c>
      <c r="AZ974">
        <v>1</v>
      </c>
      <c r="BE974" t="s">
        <v>63</v>
      </c>
      <c r="BF974">
        <f>VLOOKUP($C974,'TIPI Scoring'!$C$1:$AB$1213,22,FALSE)</f>
        <v>3.5</v>
      </c>
      <c r="BG974">
        <f>VLOOKUP($C974,'TIPI Scoring'!$C$1:$AB$1213,23,FALSE)</f>
        <v>4</v>
      </c>
      <c r="BH974">
        <f>VLOOKUP($C974,'TIPI Scoring'!$C$1:$AB$1213,24,FALSE)</f>
        <v>4</v>
      </c>
      <c r="BI974">
        <f>VLOOKUP($C974,'TIPI Scoring'!$C$1:$AB$1213,25,FALSE)</f>
        <v>3.5</v>
      </c>
      <c r="BJ974">
        <f>VLOOKUP($C974,'TIPI Scoring'!$C$1:$AB$1213,26,FALSE)</f>
        <v>3.5</v>
      </c>
      <c r="BK974" t="s">
        <v>1651</v>
      </c>
      <c r="BL974" t="s">
        <v>1649</v>
      </c>
      <c r="BM974" t="s">
        <v>1649</v>
      </c>
      <c r="BN974" t="s">
        <v>1651</v>
      </c>
      <c r="BO974" t="s">
        <v>1649</v>
      </c>
      <c r="BP974">
        <v>1</v>
      </c>
    </row>
    <row r="975" spans="1:68" x14ac:dyDescent="0.2">
      <c r="A975">
        <v>974</v>
      </c>
      <c r="B975" s="2">
        <v>44099.605173611111</v>
      </c>
      <c r="C975" t="s">
        <v>1218</v>
      </c>
      <c r="D975">
        <v>35</v>
      </c>
      <c r="E975">
        <v>38</v>
      </c>
      <c r="F975">
        <v>1</v>
      </c>
      <c r="G975">
        <v>1</v>
      </c>
      <c r="H975">
        <v>2</v>
      </c>
      <c r="I975">
        <v>2</v>
      </c>
      <c r="J975">
        <v>1</v>
      </c>
      <c r="L975">
        <v>1</v>
      </c>
      <c r="M975">
        <v>0</v>
      </c>
      <c r="N975">
        <v>1</v>
      </c>
      <c r="O975">
        <v>7</v>
      </c>
      <c r="P975">
        <v>6</v>
      </c>
      <c r="Q975">
        <v>7</v>
      </c>
      <c r="R975">
        <v>6</v>
      </c>
      <c r="S975">
        <v>6</v>
      </c>
      <c r="T975">
        <v>7</v>
      </c>
      <c r="U975">
        <v>7</v>
      </c>
      <c r="V975">
        <v>6</v>
      </c>
      <c r="W975">
        <v>6</v>
      </c>
      <c r="X975">
        <v>7</v>
      </c>
      <c r="Y975">
        <v>2019</v>
      </c>
      <c r="Z975">
        <v>1</v>
      </c>
      <c r="AA975">
        <v>9</v>
      </c>
      <c r="AE975">
        <v>1</v>
      </c>
      <c r="AF975">
        <v>1</v>
      </c>
      <c r="AG975">
        <v>1</v>
      </c>
      <c r="AH975">
        <v>2</v>
      </c>
      <c r="AI975">
        <v>1</v>
      </c>
      <c r="AL975">
        <v>1</v>
      </c>
      <c r="AM975">
        <v>1</v>
      </c>
      <c r="AO975">
        <v>3</v>
      </c>
      <c r="AP975">
        <v>1</v>
      </c>
      <c r="AR975">
        <v>1</v>
      </c>
      <c r="AU975">
        <v>1</v>
      </c>
      <c r="AZ975">
        <v>1</v>
      </c>
      <c r="BB975">
        <v>1</v>
      </c>
      <c r="BC975">
        <v>1</v>
      </c>
      <c r="BE975" t="s">
        <v>58</v>
      </c>
      <c r="BF975">
        <f>VLOOKUP($C975,'TIPI Scoring'!$C$1:$AB$1213,22,FALSE)</f>
        <v>4</v>
      </c>
      <c r="BG975">
        <f>VLOOKUP($C975,'TIPI Scoring'!$C$1:$AB$1213,23,FALSE)</f>
        <v>4.5</v>
      </c>
      <c r="BH975">
        <f>VLOOKUP($C975,'TIPI Scoring'!$C$1:$AB$1213,24,FALSE)</f>
        <v>4.5</v>
      </c>
      <c r="BI975">
        <f>VLOOKUP($C975,'TIPI Scoring'!$C$1:$AB$1213,25,FALSE)</f>
        <v>4</v>
      </c>
      <c r="BJ975">
        <f>VLOOKUP($C975,'TIPI Scoring'!$C$1:$AB$1213,26,FALSE)</f>
        <v>3.5</v>
      </c>
      <c r="BK975" t="s">
        <v>1651</v>
      </c>
      <c r="BL975" t="s">
        <v>1651</v>
      </c>
      <c r="BM975" t="s">
        <v>1651</v>
      </c>
      <c r="BN975" t="s">
        <v>1651</v>
      </c>
      <c r="BO975" t="s">
        <v>1649</v>
      </c>
      <c r="BP975">
        <v>1</v>
      </c>
    </row>
    <row r="976" spans="1:68" x14ac:dyDescent="0.2">
      <c r="A976">
        <v>975</v>
      </c>
      <c r="B976" s="2">
        <v>44099.605613425927</v>
      </c>
      <c r="C976" t="s">
        <v>1219</v>
      </c>
      <c r="D976">
        <v>52</v>
      </c>
      <c r="E976">
        <v>47</v>
      </c>
      <c r="F976">
        <v>1</v>
      </c>
      <c r="G976">
        <v>1</v>
      </c>
      <c r="H976">
        <v>2</v>
      </c>
      <c r="I976">
        <v>0</v>
      </c>
      <c r="J976">
        <v>1</v>
      </c>
      <c r="L976">
        <v>2</v>
      </c>
      <c r="M976">
        <v>15</v>
      </c>
      <c r="N976">
        <v>2</v>
      </c>
      <c r="O976">
        <v>2</v>
      </c>
      <c r="P976">
        <v>5</v>
      </c>
      <c r="Q976">
        <v>5</v>
      </c>
      <c r="R976">
        <v>5</v>
      </c>
      <c r="S976">
        <v>6</v>
      </c>
      <c r="T976">
        <v>6</v>
      </c>
      <c r="U976">
        <v>6</v>
      </c>
      <c r="V976">
        <v>6</v>
      </c>
      <c r="W976">
        <v>5</v>
      </c>
      <c r="X976">
        <v>2</v>
      </c>
      <c r="Y976">
        <v>2015</v>
      </c>
      <c r="Z976">
        <v>3</v>
      </c>
      <c r="AA976">
        <v>10</v>
      </c>
      <c r="AE976">
        <v>3</v>
      </c>
      <c r="AF976">
        <v>2</v>
      </c>
      <c r="AG976">
        <v>2</v>
      </c>
      <c r="AH976">
        <v>3</v>
      </c>
      <c r="AI976">
        <v>1</v>
      </c>
      <c r="AJ976">
        <v>1</v>
      </c>
      <c r="AM976">
        <v>1</v>
      </c>
      <c r="AO976">
        <v>2</v>
      </c>
      <c r="AP976">
        <v>1</v>
      </c>
      <c r="AU976">
        <v>1</v>
      </c>
      <c r="AV976">
        <v>1</v>
      </c>
      <c r="AZ976">
        <v>1</v>
      </c>
      <c r="BA976">
        <v>1</v>
      </c>
      <c r="BE976" t="s">
        <v>66</v>
      </c>
      <c r="BF976">
        <f>VLOOKUP($C976,'TIPI Scoring'!$C$1:$AB$1213,22,FALSE)</f>
        <v>2</v>
      </c>
      <c r="BG976">
        <f>VLOOKUP($C976,'TIPI Scoring'!$C$1:$AB$1213,23,FALSE)</f>
        <v>4.5</v>
      </c>
      <c r="BH976">
        <f>VLOOKUP($C976,'TIPI Scoring'!$C$1:$AB$1213,24,FALSE)</f>
        <v>3.5</v>
      </c>
      <c r="BI976">
        <f>VLOOKUP($C976,'TIPI Scoring'!$C$1:$AB$1213,25,FALSE)</f>
        <v>4</v>
      </c>
      <c r="BJ976">
        <f>VLOOKUP($C976,'TIPI Scoring'!$C$1:$AB$1213,26,FALSE)</f>
        <v>6</v>
      </c>
      <c r="BK976" t="s">
        <v>1649</v>
      </c>
      <c r="BL976" t="s">
        <v>1651</v>
      </c>
      <c r="BM976" t="s">
        <v>1649</v>
      </c>
      <c r="BN976" t="s">
        <v>1651</v>
      </c>
      <c r="BO976" t="s">
        <v>1650</v>
      </c>
      <c r="BP976">
        <v>5</v>
      </c>
    </row>
    <row r="977" spans="1:68" x14ac:dyDescent="0.2">
      <c r="A977">
        <v>976</v>
      </c>
      <c r="B977" s="2">
        <v>44099.606273148151</v>
      </c>
      <c r="C977" t="s">
        <v>1220</v>
      </c>
      <c r="D977">
        <v>37</v>
      </c>
      <c r="E977">
        <v>3</v>
      </c>
      <c r="F977">
        <v>2</v>
      </c>
      <c r="G977">
        <v>1</v>
      </c>
      <c r="H977">
        <v>2</v>
      </c>
      <c r="I977">
        <v>1</v>
      </c>
      <c r="J977">
        <v>5</v>
      </c>
      <c r="K977" t="s">
        <v>1221</v>
      </c>
      <c r="L977">
        <v>1</v>
      </c>
      <c r="M977">
        <v>2</v>
      </c>
      <c r="N977">
        <v>2</v>
      </c>
      <c r="O977">
        <v>3</v>
      </c>
      <c r="P977">
        <v>1</v>
      </c>
      <c r="Q977">
        <v>5</v>
      </c>
      <c r="R977">
        <v>3</v>
      </c>
      <c r="S977">
        <v>5</v>
      </c>
      <c r="T977">
        <v>6</v>
      </c>
      <c r="U977">
        <v>6</v>
      </c>
      <c r="V977">
        <v>2</v>
      </c>
      <c r="W977">
        <v>5</v>
      </c>
      <c r="X977">
        <v>3</v>
      </c>
      <c r="Y977">
        <v>2020</v>
      </c>
      <c r="Z977">
        <v>3</v>
      </c>
      <c r="AA977">
        <v>7</v>
      </c>
      <c r="AE977">
        <v>2</v>
      </c>
      <c r="AF977">
        <v>3</v>
      </c>
      <c r="AG977">
        <v>3</v>
      </c>
      <c r="AH977">
        <v>2</v>
      </c>
      <c r="AJ977">
        <v>1</v>
      </c>
      <c r="AO977">
        <v>3</v>
      </c>
      <c r="AP977">
        <v>1</v>
      </c>
      <c r="AQ977">
        <v>1</v>
      </c>
      <c r="AU977">
        <v>1</v>
      </c>
      <c r="AZ977">
        <v>1</v>
      </c>
      <c r="BA977">
        <v>1</v>
      </c>
      <c r="BB977">
        <v>1</v>
      </c>
      <c r="BC977">
        <v>1</v>
      </c>
      <c r="BE977" t="s">
        <v>66</v>
      </c>
      <c r="BF977">
        <f>VLOOKUP($C977,'TIPI Scoring'!$C$1:$AB$1213,22,FALSE)</f>
        <v>2.5</v>
      </c>
      <c r="BG977">
        <f>VLOOKUP($C977,'TIPI Scoring'!$C$1:$AB$1213,23,FALSE)</f>
        <v>6.5</v>
      </c>
      <c r="BH977">
        <f>VLOOKUP($C977,'TIPI Scoring'!$C$1:$AB$1213,24,FALSE)</f>
        <v>5.5</v>
      </c>
      <c r="BI977">
        <f>VLOOKUP($C977,'TIPI Scoring'!$C$1:$AB$1213,25,FALSE)</f>
        <v>5</v>
      </c>
      <c r="BJ977">
        <f>VLOOKUP($C977,'TIPI Scoring'!$C$1:$AB$1213,26,FALSE)</f>
        <v>5</v>
      </c>
      <c r="BK977" t="s">
        <v>1649</v>
      </c>
      <c r="BL977" t="s">
        <v>1648</v>
      </c>
      <c r="BM977" t="s">
        <v>1650</v>
      </c>
      <c r="BN977" t="s">
        <v>1650</v>
      </c>
      <c r="BO977" t="s">
        <v>1651</v>
      </c>
      <c r="BP977">
        <v>2</v>
      </c>
    </row>
    <row r="978" spans="1:68" x14ac:dyDescent="0.2">
      <c r="A978">
        <v>977</v>
      </c>
      <c r="B978" s="2">
        <v>44099.607164351852</v>
      </c>
      <c r="C978" t="s">
        <v>1222</v>
      </c>
      <c r="D978">
        <v>39</v>
      </c>
      <c r="E978">
        <v>5</v>
      </c>
      <c r="F978">
        <v>1</v>
      </c>
      <c r="G978">
        <v>1</v>
      </c>
      <c r="H978">
        <v>2</v>
      </c>
      <c r="I978">
        <v>2</v>
      </c>
      <c r="J978">
        <v>1</v>
      </c>
      <c r="L978">
        <v>2</v>
      </c>
      <c r="M978">
        <v>7</v>
      </c>
      <c r="N978">
        <v>2</v>
      </c>
      <c r="O978">
        <v>6</v>
      </c>
      <c r="P978">
        <v>3</v>
      </c>
      <c r="Q978">
        <v>7</v>
      </c>
      <c r="R978">
        <v>2</v>
      </c>
      <c r="S978">
        <v>6</v>
      </c>
      <c r="T978">
        <v>4</v>
      </c>
      <c r="U978">
        <v>7</v>
      </c>
      <c r="V978">
        <v>1</v>
      </c>
      <c r="W978">
        <v>6</v>
      </c>
      <c r="X978">
        <v>2</v>
      </c>
      <c r="Y978">
        <v>2012</v>
      </c>
      <c r="Z978">
        <v>2</v>
      </c>
      <c r="AA978">
        <v>10</v>
      </c>
      <c r="AE978">
        <v>2</v>
      </c>
      <c r="AF978">
        <v>3</v>
      </c>
      <c r="AG978">
        <v>2</v>
      </c>
      <c r="AH978">
        <v>2</v>
      </c>
      <c r="AN978">
        <v>1</v>
      </c>
      <c r="AO978">
        <v>3</v>
      </c>
      <c r="AP978">
        <v>1</v>
      </c>
      <c r="AU978">
        <v>1</v>
      </c>
      <c r="AW978">
        <v>1</v>
      </c>
      <c r="BD978">
        <v>1</v>
      </c>
      <c r="BE978" t="s">
        <v>66</v>
      </c>
      <c r="BF978">
        <f>VLOOKUP($C978,'TIPI Scoring'!$C$1:$AB$1213,22,FALSE)</f>
        <v>5</v>
      </c>
      <c r="BG978">
        <f>VLOOKUP($C978,'TIPI Scoring'!$C$1:$AB$1213,23,FALSE)</f>
        <v>6</v>
      </c>
      <c r="BH978">
        <f>VLOOKUP($C978,'TIPI Scoring'!$C$1:$AB$1213,24,FALSE)</f>
        <v>7</v>
      </c>
      <c r="BI978">
        <f>VLOOKUP($C978,'TIPI Scoring'!$C$1:$AB$1213,25,FALSE)</f>
        <v>6</v>
      </c>
      <c r="BJ978">
        <f>VLOOKUP($C978,'TIPI Scoring'!$C$1:$AB$1213,26,FALSE)</f>
        <v>6</v>
      </c>
      <c r="BK978" t="s">
        <v>1650</v>
      </c>
      <c r="BL978" t="s">
        <v>1650</v>
      </c>
      <c r="BM978" t="s">
        <v>1648</v>
      </c>
      <c r="BN978" t="s">
        <v>1650</v>
      </c>
      <c r="BO978" t="s">
        <v>1650</v>
      </c>
      <c r="BP978">
        <v>4</v>
      </c>
    </row>
    <row r="979" spans="1:68" x14ac:dyDescent="0.2">
      <c r="A979">
        <v>978</v>
      </c>
      <c r="B979" s="2">
        <v>44099.610254629632</v>
      </c>
      <c r="C979" t="s">
        <v>1223</v>
      </c>
      <c r="D979">
        <v>27</v>
      </c>
      <c r="E979">
        <v>12</v>
      </c>
      <c r="F979">
        <v>2</v>
      </c>
      <c r="G979">
        <v>1</v>
      </c>
      <c r="H979">
        <v>2</v>
      </c>
      <c r="I979">
        <v>3</v>
      </c>
      <c r="J979">
        <v>1</v>
      </c>
      <c r="L979">
        <v>2</v>
      </c>
      <c r="M979">
        <v>2</v>
      </c>
      <c r="N979">
        <v>2</v>
      </c>
      <c r="O979">
        <v>4</v>
      </c>
      <c r="P979">
        <v>3</v>
      </c>
      <c r="Q979">
        <v>7</v>
      </c>
      <c r="R979">
        <v>5</v>
      </c>
      <c r="S979">
        <v>5</v>
      </c>
      <c r="T979">
        <v>4</v>
      </c>
      <c r="U979">
        <v>5</v>
      </c>
      <c r="V979">
        <v>1</v>
      </c>
      <c r="W979">
        <v>4</v>
      </c>
      <c r="X979">
        <v>5</v>
      </c>
      <c r="Y979">
        <v>2020</v>
      </c>
      <c r="Z979">
        <v>4</v>
      </c>
      <c r="AA979">
        <v>11</v>
      </c>
      <c r="AB979" t="s">
        <v>1224</v>
      </c>
      <c r="AE979">
        <v>2</v>
      </c>
      <c r="AF979">
        <v>2</v>
      </c>
      <c r="AG979">
        <v>2</v>
      </c>
      <c r="AH979">
        <v>2</v>
      </c>
      <c r="AI979">
        <v>1</v>
      </c>
      <c r="AJ979">
        <v>1</v>
      </c>
      <c r="AO979">
        <v>3</v>
      </c>
      <c r="AP979">
        <v>1</v>
      </c>
      <c r="AV979">
        <v>1</v>
      </c>
      <c r="AX979">
        <v>1</v>
      </c>
      <c r="BD979">
        <v>1</v>
      </c>
      <c r="BE979" t="s">
        <v>66</v>
      </c>
      <c r="BF979">
        <f>VLOOKUP($C979,'TIPI Scoring'!$C$1:$AB$1213,22,FALSE)</f>
        <v>4</v>
      </c>
      <c r="BG979">
        <f>VLOOKUP($C979,'TIPI Scoring'!$C$1:$AB$1213,23,FALSE)</f>
        <v>5</v>
      </c>
      <c r="BH979">
        <f>VLOOKUP($C979,'TIPI Scoring'!$C$1:$AB$1213,24,FALSE)</f>
        <v>7</v>
      </c>
      <c r="BI979">
        <f>VLOOKUP($C979,'TIPI Scoring'!$C$1:$AB$1213,25,FALSE)</f>
        <v>3.5</v>
      </c>
      <c r="BJ979">
        <f>VLOOKUP($C979,'TIPI Scoring'!$C$1:$AB$1213,26,FALSE)</f>
        <v>4</v>
      </c>
      <c r="BK979" t="s">
        <v>1651</v>
      </c>
      <c r="BL979" t="s">
        <v>1651</v>
      </c>
      <c r="BM979" t="s">
        <v>1648</v>
      </c>
      <c r="BN979" t="s">
        <v>1651</v>
      </c>
      <c r="BO979" t="s">
        <v>1649</v>
      </c>
      <c r="BP979">
        <v>6</v>
      </c>
    </row>
    <row r="980" spans="1:68" x14ac:dyDescent="0.2">
      <c r="A980">
        <v>979</v>
      </c>
      <c r="B980" s="2">
        <v>44099.610451388886</v>
      </c>
      <c r="C980" t="s">
        <v>1225</v>
      </c>
      <c r="D980">
        <v>61</v>
      </c>
      <c r="E980">
        <v>13</v>
      </c>
      <c r="F980">
        <v>1</v>
      </c>
      <c r="G980">
        <v>1</v>
      </c>
      <c r="H980">
        <v>2</v>
      </c>
      <c r="I980">
        <v>0</v>
      </c>
      <c r="J980">
        <v>1</v>
      </c>
      <c r="L980">
        <v>2</v>
      </c>
      <c r="M980">
        <v>25</v>
      </c>
      <c r="N980">
        <v>2</v>
      </c>
      <c r="O980">
        <v>6</v>
      </c>
      <c r="P980">
        <v>1</v>
      </c>
      <c r="Q980">
        <v>6</v>
      </c>
      <c r="R980">
        <v>1</v>
      </c>
      <c r="S980">
        <v>6</v>
      </c>
      <c r="T980">
        <v>1</v>
      </c>
      <c r="U980">
        <v>6</v>
      </c>
      <c r="V980">
        <v>1</v>
      </c>
      <c r="W980">
        <v>7</v>
      </c>
      <c r="X980">
        <v>1</v>
      </c>
      <c r="Y980">
        <v>1995</v>
      </c>
      <c r="Z980">
        <v>2</v>
      </c>
      <c r="AA980">
        <v>12</v>
      </c>
      <c r="AC980" t="s">
        <v>827</v>
      </c>
      <c r="AE980">
        <v>2</v>
      </c>
      <c r="AF980">
        <v>1</v>
      </c>
      <c r="AG980">
        <v>2</v>
      </c>
      <c r="AH980">
        <v>2</v>
      </c>
      <c r="AM980">
        <v>1</v>
      </c>
      <c r="AO980">
        <v>1</v>
      </c>
      <c r="AV980">
        <v>1</v>
      </c>
      <c r="AW980">
        <v>1</v>
      </c>
      <c r="AX980">
        <v>1</v>
      </c>
      <c r="BD980">
        <v>1</v>
      </c>
      <c r="BE980" t="s">
        <v>63</v>
      </c>
      <c r="BF980">
        <f>VLOOKUP($C980,'TIPI Scoring'!$C$1:$AB$1213,22,FALSE)</f>
        <v>6.5</v>
      </c>
      <c r="BG980">
        <f>VLOOKUP($C980,'TIPI Scoring'!$C$1:$AB$1213,23,FALSE)</f>
        <v>6.5</v>
      </c>
      <c r="BH980">
        <f>VLOOKUP($C980,'TIPI Scoring'!$C$1:$AB$1213,24,FALSE)</f>
        <v>6.5</v>
      </c>
      <c r="BI980">
        <f>VLOOKUP($C980,'TIPI Scoring'!$C$1:$AB$1213,25,FALSE)</f>
        <v>7</v>
      </c>
      <c r="BJ980">
        <f>VLOOKUP($C980,'TIPI Scoring'!$C$1:$AB$1213,26,FALSE)</f>
        <v>6.5</v>
      </c>
      <c r="BK980" t="s">
        <v>1648</v>
      </c>
      <c r="BL980" t="s">
        <v>1648</v>
      </c>
      <c r="BM980" t="s">
        <v>1650</v>
      </c>
      <c r="BN980" t="s">
        <v>1648</v>
      </c>
      <c r="BO980" t="s">
        <v>1648</v>
      </c>
      <c r="BP980">
        <v>4</v>
      </c>
    </row>
    <row r="981" spans="1:68" x14ac:dyDescent="0.2">
      <c r="A981">
        <v>980</v>
      </c>
      <c r="B981" s="2">
        <v>44099.611527777779</v>
      </c>
      <c r="C981" t="s">
        <v>1226</v>
      </c>
      <c r="D981">
        <v>47</v>
      </c>
      <c r="E981">
        <v>28</v>
      </c>
      <c r="F981">
        <v>1</v>
      </c>
      <c r="G981">
        <v>1</v>
      </c>
      <c r="H981">
        <v>3</v>
      </c>
      <c r="I981">
        <v>2</v>
      </c>
      <c r="J981">
        <v>1</v>
      </c>
      <c r="L981">
        <v>1</v>
      </c>
      <c r="M981">
        <v>4</v>
      </c>
      <c r="N981">
        <v>2</v>
      </c>
      <c r="O981">
        <v>1</v>
      </c>
      <c r="P981">
        <v>3</v>
      </c>
      <c r="Q981">
        <v>7</v>
      </c>
      <c r="R981">
        <v>4</v>
      </c>
      <c r="S981">
        <v>5</v>
      </c>
      <c r="T981">
        <v>5</v>
      </c>
      <c r="U981">
        <v>6</v>
      </c>
      <c r="V981">
        <v>2</v>
      </c>
      <c r="W981">
        <v>4</v>
      </c>
      <c r="X981">
        <v>3</v>
      </c>
      <c r="Y981">
        <v>2015</v>
      </c>
      <c r="Z981">
        <v>1</v>
      </c>
      <c r="AA981">
        <v>13</v>
      </c>
      <c r="AD981" t="s">
        <v>739</v>
      </c>
      <c r="AE981">
        <v>2</v>
      </c>
      <c r="AF981">
        <v>1</v>
      </c>
      <c r="AG981">
        <v>2</v>
      </c>
      <c r="AH981">
        <v>2</v>
      </c>
      <c r="AI981">
        <v>1</v>
      </c>
      <c r="AO981">
        <v>2</v>
      </c>
      <c r="AP981">
        <v>1</v>
      </c>
      <c r="AU981">
        <v>1</v>
      </c>
      <c r="AX981">
        <v>1</v>
      </c>
      <c r="BC981">
        <v>1</v>
      </c>
      <c r="BE981" t="s">
        <v>66</v>
      </c>
      <c r="BF981">
        <f>VLOOKUP($C981,'TIPI Scoring'!$C$1:$AB$1213,22,FALSE)</f>
        <v>2</v>
      </c>
      <c r="BG981">
        <f>VLOOKUP($C981,'TIPI Scoring'!$C$1:$AB$1213,23,FALSE)</f>
        <v>5.5</v>
      </c>
      <c r="BH981">
        <f>VLOOKUP($C981,'TIPI Scoring'!$C$1:$AB$1213,24,FALSE)</f>
        <v>6.5</v>
      </c>
      <c r="BI981">
        <f>VLOOKUP($C981,'TIPI Scoring'!$C$1:$AB$1213,25,FALSE)</f>
        <v>4</v>
      </c>
      <c r="BJ981">
        <f>VLOOKUP($C981,'TIPI Scoring'!$C$1:$AB$1213,26,FALSE)</f>
        <v>5</v>
      </c>
      <c r="BK981" t="s">
        <v>1649</v>
      </c>
      <c r="BL981" t="s">
        <v>1650</v>
      </c>
      <c r="BM981" t="s">
        <v>1650</v>
      </c>
      <c r="BN981" t="s">
        <v>1651</v>
      </c>
      <c r="BO981" t="s">
        <v>1651</v>
      </c>
      <c r="BP981">
        <v>5</v>
      </c>
    </row>
    <row r="982" spans="1:68" x14ac:dyDescent="0.2">
      <c r="A982">
        <v>981</v>
      </c>
      <c r="B982" s="2">
        <v>44099.611724537041</v>
      </c>
      <c r="C982" t="s">
        <v>1227</v>
      </c>
      <c r="D982">
        <v>56</v>
      </c>
      <c r="E982">
        <v>50</v>
      </c>
      <c r="F982">
        <v>1</v>
      </c>
      <c r="G982">
        <v>1</v>
      </c>
      <c r="H982">
        <v>1</v>
      </c>
      <c r="I982">
        <v>0</v>
      </c>
      <c r="J982">
        <v>1</v>
      </c>
      <c r="L982">
        <v>1</v>
      </c>
      <c r="M982">
        <v>20</v>
      </c>
      <c r="N982">
        <v>2</v>
      </c>
      <c r="O982">
        <v>5</v>
      </c>
      <c r="P982">
        <v>4</v>
      </c>
      <c r="Q982">
        <v>7</v>
      </c>
      <c r="R982">
        <v>4</v>
      </c>
      <c r="S982">
        <v>5</v>
      </c>
      <c r="T982">
        <v>3</v>
      </c>
      <c r="U982">
        <v>6</v>
      </c>
      <c r="V982">
        <v>1</v>
      </c>
      <c r="W982">
        <v>5</v>
      </c>
      <c r="X982">
        <v>4</v>
      </c>
      <c r="Y982">
        <v>2000</v>
      </c>
      <c r="Z982">
        <v>1</v>
      </c>
      <c r="AA982">
        <v>10</v>
      </c>
      <c r="AE982">
        <v>2</v>
      </c>
      <c r="AF982">
        <v>2</v>
      </c>
      <c r="AG982">
        <v>2</v>
      </c>
      <c r="AH982">
        <v>2</v>
      </c>
      <c r="AN982">
        <v>1</v>
      </c>
      <c r="AO982">
        <v>3</v>
      </c>
      <c r="AP982">
        <v>1</v>
      </c>
      <c r="AT982">
        <v>1</v>
      </c>
      <c r="AU982">
        <v>1</v>
      </c>
      <c r="BD982">
        <v>1</v>
      </c>
      <c r="BE982" t="s">
        <v>63</v>
      </c>
      <c r="BF982">
        <f>VLOOKUP($C982,'TIPI Scoring'!$C$1:$AB$1213,22,FALSE)</f>
        <v>5</v>
      </c>
      <c r="BG982">
        <f>VLOOKUP($C982,'TIPI Scoring'!$C$1:$AB$1213,23,FALSE)</f>
        <v>5</v>
      </c>
      <c r="BH982">
        <f>VLOOKUP($C982,'TIPI Scoring'!$C$1:$AB$1213,24,FALSE)</f>
        <v>7</v>
      </c>
      <c r="BI982">
        <f>VLOOKUP($C982,'TIPI Scoring'!$C$1:$AB$1213,25,FALSE)</f>
        <v>4.5</v>
      </c>
      <c r="BJ982">
        <f>VLOOKUP($C982,'TIPI Scoring'!$C$1:$AB$1213,26,FALSE)</f>
        <v>4.5</v>
      </c>
      <c r="BK982" t="s">
        <v>1650</v>
      </c>
      <c r="BL982" t="s">
        <v>1651</v>
      </c>
      <c r="BM982" t="s">
        <v>1648</v>
      </c>
      <c r="BN982" t="s">
        <v>1651</v>
      </c>
      <c r="BO982" t="s">
        <v>1651</v>
      </c>
      <c r="BP982">
        <v>6</v>
      </c>
    </row>
    <row r="983" spans="1:68" x14ac:dyDescent="0.2">
      <c r="A983">
        <v>982</v>
      </c>
      <c r="B983" s="2">
        <v>44099.611840277779</v>
      </c>
      <c r="C983" t="s">
        <v>1228</v>
      </c>
      <c r="D983">
        <v>32</v>
      </c>
      <c r="E983">
        <v>32</v>
      </c>
      <c r="F983">
        <v>1</v>
      </c>
      <c r="G983">
        <v>1</v>
      </c>
      <c r="H983">
        <v>2</v>
      </c>
      <c r="I983">
        <v>3</v>
      </c>
      <c r="J983">
        <v>1</v>
      </c>
      <c r="L983">
        <v>1</v>
      </c>
      <c r="M983">
        <v>3</v>
      </c>
      <c r="N983">
        <v>2</v>
      </c>
      <c r="O983">
        <v>3</v>
      </c>
      <c r="P983">
        <v>6</v>
      </c>
      <c r="Q983">
        <v>6</v>
      </c>
      <c r="R983">
        <v>7</v>
      </c>
      <c r="S983">
        <v>6</v>
      </c>
      <c r="T983">
        <v>6</v>
      </c>
      <c r="U983">
        <v>7</v>
      </c>
      <c r="V983">
        <v>6</v>
      </c>
      <c r="W983">
        <v>2</v>
      </c>
      <c r="X983">
        <v>1</v>
      </c>
      <c r="Y983">
        <v>2017</v>
      </c>
      <c r="Z983">
        <v>1</v>
      </c>
      <c r="AA983">
        <v>7</v>
      </c>
      <c r="AE983">
        <v>2</v>
      </c>
      <c r="AF983">
        <v>1</v>
      </c>
      <c r="AG983">
        <v>2</v>
      </c>
      <c r="AH983">
        <v>2</v>
      </c>
      <c r="AL983">
        <v>1</v>
      </c>
      <c r="AO983">
        <v>3</v>
      </c>
      <c r="AP983">
        <v>1</v>
      </c>
      <c r="AS983">
        <v>1</v>
      </c>
      <c r="AW983">
        <v>1</v>
      </c>
      <c r="AZ983">
        <v>1</v>
      </c>
      <c r="BE983" t="s">
        <v>58</v>
      </c>
      <c r="BF983">
        <f>VLOOKUP($C983,'TIPI Scoring'!$C$1:$AB$1213,22,FALSE)</f>
        <v>2.5</v>
      </c>
      <c r="BG983">
        <f>VLOOKUP($C983,'TIPI Scoring'!$C$1:$AB$1213,23,FALSE)</f>
        <v>4.5</v>
      </c>
      <c r="BH983">
        <f>VLOOKUP($C983,'TIPI Scoring'!$C$1:$AB$1213,24,FALSE)</f>
        <v>4</v>
      </c>
      <c r="BI983">
        <f>VLOOKUP($C983,'TIPI Scoring'!$C$1:$AB$1213,25,FALSE)</f>
        <v>1.5</v>
      </c>
      <c r="BJ983">
        <f>VLOOKUP($C983,'TIPI Scoring'!$C$1:$AB$1213,26,FALSE)</f>
        <v>6.5</v>
      </c>
      <c r="BK983" t="s">
        <v>1649</v>
      </c>
      <c r="BL983" t="s">
        <v>1651</v>
      </c>
      <c r="BM983" t="s">
        <v>1649</v>
      </c>
      <c r="BN983" t="s">
        <v>1649</v>
      </c>
      <c r="BO983" t="s">
        <v>1648</v>
      </c>
      <c r="BP983">
        <v>5</v>
      </c>
    </row>
    <row r="984" spans="1:68" x14ac:dyDescent="0.2">
      <c r="A984">
        <v>983</v>
      </c>
      <c r="B984" s="2">
        <v>44099.612500000003</v>
      </c>
      <c r="C984" t="s">
        <v>1229</v>
      </c>
      <c r="D984">
        <v>41</v>
      </c>
      <c r="E984">
        <v>32</v>
      </c>
      <c r="F984">
        <v>1</v>
      </c>
      <c r="G984">
        <v>1</v>
      </c>
      <c r="H984">
        <v>2</v>
      </c>
      <c r="I984">
        <v>1</v>
      </c>
      <c r="J984">
        <v>3</v>
      </c>
      <c r="L984">
        <v>1</v>
      </c>
      <c r="M984">
        <v>1</v>
      </c>
      <c r="N984">
        <v>2</v>
      </c>
      <c r="O984">
        <v>4</v>
      </c>
      <c r="P984">
        <v>3</v>
      </c>
      <c r="Q984">
        <v>6</v>
      </c>
      <c r="R984">
        <v>3</v>
      </c>
      <c r="S984">
        <v>6</v>
      </c>
      <c r="T984">
        <v>5</v>
      </c>
      <c r="U984">
        <v>6</v>
      </c>
      <c r="V984">
        <v>2</v>
      </c>
      <c r="W984">
        <v>6</v>
      </c>
      <c r="X984">
        <v>4</v>
      </c>
      <c r="Y984">
        <v>2019</v>
      </c>
      <c r="Z984">
        <v>1</v>
      </c>
      <c r="AA984">
        <v>1</v>
      </c>
      <c r="AE984">
        <v>2</v>
      </c>
      <c r="AF984">
        <v>1</v>
      </c>
      <c r="AG984">
        <v>1</v>
      </c>
      <c r="AH984">
        <v>2</v>
      </c>
      <c r="AJ984">
        <v>1</v>
      </c>
      <c r="AO984">
        <v>2</v>
      </c>
      <c r="AP984">
        <v>1</v>
      </c>
      <c r="AT984">
        <v>1</v>
      </c>
      <c r="AV984">
        <v>1</v>
      </c>
      <c r="AZ984">
        <v>1</v>
      </c>
      <c r="BA984">
        <v>1</v>
      </c>
      <c r="BE984" t="s">
        <v>58</v>
      </c>
      <c r="BF984">
        <f>VLOOKUP($C984,'TIPI Scoring'!$C$1:$AB$1213,22,FALSE)</f>
        <v>3.5</v>
      </c>
      <c r="BG984">
        <f>VLOOKUP($C984,'TIPI Scoring'!$C$1:$AB$1213,23,FALSE)</f>
        <v>5.5</v>
      </c>
      <c r="BH984">
        <f>VLOOKUP($C984,'TIPI Scoring'!$C$1:$AB$1213,24,FALSE)</f>
        <v>6</v>
      </c>
      <c r="BI984">
        <f>VLOOKUP($C984,'TIPI Scoring'!$C$1:$AB$1213,25,FALSE)</f>
        <v>5.5</v>
      </c>
      <c r="BJ984">
        <f>VLOOKUP($C984,'TIPI Scoring'!$C$1:$AB$1213,26,FALSE)</f>
        <v>5</v>
      </c>
      <c r="BK984" t="s">
        <v>1651</v>
      </c>
      <c r="BL984" t="s">
        <v>1650</v>
      </c>
      <c r="BM984" t="s">
        <v>1650</v>
      </c>
      <c r="BN984" t="s">
        <v>1650</v>
      </c>
      <c r="BO984" t="s">
        <v>1651</v>
      </c>
      <c r="BP984">
        <v>2</v>
      </c>
    </row>
    <row r="985" spans="1:68" x14ac:dyDescent="0.2">
      <c r="A985">
        <v>984</v>
      </c>
      <c r="B985" s="2">
        <v>44099.61383101852</v>
      </c>
      <c r="C985" t="s">
        <v>1230</v>
      </c>
      <c r="D985">
        <v>70</v>
      </c>
      <c r="E985">
        <v>38</v>
      </c>
      <c r="F985">
        <v>1</v>
      </c>
      <c r="G985">
        <v>1</v>
      </c>
      <c r="H985">
        <v>1</v>
      </c>
      <c r="I985">
        <v>0</v>
      </c>
      <c r="J985">
        <v>4</v>
      </c>
      <c r="L985">
        <v>2</v>
      </c>
      <c r="M985">
        <v>14</v>
      </c>
      <c r="N985">
        <v>2</v>
      </c>
      <c r="O985">
        <v>4</v>
      </c>
      <c r="P985">
        <v>1</v>
      </c>
      <c r="Q985">
        <v>6</v>
      </c>
      <c r="R985">
        <v>4</v>
      </c>
      <c r="S985">
        <v>5</v>
      </c>
      <c r="T985">
        <v>4</v>
      </c>
      <c r="U985">
        <v>6</v>
      </c>
      <c r="V985">
        <v>2</v>
      </c>
      <c r="W985">
        <v>5</v>
      </c>
      <c r="X985">
        <v>3</v>
      </c>
      <c r="Y985">
        <v>2006</v>
      </c>
      <c r="Z985">
        <v>2</v>
      </c>
      <c r="AA985">
        <v>13</v>
      </c>
      <c r="AD985" t="s">
        <v>1231</v>
      </c>
      <c r="AE985">
        <v>2</v>
      </c>
      <c r="AF985">
        <v>2</v>
      </c>
      <c r="AG985">
        <v>2</v>
      </c>
      <c r="AH985">
        <v>2</v>
      </c>
      <c r="AI985">
        <v>1</v>
      </c>
      <c r="AO985">
        <v>3</v>
      </c>
      <c r="AP985">
        <v>1</v>
      </c>
      <c r="AX985">
        <v>1</v>
      </c>
      <c r="BD985">
        <v>1</v>
      </c>
      <c r="BE985" t="s">
        <v>58</v>
      </c>
      <c r="BF985">
        <f>VLOOKUP($C985,'TIPI Scoring'!$C$1:$AB$1213,22,FALSE)</f>
        <v>4</v>
      </c>
      <c r="BG985">
        <f>VLOOKUP($C985,'TIPI Scoring'!$C$1:$AB$1213,23,FALSE)</f>
        <v>6.5</v>
      </c>
      <c r="BH985">
        <f>VLOOKUP($C985,'TIPI Scoring'!$C$1:$AB$1213,24,FALSE)</f>
        <v>6</v>
      </c>
      <c r="BI985">
        <f>VLOOKUP($C985,'TIPI Scoring'!$C$1:$AB$1213,25,FALSE)</f>
        <v>4.5</v>
      </c>
      <c r="BJ985">
        <f>VLOOKUP($C985,'TIPI Scoring'!$C$1:$AB$1213,26,FALSE)</f>
        <v>5</v>
      </c>
      <c r="BK985" t="s">
        <v>1651</v>
      </c>
      <c r="BL985" t="s">
        <v>1648</v>
      </c>
      <c r="BM985" t="s">
        <v>1650</v>
      </c>
      <c r="BN985" t="s">
        <v>1651</v>
      </c>
      <c r="BO985" t="s">
        <v>1651</v>
      </c>
      <c r="BP985">
        <v>6</v>
      </c>
    </row>
    <row r="986" spans="1:68" x14ac:dyDescent="0.2">
      <c r="A986">
        <v>985</v>
      </c>
      <c r="B986" s="2">
        <v>44099.613842592589</v>
      </c>
      <c r="C986" t="s">
        <v>1232</v>
      </c>
      <c r="D986">
        <v>31</v>
      </c>
      <c r="E986">
        <v>38</v>
      </c>
      <c r="F986">
        <v>1</v>
      </c>
      <c r="G986">
        <v>1</v>
      </c>
      <c r="H986">
        <v>2</v>
      </c>
      <c r="I986">
        <v>2</v>
      </c>
      <c r="J986">
        <v>1</v>
      </c>
      <c r="L986">
        <v>1</v>
      </c>
      <c r="M986">
        <v>4</v>
      </c>
      <c r="N986">
        <v>1</v>
      </c>
      <c r="O986">
        <v>5</v>
      </c>
      <c r="P986">
        <v>5</v>
      </c>
      <c r="Q986">
        <v>5</v>
      </c>
      <c r="R986">
        <v>5</v>
      </c>
      <c r="S986">
        <v>6</v>
      </c>
      <c r="T986">
        <v>2</v>
      </c>
      <c r="U986">
        <v>5</v>
      </c>
      <c r="V986">
        <v>1</v>
      </c>
      <c r="W986">
        <v>4</v>
      </c>
      <c r="X986">
        <v>6</v>
      </c>
      <c r="Y986">
        <v>2016</v>
      </c>
      <c r="Z986">
        <v>1</v>
      </c>
      <c r="AA986">
        <v>7</v>
      </c>
      <c r="AE986">
        <v>2</v>
      </c>
      <c r="AF986">
        <v>2</v>
      </c>
      <c r="AG986">
        <v>2</v>
      </c>
      <c r="AH986">
        <v>2</v>
      </c>
      <c r="AM986">
        <v>1</v>
      </c>
      <c r="AO986">
        <v>3</v>
      </c>
      <c r="AQ986">
        <v>1</v>
      </c>
      <c r="AT986">
        <v>1</v>
      </c>
      <c r="AW986">
        <v>1</v>
      </c>
      <c r="AZ986">
        <v>1</v>
      </c>
      <c r="BB986">
        <v>1</v>
      </c>
      <c r="BC986">
        <v>1</v>
      </c>
      <c r="BE986" t="s">
        <v>58</v>
      </c>
      <c r="BF986">
        <f>VLOOKUP($C986,'TIPI Scoring'!$C$1:$AB$1213,22,FALSE)</f>
        <v>5.5</v>
      </c>
      <c r="BG986">
        <f>VLOOKUP($C986,'TIPI Scoring'!$C$1:$AB$1213,23,FALSE)</f>
        <v>4</v>
      </c>
      <c r="BH986">
        <f>VLOOKUP($C986,'TIPI Scoring'!$C$1:$AB$1213,24,FALSE)</f>
        <v>6</v>
      </c>
      <c r="BI986">
        <f>VLOOKUP($C986,'TIPI Scoring'!$C$1:$AB$1213,25,FALSE)</f>
        <v>3.5</v>
      </c>
      <c r="BJ986">
        <f>VLOOKUP($C986,'TIPI Scoring'!$C$1:$AB$1213,26,FALSE)</f>
        <v>4</v>
      </c>
      <c r="BK986" t="s">
        <v>1650</v>
      </c>
      <c r="BL986" t="s">
        <v>1649</v>
      </c>
      <c r="BM986" t="s">
        <v>1650</v>
      </c>
      <c r="BN986" t="s">
        <v>1651</v>
      </c>
      <c r="BO986" t="s">
        <v>1649</v>
      </c>
      <c r="BP986">
        <v>7</v>
      </c>
    </row>
    <row r="987" spans="1:68" x14ac:dyDescent="0.2">
      <c r="A987">
        <v>986</v>
      </c>
      <c r="B987" s="2">
        <v>44099.614062499997</v>
      </c>
      <c r="C987" t="s">
        <v>1233</v>
      </c>
      <c r="D987">
        <v>69</v>
      </c>
      <c r="E987">
        <v>5</v>
      </c>
      <c r="F987">
        <v>1</v>
      </c>
      <c r="G987">
        <v>1</v>
      </c>
      <c r="H987">
        <v>1</v>
      </c>
      <c r="I987">
        <v>0</v>
      </c>
      <c r="J987">
        <v>4</v>
      </c>
      <c r="L987">
        <v>2</v>
      </c>
      <c r="M987">
        <v>6</v>
      </c>
      <c r="N987">
        <v>2</v>
      </c>
      <c r="O987">
        <v>2</v>
      </c>
      <c r="P987">
        <v>2</v>
      </c>
      <c r="Q987">
        <v>7</v>
      </c>
      <c r="R987">
        <v>1</v>
      </c>
      <c r="S987">
        <v>5</v>
      </c>
      <c r="T987">
        <v>6</v>
      </c>
      <c r="U987">
        <v>6</v>
      </c>
      <c r="V987">
        <v>1</v>
      </c>
      <c r="W987">
        <v>6</v>
      </c>
      <c r="X987">
        <v>3</v>
      </c>
      <c r="Y987">
        <v>2020</v>
      </c>
      <c r="Z987">
        <v>3</v>
      </c>
      <c r="AA987">
        <v>13</v>
      </c>
      <c r="AD987" t="s">
        <v>1234</v>
      </c>
      <c r="AE987">
        <v>2</v>
      </c>
      <c r="AF987">
        <v>1</v>
      </c>
      <c r="AG987">
        <v>2</v>
      </c>
      <c r="AH987">
        <v>2</v>
      </c>
      <c r="AK987">
        <v>1</v>
      </c>
      <c r="AO987">
        <v>5</v>
      </c>
      <c r="AP987">
        <v>1</v>
      </c>
      <c r="AV987">
        <v>1</v>
      </c>
      <c r="AX987">
        <v>1</v>
      </c>
      <c r="AZ987">
        <v>1</v>
      </c>
      <c r="BE987" t="s">
        <v>66</v>
      </c>
      <c r="BF987">
        <f>VLOOKUP($C987,'TIPI Scoring'!$C$1:$AB$1213,22,FALSE)</f>
        <v>2</v>
      </c>
      <c r="BG987">
        <f>VLOOKUP($C987,'TIPI Scoring'!$C$1:$AB$1213,23,FALSE)</f>
        <v>6</v>
      </c>
      <c r="BH987">
        <f>VLOOKUP($C987,'TIPI Scoring'!$C$1:$AB$1213,24,FALSE)</f>
        <v>7</v>
      </c>
      <c r="BI987">
        <f>VLOOKUP($C987,'TIPI Scoring'!$C$1:$AB$1213,25,FALSE)</f>
        <v>6.5</v>
      </c>
      <c r="BJ987">
        <f>VLOOKUP($C987,'TIPI Scoring'!$C$1:$AB$1213,26,FALSE)</f>
        <v>5</v>
      </c>
      <c r="BK987" t="s">
        <v>1649</v>
      </c>
      <c r="BL987" t="s">
        <v>1650</v>
      </c>
      <c r="BM987" t="s">
        <v>1648</v>
      </c>
      <c r="BN987" t="s">
        <v>1648</v>
      </c>
      <c r="BO987" t="s">
        <v>1651</v>
      </c>
      <c r="BP987">
        <v>2</v>
      </c>
    </row>
    <row r="988" spans="1:68" x14ac:dyDescent="0.2">
      <c r="A988">
        <v>987</v>
      </c>
      <c r="B988" s="2">
        <v>44099.615486111114</v>
      </c>
      <c r="C988" t="s">
        <v>1235</v>
      </c>
      <c r="D988">
        <v>69</v>
      </c>
      <c r="E988">
        <v>22</v>
      </c>
      <c r="F988">
        <v>1</v>
      </c>
      <c r="G988">
        <v>1</v>
      </c>
      <c r="H988">
        <v>1</v>
      </c>
      <c r="I988">
        <v>0</v>
      </c>
      <c r="J988">
        <v>1</v>
      </c>
      <c r="L988">
        <v>2</v>
      </c>
      <c r="M988">
        <v>30</v>
      </c>
      <c r="N988">
        <v>2</v>
      </c>
      <c r="O988">
        <v>4</v>
      </c>
      <c r="P988">
        <v>1</v>
      </c>
      <c r="Q988">
        <v>7</v>
      </c>
      <c r="R988">
        <v>5</v>
      </c>
      <c r="S988">
        <v>5</v>
      </c>
      <c r="T988">
        <v>5</v>
      </c>
      <c r="U988">
        <v>6</v>
      </c>
      <c r="V988">
        <v>3</v>
      </c>
      <c r="W988">
        <v>4</v>
      </c>
      <c r="X988">
        <v>1</v>
      </c>
      <c r="Y988">
        <v>1995</v>
      </c>
      <c r="Z988">
        <v>3</v>
      </c>
      <c r="AA988">
        <v>12</v>
      </c>
      <c r="AC988" t="s">
        <v>60</v>
      </c>
      <c r="AE988">
        <v>2</v>
      </c>
      <c r="AF988">
        <v>3</v>
      </c>
      <c r="AG988">
        <v>2</v>
      </c>
      <c r="AH988">
        <v>2</v>
      </c>
      <c r="AN988">
        <v>1</v>
      </c>
      <c r="AO988">
        <v>3</v>
      </c>
      <c r="AX988">
        <v>1</v>
      </c>
      <c r="AY988">
        <v>1</v>
      </c>
      <c r="AZ988">
        <v>1</v>
      </c>
      <c r="BA988">
        <v>1</v>
      </c>
      <c r="BE988" t="s">
        <v>63</v>
      </c>
      <c r="BF988">
        <f>VLOOKUP($C988,'TIPI Scoring'!$C$1:$AB$1213,22,FALSE)</f>
        <v>3.5</v>
      </c>
      <c r="BG988">
        <f>VLOOKUP($C988,'TIPI Scoring'!$C$1:$AB$1213,23,FALSE)</f>
        <v>6.5</v>
      </c>
      <c r="BH988">
        <f>VLOOKUP($C988,'TIPI Scoring'!$C$1:$AB$1213,24,FALSE)</f>
        <v>6</v>
      </c>
      <c r="BI988">
        <f>VLOOKUP($C988,'TIPI Scoring'!$C$1:$AB$1213,25,FALSE)</f>
        <v>3.5</v>
      </c>
      <c r="BJ988">
        <f>VLOOKUP($C988,'TIPI Scoring'!$C$1:$AB$1213,26,FALSE)</f>
        <v>6</v>
      </c>
      <c r="BK988" t="s">
        <v>1651</v>
      </c>
      <c r="BL988" t="s">
        <v>1648</v>
      </c>
      <c r="BM988" t="s">
        <v>1650</v>
      </c>
      <c r="BN988" t="s">
        <v>1651</v>
      </c>
      <c r="BO988" t="s">
        <v>1650</v>
      </c>
      <c r="BP988">
        <v>6</v>
      </c>
    </row>
    <row r="989" spans="1:68" x14ac:dyDescent="0.2">
      <c r="A989">
        <v>988</v>
      </c>
      <c r="B989" s="2">
        <v>44099.615497685183</v>
      </c>
      <c r="C989" t="s">
        <v>1236</v>
      </c>
      <c r="D989">
        <v>30</v>
      </c>
      <c r="E989">
        <v>35</v>
      </c>
      <c r="F989">
        <v>1</v>
      </c>
      <c r="G989">
        <v>1</v>
      </c>
      <c r="H989">
        <v>2</v>
      </c>
      <c r="I989">
        <v>2</v>
      </c>
      <c r="J989">
        <v>1</v>
      </c>
      <c r="L989">
        <v>2</v>
      </c>
      <c r="M989">
        <v>4</v>
      </c>
      <c r="N989">
        <v>1</v>
      </c>
      <c r="O989">
        <v>1</v>
      </c>
      <c r="P989">
        <v>1</v>
      </c>
      <c r="Q989">
        <v>2</v>
      </c>
      <c r="R989">
        <v>1</v>
      </c>
      <c r="S989">
        <v>2</v>
      </c>
      <c r="T989">
        <v>1</v>
      </c>
      <c r="U989">
        <v>2</v>
      </c>
      <c r="V989">
        <v>1</v>
      </c>
      <c r="W989">
        <v>1</v>
      </c>
      <c r="X989">
        <v>2</v>
      </c>
      <c r="Y989">
        <v>2019</v>
      </c>
      <c r="Z989">
        <v>1</v>
      </c>
      <c r="AA989">
        <v>1</v>
      </c>
      <c r="AE989">
        <v>2</v>
      </c>
      <c r="AF989">
        <v>1</v>
      </c>
      <c r="AG989">
        <v>1</v>
      </c>
      <c r="AH989">
        <v>2</v>
      </c>
      <c r="AJ989">
        <v>1</v>
      </c>
      <c r="AM989">
        <v>1</v>
      </c>
      <c r="AO989">
        <v>2</v>
      </c>
      <c r="AP989">
        <v>1</v>
      </c>
      <c r="AQ989">
        <v>1</v>
      </c>
      <c r="AR989">
        <v>1</v>
      </c>
      <c r="AZ989">
        <v>1</v>
      </c>
      <c r="BA989">
        <v>1</v>
      </c>
      <c r="BB989">
        <v>1</v>
      </c>
      <c r="BE989" t="s">
        <v>63</v>
      </c>
      <c r="BF989">
        <f>VLOOKUP($C989,'TIPI Scoring'!$C$1:$AB$1213,22,FALSE)</f>
        <v>4</v>
      </c>
      <c r="BG989">
        <f>VLOOKUP($C989,'TIPI Scoring'!$C$1:$AB$1213,23,FALSE)</f>
        <v>4.5</v>
      </c>
      <c r="BH989">
        <f>VLOOKUP($C989,'TIPI Scoring'!$C$1:$AB$1213,24,FALSE)</f>
        <v>4.5</v>
      </c>
      <c r="BI989">
        <f>VLOOKUP($C989,'TIPI Scoring'!$C$1:$AB$1213,25,FALSE)</f>
        <v>4</v>
      </c>
      <c r="BJ989">
        <f>VLOOKUP($C989,'TIPI Scoring'!$C$1:$AB$1213,26,FALSE)</f>
        <v>4</v>
      </c>
      <c r="BK989" t="s">
        <v>1651</v>
      </c>
      <c r="BL989" t="s">
        <v>1651</v>
      </c>
      <c r="BM989" t="s">
        <v>1651</v>
      </c>
      <c r="BN989" t="s">
        <v>1651</v>
      </c>
      <c r="BO989" t="s">
        <v>1649</v>
      </c>
      <c r="BP989">
        <v>1</v>
      </c>
    </row>
    <row r="990" spans="1:68" x14ac:dyDescent="0.2">
      <c r="A990">
        <v>989</v>
      </c>
      <c r="B990" s="2">
        <v>44099.616620370369</v>
      </c>
      <c r="C990" t="s">
        <v>1237</v>
      </c>
      <c r="D990">
        <v>33</v>
      </c>
      <c r="E990">
        <v>35</v>
      </c>
      <c r="F990">
        <v>1</v>
      </c>
      <c r="G990">
        <v>1</v>
      </c>
      <c r="H990">
        <v>1</v>
      </c>
      <c r="I990">
        <v>2</v>
      </c>
      <c r="J990">
        <v>1</v>
      </c>
      <c r="L990">
        <v>1</v>
      </c>
      <c r="M990">
        <v>5</v>
      </c>
      <c r="N990">
        <v>2</v>
      </c>
      <c r="O990">
        <v>4</v>
      </c>
      <c r="P990">
        <v>2</v>
      </c>
      <c r="Q990">
        <v>7</v>
      </c>
      <c r="R990">
        <v>5</v>
      </c>
      <c r="S990">
        <v>6</v>
      </c>
      <c r="T990">
        <v>6</v>
      </c>
      <c r="U990">
        <v>6</v>
      </c>
      <c r="V990">
        <v>4</v>
      </c>
      <c r="W990">
        <v>4</v>
      </c>
      <c r="X990">
        <v>1</v>
      </c>
      <c r="Y990">
        <v>2015</v>
      </c>
      <c r="Z990">
        <v>1</v>
      </c>
      <c r="AA990">
        <v>9</v>
      </c>
      <c r="AE990">
        <v>2</v>
      </c>
      <c r="AF990">
        <v>3</v>
      </c>
      <c r="AG990">
        <v>2</v>
      </c>
      <c r="AH990">
        <v>2</v>
      </c>
      <c r="AI990">
        <v>1</v>
      </c>
      <c r="AJ990">
        <v>1</v>
      </c>
      <c r="AM990">
        <v>1</v>
      </c>
      <c r="AO990">
        <v>1</v>
      </c>
      <c r="AP990">
        <v>1</v>
      </c>
      <c r="AV990">
        <v>1</v>
      </c>
      <c r="AX990">
        <v>1</v>
      </c>
      <c r="AZ990">
        <v>1</v>
      </c>
      <c r="BC990">
        <v>1</v>
      </c>
      <c r="BE990" t="s">
        <v>63</v>
      </c>
      <c r="BF990">
        <f>VLOOKUP($C990,'TIPI Scoring'!$C$1:$AB$1213,22,FALSE)</f>
        <v>3</v>
      </c>
      <c r="BG990">
        <f>VLOOKUP($C990,'TIPI Scoring'!$C$1:$AB$1213,23,FALSE)</f>
        <v>6</v>
      </c>
      <c r="BH990">
        <f>VLOOKUP($C990,'TIPI Scoring'!$C$1:$AB$1213,24,FALSE)</f>
        <v>5.5</v>
      </c>
      <c r="BI990">
        <f>VLOOKUP($C990,'TIPI Scoring'!$C$1:$AB$1213,25,FALSE)</f>
        <v>3.5</v>
      </c>
      <c r="BJ990">
        <f>VLOOKUP($C990,'TIPI Scoring'!$C$1:$AB$1213,26,FALSE)</f>
        <v>6.5</v>
      </c>
      <c r="BK990" t="s">
        <v>1651</v>
      </c>
      <c r="BL990" t="s">
        <v>1650</v>
      </c>
      <c r="BM990" t="s">
        <v>1650</v>
      </c>
      <c r="BN990" t="s">
        <v>1651</v>
      </c>
      <c r="BO990" t="s">
        <v>1648</v>
      </c>
      <c r="BP990">
        <v>6</v>
      </c>
    </row>
    <row r="991" spans="1:68" x14ac:dyDescent="0.2">
      <c r="A991">
        <v>990</v>
      </c>
      <c r="B991" s="2">
        <v>44099.616875</v>
      </c>
      <c r="C991" t="s">
        <v>1238</v>
      </c>
      <c r="D991">
        <v>70</v>
      </c>
      <c r="E991">
        <v>26</v>
      </c>
      <c r="F991">
        <v>1</v>
      </c>
      <c r="G991">
        <v>1</v>
      </c>
      <c r="H991">
        <v>2</v>
      </c>
      <c r="I991">
        <v>0</v>
      </c>
      <c r="J991">
        <v>4</v>
      </c>
      <c r="L991">
        <v>2</v>
      </c>
      <c r="M991">
        <v>21</v>
      </c>
      <c r="N991">
        <v>2</v>
      </c>
      <c r="O991">
        <v>5</v>
      </c>
      <c r="P991">
        <v>6</v>
      </c>
      <c r="Q991">
        <v>5</v>
      </c>
      <c r="R991">
        <v>5</v>
      </c>
      <c r="S991">
        <v>6</v>
      </c>
      <c r="T991">
        <v>4</v>
      </c>
      <c r="U991">
        <v>4</v>
      </c>
      <c r="V991">
        <v>4</v>
      </c>
      <c r="W991">
        <v>5</v>
      </c>
      <c r="X991">
        <v>5</v>
      </c>
      <c r="Y991">
        <v>2001</v>
      </c>
      <c r="Z991">
        <v>3</v>
      </c>
      <c r="AA991">
        <v>13</v>
      </c>
      <c r="AD991" t="s">
        <v>1239</v>
      </c>
      <c r="AE991">
        <v>2</v>
      </c>
      <c r="AF991">
        <v>2</v>
      </c>
      <c r="AG991">
        <v>2</v>
      </c>
      <c r="AH991">
        <v>2</v>
      </c>
      <c r="AJ991">
        <v>1</v>
      </c>
      <c r="AO991">
        <v>5</v>
      </c>
      <c r="AR991">
        <v>1</v>
      </c>
      <c r="AU991">
        <v>1</v>
      </c>
      <c r="AY991">
        <v>1</v>
      </c>
      <c r="BD991">
        <v>1</v>
      </c>
      <c r="BE991" t="s">
        <v>66</v>
      </c>
      <c r="BF991">
        <f>VLOOKUP($C991,'TIPI Scoring'!$C$1:$AB$1213,22,FALSE)</f>
        <v>4.5</v>
      </c>
      <c r="BG991">
        <f>VLOOKUP($C991,'TIPI Scoring'!$C$1:$AB$1213,23,FALSE)</f>
        <v>3</v>
      </c>
      <c r="BH991">
        <f>VLOOKUP($C991,'TIPI Scoring'!$C$1:$AB$1213,24,FALSE)</f>
        <v>4.5</v>
      </c>
      <c r="BI991">
        <f>VLOOKUP($C991,'TIPI Scoring'!$C$1:$AB$1213,25,FALSE)</f>
        <v>4</v>
      </c>
      <c r="BJ991">
        <f>VLOOKUP($C991,'TIPI Scoring'!$C$1:$AB$1213,26,FALSE)</f>
        <v>4.5</v>
      </c>
      <c r="BK991" t="s">
        <v>1650</v>
      </c>
      <c r="BL991" t="s">
        <v>1649</v>
      </c>
      <c r="BM991" t="s">
        <v>1651</v>
      </c>
      <c r="BN991" t="s">
        <v>1651</v>
      </c>
      <c r="BO991" t="s">
        <v>1651</v>
      </c>
      <c r="BP991">
        <v>1</v>
      </c>
    </row>
    <row r="992" spans="1:68" x14ac:dyDescent="0.2">
      <c r="A992">
        <v>991</v>
      </c>
      <c r="B992" s="2">
        <v>44099.616909722223</v>
      </c>
      <c r="C992" t="s">
        <v>1240</v>
      </c>
      <c r="D992">
        <v>45</v>
      </c>
      <c r="E992">
        <v>5</v>
      </c>
      <c r="F992">
        <v>1</v>
      </c>
      <c r="G992">
        <v>1</v>
      </c>
      <c r="H992">
        <v>2</v>
      </c>
      <c r="I992">
        <v>3</v>
      </c>
      <c r="J992">
        <v>1</v>
      </c>
      <c r="L992">
        <v>1</v>
      </c>
      <c r="M992">
        <v>20</v>
      </c>
      <c r="N992">
        <v>2</v>
      </c>
      <c r="O992">
        <v>5</v>
      </c>
      <c r="P992">
        <v>1</v>
      </c>
      <c r="Q992">
        <v>7</v>
      </c>
      <c r="R992">
        <v>5</v>
      </c>
      <c r="S992">
        <v>7</v>
      </c>
      <c r="T992">
        <v>5</v>
      </c>
      <c r="U992">
        <v>7</v>
      </c>
      <c r="V992">
        <v>3</v>
      </c>
      <c r="W992">
        <v>6</v>
      </c>
      <c r="X992">
        <v>2</v>
      </c>
      <c r="Y992">
        <v>2000</v>
      </c>
      <c r="Z992">
        <v>1</v>
      </c>
      <c r="AA992">
        <v>10</v>
      </c>
      <c r="AE992">
        <v>2</v>
      </c>
      <c r="AF992">
        <v>1</v>
      </c>
      <c r="AG992">
        <v>2</v>
      </c>
      <c r="AH992">
        <v>2</v>
      </c>
      <c r="AJ992">
        <v>1</v>
      </c>
      <c r="AO992">
        <v>3</v>
      </c>
      <c r="AT992">
        <v>1</v>
      </c>
      <c r="AU992">
        <v>1</v>
      </c>
      <c r="AV992">
        <v>1</v>
      </c>
      <c r="BD992">
        <v>1</v>
      </c>
      <c r="BE992" t="s">
        <v>66</v>
      </c>
      <c r="BF992">
        <f>VLOOKUP($C992,'TIPI Scoring'!$C$1:$AB$1213,22,FALSE)</f>
        <v>4</v>
      </c>
      <c r="BG992">
        <f>VLOOKUP($C992,'TIPI Scoring'!$C$1:$AB$1213,23,FALSE)</f>
        <v>7</v>
      </c>
      <c r="BH992">
        <f>VLOOKUP($C992,'TIPI Scoring'!$C$1:$AB$1213,24,FALSE)</f>
        <v>6</v>
      </c>
      <c r="BI992">
        <f>VLOOKUP($C992,'TIPI Scoring'!$C$1:$AB$1213,25,FALSE)</f>
        <v>4.5</v>
      </c>
      <c r="BJ992">
        <f>VLOOKUP($C992,'TIPI Scoring'!$C$1:$AB$1213,26,FALSE)</f>
        <v>6.5</v>
      </c>
      <c r="BK992" t="s">
        <v>1651</v>
      </c>
      <c r="BL992" t="s">
        <v>1648</v>
      </c>
      <c r="BM992" t="s">
        <v>1650</v>
      </c>
      <c r="BN992" t="s">
        <v>1651</v>
      </c>
      <c r="BO992" t="s">
        <v>1648</v>
      </c>
      <c r="BP992">
        <v>6</v>
      </c>
    </row>
    <row r="993" spans="1:68" x14ac:dyDescent="0.2">
      <c r="A993">
        <v>992</v>
      </c>
      <c r="B993" s="2">
        <v>44099.617430555554</v>
      </c>
      <c r="C993" t="s">
        <v>1241</v>
      </c>
      <c r="D993">
        <v>62</v>
      </c>
      <c r="E993">
        <v>28</v>
      </c>
      <c r="F993">
        <v>1</v>
      </c>
      <c r="G993">
        <v>1</v>
      </c>
      <c r="H993">
        <v>1</v>
      </c>
      <c r="I993">
        <v>0</v>
      </c>
      <c r="J993">
        <v>4</v>
      </c>
      <c r="L993">
        <v>2</v>
      </c>
      <c r="M993">
        <v>9</v>
      </c>
      <c r="N993">
        <v>2</v>
      </c>
      <c r="O993">
        <v>1</v>
      </c>
      <c r="P993">
        <v>3</v>
      </c>
      <c r="Q993">
        <v>6</v>
      </c>
      <c r="R993">
        <v>3</v>
      </c>
      <c r="S993">
        <v>6</v>
      </c>
      <c r="T993">
        <v>7</v>
      </c>
      <c r="U993">
        <v>4</v>
      </c>
      <c r="V993">
        <v>5</v>
      </c>
      <c r="W993">
        <v>6</v>
      </c>
      <c r="X993">
        <v>3</v>
      </c>
      <c r="Y993">
        <v>2012</v>
      </c>
      <c r="Z993">
        <v>2</v>
      </c>
      <c r="AA993">
        <v>3</v>
      </c>
      <c r="AE993">
        <v>2</v>
      </c>
      <c r="AF993">
        <v>2</v>
      </c>
      <c r="AG993">
        <v>2</v>
      </c>
      <c r="AH993">
        <v>3</v>
      </c>
      <c r="AN993">
        <v>1</v>
      </c>
      <c r="AO993">
        <v>2</v>
      </c>
      <c r="AP993">
        <v>1</v>
      </c>
      <c r="AT993">
        <v>1</v>
      </c>
      <c r="AV993">
        <v>1</v>
      </c>
      <c r="BA993">
        <v>1</v>
      </c>
      <c r="BE993" t="s">
        <v>66</v>
      </c>
      <c r="BF993">
        <f>VLOOKUP($C993,'TIPI Scoring'!$C$1:$AB$1213,22,FALSE)</f>
        <v>1</v>
      </c>
      <c r="BG993">
        <f>VLOOKUP($C993,'TIPI Scoring'!$C$1:$AB$1213,23,FALSE)</f>
        <v>4.5</v>
      </c>
      <c r="BH993">
        <f>VLOOKUP($C993,'TIPI Scoring'!$C$1:$AB$1213,24,FALSE)</f>
        <v>4.5</v>
      </c>
      <c r="BI993">
        <f>VLOOKUP($C993,'TIPI Scoring'!$C$1:$AB$1213,25,FALSE)</f>
        <v>5.5</v>
      </c>
      <c r="BJ993">
        <f>VLOOKUP($C993,'TIPI Scoring'!$C$1:$AB$1213,26,FALSE)</f>
        <v>5.5</v>
      </c>
      <c r="BK993" t="s">
        <v>1649</v>
      </c>
      <c r="BL993" t="s">
        <v>1651</v>
      </c>
      <c r="BM993" t="s">
        <v>1651</v>
      </c>
      <c r="BN993" t="s">
        <v>1650</v>
      </c>
      <c r="BO993" t="s">
        <v>1650</v>
      </c>
      <c r="BP993">
        <v>3</v>
      </c>
    </row>
    <row r="994" spans="1:68" x14ac:dyDescent="0.2">
      <c r="A994">
        <v>993</v>
      </c>
      <c r="B994" s="2">
        <v>44099.61755787037</v>
      </c>
      <c r="C994" t="s">
        <v>1242</v>
      </c>
      <c r="D994">
        <v>30</v>
      </c>
      <c r="E994">
        <v>13</v>
      </c>
      <c r="F994">
        <v>1</v>
      </c>
      <c r="G994">
        <v>1</v>
      </c>
      <c r="H994">
        <v>2</v>
      </c>
      <c r="I994">
        <v>2</v>
      </c>
      <c r="J994">
        <v>1</v>
      </c>
      <c r="L994">
        <v>1</v>
      </c>
      <c r="M994">
        <v>34</v>
      </c>
      <c r="N994">
        <v>1</v>
      </c>
      <c r="O994">
        <v>5</v>
      </c>
      <c r="P994">
        <v>7</v>
      </c>
      <c r="Q994">
        <v>4</v>
      </c>
      <c r="R994">
        <v>3</v>
      </c>
      <c r="S994">
        <v>3</v>
      </c>
      <c r="T994">
        <v>4</v>
      </c>
      <c r="U994">
        <v>4</v>
      </c>
      <c r="V994">
        <v>7</v>
      </c>
      <c r="W994">
        <v>6</v>
      </c>
      <c r="X994">
        <v>6</v>
      </c>
      <c r="Y994">
        <v>1988</v>
      </c>
      <c r="Z994">
        <v>1</v>
      </c>
      <c r="AA994">
        <v>9</v>
      </c>
      <c r="AE994">
        <v>1</v>
      </c>
      <c r="AF994">
        <v>1</v>
      </c>
      <c r="AG994">
        <v>1</v>
      </c>
      <c r="AH994">
        <v>2</v>
      </c>
      <c r="AI994">
        <v>1</v>
      </c>
      <c r="AL994">
        <v>1</v>
      </c>
      <c r="AO994">
        <v>2</v>
      </c>
      <c r="AQ994">
        <v>1</v>
      </c>
      <c r="AV994">
        <v>1</v>
      </c>
      <c r="BA994">
        <v>1</v>
      </c>
      <c r="BC994">
        <v>1</v>
      </c>
      <c r="BE994" t="s">
        <v>63</v>
      </c>
      <c r="BF994">
        <f>VLOOKUP($C994,'TIPI Scoring'!$C$1:$AB$1213,22,FALSE)</f>
        <v>4.5</v>
      </c>
      <c r="BG994">
        <f>VLOOKUP($C994,'TIPI Scoring'!$C$1:$AB$1213,23,FALSE)</f>
        <v>2.5</v>
      </c>
      <c r="BH994">
        <f>VLOOKUP($C994,'TIPI Scoring'!$C$1:$AB$1213,24,FALSE)</f>
        <v>2.5</v>
      </c>
      <c r="BI994">
        <f>VLOOKUP($C994,'TIPI Scoring'!$C$1:$AB$1213,25,FALSE)</f>
        <v>5.5</v>
      </c>
      <c r="BJ994">
        <f>VLOOKUP($C994,'TIPI Scoring'!$C$1:$AB$1213,26,FALSE)</f>
        <v>2.5</v>
      </c>
      <c r="BK994" t="s">
        <v>1650</v>
      </c>
      <c r="BL994" t="s">
        <v>1649</v>
      </c>
      <c r="BM994" t="s">
        <v>1649</v>
      </c>
      <c r="BN994" t="s">
        <v>1650</v>
      </c>
      <c r="BO994" t="s">
        <v>1649</v>
      </c>
      <c r="BP994">
        <v>1</v>
      </c>
    </row>
    <row r="995" spans="1:68" x14ac:dyDescent="0.2">
      <c r="A995">
        <v>994</v>
      </c>
      <c r="B995" s="2">
        <v>44099.617789351854</v>
      </c>
      <c r="C995" t="s">
        <v>1243</v>
      </c>
      <c r="D995">
        <v>39</v>
      </c>
      <c r="E995">
        <v>5</v>
      </c>
      <c r="F995">
        <v>1</v>
      </c>
      <c r="G995">
        <v>1</v>
      </c>
      <c r="H995">
        <v>2</v>
      </c>
      <c r="I995">
        <v>1</v>
      </c>
      <c r="J995">
        <v>1</v>
      </c>
      <c r="L995">
        <v>1</v>
      </c>
      <c r="M995">
        <v>39</v>
      </c>
      <c r="N995">
        <v>2</v>
      </c>
      <c r="O995">
        <v>6</v>
      </c>
      <c r="P995">
        <v>7</v>
      </c>
      <c r="Q995">
        <v>6</v>
      </c>
      <c r="R995">
        <v>6</v>
      </c>
      <c r="S995">
        <v>6</v>
      </c>
      <c r="T995">
        <v>5</v>
      </c>
      <c r="U995">
        <v>5</v>
      </c>
      <c r="V995">
        <v>6</v>
      </c>
      <c r="W995">
        <v>6</v>
      </c>
      <c r="X995">
        <v>5</v>
      </c>
      <c r="Y995">
        <v>2015</v>
      </c>
      <c r="Z995">
        <v>1</v>
      </c>
      <c r="AA995">
        <v>1</v>
      </c>
      <c r="AE995">
        <v>2</v>
      </c>
      <c r="AF995">
        <v>3</v>
      </c>
      <c r="AG995">
        <v>3</v>
      </c>
      <c r="AH995">
        <v>2</v>
      </c>
      <c r="AI995">
        <v>1</v>
      </c>
      <c r="AO995">
        <v>6</v>
      </c>
      <c r="AQ995">
        <v>1</v>
      </c>
      <c r="AT995">
        <v>1</v>
      </c>
      <c r="AU995">
        <v>1</v>
      </c>
      <c r="BD995">
        <v>1</v>
      </c>
      <c r="BE995" t="s">
        <v>66</v>
      </c>
      <c r="BF995">
        <f>VLOOKUP($C995,'TIPI Scoring'!$C$1:$AB$1213,22,FALSE)</f>
        <v>4.5</v>
      </c>
      <c r="BG995">
        <f>VLOOKUP($C995,'TIPI Scoring'!$C$1:$AB$1213,23,FALSE)</f>
        <v>3</v>
      </c>
      <c r="BH995">
        <f>VLOOKUP($C995,'TIPI Scoring'!$C$1:$AB$1213,24,FALSE)</f>
        <v>4</v>
      </c>
      <c r="BI995">
        <f>VLOOKUP($C995,'TIPI Scoring'!$C$1:$AB$1213,25,FALSE)</f>
        <v>4</v>
      </c>
      <c r="BJ995">
        <f>VLOOKUP($C995,'TIPI Scoring'!$C$1:$AB$1213,26,FALSE)</f>
        <v>4.5</v>
      </c>
      <c r="BK995" t="s">
        <v>1650</v>
      </c>
      <c r="BL995" t="s">
        <v>1649</v>
      </c>
      <c r="BM995" t="s">
        <v>1649</v>
      </c>
      <c r="BN995" t="s">
        <v>1651</v>
      </c>
      <c r="BO995" t="s">
        <v>1651</v>
      </c>
      <c r="BP995">
        <v>1</v>
      </c>
    </row>
    <row r="996" spans="1:68" x14ac:dyDescent="0.2">
      <c r="A996">
        <v>995</v>
      </c>
      <c r="B996" s="2">
        <v>44099.617800925924</v>
      </c>
      <c r="C996" t="s">
        <v>1244</v>
      </c>
      <c r="D996">
        <v>32</v>
      </c>
      <c r="E996">
        <v>27</v>
      </c>
      <c r="F996">
        <v>1</v>
      </c>
      <c r="G996">
        <v>1</v>
      </c>
      <c r="H996">
        <v>2</v>
      </c>
      <c r="I996">
        <v>2</v>
      </c>
      <c r="J996">
        <v>1</v>
      </c>
      <c r="L996">
        <v>2</v>
      </c>
      <c r="M996">
        <v>0</v>
      </c>
      <c r="N996">
        <v>2</v>
      </c>
      <c r="O996">
        <v>4</v>
      </c>
      <c r="P996">
        <v>5</v>
      </c>
      <c r="Q996">
        <v>6</v>
      </c>
      <c r="R996">
        <v>3</v>
      </c>
      <c r="S996">
        <v>5</v>
      </c>
      <c r="T996">
        <v>3</v>
      </c>
      <c r="U996">
        <v>4</v>
      </c>
      <c r="V996">
        <v>3</v>
      </c>
      <c r="W996">
        <v>5</v>
      </c>
      <c r="X996">
        <v>6</v>
      </c>
      <c r="Y996">
        <v>2020</v>
      </c>
      <c r="Z996">
        <v>2</v>
      </c>
      <c r="AA996">
        <v>10</v>
      </c>
      <c r="AE996">
        <v>2</v>
      </c>
      <c r="AF996">
        <v>1</v>
      </c>
      <c r="AG996">
        <v>2</v>
      </c>
      <c r="AH996">
        <v>2</v>
      </c>
      <c r="AI996">
        <v>1</v>
      </c>
      <c r="AJ996">
        <v>1</v>
      </c>
      <c r="AM996">
        <v>1</v>
      </c>
      <c r="AO996">
        <v>3</v>
      </c>
      <c r="AT996">
        <v>1</v>
      </c>
      <c r="AU996">
        <v>1</v>
      </c>
      <c r="AV996">
        <v>1</v>
      </c>
      <c r="AZ996">
        <v>1</v>
      </c>
      <c r="BA996">
        <v>1</v>
      </c>
      <c r="BC996">
        <v>1</v>
      </c>
      <c r="BE996" t="s">
        <v>63</v>
      </c>
      <c r="BF996">
        <f>VLOOKUP($C996,'TIPI Scoring'!$C$1:$AB$1213,22,FALSE)</f>
        <v>4.5</v>
      </c>
      <c r="BG996">
        <f>VLOOKUP($C996,'TIPI Scoring'!$C$1:$AB$1213,23,FALSE)</f>
        <v>3.5</v>
      </c>
      <c r="BH996">
        <f>VLOOKUP($C996,'TIPI Scoring'!$C$1:$AB$1213,24,FALSE)</f>
        <v>5.5</v>
      </c>
      <c r="BI996">
        <f>VLOOKUP($C996,'TIPI Scoring'!$C$1:$AB$1213,25,FALSE)</f>
        <v>5</v>
      </c>
      <c r="BJ996">
        <f>VLOOKUP($C996,'TIPI Scoring'!$C$1:$AB$1213,26,FALSE)</f>
        <v>3.5</v>
      </c>
      <c r="BK996" t="s">
        <v>1650</v>
      </c>
      <c r="BL996" t="s">
        <v>1649</v>
      </c>
      <c r="BM996" t="s">
        <v>1650</v>
      </c>
      <c r="BN996" t="s">
        <v>1650</v>
      </c>
      <c r="BO996" t="s">
        <v>1649</v>
      </c>
      <c r="BP996">
        <v>1</v>
      </c>
    </row>
    <row r="997" spans="1:68" x14ac:dyDescent="0.2">
      <c r="A997">
        <v>996</v>
      </c>
      <c r="B997" s="2">
        <v>44099.618425925924</v>
      </c>
      <c r="C997" t="s">
        <v>1245</v>
      </c>
      <c r="D997">
        <v>38</v>
      </c>
      <c r="E997">
        <v>23</v>
      </c>
      <c r="F997">
        <v>1</v>
      </c>
      <c r="G997">
        <v>1</v>
      </c>
      <c r="H997">
        <v>2</v>
      </c>
      <c r="I997">
        <v>1</v>
      </c>
      <c r="J997">
        <v>1</v>
      </c>
      <c r="L997">
        <v>1</v>
      </c>
      <c r="M997">
        <v>10</v>
      </c>
      <c r="N997">
        <v>2</v>
      </c>
      <c r="O997">
        <v>5</v>
      </c>
      <c r="P997">
        <v>3</v>
      </c>
      <c r="Q997">
        <v>6</v>
      </c>
      <c r="R997">
        <v>6</v>
      </c>
      <c r="S997">
        <v>4</v>
      </c>
      <c r="T997">
        <v>5</v>
      </c>
      <c r="U997">
        <v>7</v>
      </c>
      <c r="V997">
        <v>6</v>
      </c>
      <c r="W997">
        <v>4</v>
      </c>
      <c r="X997">
        <v>6</v>
      </c>
      <c r="Y997">
        <v>2015</v>
      </c>
      <c r="Z997">
        <v>1</v>
      </c>
      <c r="AA997">
        <v>1</v>
      </c>
      <c r="AE997">
        <v>2</v>
      </c>
      <c r="AF997">
        <v>2</v>
      </c>
      <c r="AG997">
        <v>2</v>
      </c>
      <c r="AH997">
        <v>2</v>
      </c>
      <c r="AI997">
        <v>1</v>
      </c>
      <c r="AL997">
        <v>1</v>
      </c>
      <c r="AO997">
        <v>2</v>
      </c>
      <c r="AQ997">
        <v>1</v>
      </c>
      <c r="AT997">
        <v>1</v>
      </c>
      <c r="AV997">
        <v>1</v>
      </c>
      <c r="AZ997">
        <v>1</v>
      </c>
      <c r="BE997" t="s">
        <v>63</v>
      </c>
      <c r="BF997">
        <f>VLOOKUP($C997,'TIPI Scoring'!$C$1:$AB$1213,22,FALSE)</f>
        <v>4</v>
      </c>
      <c r="BG997">
        <f>VLOOKUP($C997,'TIPI Scoring'!$C$1:$AB$1213,23,FALSE)</f>
        <v>6</v>
      </c>
      <c r="BH997">
        <f>VLOOKUP($C997,'TIPI Scoring'!$C$1:$AB$1213,24,FALSE)</f>
        <v>4</v>
      </c>
      <c r="BI997">
        <f>VLOOKUP($C997,'TIPI Scoring'!$C$1:$AB$1213,25,FALSE)</f>
        <v>3</v>
      </c>
      <c r="BJ997">
        <f>VLOOKUP($C997,'TIPI Scoring'!$C$1:$AB$1213,26,FALSE)</f>
        <v>3</v>
      </c>
      <c r="BK997" t="s">
        <v>1651</v>
      </c>
      <c r="BL997" t="s">
        <v>1650</v>
      </c>
      <c r="BM997" t="s">
        <v>1649</v>
      </c>
      <c r="BN997" t="s">
        <v>1649</v>
      </c>
      <c r="BO997" t="s">
        <v>1649</v>
      </c>
      <c r="BP997">
        <v>1</v>
      </c>
    </row>
    <row r="998" spans="1:68" x14ac:dyDescent="0.2">
      <c r="A998">
        <v>997</v>
      </c>
      <c r="B998" s="2">
        <v>44099.618668981479</v>
      </c>
      <c r="C998" t="s">
        <v>1246</v>
      </c>
      <c r="D998">
        <v>40</v>
      </c>
      <c r="E998">
        <v>5</v>
      </c>
      <c r="F998">
        <v>1</v>
      </c>
      <c r="G998">
        <v>1</v>
      </c>
      <c r="H998">
        <v>2</v>
      </c>
      <c r="I998">
        <v>1</v>
      </c>
      <c r="J998">
        <v>1</v>
      </c>
      <c r="L998">
        <v>1</v>
      </c>
      <c r="M998">
        <v>5</v>
      </c>
      <c r="N998">
        <v>1</v>
      </c>
      <c r="O998">
        <v>3</v>
      </c>
      <c r="P998">
        <v>2</v>
      </c>
      <c r="Q998">
        <v>7</v>
      </c>
      <c r="R998">
        <v>2</v>
      </c>
      <c r="S998">
        <v>7</v>
      </c>
      <c r="T998">
        <v>6</v>
      </c>
      <c r="U998">
        <v>6</v>
      </c>
      <c r="V998">
        <v>1</v>
      </c>
      <c r="W998">
        <v>6</v>
      </c>
      <c r="X998">
        <v>6</v>
      </c>
      <c r="Y998">
        <v>2019</v>
      </c>
      <c r="Z998">
        <v>1</v>
      </c>
      <c r="AA998">
        <v>1</v>
      </c>
      <c r="AE998">
        <v>1</v>
      </c>
      <c r="AF998">
        <v>1</v>
      </c>
      <c r="AG998">
        <v>1</v>
      </c>
      <c r="AH998">
        <v>2</v>
      </c>
      <c r="AI998">
        <v>1</v>
      </c>
      <c r="AJ998">
        <v>1</v>
      </c>
      <c r="AM998">
        <v>1</v>
      </c>
      <c r="AO998">
        <v>6</v>
      </c>
      <c r="AP998">
        <v>1</v>
      </c>
      <c r="AT998">
        <v>1</v>
      </c>
      <c r="AV998">
        <v>1</v>
      </c>
      <c r="AZ998">
        <v>1</v>
      </c>
      <c r="BA998">
        <v>1</v>
      </c>
      <c r="BC998">
        <v>1</v>
      </c>
      <c r="BE998" t="s">
        <v>66</v>
      </c>
      <c r="BF998">
        <f>VLOOKUP($C998,'TIPI Scoring'!$C$1:$AB$1213,22,FALSE)</f>
        <v>2.5</v>
      </c>
      <c r="BG998">
        <f>VLOOKUP($C998,'TIPI Scoring'!$C$1:$AB$1213,23,FALSE)</f>
        <v>6</v>
      </c>
      <c r="BH998">
        <f>VLOOKUP($C998,'TIPI Scoring'!$C$1:$AB$1213,24,FALSE)</f>
        <v>7</v>
      </c>
      <c r="BI998">
        <f>VLOOKUP($C998,'TIPI Scoring'!$C$1:$AB$1213,25,FALSE)</f>
        <v>6</v>
      </c>
      <c r="BJ998">
        <f>VLOOKUP($C998,'TIPI Scoring'!$C$1:$AB$1213,26,FALSE)</f>
        <v>4.5</v>
      </c>
      <c r="BK998" t="s">
        <v>1649</v>
      </c>
      <c r="BL998" t="s">
        <v>1650</v>
      </c>
      <c r="BM998" t="s">
        <v>1648</v>
      </c>
      <c r="BN998" t="s">
        <v>1650</v>
      </c>
      <c r="BO998" t="s">
        <v>1651</v>
      </c>
      <c r="BP998">
        <v>2</v>
      </c>
    </row>
    <row r="999" spans="1:68" x14ac:dyDescent="0.2">
      <c r="A999">
        <v>998</v>
      </c>
      <c r="B999" s="2">
        <v>44099.619386574072</v>
      </c>
      <c r="C999" t="s">
        <v>1247</v>
      </c>
      <c r="D999">
        <v>43</v>
      </c>
      <c r="E999">
        <v>22</v>
      </c>
      <c r="F999">
        <v>1</v>
      </c>
      <c r="G999">
        <v>1</v>
      </c>
      <c r="H999">
        <v>2</v>
      </c>
      <c r="I999">
        <v>2</v>
      </c>
      <c r="J999">
        <v>1</v>
      </c>
      <c r="L999">
        <v>1</v>
      </c>
      <c r="M999">
        <v>5</v>
      </c>
      <c r="N999">
        <v>2</v>
      </c>
      <c r="O999">
        <v>5</v>
      </c>
      <c r="P999">
        <v>3</v>
      </c>
      <c r="Q999">
        <v>7</v>
      </c>
      <c r="R999">
        <v>3</v>
      </c>
      <c r="S999">
        <v>4</v>
      </c>
      <c r="T999">
        <v>4</v>
      </c>
      <c r="U999">
        <v>7</v>
      </c>
      <c r="V999">
        <v>1</v>
      </c>
      <c r="W999">
        <v>6</v>
      </c>
      <c r="X999">
        <v>1</v>
      </c>
      <c r="Y999">
        <v>2019</v>
      </c>
      <c r="Z999">
        <v>3</v>
      </c>
      <c r="AA999">
        <v>1</v>
      </c>
      <c r="AE999">
        <v>3</v>
      </c>
      <c r="AF999">
        <v>1</v>
      </c>
      <c r="AG999">
        <v>3</v>
      </c>
      <c r="AH999">
        <v>2</v>
      </c>
      <c r="AJ999">
        <v>1</v>
      </c>
      <c r="AO999">
        <v>4</v>
      </c>
      <c r="AP999">
        <v>1</v>
      </c>
      <c r="AT999">
        <v>1</v>
      </c>
      <c r="AX999">
        <v>1</v>
      </c>
      <c r="AZ999">
        <v>1</v>
      </c>
      <c r="BA999">
        <v>1</v>
      </c>
      <c r="BB999">
        <v>1</v>
      </c>
      <c r="BE999" t="s">
        <v>63</v>
      </c>
      <c r="BF999">
        <f>VLOOKUP($C999,'TIPI Scoring'!$C$1:$AB$1213,22,FALSE)</f>
        <v>4.5</v>
      </c>
      <c r="BG999">
        <f>VLOOKUP($C999,'TIPI Scoring'!$C$1:$AB$1213,23,FALSE)</f>
        <v>6</v>
      </c>
      <c r="BH999">
        <f>VLOOKUP($C999,'TIPI Scoring'!$C$1:$AB$1213,24,FALSE)</f>
        <v>7</v>
      </c>
      <c r="BI999">
        <f>VLOOKUP($C999,'TIPI Scoring'!$C$1:$AB$1213,25,FALSE)</f>
        <v>5.5</v>
      </c>
      <c r="BJ999">
        <f>VLOOKUP($C999,'TIPI Scoring'!$C$1:$AB$1213,26,FALSE)</f>
        <v>5.5</v>
      </c>
      <c r="BK999" t="s">
        <v>1650</v>
      </c>
      <c r="BL999" t="s">
        <v>1650</v>
      </c>
      <c r="BM999" t="s">
        <v>1648</v>
      </c>
      <c r="BN999" t="s">
        <v>1650</v>
      </c>
      <c r="BO999" t="s">
        <v>1650</v>
      </c>
      <c r="BP999">
        <v>8</v>
      </c>
    </row>
    <row r="1000" spans="1:68" x14ac:dyDescent="0.2">
      <c r="A1000">
        <v>999</v>
      </c>
      <c r="B1000" s="2">
        <v>44099.620092592595</v>
      </c>
      <c r="C1000" t="s">
        <v>1248</v>
      </c>
      <c r="D1000">
        <v>33</v>
      </c>
      <c r="E1000">
        <v>5</v>
      </c>
      <c r="F1000">
        <v>1</v>
      </c>
      <c r="G1000">
        <v>1</v>
      </c>
      <c r="H1000">
        <v>2</v>
      </c>
      <c r="I1000">
        <v>2</v>
      </c>
      <c r="J1000">
        <v>1</v>
      </c>
      <c r="L1000">
        <v>1</v>
      </c>
      <c r="M1000">
        <v>4</v>
      </c>
      <c r="N1000">
        <v>2</v>
      </c>
      <c r="O1000">
        <v>4</v>
      </c>
      <c r="P1000">
        <v>5</v>
      </c>
      <c r="Q1000">
        <v>4</v>
      </c>
      <c r="R1000">
        <v>5</v>
      </c>
      <c r="S1000">
        <v>5</v>
      </c>
      <c r="T1000">
        <v>4</v>
      </c>
      <c r="U1000">
        <v>5</v>
      </c>
      <c r="V1000">
        <v>4</v>
      </c>
      <c r="W1000">
        <v>2</v>
      </c>
      <c r="X1000">
        <v>4</v>
      </c>
      <c r="Y1000">
        <v>2017</v>
      </c>
      <c r="Z1000">
        <v>1</v>
      </c>
      <c r="AA1000">
        <v>10</v>
      </c>
      <c r="AE1000">
        <v>3</v>
      </c>
      <c r="AF1000">
        <v>2</v>
      </c>
      <c r="AG1000">
        <v>2</v>
      </c>
      <c r="AH1000">
        <v>2</v>
      </c>
      <c r="AI1000">
        <v>1</v>
      </c>
      <c r="AK1000">
        <v>1</v>
      </c>
      <c r="AL1000">
        <v>1</v>
      </c>
      <c r="AM1000">
        <v>1</v>
      </c>
      <c r="AO1000">
        <v>2</v>
      </c>
      <c r="AP1000">
        <v>1</v>
      </c>
      <c r="AV1000">
        <v>1</v>
      </c>
      <c r="AX1000">
        <v>1</v>
      </c>
      <c r="BA1000">
        <v>1</v>
      </c>
      <c r="BC1000">
        <v>1</v>
      </c>
      <c r="BE1000" t="s">
        <v>66</v>
      </c>
      <c r="BF1000">
        <f>VLOOKUP($C1000,'TIPI Scoring'!$C$1:$AB$1213,22,FALSE)</f>
        <v>4</v>
      </c>
      <c r="BG1000">
        <f>VLOOKUP($C1000,'TIPI Scoring'!$C$1:$AB$1213,23,FALSE)</f>
        <v>4</v>
      </c>
      <c r="BH1000">
        <f>VLOOKUP($C1000,'TIPI Scoring'!$C$1:$AB$1213,24,FALSE)</f>
        <v>4</v>
      </c>
      <c r="BI1000">
        <f>VLOOKUP($C1000,'TIPI Scoring'!$C$1:$AB$1213,25,FALSE)</f>
        <v>2.5</v>
      </c>
      <c r="BJ1000">
        <f>VLOOKUP($C1000,'TIPI Scoring'!$C$1:$AB$1213,26,FALSE)</f>
        <v>4.5</v>
      </c>
      <c r="BK1000" t="s">
        <v>1651</v>
      </c>
      <c r="BL1000" t="s">
        <v>1649</v>
      </c>
      <c r="BM1000" t="s">
        <v>1649</v>
      </c>
      <c r="BN1000" t="s">
        <v>1649</v>
      </c>
      <c r="BO1000" t="s">
        <v>1651</v>
      </c>
      <c r="BP1000">
        <v>1</v>
      </c>
    </row>
    <row r="1001" spans="1:68" x14ac:dyDescent="0.2">
      <c r="A1001">
        <v>1000</v>
      </c>
      <c r="B1001" s="2">
        <v>44099.620833333334</v>
      </c>
      <c r="C1001" t="s">
        <v>1249</v>
      </c>
      <c r="D1001">
        <v>42</v>
      </c>
      <c r="E1001">
        <v>29</v>
      </c>
      <c r="F1001">
        <v>1</v>
      </c>
      <c r="G1001">
        <v>1</v>
      </c>
      <c r="H1001">
        <v>2</v>
      </c>
      <c r="I1001">
        <v>2</v>
      </c>
      <c r="J1001">
        <v>1</v>
      </c>
      <c r="L1001">
        <v>1</v>
      </c>
      <c r="M1001">
        <v>19</v>
      </c>
      <c r="N1001">
        <v>1</v>
      </c>
      <c r="O1001">
        <v>5</v>
      </c>
      <c r="P1001">
        <v>5</v>
      </c>
      <c r="Q1001">
        <v>6</v>
      </c>
      <c r="R1001">
        <v>5</v>
      </c>
      <c r="S1001">
        <v>5</v>
      </c>
      <c r="T1001">
        <v>6</v>
      </c>
      <c r="U1001">
        <v>5</v>
      </c>
      <c r="V1001">
        <v>6</v>
      </c>
      <c r="W1001">
        <v>5</v>
      </c>
      <c r="X1001">
        <v>5</v>
      </c>
      <c r="Y1001">
        <v>2002</v>
      </c>
      <c r="Z1001">
        <v>1</v>
      </c>
      <c r="AA1001">
        <v>1</v>
      </c>
      <c r="AE1001">
        <v>1</v>
      </c>
      <c r="AF1001">
        <v>1</v>
      </c>
      <c r="AG1001">
        <v>1</v>
      </c>
      <c r="AH1001">
        <v>1</v>
      </c>
      <c r="AI1001">
        <v>1</v>
      </c>
      <c r="AJ1001">
        <v>1</v>
      </c>
      <c r="AO1001">
        <v>2</v>
      </c>
      <c r="AP1001">
        <v>1</v>
      </c>
      <c r="BA1001">
        <v>1</v>
      </c>
      <c r="BE1001" t="s">
        <v>58</v>
      </c>
      <c r="BF1001">
        <f>VLOOKUP($C1001,'TIPI Scoring'!$C$1:$AB$1213,22,FALSE)</f>
        <v>3.5</v>
      </c>
      <c r="BG1001">
        <f>VLOOKUP($C1001,'TIPI Scoring'!$C$1:$AB$1213,23,FALSE)</f>
        <v>4</v>
      </c>
      <c r="BH1001">
        <f>VLOOKUP($C1001,'TIPI Scoring'!$C$1:$AB$1213,24,FALSE)</f>
        <v>4</v>
      </c>
      <c r="BI1001">
        <f>VLOOKUP($C1001,'TIPI Scoring'!$C$1:$AB$1213,25,FALSE)</f>
        <v>4</v>
      </c>
      <c r="BJ1001">
        <f>VLOOKUP($C1001,'TIPI Scoring'!$C$1:$AB$1213,26,FALSE)</f>
        <v>4</v>
      </c>
      <c r="BK1001" t="s">
        <v>1651</v>
      </c>
      <c r="BL1001" t="s">
        <v>1649</v>
      </c>
      <c r="BM1001" t="s">
        <v>1649</v>
      </c>
      <c r="BN1001" t="s">
        <v>1651</v>
      </c>
      <c r="BO1001" t="s">
        <v>1649</v>
      </c>
      <c r="BP1001">
        <v>1</v>
      </c>
    </row>
    <row r="1002" spans="1:68" x14ac:dyDescent="0.2">
      <c r="A1002">
        <v>1001</v>
      </c>
      <c r="B1002" s="2">
        <v>44099.621377314812</v>
      </c>
      <c r="C1002" t="s">
        <v>1250</v>
      </c>
      <c r="D1002">
        <v>42</v>
      </c>
      <c r="E1002">
        <v>5</v>
      </c>
      <c r="F1002">
        <v>1</v>
      </c>
      <c r="G1002">
        <v>1</v>
      </c>
      <c r="H1002">
        <v>2</v>
      </c>
      <c r="I1002">
        <v>2</v>
      </c>
      <c r="J1002">
        <v>1</v>
      </c>
      <c r="L1002">
        <v>2</v>
      </c>
      <c r="M1002">
        <v>6</v>
      </c>
      <c r="N1002">
        <v>1</v>
      </c>
      <c r="O1002">
        <v>4</v>
      </c>
      <c r="P1002">
        <v>3</v>
      </c>
      <c r="Q1002">
        <v>5</v>
      </c>
      <c r="R1002">
        <v>3</v>
      </c>
      <c r="S1002">
        <v>6</v>
      </c>
      <c r="T1002">
        <v>6</v>
      </c>
      <c r="U1002">
        <v>5</v>
      </c>
      <c r="V1002">
        <v>3</v>
      </c>
      <c r="W1002">
        <v>6</v>
      </c>
      <c r="X1002">
        <v>3</v>
      </c>
      <c r="Y1002">
        <v>2016</v>
      </c>
      <c r="Z1002">
        <v>3</v>
      </c>
      <c r="AA1002">
        <v>1</v>
      </c>
      <c r="AE1002">
        <v>1</v>
      </c>
      <c r="AF1002">
        <v>1</v>
      </c>
      <c r="AG1002">
        <v>1</v>
      </c>
      <c r="AH1002">
        <v>1</v>
      </c>
      <c r="AI1002">
        <v>1</v>
      </c>
      <c r="AJ1002">
        <v>1</v>
      </c>
      <c r="AO1002">
        <v>4</v>
      </c>
      <c r="AP1002">
        <v>1</v>
      </c>
      <c r="AT1002">
        <v>1</v>
      </c>
      <c r="AV1002">
        <v>1</v>
      </c>
      <c r="AZ1002">
        <v>1</v>
      </c>
      <c r="BA1002">
        <v>1</v>
      </c>
      <c r="BE1002" t="s">
        <v>66</v>
      </c>
      <c r="BF1002">
        <f>VLOOKUP($C1002,'TIPI Scoring'!$C$1:$AB$1213,22,FALSE)</f>
        <v>3</v>
      </c>
      <c r="BG1002">
        <f>VLOOKUP($C1002,'TIPI Scoring'!$C$1:$AB$1213,23,FALSE)</f>
        <v>5</v>
      </c>
      <c r="BH1002">
        <f>VLOOKUP($C1002,'TIPI Scoring'!$C$1:$AB$1213,24,FALSE)</f>
        <v>5</v>
      </c>
      <c r="BI1002">
        <f>VLOOKUP($C1002,'TIPI Scoring'!$C$1:$AB$1213,25,FALSE)</f>
        <v>5.5</v>
      </c>
      <c r="BJ1002">
        <f>VLOOKUP($C1002,'TIPI Scoring'!$C$1:$AB$1213,26,FALSE)</f>
        <v>5.5</v>
      </c>
      <c r="BK1002" t="s">
        <v>1651</v>
      </c>
      <c r="BL1002" t="s">
        <v>1651</v>
      </c>
      <c r="BM1002" t="s">
        <v>1651</v>
      </c>
      <c r="BN1002" t="s">
        <v>1650</v>
      </c>
      <c r="BO1002" t="s">
        <v>1650</v>
      </c>
      <c r="BP1002">
        <v>3</v>
      </c>
    </row>
    <row r="1003" spans="1:68" x14ac:dyDescent="0.2">
      <c r="A1003">
        <v>1002</v>
      </c>
      <c r="B1003" s="2">
        <v>44099.621435185189</v>
      </c>
      <c r="C1003" t="s">
        <v>1251</v>
      </c>
      <c r="D1003">
        <v>39</v>
      </c>
      <c r="E1003">
        <v>23</v>
      </c>
      <c r="F1003">
        <v>1</v>
      </c>
      <c r="G1003">
        <v>1</v>
      </c>
      <c r="H1003">
        <v>1</v>
      </c>
      <c r="I1003">
        <v>0</v>
      </c>
      <c r="J1003">
        <v>1</v>
      </c>
      <c r="L1003">
        <v>1</v>
      </c>
      <c r="M1003">
        <v>4</v>
      </c>
      <c r="N1003">
        <v>2</v>
      </c>
      <c r="O1003">
        <v>2</v>
      </c>
      <c r="P1003">
        <v>6</v>
      </c>
      <c r="Q1003">
        <v>6</v>
      </c>
      <c r="R1003">
        <v>5</v>
      </c>
      <c r="S1003">
        <v>5</v>
      </c>
      <c r="T1003">
        <v>7</v>
      </c>
      <c r="U1003">
        <v>1</v>
      </c>
      <c r="V1003">
        <v>1</v>
      </c>
      <c r="W1003">
        <v>5</v>
      </c>
      <c r="X1003">
        <v>1</v>
      </c>
      <c r="Y1003">
        <v>2016</v>
      </c>
      <c r="Z1003">
        <v>1</v>
      </c>
      <c r="AA1003">
        <v>10</v>
      </c>
      <c r="AE1003">
        <v>2</v>
      </c>
      <c r="AF1003">
        <v>2</v>
      </c>
      <c r="AG1003">
        <v>2</v>
      </c>
      <c r="AH1003">
        <v>2</v>
      </c>
      <c r="AI1003">
        <v>1</v>
      </c>
      <c r="AJ1003">
        <v>1</v>
      </c>
      <c r="AO1003">
        <v>5</v>
      </c>
      <c r="AP1003">
        <v>1</v>
      </c>
      <c r="AV1003">
        <v>1</v>
      </c>
      <c r="AX1003">
        <v>1</v>
      </c>
      <c r="BA1003">
        <v>1</v>
      </c>
      <c r="BE1003" t="s">
        <v>63</v>
      </c>
      <c r="BF1003">
        <f>VLOOKUP($C1003,'TIPI Scoring'!$C$1:$AB$1213,22,FALSE)</f>
        <v>1.5</v>
      </c>
      <c r="BG1003">
        <f>VLOOKUP($C1003,'TIPI Scoring'!$C$1:$AB$1213,23,FALSE)</f>
        <v>1.5</v>
      </c>
      <c r="BH1003">
        <f>VLOOKUP($C1003,'TIPI Scoring'!$C$1:$AB$1213,24,FALSE)</f>
        <v>6.5</v>
      </c>
      <c r="BI1003">
        <f>VLOOKUP($C1003,'TIPI Scoring'!$C$1:$AB$1213,25,FALSE)</f>
        <v>4</v>
      </c>
      <c r="BJ1003">
        <f>VLOOKUP($C1003,'TIPI Scoring'!$C$1:$AB$1213,26,FALSE)</f>
        <v>6</v>
      </c>
      <c r="BK1003" t="s">
        <v>1649</v>
      </c>
      <c r="BL1003" t="s">
        <v>1649</v>
      </c>
      <c r="BM1003" t="s">
        <v>1650</v>
      </c>
      <c r="BN1003" t="s">
        <v>1651</v>
      </c>
      <c r="BO1003" t="s">
        <v>1650</v>
      </c>
      <c r="BP1003">
        <v>3</v>
      </c>
    </row>
    <row r="1004" spans="1:68" x14ac:dyDescent="0.2">
      <c r="A1004">
        <v>1003</v>
      </c>
      <c r="B1004" s="2">
        <v>44099.621666666666</v>
      </c>
      <c r="C1004" t="s">
        <v>1252</v>
      </c>
      <c r="D1004">
        <v>64</v>
      </c>
      <c r="E1004">
        <v>32</v>
      </c>
      <c r="F1004">
        <v>1</v>
      </c>
      <c r="G1004">
        <v>1</v>
      </c>
      <c r="H1004">
        <v>4</v>
      </c>
      <c r="I1004">
        <v>0</v>
      </c>
      <c r="J1004">
        <v>1</v>
      </c>
      <c r="L1004">
        <v>1</v>
      </c>
      <c r="M1004">
        <v>29</v>
      </c>
      <c r="N1004">
        <v>2</v>
      </c>
      <c r="O1004">
        <v>6</v>
      </c>
      <c r="P1004">
        <v>1</v>
      </c>
      <c r="Q1004">
        <v>6</v>
      </c>
      <c r="R1004">
        <v>5</v>
      </c>
      <c r="S1004">
        <v>6</v>
      </c>
      <c r="T1004">
        <v>2</v>
      </c>
      <c r="U1004">
        <v>5</v>
      </c>
      <c r="V1004">
        <v>3</v>
      </c>
      <c r="W1004">
        <v>6</v>
      </c>
      <c r="X1004">
        <v>2</v>
      </c>
      <c r="Y1004">
        <v>2012</v>
      </c>
      <c r="Z1004">
        <v>3</v>
      </c>
      <c r="AA1004">
        <v>13</v>
      </c>
      <c r="AD1004" t="s">
        <v>867</v>
      </c>
      <c r="AE1004">
        <v>3</v>
      </c>
      <c r="AF1004">
        <v>2</v>
      </c>
      <c r="AG1004">
        <v>2</v>
      </c>
      <c r="AH1004">
        <v>3</v>
      </c>
      <c r="AK1004">
        <v>1</v>
      </c>
      <c r="AM1004">
        <v>1</v>
      </c>
      <c r="AO1004">
        <v>2</v>
      </c>
      <c r="AT1004">
        <v>1</v>
      </c>
      <c r="AV1004">
        <v>1</v>
      </c>
      <c r="AX1004">
        <v>1</v>
      </c>
      <c r="BA1004">
        <v>1</v>
      </c>
      <c r="BE1004" t="s">
        <v>58</v>
      </c>
      <c r="BF1004">
        <f>VLOOKUP($C1004,'TIPI Scoring'!$C$1:$AB$1213,22,FALSE)</f>
        <v>6</v>
      </c>
      <c r="BG1004">
        <f>VLOOKUP($C1004,'TIPI Scoring'!$C$1:$AB$1213,23,FALSE)</f>
        <v>6</v>
      </c>
      <c r="BH1004">
        <f>VLOOKUP($C1004,'TIPI Scoring'!$C$1:$AB$1213,24,FALSE)</f>
        <v>5.5</v>
      </c>
      <c r="BI1004">
        <f>VLOOKUP($C1004,'TIPI Scoring'!$C$1:$AB$1213,25,FALSE)</f>
        <v>4.5</v>
      </c>
      <c r="BJ1004">
        <f>VLOOKUP($C1004,'TIPI Scoring'!$C$1:$AB$1213,26,FALSE)</f>
        <v>6</v>
      </c>
      <c r="BK1004" t="s">
        <v>1648</v>
      </c>
      <c r="BL1004" t="s">
        <v>1650</v>
      </c>
      <c r="BM1004" t="s">
        <v>1650</v>
      </c>
      <c r="BN1004" t="s">
        <v>1651</v>
      </c>
      <c r="BO1004" t="s">
        <v>1650</v>
      </c>
      <c r="BP1004">
        <v>4</v>
      </c>
    </row>
    <row r="1005" spans="1:68" x14ac:dyDescent="0.2">
      <c r="A1005">
        <v>1004</v>
      </c>
      <c r="B1005" s="2">
        <v>44099.6246875</v>
      </c>
      <c r="C1005" t="s">
        <v>1253</v>
      </c>
      <c r="D1005">
        <v>26</v>
      </c>
      <c r="E1005">
        <v>50</v>
      </c>
      <c r="F1005">
        <v>1</v>
      </c>
      <c r="G1005">
        <v>1</v>
      </c>
      <c r="H1005">
        <v>1</v>
      </c>
      <c r="I1005">
        <v>0</v>
      </c>
      <c r="J1005">
        <v>1</v>
      </c>
      <c r="L1005">
        <v>1</v>
      </c>
      <c r="M1005">
        <v>2</v>
      </c>
      <c r="N1005">
        <v>2</v>
      </c>
      <c r="O1005">
        <v>5</v>
      </c>
      <c r="P1005">
        <v>6</v>
      </c>
      <c r="Q1005">
        <v>5</v>
      </c>
      <c r="R1005">
        <v>6</v>
      </c>
      <c r="S1005">
        <v>5</v>
      </c>
      <c r="T1005">
        <v>5</v>
      </c>
      <c r="U1005">
        <v>5</v>
      </c>
      <c r="V1005">
        <v>2</v>
      </c>
      <c r="W1005">
        <v>5</v>
      </c>
      <c r="X1005">
        <v>2</v>
      </c>
      <c r="Y1005">
        <v>2018</v>
      </c>
      <c r="Z1005">
        <v>1</v>
      </c>
      <c r="AA1005">
        <v>9</v>
      </c>
      <c r="AE1005">
        <v>2</v>
      </c>
      <c r="AF1005">
        <v>2</v>
      </c>
      <c r="AG1005">
        <v>2</v>
      </c>
      <c r="AH1005">
        <v>2</v>
      </c>
      <c r="AI1005">
        <v>1</v>
      </c>
      <c r="AK1005">
        <v>1</v>
      </c>
      <c r="AM1005">
        <v>1</v>
      </c>
      <c r="AO1005">
        <v>2</v>
      </c>
      <c r="AQ1005">
        <v>1</v>
      </c>
      <c r="BB1005">
        <v>1</v>
      </c>
      <c r="BE1005" t="s">
        <v>63</v>
      </c>
      <c r="BF1005">
        <f>VLOOKUP($C1005,'TIPI Scoring'!$C$1:$AB$1213,22,FALSE)</f>
        <v>4</v>
      </c>
      <c r="BG1005">
        <f>VLOOKUP($C1005,'TIPI Scoring'!$C$1:$AB$1213,23,FALSE)</f>
        <v>3.5</v>
      </c>
      <c r="BH1005">
        <f>VLOOKUP($C1005,'TIPI Scoring'!$C$1:$AB$1213,24,FALSE)</f>
        <v>5.5</v>
      </c>
      <c r="BI1005">
        <f>VLOOKUP($C1005,'TIPI Scoring'!$C$1:$AB$1213,25,FALSE)</f>
        <v>3.5</v>
      </c>
      <c r="BJ1005">
        <f>VLOOKUP($C1005,'TIPI Scoring'!$C$1:$AB$1213,26,FALSE)</f>
        <v>5.5</v>
      </c>
      <c r="BK1005" t="s">
        <v>1651</v>
      </c>
      <c r="BL1005" t="s">
        <v>1649</v>
      </c>
      <c r="BM1005" t="s">
        <v>1650</v>
      </c>
      <c r="BN1005" t="s">
        <v>1651</v>
      </c>
      <c r="BO1005" t="s">
        <v>1650</v>
      </c>
      <c r="BP1005">
        <v>7</v>
      </c>
    </row>
    <row r="1006" spans="1:68" x14ac:dyDescent="0.2">
      <c r="A1006">
        <v>1005</v>
      </c>
      <c r="B1006" s="2">
        <v>44099.625150462962</v>
      </c>
      <c r="C1006" t="s">
        <v>1254</v>
      </c>
      <c r="D1006">
        <v>31</v>
      </c>
      <c r="E1006">
        <v>21</v>
      </c>
      <c r="F1006">
        <v>1</v>
      </c>
      <c r="G1006">
        <v>1</v>
      </c>
      <c r="H1006">
        <v>1</v>
      </c>
      <c r="I1006">
        <v>0</v>
      </c>
      <c r="J1006">
        <v>1</v>
      </c>
      <c r="L1006">
        <v>1</v>
      </c>
      <c r="M1006">
        <v>0</v>
      </c>
      <c r="N1006">
        <v>2</v>
      </c>
      <c r="O1006">
        <v>5</v>
      </c>
      <c r="P1006">
        <v>5</v>
      </c>
      <c r="Q1006">
        <v>6</v>
      </c>
      <c r="R1006">
        <v>1</v>
      </c>
      <c r="S1006">
        <v>6</v>
      </c>
      <c r="T1006">
        <v>2</v>
      </c>
      <c r="U1006">
        <v>6</v>
      </c>
      <c r="V1006">
        <v>1</v>
      </c>
      <c r="W1006">
        <v>6</v>
      </c>
      <c r="X1006">
        <v>3</v>
      </c>
      <c r="Y1006">
        <v>2019</v>
      </c>
      <c r="Z1006">
        <v>1</v>
      </c>
      <c r="AA1006">
        <v>3</v>
      </c>
      <c r="AE1006">
        <v>2</v>
      </c>
      <c r="AF1006">
        <v>2</v>
      </c>
      <c r="AG1006">
        <v>2</v>
      </c>
      <c r="AH1006">
        <v>2</v>
      </c>
      <c r="AN1006">
        <v>1</v>
      </c>
      <c r="AO1006">
        <v>3</v>
      </c>
      <c r="AP1006">
        <v>1</v>
      </c>
      <c r="AS1006">
        <v>1</v>
      </c>
      <c r="AV1006">
        <v>1</v>
      </c>
      <c r="BD1006">
        <v>1</v>
      </c>
      <c r="BE1006" t="s">
        <v>58</v>
      </c>
      <c r="BF1006">
        <f>VLOOKUP($C1006,'TIPI Scoring'!$C$1:$AB$1213,22,FALSE)</f>
        <v>5.5</v>
      </c>
      <c r="BG1006">
        <f>VLOOKUP($C1006,'TIPI Scoring'!$C$1:$AB$1213,23,FALSE)</f>
        <v>4.5</v>
      </c>
      <c r="BH1006">
        <f>VLOOKUP($C1006,'TIPI Scoring'!$C$1:$AB$1213,24,FALSE)</f>
        <v>6.5</v>
      </c>
      <c r="BI1006">
        <f>VLOOKUP($C1006,'TIPI Scoring'!$C$1:$AB$1213,25,FALSE)</f>
        <v>6.5</v>
      </c>
      <c r="BJ1006">
        <f>VLOOKUP($C1006,'TIPI Scoring'!$C$1:$AB$1213,26,FALSE)</f>
        <v>5.5</v>
      </c>
      <c r="BK1006" t="s">
        <v>1650</v>
      </c>
      <c r="BL1006" t="s">
        <v>1651</v>
      </c>
      <c r="BM1006" t="s">
        <v>1650</v>
      </c>
      <c r="BN1006" t="s">
        <v>1648</v>
      </c>
      <c r="BO1006" t="s">
        <v>1650</v>
      </c>
      <c r="BP1006">
        <v>4</v>
      </c>
    </row>
    <row r="1007" spans="1:68" x14ac:dyDescent="0.2">
      <c r="A1007">
        <v>1006</v>
      </c>
      <c r="B1007" s="2">
        <v>44099.625509259262</v>
      </c>
      <c r="C1007" t="s">
        <v>1255</v>
      </c>
      <c r="D1007">
        <v>56</v>
      </c>
      <c r="E1007">
        <v>35</v>
      </c>
      <c r="F1007">
        <v>1</v>
      </c>
      <c r="G1007">
        <v>1</v>
      </c>
      <c r="H1007">
        <v>2</v>
      </c>
      <c r="I1007">
        <v>0</v>
      </c>
      <c r="J1007">
        <v>1</v>
      </c>
      <c r="L1007">
        <v>2</v>
      </c>
      <c r="M1007">
        <v>17</v>
      </c>
      <c r="N1007">
        <v>2</v>
      </c>
      <c r="O1007">
        <v>6</v>
      </c>
      <c r="P1007">
        <v>2</v>
      </c>
      <c r="Q1007">
        <v>7</v>
      </c>
      <c r="R1007">
        <v>3</v>
      </c>
      <c r="S1007">
        <v>6</v>
      </c>
      <c r="T1007">
        <v>4</v>
      </c>
      <c r="U1007">
        <v>7</v>
      </c>
      <c r="V1007">
        <v>1</v>
      </c>
      <c r="W1007">
        <v>6</v>
      </c>
      <c r="X1007">
        <v>3</v>
      </c>
      <c r="Y1007">
        <v>2014</v>
      </c>
      <c r="Z1007">
        <v>3</v>
      </c>
      <c r="AA1007">
        <v>9</v>
      </c>
      <c r="AE1007">
        <v>2</v>
      </c>
      <c r="AF1007">
        <v>3</v>
      </c>
      <c r="AG1007">
        <v>3</v>
      </c>
      <c r="AH1007">
        <v>3</v>
      </c>
      <c r="AK1007">
        <v>1</v>
      </c>
      <c r="AM1007">
        <v>1</v>
      </c>
      <c r="AO1007">
        <v>2</v>
      </c>
      <c r="AP1007">
        <v>1</v>
      </c>
      <c r="AT1007">
        <v>1</v>
      </c>
      <c r="AV1007">
        <v>1</v>
      </c>
      <c r="AZ1007">
        <v>1</v>
      </c>
      <c r="BA1007">
        <v>1</v>
      </c>
      <c r="BE1007" t="s">
        <v>63</v>
      </c>
      <c r="BF1007">
        <f>VLOOKUP($C1007,'TIPI Scoring'!$C$1:$AB$1213,22,FALSE)</f>
        <v>5</v>
      </c>
      <c r="BG1007">
        <f>VLOOKUP($C1007,'TIPI Scoring'!$C$1:$AB$1213,23,FALSE)</f>
        <v>6.5</v>
      </c>
      <c r="BH1007">
        <f>VLOOKUP($C1007,'TIPI Scoring'!$C$1:$AB$1213,24,FALSE)</f>
        <v>7</v>
      </c>
      <c r="BI1007">
        <f>VLOOKUP($C1007,'TIPI Scoring'!$C$1:$AB$1213,25,FALSE)</f>
        <v>5.5</v>
      </c>
      <c r="BJ1007">
        <f>VLOOKUP($C1007,'TIPI Scoring'!$C$1:$AB$1213,26,FALSE)</f>
        <v>5.5</v>
      </c>
      <c r="BK1007" t="s">
        <v>1650</v>
      </c>
      <c r="BL1007" t="s">
        <v>1648</v>
      </c>
      <c r="BM1007" t="s">
        <v>1648</v>
      </c>
      <c r="BN1007" t="s">
        <v>1650</v>
      </c>
      <c r="BO1007" t="s">
        <v>1650</v>
      </c>
      <c r="BP1007">
        <v>4</v>
      </c>
    </row>
    <row r="1008" spans="1:68" x14ac:dyDescent="0.2">
      <c r="A1008">
        <v>1007</v>
      </c>
      <c r="B1008" s="2">
        <v>44099.626215277778</v>
      </c>
      <c r="C1008" t="s">
        <v>1256</v>
      </c>
      <c r="D1008">
        <v>32</v>
      </c>
      <c r="E1008">
        <v>41</v>
      </c>
      <c r="F1008">
        <v>1</v>
      </c>
      <c r="G1008">
        <v>1</v>
      </c>
      <c r="H1008">
        <v>2</v>
      </c>
      <c r="I1008">
        <v>1</v>
      </c>
      <c r="J1008">
        <v>1</v>
      </c>
      <c r="L1008">
        <v>1</v>
      </c>
      <c r="M1008">
        <v>5</v>
      </c>
      <c r="N1008">
        <v>2</v>
      </c>
      <c r="O1008">
        <v>4</v>
      </c>
      <c r="P1008">
        <v>4</v>
      </c>
      <c r="Q1008">
        <v>4</v>
      </c>
      <c r="R1008">
        <v>5</v>
      </c>
      <c r="S1008">
        <v>4</v>
      </c>
      <c r="T1008">
        <v>5</v>
      </c>
      <c r="U1008">
        <v>4</v>
      </c>
      <c r="V1008">
        <v>6</v>
      </c>
      <c r="W1008">
        <v>4</v>
      </c>
      <c r="X1008">
        <v>3</v>
      </c>
      <c r="Y1008">
        <v>2015</v>
      </c>
      <c r="Z1008">
        <v>1</v>
      </c>
      <c r="AA1008">
        <v>9</v>
      </c>
      <c r="AE1008">
        <v>2</v>
      </c>
      <c r="AF1008">
        <v>2</v>
      </c>
      <c r="AG1008">
        <v>2</v>
      </c>
      <c r="AH1008">
        <v>2</v>
      </c>
      <c r="AI1008">
        <v>1</v>
      </c>
      <c r="AO1008">
        <v>2</v>
      </c>
      <c r="AP1008">
        <v>1</v>
      </c>
      <c r="AX1008">
        <v>1</v>
      </c>
      <c r="AY1008">
        <v>1</v>
      </c>
      <c r="BD1008">
        <v>1</v>
      </c>
      <c r="BE1008" t="s">
        <v>63</v>
      </c>
      <c r="BF1008">
        <f>VLOOKUP($C1008,'TIPI Scoring'!$C$1:$AB$1213,22,FALSE)</f>
        <v>3.5</v>
      </c>
      <c r="BG1008">
        <f>VLOOKUP($C1008,'TIPI Scoring'!$C$1:$AB$1213,23,FALSE)</f>
        <v>4</v>
      </c>
      <c r="BH1008">
        <f>VLOOKUP($C1008,'TIPI Scoring'!$C$1:$AB$1213,24,FALSE)</f>
        <v>3</v>
      </c>
      <c r="BI1008">
        <f>VLOOKUP($C1008,'TIPI Scoring'!$C$1:$AB$1213,25,FALSE)</f>
        <v>3.5</v>
      </c>
      <c r="BJ1008">
        <f>VLOOKUP($C1008,'TIPI Scoring'!$C$1:$AB$1213,26,FALSE)</f>
        <v>4.5</v>
      </c>
      <c r="BK1008" t="s">
        <v>1651</v>
      </c>
      <c r="BL1008" t="s">
        <v>1649</v>
      </c>
      <c r="BM1008" t="s">
        <v>1649</v>
      </c>
      <c r="BN1008" t="s">
        <v>1651</v>
      </c>
      <c r="BO1008" t="s">
        <v>1651</v>
      </c>
      <c r="BP1008">
        <v>1</v>
      </c>
    </row>
    <row r="1009" spans="1:68" x14ac:dyDescent="0.2">
      <c r="A1009">
        <v>1008</v>
      </c>
      <c r="B1009" s="2">
        <v>44099.62672453704</v>
      </c>
      <c r="C1009" t="s">
        <v>1257</v>
      </c>
      <c r="D1009">
        <v>59</v>
      </c>
      <c r="E1009">
        <v>47</v>
      </c>
      <c r="F1009">
        <v>2</v>
      </c>
      <c r="G1009">
        <v>1</v>
      </c>
      <c r="H1009">
        <v>2</v>
      </c>
      <c r="I1009">
        <v>0</v>
      </c>
      <c r="J1009">
        <v>5</v>
      </c>
      <c r="K1009" t="s">
        <v>1628</v>
      </c>
      <c r="L1009">
        <v>2</v>
      </c>
      <c r="M1009">
        <v>20</v>
      </c>
      <c r="N1009">
        <v>1</v>
      </c>
      <c r="O1009">
        <v>2</v>
      </c>
      <c r="P1009">
        <v>1</v>
      </c>
      <c r="Q1009">
        <v>6</v>
      </c>
      <c r="R1009">
        <v>4</v>
      </c>
      <c r="S1009">
        <v>5</v>
      </c>
      <c r="T1009">
        <v>5</v>
      </c>
      <c r="U1009">
        <v>6</v>
      </c>
      <c r="V1009">
        <v>5</v>
      </c>
      <c r="W1009">
        <v>5</v>
      </c>
      <c r="X1009">
        <v>3</v>
      </c>
      <c r="Y1009">
        <v>2020</v>
      </c>
      <c r="Z1009">
        <v>3</v>
      </c>
      <c r="AA1009">
        <v>14</v>
      </c>
      <c r="AE1009">
        <v>1</v>
      </c>
      <c r="AF1009">
        <v>2</v>
      </c>
      <c r="AG1009">
        <v>2</v>
      </c>
      <c r="AH1009">
        <v>2</v>
      </c>
      <c r="AK1009">
        <v>1</v>
      </c>
      <c r="AO1009">
        <v>5</v>
      </c>
      <c r="AP1009">
        <v>1</v>
      </c>
      <c r="AX1009">
        <v>1</v>
      </c>
      <c r="AY1009">
        <v>1</v>
      </c>
      <c r="BA1009">
        <v>1</v>
      </c>
      <c r="BE1009" t="s">
        <v>66</v>
      </c>
      <c r="BF1009">
        <f>VLOOKUP($C1009,'TIPI Scoring'!$C$1:$AB$1213,22,FALSE)</f>
        <v>2.5</v>
      </c>
      <c r="BG1009">
        <f>VLOOKUP($C1009,'TIPI Scoring'!$C$1:$AB$1213,23,FALSE)</f>
        <v>6.5</v>
      </c>
      <c r="BH1009">
        <f>VLOOKUP($C1009,'TIPI Scoring'!$C$1:$AB$1213,24,FALSE)</f>
        <v>4.5</v>
      </c>
      <c r="BI1009">
        <f>VLOOKUP($C1009,'TIPI Scoring'!$C$1:$AB$1213,25,FALSE)</f>
        <v>4.5</v>
      </c>
      <c r="BJ1009">
        <f>VLOOKUP($C1009,'TIPI Scoring'!$C$1:$AB$1213,26,FALSE)</f>
        <v>5</v>
      </c>
      <c r="BK1009" t="s">
        <v>1649</v>
      </c>
      <c r="BL1009" t="s">
        <v>1648</v>
      </c>
      <c r="BM1009" t="s">
        <v>1651</v>
      </c>
      <c r="BN1009" t="s">
        <v>1651</v>
      </c>
      <c r="BO1009" t="s">
        <v>1651</v>
      </c>
      <c r="BP1009">
        <v>5</v>
      </c>
    </row>
    <row r="1010" spans="1:68" x14ac:dyDescent="0.2">
      <c r="A1010">
        <v>1009</v>
      </c>
      <c r="B1010" s="2">
        <v>44099.626805555556</v>
      </c>
      <c r="C1010" t="s">
        <v>1258</v>
      </c>
      <c r="D1010">
        <v>42</v>
      </c>
      <c r="E1010">
        <v>16</v>
      </c>
      <c r="F1010">
        <v>1</v>
      </c>
      <c r="G1010">
        <v>1</v>
      </c>
      <c r="H1010">
        <v>2</v>
      </c>
      <c r="I1010">
        <v>1</v>
      </c>
      <c r="J1010">
        <v>1</v>
      </c>
      <c r="L1010">
        <v>2</v>
      </c>
      <c r="M1010">
        <v>9</v>
      </c>
      <c r="N1010">
        <v>2</v>
      </c>
      <c r="O1010">
        <v>3</v>
      </c>
      <c r="P1010">
        <v>2</v>
      </c>
      <c r="Q1010">
        <v>6</v>
      </c>
      <c r="R1010">
        <v>5</v>
      </c>
      <c r="S1010">
        <v>6</v>
      </c>
      <c r="T1010">
        <v>4</v>
      </c>
      <c r="U1010">
        <v>6</v>
      </c>
      <c r="V1010">
        <v>3</v>
      </c>
      <c r="W1010">
        <v>5</v>
      </c>
      <c r="X1010">
        <v>3</v>
      </c>
      <c r="Y1010">
        <v>2011</v>
      </c>
      <c r="Z1010">
        <v>2</v>
      </c>
      <c r="AA1010">
        <v>10</v>
      </c>
      <c r="AE1010">
        <v>1</v>
      </c>
      <c r="AF1010">
        <v>2</v>
      </c>
      <c r="AG1010">
        <v>2</v>
      </c>
      <c r="AH1010">
        <v>1</v>
      </c>
      <c r="AI1010">
        <v>1</v>
      </c>
      <c r="AJ1010">
        <v>1</v>
      </c>
      <c r="AO1010">
        <v>2</v>
      </c>
      <c r="AP1010">
        <v>1</v>
      </c>
      <c r="AU1010">
        <v>1</v>
      </c>
      <c r="AV1010">
        <v>1</v>
      </c>
      <c r="AZ1010">
        <v>1</v>
      </c>
      <c r="BA1010">
        <v>1</v>
      </c>
      <c r="BE1010" t="s">
        <v>63</v>
      </c>
      <c r="BF1010">
        <f>VLOOKUP($C1010,'TIPI Scoring'!$C$1:$AB$1213,22,FALSE)</f>
        <v>3.5</v>
      </c>
      <c r="BG1010">
        <f>VLOOKUP($C1010,'TIPI Scoring'!$C$1:$AB$1213,23,FALSE)</f>
        <v>6</v>
      </c>
      <c r="BH1010">
        <f>VLOOKUP($C1010,'TIPI Scoring'!$C$1:$AB$1213,24,FALSE)</f>
        <v>5.5</v>
      </c>
      <c r="BI1010">
        <f>VLOOKUP($C1010,'TIPI Scoring'!$C$1:$AB$1213,25,FALSE)</f>
        <v>4</v>
      </c>
      <c r="BJ1010">
        <f>VLOOKUP($C1010,'TIPI Scoring'!$C$1:$AB$1213,26,FALSE)</f>
        <v>5.5</v>
      </c>
      <c r="BK1010" t="s">
        <v>1651</v>
      </c>
      <c r="BL1010" t="s">
        <v>1650</v>
      </c>
      <c r="BM1010" t="s">
        <v>1650</v>
      </c>
      <c r="BN1010" t="s">
        <v>1651</v>
      </c>
      <c r="BO1010" t="s">
        <v>1650</v>
      </c>
      <c r="BP1010">
        <v>6</v>
      </c>
    </row>
    <row r="1011" spans="1:68" x14ac:dyDescent="0.2">
      <c r="A1011">
        <v>1010</v>
      </c>
      <c r="B1011" s="2">
        <v>44099.626817129632</v>
      </c>
      <c r="C1011" t="s">
        <v>1259</v>
      </c>
      <c r="D1011">
        <v>33</v>
      </c>
      <c r="E1011">
        <v>30</v>
      </c>
      <c r="F1011">
        <v>1</v>
      </c>
      <c r="G1011">
        <v>1</v>
      </c>
      <c r="H1011">
        <v>2</v>
      </c>
      <c r="I1011">
        <v>5</v>
      </c>
      <c r="J1011">
        <v>1</v>
      </c>
      <c r="L1011">
        <v>1</v>
      </c>
      <c r="M1011">
        <v>5</v>
      </c>
      <c r="N1011">
        <v>2</v>
      </c>
      <c r="O1011">
        <v>5</v>
      </c>
      <c r="P1011">
        <v>4</v>
      </c>
      <c r="Q1011">
        <v>7</v>
      </c>
      <c r="R1011">
        <v>5</v>
      </c>
      <c r="S1011">
        <v>6</v>
      </c>
      <c r="T1011">
        <v>7</v>
      </c>
      <c r="U1011">
        <v>7</v>
      </c>
      <c r="V1011">
        <v>1</v>
      </c>
      <c r="W1011">
        <v>7</v>
      </c>
      <c r="X1011">
        <v>6</v>
      </c>
      <c r="Y1011">
        <v>2015</v>
      </c>
      <c r="Z1011">
        <v>1</v>
      </c>
      <c r="AA1011">
        <v>1</v>
      </c>
      <c r="AE1011">
        <v>1</v>
      </c>
      <c r="AF1011">
        <v>3</v>
      </c>
      <c r="AG1011">
        <v>2</v>
      </c>
      <c r="AH1011">
        <v>2</v>
      </c>
      <c r="AJ1011">
        <v>1</v>
      </c>
      <c r="AO1011">
        <v>2</v>
      </c>
      <c r="AQ1011">
        <v>1</v>
      </c>
      <c r="AR1011">
        <v>1</v>
      </c>
      <c r="AT1011">
        <v>1</v>
      </c>
      <c r="BC1011">
        <v>1</v>
      </c>
      <c r="BE1011" t="s">
        <v>58</v>
      </c>
      <c r="BF1011">
        <f>VLOOKUP($C1011,'TIPI Scoring'!$C$1:$AB$1213,22,FALSE)</f>
        <v>3</v>
      </c>
      <c r="BG1011">
        <f>VLOOKUP($C1011,'TIPI Scoring'!$C$1:$AB$1213,23,FALSE)</f>
        <v>5.5</v>
      </c>
      <c r="BH1011">
        <f>VLOOKUP($C1011,'TIPI Scoring'!$C$1:$AB$1213,24,FALSE)</f>
        <v>7</v>
      </c>
      <c r="BI1011">
        <f>VLOOKUP($C1011,'TIPI Scoring'!$C$1:$AB$1213,25,FALSE)</f>
        <v>5</v>
      </c>
      <c r="BJ1011">
        <f>VLOOKUP($C1011,'TIPI Scoring'!$C$1:$AB$1213,26,FALSE)</f>
        <v>4</v>
      </c>
      <c r="BK1011" t="s">
        <v>1651</v>
      </c>
      <c r="BL1011" t="s">
        <v>1650</v>
      </c>
      <c r="BM1011" t="s">
        <v>1648</v>
      </c>
      <c r="BN1011" t="s">
        <v>1650</v>
      </c>
      <c r="BO1011" t="s">
        <v>1649</v>
      </c>
      <c r="BP1011">
        <v>2</v>
      </c>
    </row>
    <row r="1012" spans="1:68" x14ac:dyDescent="0.2">
      <c r="A1012">
        <v>1011</v>
      </c>
      <c r="B1012" s="2">
        <v>44099.627129629633</v>
      </c>
      <c r="C1012" t="s">
        <v>1260</v>
      </c>
      <c r="D1012">
        <v>53</v>
      </c>
      <c r="E1012">
        <v>30</v>
      </c>
      <c r="F1012">
        <v>1</v>
      </c>
      <c r="G1012">
        <v>1</v>
      </c>
      <c r="H1012">
        <v>3</v>
      </c>
      <c r="I1012">
        <v>3</v>
      </c>
      <c r="J1012">
        <v>1</v>
      </c>
      <c r="L1012">
        <v>2</v>
      </c>
      <c r="M1012">
        <v>1</v>
      </c>
      <c r="N1012">
        <v>2</v>
      </c>
      <c r="O1012">
        <v>4</v>
      </c>
      <c r="P1012">
        <v>3</v>
      </c>
      <c r="Q1012">
        <v>6</v>
      </c>
      <c r="R1012">
        <v>3</v>
      </c>
      <c r="S1012">
        <v>6</v>
      </c>
      <c r="T1012">
        <v>4</v>
      </c>
      <c r="U1012">
        <v>7</v>
      </c>
      <c r="V1012">
        <v>3</v>
      </c>
      <c r="W1012">
        <v>6</v>
      </c>
      <c r="X1012">
        <v>5</v>
      </c>
      <c r="Y1012">
        <v>1996</v>
      </c>
      <c r="Z1012">
        <v>1</v>
      </c>
      <c r="AA1012">
        <v>10</v>
      </c>
      <c r="AE1012">
        <v>3</v>
      </c>
      <c r="AF1012">
        <v>3</v>
      </c>
      <c r="AG1012">
        <v>3</v>
      </c>
      <c r="AH1012">
        <v>3</v>
      </c>
      <c r="AI1012">
        <v>1</v>
      </c>
      <c r="AM1012">
        <v>1</v>
      </c>
      <c r="AO1012">
        <v>2</v>
      </c>
      <c r="AP1012">
        <v>1</v>
      </c>
      <c r="AT1012">
        <v>1</v>
      </c>
      <c r="AV1012">
        <v>1</v>
      </c>
      <c r="BD1012">
        <v>1</v>
      </c>
      <c r="BE1012" t="s">
        <v>58</v>
      </c>
      <c r="BF1012">
        <f>VLOOKUP($C1012,'TIPI Scoring'!$C$1:$AB$1213,22,FALSE)</f>
        <v>4</v>
      </c>
      <c r="BG1012">
        <f>VLOOKUP($C1012,'TIPI Scoring'!$C$1:$AB$1213,23,FALSE)</f>
        <v>6</v>
      </c>
      <c r="BH1012">
        <f>VLOOKUP($C1012,'TIPI Scoring'!$C$1:$AB$1213,24,FALSE)</f>
        <v>5.5</v>
      </c>
      <c r="BI1012">
        <f>VLOOKUP($C1012,'TIPI Scoring'!$C$1:$AB$1213,25,FALSE)</f>
        <v>5.5</v>
      </c>
      <c r="BJ1012">
        <f>VLOOKUP($C1012,'TIPI Scoring'!$C$1:$AB$1213,26,FALSE)</f>
        <v>4.5</v>
      </c>
      <c r="BK1012" t="s">
        <v>1651</v>
      </c>
      <c r="BL1012" t="s">
        <v>1650</v>
      </c>
      <c r="BM1012" t="s">
        <v>1650</v>
      </c>
      <c r="BN1012" t="s">
        <v>1650</v>
      </c>
      <c r="BO1012" t="s">
        <v>1651</v>
      </c>
      <c r="BP1012">
        <v>2</v>
      </c>
    </row>
    <row r="1013" spans="1:68" x14ac:dyDescent="0.2">
      <c r="A1013">
        <v>1012</v>
      </c>
      <c r="B1013" s="2">
        <v>44099.628020833334</v>
      </c>
      <c r="C1013" t="s">
        <v>1261</v>
      </c>
      <c r="D1013">
        <v>40</v>
      </c>
      <c r="E1013">
        <v>5</v>
      </c>
      <c r="F1013">
        <v>1</v>
      </c>
      <c r="G1013">
        <v>1</v>
      </c>
      <c r="H1013">
        <v>2</v>
      </c>
      <c r="I1013">
        <v>2</v>
      </c>
      <c r="J1013">
        <v>1</v>
      </c>
      <c r="L1013">
        <v>1</v>
      </c>
      <c r="M1013">
        <v>5</v>
      </c>
      <c r="N1013">
        <v>2</v>
      </c>
      <c r="O1013">
        <v>6</v>
      </c>
      <c r="P1013">
        <v>1</v>
      </c>
      <c r="Q1013">
        <v>5</v>
      </c>
      <c r="R1013">
        <v>4</v>
      </c>
      <c r="S1013">
        <v>6</v>
      </c>
      <c r="T1013">
        <v>6</v>
      </c>
      <c r="U1013">
        <v>6</v>
      </c>
      <c r="V1013">
        <v>1</v>
      </c>
      <c r="W1013">
        <v>6</v>
      </c>
      <c r="X1013">
        <v>1</v>
      </c>
      <c r="Y1013">
        <v>2019</v>
      </c>
      <c r="Z1013">
        <v>1</v>
      </c>
      <c r="AA1013">
        <v>1</v>
      </c>
      <c r="AE1013">
        <v>3</v>
      </c>
      <c r="AF1013">
        <v>3</v>
      </c>
      <c r="AG1013">
        <v>2</v>
      </c>
      <c r="AH1013">
        <v>2</v>
      </c>
      <c r="AI1013">
        <v>1</v>
      </c>
      <c r="AK1013">
        <v>1</v>
      </c>
      <c r="AL1013">
        <v>1</v>
      </c>
      <c r="AO1013">
        <v>3</v>
      </c>
      <c r="AP1013">
        <v>1</v>
      </c>
      <c r="AR1013">
        <v>1</v>
      </c>
      <c r="AT1013">
        <v>1</v>
      </c>
      <c r="BC1013">
        <v>1</v>
      </c>
      <c r="BE1013" t="s">
        <v>66</v>
      </c>
      <c r="BF1013">
        <f>VLOOKUP($C1013,'TIPI Scoring'!$C$1:$AB$1213,22,FALSE)</f>
        <v>4</v>
      </c>
      <c r="BG1013">
        <f>VLOOKUP($C1013,'TIPI Scoring'!$C$1:$AB$1213,23,FALSE)</f>
        <v>6.5</v>
      </c>
      <c r="BH1013">
        <f>VLOOKUP($C1013,'TIPI Scoring'!$C$1:$AB$1213,24,FALSE)</f>
        <v>6</v>
      </c>
      <c r="BI1013">
        <f>VLOOKUP($C1013,'TIPI Scoring'!$C$1:$AB$1213,25,FALSE)</f>
        <v>5</v>
      </c>
      <c r="BJ1013">
        <f>VLOOKUP($C1013,'TIPI Scoring'!$C$1:$AB$1213,26,FALSE)</f>
        <v>6.5</v>
      </c>
      <c r="BK1013" t="s">
        <v>1651</v>
      </c>
      <c r="BL1013" t="s">
        <v>1648</v>
      </c>
      <c r="BM1013" t="s">
        <v>1650</v>
      </c>
      <c r="BN1013" t="s">
        <v>1650</v>
      </c>
      <c r="BO1013" t="s">
        <v>1648</v>
      </c>
      <c r="BP1013">
        <v>6</v>
      </c>
    </row>
    <row r="1014" spans="1:68" x14ac:dyDescent="0.2">
      <c r="A1014">
        <v>1013</v>
      </c>
      <c r="B1014" s="2">
        <v>44099.628159722219</v>
      </c>
      <c r="C1014" t="s">
        <v>1262</v>
      </c>
      <c r="D1014">
        <v>40</v>
      </c>
      <c r="E1014">
        <v>21</v>
      </c>
      <c r="F1014">
        <v>1</v>
      </c>
      <c r="G1014">
        <v>1</v>
      </c>
      <c r="H1014">
        <v>3</v>
      </c>
      <c r="I1014">
        <v>2</v>
      </c>
      <c r="J1014">
        <v>1</v>
      </c>
      <c r="L1014">
        <v>1</v>
      </c>
      <c r="M1014">
        <v>12</v>
      </c>
      <c r="N1014">
        <v>2</v>
      </c>
      <c r="O1014">
        <v>5</v>
      </c>
      <c r="P1014">
        <v>4</v>
      </c>
      <c r="Q1014">
        <v>7</v>
      </c>
      <c r="R1014">
        <v>2</v>
      </c>
      <c r="S1014">
        <v>7</v>
      </c>
      <c r="T1014">
        <v>5</v>
      </c>
      <c r="U1014">
        <v>7</v>
      </c>
      <c r="V1014">
        <v>1</v>
      </c>
      <c r="W1014">
        <v>6</v>
      </c>
      <c r="X1014">
        <v>4</v>
      </c>
      <c r="Y1014">
        <v>2015</v>
      </c>
      <c r="Z1014">
        <v>3</v>
      </c>
      <c r="AA1014">
        <v>1</v>
      </c>
      <c r="AE1014">
        <v>2</v>
      </c>
      <c r="AF1014">
        <v>3</v>
      </c>
      <c r="AG1014">
        <v>2</v>
      </c>
      <c r="AH1014">
        <v>2</v>
      </c>
      <c r="AI1014">
        <v>1</v>
      </c>
      <c r="AJ1014">
        <v>1</v>
      </c>
      <c r="AO1014">
        <v>1</v>
      </c>
      <c r="AP1014">
        <v>1</v>
      </c>
      <c r="AS1014">
        <v>1</v>
      </c>
      <c r="AX1014">
        <v>1</v>
      </c>
      <c r="BA1014">
        <v>1</v>
      </c>
      <c r="BE1014" t="s">
        <v>58</v>
      </c>
      <c r="BF1014">
        <f>VLOOKUP($C1014,'TIPI Scoring'!$C$1:$AB$1213,22,FALSE)</f>
        <v>4</v>
      </c>
      <c r="BG1014">
        <f>VLOOKUP($C1014,'TIPI Scoring'!$C$1:$AB$1213,23,FALSE)</f>
        <v>5.5</v>
      </c>
      <c r="BH1014">
        <f>VLOOKUP($C1014,'TIPI Scoring'!$C$1:$AB$1213,24,FALSE)</f>
        <v>7</v>
      </c>
      <c r="BI1014">
        <f>VLOOKUP($C1014,'TIPI Scoring'!$C$1:$AB$1213,25,FALSE)</f>
        <v>6</v>
      </c>
      <c r="BJ1014">
        <f>VLOOKUP($C1014,'TIPI Scoring'!$C$1:$AB$1213,26,FALSE)</f>
        <v>5.5</v>
      </c>
      <c r="BK1014" t="s">
        <v>1651</v>
      </c>
      <c r="BL1014" t="s">
        <v>1650</v>
      </c>
      <c r="BM1014" t="s">
        <v>1648</v>
      </c>
      <c r="BN1014" t="s">
        <v>1650</v>
      </c>
      <c r="BO1014" t="s">
        <v>1650</v>
      </c>
      <c r="BP1014">
        <v>8</v>
      </c>
    </row>
    <row r="1015" spans="1:68" x14ac:dyDescent="0.2">
      <c r="A1015">
        <v>1014</v>
      </c>
      <c r="B1015" s="2">
        <v>44099.628194444442</v>
      </c>
      <c r="C1015" t="s">
        <v>1263</v>
      </c>
      <c r="D1015">
        <v>46</v>
      </c>
      <c r="E1015">
        <v>30</v>
      </c>
      <c r="F1015">
        <v>1</v>
      </c>
      <c r="G1015">
        <v>1</v>
      </c>
      <c r="H1015">
        <v>2</v>
      </c>
      <c r="I1015">
        <v>1</v>
      </c>
      <c r="J1015">
        <v>1</v>
      </c>
      <c r="L1015">
        <v>1</v>
      </c>
      <c r="M1015">
        <v>10</v>
      </c>
      <c r="N1015">
        <v>2</v>
      </c>
      <c r="O1015">
        <v>4</v>
      </c>
      <c r="P1015">
        <v>4</v>
      </c>
      <c r="Q1015">
        <v>7</v>
      </c>
      <c r="R1015">
        <v>1</v>
      </c>
      <c r="S1015">
        <v>3</v>
      </c>
      <c r="T1015">
        <v>6</v>
      </c>
      <c r="U1015">
        <v>7</v>
      </c>
      <c r="V1015">
        <v>1</v>
      </c>
      <c r="W1015">
        <v>7</v>
      </c>
      <c r="X1015">
        <v>6</v>
      </c>
      <c r="Y1015">
        <v>2015</v>
      </c>
      <c r="Z1015">
        <v>1</v>
      </c>
      <c r="AA1015">
        <v>1</v>
      </c>
      <c r="AE1015">
        <v>3</v>
      </c>
      <c r="AF1015">
        <v>3</v>
      </c>
      <c r="AG1015">
        <v>1</v>
      </c>
      <c r="AH1015">
        <v>2</v>
      </c>
      <c r="AI1015">
        <v>1</v>
      </c>
      <c r="AO1015">
        <v>4</v>
      </c>
      <c r="AQ1015">
        <v>1</v>
      </c>
      <c r="AT1015">
        <v>1</v>
      </c>
      <c r="AV1015">
        <v>1</v>
      </c>
      <c r="BA1015">
        <v>1</v>
      </c>
      <c r="BB1015">
        <v>1</v>
      </c>
      <c r="BC1015">
        <v>1</v>
      </c>
      <c r="BE1015" t="s">
        <v>58</v>
      </c>
      <c r="BF1015">
        <f>VLOOKUP($C1015,'TIPI Scoring'!$C$1:$AB$1213,22,FALSE)</f>
        <v>3</v>
      </c>
      <c r="BG1015">
        <f>VLOOKUP($C1015,'TIPI Scoring'!$C$1:$AB$1213,23,FALSE)</f>
        <v>5.5</v>
      </c>
      <c r="BH1015">
        <f>VLOOKUP($C1015,'TIPI Scoring'!$C$1:$AB$1213,24,FALSE)</f>
        <v>7</v>
      </c>
      <c r="BI1015">
        <f>VLOOKUP($C1015,'TIPI Scoring'!$C$1:$AB$1213,25,FALSE)</f>
        <v>7</v>
      </c>
      <c r="BJ1015">
        <f>VLOOKUP($C1015,'TIPI Scoring'!$C$1:$AB$1213,26,FALSE)</f>
        <v>2.5</v>
      </c>
      <c r="BK1015" t="s">
        <v>1651</v>
      </c>
      <c r="BL1015" t="s">
        <v>1650</v>
      </c>
      <c r="BM1015" t="s">
        <v>1648</v>
      </c>
      <c r="BN1015" t="s">
        <v>1648</v>
      </c>
      <c r="BO1015" t="s">
        <v>1649</v>
      </c>
      <c r="BP1015">
        <v>2</v>
      </c>
    </row>
    <row r="1016" spans="1:68" x14ac:dyDescent="0.2">
      <c r="A1016">
        <v>1015</v>
      </c>
      <c r="B1016" s="2">
        <v>44099.628333333334</v>
      </c>
      <c r="C1016" t="s">
        <v>1264</v>
      </c>
      <c r="D1016">
        <v>77</v>
      </c>
      <c r="E1016">
        <v>37</v>
      </c>
      <c r="F1016">
        <v>2</v>
      </c>
      <c r="G1016">
        <v>1</v>
      </c>
      <c r="H1016">
        <v>2</v>
      </c>
      <c r="I1016">
        <v>0</v>
      </c>
      <c r="J1016">
        <v>4</v>
      </c>
      <c r="L1016">
        <v>2</v>
      </c>
      <c r="M1016">
        <v>28</v>
      </c>
      <c r="N1016">
        <v>1</v>
      </c>
      <c r="O1016">
        <v>2</v>
      </c>
      <c r="P1016">
        <v>2</v>
      </c>
      <c r="Q1016">
        <v>5</v>
      </c>
      <c r="R1016">
        <v>3</v>
      </c>
      <c r="S1016">
        <v>4</v>
      </c>
      <c r="T1016">
        <v>6</v>
      </c>
      <c r="U1016">
        <v>6</v>
      </c>
      <c r="V1016">
        <v>1</v>
      </c>
      <c r="W1016">
        <v>6</v>
      </c>
      <c r="X1016">
        <v>4</v>
      </c>
      <c r="Y1016">
        <v>2013</v>
      </c>
      <c r="Z1016">
        <v>3</v>
      </c>
      <c r="AA1016">
        <v>3</v>
      </c>
      <c r="AE1016">
        <v>2</v>
      </c>
      <c r="AF1016">
        <v>2</v>
      </c>
      <c r="AG1016">
        <v>2</v>
      </c>
      <c r="AH1016">
        <v>2</v>
      </c>
      <c r="AN1016">
        <v>1</v>
      </c>
      <c r="AO1016">
        <v>4</v>
      </c>
      <c r="AP1016">
        <v>1</v>
      </c>
      <c r="AX1016">
        <v>1</v>
      </c>
      <c r="AY1016">
        <v>1</v>
      </c>
      <c r="BA1016">
        <v>1</v>
      </c>
      <c r="BE1016" t="s">
        <v>66</v>
      </c>
      <c r="BF1016">
        <f>VLOOKUP($C1016,'TIPI Scoring'!$C$1:$AB$1213,22,FALSE)</f>
        <v>2</v>
      </c>
      <c r="BG1016">
        <f>VLOOKUP($C1016,'TIPI Scoring'!$C$1:$AB$1213,23,FALSE)</f>
        <v>6</v>
      </c>
      <c r="BH1016">
        <f>VLOOKUP($C1016,'TIPI Scoring'!$C$1:$AB$1213,24,FALSE)</f>
        <v>6</v>
      </c>
      <c r="BI1016">
        <f>VLOOKUP($C1016,'TIPI Scoring'!$C$1:$AB$1213,25,FALSE)</f>
        <v>5.5</v>
      </c>
      <c r="BJ1016">
        <f>VLOOKUP($C1016,'TIPI Scoring'!$C$1:$AB$1213,26,FALSE)</f>
        <v>4</v>
      </c>
      <c r="BK1016" t="s">
        <v>1649</v>
      </c>
      <c r="BL1016" t="s">
        <v>1650</v>
      </c>
      <c r="BM1016" t="s">
        <v>1650</v>
      </c>
      <c r="BN1016" t="s">
        <v>1650</v>
      </c>
      <c r="BO1016" t="s">
        <v>1649</v>
      </c>
      <c r="BP1016">
        <v>2</v>
      </c>
    </row>
    <row r="1017" spans="1:68" x14ac:dyDescent="0.2">
      <c r="A1017">
        <v>1016</v>
      </c>
      <c r="B1017" s="2">
        <v>44099.628611111111</v>
      </c>
      <c r="C1017" t="s">
        <v>1265</v>
      </c>
      <c r="D1017">
        <v>51</v>
      </c>
      <c r="E1017">
        <v>5</v>
      </c>
      <c r="F1017">
        <v>1</v>
      </c>
      <c r="G1017">
        <v>1</v>
      </c>
      <c r="H1017">
        <v>2</v>
      </c>
      <c r="I1017">
        <v>1</v>
      </c>
      <c r="J1017">
        <v>1</v>
      </c>
      <c r="L1017">
        <v>2</v>
      </c>
      <c r="M1017">
        <v>14</v>
      </c>
      <c r="N1017">
        <v>1</v>
      </c>
      <c r="O1017">
        <v>6</v>
      </c>
      <c r="P1017">
        <v>1</v>
      </c>
      <c r="Q1017">
        <v>6</v>
      </c>
      <c r="R1017">
        <v>4</v>
      </c>
      <c r="S1017">
        <v>5</v>
      </c>
      <c r="T1017">
        <v>5</v>
      </c>
      <c r="U1017">
        <v>6</v>
      </c>
      <c r="V1017">
        <v>2</v>
      </c>
      <c r="W1017">
        <v>5</v>
      </c>
      <c r="X1017">
        <v>3</v>
      </c>
      <c r="Y1017">
        <v>2006</v>
      </c>
      <c r="Z1017">
        <v>2</v>
      </c>
      <c r="AA1017">
        <v>13</v>
      </c>
      <c r="AD1017" t="s">
        <v>1266</v>
      </c>
      <c r="AE1017">
        <v>2</v>
      </c>
      <c r="AF1017">
        <v>2</v>
      </c>
      <c r="AG1017">
        <v>2</v>
      </c>
      <c r="AH1017">
        <v>2</v>
      </c>
      <c r="AI1017">
        <v>1</v>
      </c>
      <c r="AM1017">
        <v>1</v>
      </c>
      <c r="AO1017">
        <v>5</v>
      </c>
      <c r="AR1017">
        <v>1</v>
      </c>
      <c r="AV1017">
        <v>1</v>
      </c>
      <c r="AX1017">
        <v>1</v>
      </c>
      <c r="BA1017">
        <v>1</v>
      </c>
      <c r="BE1017" t="s">
        <v>66</v>
      </c>
      <c r="BF1017">
        <f>VLOOKUP($C1017,'TIPI Scoring'!$C$1:$AB$1213,22,FALSE)</f>
        <v>4.5</v>
      </c>
      <c r="BG1017">
        <f>VLOOKUP($C1017,'TIPI Scoring'!$C$1:$AB$1213,23,FALSE)</f>
        <v>6.5</v>
      </c>
      <c r="BH1017">
        <f>VLOOKUP($C1017,'TIPI Scoring'!$C$1:$AB$1213,24,FALSE)</f>
        <v>6</v>
      </c>
      <c r="BI1017">
        <f>VLOOKUP($C1017,'TIPI Scoring'!$C$1:$AB$1213,25,FALSE)</f>
        <v>4.5</v>
      </c>
      <c r="BJ1017">
        <f>VLOOKUP($C1017,'TIPI Scoring'!$C$1:$AB$1213,26,FALSE)</f>
        <v>5</v>
      </c>
      <c r="BK1017" t="s">
        <v>1650</v>
      </c>
      <c r="BL1017" t="s">
        <v>1648</v>
      </c>
      <c r="BM1017" t="s">
        <v>1650</v>
      </c>
      <c r="BN1017" t="s">
        <v>1651</v>
      </c>
      <c r="BO1017" t="s">
        <v>1651</v>
      </c>
      <c r="BP1017">
        <v>6</v>
      </c>
    </row>
    <row r="1018" spans="1:68" x14ac:dyDescent="0.2">
      <c r="A1018">
        <v>1017</v>
      </c>
      <c r="B1018" s="2">
        <v>44099.629895833335</v>
      </c>
      <c r="C1018" t="s">
        <v>1267</v>
      </c>
      <c r="D1018">
        <v>42</v>
      </c>
      <c r="E1018">
        <v>50</v>
      </c>
      <c r="F1018">
        <v>1</v>
      </c>
      <c r="G1018">
        <v>1</v>
      </c>
      <c r="H1018">
        <v>3</v>
      </c>
      <c r="I1018">
        <v>0</v>
      </c>
      <c r="J1018">
        <v>1</v>
      </c>
      <c r="L1018">
        <v>2</v>
      </c>
      <c r="M1018">
        <v>13</v>
      </c>
      <c r="N1018">
        <v>2</v>
      </c>
      <c r="O1018">
        <v>5</v>
      </c>
      <c r="P1018">
        <v>2</v>
      </c>
      <c r="Q1018">
        <v>7</v>
      </c>
      <c r="R1018">
        <v>5</v>
      </c>
      <c r="S1018">
        <v>5</v>
      </c>
      <c r="T1018">
        <v>6</v>
      </c>
      <c r="U1018">
        <v>7</v>
      </c>
      <c r="V1018">
        <v>1</v>
      </c>
      <c r="W1018">
        <v>5</v>
      </c>
      <c r="X1018">
        <v>3</v>
      </c>
      <c r="Y1018">
        <v>2010</v>
      </c>
      <c r="Z1018">
        <v>2</v>
      </c>
      <c r="AA1018">
        <v>12</v>
      </c>
      <c r="AC1018" t="s">
        <v>1268</v>
      </c>
      <c r="AE1018">
        <v>3</v>
      </c>
      <c r="AF1018">
        <v>3</v>
      </c>
      <c r="AG1018">
        <v>2</v>
      </c>
      <c r="AH1018">
        <v>3</v>
      </c>
      <c r="AI1018">
        <v>1</v>
      </c>
      <c r="AJ1018">
        <v>1</v>
      </c>
      <c r="AO1018">
        <v>2</v>
      </c>
      <c r="AP1018">
        <v>1</v>
      </c>
      <c r="AT1018">
        <v>1</v>
      </c>
      <c r="AX1018">
        <v>1</v>
      </c>
      <c r="BA1018">
        <v>1</v>
      </c>
      <c r="BE1018" t="s">
        <v>63</v>
      </c>
      <c r="BF1018">
        <f>VLOOKUP($C1018,'TIPI Scoring'!$C$1:$AB$1213,22,FALSE)</f>
        <v>3.5</v>
      </c>
      <c r="BG1018">
        <f>VLOOKUP($C1018,'TIPI Scoring'!$C$1:$AB$1213,23,FALSE)</f>
        <v>6.5</v>
      </c>
      <c r="BH1018">
        <f>VLOOKUP($C1018,'TIPI Scoring'!$C$1:$AB$1213,24,FALSE)</f>
        <v>7</v>
      </c>
      <c r="BI1018">
        <f>VLOOKUP($C1018,'TIPI Scoring'!$C$1:$AB$1213,25,FALSE)</f>
        <v>4</v>
      </c>
      <c r="BJ1018">
        <f>VLOOKUP($C1018,'TIPI Scoring'!$C$1:$AB$1213,26,FALSE)</f>
        <v>5</v>
      </c>
      <c r="BK1018" t="s">
        <v>1651</v>
      </c>
      <c r="BL1018" t="s">
        <v>1648</v>
      </c>
      <c r="BM1018" t="s">
        <v>1648</v>
      </c>
      <c r="BN1018" t="s">
        <v>1651</v>
      </c>
      <c r="BO1018" t="s">
        <v>1651</v>
      </c>
      <c r="BP1018">
        <v>6</v>
      </c>
    </row>
    <row r="1019" spans="1:68" x14ac:dyDescent="0.2">
      <c r="A1019">
        <v>1018</v>
      </c>
      <c r="B1019" s="2">
        <v>44099.631238425929</v>
      </c>
      <c r="C1019" t="s">
        <v>1269</v>
      </c>
      <c r="D1019">
        <v>44</v>
      </c>
      <c r="E1019">
        <v>38</v>
      </c>
      <c r="F1019">
        <v>1</v>
      </c>
      <c r="G1019">
        <v>1</v>
      </c>
      <c r="H1019">
        <v>2</v>
      </c>
      <c r="I1019">
        <v>3</v>
      </c>
      <c r="J1019">
        <v>5</v>
      </c>
      <c r="K1019" t="s">
        <v>1270</v>
      </c>
      <c r="L1019">
        <v>2</v>
      </c>
      <c r="M1019">
        <v>13</v>
      </c>
      <c r="N1019">
        <v>2</v>
      </c>
      <c r="O1019">
        <v>3</v>
      </c>
      <c r="P1019">
        <v>5</v>
      </c>
      <c r="Q1019">
        <v>6</v>
      </c>
      <c r="R1019">
        <v>4</v>
      </c>
      <c r="S1019">
        <v>6</v>
      </c>
      <c r="T1019">
        <v>3</v>
      </c>
      <c r="U1019">
        <v>4</v>
      </c>
      <c r="V1019">
        <v>4</v>
      </c>
      <c r="W1019">
        <v>4</v>
      </c>
      <c r="X1019">
        <v>3</v>
      </c>
      <c r="Y1019">
        <v>2013</v>
      </c>
      <c r="Z1019">
        <v>4</v>
      </c>
      <c r="AA1019">
        <v>11</v>
      </c>
      <c r="AB1019" t="s">
        <v>1271</v>
      </c>
      <c r="AE1019">
        <v>2</v>
      </c>
      <c r="AF1019">
        <v>1</v>
      </c>
      <c r="AG1019">
        <v>2</v>
      </c>
      <c r="AH1019">
        <v>2</v>
      </c>
      <c r="AJ1019">
        <v>1</v>
      </c>
      <c r="AO1019">
        <v>2</v>
      </c>
      <c r="AP1019">
        <v>1</v>
      </c>
      <c r="AT1019">
        <v>1</v>
      </c>
      <c r="AV1019">
        <v>1</v>
      </c>
      <c r="BC1019">
        <v>1</v>
      </c>
      <c r="BE1019" t="s">
        <v>58</v>
      </c>
      <c r="BF1019">
        <f>VLOOKUP($C1019,'TIPI Scoring'!$C$1:$AB$1213,22,FALSE)</f>
        <v>4</v>
      </c>
      <c r="BG1019">
        <f>VLOOKUP($C1019,'TIPI Scoring'!$C$1:$AB$1213,23,FALSE)</f>
        <v>3.5</v>
      </c>
      <c r="BH1019">
        <f>VLOOKUP($C1019,'TIPI Scoring'!$C$1:$AB$1213,24,FALSE)</f>
        <v>5</v>
      </c>
      <c r="BI1019">
        <f>VLOOKUP($C1019,'TIPI Scoring'!$C$1:$AB$1213,25,FALSE)</f>
        <v>4</v>
      </c>
      <c r="BJ1019">
        <f>VLOOKUP($C1019,'TIPI Scoring'!$C$1:$AB$1213,26,FALSE)</f>
        <v>5.5</v>
      </c>
      <c r="BK1019" t="s">
        <v>1651</v>
      </c>
      <c r="BL1019" t="s">
        <v>1649</v>
      </c>
      <c r="BM1019" t="s">
        <v>1651</v>
      </c>
      <c r="BN1019" t="s">
        <v>1651</v>
      </c>
      <c r="BO1019" t="s">
        <v>1650</v>
      </c>
      <c r="BP1019">
        <v>7</v>
      </c>
    </row>
    <row r="1020" spans="1:68" x14ac:dyDescent="0.2">
      <c r="A1020">
        <v>1019</v>
      </c>
      <c r="B1020" s="2">
        <v>44099.631284722222</v>
      </c>
      <c r="C1020" t="s">
        <v>1272</v>
      </c>
      <c r="D1020">
        <v>36</v>
      </c>
      <c r="E1020">
        <v>30</v>
      </c>
      <c r="F1020">
        <v>1</v>
      </c>
      <c r="G1020">
        <v>1</v>
      </c>
      <c r="H1020">
        <v>3</v>
      </c>
      <c r="I1020">
        <v>2</v>
      </c>
      <c r="J1020">
        <v>1</v>
      </c>
      <c r="L1020">
        <v>1</v>
      </c>
      <c r="M1020">
        <v>0</v>
      </c>
      <c r="N1020">
        <v>1</v>
      </c>
      <c r="O1020">
        <v>6</v>
      </c>
      <c r="P1020">
        <v>5</v>
      </c>
      <c r="Q1020">
        <v>6</v>
      </c>
      <c r="R1020">
        <v>5</v>
      </c>
      <c r="S1020">
        <v>5</v>
      </c>
      <c r="T1020">
        <v>4</v>
      </c>
      <c r="U1020">
        <v>4</v>
      </c>
      <c r="V1020">
        <v>6</v>
      </c>
      <c r="W1020">
        <v>7</v>
      </c>
      <c r="X1020">
        <v>5</v>
      </c>
      <c r="Y1020">
        <v>2018</v>
      </c>
      <c r="Z1020">
        <v>1</v>
      </c>
      <c r="AA1020">
        <v>1</v>
      </c>
      <c r="AE1020">
        <v>2</v>
      </c>
      <c r="AF1020">
        <v>1</v>
      </c>
      <c r="AG1020">
        <v>2</v>
      </c>
      <c r="AH1020">
        <v>1</v>
      </c>
      <c r="AJ1020">
        <v>1</v>
      </c>
      <c r="AO1020">
        <v>3</v>
      </c>
      <c r="AQ1020">
        <v>1</v>
      </c>
      <c r="AS1020">
        <v>1</v>
      </c>
      <c r="AU1020">
        <v>1</v>
      </c>
      <c r="BA1020">
        <v>1</v>
      </c>
      <c r="BC1020">
        <v>1</v>
      </c>
      <c r="BE1020" t="s">
        <v>58</v>
      </c>
      <c r="BF1020">
        <f>VLOOKUP($C1020,'TIPI Scoring'!$C$1:$AB$1213,22,FALSE)</f>
        <v>5</v>
      </c>
      <c r="BG1020">
        <f>VLOOKUP($C1020,'TIPI Scoring'!$C$1:$AB$1213,23,FALSE)</f>
        <v>3.5</v>
      </c>
      <c r="BH1020">
        <f>VLOOKUP($C1020,'TIPI Scoring'!$C$1:$AB$1213,24,FALSE)</f>
        <v>4</v>
      </c>
      <c r="BI1020">
        <f>VLOOKUP($C1020,'TIPI Scoring'!$C$1:$AB$1213,25,FALSE)</f>
        <v>5</v>
      </c>
      <c r="BJ1020">
        <f>VLOOKUP($C1020,'TIPI Scoring'!$C$1:$AB$1213,26,FALSE)</f>
        <v>4</v>
      </c>
      <c r="BK1020" t="s">
        <v>1650</v>
      </c>
      <c r="BL1020" t="s">
        <v>1649</v>
      </c>
      <c r="BM1020" t="s">
        <v>1649</v>
      </c>
      <c r="BN1020" t="s">
        <v>1650</v>
      </c>
      <c r="BO1020" t="s">
        <v>1649</v>
      </c>
      <c r="BP1020">
        <v>1</v>
      </c>
    </row>
    <row r="1021" spans="1:68" x14ac:dyDescent="0.2">
      <c r="A1021">
        <v>1020</v>
      </c>
      <c r="B1021" s="2">
        <v>44099.632430555554</v>
      </c>
      <c r="C1021" t="s">
        <v>1273</v>
      </c>
      <c r="D1021">
        <v>52</v>
      </c>
      <c r="E1021">
        <v>47</v>
      </c>
      <c r="F1021">
        <v>1</v>
      </c>
      <c r="G1021">
        <v>1</v>
      </c>
      <c r="H1021">
        <v>1</v>
      </c>
      <c r="I1021">
        <v>0</v>
      </c>
      <c r="J1021">
        <v>1</v>
      </c>
      <c r="L1021">
        <v>1</v>
      </c>
      <c r="M1021">
        <v>9</v>
      </c>
      <c r="N1021">
        <v>2</v>
      </c>
      <c r="O1021">
        <v>1</v>
      </c>
      <c r="P1021">
        <v>1</v>
      </c>
      <c r="Q1021">
        <v>6</v>
      </c>
      <c r="R1021">
        <v>3</v>
      </c>
      <c r="S1021">
        <v>6</v>
      </c>
      <c r="T1021">
        <v>7</v>
      </c>
      <c r="U1021">
        <v>2</v>
      </c>
      <c r="V1021">
        <v>2</v>
      </c>
      <c r="W1021">
        <v>6</v>
      </c>
      <c r="X1021">
        <v>5</v>
      </c>
      <c r="Y1021">
        <v>2011</v>
      </c>
      <c r="Z1021">
        <v>1</v>
      </c>
      <c r="AA1021">
        <v>10</v>
      </c>
      <c r="AE1021">
        <v>2</v>
      </c>
      <c r="AF1021">
        <v>3</v>
      </c>
      <c r="AG1021">
        <v>2</v>
      </c>
      <c r="AH1021">
        <v>2</v>
      </c>
      <c r="AM1021">
        <v>1</v>
      </c>
      <c r="AO1021">
        <v>5</v>
      </c>
      <c r="AP1021">
        <v>1</v>
      </c>
      <c r="AV1021">
        <v>1</v>
      </c>
      <c r="AY1021">
        <v>1</v>
      </c>
      <c r="BA1021">
        <v>1</v>
      </c>
      <c r="BE1021" t="s">
        <v>66</v>
      </c>
      <c r="BF1021">
        <f>VLOOKUP($C1021,'TIPI Scoring'!$C$1:$AB$1213,22,FALSE)</f>
        <v>1</v>
      </c>
      <c r="BG1021">
        <f>VLOOKUP($C1021,'TIPI Scoring'!$C$1:$AB$1213,23,FALSE)</f>
        <v>4.5</v>
      </c>
      <c r="BH1021">
        <f>VLOOKUP($C1021,'TIPI Scoring'!$C$1:$AB$1213,24,FALSE)</f>
        <v>6</v>
      </c>
      <c r="BI1021">
        <f>VLOOKUP($C1021,'TIPI Scoring'!$C$1:$AB$1213,25,FALSE)</f>
        <v>5.5</v>
      </c>
      <c r="BJ1021">
        <f>VLOOKUP($C1021,'TIPI Scoring'!$C$1:$AB$1213,26,FALSE)</f>
        <v>4.5</v>
      </c>
      <c r="BK1021" t="s">
        <v>1649</v>
      </c>
      <c r="BL1021" t="s">
        <v>1651</v>
      </c>
      <c r="BM1021" t="s">
        <v>1650</v>
      </c>
      <c r="BN1021" t="s">
        <v>1650</v>
      </c>
      <c r="BO1021" t="s">
        <v>1651</v>
      </c>
      <c r="BP1021">
        <v>5</v>
      </c>
    </row>
    <row r="1022" spans="1:68" x14ac:dyDescent="0.2">
      <c r="A1022">
        <v>1021</v>
      </c>
      <c r="B1022" s="2">
        <v>44099.633368055554</v>
      </c>
      <c r="C1022" t="s">
        <v>1274</v>
      </c>
      <c r="D1022">
        <v>40</v>
      </c>
      <c r="E1022">
        <v>32</v>
      </c>
      <c r="F1022">
        <v>1</v>
      </c>
      <c r="G1022">
        <v>1</v>
      </c>
      <c r="H1022">
        <v>2</v>
      </c>
      <c r="I1022">
        <v>2</v>
      </c>
      <c r="J1022">
        <v>1</v>
      </c>
      <c r="L1022">
        <v>1</v>
      </c>
      <c r="M1022">
        <v>0</v>
      </c>
      <c r="N1022">
        <v>1</v>
      </c>
      <c r="O1022">
        <v>5</v>
      </c>
      <c r="P1022">
        <v>5</v>
      </c>
      <c r="Q1022">
        <v>7</v>
      </c>
      <c r="R1022">
        <v>7</v>
      </c>
      <c r="S1022">
        <v>6</v>
      </c>
      <c r="T1022">
        <v>6</v>
      </c>
      <c r="U1022">
        <v>7</v>
      </c>
      <c r="V1022">
        <v>7</v>
      </c>
      <c r="W1022">
        <v>7</v>
      </c>
      <c r="X1022">
        <v>6</v>
      </c>
      <c r="Y1022">
        <v>2009</v>
      </c>
      <c r="Z1022">
        <v>1</v>
      </c>
      <c r="AA1022">
        <v>1</v>
      </c>
      <c r="AE1022">
        <v>1</v>
      </c>
      <c r="AF1022">
        <v>1</v>
      </c>
      <c r="AG1022">
        <v>2</v>
      </c>
      <c r="AH1022">
        <v>1</v>
      </c>
      <c r="AJ1022">
        <v>1</v>
      </c>
      <c r="AO1022">
        <v>1</v>
      </c>
      <c r="AP1022">
        <v>1</v>
      </c>
      <c r="AQ1022">
        <v>1</v>
      </c>
      <c r="AU1022">
        <v>1</v>
      </c>
      <c r="AZ1022">
        <v>1</v>
      </c>
      <c r="BB1022">
        <v>1</v>
      </c>
      <c r="BE1022" t="s">
        <v>58</v>
      </c>
      <c r="BF1022">
        <f>VLOOKUP($C1022,'TIPI Scoring'!$C$1:$AB$1213,22,FALSE)</f>
        <v>3.5</v>
      </c>
      <c r="BG1022">
        <f>VLOOKUP($C1022,'TIPI Scoring'!$C$1:$AB$1213,23,FALSE)</f>
        <v>5</v>
      </c>
      <c r="BH1022">
        <f>VLOOKUP($C1022,'TIPI Scoring'!$C$1:$AB$1213,24,FALSE)</f>
        <v>4</v>
      </c>
      <c r="BI1022">
        <f>VLOOKUP($C1022,'TIPI Scoring'!$C$1:$AB$1213,25,FALSE)</f>
        <v>4</v>
      </c>
      <c r="BJ1022">
        <f>VLOOKUP($C1022,'TIPI Scoring'!$C$1:$AB$1213,26,FALSE)</f>
        <v>4</v>
      </c>
      <c r="BK1022" t="s">
        <v>1651</v>
      </c>
      <c r="BL1022" t="s">
        <v>1651</v>
      </c>
      <c r="BM1022" t="s">
        <v>1649</v>
      </c>
      <c r="BN1022" t="s">
        <v>1651</v>
      </c>
      <c r="BO1022" t="s">
        <v>1649</v>
      </c>
      <c r="BP1022">
        <v>1</v>
      </c>
    </row>
    <row r="1023" spans="1:68" x14ac:dyDescent="0.2">
      <c r="A1023">
        <v>1022</v>
      </c>
      <c r="B1023" s="2">
        <v>44099.635208333333</v>
      </c>
      <c r="C1023" t="s">
        <v>1275</v>
      </c>
      <c r="D1023">
        <v>39</v>
      </c>
      <c r="E1023">
        <v>30</v>
      </c>
      <c r="F1023">
        <v>1</v>
      </c>
      <c r="G1023">
        <v>1</v>
      </c>
      <c r="H1023">
        <v>2</v>
      </c>
      <c r="I1023">
        <v>3</v>
      </c>
      <c r="J1023">
        <v>1</v>
      </c>
      <c r="L1023">
        <v>1</v>
      </c>
      <c r="M1023">
        <v>14</v>
      </c>
      <c r="N1023">
        <v>1</v>
      </c>
      <c r="O1023">
        <v>6</v>
      </c>
      <c r="P1023">
        <v>2</v>
      </c>
      <c r="Q1023">
        <v>7</v>
      </c>
      <c r="R1023">
        <v>1</v>
      </c>
      <c r="S1023">
        <v>7</v>
      </c>
      <c r="T1023">
        <v>6</v>
      </c>
      <c r="U1023">
        <v>6</v>
      </c>
      <c r="V1023">
        <v>1</v>
      </c>
      <c r="W1023">
        <v>7</v>
      </c>
      <c r="X1023">
        <v>1</v>
      </c>
      <c r="Y1023">
        <v>2018</v>
      </c>
      <c r="Z1023">
        <v>2</v>
      </c>
      <c r="AA1023">
        <v>9</v>
      </c>
      <c r="AE1023">
        <v>1</v>
      </c>
      <c r="AF1023">
        <v>1</v>
      </c>
      <c r="AG1023">
        <v>1</v>
      </c>
      <c r="AH1023">
        <v>3</v>
      </c>
      <c r="AJ1023">
        <v>1</v>
      </c>
      <c r="AO1023">
        <v>1</v>
      </c>
      <c r="AU1023">
        <v>1</v>
      </c>
      <c r="AV1023">
        <v>1</v>
      </c>
      <c r="AW1023">
        <v>1</v>
      </c>
      <c r="AZ1023">
        <v>1</v>
      </c>
      <c r="BA1023">
        <v>1</v>
      </c>
      <c r="BE1023" t="s">
        <v>58</v>
      </c>
      <c r="BF1023">
        <f>VLOOKUP($C1023,'TIPI Scoring'!$C$1:$AB$1213,22,FALSE)</f>
        <v>4</v>
      </c>
      <c r="BG1023">
        <f>VLOOKUP($C1023,'TIPI Scoring'!$C$1:$AB$1213,23,FALSE)</f>
        <v>6</v>
      </c>
      <c r="BH1023">
        <f>VLOOKUP($C1023,'TIPI Scoring'!$C$1:$AB$1213,24,FALSE)</f>
        <v>7</v>
      </c>
      <c r="BI1023">
        <f>VLOOKUP($C1023,'TIPI Scoring'!$C$1:$AB$1213,25,FALSE)</f>
        <v>7</v>
      </c>
      <c r="BJ1023">
        <f>VLOOKUP($C1023,'TIPI Scoring'!$C$1:$AB$1213,26,FALSE)</f>
        <v>7</v>
      </c>
      <c r="BK1023" t="s">
        <v>1651</v>
      </c>
      <c r="BL1023" t="s">
        <v>1650</v>
      </c>
      <c r="BM1023" t="s">
        <v>1648</v>
      </c>
      <c r="BN1023" t="s">
        <v>1648</v>
      </c>
      <c r="BO1023" t="s">
        <v>1648</v>
      </c>
      <c r="BP1023">
        <v>8</v>
      </c>
    </row>
    <row r="1024" spans="1:68" x14ac:dyDescent="0.2">
      <c r="A1024">
        <v>1023</v>
      </c>
      <c r="B1024" s="2">
        <v>44099.636504629627</v>
      </c>
      <c r="C1024" t="s">
        <v>1276</v>
      </c>
      <c r="D1024">
        <v>54</v>
      </c>
      <c r="E1024">
        <v>5</v>
      </c>
      <c r="F1024">
        <v>1</v>
      </c>
      <c r="G1024">
        <v>1</v>
      </c>
      <c r="H1024">
        <v>2</v>
      </c>
      <c r="I1024">
        <v>0</v>
      </c>
      <c r="J1024">
        <v>1</v>
      </c>
      <c r="L1024">
        <v>2</v>
      </c>
      <c r="M1024">
        <v>2</v>
      </c>
      <c r="N1024">
        <v>2</v>
      </c>
      <c r="O1024">
        <v>6</v>
      </c>
      <c r="P1024">
        <v>2</v>
      </c>
      <c r="Q1024">
        <v>6</v>
      </c>
      <c r="R1024">
        <v>2</v>
      </c>
      <c r="S1024">
        <v>5</v>
      </c>
      <c r="T1024">
        <v>3</v>
      </c>
      <c r="U1024">
        <v>7</v>
      </c>
      <c r="V1024">
        <v>3</v>
      </c>
      <c r="W1024">
        <v>7</v>
      </c>
      <c r="X1024">
        <v>5</v>
      </c>
      <c r="Y1024">
        <v>2018</v>
      </c>
      <c r="Z1024">
        <v>2</v>
      </c>
      <c r="AA1024">
        <v>7</v>
      </c>
      <c r="AE1024">
        <v>1</v>
      </c>
      <c r="AF1024">
        <v>1</v>
      </c>
      <c r="AG1024">
        <v>2</v>
      </c>
      <c r="AH1024">
        <v>2</v>
      </c>
      <c r="AJ1024">
        <v>1</v>
      </c>
      <c r="AM1024">
        <v>1</v>
      </c>
      <c r="AO1024">
        <v>2</v>
      </c>
      <c r="AP1024">
        <v>1</v>
      </c>
      <c r="AT1024">
        <v>1</v>
      </c>
      <c r="AV1024">
        <v>1</v>
      </c>
      <c r="BA1024">
        <v>1</v>
      </c>
      <c r="BE1024" t="s">
        <v>66</v>
      </c>
      <c r="BF1024">
        <f>VLOOKUP($C1024,'TIPI Scoring'!$C$1:$AB$1213,22,FALSE)</f>
        <v>5.5</v>
      </c>
      <c r="BG1024">
        <f>VLOOKUP($C1024,'TIPI Scoring'!$C$1:$AB$1213,23,FALSE)</f>
        <v>6.5</v>
      </c>
      <c r="BH1024">
        <f>VLOOKUP($C1024,'TIPI Scoring'!$C$1:$AB$1213,24,FALSE)</f>
        <v>5.5</v>
      </c>
      <c r="BI1024">
        <f>VLOOKUP($C1024,'TIPI Scoring'!$C$1:$AB$1213,25,FALSE)</f>
        <v>6.5</v>
      </c>
      <c r="BJ1024">
        <f>VLOOKUP($C1024,'TIPI Scoring'!$C$1:$AB$1213,26,FALSE)</f>
        <v>4</v>
      </c>
      <c r="BK1024" t="s">
        <v>1650</v>
      </c>
      <c r="BL1024" t="s">
        <v>1648</v>
      </c>
      <c r="BM1024" t="s">
        <v>1650</v>
      </c>
      <c r="BN1024" t="s">
        <v>1648</v>
      </c>
      <c r="BO1024" t="s">
        <v>1649</v>
      </c>
      <c r="BP1024">
        <v>4</v>
      </c>
    </row>
    <row r="1025" spans="1:68" x14ac:dyDescent="0.2">
      <c r="A1025">
        <v>1024</v>
      </c>
      <c r="B1025" s="2">
        <v>44099.636967592596</v>
      </c>
      <c r="C1025" t="s">
        <v>1277</v>
      </c>
      <c r="D1025">
        <v>67</v>
      </c>
      <c r="E1025">
        <v>22</v>
      </c>
      <c r="F1025">
        <v>1</v>
      </c>
      <c r="G1025">
        <v>1</v>
      </c>
      <c r="H1025">
        <v>1</v>
      </c>
      <c r="I1025">
        <v>0</v>
      </c>
      <c r="J1025">
        <v>4</v>
      </c>
      <c r="L1025">
        <v>2</v>
      </c>
      <c r="M1025">
        <v>2</v>
      </c>
      <c r="N1025">
        <v>2</v>
      </c>
      <c r="O1025">
        <v>5</v>
      </c>
      <c r="P1025">
        <v>2</v>
      </c>
      <c r="Q1025">
        <v>5</v>
      </c>
      <c r="R1025">
        <v>6</v>
      </c>
      <c r="S1025">
        <v>6</v>
      </c>
      <c r="T1025">
        <v>5</v>
      </c>
      <c r="U1025">
        <v>6</v>
      </c>
      <c r="V1025">
        <v>2</v>
      </c>
      <c r="W1025">
        <v>6</v>
      </c>
      <c r="X1025">
        <v>3</v>
      </c>
      <c r="Y1025">
        <v>2019</v>
      </c>
      <c r="Z1025">
        <v>3</v>
      </c>
      <c r="AA1025">
        <v>13</v>
      </c>
      <c r="AD1025" t="s">
        <v>80</v>
      </c>
      <c r="AE1025">
        <v>2</v>
      </c>
      <c r="AF1025">
        <v>1</v>
      </c>
      <c r="AG1025">
        <v>2</v>
      </c>
      <c r="AH1025">
        <v>2</v>
      </c>
      <c r="AJ1025">
        <v>1</v>
      </c>
      <c r="AO1025">
        <v>5</v>
      </c>
      <c r="AT1025">
        <v>1</v>
      </c>
      <c r="AU1025">
        <v>1</v>
      </c>
      <c r="AW1025">
        <v>1</v>
      </c>
      <c r="BD1025">
        <v>1</v>
      </c>
      <c r="BE1025" t="s">
        <v>63</v>
      </c>
      <c r="BF1025">
        <f>VLOOKUP($C1025,'TIPI Scoring'!$C$1:$AB$1213,22,FALSE)</f>
        <v>4</v>
      </c>
      <c r="BG1025">
        <f>VLOOKUP($C1025,'TIPI Scoring'!$C$1:$AB$1213,23,FALSE)</f>
        <v>6</v>
      </c>
      <c r="BH1025">
        <f>VLOOKUP($C1025,'TIPI Scoring'!$C$1:$AB$1213,24,FALSE)</f>
        <v>5.5</v>
      </c>
      <c r="BI1025">
        <f>VLOOKUP($C1025,'TIPI Scoring'!$C$1:$AB$1213,25,FALSE)</f>
        <v>4</v>
      </c>
      <c r="BJ1025">
        <f>VLOOKUP($C1025,'TIPI Scoring'!$C$1:$AB$1213,26,FALSE)</f>
        <v>5.5</v>
      </c>
      <c r="BK1025" t="s">
        <v>1651</v>
      </c>
      <c r="BL1025" t="s">
        <v>1650</v>
      </c>
      <c r="BM1025" t="s">
        <v>1650</v>
      </c>
      <c r="BN1025" t="s">
        <v>1651</v>
      </c>
      <c r="BO1025" t="s">
        <v>1650</v>
      </c>
      <c r="BP1025">
        <v>6</v>
      </c>
    </row>
    <row r="1026" spans="1:68" x14ac:dyDescent="0.2">
      <c r="A1026">
        <v>1025</v>
      </c>
      <c r="B1026" s="2">
        <v>44099.637175925927</v>
      </c>
      <c r="C1026" t="s">
        <v>1278</v>
      </c>
      <c r="D1026">
        <v>69</v>
      </c>
      <c r="E1026">
        <v>16</v>
      </c>
      <c r="F1026">
        <v>2</v>
      </c>
      <c r="G1026">
        <v>1</v>
      </c>
      <c r="H1026">
        <v>2</v>
      </c>
      <c r="I1026">
        <v>0</v>
      </c>
      <c r="J1026">
        <v>4</v>
      </c>
      <c r="L1026">
        <v>1</v>
      </c>
      <c r="M1026">
        <v>20</v>
      </c>
      <c r="N1026">
        <v>2</v>
      </c>
      <c r="O1026">
        <v>5</v>
      </c>
      <c r="P1026">
        <v>4</v>
      </c>
      <c r="Q1026">
        <v>6</v>
      </c>
      <c r="R1026">
        <v>5</v>
      </c>
      <c r="S1026">
        <v>4</v>
      </c>
      <c r="T1026">
        <v>6</v>
      </c>
      <c r="U1026">
        <v>6</v>
      </c>
      <c r="V1026">
        <v>4</v>
      </c>
      <c r="W1026">
        <v>6</v>
      </c>
      <c r="X1026">
        <v>4</v>
      </c>
      <c r="Y1026">
        <v>2009</v>
      </c>
      <c r="Z1026">
        <v>3</v>
      </c>
      <c r="AA1026">
        <v>14</v>
      </c>
      <c r="AE1026">
        <v>2</v>
      </c>
      <c r="AF1026">
        <v>2</v>
      </c>
      <c r="AG1026">
        <v>2</v>
      </c>
      <c r="AH1026">
        <v>2</v>
      </c>
      <c r="AN1026">
        <v>1</v>
      </c>
      <c r="AO1026">
        <v>4</v>
      </c>
      <c r="AT1026">
        <v>1</v>
      </c>
      <c r="AV1026">
        <v>1</v>
      </c>
      <c r="AX1026">
        <v>1</v>
      </c>
      <c r="BD1026">
        <v>1</v>
      </c>
      <c r="BE1026" t="s">
        <v>63</v>
      </c>
      <c r="BF1026">
        <f>VLOOKUP($C1026,'TIPI Scoring'!$C$1:$AB$1213,22,FALSE)</f>
        <v>3.5</v>
      </c>
      <c r="BG1026">
        <f>VLOOKUP($C1026,'TIPI Scoring'!$C$1:$AB$1213,23,FALSE)</f>
        <v>5</v>
      </c>
      <c r="BH1026">
        <f>VLOOKUP($C1026,'TIPI Scoring'!$C$1:$AB$1213,24,FALSE)</f>
        <v>5</v>
      </c>
      <c r="BI1026">
        <f>VLOOKUP($C1026,'TIPI Scoring'!$C$1:$AB$1213,25,FALSE)</f>
        <v>4.5</v>
      </c>
      <c r="BJ1026">
        <f>VLOOKUP($C1026,'TIPI Scoring'!$C$1:$AB$1213,26,FALSE)</f>
        <v>4</v>
      </c>
      <c r="BK1026" t="s">
        <v>1651</v>
      </c>
      <c r="BL1026" t="s">
        <v>1651</v>
      </c>
      <c r="BM1026" t="s">
        <v>1651</v>
      </c>
      <c r="BN1026" t="s">
        <v>1651</v>
      </c>
      <c r="BO1026" t="s">
        <v>1649</v>
      </c>
      <c r="BP1026">
        <v>1</v>
      </c>
    </row>
    <row r="1027" spans="1:68" x14ac:dyDescent="0.2">
      <c r="A1027">
        <v>1026</v>
      </c>
      <c r="B1027" s="2">
        <v>44099.63722222222</v>
      </c>
      <c r="C1027" t="s">
        <v>1279</v>
      </c>
      <c r="D1027">
        <v>42</v>
      </c>
      <c r="E1027">
        <v>27</v>
      </c>
      <c r="F1027">
        <v>1</v>
      </c>
      <c r="G1027">
        <v>1</v>
      </c>
      <c r="H1027">
        <v>2</v>
      </c>
      <c r="I1027">
        <v>3</v>
      </c>
      <c r="J1027">
        <v>1</v>
      </c>
      <c r="L1027">
        <v>2</v>
      </c>
      <c r="M1027">
        <v>11</v>
      </c>
      <c r="N1027">
        <v>1</v>
      </c>
      <c r="O1027">
        <v>4</v>
      </c>
      <c r="P1027">
        <v>2</v>
      </c>
      <c r="Q1027">
        <v>5</v>
      </c>
      <c r="R1027">
        <v>4</v>
      </c>
      <c r="S1027">
        <v>5</v>
      </c>
      <c r="T1027">
        <v>4</v>
      </c>
      <c r="U1027">
        <v>6</v>
      </c>
      <c r="V1027">
        <v>1</v>
      </c>
      <c r="W1027">
        <v>4</v>
      </c>
      <c r="X1027">
        <v>2</v>
      </c>
      <c r="Y1027">
        <v>2008</v>
      </c>
      <c r="Z1027">
        <v>2</v>
      </c>
      <c r="AA1027">
        <v>12</v>
      </c>
      <c r="AC1027" t="s">
        <v>1280</v>
      </c>
      <c r="AE1027">
        <v>3</v>
      </c>
      <c r="AF1027">
        <v>3</v>
      </c>
      <c r="AG1027">
        <v>1</v>
      </c>
      <c r="AH1027">
        <v>3</v>
      </c>
      <c r="AN1027">
        <v>1</v>
      </c>
      <c r="AO1027">
        <v>5</v>
      </c>
      <c r="AP1027">
        <v>1</v>
      </c>
      <c r="AX1027">
        <v>1</v>
      </c>
      <c r="AY1027">
        <v>1</v>
      </c>
      <c r="BA1027">
        <v>1</v>
      </c>
      <c r="BC1027">
        <v>1</v>
      </c>
      <c r="BE1027" t="s">
        <v>63</v>
      </c>
      <c r="BF1027">
        <f>VLOOKUP($C1027,'TIPI Scoring'!$C$1:$AB$1213,22,FALSE)</f>
        <v>4</v>
      </c>
      <c r="BG1027">
        <f>VLOOKUP($C1027,'TIPI Scoring'!$C$1:$AB$1213,23,FALSE)</f>
        <v>6</v>
      </c>
      <c r="BH1027">
        <f>VLOOKUP($C1027,'TIPI Scoring'!$C$1:$AB$1213,24,FALSE)</f>
        <v>6</v>
      </c>
      <c r="BI1027">
        <f>VLOOKUP($C1027,'TIPI Scoring'!$C$1:$AB$1213,25,FALSE)</f>
        <v>4</v>
      </c>
      <c r="BJ1027">
        <f>VLOOKUP($C1027,'TIPI Scoring'!$C$1:$AB$1213,26,FALSE)</f>
        <v>5.5</v>
      </c>
      <c r="BK1027" t="s">
        <v>1651</v>
      </c>
      <c r="BL1027" t="s">
        <v>1650</v>
      </c>
      <c r="BM1027" t="s">
        <v>1650</v>
      </c>
      <c r="BN1027" t="s">
        <v>1651</v>
      </c>
      <c r="BO1027" t="s">
        <v>1650</v>
      </c>
      <c r="BP1027">
        <v>6</v>
      </c>
    </row>
    <row r="1028" spans="1:68" x14ac:dyDescent="0.2">
      <c r="A1028">
        <v>1027</v>
      </c>
      <c r="B1028" s="2">
        <v>44099.637638888889</v>
      </c>
      <c r="C1028" t="s">
        <v>1281</v>
      </c>
      <c r="D1028">
        <v>33</v>
      </c>
      <c r="E1028">
        <v>19</v>
      </c>
      <c r="F1028">
        <v>1</v>
      </c>
      <c r="G1028">
        <v>1</v>
      </c>
      <c r="H1028">
        <v>2</v>
      </c>
      <c r="I1028">
        <v>0</v>
      </c>
      <c r="J1028">
        <v>1</v>
      </c>
      <c r="L1028">
        <v>1</v>
      </c>
      <c r="M1028">
        <v>2</v>
      </c>
      <c r="N1028">
        <v>2</v>
      </c>
      <c r="O1028">
        <v>2</v>
      </c>
      <c r="P1028">
        <v>3</v>
      </c>
      <c r="Q1028">
        <v>6</v>
      </c>
      <c r="R1028">
        <v>2</v>
      </c>
      <c r="S1028">
        <v>6</v>
      </c>
      <c r="T1028">
        <v>6</v>
      </c>
      <c r="U1028">
        <v>5</v>
      </c>
      <c r="V1028">
        <v>4</v>
      </c>
      <c r="W1028">
        <v>5</v>
      </c>
      <c r="X1028">
        <v>4</v>
      </c>
      <c r="Y1028">
        <v>2018</v>
      </c>
      <c r="Z1028">
        <v>1</v>
      </c>
      <c r="AA1028">
        <v>7</v>
      </c>
      <c r="AE1028">
        <v>2</v>
      </c>
      <c r="AF1028">
        <v>3</v>
      </c>
      <c r="AG1028">
        <v>2</v>
      </c>
      <c r="AH1028">
        <v>2</v>
      </c>
      <c r="AM1028">
        <v>1</v>
      </c>
      <c r="AO1028">
        <v>2</v>
      </c>
      <c r="AR1028">
        <v>1</v>
      </c>
      <c r="BD1028">
        <v>1</v>
      </c>
      <c r="BE1028" t="s">
        <v>58</v>
      </c>
      <c r="BF1028">
        <f>VLOOKUP($C1028,'TIPI Scoring'!$C$1:$AB$1213,22,FALSE)</f>
        <v>2</v>
      </c>
      <c r="BG1028">
        <f>VLOOKUP($C1028,'TIPI Scoring'!$C$1:$AB$1213,23,FALSE)</f>
        <v>5</v>
      </c>
      <c r="BH1028">
        <f>VLOOKUP($C1028,'TIPI Scoring'!$C$1:$AB$1213,24,FALSE)</f>
        <v>5</v>
      </c>
      <c r="BI1028">
        <f>VLOOKUP($C1028,'TIPI Scoring'!$C$1:$AB$1213,25,FALSE)</f>
        <v>5.5</v>
      </c>
      <c r="BJ1028">
        <f>VLOOKUP($C1028,'TIPI Scoring'!$C$1:$AB$1213,26,FALSE)</f>
        <v>5</v>
      </c>
      <c r="BK1028" t="s">
        <v>1649</v>
      </c>
      <c r="BL1028" t="s">
        <v>1651</v>
      </c>
      <c r="BM1028" t="s">
        <v>1651</v>
      </c>
      <c r="BN1028" t="s">
        <v>1650</v>
      </c>
      <c r="BO1028" t="s">
        <v>1651</v>
      </c>
      <c r="BP1028">
        <v>3</v>
      </c>
    </row>
    <row r="1029" spans="1:68" x14ac:dyDescent="0.2">
      <c r="A1029">
        <v>1028</v>
      </c>
      <c r="B1029" s="2">
        <v>44099.638206018521</v>
      </c>
      <c r="C1029" t="s">
        <v>1282</v>
      </c>
      <c r="D1029">
        <v>64</v>
      </c>
      <c r="E1029">
        <v>35</v>
      </c>
      <c r="F1029">
        <v>1</v>
      </c>
      <c r="G1029">
        <v>1</v>
      </c>
      <c r="H1029">
        <v>2</v>
      </c>
      <c r="I1029">
        <v>0</v>
      </c>
      <c r="J1029">
        <v>1</v>
      </c>
      <c r="L1029">
        <v>2</v>
      </c>
      <c r="M1029">
        <v>19</v>
      </c>
      <c r="N1029">
        <v>2</v>
      </c>
      <c r="O1029">
        <v>7</v>
      </c>
      <c r="P1029">
        <v>1</v>
      </c>
      <c r="Q1029">
        <v>7</v>
      </c>
      <c r="R1029">
        <v>1</v>
      </c>
      <c r="S1029">
        <v>1</v>
      </c>
      <c r="T1029">
        <v>2</v>
      </c>
      <c r="U1029">
        <v>7</v>
      </c>
      <c r="V1029">
        <v>1</v>
      </c>
      <c r="W1029">
        <v>7</v>
      </c>
      <c r="X1029">
        <v>2</v>
      </c>
      <c r="Y1029">
        <v>2019</v>
      </c>
      <c r="Z1029">
        <v>3</v>
      </c>
      <c r="AA1029">
        <v>3</v>
      </c>
      <c r="AE1029">
        <v>2</v>
      </c>
      <c r="AF1029">
        <v>2</v>
      </c>
      <c r="AG1029">
        <v>2</v>
      </c>
      <c r="AH1029">
        <v>2</v>
      </c>
      <c r="AJ1029">
        <v>1</v>
      </c>
      <c r="AM1029">
        <v>1</v>
      </c>
      <c r="AO1029">
        <v>4</v>
      </c>
      <c r="AP1029">
        <v>1</v>
      </c>
      <c r="AT1029">
        <v>1</v>
      </c>
      <c r="AW1029">
        <v>1</v>
      </c>
      <c r="BA1029">
        <v>1</v>
      </c>
      <c r="BC1029">
        <v>1</v>
      </c>
      <c r="BE1029" t="s">
        <v>63</v>
      </c>
      <c r="BF1029">
        <f>VLOOKUP($C1029,'TIPI Scoring'!$C$1:$AB$1213,22,FALSE)</f>
        <v>6.5</v>
      </c>
      <c r="BG1029">
        <f>VLOOKUP($C1029,'TIPI Scoring'!$C$1:$AB$1213,23,FALSE)</f>
        <v>7</v>
      </c>
      <c r="BH1029">
        <f>VLOOKUP($C1029,'TIPI Scoring'!$C$1:$AB$1213,24,FALSE)</f>
        <v>7</v>
      </c>
      <c r="BI1029">
        <f>VLOOKUP($C1029,'TIPI Scoring'!$C$1:$AB$1213,25,FALSE)</f>
        <v>7</v>
      </c>
      <c r="BJ1029">
        <f>VLOOKUP($C1029,'TIPI Scoring'!$C$1:$AB$1213,26,FALSE)</f>
        <v>3.5</v>
      </c>
      <c r="BK1029" t="s">
        <v>1648</v>
      </c>
      <c r="BL1029" t="s">
        <v>1648</v>
      </c>
      <c r="BM1029" t="s">
        <v>1648</v>
      </c>
      <c r="BN1029" t="s">
        <v>1648</v>
      </c>
      <c r="BO1029" t="s">
        <v>1649</v>
      </c>
      <c r="BP1029">
        <v>4</v>
      </c>
    </row>
    <row r="1030" spans="1:68" x14ac:dyDescent="0.2">
      <c r="A1030">
        <v>1029</v>
      </c>
      <c r="B1030" s="2">
        <v>44099.63890046296</v>
      </c>
      <c r="C1030" t="s">
        <v>1283</v>
      </c>
      <c r="D1030">
        <v>42</v>
      </c>
      <c r="E1030">
        <v>38</v>
      </c>
      <c r="F1030">
        <v>1</v>
      </c>
      <c r="G1030">
        <v>1</v>
      </c>
      <c r="H1030">
        <v>2</v>
      </c>
      <c r="I1030">
        <v>2</v>
      </c>
      <c r="J1030">
        <v>1</v>
      </c>
      <c r="L1030">
        <v>2</v>
      </c>
      <c r="M1030">
        <v>5</v>
      </c>
      <c r="N1030">
        <v>1</v>
      </c>
      <c r="O1030">
        <v>4</v>
      </c>
      <c r="P1030">
        <v>1</v>
      </c>
      <c r="Q1030">
        <v>7</v>
      </c>
      <c r="R1030">
        <v>1</v>
      </c>
      <c r="S1030">
        <v>7</v>
      </c>
      <c r="T1030">
        <v>6</v>
      </c>
      <c r="U1030">
        <v>7</v>
      </c>
      <c r="V1030">
        <v>1</v>
      </c>
      <c r="W1030">
        <v>7</v>
      </c>
      <c r="X1030">
        <v>6</v>
      </c>
      <c r="Y1030">
        <v>2015</v>
      </c>
      <c r="Z1030">
        <v>2</v>
      </c>
      <c r="AA1030">
        <v>1</v>
      </c>
      <c r="AE1030">
        <v>2</v>
      </c>
      <c r="AF1030">
        <v>1</v>
      </c>
      <c r="AG1030">
        <v>2</v>
      </c>
      <c r="AH1030">
        <v>2</v>
      </c>
      <c r="AJ1030">
        <v>1</v>
      </c>
      <c r="AM1030">
        <v>1</v>
      </c>
      <c r="AO1030">
        <v>2</v>
      </c>
      <c r="AP1030">
        <v>1</v>
      </c>
      <c r="AQ1030">
        <v>1</v>
      </c>
      <c r="AT1030">
        <v>1</v>
      </c>
      <c r="AZ1030">
        <v>1</v>
      </c>
      <c r="BB1030">
        <v>1</v>
      </c>
      <c r="BE1030" t="s">
        <v>58</v>
      </c>
      <c r="BF1030">
        <f>VLOOKUP($C1030,'TIPI Scoring'!$C$1:$AB$1213,22,FALSE)</f>
        <v>3</v>
      </c>
      <c r="BG1030">
        <f>VLOOKUP($C1030,'TIPI Scoring'!$C$1:$AB$1213,23,FALSE)</f>
        <v>7</v>
      </c>
      <c r="BH1030">
        <f>VLOOKUP($C1030,'TIPI Scoring'!$C$1:$AB$1213,24,FALSE)</f>
        <v>7</v>
      </c>
      <c r="BI1030">
        <f>VLOOKUP($C1030,'TIPI Scoring'!$C$1:$AB$1213,25,FALSE)</f>
        <v>7</v>
      </c>
      <c r="BJ1030">
        <f>VLOOKUP($C1030,'TIPI Scoring'!$C$1:$AB$1213,26,FALSE)</f>
        <v>4.5</v>
      </c>
      <c r="BK1030" t="s">
        <v>1651</v>
      </c>
      <c r="BL1030" t="s">
        <v>1648</v>
      </c>
      <c r="BM1030" t="s">
        <v>1648</v>
      </c>
      <c r="BN1030" t="s">
        <v>1648</v>
      </c>
      <c r="BO1030" t="s">
        <v>1651</v>
      </c>
      <c r="BP1030">
        <v>2</v>
      </c>
    </row>
    <row r="1031" spans="1:68" x14ac:dyDescent="0.2">
      <c r="A1031">
        <v>1030</v>
      </c>
      <c r="B1031" s="2">
        <v>44099.639097222222</v>
      </c>
      <c r="C1031" t="s">
        <v>1284</v>
      </c>
      <c r="D1031">
        <v>48</v>
      </c>
      <c r="E1031">
        <v>32</v>
      </c>
      <c r="F1031">
        <v>1</v>
      </c>
      <c r="G1031">
        <v>1</v>
      </c>
      <c r="H1031">
        <v>2</v>
      </c>
      <c r="I1031">
        <v>1</v>
      </c>
      <c r="J1031">
        <v>1</v>
      </c>
      <c r="L1031">
        <v>2</v>
      </c>
      <c r="M1031">
        <v>1</v>
      </c>
      <c r="N1031">
        <v>2</v>
      </c>
      <c r="O1031">
        <v>2</v>
      </c>
      <c r="P1031">
        <v>6</v>
      </c>
      <c r="Q1031">
        <v>5</v>
      </c>
      <c r="R1031">
        <v>6</v>
      </c>
      <c r="S1031">
        <v>5</v>
      </c>
      <c r="T1031">
        <v>5</v>
      </c>
      <c r="U1031">
        <v>5</v>
      </c>
      <c r="V1031">
        <v>2</v>
      </c>
      <c r="W1031">
        <v>4</v>
      </c>
      <c r="X1031">
        <v>4</v>
      </c>
      <c r="Y1031">
        <v>2019</v>
      </c>
      <c r="Z1031">
        <v>2</v>
      </c>
      <c r="AA1031">
        <v>3</v>
      </c>
      <c r="AE1031">
        <v>2</v>
      </c>
      <c r="AF1031">
        <v>2</v>
      </c>
      <c r="AG1031">
        <v>2</v>
      </c>
      <c r="AH1031">
        <v>2</v>
      </c>
      <c r="AN1031">
        <v>1</v>
      </c>
      <c r="AO1031">
        <v>5</v>
      </c>
      <c r="AP1031">
        <v>1</v>
      </c>
      <c r="AR1031">
        <v>1</v>
      </c>
      <c r="AV1031">
        <v>1</v>
      </c>
      <c r="BC1031">
        <v>1</v>
      </c>
      <c r="BE1031" t="s">
        <v>58</v>
      </c>
      <c r="BF1031">
        <f>VLOOKUP($C1031,'TIPI Scoring'!$C$1:$AB$1213,22,FALSE)</f>
        <v>2.5</v>
      </c>
      <c r="BG1031">
        <f>VLOOKUP($C1031,'TIPI Scoring'!$C$1:$AB$1213,23,FALSE)</f>
        <v>3.5</v>
      </c>
      <c r="BH1031">
        <f>VLOOKUP($C1031,'TIPI Scoring'!$C$1:$AB$1213,24,FALSE)</f>
        <v>5.5</v>
      </c>
      <c r="BI1031">
        <f>VLOOKUP($C1031,'TIPI Scoring'!$C$1:$AB$1213,25,FALSE)</f>
        <v>3</v>
      </c>
      <c r="BJ1031">
        <f>VLOOKUP($C1031,'TIPI Scoring'!$C$1:$AB$1213,26,FALSE)</f>
        <v>4.5</v>
      </c>
      <c r="BK1031" t="s">
        <v>1649</v>
      </c>
      <c r="BL1031" t="s">
        <v>1649</v>
      </c>
      <c r="BM1031" t="s">
        <v>1650</v>
      </c>
      <c r="BN1031" t="s">
        <v>1649</v>
      </c>
      <c r="BO1031" t="s">
        <v>1651</v>
      </c>
      <c r="BP1031">
        <v>5</v>
      </c>
    </row>
    <row r="1032" spans="1:68" x14ac:dyDescent="0.2">
      <c r="A1032">
        <v>1031</v>
      </c>
      <c r="B1032" s="2">
        <v>44099.639351851853</v>
      </c>
      <c r="C1032" t="s">
        <v>1285</v>
      </c>
      <c r="D1032">
        <v>38</v>
      </c>
      <c r="E1032">
        <v>3</v>
      </c>
      <c r="F1032">
        <v>1</v>
      </c>
      <c r="G1032">
        <v>1</v>
      </c>
      <c r="H1032">
        <v>2</v>
      </c>
      <c r="I1032">
        <v>2</v>
      </c>
      <c r="J1032">
        <v>1</v>
      </c>
      <c r="L1032">
        <v>2</v>
      </c>
      <c r="M1032">
        <v>3</v>
      </c>
      <c r="N1032">
        <v>2</v>
      </c>
      <c r="O1032">
        <v>1</v>
      </c>
      <c r="P1032">
        <v>3</v>
      </c>
      <c r="Q1032">
        <v>7</v>
      </c>
      <c r="R1032">
        <v>1</v>
      </c>
      <c r="S1032">
        <v>7</v>
      </c>
      <c r="T1032">
        <v>6</v>
      </c>
      <c r="U1032">
        <v>2</v>
      </c>
      <c r="V1032">
        <v>1</v>
      </c>
      <c r="W1032">
        <v>6</v>
      </c>
      <c r="X1032">
        <v>1</v>
      </c>
      <c r="Y1032">
        <v>2017</v>
      </c>
      <c r="Z1032">
        <v>1</v>
      </c>
      <c r="AA1032">
        <v>9</v>
      </c>
      <c r="AE1032">
        <v>2</v>
      </c>
      <c r="AF1032">
        <v>1</v>
      </c>
      <c r="AG1032">
        <v>2</v>
      </c>
      <c r="AH1032">
        <v>2</v>
      </c>
      <c r="AJ1032">
        <v>1</v>
      </c>
      <c r="AM1032">
        <v>1</v>
      </c>
      <c r="AO1032">
        <v>2</v>
      </c>
      <c r="AU1032">
        <v>1</v>
      </c>
      <c r="AW1032">
        <v>1</v>
      </c>
      <c r="AX1032">
        <v>1</v>
      </c>
      <c r="AZ1032">
        <v>1</v>
      </c>
      <c r="BA1032">
        <v>1</v>
      </c>
      <c r="BB1032">
        <v>1</v>
      </c>
      <c r="BE1032" t="s">
        <v>66</v>
      </c>
      <c r="BF1032">
        <f>VLOOKUP($C1032,'TIPI Scoring'!$C$1:$AB$1213,22,FALSE)</f>
        <v>1.5</v>
      </c>
      <c r="BG1032">
        <f>VLOOKUP($C1032,'TIPI Scoring'!$C$1:$AB$1213,23,FALSE)</f>
        <v>3.5</v>
      </c>
      <c r="BH1032">
        <f>VLOOKUP($C1032,'TIPI Scoring'!$C$1:$AB$1213,24,FALSE)</f>
        <v>7</v>
      </c>
      <c r="BI1032">
        <f>VLOOKUP($C1032,'TIPI Scoring'!$C$1:$AB$1213,25,FALSE)</f>
        <v>6.5</v>
      </c>
      <c r="BJ1032">
        <f>VLOOKUP($C1032,'TIPI Scoring'!$C$1:$AB$1213,26,FALSE)</f>
        <v>7</v>
      </c>
      <c r="BK1032" t="s">
        <v>1649</v>
      </c>
      <c r="BL1032" t="s">
        <v>1649</v>
      </c>
      <c r="BM1032" t="s">
        <v>1648</v>
      </c>
      <c r="BN1032" t="s">
        <v>1648</v>
      </c>
      <c r="BO1032" t="s">
        <v>1648</v>
      </c>
      <c r="BP1032">
        <v>3</v>
      </c>
    </row>
    <row r="1033" spans="1:68" x14ac:dyDescent="0.2">
      <c r="A1033">
        <v>1032</v>
      </c>
      <c r="B1033" s="2">
        <v>44099.639675925922</v>
      </c>
      <c r="C1033" t="s">
        <v>1286</v>
      </c>
      <c r="D1033">
        <v>61</v>
      </c>
      <c r="E1033">
        <v>5</v>
      </c>
      <c r="F1033">
        <v>1</v>
      </c>
      <c r="G1033">
        <v>1</v>
      </c>
      <c r="H1033">
        <v>2</v>
      </c>
      <c r="I1033">
        <v>0</v>
      </c>
      <c r="J1033">
        <v>4</v>
      </c>
      <c r="L1033">
        <v>2</v>
      </c>
      <c r="M1033">
        <v>10</v>
      </c>
      <c r="N1033">
        <v>2</v>
      </c>
      <c r="O1033">
        <v>3</v>
      </c>
      <c r="P1033">
        <v>4</v>
      </c>
      <c r="Q1033">
        <v>6</v>
      </c>
      <c r="R1033">
        <v>5</v>
      </c>
      <c r="S1033">
        <v>6</v>
      </c>
      <c r="T1033">
        <v>5</v>
      </c>
      <c r="U1033">
        <v>3</v>
      </c>
      <c r="V1033">
        <v>1</v>
      </c>
      <c r="W1033">
        <v>5</v>
      </c>
      <c r="X1033">
        <v>3</v>
      </c>
      <c r="Y1033">
        <v>2010</v>
      </c>
      <c r="Z1033">
        <v>2</v>
      </c>
      <c r="AA1033">
        <v>10</v>
      </c>
      <c r="AE1033">
        <v>2</v>
      </c>
      <c r="AF1033">
        <v>3</v>
      </c>
      <c r="AG1033">
        <v>2</v>
      </c>
      <c r="AH1033">
        <v>2</v>
      </c>
      <c r="AI1033">
        <v>1</v>
      </c>
      <c r="AK1033">
        <v>1</v>
      </c>
      <c r="AL1033">
        <v>1</v>
      </c>
      <c r="AO1033">
        <v>5</v>
      </c>
      <c r="AP1033">
        <v>1</v>
      </c>
      <c r="AV1033">
        <v>1</v>
      </c>
      <c r="AY1033">
        <v>1</v>
      </c>
      <c r="BA1033">
        <v>1</v>
      </c>
      <c r="BC1033">
        <v>1</v>
      </c>
      <c r="BE1033" t="s">
        <v>66</v>
      </c>
      <c r="BF1033">
        <f>VLOOKUP($C1033,'TIPI Scoring'!$C$1:$AB$1213,22,FALSE)</f>
        <v>3</v>
      </c>
      <c r="BG1033">
        <f>VLOOKUP($C1033,'TIPI Scoring'!$C$1:$AB$1213,23,FALSE)</f>
        <v>3.5</v>
      </c>
      <c r="BH1033">
        <f>VLOOKUP($C1033,'TIPI Scoring'!$C$1:$AB$1213,24,FALSE)</f>
        <v>6.5</v>
      </c>
      <c r="BI1033">
        <f>VLOOKUP($C1033,'TIPI Scoring'!$C$1:$AB$1213,25,FALSE)</f>
        <v>4</v>
      </c>
      <c r="BJ1033">
        <f>VLOOKUP($C1033,'TIPI Scoring'!$C$1:$AB$1213,26,FALSE)</f>
        <v>5.5</v>
      </c>
      <c r="BK1033" t="s">
        <v>1651</v>
      </c>
      <c r="BL1033" t="s">
        <v>1649</v>
      </c>
      <c r="BM1033" t="s">
        <v>1650</v>
      </c>
      <c r="BN1033" t="s">
        <v>1651</v>
      </c>
      <c r="BO1033" t="s">
        <v>1650</v>
      </c>
      <c r="BP1033">
        <v>3</v>
      </c>
    </row>
    <row r="1034" spans="1:68" x14ac:dyDescent="0.2">
      <c r="A1034">
        <v>1033</v>
      </c>
      <c r="B1034" s="2">
        <v>44099.64</v>
      </c>
      <c r="C1034" t="s">
        <v>1287</v>
      </c>
      <c r="D1034">
        <v>71</v>
      </c>
      <c r="E1034">
        <v>37</v>
      </c>
      <c r="F1034">
        <v>1</v>
      </c>
      <c r="G1034">
        <v>1</v>
      </c>
      <c r="H1034">
        <v>1</v>
      </c>
      <c r="I1034">
        <v>0</v>
      </c>
      <c r="J1034">
        <v>4</v>
      </c>
      <c r="L1034">
        <v>1</v>
      </c>
      <c r="M1034">
        <v>25</v>
      </c>
      <c r="N1034">
        <v>2</v>
      </c>
      <c r="O1034">
        <v>5</v>
      </c>
      <c r="P1034">
        <v>2</v>
      </c>
      <c r="Q1034">
        <v>7</v>
      </c>
      <c r="R1034">
        <v>2</v>
      </c>
      <c r="S1034">
        <v>6</v>
      </c>
      <c r="T1034">
        <v>6</v>
      </c>
      <c r="U1034">
        <v>7</v>
      </c>
      <c r="V1034">
        <v>5</v>
      </c>
      <c r="W1034">
        <v>5</v>
      </c>
      <c r="X1034">
        <v>4</v>
      </c>
      <c r="Y1034">
        <v>2010</v>
      </c>
      <c r="Z1034">
        <v>3</v>
      </c>
      <c r="AA1034">
        <v>3</v>
      </c>
      <c r="AE1034">
        <v>3</v>
      </c>
      <c r="AF1034">
        <v>2</v>
      </c>
      <c r="AG1034">
        <v>3</v>
      </c>
      <c r="AH1034">
        <v>3</v>
      </c>
      <c r="AI1034">
        <v>1</v>
      </c>
      <c r="AO1034">
        <v>3</v>
      </c>
      <c r="AT1034">
        <v>1</v>
      </c>
      <c r="AU1034">
        <v>1</v>
      </c>
      <c r="AX1034">
        <v>1</v>
      </c>
      <c r="BA1034">
        <v>1</v>
      </c>
      <c r="BE1034" t="s">
        <v>66</v>
      </c>
      <c r="BF1034">
        <f>VLOOKUP($C1034,'TIPI Scoring'!$C$1:$AB$1213,22,FALSE)</f>
        <v>3.5</v>
      </c>
      <c r="BG1034">
        <f>VLOOKUP($C1034,'TIPI Scoring'!$C$1:$AB$1213,23,FALSE)</f>
        <v>6.5</v>
      </c>
      <c r="BH1034">
        <f>VLOOKUP($C1034,'TIPI Scoring'!$C$1:$AB$1213,24,FALSE)</f>
        <v>5</v>
      </c>
      <c r="BI1034">
        <f>VLOOKUP($C1034,'TIPI Scoring'!$C$1:$AB$1213,25,FALSE)</f>
        <v>5.5</v>
      </c>
      <c r="BJ1034">
        <f>VLOOKUP($C1034,'TIPI Scoring'!$C$1:$AB$1213,26,FALSE)</f>
        <v>5</v>
      </c>
      <c r="BK1034" t="s">
        <v>1651</v>
      </c>
      <c r="BL1034" t="s">
        <v>1648</v>
      </c>
      <c r="BM1034" t="s">
        <v>1651</v>
      </c>
      <c r="BN1034" t="s">
        <v>1650</v>
      </c>
      <c r="BO1034" t="s">
        <v>1651</v>
      </c>
      <c r="BP1034">
        <v>2</v>
      </c>
    </row>
    <row r="1035" spans="1:68" x14ac:dyDescent="0.2">
      <c r="A1035">
        <v>1034</v>
      </c>
      <c r="B1035" s="2">
        <v>44099.640682870369</v>
      </c>
      <c r="C1035" t="s">
        <v>1288</v>
      </c>
      <c r="D1035">
        <v>54</v>
      </c>
      <c r="E1035">
        <v>5</v>
      </c>
      <c r="F1035">
        <v>1</v>
      </c>
      <c r="G1035">
        <v>1</v>
      </c>
      <c r="H1035">
        <v>4</v>
      </c>
      <c r="I1035">
        <v>0</v>
      </c>
      <c r="J1035">
        <v>4</v>
      </c>
      <c r="L1035">
        <v>1</v>
      </c>
      <c r="M1035">
        <v>5</v>
      </c>
      <c r="N1035">
        <v>2</v>
      </c>
      <c r="O1035">
        <v>6</v>
      </c>
      <c r="P1035">
        <v>1</v>
      </c>
      <c r="Q1035">
        <v>7</v>
      </c>
      <c r="R1035">
        <v>1</v>
      </c>
      <c r="S1035">
        <v>7</v>
      </c>
      <c r="T1035">
        <v>4</v>
      </c>
      <c r="U1035">
        <v>7</v>
      </c>
      <c r="V1035">
        <v>1</v>
      </c>
      <c r="W1035">
        <v>7</v>
      </c>
      <c r="X1035">
        <v>1</v>
      </c>
      <c r="Y1035">
        <v>2014</v>
      </c>
      <c r="Z1035">
        <v>1</v>
      </c>
      <c r="AA1035">
        <v>1</v>
      </c>
      <c r="AE1035">
        <v>2</v>
      </c>
      <c r="AF1035">
        <v>1</v>
      </c>
      <c r="AG1035">
        <v>2</v>
      </c>
      <c r="AH1035">
        <v>3</v>
      </c>
      <c r="AM1035">
        <v>1</v>
      </c>
      <c r="AO1035">
        <v>2</v>
      </c>
      <c r="AP1035">
        <v>1</v>
      </c>
      <c r="AT1035">
        <v>1</v>
      </c>
      <c r="AW1035">
        <v>1</v>
      </c>
      <c r="BC1035">
        <v>1</v>
      </c>
      <c r="BE1035" t="s">
        <v>66</v>
      </c>
      <c r="BF1035">
        <f>VLOOKUP($C1035,'TIPI Scoring'!$C$1:$AB$1213,22,FALSE)</f>
        <v>5</v>
      </c>
      <c r="BG1035">
        <f>VLOOKUP($C1035,'TIPI Scoring'!$C$1:$AB$1213,23,FALSE)</f>
        <v>7</v>
      </c>
      <c r="BH1035">
        <f>VLOOKUP($C1035,'TIPI Scoring'!$C$1:$AB$1213,24,FALSE)</f>
        <v>7</v>
      </c>
      <c r="BI1035">
        <f>VLOOKUP($C1035,'TIPI Scoring'!$C$1:$AB$1213,25,FALSE)</f>
        <v>7</v>
      </c>
      <c r="BJ1035">
        <f>VLOOKUP($C1035,'TIPI Scoring'!$C$1:$AB$1213,26,FALSE)</f>
        <v>7</v>
      </c>
      <c r="BK1035" t="s">
        <v>1650</v>
      </c>
      <c r="BL1035" t="s">
        <v>1648</v>
      </c>
      <c r="BM1035" t="s">
        <v>1648</v>
      </c>
      <c r="BN1035" t="s">
        <v>1648</v>
      </c>
      <c r="BO1035" t="s">
        <v>1648</v>
      </c>
      <c r="BP1035">
        <v>8</v>
      </c>
    </row>
    <row r="1036" spans="1:68" x14ac:dyDescent="0.2">
      <c r="A1036">
        <v>1035</v>
      </c>
      <c r="B1036" s="2">
        <v>44099.640763888892</v>
      </c>
      <c r="C1036" t="s">
        <v>1289</v>
      </c>
      <c r="D1036">
        <v>38</v>
      </c>
      <c r="E1036">
        <v>38</v>
      </c>
      <c r="F1036">
        <v>2</v>
      </c>
      <c r="G1036">
        <v>1</v>
      </c>
      <c r="H1036">
        <v>2</v>
      </c>
      <c r="I1036">
        <v>2</v>
      </c>
      <c r="J1036">
        <v>3</v>
      </c>
      <c r="L1036">
        <v>1</v>
      </c>
      <c r="M1036">
        <v>0</v>
      </c>
      <c r="N1036">
        <v>1</v>
      </c>
      <c r="O1036">
        <v>4</v>
      </c>
      <c r="P1036">
        <v>4</v>
      </c>
      <c r="Q1036">
        <v>4</v>
      </c>
      <c r="R1036">
        <v>3</v>
      </c>
      <c r="S1036">
        <v>6</v>
      </c>
      <c r="T1036">
        <v>4</v>
      </c>
      <c r="U1036">
        <v>5</v>
      </c>
      <c r="V1036">
        <v>4</v>
      </c>
      <c r="W1036">
        <v>6</v>
      </c>
      <c r="X1036">
        <v>3</v>
      </c>
      <c r="Y1036">
        <v>2012</v>
      </c>
      <c r="Z1036">
        <v>1</v>
      </c>
      <c r="AA1036">
        <v>1</v>
      </c>
      <c r="AE1036">
        <v>2</v>
      </c>
      <c r="AF1036">
        <v>1</v>
      </c>
      <c r="AG1036">
        <v>1</v>
      </c>
      <c r="AH1036">
        <v>2</v>
      </c>
      <c r="AI1036">
        <v>1</v>
      </c>
      <c r="AJ1036">
        <v>1</v>
      </c>
      <c r="AK1036">
        <v>1</v>
      </c>
      <c r="AM1036">
        <v>1</v>
      </c>
      <c r="AO1036">
        <v>2</v>
      </c>
      <c r="AT1036">
        <v>1</v>
      </c>
      <c r="AU1036">
        <v>1</v>
      </c>
      <c r="AV1036">
        <v>1</v>
      </c>
      <c r="AZ1036">
        <v>1</v>
      </c>
      <c r="BB1036">
        <v>1</v>
      </c>
      <c r="BC1036">
        <v>1</v>
      </c>
      <c r="BE1036" t="s">
        <v>58</v>
      </c>
      <c r="BF1036">
        <f>VLOOKUP($C1036,'TIPI Scoring'!$C$1:$AB$1213,22,FALSE)</f>
        <v>4</v>
      </c>
      <c r="BG1036">
        <f>VLOOKUP($C1036,'TIPI Scoring'!$C$1:$AB$1213,23,FALSE)</f>
        <v>4.5</v>
      </c>
      <c r="BH1036">
        <f>VLOOKUP($C1036,'TIPI Scoring'!$C$1:$AB$1213,24,FALSE)</f>
        <v>4</v>
      </c>
      <c r="BI1036">
        <f>VLOOKUP($C1036,'TIPI Scoring'!$C$1:$AB$1213,25,FALSE)</f>
        <v>5.5</v>
      </c>
      <c r="BJ1036">
        <f>VLOOKUP($C1036,'TIPI Scoring'!$C$1:$AB$1213,26,FALSE)</f>
        <v>5.5</v>
      </c>
      <c r="BK1036" t="s">
        <v>1651</v>
      </c>
      <c r="BL1036" t="s">
        <v>1651</v>
      </c>
      <c r="BM1036" t="s">
        <v>1649</v>
      </c>
      <c r="BN1036" t="s">
        <v>1650</v>
      </c>
      <c r="BO1036" t="s">
        <v>1650</v>
      </c>
      <c r="BP1036">
        <v>3</v>
      </c>
    </row>
    <row r="1037" spans="1:68" x14ac:dyDescent="0.2">
      <c r="A1037">
        <v>1036</v>
      </c>
      <c r="B1037" s="2">
        <v>44099.641863425924</v>
      </c>
      <c r="C1037" t="s">
        <v>1290</v>
      </c>
      <c r="D1037">
        <v>70</v>
      </c>
      <c r="E1037">
        <v>23</v>
      </c>
      <c r="F1037">
        <v>1</v>
      </c>
      <c r="G1037">
        <v>1</v>
      </c>
      <c r="H1037">
        <v>2</v>
      </c>
      <c r="I1037">
        <v>0</v>
      </c>
      <c r="J1037">
        <v>1</v>
      </c>
      <c r="L1037">
        <v>1</v>
      </c>
      <c r="M1037">
        <v>27</v>
      </c>
      <c r="N1037">
        <v>2</v>
      </c>
      <c r="O1037">
        <v>3</v>
      </c>
      <c r="P1037">
        <v>6</v>
      </c>
      <c r="Q1037">
        <v>2</v>
      </c>
      <c r="R1037">
        <v>6</v>
      </c>
      <c r="S1037">
        <v>7</v>
      </c>
      <c r="T1037">
        <v>1</v>
      </c>
      <c r="U1037">
        <v>4</v>
      </c>
      <c r="V1037">
        <v>4</v>
      </c>
      <c r="W1037">
        <v>4</v>
      </c>
      <c r="X1037">
        <v>4</v>
      </c>
      <c r="Y1037">
        <v>2012</v>
      </c>
      <c r="Z1037">
        <v>3</v>
      </c>
      <c r="AA1037">
        <v>9</v>
      </c>
      <c r="AE1037">
        <v>3</v>
      </c>
      <c r="AF1037">
        <v>2</v>
      </c>
      <c r="AG1037">
        <v>3</v>
      </c>
      <c r="AH1037">
        <v>2</v>
      </c>
      <c r="AN1037">
        <v>1</v>
      </c>
      <c r="AO1037">
        <v>3</v>
      </c>
      <c r="AV1037">
        <v>1</v>
      </c>
      <c r="AW1037">
        <v>1</v>
      </c>
      <c r="AX1037">
        <v>1</v>
      </c>
      <c r="BA1037">
        <v>1</v>
      </c>
      <c r="BB1037">
        <v>1</v>
      </c>
      <c r="BE1037" t="s">
        <v>63</v>
      </c>
      <c r="BF1037">
        <f>VLOOKUP($C1037,'TIPI Scoring'!$C$1:$AB$1213,22,FALSE)</f>
        <v>5</v>
      </c>
      <c r="BG1037">
        <f>VLOOKUP($C1037,'TIPI Scoring'!$C$1:$AB$1213,23,FALSE)</f>
        <v>3</v>
      </c>
      <c r="BH1037">
        <f>VLOOKUP($C1037,'TIPI Scoring'!$C$1:$AB$1213,24,FALSE)</f>
        <v>3</v>
      </c>
      <c r="BI1037">
        <f>VLOOKUP($C1037,'TIPI Scoring'!$C$1:$AB$1213,25,FALSE)</f>
        <v>3</v>
      </c>
      <c r="BJ1037">
        <f>VLOOKUP($C1037,'TIPI Scoring'!$C$1:$AB$1213,26,FALSE)</f>
        <v>5.5</v>
      </c>
      <c r="BK1037" t="s">
        <v>1650</v>
      </c>
      <c r="BL1037" t="s">
        <v>1649</v>
      </c>
      <c r="BM1037" t="s">
        <v>1649</v>
      </c>
      <c r="BN1037" t="s">
        <v>1649</v>
      </c>
      <c r="BO1037" t="s">
        <v>1650</v>
      </c>
      <c r="BP1037">
        <v>7</v>
      </c>
    </row>
    <row r="1038" spans="1:68" x14ac:dyDescent="0.2">
      <c r="A1038">
        <v>1037</v>
      </c>
      <c r="B1038" s="2">
        <v>44099.642500000002</v>
      </c>
      <c r="C1038" t="s">
        <v>1291</v>
      </c>
      <c r="D1038">
        <v>40</v>
      </c>
      <c r="E1038">
        <v>35</v>
      </c>
      <c r="F1038">
        <v>1</v>
      </c>
      <c r="G1038">
        <v>1</v>
      </c>
      <c r="H1038">
        <v>2</v>
      </c>
      <c r="I1038">
        <v>2</v>
      </c>
      <c r="J1038">
        <v>1</v>
      </c>
      <c r="L1038">
        <v>1</v>
      </c>
      <c r="M1038">
        <v>0</v>
      </c>
      <c r="N1038">
        <v>1</v>
      </c>
      <c r="O1038">
        <v>7</v>
      </c>
      <c r="P1038">
        <v>7</v>
      </c>
      <c r="Q1038">
        <v>7</v>
      </c>
      <c r="R1038">
        <v>7</v>
      </c>
      <c r="S1038">
        <v>7</v>
      </c>
      <c r="T1038">
        <v>6</v>
      </c>
      <c r="U1038">
        <v>6</v>
      </c>
      <c r="V1038">
        <v>6</v>
      </c>
      <c r="W1038">
        <v>6</v>
      </c>
      <c r="X1038">
        <v>6</v>
      </c>
      <c r="Y1038">
        <v>2019</v>
      </c>
      <c r="Z1038">
        <v>1</v>
      </c>
      <c r="AA1038">
        <v>1</v>
      </c>
      <c r="AE1038">
        <v>1</v>
      </c>
      <c r="AF1038">
        <v>1</v>
      </c>
      <c r="AG1038">
        <v>1</v>
      </c>
      <c r="AH1038">
        <v>1</v>
      </c>
      <c r="AI1038">
        <v>1</v>
      </c>
      <c r="AJ1038">
        <v>1</v>
      </c>
      <c r="AM1038">
        <v>1</v>
      </c>
      <c r="AO1038">
        <v>4</v>
      </c>
      <c r="AQ1038">
        <v>1</v>
      </c>
      <c r="AR1038">
        <v>1</v>
      </c>
      <c r="AU1038">
        <v>1</v>
      </c>
      <c r="BA1038">
        <v>1</v>
      </c>
      <c r="BC1038">
        <v>1</v>
      </c>
      <c r="BE1038" t="s">
        <v>63</v>
      </c>
      <c r="BF1038">
        <f>VLOOKUP($C1038,'TIPI Scoring'!$C$1:$AB$1213,22,FALSE)</f>
        <v>4.5</v>
      </c>
      <c r="BG1038">
        <f>VLOOKUP($C1038,'TIPI Scoring'!$C$1:$AB$1213,23,FALSE)</f>
        <v>3.5</v>
      </c>
      <c r="BH1038">
        <f>VLOOKUP($C1038,'TIPI Scoring'!$C$1:$AB$1213,24,FALSE)</f>
        <v>4.5</v>
      </c>
      <c r="BI1038">
        <f>VLOOKUP($C1038,'TIPI Scoring'!$C$1:$AB$1213,25,FALSE)</f>
        <v>3.5</v>
      </c>
      <c r="BJ1038">
        <f>VLOOKUP($C1038,'TIPI Scoring'!$C$1:$AB$1213,26,FALSE)</f>
        <v>4.5</v>
      </c>
      <c r="BK1038" t="s">
        <v>1650</v>
      </c>
      <c r="BL1038" t="s">
        <v>1649</v>
      </c>
      <c r="BM1038" t="s">
        <v>1651</v>
      </c>
      <c r="BN1038" t="s">
        <v>1651</v>
      </c>
      <c r="BO1038" t="s">
        <v>1651</v>
      </c>
      <c r="BP1038">
        <v>7</v>
      </c>
    </row>
    <row r="1039" spans="1:68" x14ac:dyDescent="0.2">
      <c r="A1039">
        <v>1038</v>
      </c>
      <c r="B1039" s="2">
        <v>44099.643506944441</v>
      </c>
      <c r="C1039" t="s">
        <v>1292</v>
      </c>
      <c r="D1039">
        <v>65</v>
      </c>
      <c r="E1039">
        <v>15</v>
      </c>
      <c r="F1039">
        <v>2</v>
      </c>
      <c r="G1039">
        <v>1</v>
      </c>
      <c r="H1039">
        <v>4</v>
      </c>
      <c r="I1039">
        <v>0</v>
      </c>
      <c r="J1039">
        <v>1</v>
      </c>
      <c r="L1039">
        <v>2</v>
      </c>
      <c r="M1039">
        <v>3</v>
      </c>
      <c r="N1039">
        <v>1</v>
      </c>
      <c r="O1039">
        <v>7</v>
      </c>
      <c r="P1039">
        <v>2</v>
      </c>
      <c r="Q1039">
        <v>6</v>
      </c>
      <c r="R1039">
        <v>2</v>
      </c>
      <c r="S1039">
        <v>7</v>
      </c>
      <c r="T1039">
        <v>2</v>
      </c>
      <c r="U1039">
        <v>7</v>
      </c>
      <c r="V1039">
        <v>4</v>
      </c>
      <c r="W1039">
        <v>6</v>
      </c>
      <c r="X1039">
        <v>2</v>
      </c>
      <c r="Y1039">
        <v>2018</v>
      </c>
      <c r="Z1039">
        <v>2</v>
      </c>
      <c r="AA1039">
        <v>13</v>
      </c>
      <c r="AD1039" t="s">
        <v>1293</v>
      </c>
      <c r="AE1039">
        <v>2</v>
      </c>
      <c r="AF1039">
        <v>1</v>
      </c>
      <c r="AG1039">
        <v>2</v>
      </c>
      <c r="AH1039">
        <v>2</v>
      </c>
      <c r="AJ1039">
        <v>1</v>
      </c>
      <c r="AM1039">
        <v>1</v>
      </c>
      <c r="AO1039">
        <v>3</v>
      </c>
      <c r="AW1039">
        <v>1</v>
      </c>
      <c r="AX1039">
        <v>1</v>
      </c>
      <c r="AY1039">
        <v>1</v>
      </c>
      <c r="BD1039">
        <v>1</v>
      </c>
      <c r="BE1039" t="s">
        <v>63</v>
      </c>
      <c r="BF1039">
        <f>VLOOKUP($C1039,'TIPI Scoring'!$C$1:$AB$1213,22,FALSE)</f>
        <v>6.5</v>
      </c>
      <c r="BG1039">
        <f>VLOOKUP($C1039,'TIPI Scoring'!$C$1:$AB$1213,23,FALSE)</f>
        <v>6.5</v>
      </c>
      <c r="BH1039">
        <f>VLOOKUP($C1039,'TIPI Scoring'!$C$1:$AB$1213,24,FALSE)</f>
        <v>5</v>
      </c>
      <c r="BI1039">
        <f>VLOOKUP($C1039,'TIPI Scoring'!$C$1:$AB$1213,25,FALSE)</f>
        <v>6</v>
      </c>
      <c r="BJ1039">
        <f>VLOOKUP($C1039,'TIPI Scoring'!$C$1:$AB$1213,26,FALSE)</f>
        <v>6.5</v>
      </c>
      <c r="BK1039" t="s">
        <v>1648</v>
      </c>
      <c r="BL1039" t="s">
        <v>1648</v>
      </c>
      <c r="BM1039" t="s">
        <v>1651</v>
      </c>
      <c r="BN1039" t="s">
        <v>1650</v>
      </c>
      <c r="BO1039" t="s">
        <v>1648</v>
      </c>
      <c r="BP1039">
        <v>4</v>
      </c>
    </row>
    <row r="1040" spans="1:68" x14ac:dyDescent="0.2">
      <c r="A1040">
        <v>1039</v>
      </c>
      <c r="B1040" s="2">
        <v>44099.643634259257</v>
      </c>
      <c r="C1040" t="s">
        <v>1294</v>
      </c>
      <c r="D1040">
        <v>36</v>
      </c>
      <c r="E1040">
        <v>23</v>
      </c>
      <c r="F1040">
        <v>1</v>
      </c>
      <c r="G1040">
        <v>1</v>
      </c>
      <c r="H1040">
        <v>2</v>
      </c>
      <c r="I1040">
        <v>1</v>
      </c>
      <c r="J1040">
        <v>1</v>
      </c>
      <c r="L1040">
        <v>1</v>
      </c>
      <c r="M1040">
        <v>6</v>
      </c>
      <c r="N1040">
        <v>2</v>
      </c>
      <c r="O1040">
        <v>6</v>
      </c>
      <c r="P1040">
        <v>1</v>
      </c>
      <c r="Q1040">
        <v>7</v>
      </c>
      <c r="R1040">
        <v>2</v>
      </c>
      <c r="S1040">
        <v>7</v>
      </c>
      <c r="T1040">
        <v>4</v>
      </c>
      <c r="U1040">
        <v>7</v>
      </c>
      <c r="V1040">
        <v>1</v>
      </c>
      <c r="W1040">
        <v>6</v>
      </c>
      <c r="X1040">
        <v>1</v>
      </c>
      <c r="Y1040">
        <v>2019</v>
      </c>
      <c r="Z1040">
        <v>4</v>
      </c>
      <c r="AA1040">
        <v>10</v>
      </c>
      <c r="AE1040">
        <v>3</v>
      </c>
      <c r="AF1040">
        <v>3</v>
      </c>
      <c r="AG1040">
        <v>1</v>
      </c>
      <c r="AH1040">
        <v>2</v>
      </c>
      <c r="AN1040">
        <v>1</v>
      </c>
      <c r="AO1040">
        <v>1</v>
      </c>
      <c r="AP1040">
        <v>1</v>
      </c>
      <c r="AR1040">
        <v>1</v>
      </c>
      <c r="AS1040">
        <v>1</v>
      </c>
      <c r="BA1040">
        <v>1</v>
      </c>
      <c r="BC1040">
        <v>1</v>
      </c>
      <c r="BE1040" t="s">
        <v>63</v>
      </c>
      <c r="BF1040">
        <f>VLOOKUP($C1040,'TIPI Scoring'!$C$1:$AB$1213,22,FALSE)</f>
        <v>5</v>
      </c>
      <c r="BG1040">
        <f>VLOOKUP($C1040,'TIPI Scoring'!$C$1:$AB$1213,23,FALSE)</f>
        <v>7</v>
      </c>
      <c r="BH1040">
        <f>VLOOKUP($C1040,'TIPI Scoring'!$C$1:$AB$1213,24,FALSE)</f>
        <v>7</v>
      </c>
      <c r="BI1040">
        <f>VLOOKUP($C1040,'TIPI Scoring'!$C$1:$AB$1213,25,FALSE)</f>
        <v>6</v>
      </c>
      <c r="BJ1040">
        <f>VLOOKUP($C1040,'TIPI Scoring'!$C$1:$AB$1213,26,FALSE)</f>
        <v>7</v>
      </c>
      <c r="BK1040" t="s">
        <v>1650</v>
      </c>
      <c r="BL1040" t="s">
        <v>1648</v>
      </c>
      <c r="BM1040" t="s">
        <v>1648</v>
      </c>
      <c r="BN1040" t="s">
        <v>1650</v>
      </c>
      <c r="BO1040" t="s">
        <v>1648</v>
      </c>
      <c r="BP1040">
        <v>8</v>
      </c>
    </row>
    <row r="1041" spans="1:68" x14ac:dyDescent="0.2">
      <c r="A1041">
        <v>1040</v>
      </c>
      <c r="B1041" s="2">
        <v>44099.643854166665</v>
      </c>
      <c r="C1041" t="s">
        <v>1295</v>
      </c>
      <c r="D1041">
        <v>40</v>
      </c>
      <c r="E1041">
        <v>32</v>
      </c>
      <c r="F1041">
        <v>1</v>
      </c>
      <c r="G1041">
        <v>1</v>
      </c>
      <c r="H1041">
        <v>2</v>
      </c>
      <c r="I1041">
        <v>1</v>
      </c>
      <c r="J1041">
        <v>1</v>
      </c>
      <c r="L1041">
        <v>1</v>
      </c>
      <c r="M1041">
        <v>5</v>
      </c>
      <c r="N1041">
        <v>1</v>
      </c>
      <c r="O1041">
        <v>6</v>
      </c>
      <c r="P1041">
        <v>3</v>
      </c>
      <c r="Q1041">
        <v>6</v>
      </c>
      <c r="R1041">
        <v>3</v>
      </c>
      <c r="S1041">
        <v>6</v>
      </c>
      <c r="T1041">
        <v>5</v>
      </c>
      <c r="U1041">
        <v>7</v>
      </c>
      <c r="V1041">
        <v>1</v>
      </c>
      <c r="W1041">
        <v>7</v>
      </c>
      <c r="X1041">
        <v>5</v>
      </c>
      <c r="Y1041">
        <v>2015</v>
      </c>
      <c r="Z1041">
        <v>1</v>
      </c>
      <c r="AA1041">
        <v>1</v>
      </c>
      <c r="AE1041">
        <v>1</v>
      </c>
      <c r="AF1041">
        <v>1</v>
      </c>
      <c r="AG1041">
        <v>1</v>
      </c>
      <c r="AH1041">
        <v>1</v>
      </c>
      <c r="AI1041">
        <v>1</v>
      </c>
      <c r="AO1041">
        <v>2</v>
      </c>
      <c r="AQ1041">
        <v>1</v>
      </c>
      <c r="BA1041">
        <v>1</v>
      </c>
      <c r="BE1041" t="s">
        <v>58</v>
      </c>
      <c r="BF1041">
        <f>VLOOKUP($C1041,'TIPI Scoring'!$C$1:$AB$1213,22,FALSE)</f>
        <v>4.5</v>
      </c>
      <c r="BG1041">
        <f>VLOOKUP($C1041,'TIPI Scoring'!$C$1:$AB$1213,23,FALSE)</f>
        <v>6</v>
      </c>
      <c r="BH1041">
        <f>VLOOKUP($C1041,'TIPI Scoring'!$C$1:$AB$1213,24,FALSE)</f>
        <v>6.5</v>
      </c>
      <c r="BI1041">
        <f>VLOOKUP($C1041,'TIPI Scoring'!$C$1:$AB$1213,25,FALSE)</f>
        <v>6</v>
      </c>
      <c r="BJ1041">
        <f>VLOOKUP($C1041,'TIPI Scoring'!$C$1:$AB$1213,26,FALSE)</f>
        <v>4.5</v>
      </c>
      <c r="BK1041" t="s">
        <v>1650</v>
      </c>
      <c r="BL1041" t="s">
        <v>1650</v>
      </c>
      <c r="BM1041" t="s">
        <v>1650</v>
      </c>
      <c r="BN1041" t="s">
        <v>1650</v>
      </c>
      <c r="BO1041" t="s">
        <v>1651</v>
      </c>
      <c r="BP1041">
        <v>2</v>
      </c>
    </row>
    <row r="1042" spans="1:68" x14ac:dyDescent="0.2">
      <c r="A1042">
        <v>1041</v>
      </c>
      <c r="B1042" s="2">
        <v>44099.643900462965</v>
      </c>
      <c r="C1042" t="s">
        <v>1296</v>
      </c>
      <c r="D1042">
        <v>48</v>
      </c>
      <c r="E1042">
        <v>14</v>
      </c>
      <c r="F1042">
        <v>1</v>
      </c>
      <c r="G1042">
        <v>1</v>
      </c>
      <c r="H1042">
        <v>2</v>
      </c>
      <c r="I1042">
        <v>0</v>
      </c>
      <c r="J1042">
        <v>1</v>
      </c>
      <c r="L1042">
        <v>1</v>
      </c>
      <c r="M1042">
        <v>12</v>
      </c>
      <c r="N1042">
        <v>2</v>
      </c>
      <c r="O1042">
        <v>6</v>
      </c>
      <c r="P1042">
        <v>3</v>
      </c>
      <c r="Q1042">
        <v>6</v>
      </c>
      <c r="R1042">
        <v>3</v>
      </c>
      <c r="S1042">
        <v>6</v>
      </c>
      <c r="T1042">
        <v>6</v>
      </c>
      <c r="U1042">
        <v>6</v>
      </c>
      <c r="V1042">
        <v>5</v>
      </c>
      <c r="W1042">
        <v>6</v>
      </c>
      <c r="X1042">
        <v>3</v>
      </c>
      <c r="Y1042">
        <v>2012</v>
      </c>
      <c r="Z1042">
        <v>3</v>
      </c>
      <c r="AA1042">
        <v>10</v>
      </c>
      <c r="AE1042">
        <v>3</v>
      </c>
      <c r="AF1042">
        <v>3</v>
      </c>
      <c r="AG1042">
        <v>2</v>
      </c>
      <c r="AH1042">
        <v>3</v>
      </c>
      <c r="AJ1042">
        <v>1</v>
      </c>
      <c r="AK1042">
        <v>1</v>
      </c>
      <c r="AM1042">
        <v>1</v>
      </c>
      <c r="AO1042">
        <v>2</v>
      </c>
      <c r="AP1042">
        <v>1</v>
      </c>
      <c r="AT1042">
        <v>1</v>
      </c>
      <c r="AV1042">
        <v>1</v>
      </c>
      <c r="AZ1042">
        <v>1</v>
      </c>
      <c r="BA1042">
        <v>1</v>
      </c>
      <c r="BE1042" t="s">
        <v>63</v>
      </c>
      <c r="BF1042">
        <f>VLOOKUP($C1042,'TIPI Scoring'!$C$1:$AB$1213,22,FALSE)</f>
        <v>4</v>
      </c>
      <c r="BG1042">
        <f>VLOOKUP($C1042,'TIPI Scoring'!$C$1:$AB$1213,23,FALSE)</f>
        <v>5.5</v>
      </c>
      <c r="BH1042">
        <f>VLOOKUP($C1042,'TIPI Scoring'!$C$1:$AB$1213,24,FALSE)</f>
        <v>4.5</v>
      </c>
      <c r="BI1042">
        <f>VLOOKUP($C1042,'TIPI Scoring'!$C$1:$AB$1213,25,FALSE)</f>
        <v>5.5</v>
      </c>
      <c r="BJ1042">
        <f>VLOOKUP($C1042,'TIPI Scoring'!$C$1:$AB$1213,26,FALSE)</f>
        <v>5.5</v>
      </c>
      <c r="BK1042" t="s">
        <v>1651</v>
      </c>
      <c r="BL1042" t="s">
        <v>1650</v>
      </c>
      <c r="BM1042" t="s">
        <v>1651</v>
      </c>
      <c r="BN1042" t="s">
        <v>1650</v>
      </c>
      <c r="BO1042" t="s">
        <v>1650</v>
      </c>
      <c r="BP1042">
        <v>3</v>
      </c>
    </row>
    <row r="1043" spans="1:68" x14ac:dyDescent="0.2">
      <c r="A1043">
        <v>1042</v>
      </c>
      <c r="B1043" s="2">
        <v>44099.643935185188</v>
      </c>
      <c r="C1043" t="s">
        <v>1297</v>
      </c>
      <c r="D1043">
        <v>52</v>
      </c>
      <c r="E1043">
        <v>14</v>
      </c>
      <c r="F1043">
        <v>1</v>
      </c>
      <c r="G1043">
        <v>1</v>
      </c>
      <c r="H1043">
        <v>2</v>
      </c>
      <c r="I1043">
        <v>0</v>
      </c>
      <c r="J1043">
        <v>1</v>
      </c>
      <c r="L1043">
        <v>2</v>
      </c>
      <c r="M1043">
        <v>3</v>
      </c>
      <c r="N1043">
        <v>1</v>
      </c>
      <c r="O1043">
        <v>4</v>
      </c>
      <c r="P1043">
        <v>7</v>
      </c>
      <c r="Q1043">
        <v>6</v>
      </c>
      <c r="R1043">
        <v>7</v>
      </c>
      <c r="S1043">
        <v>5</v>
      </c>
      <c r="T1043">
        <v>3</v>
      </c>
      <c r="U1043">
        <v>4</v>
      </c>
      <c r="V1043">
        <v>4</v>
      </c>
      <c r="W1043">
        <v>2</v>
      </c>
      <c r="X1043">
        <v>4</v>
      </c>
      <c r="Y1043">
        <v>2019</v>
      </c>
      <c r="Z1043">
        <v>4</v>
      </c>
      <c r="AA1043">
        <v>10</v>
      </c>
      <c r="AE1043">
        <v>2</v>
      </c>
      <c r="AF1043">
        <v>2</v>
      </c>
      <c r="AG1043">
        <v>2</v>
      </c>
      <c r="AH1043">
        <v>2</v>
      </c>
      <c r="AI1043">
        <v>1</v>
      </c>
      <c r="AO1043">
        <v>4</v>
      </c>
      <c r="AP1043">
        <v>1</v>
      </c>
      <c r="AT1043">
        <v>1</v>
      </c>
      <c r="AU1043">
        <v>1</v>
      </c>
      <c r="BA1043">
        <v>1</v>
      </c>
      <c r="BC1043">
        <v>1</v>
      </c>
      <c r="BE1043" t="s">
        <v>63</v>
      </c>
      <c r="BF1043">
        <f>VLOOKUP($C1043,'TIPI Scoring'!$C$1:$AB$1213,22,FALSE)</f>
        <v>4.5</v>
      </c>
      <c r="BG1043">
        <f>VLOOKUP($C1043,'TIPI Scoring'!$C$1:$AB$1213,23,FALSE)</f>
        <v>2.5</v>
      </c>
      <c r="BH1043">
        <f>VLOOKUP($C1043,'TIPI Scoring'!$C$1:$AB$1213,24,FALSE)</f>
        <v>5</v>
      </c>
      <c r="BI1043">
        <f>VLOOKUP($C1043,'TIPI Scoring'!$C$1:$AB$1213,25,FALSE)</f>
        <v>1.5</v>
      </c>
      <c r="BJ1043">
        <f>VLOOKUP($C1043,'TIPI Scoring'!$C$1:$AB$1213,26,FALSE)</f>
        <v>4.5</v>
      </c>
      <c r="BK1043" t="s">
        <v>1650</v>
      </c>
      <c r="BL1043" t="s">
        <v>1649</v>
      </c>
      <c r="BM1043" t="s">
        <v>1651</v>
      </c>
      <c r="BN1043" t="s">
        <v>1649</v>
      </c>
      <c r="BO1043" t="s">
        <v>1651</v>
      </c>
      <c r="BP1043">
        <v>7</v>
      </c>
    </row>
    <row r="1044" spans="1:68" x14ac:dyDescent="0.2">
      <c r="A1044">
        <v>1043</v>
      </c>
      <c r="B1044" s="2">
        <v>44099.645115740743</v>
      </c>
      <c r="C1044" t="s">
        <v>1298</v>
      </c>
      <c r="D1044">
        <v>46</v>
      </c>
      <c r="E1044">
        <v>23</v>
      </c>
      <c r="F1044">
        <v>2</v>
      </c>
      <c r="G1044">
        <v>1</v>
      </c>
      <c r="H1044">
        <v>3</v>
      </c>
      <c r="I1044">
        <v>1</v>
      </c>
      <c r="J1044">
        <v>1</v>
      </c>
      <c r="L1044">
        <v>2</v>
      </c>
      <c r="M1044">
        <v>5</v>
      </c>
      <c r="N1044">
        <v>2</v>
      </c>
      <c r="O1044">
        <v>2</v>
      </c>
      <c r="P1044">
        <v>1</v>
      </c>
      <c r="Q1044">
        <v>7</v>
      </c>
      <c r="R1044">
        <v>5</v>
      </c>
      <c r="S1044">
        <v>3</v>
      </c>
      <c r="T1044">
        <v>7</v>
      </c>
      <c r="U1044">
        <v>6</v>
      </c>
      <c r="V1044">
        <v>1</v>
      </c>
      <c r="W1044">
        <v>6</v>
      </c>
      <c r="X1044">
        <v>1</v>
      </c>
      <c r="Y1044">
        <v>2014</v>
      </c>
      <c r="Z1044">
        <v>2</v>
      </c>
      <c r="AA1044">
        <v>9</v>
      </c>
      <c r="AE1044">
        <v>2</v>
      </c>
      <c r="AF1044">
        <v>3</v>
      </c>
      <c r="AG1044">
        <v>2</v>
      </c>
      <c r="AH1044">
        <v>2</v>
      </c>
      <c r="AI1044">
        <v>1</v>
      </c>
      <c r="AO1044">
        <v>3</v>
      </c>
      <c r="AP1044">
        <v>1</v>
      </c>
      <c r="AX1044">
        <v>1</v>
      </c>
      <c r="AY1044">
        <v>1</v>
      </c>
      <c r="BD1044">
        <v>1</v>
      </c>
      <c r="BE1044" t="s">
        <v>63</v>
      </c>
      <c r="BF1044">
        <f>VLOOKUP($C1044,'TIPI Scoring'!$C$1:$AB$1213,22,FALSE)</f>
        <v>1.5</v>
      </c>
      <c r="BG1044">
        <f>VLOOKUP($C1044,'TIPI Scoring'!$C$1:$AB$1213,23,FALSE)</f>
        <v>6.5</v>
      </c>
      <c r="BH1044">
        <f>VLOOKUP($C1044,'TIPI Scoring'!$C$1:$AB$1213,24,FALSE)</f>
        <v>7</v>
      </c>
      <c r="BI1044">
        <f>VLOOKUP($C1044,'TIPI Scoring'!$C$1:$AB$1213,25,FALSE)</f>
        <v>4.5</v>
      </c>
      <c r="BJ1044">
        <f>VLOOKUP($C1044,'TIPI Scoring'!$C$1:$AB$1213,26,FALSE)</f>
        <v>5</v>
      </c>
      <c r="BK1044" t="s">
        <v>1649</v>
      </c>
      <c r="BL1044" t="s">
        <v>1648</v>
      </c>
      <c r="BM1044" t="s">
        <v>1648</v>
      </c>
      <c r="BN1044" t="s">
        <v>1651</v>
      </c>
      <c r="BO1044" t="s">
        <v>1651</v>
      </c>
      <c r="BP1044">
        <v>2</v>
      </c>
    </row>
    <row r="1045" spans="1:68" x14ac:dyDescent="0.2">
      <c r="A1045">
        <v>1044</v>
      </c>
      <c r="B1045" s="2">
        <v>44099.646203703705</v>
      </c>
      <c r="C1045" t="s">
        <v>1299</v>
      </c>
      <c r="D1045">
        <v>41</v>
      </c>
      <c r="E1045">
        <v>47</v>
      </c>
      <c r="F1045">
        <v>1</v>
      </c>
      <c r="G1045">
        <v>1</v>
      </c>
      <c r="H1045">
        <v>2</v>
      </c>
      <c r="I1045">
        <v>3</v>
      </c>
      <c r="J1045">
        <v>1</v>
      </c>
      <c r="L1045">
        <v>1</v>
      </c>
      <c r="M1045">
        <v>10</v>
      </c>
      <c r="N1045">
        <v>2</v>
      </c>
      <c r="O1045">
        <v>5</v>
      </c>
      <c r="P1045">
        <v>2</v>
      </c>
      <c r="Q1045">
        <v>5</v>
      </c>
      <c r="R1045">
        <v>3</v>
      </c>
      <c r="S1045">
        <v>6</v>
      </c>
      <c r="T1045">
        <v>5</v>
      </c>
      <c r="U1045">
        <v>6</v>
      </c>
      <c r="V1045">
        <v>2</v>
      </c>
      <c r="W1045">
        <v>5</v>
      </c>
      <c r="X1045">
        <v>4</v>
      </c>
      <c r="Y1045">
        <v>2010</v>
      </c>
      <c r="Z1045">
        <v>1</v>
      </c>
      <c r="AA1045">
        <v>7</v>
      </c>
      <c r="AE1045">
        <v>2</v>
      </c>
      <c r="AF1045">
        <v>3</v>
      </c>
      <c r="AG1045">
        <v>2</v>
      </c>
      <c r="AH1045">
        <v>2</v>
      </c>
      <c r="AJ1045">
        <v>1</v>
      </c>
      <c r="AO1045">
        <v>1</v>
      </c>
      <c r="AR1045">
        <v>1</v>
      </c>
      <c r="AV1045">
        <v>1</v>
      </c>
      <c r="AW1045">
        <v>1</v>
      </c>
      <c r="AZ1045">
        <v>1</v>
      </c>
      <c r="BA1045">
        <v>1</v>
      </c>
      <c r="BE1045" t="s">
        <v>66</v>
      </c>
      <c r="BF1045">
        <f>VLOOKUP($C1045,'TIPI Scoring'!$C$1:$AB$1213,22,FALSE)</f>
        <v>4</v>
      </c>
      <c r="BG1045">
        <f>VLOOKUP($C1045,'TIPI Scoring'!$C$1:$AB$1213,23,FALSE)</f>
        <v>6</v>
      </c>
      <c r="BH1045">
        <f>VLOOKUP($C1045,'TIPI Scoring'!$C$1:$AB$1213,24,FALSE)</f>
        <v>5.5</v>
      </c>
      <c r="BI1045">
        <f>VLOOKUP($C1045,'TIPI Scoring'!$C$1:$AB$1213,25,FALSE)</f>
        <v>5</v>
      </c>
      <c r="BJ1045">
        <f>VLOOKUP($C1045,'TIPI Scoring'!$C$1:$AB$1213,26,FALSE)</f>
        <v>5</v>
      </c>
      <c r="BK1045" t="s">
        <v>1651</v>
      </c>
      <c r="BL1045" t="s">
        <v>1650</v>
      </c>
      <c r="BM1045" t="s">
        <v>1650</v>
      </c>
      <c r="BN1045" t="s">
        <v>1650</v>
      </c>
      <c r="BO1045" t="s">
        <v>1651</v>
      </c>
      <c r="BP1045">
        <v>6</v>
      </c>
    </row>
    <row r="1046" spans="1:68" x14ac:dyDescent="0.2">
      <c r="A1046">
        <v>1045</v>
      </c>
      <c r="B1046" s="2">
        <v>44099.646203703705</v>
      </c>
      <c r="C1046" t="s">
        <v>1300</v>
      </c>
      <c r="D1046">
        <v>43</v>
      </c>
      <c r="E1046">
        <v>38</v>
      </c>
      <c r="F1046">
        <v>1</v>
      </c>
      <c r="G1046">
        <v>1</v>
      </c>
      <c r="H1046">
        <v>1</v>
      </c>
      <c r="I1046">
        <v>0</v>
      </c>
      <c r="J1046">
        <v>1</v>
      </c>
      <c r="L1046">
        <v>1</v>
      </c>
      <c r="M1046">
        <v>43</v>
      </c>
      <c r="N1046">
        <v>2</v>
      </c>
      <c r="O1046">
        <v>4</v>
      </c>
      <c r="P1046">
        <v>3</v>
      </c>
      <c r="Q1046">
        <v>6</v>
      </c>
      <c r="R1046">
        <v>3</v>
      </c>
      <c r="S1046">
        <v>4</v>
      </c>
      <c r="T1046">
        <v>4</v>
      </c>
      <c r="U1046">
        <v>6</v>
      </c>
      <c r="V1046">
        <v>1</v>
      </c>
      <c r="W1046">
        <v>5</v>
      </c>
      <c r="X1046">
        <v>4</v>
      </c>
      <c r="Y1046">
        <v>1995</v>
      </c>
      <c r="Z1046">
        <v>1</v>
      </c>
      <c r="AA1046">
        <v>10</v>
      </c>
      <c r="AE1046">
        <v>2</v>
      </c>
      <c r="AF1046">
        <v>2</v>
      </c>
      <c r="AG1046">
        <v>2</v>
      </c>
      <c r="AH1046">
        <v>2</v>
      </c>
      <c r="AM1046">
        <v>1</v>
      </c>
      <c r="AO1046">
        <v>4</v>
      </c>
      <c r="AP1046">
        <v>1</v>
      </c>
      <c r="AT1046">
        <v>1</v>
      </c>
      <c r="AW1046">
        <v>1</v>
      </c>
      <c r="BC1046">
        <v>1</v>
      </c>
      <c r="BE1046" t="s">
        <v>58</v>
      </c>
      <c r="BF1046">
        <f>VLOOKUP($C1046,'TIPI Scoring'!$C$1:$AB$1213,22,FALSE)</f>
        <v>4</v>
      </c>
      <c r="BG1046">
        <f>VLOOKUP($C1046,'TIPI Scoring'!$C$1:$AB$1213,23,FALSE)</f>
        <v>5.5</v>
      </c>
      <c r="BH1046">
        <f>VLOOKUP($C1046,'TIPI Scoring'!$C$1:$AB$1213,24,FALSE)</f>
        <v>6.5</v>
      </c>
      <c r="BI1046">
        <f>VLOOKUP($C1046,'TIPI Scoring'!$C$1:$AB$1213,25,FALSE)</f>
        <v>5</v>
      </c>
      <c r="BJ1046">
        <f>VLOOKUP($C1046,'TIPI Scoring'!$C$1:$AB$1213,26,FALSE)</f>
        <v>4</v>
      </c>
      <c r="BK1046" t="s">
        <v>1651</v>
      </c>
      <c r="BL1046" t="s">
        <v>1650</v>
      </c>
      <c r="BM1046" t="s">
        <v>1650</v>
      </c>
      <c r="BN1046" t="s">
        <v>1650</v>
      </c>
      <c r="BO1046" t="s">
        <v>1649</v>
      </c>
      <c r="BP1046">
        <v>2</v>
      </c>
    </row>
    <row r="1047" spans="1:68" x14ac:dyDescent="0.2">
      <c r="A1047">
        <v>1046</v>
      </c>
      <c r="B1047" s="2">
        <v>44099.647083333337</v>
      </c>
      <c r="C1047" t="s">
        <v>1301</v>
      </c>
      <c r="D1047">
        <v>62</v>
      </c>
      <c r="E1047">
        <v>30</v>
      </c>
      <c r="F1047">
        <v>1</v>
      </c>
      <c r="G1047">
        <v>1</v>
      </c>
      <c r="H1047">
        <v>3</v>
      </c>
      <c r="I1047">
        <v>0</v>
      </c>
      <c r="J1047">
        <v>1</v>
      </c>
      <c r="L1047">
        <v>2</v>
      </c>
      <c r="M1047">
        <v>6</v>
      </c>
      <c r="N1047">
        <v>1</v>
      </c>
      <c r="O1047">
        <v>6</v>
      </c>
      <c r="P1047">
        <v>5</v>
      </c>
      <c r="Q1047">
        <v>7</v>
      </c>
      <c r="R1047">
        <v>7</v>
      </c>
      <c r="S1047">
        <v>3</v>
      </c>
      <c r="T1047">
        <v>3</v>
      </c>
      <c r="U1047">
        <v>4</v>
      </c>
      <c r="V1047">
        <v>1</v>
      </c>
      <c r="W1047">
        <v>5</v>
      </c>
      <c r="X1047">
        <v>5</v>
      </c>
      <c r="Y1047">
        <v>2013</v>
      </c>
      <c r="Z1047">
        <v>1</v>
      </c>
      <c r="AA1047">
        <v>13</v>
      </c>
      <c r="AD1047" t="s">
        <v>92</v>
      </c>
      <c r="AE1047">
        <v>3</v>
      </c>
      <c r="AF1047">
        <v>1</v>
      </c>
      <c r="AG1047">
        <v>3</v>
      </c>
      <c r="AH1047">
        <v>3</v>
      </c>
      <c r="AJ1047">
        <v>1</v>
      </c>
      <c r="AO1047">
        <v>4</v>
      </c>
      <c r="AP1047">
        <v>1</v>
      </c>
      <c r="AU1047">
        <v>1</v>
      </c>
      <c r="AW1047">
        <v>1</v>
      </c>
      <c r="AZ1047">
        <v>1</v>
      </c>
      <c r="BA1047">
        <v>1</v>
      </c>
      <c r="BB1047">
        <v>1</v>
      </c>
      <c r="BE1047" t="s">
        <v>58</v>
      </c>
      <c r="BF1047">
        <f>VLOOKUP($C1047,'TIPI Scoring'!$C$1:$AB$1213,22,FALSE)</f>
        <v>5.5</v>
      </c>
      <c r="BG1047">
        <f>VLOOKUP($C1047,'TIPI Scoring'!$C$1:$AB$1213,23,FALSE)</f>
        <v>3.5</v>
      </c>
      <c r="BH1047">
        <f>VLOOKUP($C1047,'TIPI Scoring'!$C$1:$AB$1213,24,FALSE)</f>
        <v>7</v>
      </c>
      <c r="BI1047">
        <f>VLOOKUP($C1047,'TIPI Scoring'!$C$1:$AB$1213,25,FALSE)</f>
        <v>3</v>
      </c>
      <c r="BJ1047">
        <f>VLOOKUP($C1047,'TIPI Scoring'!$C$1:$AB$1213,26,FALSE)</f>
        <v>3</v>
      </c>
      <c r="BK1047" t="s">
        <v>1650</v>
      </c>
      <c r="BL1047" t="s">
        <v>1649</v>
      </c>
      <c r="BM1047" t="s">
        <v>1648</v>
      </c>
      <c r="BN1047" t="s">
        <v>1649</v>
      </c>
      <c r="BO1047" t="s">
        <v>1649</v>
      </c>
      <c r="BP1047">
        <v>7</v>
      </c>
    </row>
    <row r="1048" spans="1:68" x14ac:dyDescent="0.2">
      <c r="A1048">
        <v>1047</v>
      </c>
      <c r="B1048" s="2">
        <v>44099.648726851854</v>
      </c>
      <c r="C1048" t="s">
        <v>1302</v>
      </c>
      <c r="D1048">
        <v>47</v>
      </c>
      <c r="E1048">
        <v>35</v>
      </c>
      <c r="F1048">
        <v>2</v>
      </c>
      <c r="G1048">
        <v>1</v>
      </c>
      <c r="H1048">
        <v>2</v>
      </c>
      <c r="I1048">
        <v>2</v>
      </c>
      <c r="J1048">
        <v>1</v>
      </c>
      <c r="L1048">
        <v>2</v>
      </c>
      <c r="M1048">
        <v>17</v>
      </c>
      <c r="N1048">
        <v>2</v>
      </c>
      <c r="O1048">
        <v>2</v>
      </c>
      <c r="P1048">
        <v>2</v>
      </c>
      <c r="Q1048">
        <v>4</v>
      </c>
      <c r="R1048">
        <v>6</v>
      </c>
      <c r="S1048">
        <v>4</v>
      </c>
      <c r="T1048">
        <v>6</v>
      </c>
      <c r="U1048">
        <v>7</v>
      </c>
      <c r="V1048">
        <v>5</v>
      </c>
      <c r="W1048">
        <v>3</v>
      </c>
      <c r="X1048">
        <v>6</v>
      </c>
      <c r="Y1048">
        <v>2003</v>
      </c>
      <c r="Z1048">
        <v>2</v>
      </c>
      <c r="AA1048">
        <v>1</v>
      </c>
      <c r="AE1048">
        <v>2</v>
      </c>
      <c r="AF1048">
        <v>3</v>
      </c>
      <c r="AG1048">
        <v>2</v>
      </c>
      <c r="AH1048">
        <v>2</v>
      </c>
      <c r="AJ1048">
        <v>1</v>
      </c>
      <c r="AO1048">
        <v>3</v>
      </c>
      <c r="AV1048">
        <v>1</v>
      </c>
      <c r="AW1048">
        <v>1</v>
      </c>
      <c r="AX1048">
        <v>1</v>
      </c>
      <c r="BB1048">
        <v>1</v>
      </c>
      <c r="BC1048">
        <v>1</v>
      </c>
      <c r="BE1048" t="s">
        <v>63</v>
      </c>
      <c r="BF1048">
        <f>VLOOKUP($C1048,'TIPI Scoring'!$C$1:$AB$1213,22,FALSE)</f>
        <v>2</v>
      </c>
      <c r="BG1048">
        <f>VLOOKUP($C1048,'TIPI Scoring'!$C$1:$AB$1213,23,FALSE)</f>
        <v>6.5</v>
      </c>
      <c r="BH1048">
        <f>VLOOKUP($C1048,'TIPI Scoring'!$C$1:$AB$1213,24,FALSE)</f>
        <v>3.5</v>
      </c>
      <c r="BI1048">
        <f>VLOOKUP($C1048,'TIPI Scoring'!$C$1:$AB$1213,25,FALSE)</f>
        <v>2.5</v>
      </c>
      <c r="BJ1048">
        <f>VLOOKUP($C1048,'TIPI Scoring'!$C$1:$AB$1213,26,FALSE)</f>
        <v>3</v>
      </c>
      <c r="BK1048" t="s">
        <v>1649</v>
      </c>
      <c r="BL1048" t="s">
        <v>1648</v>
      </c>
      <c r="BM1048" t="s">
        <v>1649</v>
      </c>
      <c r="BN1048" t="s">
        <v>1649</v>
      </c>
      <c r="BO1048" t="s">
        <v>1649</v>
      </c>
      <c r="BP1048">
        <v>5</v>
      </c>
    </row>
    <row r="1049" spans="1:68" x14ac:dyDescent="0.2">
      <c r="A1049">
        <v>1048</v>
      </c>
      <c r="B1049" s="2">
        <v>44099.648773148147</v>
      </c>
      <c r="C1049" t="s">
        <v>1303</v>
      </c>
      <c r="D1049">
        <v>38</v>
      </c>
      <c r="E1049">
        <v>5</v>
      </c>
      <c r="F1049">
        <v>1</v>
      </c>
      <c r="G1049">
        <v>1</v>
      </c>
      <c r="H1049">
        <v>1</v>
      </c>
      <c r="I1049">
        <v>0</v>
      </c>
      <c r="J1049">
        <v>1</v>
      </c>
      <c r="L1049">
        <v>1</v>
      </c>
      <c r="M1049">
        <v>6</v>
      </c>
      <c r="N1049">
        <v>2</v>
      </c>
      <c r="O1049">
        <v>4</v>
      </c>
      <c r="P1049">
        <v>3</v>
      </c>
      <c r="Q1049">
        <v>6</v>
      </c>
      <c r="R1049">
        <v>4</v>
      </c>
      <c r="S1049">
        <v>6</v>
      </c>
      <c r="T1049">
        <v>5</v>
      </c>
      <c r="U1049">
        <v>5</v>
      </c>
      <c r="V1049">
        <v>3</v>
      </c>
      <c r="W1049">
        <v>5</v>
      </c>
      <c r="X1049">
        <v>3</v>
      </c>
      <c r="Y1049">
        <v>2015</v>
      </c>
      <c r="Z1049">
        <v>1</v>
      </c>
      <c r="AA1049">
        <v>3</v>
      </c>
      <c r="AE1049">
        <v>2</v>
      </c>
      <c r="AF1049">
        <v>1</v>
      </c>
      <c r="AG1049">
        <v>2</v>
      </c>
      <c r="AH1049">
        <v>2</v>
      </c>
      <c r="AJ1049">
        <v>1</v>
      </c>
      <c r="AM1049">
        <v>1</v>
      </c>
      <c r="AO1049">
        <v>2</v>
      </c>
      <c r="AP1049">
        <v>1</v>
      </c>
      <c r="AT1049">
        <v>1</v>
      </c>
      <c r="AX1049">
        <v>1</v>
      </c>
      <c r="BD1049">
        <v>1</v>
      </c>
      <c r="BE1049" t="s">
        <v>66</v>
      </c>
      <c r="BF1049">
        <f>VLOOKUP($C1049,'TIPI Scoring'!$C$1:$AB$1213,22,FALSE)</f>
        <v>3.5</v>
      </c>
      <c r="BG1049">
        <f>VLOOKUP($C1049,'TIPI Scoring'!$C$1:$AB$1213,23,FALSE)</f>
        <v>5</v>
      </c>
      <c r="BH1049">
        <f>VLOOKUP($C1049,'TIPI Scoring'!$C$1:$AB$1213,24,FALSE)</f>
        <v>5.5</v>
      </c>
      <c r="BI1049">
        <f>VLOOKUP($C1049,'TIPI Scoring'!$C$1:$AB$1213,25,FALSE)</f>
        <v>4.5</v>
      </c>
      <c r="BJ1049">
        <f>VLOOKUP($C1049,'TIPI Scoring'!$C$1:$AB$1213,26,FALSE)</f>
        <v>5.5</v>
      </c>
      <c r="BK1049" t="s">
        <v>1651</v>
      </c>
      <c r="BL1049" t="s">
        <v>1651</v>
      </c>
      <c r="BM1049" t="s">
        <v>1650</v>
      </c>
      <c r="BN1049" t="s">
        <v>1651</v>
      </c>
      <c r="BO1049" t="s">
        <v>1650</v>
      </c>
      <c r="BP1049">
        <v>3</v>
      </c>
    </row>
    <row r="1050" spans="1:68" x14ac:dyDescent="0.2">
      <c r="A1050">
        <v>1049</v>
      </c>
      <c r="B1050" s="2">
        <v>44099.649618055555</v>
      </c>
      <c r="C1050" t="s">
        <v>1304</v>
      </c>
      <c r="D1050">
        <v>31</v>
      </c>
      <c r="E1050">
        <v>25</v>
      </c>
      <c r="F1050">
        <v>1</v>
      </c>
      <c r="G1050">
        <v>1</v>
      </c>
      <c r="H1050">
        <v>1</v>
      </c>
      <c r="I1050">
        <v>0</v>
      </c>
      <c r="J1050">
        <v>1</v>
      </c>
      <c r="L1050">
        <v>1</v>
      </c>
      <c r="M1050">
        <v>0</v>
      </c>
      <c r="N1050">
        <v>2</v>
      </c>
      <c r="O1050">
        <v>2</v>
      </c>
      <c r="P1050">
        <v>6</v>
      </c>
      <c r="Q1050">
        <v>5</v>
      </c>
      <c r="R1050">
        <v>5</v>
      </c>
      <c r="S1050">
        <v>3</v>
      </c>
      <c r="T1050">
        <v>5</v>
      </c>
      <c r="U1050">
        <v>4</v>
      </c>
      <c r="V1050">
        <v>4</v>
      </c>
      <c r="W1050">
        <v>4</v>
      </c>
      <c r="X1050">
        <v>6</v>
      </c>
      <c r="Y1050">
        <v>2019</v>
      </c>
      <c r="Z1050">
        <v>1</v>
      </c>
      <c r="AA1050">
        <v>12</v>
      </c>
      <c r="AC1050" t="s">
        <v>1305</v>
      </c>
      <c r="AE1050">
        <v>2</v>
      </c>
      <c r="AF1050">
        <v>1</v>
      </c>
      <c r="AG1050">
        <v>2</v>
      </c>
      <c r="AH1050">
        <v>2</v>
      </c>
      <c r="AJ1050">
        <v>1</v>
      </c>
      <c r="AO1050">
        <v>5</v>
      </c>
      <c r="AP1050">
        <v>1</v>
      </c>
      <c r="AT1050">
        <v>1</v>
      </c>
      <c r="AU1050">
        <v>1</v>
      </c>
      <c r="BA1050">
        <v>1</v>
      </c>
      <c r="BE1050" t="s">
        <v>63</v>
      </c>
      <c r="BF1050">
        <f>VLOOKUP($C1050,'TIPI Scoring'!$C$1:$AB$1213,22,FALSE)</f>
        <v>2.5</v>
      </c>
      <c r="BG1050">
        <f>VLOOKUP($C1050,'TIPI Scoring'!$C$1:$AB$1213,23,FALSE)</f>
        <v>3</v>
      </c>
      <c r="BH1050">
        <f>VLOOKUP($C1050,'TIPI Scoring'!$C$1:$AB$1213,24,FALSE)</f>
        <v>4.5</v>
      </c>
      <c r="BI1050">
        <f>VLOOKUP($C1050,'TIPI Scoring'!$C$1:$AB$1213,25,FALSE)</f>
        <v>3.5</v>
      </c>
      <c r="BJ1050">
        <f>VLOOKUP($C1050,'TIPI Scoring'!$C$1:$AB$1213,26,FALSE)</f>
        <v>2.5</v>
      </c>
      <c r="BK1050" t="s">
        <v>1649</v>
      </c>
      <c r="BL1050" t="s">
        <v>1649</v>
      </c>
      <c r="BM1050" t="s">
        <v>1651</v>
      </c>
      <c r="BN1050" t="s">
        <v>1651</v>
      </c>
      <c r="BO1050" t="s">
        <v>1649</v>
      </c>
      <c r="BP1050">
        <v>1</v>
      </c>
    </row>
    <row r="1051" spans="1:68" x14ac:dyDescent="0.2">
      <c r="A1051">
        <v>1050</v>
      </c>
      <c r="B1051" s="2">
        <v>44099.651354166665</v>
      </c>
      <c r="C1051" t="s">
        <v>1306</v>
      </c>
      <c r="D1051">
        <v>40</v>
      </c>
      <c r="E1051">
        <v>5</v>
      </c>
      <c r="F1051">
        <v>1</v>
      </c>
      <c r="G1051">
        <v>1</v>
      </c>
      <c r="H1051">
        <v>2</v>
      </c>
      <c r="I1051">
        <v>2</v>
      </c>
      <c r="J1051">
        <v>1</v>
      </c>
      <c r="L1051">
        <v>1</v>
      </c>
      <c r="M1051">
        <v>2</v>
      </c>
      <c r="N1051">
        <v>2</v>
      </c>
      <c r="O1051">
        <v>6</v>
      </c>
      <c r="P1051">
        <v>3</v>
      </c>
      <c r="Q1051">
        <v>6</v>
      </c>
      <c r="R1051">
        <v>1</v>
      </c>
      <c r="S1051">
        <v>5</v>
      </c>
      <c r="T1051">
        <v>6</v>
      </c>
      <c r="U1051">
        <v>7</v>
      </c>
      <c r="V1051">
        <v>1</v>
      </c>
      <c r="W1051">
        <v>7</v>
      </c>
      <c r="X1051">
        <v>3</v>
      </c>
      <c r="Y1051">
        <v>2019</v>
      </c>
      <c r="Z1051">
        <v>1</v>
      </c>
      <c r="AA1051">
        <v>1</v>
      </c>
      <c r="AE1051">
        <v>2</v>
      </c>
      <c r="AF1051">
        <v>1</v>
      </c>
      <c r="AG1051">
        <v>1</v>
      </c>
      <c r="AH1051">
        <v>2</v>
      </c>
      <c r="AI1051">
        <v>1</v>
      </c>
      <c r="AO1051">
        <v>4</v>
      </c>
      <c r="AP1051">
        <v>1</v>
      </c>
      <c r="AT1051">
        <v>1</v>
      </c>
      <c r="AV1051">
        <v>1</v>
      </c>
      <c r="BB1051">
        <v>1</v>
      </c>
      <c r="BE1051" t="s">
        <v>66</v>
      </c>
      <c r="BF1051">
        <f>VLOOKUP($C1051,'TIPI Scoring'!$C$1:$AB$1213,22,FALSE)</f>
        <v>4</v>
      </c>
      <c r="BG1051">
        <f>VLOOKUP($C1051,'TIPI Scoring'!$C$1:$AB$1213,23,FALSE)</f>
        <v>6</v>
      </c>
      <c r="BH1051">
        <f>VLOOKUP($C1051,'TIPI Scoring'!$C$1:$AB$1213,24,FALSE)</f>
        <v>6.5</v>
      </c>
      <c r="BI1051">
        <f>VLOOKUP($C1051,'TIPI Scoring'!$C$1:$AB$1213,25,FALSE)</f>
        <v>7</v>
      </c>
      <c r="BJ1051">
        <f>VLOOKUP($C1051,'TIPI Scoring'!$C$1:$AB$1213,26,FALSE)</f>
        <v>5</v>
      </c>
      <c r="BK1051" t="s">
        <v>1651</v>
      </c>
      <c r="BL1051" t="s">
        <v>1650</v>
      </c>
      <c r="BM1051" t="s">
        <v>1650</v>
      </c>
      <c r="BN1051" t="s">
        <v>1648</v>
      </c>
      <c r="BO1051" t="s">
        <v>1651</v>
      </c>
      <c r="BP1051">
        <v>8</v>
      </c>
    </row>
    <row r="1052" spans="1:68" x14ac:dyDescent="0.2">
      <c r="A1052">
        <v>1051</v>
      </c>
      <c r="B1052" s="2">
        <v>44099.652951388889</v>
      </c>
      <c r="C1052" t="s">
        <v>1307</v>
      </c>
      <c r="D1052">
        <v>68</v>
      </c>
      <c r="E1052">
        <v>30</v>
      </c>
      <c r="F1052">
        <v>1</v>
      </c>
      <c r="G1052">
        <v>1</v>
      </c>
      <c r="H1052">
        <v>1</v>
      </c>
      <c r="I1052">
        <v>0</v>
      </c>
      <c r="J1052">
        <v>4</v>
      </c>
      <c r="L1052">
        <v>1</v>
      </c>
      <c r="M1052">
        <v>30</v>
      </c>
      <c r="N1052">
        <v>2</v>
      </c>
      <c r="O1052">
        <v>6</v>
      </c>
      <c r="P1052">
        <v>1</v>
      </c>
      <c r="Q1052">
        <v>7</v>
      </c>
      <c r="R1052">
        <v>1</v>
      </c>
      <c r="S1052">
        <v>5</v>
      </c>
      <c r="T1052">
        <v>7</v>
      </c>
      <c r="U1052">
        <v>7</v>
      </c>
      <c r="V1052">
        <v>1</v>
      </c>
      <c r="W1052">
        <v>7</v>
      </c>
      <c r="X1052">
        <v>6</v>
      </c>
      <c r="Y1052">
        <v>2009</v>
      </c>
      <c r="Z1052">
        <v>4</v>
      </c>
      <c r="AA1052">
        <v>7</v>
      </c>
      <c r="AE1052">
        <v>2</v>
      </c>
      <c r="AF1052">
        <v>3</v>
      </c>
      <c r="AG1052">
        <v>2</v>
      </c>
      <c r="AH1052">
        <v>2</v>
      </c>
      <c r="AJ1052">
        <v>1</v>
      </c>
      <c r="AO1052">
        <v>3</v>
      </c>
      <c r="AP1052">
        <v>1</v>
      </c>
      <c r="AX1052">
        <v>1</v>
      </c>
      <c r="BC1052">
        <v>1</v>
      </c>
      <c r="BE1052" t="s">
        <v>58</v>
      </c>
      <c r="BF1052">
        <f>VLOOKUP($C1052,'TIPI Scoring'!$C$1:$AB$1213,22,FALSE)</f>
        <v>3.5</v>
      </c>
      <c r="BG1052">
        <f>VLOOKUP($C1052,'TIPI Scoring'!$C$1:$AB$1213,23,FALSE)</f>
        <v>7</v>
      </c>
      <c r="BH1052">
        <f>VLOOKUP($C1052,'TIPI Scoring'!$C$1:$AB$1213,24,FALSE)</f>
        <v>7</v>
      </c>
      <c r="BI1052">
        <f>VLOOKUP($C1052,'TIPI Scoring'!$C$1:$AB$1213,25,FALSE)</f>
        <v>7</v>
      </c>
      <c r="BJ1052">
        <f>VLOOKUP($C1052,'TIPI Scoring'!$C$1:$AB$1213,26,FALSE)</f>
        <v>3.5</v>
      </c>
      <c r="BK1052" t="s">
        <v>1651</v>
      </c>
      <c r="BL1052" t="s">
        <v>1648</v>
      </c>
      <c r="BM1052" t="s">
        <v>1648</v>
      </c>
      <c r="BN1052" t="s">
        <v>1648</v>
      </c>
      <c r="BO1052" t="s">
        <v>1649</v>
      </c>
      <c r="BP1052">
        <v>2</v>
      </c>
    </row>
    <row r="1053" spans="1:68" x14ac:dyDescent="0.2">
      <c r="A1053">
        <v>1052</v>
      </c>
      <c r="B1053" s="2">
        <v>44099.653229166666</v>
      </c>
      <c r="C1053" t="s">
        <v>1308</v>
      </c>
      <c r="D1053">
        <v>64</v>
      </c>
      <c r="E1053">
        <v>13</v>
      </c>
      <c r="F1053">
        <v>1</v>
      </c>
      <c r="G1053">
        <v>1</v>
      </c>
      <c r="H1053">
        <v>1</v>
      </c>
      <c r="I1053">
        <v>0</v>
      </c>
      <c r="J1053">
        <v>1</v>
      </c>
      <c r="L1053">
        <v>1</v>
      </c>
      <c r="M1053">
        <v>20</v>
      </c>
      <c r="N1053">
        <v>2</v>
      </c>
      <c r="O1053">
        <v>1</v>
      </c>
      <c r="P1053">
        <v>3</v>
      </c>
      <c r="Q1053">
        <v>7</v>
      </c>
      <c r="R1053">
        <v>5</v>
      </c>
      <c r="S1053">
        <v>5</v>
      </c>
      <c r="T1053">
        <v>5</v>
      </c>
      <c r="U1053">
        <v>3</v>
      </c>
      <c r="V1053">
        <v>1</v>
      </c>
      <c r="W1053">
        <v>5</v>
      </c>
      <c r="X1053">
        <v>5</v>
      </c>
      <c r="Y1053">
        <v>2001</v>
      </c>
      <c r="Z1053">
        <v>1</v>
      </c>
      <c r="AA1053">
        <v>12</v>
      </c>
      <c r="AC1053" t="s">
        <v>1309</v>
      </c>
      <c r="AE1053">
        <v>2</v>
      </c>
      <c r="AF1053">
        <v>2</v>
      </c>
      <c r="AG1053">
        <v>2</v>
      </c>
      <c r="AH1053">
        <v>3</v>
      </c>
      <c r="AN1053">
        <v>1</v>
      </c>
      <c r="AO1053">
        <v>2</v>
      </c>
      <c r="AP1053">
        <v>1</v>
      </c>
      <c r="AU1053">
        <v>1</v>
      </c>
      <c r="AY1053">
        <v>1</v>
      </c>
      <c r="AZ1053">
        <v>1</v>
      </c>
      <c r="BA1053">
        <v>1</v>
      </c>
      <c r="BC1053">
        <v>1</v>
      </c>
      <c r="BE1053" t="s">
        <v>63</v>
      </c>
      <c r="BF1053">
        <f>VLOOKUP($C1053,'TIPI Scoring'!$C$1:$AB$1213,22,FALSE)</f>
        <v>2</v>
      </c>
      <c r="BG1053">
        <f>VLOOKUP($C1053,'TIPI Scoring'!$C$1:$AB$1213,23,FALSE)</f>
        <v>4</v>
      </c>
      <c r="BH1053">
        <f>VLOOKUP($C1053,'TIPI Scoring'!$C$1:$AB$1213,24,FALSE)</f>
        <v>7</v>
      </c>
      <c r="BI1053">
        <f>VLOOKUP($C1053,'TIPI Scoring'!$C$1:$AB$1213,25,FALSE)</f>
        <v>4</v>
      </c>
      <c r="BJ1053">
        <f>VLOOKUP($C1053,'TIPI Scoring'!$C$1:$AB$1213,26,FALSE)</f>
        <v>4</v>
      </c>
      <c r="BK1053" t="s">
        <v>1649</v>
      </c>
      <c r="BL1053" t="s">
        <v>1649</v>
      </c>
      <c r="BM1053" t="s">
        <v>1648</v>
      </c>
      <c r="BN1053" t="s">
        <v>1651</v>
      </c>
      <c r="BO1053" t="s">
        <v>1649</v>
      </c>
      <c r="BP1053">
        <v>5</v>
      </c>
    </row>
    <row r="1054" spans="1:68" x14ac:dyDescent="0.2">
      <c r="A1054">
        <v>1053</v>
      </c>
      <c r="B1054" s="2">
        <v>44099.653668981482</v>
      </c>
      <c r="C1054" t="s">
        <v>1310</v>
      </c>
      <c r="D1054">
        <v>30</v>
      </c>
      <c r="E1054">
        <v>5</v>
      </c>
      <c r="F1054">
        <v>1</v>
      </c>
      <c r="G1054">
        <v>1</v>
      </c>
      <c r="H1054">
        <v>5</v>
      </c>
      <c r="I1054">
        <v>0</v>
      </c>
      <c r="J1054">
        <v>1</v>
      </c>
      <c r="L1054">
        <v>2</v>
      </c>
      <c r="M1054">
        <v>4</v>
      </c>
      <c r="N1054">
        <v>2</v>
      </c>
      <c r="O1054">
        <v>1</v>
      </c>
      <c r="P1054">
        <v>5</v>
      </c>
      <c r="Q1054">
        <v>6</v>
      </c>
      <c r="R1054">
        <v>6</v>
      </c>
      <c r="S1054">
        <v>4</v>
      </c>
      <c r="T1054">
        <v>7</v>
      </c>
      <c r="U1054">
        <v>6</v>
      </c>
      <c r="V1054">
        <v>1</v>
      </c>
      <c r="W1054">
        <v>5</v>
      </c>
      <c r="X1054">
        <v>5</v>
      </c>
      <c r="Y1054">
        <v>2019</v>
      </c>
      <c r="Z1054">
        <v>2</v>
      </c>
      <c r="AA1054">
        <v>7</v>
      </c>
      <c r="AE1054">
        <v>3</v>
      </c>
      <c r="AF1054">
        <v>2</v>
      </c>
      <c r="AG1054">
        <v>2</v>
      </c>
      <c r="AH1054">
        <v>3</v>
      </c>
      <c r="AI1054">
        <v>1</v>
      </c>
      <c r="AJ1054">
        <v>1</v>
      </c>
      <c r="AM1054">
        <v>1</v>
      </c>
      <c r="AO1054">
        <v>1</v>
      </c>
      <c r="AP1054">
        <v>1</v>
      </c>
      <c r="AX1054">
        <v>1</v>
      </c>
      <c r="AY1054">
        <v>1</v>
      </c>
      <c r="BC1054">
        <v>1</v>
      </c>
      <c r="BE1054" t="s">
        <v>66</v>
      </c>
      <c r="BF1054">
        <f>VLOOKUP($C1054,'TIPI Scoring'!$C$1:$AB$1213,22,FALSE)</f>
        <v>1</v>
      </c>
      <c r="BG1054">
        <f>VLOOKUP($C1054,'TIPI Scoring'!$C$1:$AB$1213,23,FALSE)</f>
        <v>4.5</v>
      </c>
      <c r="BH1054">
        <f>VLOOKUP($C1054,'TIPI Scoring'!$C$1:$AB$1213,24,FALSE)</f>
        <v>6.5</v>
      </c>
      <c r="BI1054">
        <f>VLOOKUP($C1054,'TIPI Scoring'!$C$1:$AB$1213,25,FALSE)</f>
        <v>3.5</v>
      </c>
      <c r="BJ1054">
        <f>VLOOKUP($C1054,'TIPI Scoring'!$C$1:$AB$1213,26,FALSE)</f>
        <v>3.5</v>
      </c>
      <c r="BK1054" t="s">
        <v>1649</v>
      </c>
      <c r="BL1054" t="s">
        <v>1651</v>
      </c>
      <c r="BM1054" t="s">
        <v>1650</v>
      </c>
      <c r="BN1054" t="s">
        <v>1651</v>
      </c>
      <c r="BO1054" t="s">
        <v>1649</v>
      </c>
      <c r="BP1054">
        <v>5</v>
      </c>
    </row>
    <row r="1055" spans="1:68" x14ac:dyDescent="0.2">
      <c r="A1055">
        <v>1054</v>
      </c>
      <c r="B1055" s="2">
        <v>44099.654062499998</v>
      </c>
      <c r="C1055" t="s">
        <v>1311</v>
      </c>
      <c r="D1055">
        <v>29</v>
      </c>
      <c r="E1055">
        <v>7</v>
      </c>
      <c r="F1055">
        <v>1</v>
      </c>
      <c r="G1055">
        <v>1</v>
      </c>
      <c r="H1055">
        <v>2</v>
      </c>
      <c r="I1055">
        <v>0</v>
      </c>
      <c r="J1055">
        <v>1</v>
      </c>
      <c r="L1055">
        <v>1</v>
      </c>
      <c r="M1055">
        <v>2</v>
      </c>
      <c r="N1055">
        <v>1</v>
      </c>
      <c r="O1055">
        <v>6</v>
      </c>
      <c r="P1055">
        <v>2</v>
      </c>
      <c r="Q1055">
        <v>6</v>
      </c>
      <c r="R1055">
        <v>3</v>
      </c>
      <c r="S1055">
        <v>6</v>
      </c>
      <c r="T1055">
        <v>3</v>
      </c>
      <c r="U1055">
        <v>6</v>
      </c>
      <c r="V1055">
        <v>2</v>
      </c>
      <c r="W1055">
        <v>6</v>
      </c>
      <c r="X1055">
        <v>1</v>
      </c>
      <c r="Y1055">
        <v>2018</v>
      </c>
      <c r="Z1055">
        <v>1</v>
      </c>
      <c r="AA1055">
        <v>1</v>
      </c>
      <c r="AE1055">
        <v>2</v>
      </c>
      <c r="AF1055">
        <v>2</v>
      </c>
      <c r="AG1055">
        <v>2</v>
      </c>
      <c r="AH1055">
        <v>2</v>
      </c>
      <c r="AI1055">
        <v>1</v>
      </c>
      <c r="AO1055">
        <v>1</v>
      </c>
      <c r="AT1055">
        <v>1</v>
      </c>
      <c r="AW1055">
        <v>1</v>
      </c>
      <c r="AX1055">
        <v>1</v>
      </c>
      <c r="AZ1055">
        <v>1</v>
      </c>
      <c r="BB1055">
        <v>1</v>
      </c>
      <c r="BE1055" t="s">
        <v>58</v>
      </c>
      <c r="BF1055">
        <f>VLOOKUP($C1055,'TIPI Scoring'!$C$1:$AB$1213,22,FALSE)</f>
        <v>5.5</v>
      </c>
      <c r="BG1055">
        <f>VLOOKUP($C1055,'TIPI Scoring'!$C$1:$AB$1213,23,FALSE)</f>
        <v>6</v>
      </c>
      <c r="BH1055">
        <f>VLOOKUP($C1055,'TIPI Scoring'!$C$1:$AB$1213,24,FALSE)</f>
        <v>6</v>
      </c>
      <c r="BI1055">
        <f>VLOOKUP($C1055,'TIPI Scoring'!$C$1:$AB$1213,25,FALSE)</f>
        <v>5.5</v>
      </c>
      <c r="BJ1055">
        <f>VLOOKUP($C1055,'TIPI Scoring'!$C$1:$AB$1213,26,FALSE)</f>
        <v>6.5</v>
      </c>
      <c r="BK1055" t="s">
        <v>1650</v>
      </c>
      <c r="BL1055" t="s">
        <v>1650</v>
      </c>
      <c r="BM1055" t="s">
        <v>1650</v>
      </c>
      <c r="BN1055" t="s">
        <v>1650</v>
      </c>
      <c r="BO1055" t="s">
        <v>1648</v>
      </c>
      <c r="BP1055">
        <v>4</v>
      </c>
    </row>
    <row r="1056" spans="1:68" x14ac:dyDescent="0.2">
      <c r="A1056">
        <v>1055</v>
      </c>
      <c r="B1056" s="2">
        <v>44099.654965277776</v>
      </c>
      <c r="C1056" t="s">
        <v>1312</v>
      </c>
      <c r="D1056">
        <v>36</v>
      </c>
      <c r="E1056">
        <v>5</v>
      </c>
      <c r="F1056">
        <v>1</v>
      </c>
      <c r="G1056">
        <v>1</v>
      </c>
      <c r="H1056">
        <v>2</v>
      </c>
      <c r="I1056">
        <v>1</v>
      </c>
      <c r="J1056">
        <v>1</v>
      </c>
      <c r="L1056">
        <v>2</v>
      </c>
      <c r="M1056">
        <v>3</v>
      </c>
      <c r="N1056">
        <v>2</v>
      </c>
      <c r="O1056">
        <v>3</v>
      </c>
      <c r="P1056">
        <v>2</v>
      </c>
      <c r="Q1056">
        <v>6</v>
      </c>
      <c r="R1056">
        <v>6</v>
      </c>
      <c r="S1056">
        <v>6</v>
      </c>
      <c r="T1056">
        <v>6</v>
      </c>
      <c r="U1056">
        <v>6</v>
      </c>
      <c r="V1056">
        <v>1</v>
      </c>
      <c r="W1056">
        <v>6</v>
      </c>
      <c r="X1056">
        <v>2</v>
      </c>
      <c r="Y1056">
        <v>2019</v>
      </c>
      <c r="Z1056">
        <v>3</v>
      </c>
      <c r="AA1056">
        <v>13</v>
      </c>
      <c r="AD1056" t="s">
        <v>123</v>
      </c>
      <c r="AE1056">
        <v>2</v>
      </c>
      <c r="AF1056">
        <v>2</v>
      </c>
      <c r="AG1056">
        <v>2</v>
      </c>
      <c r="AH1056">
        <v>2</v>
      </c>
      <c r="AN1056">
        <v>1</v>
      </c>
      <c r="AO1056">
        <v>2</v>
      </c>
      <c r="AP1056">
        <v>1</v>
      </c>
      <c r="AV1056">
        <v>1</v>
      </c>
      <c r="AY1056">
        <v>1</v>
      </c>
      <c r="BA1056">
        <v>1</v>
      </c>
      <c r="BC1056">
        <v>1</v>
      </c>
      <c r="BE1056" t="s">
        <v>66</v>
      </c>
      <c r="BF1056">
        <f>VLOOKUP($C1056,'TIPI Scoring'!$C$1:$AB$1213,22,FALSE)</f>
        <v>2.5</v>
      </c>
      <c r="BG1056">
        <f>VLOOKUP($C1056,'TIPI Scoring'!$C$1:$AB$1213,23,FALSE)</f>
        <v>6</v>
      </c>
      <c r="BH1056">
        <f>VLOOKUP($C1056,'TIPI Scoring'!$C$1:$AB$1213,24,FALSE)</f>
        <v>6.5</v>
      </c>
      <c r="BI1056">
        <f>VLOOKUP($C1056,'TIPI Scoring'!$C$1:$AB$1213,25,FALSE)</f>
        <v>4</v>
      </c>
      <c r="BJ1056">
        <f>VLOOKUP($C1056,'TIPI Scoring'!$C$1:$AB$1213,26,FALSE)</f>
        <v>6</v>
      </c>
      <c r="BK1056" t="s">
        <v>1649</v>
      </c>
      <c r="BL1056" t="s">
        <v>1650</v>
      </c>
      <c r="BM1056" t="s">
        <v>1650</v>
      </c>
      <c r="BN1056" t="s">
        <v>1651</v>
      </c>
      <c r="BO1056" t="s">
        <v>1650</v>
      </c>
      <c r="BP1056">
        <v>6</v>
      </c>
    </row>
    <row r="1057" spans="1:68" x14ac:dyDescent="0.2">
      <c r="A1057">
        <v>1056</v>
      </c>
      <c r="B1057" s="2">
        <v>44099.655231481483</v>
      </c>
      <c r="C1057" t="s">
        <v>1313</v>
      </c>
      <c r="D1057">
        <v>35</v>
      </c>
      <c r="E1057">
        <v>16</v>
      </c>
      <c r="F1057">
        <v>2</v>
      </c>
      <c r="G1057">
        <v>1</v>
      </c>
      <c r="H1057">
        <v>2</v>
      </c>
      <c r="I1057">
        <v>0</v>
      </c>
      <c r="J1057">
        <v>1</v>
      </c>
      <c r="L1057">
        <v>1</v>
      </c>
      <c r="M1057">
        <v>5</v>
      </c>
      <c r="N1057">
        <v>2</v>
      </c>
      <c r="O1057">
        <v>3</v>
      </c>
      <c r="P1057">
        <v>2</v>
      </c>
      <c r="Q1057">
        <v>5</v>
      </c>
      <c r="R1057">
        <v>5</v>
      </c>
      <c r="S1057">
        <v>5</v>
      </c>
      <c r="T1057">
        <v>6</v>
      </c>
      <c r="U1057">
        <v>5</v>
      </c>
      <c r="V1057">
        <v>3</v>
      </c>
      <c r="W1057">
        <v>5</v>
      </c>
      <c r="X1057">
        <v>5</v>
      </c>
      <c r="Y1057">
        <v>2015</v>
      </c>
      <c r="Z1057">
        <v>1</v>
      </c>
      <c r="AA1057">
        <v>12</v>
      </c>
      <c r="AC1057" t="s">
        <v>1314</v>
      </c>
      <c r="AE1057">
        <v>2</v>
      </c>
      <c r="AF1057">
        <v>2</v>
      </c>
      <c r="AG1057">
        <v>2</v>
      </c>
      <c r="AH1057">
        <v>2</v>
      </c>
      <c r="AN1057">
        <v>1</v>
      </c>
      <c r="AO1057">
        <v>3</v>
      </c>
      <c r="AP1057">
        <v>1</v>
      </c>
      <c r="AT1057">
        <v>1</v>
      </c>
      <c r="AV1057">
        <v>1</v>
      </c>
      <c r="BD1057">
        <v>1</v>
      </c>
      <c r="BE1057" t="s">
        <v>63</v>
      </c>
      <c r="BF1057">
        <f>VLOOKUP($C1057,'TIPI Scoring'!$C$1:$AB$1213,22,FALSE)</f>
        <v>2.5</v>
      </c>
      <c r="BG1057">
        <f>VLOOKUP($C1057,'TIPI Scoring'!$C$1:$AB$1213,23,FALSE)</f>
        <v>5.5</v>
      </c>
      <c r="BH1057">
        <f>VLOOKUP($C1057,'TIPI Scoring'!$C$1:$AB$1213,24,FALSE)</f>
        <v>5</v>
      </c>
      <c r="BI1057">
        <f>VLOOKUP($C1057,'TIPI Scoring'!$C$1:$AB$1213,25,FALSE)</f>
        <v>4</v>
      </c>
      <c r="BJ1057">
        <f>VLOOKUP($C1057,'TIPI Scoring'!$C$1:$AB$1213,26,FALSE)</f>
        <v>4</v>
      </c>
      <c r="BK1057" t="s">
        <v>1649</v>
      </c>
      <c r="BL1057" t="s">
        <v>1650</v>
      </c>
      <c r="BM1057" t="s">
        <v>1651</v>
      </c>
      <c r="BN1057" t="s">
        <v>1651</v>
      </c>
      <c r="BO1057" t="s">
        <v>1649</v>
      </c>
      <c r="BP1057">
        <v>5</v>
      </c>
    </row>
    <row r="1058" spans="1:68" x14ac:dyDescent="0.2">
      <c r="A1058">
        <v>1057</v>
      </c>
      <c r="B1058" s="2">
        <v>44099.656273148146</v>
      </c>
      <c r="C1058" t="s">
        <v>1315</v>
      </c>
      <c r="D1058">
        <v>38</v>
      </c>
      <c r="E1058">
        <v>35</v>
      </c>
      <c r="F1058">
        <v>1</v>
      </c>
      <c r="G1058">
        <v>1</v>
      </c>
      <c r="H1058">
        <v>2</v>
      </c>
      <c r="I1058">
        <v>1</v>
      </c>
      <c r="J1058">
        <v>1</v>
      </c>
      <c r="L1058">
        <v>2</v>
      </c>
      <c r="M1058">
        <v>10</v>
      </c>
      <c r="N1058">
        <v>2</v>
      </c>
      <c r="O1058">
        <v>5</v>
      </c>
      <c r="P1058">
        <v>5</v>
      </c>
      <c r="Q1058">
        <v>6</v>
      </c>
      <c r="R1058">
        <v>5</v>
      </c>
      <c r="S1058">
        <v>5</v>
      </c>
      <c r="T1058">
        <v>3</v>
      </c>
      <c r="U1058">
        <v>5</v>
      </c>
      <c r="V1058">
        <v>5</v>
      </c>
      <c r="W1058">
        <v>5</v>
      </c>
      <c r="X1058">
        <v>5</v>
      </c>
      <c r="Y1058">
        <v>2009</v>
      </c>
      <c r="Z1058">
        <v>2</v>
      </c>
      <c r="AA1058">
        <v>3</v>
      </c>
      <c r="AE1058">
        <v>3</v>
      </c>
      <c r="AF1058">
        <v>1</v>
      </c>
      <c r="AG1058">
        <v>2</v>
      </c>
      <c r="AH1058">
        <v>3</v>
      </c>
      <c r="AJ1058">
        <v>1</v>
      </c>
      <c r="AM1058">
        <v>1</v>
      </c>
      <c r="AO1058">
        <v>2</v>
      </c>
      <c r="AP1058">
        <v>1</v>
      </c>
      <c r="AU1058">
        <v>1</v>
      </c>
      <c r="AV1058">
        <v>1</v>
      </c>
      <c r="BD1058">
        <v>1</v>
      </c>
      <c r="BE1058" t="s">
        <v>63</v>
      </c>
      <c r="BF1058">
        <f>VLOOKUP($C1058,'TIPI Scoring'!$C$1:$AB$1213,22,FALSE)</f>
        <v>5</v>
      </c>
      <c r="BG1058">
        <f>VLOOKUP($C1058,'TIPI Scoring'!$C$1:$AB$1213,23,FALSE)</f>
        <v>4</v>
      </c>
      <c r="BH1058">
        <f>VLOOKUP($C1058,'TIPI Scoring'!$C$1:$AB$1213,24,FALSE)</f>
        <v>4.5</v>
      </c>
      <c r="BI1058">
        <f>VLOOKUP($C1058,'TIPI Scoring'!$C$1:$AB$1213,25,FALSE)</f>
        <v>4</v>
      </c>
      <c r="BJ1058">
        <f>VLOOKUP($C1058,'TIPI Scoring'!$C$1:$AB$1213,26,FALSE)</f>
        <v>4</v>
      </c>
      <c r="BK1058" t="s">
        <v>1650</v>
      </c>
      <c r="BL1058" t="s">
        <v>1649</v>
      </c>
      <c r="BM1058" t="s">
        <v>1651</v>
      </c>
      <c r="BN1058" t="s">
        <v>1651</v>
      </c>
      <c r="BO1058" t="s">
        <v>1649</v>
      </c>
      <c r="BP1058">
        <v>7</v>
      </c>
    </row>
    <row r="1059" spans="1:68" x14ac:dyDescent="0.2">
      <c r="A1059">
        <v>1058</v>
      </c>
      <c r="B1059" s="2">
        <v>44099.657962962963</v>
      </c>
      <c r="C1059" t="s">
        <v>1316</v>
      </c>
      <c r="D1059">
        <v>66</v>
      </c>
      <c r="E1059">
        <v>38</v>
      </c>
      <c r="F1059">
        <v>1</v>
      </c>
      <c r="G1059">
        <v>1</v>
      </c>
      <c r="H1059">
        <v>3</v>
      </c>
      <c r="I1059">
        <v>0</v>
      </c>
      <c r="J1059">
        <v>1</v>
      </c>
      <c r="L1059">
        <v>2</v>
      </c>
      <c r="M1059">
        <v>11</v>
      </c>
      <c r="N1059">
        <v>2</v>
      </c>
      <c r="O1059">
        <v>2</v>
      </c>
      <c r="P1059">
        <v>2</v>
      </c>
      <c r="Q1059">
        <v>6</v>
      </c>
      <c r="R1059">
        <v>2</v>
      </c>
      <c r="S1059">
        <v>4</v>
      </c>
      <c r="T1059">
        <v>5</v>
      </c>
      <c r="U1059">
        <v>4</v>
      </c>
      <c r="V1059">
        <v>1</v>
      </c>
      <c r="W1059">
        <v>6</v>
      </c>
      <c r="X1059">
        <v>5</v>
      </c>
      <c r="Y1059">
        <v>2012</v>
      </c>
      <c r="Z1059">
        <v>3</v>
      </c>
      <c r="AA1059">
        <v>3</v>
      </c>
      <c r="AE1059">
        <v>2</v>
      </c>
      <c r="AF1059">
        <v>1</v>
      </c>
      <c r="AG1059">
        <v>2</v>
      </c>
      <c r="AH1059">
        <v>2</v>
      </c>
      <c r="AI1059">
        <v>1</v>
      </c>
      <c r="AJ1059">
        <v>1</v>
      </c>
      <c r="AO1059">
        <v>2</v>
      </c>
      <c r="AS1059">
        <v>1</v>
      </c>
      <c r="AT1059">
        <v>1</v>
      </c>
      <c r="AW1059">
        <v>1</v>
      </c>
      <c r="BA1059">
        <v>1</v>
      </c>
      <c r="BC1059">
        <v>1</v>
      </c>
      <c r="BE1059" t="s">
        <v>58</v>
      </c>
      <c r="BF1059">
        <f>VLOOKUP($C1059,'TIPI Scoring'!$C$1:$AB$1213,22,FALSE)</f>
        <v>2.5</v>
      </c>
      <c r="BG1059">
        <f>VLOOKUP($C1059,'TIPI Scoring'!$C$1:$AB$1213,23,FALSE)</f>
        <v>5</v>
      </c>
      <c r="BH1059">
        <f>VLOOKUP($C1059,'TIPI Scoring'!$C$1:$AB$1213,24,FALSE)</f>
        <v>6.5</v>
      </c>
      <c r="BI1059">
        <f>VLOOKUP($C1059,'TIPI Scoring'!$C$1:$AB$1213,25,FALSE)</f>
        <v>6</v>
      </c>
      <c r="BJ1059">
        <f>VLOOKUP($C1059,'TIPI Scoring'!$C$1:$AB$1213,26,FALSE)</f>
        <v>3.5</v>
      </c>
      <c r="BK1059" t="s">
        <v>1649</v>
      </c>
      <c r="BL1059" t="s">
        <v>1651</v>
      </c>
      <c r="BM1059" t="s">
        <v>1650</v>
      </c>
      <c r="BN1059" t="s">
        <v>1650</v>
      </c>
      <c r="BO1059" t="s">
        <v>1649</v>
      </c>
      <c r="BP1059">
        <v>2</v>
      </c>
    </row>
    <row r="1060" spans="1:68" x14ac:dyDescent="0.2">
      <c r="A1060">
        <v>1059</v>
      </c>
      <c r="B1060" s="2">
        <v>44099.659085648149</v>
      </c>
      <c r="C1060" t="s">
        <v>1317</v>
      </c>
      <c r="D1060">
        <v>48</v>
      </c>
      <c r="E1060">
        <v>5</v>
      </c>
      <c r="F1060">
        <v>1</v>
      </c>
      <c r="G1060">
        <v>1</v>
      </c>
      <c r="H1060">
        <v>2</v>
      </c>
      <c r="I1060">
        <v>1</v>
      </c>
      <c r="J1060">
        <v>1</v>
      </c>
      <c r="L1060">
        <v>1</v>
      </c>
      <c r="M1060">
        <v>10</v>
      </c>
      <c r="N1060">
        <v>1</v>
      </c>
      <c r="O1060">
        <v>7</v>
      </c>
      <c r="P1060">
        <v>7</v>
      </c>
      <c r="Q1060">
        <v>5</v>
      </c>
      <c r="R1060">
        <v>7</v>
      </c>
      <c r="S1060">
        <v>6</v>
      </c>
      <c r="T1060">
        <v>7</v>
      </c>
      <c r="U1060">
        <v>6</v>
      </c>
      <c r="V1060">
        <v>7</v>
      </c>
      <c r="W1060">
        <v>7</v>
      </c>
      <c r="X1060">
        <v>7</v>
      </c>
      <c r="Y1060">
        <v>2019</v>
      </c>
      <c r="Z1060">
        <v>1</v>
      </c>
      <c r="AA1060">
        <v>9</v>
      </c>
      <c r="AE1060">
        <v>1</v>
      </c>
      <c r="AF1060">
        <v>1</v>
      </c>
      <c r="AG1060">
        <v>1</v>
      </c>
      <c r="AH1060">
        <v>1</v>
      </c>
      <c r="AI1060">
        <v>1</v>
      </c>
      <c r="AJ1060">
        <v>1</v>
      </c>
      <c r="AK1060">
        <v>1</v>
      </c>
      <c r="AM1060">
        <v>1</v>
      </c>
      <c r="AO1060">
        <v>3</v>
      </c>
      <c r="AQ1060">
        <v>1</v>
      </c>
      <c r="AR1060">
        <v>1</v>
      </c>
      <c r="AW1060">
        <v>1</v>
      </c>
      <c r="AZ1060">
        <v>1</v>
      </c>
      <c r="BB1060">
        <v>1</v>
      </c>
      <c r="BC1060">
        <v>1</v>
      </c>
      <c r="BE1060" t="s">
        <v>66</v>
      </c>
      <c r="BF1060">
        <f>VLOOKUP($C1060,'TIPI Scoring'!$C$1:$AB$1213,22,FALSE)</f>
        <v>4</v>
      </c>
      <c r="BG1060">
        <f>VLOOKUP($C1060,'TIPI Scoring'!$C$1:$AB$1213,23,FALSE)</f>
        <v>3.5</v>
      </c>
      <c r="BH1060">
        <f>VLOOKUP($C1060,'TIPI Scoring'!$C$1:$AB$1213,24,FALSE)</f>
        <v>3</v>
      </c>
      <c r="BI1060">
        <f>VLOOKUP($C1060,'TIPI Scoring'!$C$1:$AB$1213,25,FALSE)</f>
        <v>4</v>
      </c>
      <c r="BJ1060">
        <f>VLOOKUP($C1060,'TIPI Scoring'!$C$1:$AB$1213,26,FALSE)</f>
        <v>3.5</v>
      </c>
      <c r="BK1060" t="s">
        <v>1651</v>
      </c>
      <c r="BL1060" t="s">
        <v>1649</v>
      </c>
      <c r="BM1060" t="s">
        <v>1649</v>
      </c>
      <c r="BN1060" t="s">
        <v>1651</v>
      </c>
      <c r="BO1060" t="s">
        <v>1649</v>
      </c>
      <c r="BP1060">
        <v>1</v>
      </c>
    </row>
    <row r="1061" spans="1:68" x14ac:dyDescent="0.2">
      <c r="A1061">
        <v>1060</v>
      </c>
      <c r="B1061" s="2">
        <v>44099.660555555558</v>
      </c>
      <c r="C1061" t="s">
        <v>1318</v>
      </c>
      <c r="D1061">
        <v>47</v>
      </c>
      <c r="E1061">
        <v>50</v>
      </c>
      <c r="F1061">
        <v>1</v>
      </c>
      <c r="G1061">
        <v>1</v>
      </c>
      <c r="H1061">
        <v>3</v>
      </c>
      <c r="I1061">
        <v>1</v>
      </c>
      <c r="J1061">
        <v>1</v>
      </c>
      <c r="L1061">
        <v>1</v>
      </c>
      <c r="M1061">
        <v>13</v>
      </c>
      <c r="N1061">
        <v>2</v>
      </c>
      <c r="O1061">
        <v>4</v>
      </c>
      <c r="P1061">
        <v>3</v>
      </c>
      <c r="Q1061">
        <v>3</v>
      </c>
      <c r="R1061">
        <v>5</v>
      </c>
      <c r="S1061">
        <v>5</v>
      </c>
      <c r="T1061">
        <v>2</v>
      </c>
      <c r="U1061">
        <v>5</v>
      </c>
      <c r="V1061">
        <v>5</v>
      </c>
      <c r="W1061">
        <v>3</v>
      </c>
      <c r="X1061">
        <v>5</v>
      </c>
      <c r="Y1061">
        <v>2016</v>
      </c>
      <c r="Z1061">
        <v>1</v>
      </c>
      <c r="AA1061">
        <v>13</v>
      </c>
      <c r="AD1061" t="s">
        <v>1319</v>
      </c>
      <c r="AE1061">
        <v>2</v>
      </c>
      <c r="AF1061">
        <v>2</v>
      </c>
      <c r="AG1061">
        <v>2</v>
      </c>
      <c r="AH1061">
        <v>2</v>
      </c>
      <c r="AI1061">
        <v>1</v>
      </c>
      <c r="AM1061">
        <v>1</v>
      </c>
      <c r="AO1061">
        <v>5</v>
      </c>
      <c r="AT1061">
        <v>1</v>
      </c>
      <c r="AV1061">
        <v>1</v>
      </c>
      <c r="AX1061">
        <v>1</v>
      </c>
      <c r="BA1061">
        <v>1</v>
      </c>
      <c r="BE1061" t="s">
        <v>63</v>
      </c>
      <c r="BF1061">
        <f>VLOOKUP($C1061,'TIPI Scoring'!$C$1:$AB$1213,22,FALSE)</f>
        <v>5</v>
      </c>
      <c r="BG1061">
        <f>VLOOKUP($C1061,'TIPI Scoring'!$C$1:$AB$1213,23,FALSE)</f>
        <v>5</v>
      </c>
      <c r="BH1061">
        <f>VLOOKUP($C1061,'TIPI Scoring'!$C$1:$AB$1213,24,FALSE)</f>
        <v>3</v>
      </c>
      <c r="BI1061">
        <f>VLOOKUP($C1061,'TIPI Scoring'!$C$1:$AB$1213,25,FALSE)</f>
        <v>3</v>
      </c>
      <c r="BJ1061">
        <f>VLOOKUP($C1061,'TIPI Scoring'!$C$1:$AB$1213,26,FALSE)</f>
        <v>4</v>
      </c>
      <c r="BK1061" t="s">
        <v>1650</v>
      </c>
      <c r="BL1061" t="s">
        <v>1651</v>
      </c>
      <c r="BM1061" t="s">
        <v>1649</v>
      </c>
      <c r="BN1061" t="s">
        <v>1649</v>
      </c>
      <c r="BO1061" t="s">
        <v>1649</v>
      </c>
      <c r="BP1061">
        <v>1</v>
      </c>
    </row>
    <row r="1062" spans="1:68" x14ac:dyDescent="0.2">
      <c r="A1062">
        <v>1061</v>
      </c>
      <c r="B1062" s="2">
        <v>44099.660983796297</v>
      </c>
      <c r="C1062" t="s">
        <v>1320</v>
      </c>
      <c r="D1062">
        <v>28</v>
      </c>
      <c r="E1062">
        <v>30</v>
      </c>
      <c r="F1062">
        <v>1</v>
      </c>
      <c r="G1062">
        <v>1</v>
      </c>
      <c r="H1062">
        <v>2</v>
      </c>
      <c r="I1062">
        <v>2</v>
      </c>
      <c r="J1062">
        <v>1</v>
      </c>
      <c r="L1062">
        <v>1</v>
      </c>
      <c r="M1062">
        <v>2</v>
      </c>
      <c r="N1062">
        <v>2</v>
      </c>
      <c r="O1062">
        <v>2</v>
      </c>
      <c r="P1062">
        <v>3</v>
      </c>
      <c r="Q1062">
        <v>7</v>
      </c>
      <c r="R1062">
        <v>5</v>
      </c>
      <c r="S1062">
        <v>5</v>
      </c>
      <c r="T1062">
        <v>7</v>
      </c>
      <c r="U1062">
        <v>7</v>
      </c>
      <c r="V1062">
        <v>3</v>
      </c>
      <c r="W1062">
        <v>6</v>
      </c>
      <c r="X1062">
        <v>5</v>
      </c>
      <c r="Y1062">
        <v>2018</v>
      </c>
      <c r="Z1062">
        <v>1</v>
      </c>
      <c r="AA1062">
        <v>4</v>
      </c>
      <c r="AE1062">
        <v>2</v>
      </c>
      <c r="AF1062">
        <v>3</v>
      </c>
      <c r="AG1062">
        <v>2</v>
      </c>
      <c r="AH1062">
        <v>2</v>
      </c>
      <c r="AI1062">
        <v>1</v>
      </c>
      <c r="AJ1062">
        <v>1</v>
      </c>
      <c r="AM1062">
        <v>1</v>
      </c>
      <c r="AO1062">
        <v>2</v>
      </c>
      <c r="AT1062">
        <v>1</v>
      </c>
      <c r="AU1062">
        <v>1</v>
      </c>
      <c r="AX1062">
        <v>1</v>
      </c>
      <c r="BA1062">
        <v>1</v>
      </c>
      <c r="BC1062">
        <v>1</v>
      </c>
      <c r="BE1062" t="s">
        <v>58</v>
      </c>
      <c r="BF1062">
        <f>VLOOKUP($C1062,'TIPI Scoring'!$C$1:$AB$1213,22,FALSE)</f>
        <v>1.5</v>
      </c>
      <c r="BG1062">
        <f>VLOOKUP($C1062,'TIPI Scoring'!$C$1:$AB$1213,23,FALSE)</f>
        <v>6</v>
      </c>
      <c r="BH1062">
        <f>VLOOKUP($C1062,'TIPI Scoring'!$C$1:$AB$1213,24,FALSE)</f>
        <v>6</v>
      </c>
      <c r="BI1062">
        <f>VLOOKUP($C1062,'TIPI Scoring'!$C$1:$AB$1213,25,FALSE)</f>
        <v>4.5</v>
      </c>
      <c r="BJ1062">
        <f>VLOOKUP($C1062,'TIPI Scoring'!$C$1:$AB$1213,26,FALSE)</f>
        <v>4</v>
      </c>
      <c r="BK1062" t="s">
        <v>1649</v>
      </c>
      <c r="BL1062" t="s">
        <v>1650</v>
      </c>
      <c r="BM1062" t="s">
        <v>1650</v>
      </c>
      <c r="BN1062" t="s">
        <v>1651</v>
      </c>
      <c r="BO1062" t="s">
        <v>1649</v>
      </c>
      <c r="BP1062">
        <v>5</v>
      </c>
    </row>
    <row r="1063" spans="1:68" x14ac:dyDescent="0.2">
      <c r="A1063">
        <v>1062</v>
      </c>
      <c r="B1063" s="2">
        <v>44099.661377314813</v>
      </c>
      <c r="C1063" t="s">
        <v>1321</v>
      </c>
      <c r="D1063">
        <v>41</v>
      </c>
      <c r="E1063">
        <v>38</v>
      </c>
      <c r="F1063">
        <v>1</v>
      </c>
      <c r="G1063">
        <v>1</v>
      </c>
      <c r="H1063">
        <v>2</v>
      </c>
      <c r="I1063">
        <v>2</v>
      </c>
      <c r="J1063">
        <v>1</v>
      </c>
      <c r="L1063">
        <v>1</v>
      </c>
      <c r="M1063">
        <v>15</v>
      </c>
      <c r="N1063">
        <v>2</v>
      </c>
      <c r="O1063">
        <v>6</v>
      </c>
      <c r="P1063">
        <v>5</v>
      </c>
      <c r="Q1063">
        <v>7</v>
      </c>
      <c r="R1063">
        <v>5</v>
      </c>
      <c r="S1063">
        <v>6</v>
      </c>
      <c r="T1063">
        <v>7</v>
      </c>
      <c r="U1063">
        <v>6</v>
      </c>
      <c r="V1063">
        <v>6</v>
      </c>
      <c r="W1063">
        <v>6</v>
      </c>
      <c r="X1063">
        <v>7</v>
      </c>
      <c r="Y1063">
        <v>2010</v>
      </c>
      <c r="Z1063">
        <v>1</v>
      </c>
      <c r="AA1063">
        <v>1</v>
      </c>
      <c r="AE1063">
        <v>2</v>
      </c>
      <c r="AF1063">
        <v>2</v>
      </c>
      <c r="AG1063">
        <v>2</v>
      </c>
      <c r="AH1063">
        <v>2</v>
      </c>
      <c r="AJ1063">
        <v>1</v>
      </c>
      <c r="AO1063">
        <v>4</v>
      </c>
      <c r="AQ1063">
        <v>1</v>
      </c>
      <c r="AT1063">
        <v>1</v>
      </c>
      <c r="AU1063">
        <v>1</v>
      </c>
      <c r="BA1063">
        <v>1</v>
      </c>
      <c r="BE1063" t="s">
        <v>58</v>
      </c>
      <c r="BF1063">
        <f>VLOOKUP($C1063,'TIPI Scoring'!$C$1:$AB$1213,22,FALSE)</f>
        <v>3.5</v>
      </c>
      <c r="BG1063">
        <f>VLOOKUP($C1063,'TIPI Scoring'!$C$1:$AB$1213,23,FALSE)</f>
        <v>4.5</v>
      </c>
      <c r="BH1063">
        <f>VLOOKUP($C1063,'TIPI Scoring'!$C$1:$AB$1213,24,FALSE)</f>
        <v>4.5</v>
      </c>
      <c r="BI1063">
        <f>VLOOKUP($C1063,'TIPI Scoring'!$C$1:$AB$1213,25,FALSE)</f>
        <v>4.5</v>
      </c>
      <c r="BJ1063">
        <f>VLOOKUP($C1063,'TIPI Scoring'!$C$1:$AB$1213,26,FALSE)</f>
        <v>3.5</v>
      </c>
      <c r="BK1063" t="s">
        <v>1651</v>
      </c>
      <c r="BL1063" t="s">
        <v>1651</v>
      </c>
      <c r="BM1063" t="s">
        <v>1651</v>
      </c>
      <c r="BN1063" t="s">
        <v>1651</v>
      </c>
      <c r="BO1063" t="s">
        <v>1649</v>
      </c>
      <c r="BP1063">
        <v>1</v>
      </c>
    </row>
    <row r="1064" spans="1:68" x14ac:dyDescent="0.2">
      <c r="A1064">
        <v>1063</v>
      </c>
      <c r="B1064" s="2">
        <v>44099.662928240738</v>
      </c>
      <c r="C1064" t="s">
        <v>1322</v>
      </c>
      <c r="D1064">
        <v>54</v>
      </c>
      <c r="E1064">
        <v>32</v>
      </c>
      <c r="F1064">
        <v>1</v>
      </c>
      <c r="G1064">
        <v>1</v>
      </c>
      <c r="H1064">
        <v>4</v>
      </c>
      <c r="I1064">
        <v>1</v>
      </c>
      <c r="J1064">
        <v>1</v>
      </c>
      <c r="L1064">
        <v>1</v>
      </c>
      <c r="M1064">
        <v>24</v>
      </c>
      <c r="N1064">
        <v>2</v>
      </c>
      <c r="O1064">
        <v>2</v>
      </c>
      <c r="P1064">
        <v>6</v>
      </c>
      <c r="Q1064">
        <v>6</v>
      </c>
      <c r="R1064">
        <v>5</v>
      </c>
      <c r="S1064">
        <v>6</v>
      </c>
      <c r="T1064">
        <v>7</v>
      </c>
      <c r="U1064">
        <v>4</v>
      </c>
      <c r="V1064">
        <v>5</v>
      </c>
      <c r="W1064">
        <v>6</v>
      </c>
      <c r="X1064">
        <v>3</v>
      </c>
      <c r="Y1064">
        <v>2016</v>
      </c>
      <c r="Z1064">
        <v>3</v>
      </c>
      <c r="AA1064">
        <v>13</v>
      </c>
      <c r="AD1064" t="s">
        <v>1323</v>
      </c>
      <c r="AE1064">
        <v>2</v>
      </c>
      <c r="AF1064">
        <v>3</v>
      </c>
      <c r="AG1064">
        <v>2</v>
      </c>
      <c r="AH1064">
        <v>2</v>
      </c>
      <c r="AJ1064">
        <v>1</v>
      </c>
      <c r="AK1064">
        <v>1</v>
      </c>
      <c r="AM1064">
        <v>1</v>
      </c>
      <c r="AO1064">
        <v>3</v>
      </c>
      <c r="AP1064">
        <v>1</v>
      </c>
      <c r="AV1064">
        <v>1</v>
      </c>
      <c r="AX1064">
        <v>1</v>
      </c>
      <c r="BD1064">
        <v>1</v>
      </c>
      <c r="BE1064" t="s">
        <v>58</v>
      </c>
      <c r="BF1064">
        <f>VLOOKUP($C1064,'TIPI Scoring'!$C$1:$AB$1213,22,FALSE)</f>
        <v>1.5</v>
      </c>
      <c r="BG1064">
        <f>VLOOKUP($C1064,'TIPI Scoring'!$C$1:$AB$1213,23,FALSE)</f>
        <v>3</v>
      </c>
      <c r="BH1064">
        <f>VLOOKUP($C1064,'TIPI Scoring'!$C$1:$AB$1213,24,FALSE)</f>
        <v>4.5</v>
      </c>
      <c r="BI1064">
        <f>VLOOKUP($C1064,'TIPI Scoring'!$C$1:$AB$1213,25,FALSE)</f>
        <v>4.5</v>
      </c>
      <c r="BJ1064">
        <f>VLOOKUP($C1064,'TIPI Scoring'!$C$1:$AB$1213,26,FALSE)</f>
        <v>5.5</v>
      </c>
      <c r="BK1064" t="s">
        <v>1649</v>
      </c>
      <c r="BL1064" t="s">
        <v>1649</v>
      </c>
      <c r="BM1064" t="s">
        <v>1651</v>
      </c>
      <c r="BN1064" t="s">
        <v>1651</v>
      </c>
      <c r="BO1064" t="s">
        <v>1650</v>
      </c>
      <c r="BP1064">
        <v>3</v>
      </c>
    </row>
    <row r="1065" spans="1:68" x14ac:dyDescent="0.2">
      <c r="A1065">
        <v>1064</v>
      </c>
      <c r="B1065" s="2">
        <v>44099.663240740738</v>
      </c>
      <c r="C1065" t="s">
        <v>1324</v>
      </c>
      <c r="D1065">
        <v>44</v>
      </c>
      <c r="E1065">
        <v>44</v>
      </c>
      <c r="F1065">
        <v>2</v>
      </c>
      <c r="G1065">
        <v>1</v>
      </c>
      <c r="H1065">
        <v>2</v>
      </c>
      <c r="I1065">
        <v>2</v>
      </c>
      <c r="J1065">
        <v>1</v>
      </c>
      <c r="L1065">
        <v>2</v>
      </c>
      <c r="M1065">
        <v>5</v>
      </c>
      <c r="N1065">
        <v>2</v>
      </c>
      <c r="O1065">
        <v>5</v>
      </c>
      <c r="P1065">
        <v>6</v>
      </c>
      <c r="Q1065">
        <v>6</v>
      </c>
      <c r="R1065">
        <v>2</v>
      </c>
      <c r="S1065">
        <v>6</v>
      </c>
      <c r="T1065">
        <v>4</v>
      </c>
      <c r="U1065">
        <v>5</v>
      </c>
      <c r="V1065">
        <v>1</v>
      </c>
      <c r="W1065">
        <v>5</v>
      </c>
      <c r="X1065">
        <v>5</v>
      </c>
      <c r="Y1065">
        <v>2016</v>
      </c>
      <c r="Z1065">
        <v>2</v>
      </c>
      <c r="AA1065">
        <v>10</v>
      </c>
      <c r="AE1065">
        <v>2</v>
      </c>
      <c r="AF1065">
        <v>3</v>
      </c>
      <c r="AG1065">
        <v>2</v>
      </c>
      <c r="AH1065">
        <v>2</v>
      </c>
      <c r="AJ1065">
        <v>1</v>
      </c>
      <c r="AK1065">
        <v>1</v>
      </c>
      <c r="AO1065">
        <v>6</v>
      </c>
      <c r="AP1065">
        <v>1</v>
      </c>
      <c r="AV1065">
        <v>1</v>
      </c>
      <c r="AX1065">
        <v>1</v>
      </c>
      <c r="BA1065">
        <v>1</v>
      </c>
      <c r="BE1065" t="s">
        <v>66</v>
      </c>
      <c r="BF1065">
        <f>VLOOKUP($C1065,'TIPI Scoring'!$C$1:$AB$1213,22,FALSE)</f>
        <v>4.5</v>
      </c>
      <c r="BG1065">
        <f>VLOOKUP($C1065,'TIPI Scoring'!$C$1:$AB$1213,23,FALSE)</f>
        <v>3.5</v>
      </c>
      <c r="BH1065">
        <f>VLOOKUP($C1065,'TIPI Scoring'!$C$1:$AB$1213,24,FALSE)</f>
        <v>6.5</v>
      </c>
      <c r="BI1065">
        <f>VLOOKUP($C1065,'TIPI Scoring'!$C$1:$AB$1213,25,FALSE)</f>
        <v>5.5</v>
      </c>
      <c r="BJ1065">
        <f>VLOOKUP($C1065,'TIPI Scoring'!$C$1:$AB$1213,26,FALSE)</f>
        <v>4.5</v>
      </c>
      <c r="BK1065" t="s">
        <v>1650</v>
      </c>
      <c r="BL1065" t="s">
        <v>1649</v>
      </c>
      <c r="BM1065" t="s">
        <v>1650</v>
      </c>
      <c r="BN1065" t="s">
        <v>1650</v>
      </c>
      <c r="BO1065" t="s">
        <v>1651</v>
      </c>
      <c r="BP1065">
        <v>3</v>
      </c>
    </row>
    <row r="1066" spans="1:68" x14ac:dyDescent="0.2">
      <c r="A1066">
        <v>1065</v>
      </c>
      <c r="B1066" s="2">
        <v>44099.663495370369</v>
      </c>
      <c r="C1066" t="s">
        <v>1325</v>
      </c>
      <c r="D1066">
        <v>60</v>
      </c>
      <c r="E1066">
        <v>22</v>
      </c>
      <c r="F1066">
        <v>1</v>
      </c>
      <c r="G1066">
        <v>1</v>
      </c>
      <c r="H1066">
        <v>2</v>
      </c>
      <c r="I1066">
        <v>0</v>
      </c>
      <c r="J1066">
        <v>1</v>
      </c>
      <c r="L1066">
        <v>2</v>
      </c>
      <c r="M1066">
        <v>12</v>
      </c>
      <c r="N1066">
        <v>2</v>
      </c>
      <c r="O1066">
        <v>7</v>
      </c>
      <c r="P1066">
        <v>1</v>
      </c>
      <c r="Q1066">
        <v>6</v>
      </c>
      <c r="R1066">
        <v>3</v>
      </c>
      <c r="S1066">
        <v>7</v>
      </c>
      <c r="T1066">
        <v>4</v>
      </c>
      <c r="U1066">
        <v>7</v>
      </c>
      <c r="V1066">
        <v>1</v>
      </c>
      <c r="W1066">
        <v>4</v>
      </c>
      <c r="X1066">
        <v>1</v>
      </c>
      <c r="Y1066">
        <v>2008</v>
      </c>
      <c r="Z1066">
        <v>2</v>
      </c>
      <c r="AA1066">
        <v>3</v>
      </c>
      <c r="AE1066">
        <v>2</v>
      </c>
      <c r="AF1066">
        <v>2</v>
      </c>
      <c r="AG1066">
        <v>2</v>
      </c>
      <c r="AH1066">
        <v>2</v>
      </c>
      <c r="AN1066">
        <v>1</v>
      </c>
      <c r="AO1066">
        <v>3</v>
      </c>
      <c r="AY1066">
        <v>1</v>
      </c>
      <c r="BD1066">
        <v>1</v>
      </c>
      <c r="BE1066" t="s">
        <v>63</v>
      </c>
      <c r="BF1066">
        <f>VLOOKUP($C1066,'TIPI Scoring'!$C$1:$AB$1213,22,FALSE)</f>
        <v>5.5</v>
      </c>
      <c r="BG1066">
        <f>VLOOKUP($C1066,'TIPI Scoring'!$C$1:$AB$1213,23,FALSE)</f>
        <v>7</v>
      </c>
      <c r="BH1066">
        <f>VLOOKUP($C1066,'TIPI Scoring'!$C$1:$AB$1213,24,FALSE)</f>
        <v>6.5</v>
      </c>
      <c r="BI1066">
        <f>VLOOKUP($C1066,'TIPI Scoring'!$C$1:$AB$1213,25,FALSE)</f>
        <v>4.5</v>
      </c>
      <c r="BJ1066">
        <f>VLOOKUP($C1066,'TIPI Scoring'!$C$1:$AB$1213,26,FALSE)</f>
        <v>7</v>
      </c>
      <c r="BK1066" t="s">
        <v>1650</v>
      </c>
      <c r="BL1066" t="s">
        <v>1648</v>
      </c>
      <c r="BM1066" t="s">
        <v>1650</v>
      </c>
      <c r="BN1066" t="s">
        <v>1651</v>
      </c>
      <c r="BO1066" t="s">
        <v>1648</v>
      </c>
      <c r="BP1066">
        <v>4</v>
      </c>
    </row>
    <row r="1067" spans="1:68" x14ac:dyDescent="0.2">
      <c r="A1067">
        <v>1066</v>
      </c>
      <c r="B1067" s="2">
        <v>44099.664571759262</v>
      </c>
      <c r="C1067" t="s">
        <v>1326</v>
      </c>
      <c r="D1067">
        <v>42</v>
      </c>
      <c r="E1067">
        <v>38</v>
      </c>
      <c r="F1067">
        <v>1</v>
      </c>
      <c r="G1067">
        <v>1</v>
      </c>
      <c r="H1067">
        <v>2</v>
      </c>
      <c r="I1067">
        <v>2</v>
      </c>
      <c r="J1067">
        <v>1</v>
      </c>
      <c r="L1067">
        <v>1</v>
      </c>
      <c r="M1067">
        <v>8</v>
      </c>
      <c r="N1067">
        <v>2</v>
      </c>
      <c r="O1067">
        <v>4</v>
      </c>
      <c r="P1067">
        <v>5</v>
      </c>
      <c r="Q1067">
        <v>7</v>
      </c>
      <c r="R1067">
        <v>4</v>
      </c>
      <c r="S1067">
        <v>7</v>
      </c>
      <c r="T1067">
        <v>3</v>
      </c>
      <c r="U1067">
        <v>6</v>
      </c>
      <c r="V1067">
        <v>3</v>
      </c>
      <c r="W1067">
        <v>3</v>
      </c>
      <c r="X1067">
        <v>2</v>
      </c>
      <c r="Y1067">
        <v>2018</v>
      </c>
      <c r="Z1067">
        <v>1</v>
      </c>
      <c r="AA1067">
        <v>1</v>
      </c>
      <c r="AE1067">
        <v>1</v>
      </c>
      <c r="AF1067">
        <v>3</v>
      </c>
      <c r="AG1067">
        <v>1</v>
      </c>
      <c r="AH1067">
        <v>1</v>
      </c>
      <c r="AI1067">
        <v>1</v>
      </c>
      <c r="AM1067">
        <v>1</v>
      </c>
      <c r="AO1067">
        <v>3</v>
      </c>
      <c r="AQ1067">
        <v>1</v>
      </c>
      <c r="AS1067">
        <v>1</v>
      </c>
      <c r="BA1067">
        <v>1</v>
      </c>
      <c r="BB1067">
        <v>1</v>
      </c>
      <c r="BE1067" t="s">
        <v>58</v>
      </c>
      <c r="BF1067">
        <f>VLOOKUP($C1067,'TIPI Scoring'!$C$1:$AB$1213,22,FALSE)</f>
        <v>4.5</v>
      </c>
      <c r="BG1067">
        <f>VLOOKUP($C1067,'TIPI Scoring'!$C$1:$AB$1213,23,FALSE)</f>
        <v>4.5</v>
      </c>
      <c r="BH1067">
        <f>VLOOKUP($C1067,'TIPI Scoring'!$C$1:$AB$1213,24,FALSE)</f>
        <v>6</v>
      </c>
      <c r="BI1067">
        <f>VLOOKUP($C1067,'TIPI Scoring'!$C$1:$AB$1213,25,FALSE)</f>
        <v>3.5</v>
      </c>
      <c r="BJ1067">
        <f>VLOOKUP($C1067,'TIPI Scoring'!$C$1:$AB$1213,26,FALSE)</f>
        <v>6.5</v>
      </c>
      <c r="BK1067" t="s">
        <v>1650</v>
      </c>
      <c r="BL1067" t="s">
        <v>1651</v>
      </c>
      <c r="BM1067" t="s">
        <v>1650</v>
      </c>
      <c r="BN1067" t="s">
        <v>1651</v>
      </c>
      <c r="BO1067" t="s">
        <v>1648</v>
      </c>
      <c r="BP1067">
        <v>6</v>
      </c>
    </row>
    <row r="1068" spans="1:68" x14ac:dyDescent="0.2">
      <c r="A1068">
        <v>1067</v>
      </c>
      <c r="B1068" s="2">
        <v>44099.664652777778</v>
      </c>
      <c r="C1068" t="s">
        <v>1327</v>
      </c>
      <c r="D1068">
        <v>55</v>
      </c>
      <c r="E1068">
        <v>3</v>
      </c>
      <c r="F1068">
        <v>1</v>
      </c>
      <c r="G1068">
        <v>1</v>
      </c>
      <c r="H1068">
        <v>2</v>
      </c>
      <c r="I1068">
        <v>0</v>
      </c>
      <c r="J1068">
        <v>1</v>
      </c>
      <c r="L1068">
        <v>2</v>
      </c>
      <c r="M1068">
        <v>0</v>
      </c>
      <c r="N1068">
        <v>2</v>
      </c>
      <c r="O1068">
        <v>5</v>
      </c>
      <c r="P1068">
        <v>3</v>
      </c>
      <c r="Q1068">
        <v>7</v>
      </c>
      <c r="R1068">
        <v>3</v>
      </c>
      <c r="S1068">
        <v>7</v>
      </c>
      <c r="T1068">
        <v>3</v>
      </c>
      <c r="U1068">
        <v>7</v>
      </c>
      <c r="V1068">
        <v>3</v>
      </c>
      <c r="W1068">
        <v>5</v>
      </c>
      <c r="X1068">
        <v>5</v>
      </c>
      <c r="Y1068">
        <v>2017</v>
      </c>
      <c r="Z1068">
        <v>2</v>
      </c>
      <c r="AA1068">
        <v>10</v>
      </c>
      <c r="AE1068">
        <v>2</v>
      </c>
      <c r="AF1068">
        <v>1</v>
      </c>
      <c r="AG1068">
        <v>2</v>
      </c>
      <c r="AH1068">
        <v>2</v>
      </c>
      <c r="AJ1068">
        <v>1</v>
      </c>
      <c r="AM1068">
        <v>1</v>
      </c>
      <c r="AO1068">
        <v>4</v>
      </c>
      <c r="AP1068">
        <v>1</v>
      </c>
      <c r="AV1068">
        <v>1</v>
      </c>
      <c r="AX1068">
        <v>1</v>
      </c>
      <c r="BA1068">
        <v>1</v>
      </c>
      <c r="BE1068" t="s">
        <v>66</v>
      </c>
      <c r="BF1068">
        <f>VLOOKUP($C1068,'TIPI Scoring'!$C$1:$AB$1213,22,FALSE)</f>
        <v>5</v>
      </c>
      <c r="BG1068">
        <f>VLOOKUP($C1068,'TIPI Scoring'!$C$1:$AB$1213,23,FALSE)</f>
        <v>6</v>
      </c>
      <c r="BH1068">
        <f>VLOOKUP($C1068,'TIPI Scoring'!$C$1:$AB$1213,24,FALSE)</f>
        <v>6</v>
      </c>
      <c r="BI1068">
        <f>VLOOKUP($C1068,'TIPI Scoring'!$C$1:$AB$1213,25,FALSE)</f>
        <v>5</v>
      </c>
      <c r="BJ1068">
        <f>VLOOKUP($C1068,'TIPI Scoring'!$C$1:$AB$1213,26,FALSE)</f>
        <v>5</v>
      </c>
      <c r="BK1068" t="s">
        <v>1650</v>
      </c>
      <c r="BL1068" t="s">
        <v>1650</v>
      </c>
      <c r="BM1068" t="s">
        <v>1650</v>
      </c>
      <c r="BN1068" t="s">
        <v>1650</v>
      </c>
      <c r="BO1068" t="s">
        <v>1651</v>
      </c>
      <c r="BP1068">
        <v>6</v>
      </c>
    </row>
    <row r="1069" spans="1:68" x14ac:dyDescent="0.2">
      <c r="A1069">
        <v>1068</v>
      </c>
      <c r="B1069" s="2">
        <v>44099.665451388886</v>
      </c>
      <c r="C1069" t="s">
        <v>1328</v>
      </c>
      <c r="D1069">
        <v>40</v>
      </c>
      <c r="E1069">
        <v>12</v>
      </c>
      <c r="F1069">
        <v>2</v>
      </c>
      <c r="G1069">
        <v>1</v>
      </c>
      <c r="H1069">
        <v>2</v>
      </c>
      <c r="I1069">
        <v>2</v>
      </c>
      <c r="J1069">
        <v>1</v>
      </c>
      <c r="L1069">
        <v>1</v>
      </c>
      <c r="M1069">
        <v>18</v>
      </c>
      <c r="N1069">
        <v>2</v>
      </c>
      <c r="O1069">
        <v>5</v>
      </c>
      <c r="P1069">
        <v>2</v>
      </c>
      <c r="Q1069">
        <v>7</v>
      </c>
      <c r="R1069">
        <v>3</v>
      </c>
      <c r="S1069">
        <v>4</v>
      </c>
      <c r="T1069">
        <v>3</v>
      </c>
      <c r="U1069">
        <v>6</v>
      </c>
      <c r="V1069">
        <v>2</v>
      </c>
      <c r="W1069">
        <v>5</v>
      </c>
      <c r="X1069">
        <v>3</v>
      </c>
      <c r="Y1069">
        <v>2002</v>
      </c>
      <c r="Z1069">
        <v>1</v>
      </c>
      <c r="AA1069">
        <v>13</v>
      </c>
      <c r="AD1069" t="s">
        <v>80</v>
      </c>
      <c r="AE1069">
        <v>2</v>
      </c>
      <c r="AF1069">
        <v>1</v>
      </c>
      <c r="AG1069">
        <v>2</v>
      </c>
      <c r="AH1069">
        <v>2</v>
      </c>
      <c r="AJ1069">
        <v>1</v>
      </c>
      <c r="AM1069">
        <v>1</v>
      </c>
      <c r="AO1069">
        <v>3</v>
      </c>
      <c r="AP1069">
        <v>1</v>
      </c>
      <c r="AW1069">
        <v>1</v>
      </c>
      <c r="AX1069">
        <v>1</v>
      </c>
      <c r="BD1069">
        <v>1</v>
      </c>
      <c r="BE1069" t="s">
        <v>66</v>
      </c>
      <c r="BF1069">
        <f>VLOOKUP($C1069,'TIPI Scoring'!$C$1:$AB$1213,22,FALSE)</f>
        <v>5</v>
      </c>
      <c r="BG1069">
        <f>VLOOKUP($C1069,'TIPI Scoring'!$C$1:$AB$1213,23,FALSE)</f>
        <v>6</v>
      </c>
      <c r="BH1069">
        <f>VLOOKUP($C1069,'TIPI Scoring'!$C$1:$AB$1213,24,FALSE)</f>
        <v>6.5</v>
      </c>
      <c r="BI1069">
        <f>VLOOKUP($C1069,'TIPI Scoring'!$C$1:$AB$1213,25,FALSE)</f>
        <v>5</v>
      </c>
      <c r="BJ1069">
        <f>VLOOKUP($C1069,'TIPI Scoring'!$C$1:$AB$1213,26,FALSE)</f>
        <v>4.5</v>
      </c>
      <c r="BK1069" t="s">
        <v>1650</v>
      </c>
      <c r="BL1069" t="s">
        <v>1650</v>
      </c>
      <c r="BM1069" t="s">
        <v>1650</v>
      </c>
      <c r="BN1069" t="s">
        <v>1650</v>
      </c>
      <c r="BO1069" t="s">
        <v>1651</v>
      </c>
      <c r="BP1069">
        <v>6</v>
      </c>
    </row>
    <row r="1070" spans="1:68" x14ac:dyDescent="0.2">
      <c r="A1070">
        <v>1069</v>
      </c>
      <c r="B1070" s="2">
        <v>44099.665879629632</v>
      </c>
      <c r="C1070" t="s">
        <v>1329</v>
      </c>
      <c r="D1070">
        <v>39</v>
      </c>
      <c r="E1070">
        <v>25</v>
      </c>
      <c r="F1070">
        <v>2</v>
      </c>
      <c r="G1070">
        <v>1</v>
      </c>
      <c r="H1070">
        <v>2</v>
      </c>
      <c r="I1070">
        <v>1</v>
      </c>
      <c r="J1070">
        <v>1</v>
      </c>
      <c r="L1070">
        <v>2</v>
      </c>
      <c r="M1070">
        <v>9</v>
      </c>
      <c r="N1070">
        <v>2</v>
      </c>
      <c r="O1070">
        <v>3</v>
      </c>
      <c r="P1070">
        <v>2</v>
      </c>
      <c r="Q1070">
        <v>5</v>
      </c>
      <c r="R1070">
        <v>5</v>
      </c>
      <c r="S1070">
        <v>4</v>
      </c>
      <c r="T1070">
        <v>6</v>
      </c>
      <c r="U1070">
        <v>6</v>
      </c>
      <c r="V1070">
        <v>5</v>
      </c>
      <c r="W1070">
        <v>6</v>
      </c>
      <c r="X1070">
        <v>3</v>
      </c>
      <c r="Y1070">
        <v>2013</v>
      </c>
      <c r="Z1070">
        <v>3</v>
      </c>
      <c r="AA1070">
        <v>11</v>
      </c>
      <c r="AB1070" t="s">
        <v>1330</v>
      </c>
      <c r="AE1070">
        <v>2</v>
      </c>
      <c r="AF1070">
        <v>3</v>
      </c>
      <c r="AG1070">
        <v>2</v>
      </c>
      <c r="AH1070">
        <v>2</v>
      </c>
      <c r="AI1070">
        <v>1</v>
      </c>
      <c r="AM1070">
        <v>1</v>
      </c>
      <c r="AO1070">
        <v>2</v>
      </c>
      <c r="AP1070">
        <v>1</v>
      </c>
      <c r="AT1070">
        <v>1</v>
      </c>
      <c r="AV1070">
        <v>1</v>
      </c>
      <c r="BA1070">
        <v>1</v>
      </c>
      <c r="BC1070">
        <v>1</v>
      </c>
      <c r="BE1070" t="s">
        <v>63</v>
      </c>
      <c r="BF1070">
        <f>VLOOKUP($C1070,'TIPI Scoring'!$C$1:$AB$1213,22,FALSE)</f>
        <v>2.5</v>
      </c>
      <c r="BG1070">
        <f>VLOOKUP($C1070,'TIPI Scoring'!$C$1:$AB$1213,23,FALSE)</f>
        <v>6</v>
      </c>
      <c r="BH1070">
        <f>VLOOKUP($C1070,'TIPI Scoring'!$C$1:$AB$1213,24,FALSE)</f>
        <v>4</v>
      </c>
      <c r="BI1070">
        <f>VLOOKUP($C1070,'TIPI Scoring'!$C$1:$AB$1213,25,FALSE)</f>
        <v>4.5</v>
      </c>
      <c r="BJ1070">
        <f>VLOOKUP($C1070,'TIPI Scoring'!$C$1:$AB$1213,26,FALSE)</f>
        <v>4.5</v>
      </c>
      <c r="BK1070" t="s">
        <v>1649</v>
      </c>
      <c r="BL1070" t="s">
        <v>1650</v>
      </c>
      <c r="BM1070" t="s">
        <v>1649</v>
      </c>
      <c r="BN1070" t="s">
        <v>1651</v>
      </c>
      <c r="BO1070" t="s">
        <v>1651</v>
      </c>
      <c r="BP1070">
        <v>5</v>
      </c>
    </row>
    <row r="1071" spans="1:68" x14ac:dyDescent="0.2">
      <c r="A1071">
        <v>1070</v>
      </c>
      <c r="B1071" s="2">
        <v>44099.665995370371</v>
      </c>
      <c r="C1071" t="s">
        <v>1331</v>
      </c>
      <c r="D1071">
        <v>36</v>
      </c>
      <c r="E1071">
        <v>32</v>
      </c>
      <c r="F1071">
        <v>1</v>
      </c>
      <c r="G1071">
        <v>1</v>
      </c>
      <c r="H1071">
        <v>2</v>
      </c>
      <c r="I1071">
        <v>2</v>
      </c>
      <c r="J1071">
        <v>1</v>
      </c>
      <c r="L1071">
        <v>1</v>
      </c>
      <c r="M1071">
        <v>10</v>
      </c>
      <c r="N1071">
        <v>1</v>
      </c>
      <c r="O1071">
        <v>4</v>
      </c>
      <c r="P1071">
        <v>2</v>
      </c>
      <c r="Q1071">
        <v>5</v>
      </c>
      <c r="R1071">
        <v>5</v>
      </c>
      <c r="S1071">
        <v>6</v>
      </c>
      <c r="T1071">
        <v>5</v>
      </c>
      <c r="U1071">
        <v>5</v>
      </c>
      <c r="V1071">
        <v>2</v>
      </c>
      <c r="W1071">
        <v>5</v>
      </c>
      <c r="X1071">
        <v>2</v>
      </c>
      <c r="Y1071">
        <v>2010</v>
      </c>
      <c r="Z1071">
        <v>1</v>
      </c>
      <c r="AA1071">
        <v>1</v>
      </c>
      <c r="AE1071">
        <v>1</v>
      </c>
      <c r="AF1071">
        <v>1</v>
      </c>
      <c r="AG1071">
        <v>1</v>
      </c>
      <c r="AH1071">
        <v>1</v>
      </c>
      <c r="AJ1071">
        <v>1</v>
      </c>
      <c r="AO1071">
        <v>4</v>
      </c>
      <c r="AT1071">
        <v>1</v>
      </c>
      <c r="AV1071">
        <v>1</v>
      </c>
      <c r="AX1071">
        <v>1</v>
      </c>
      <c r="AZ1071">
        <v>1</v>
      </c>
      <c r="BE1071" t="s">
        <v>58</v>
      </c>
      <c r="BF1071">
        <f>VLOOKUP($C1071,'TIPI Scoring'!$C$1:$AB$1213,22,FALSE)</f>
        <v>3.5</v>
      </c>
      <c r="BG1071">
        <f>VLOOKUP($C1071,'TIPI Scoring'!$C$1:$AB$1213,23,FALSE)</f>
        <v>5.5</v>
      </c>
      <c r="BH1071">
        <f>VLOOKUP($C1071,'TIPI Scoring'!$C$1:$AB$1213,24,FALSE)</f>
        <v>5.5</v>
      </c>
      <c r="BI1071">
        <f>VLOOKUP($C1071,'TIPI Scoring'!$C$1:$AB$1213,25,FALSE)</f>
        <v>4</v>
      </c>
      <c r="BJ1071">
        <f>VLOOKUP($C1071,'TIPI Scoring'!$C$1:$AB$1213,26,FALSE)</f>
        <v>6</v>
      </c>
      <c r="BK1071" t="s">
        <v>1651</v>
      </c>
      <c r="BL1071" t="s">
        <v>1650</v>
      </c>
      <c r="BM1071" t="s">
        <v>1650</v>
      </c>
      <c r="BN1071" t="s">
        <v>1651</v>
      </c>
      <c r="BO1071" t="s">
        <v>1650</v>
      </c>
      <c r="BP1071">
        <v>6</v>
      </c>
    </row>
    <row r="1072" spans="1:68" x14ac:dyDescent="0.2">
      <c r="A1072">
        <v>1071</v>
      </c>
      <c r="B1072" s="2">
        <v>44099.666932870372</v>
      </c>
      <c r="C1072" t="s">
        <v>1332</v>
      </c>
      <c r="D1072">
        <v>71</v>
      </c>
      <c r="E1072">
        <v>35</v>
      </c>
      <c r="F1072">
        <v>2</v>
      </c>
      <c r="G1072">
        <v>1</v>
      </c>
      <c r="H1072">
        <v>3</v>
      </c>
      <c r="I1072">
        <v>0</v>
      </c>
      <c r="J1072">
        <v>4</v>
      </c>
      <c r="L1072">
        <v>1</v>
      </c>
      <c r="M1072">
        <v>44</v>
      </c>
      <c r="N1072">
        <v>2</v>
      </c>
      <c r="O1072">
        <v>1</v>
      </c>
      <c r="P1072">
        <v>1</v>
      </c>
      <c r="Q1072">
        <v>6</v>
      </c>
      <c r="R1072">
        <v>1</v>
      </c>
      <c r="S1072">
        <v>1</v>
      </c>
      <c r="T1072">
        <v>6</v>
      </c>
      <c r="U1072">
        <v>5</v>
      </c>
      <c r="V1072">
        <v>1</v>
      </c>
      <c r="W1072">
        <v>6</v>
      </c>
      <c r="X1072">
        <v>4</v>
      </c>
      <c r="Y1072">
        <v>1977</v>
      </c>
      <c r="Z1072">
        <v>4</v>
      </c>
      <c r="AA1072">
        <v>3</v>
      </c>
      <c r="AE1072">
        <v>2</v>
      </c>
      <c r="AF1072">
        <v>2</v>
      </c>
      <c r="AG1072">
        <v>2</v>
      </c>
      <c r="AH1072">
        <v>2</v>
      </c>
      <c r="AN1072">
        <v>1</v>
      </c>
      <c r="AO1072">
        <v>2</v>
      </c>
      <c r="AP1072">
        <v>1</v>
      </c>
      <c r="AV1072">
        <v>1</v>
      </c>
      <c r="AX1072">
        <v>1</v>
      </c>
      <c r="BD1072">
        <v>1</v>
      </c>
      <c r="BE1072" t="s">
        <v>63</v>
      </c>
      <c r="BF1072">
        <f>VLOOKUP($C1072,'TIPI Scoring'!$C$1:$AB$1213,22,FALSE)</f>
        <v>1.5</v>
      </c>
      <c r="BG1072">
        <f>VLOOKUP($C1072,'TIPI Scoring'!$C$1:$AB$1213,23,FALSE)</f>
        <v>6</v>
      </c>
      <c r="BH1072">
        <f>VLOOKUP($C1072,'TIPI Scoring'!$C$1:$AB$1213,24,FALSE)</f>
        <v>6.5</v>
      </c>
      <c r="BI1072">
        <f>VLOOKUP($C1072,'TIPI Scoring'!$C$1:$AB$1213,25,FALSE)</f>
        <v>6.5</v>
      </c>
      <c r="BJ1072">
        <f>VLOOKUP($C1072,'TIPI Scoring'!$C$1:$AB$1213,26,FALSE)</f>
        <v>2.5</v>
      </c>
      <c r="BK1072" t="s">
        <v>1649</v>
      </c>
      <c r="BL1072" t="s">
        <v>1650</v>
      </c>
      <c r="BM1072" t="s">
        <v>1650</v>
      </c>
      <c r="BN1072" t="s">
        <v>1648</v>
      </c>
      <c r="BO1072" t="s">
        <v>1649</v>
      </c>
      <c r="BP1072">
        <v>2</v>
      </c>
    </row>
    <row r="1073" spans="1:68" x14ac:dyDescent="0.2">
      <c r="A1073">
        <v>1072</v>
      </c>
      <c r="B1073" s="2">
        <v>44099.669432870367</v>
      </c>
      <c r="C1073" t="s">
        <v>1333</v>
      </c>
      <c r="D1073">
        <v>52</v>
      </c>
      <c r="E1073">
        <v>6</v>
      </c>
      <c r="F1073">
        <v>1</v>
      </c>
      <c r="G1073">
        <v>1</v>
      </c>
      <c r="H1073">
        <v>2</v>
      </c>
      <c r="I1073">
        <v>1</v>
      </c>
      <c r="J1073">
        <v>1</v>
      </c>
      <c r="L1073">
        <v>1</v>
      </c>
      <c r="M1073">
        <v>10</v>
      </c>
      <c r="N1073">
        <v>1</v>
      </c>
      <c r="O1073">
        <v>5</v>
      </c>
      <c r="P1073">
        <v>1</v>
      </c>
      <c r="Q1073">
        <v>7</v>
      </c>
      <c r="R1073">
        <v>1</v>
      </c>
      <c r="S1073">
        <v>6</v>
      </c>
      <c r="T1073">
        <v>7</v>
      </c>
      <c r="U1073">
        <v>6</v>
      </c>
      <c r="V1073">
        <v>2</v>
      </c>
      <c r="W1073">
        <v>7</v>
      </c>
      <c r="X1073">
        <v>1</v>
      </c>
      <c r="Y1073">
        <v>2010</v>
      </c>
      <c r="Z1073">
        <v>1</v>
      </c>
      <c r="AA1073">
        <v>9</v>
      </c>
      <c r="AE1073">
        <v>2</v>
      </c>
      <c r="AF1073">
        <v>2</v>
      </c>
      <c r="AG1073">
        <v>1</v>
      </c>
      <c r="AH1073">
        <v>2</v>
      </c>
      <c r="AM1073">
        <v>1</v>
      </c>
      <c r="AO1073">
        <v>4</v>
      </c>
      <c r="AU1073">
        <v>1</v>
      </c>
      <c r="AX1073">
        <v>1</v>
      </c>
      <c r="AY1073">
        <v>1</v>
      </c>
      <c r="BD1073">
        <v>1</v>
      </c>
      <c r="BE1073" t="s">
        <v>66</v>
      </c>
      <c r="BF1073">
        <f>VLOOKUP($C1073,'TIPI Scoring'!$C$1:$AB$1213,22,FALSE)</f>
        <v>3</v>
      </c>
      <c r="BG1073">
        <f>VLOOKUP($C1073,'TIPI Scoring'!$C$1:$AB$1213,23,FALSE)</f>
        <v>6.5</v>
      </c>
      <c r="BH1073">
        <f>VLOOKUP($C1073,'TIPI Scoring'!$C$1:$AB$1213,24,FALSE)</f>
        <v>6.5</v>
      </c>
      <c r="BI1073">
        <f>VLOOKUP($C1073,'TIPI Scoring'!$C$1:$AB$1213,25,FALSE)</f>
        <v>7</v>
      </c>
      <c r="BJ1073">
        <f>VLOOKUP($C1073,'TIPI Scoring'!$C$1:$AB$1213,26,FALSE)</f>
        <v>6.5</v>
      </c>
      <c r="BK1073" t="s">
        <v>1651</v>
      </c>
      <c r="BL1073" t="s">
        <v>1648</v>
      </c>
      <c r="BM1073" t="s">
        <v>1650</v>
      </c>
      <c r="BN1073" t="s">
        <v>1648</v>
      </c>
      <c r="BO1073" t="s">
        <v>1648</v>
      </c>
      <c r="BP1073">
        <v>8</v>
      </c>
    </row>
    <row r="1074" spans="1:68" x14ac:dyDescent="0.2">
      <c r="A1074">
        <v>1073</v>
      </c>
      <c r="B1074" s="2">
        <v>44099.675787037035</v>
      </c>
      <c r="C1074" t="s">
        <v>1334</v>
      </c>
      <c r="D1074">
        <v>55</v>
      </c>
      <c r="E1074">
        <v>12</v>
      </c>
      <c r="F1074">
        <v>1</v>
      </c>
      <c r="G1074">
        <v>1</v>
      </c>
      <c r="H1074">
        <v>2</v>
      </c>
      <c r="I1074">
        <v>1</v>
      </c>
      <c r="J1074">
        <v>1</v>
      </c>
      <c r="L1074">
        <v>2</v>
      </c>
      <c r="M1074">
        <v>4</v>
      </c>
      <c r="N1074">
        <v>2</v>
      </c>
      <c r="O1074">
        <v>7</v>
      </c>
      <c r="P1074">
        <v>1</v>
      </c>
      <c r="Q1074">
        <v>5</v>
      </c>
      <c r="R1074">
        <v>1</v>
      </c>
      <c r="S1074">
        <v>7</v>
      </c>
      <c r="T1074">
        <v>3</v>
      </c>
      <c r="U1074">
        <v>6</v>
      </c>
      <c r="V1074">
        <v>4</v>
      </c>
      <c r="W1074">
        <v>6</v>
      </c>
      <c r="X1074">
        <v>4</v>
      </c>
      <c r="Y1074">
        <v>2009</v>
      </c>
      <c r="Z1074">
        <v>2</v>
      </c>
      <c r="AA1074">
        <v>3</v>
      </c>
      <c r="AE1074">
        <v>2</v>
      </c>
      <c r="AF1074">
        <v>1</v>
      </c>
      <c r="AG1074">
        <v>2</v>
      </c>
      <c r="AH1074">
        <v>2</v>
      </c>
      <c r="AI1074">
        <v>1</v>
      </c>
      <c r="AJ1074">
        <v>1</v>
      </c>
      <c r="AK1074">
        <v>1</v>
      </c>
      <c r="AO1074">
        <v>4</v>
      </c>
      <c r="AQ1074">
        <v>1</v>
      </c>
      <c r="AT1074">
        <v>1</v>
      </c>
      <c r="AV1074">
        <v>1</v>
      </c>
      <c r="BA1074">
        <v>1</v>
      </c>
      <c r="BE1074" t="s">
        <v>66</v>
      </c>
      <c r="BF1074">
        <f>VLOOKUP($C1074,'TIPI Scoring'!$C$1:$AB$1213,22,FALSE)</f>
        <v>6</v>
      </c>
      <c r="BG1074">
        <f>VLOOKUP($C1074,'TIPI Scoring'!$C$1:$AB$1213,23,FALSE)</f>
        <v>6.5</v>
      </c>
      <c r="BH1074">
        <f>VLOOKUP($C1074,'TIPI Scoring'!$C$1:$AB$1213,24,FALSE)</f>
        <v>4.5</v>
      </c>
      <c r="BI1074">
        <f>VLOOKUP($C1074,'TIPI Scoring'!$C$1:$AB$1213,25,FALSE)</f>
        <v>6.5</v>
      </c>
      <c r="BJ1074">
        <f>VLOOKUP($C1074,'TIPI Scoring'!$C$1:$AB$1213,26,FALSE)</f>
        <v>5.5</v>
      </c>
      <c r="BK1074" t="s">
        <v>1648</v>
      </c>
      <c r="BL1074" t="s">
        <v>1648</v>
      </c>
      <c r="BM1074" t="s">
        <v>1651</v>
      </c>
      <c r="BN1074" t="s">
        <v>1648</v>
      </c>
      <c r="BO1074" t="s">
        <v>1650</v>
      </c>
      <c r="BP1074">
        <v>4</v>
      </c>
    </row>
    <row r="1075" spans="1:68" x14ac:dyDescent="0.2">
      <c r="A1075">
        <v>1074</v>
      </c>
      <c r="B1075" s="2">
        <v>44099.677291666667</v>
      </c>
      <c r="C1075" t="s">
        <v>1335</v>
      </c>
      <c r="D1075">
        <v>40</v>
      </c>
      <c r="E1075">
        <v>32</v>
      </c>
      <c r="F1075">
        <v>1</v>
      </c>
      <c r="G1075">
        <v>1</v>
      </c>
      <c r="H1075">
        <v>2</v>
      </c>
      <c r="I1075">
        <v>1</v>
      </c>
      <c r="J1075">
        <v>1</v>
      </c>
      <c r="L1075">
        <v>1</v>
      </c>
      <c r="M1075">
        <v>3</v>
      </c>
      <c r="N1075">
        <v>1</v>
      </c>
      <c r="O1075">
        <v>6</v>
      </c>
      <c r="P1075">
        <v>1</v>
      </c>
      <c r="Q1075">
        <v>7</v>
      </c>
      <c r="R1075">
        <v>6</v>
      </c>
      <c r="S1075">
        <v>6</v>
      </c>
      <c r="T1075">
        <v>7</v>
      </c>
      <c r="U1075">
        <v>7</v>
      </c>
      <c r="V1075">
        <v>7</v>
      </c>
      <c r="W1075">
        <v>7</v>
      </c>
      <c r="X1075">
        <v>7</v>
      </c>
      <c r="Y1075">
        <v>2017</v>
      </c>
      <c r="Z1075">
        <v>1</v>
      </c>
      <c r="AA1075">
        <v>1</v>
      </c>
      <c r="AE1075">
        <v>1</v>
      </c>
      <c r="AF1075">
        <v>2</v>
      </c>
      <c r="AG1075">
        <v>2</v>
      </c>
      <c r="AH1075">
        <v>2</v>
      </c>
      <c r="AI1075">
        <v>1</v>
      </c>
      <c r="AJ1075">
        <v>1</v>
      </c>
      <c r="AL1075">
        <v>1</v>
      </c>
      <c r="AO1075">
        <v>2</v>
      </c>
      <c r="AR1075">
        <v>1</v>
      </c>
      <c r="AS1075">
        <v>1</v>
      </c>
      <c r="AU1075">
        <v>1</v>
      </c>
      <c r="BA1075">
        <v>1</v>
      </c>
      <c r="BE1075" t="s">
        <v>58</v>
      </c>
      <c r="BF1075">
        <f>VLOOKUP($C1075,'TIPI Scoring'!$C$1:$AB$1213,22,FALSE)</f>
        <v>3.5</v>
      </c>
      <c r="BG1075">
        <f>VLOOKUP($C1075,'TIPI Scoring'!$C$1:$AB$1213,23,FALSE)</f>
        <v>7</v>
      </c>
      <c r="BH1075">
        <f>VLOOKUP($C1075,'TIPI Scoring'!$C$1:$AB$1213,24,FALSE)</f>
        <v>4</v>
      </c>
      <c r="BI1075">
        <f>VLOOKUP($C1075,'TIPI Scoring'!$C$1:$AB$1213,25,FALSE)</f>
        <v>4.5</v>
      </c>
      <c r="BJ1075">
        <f>VLOOKUP($C1075,'TIPI Scoring'!$C$1:$AB$1213,26,FALSE)</f>
        <v>3.5</v>
      </c>
      <c r="BK1075" t="s">
        <v>1651</v>
      </c>
      <c r="BL1075" t="s">
        <v>1648</v>
      </c>
      <c r="BM1075" t="s">
        <v>1649</v>
      </c>
      <c r="BN1075" t="s">
        <v>1651</v>
      </c>
      <c r="BO1075" t="s">
        <v>1649</v>
      </c>
      <c r="BP1075">
        <v>2</v>
      </c>
    </row>
    <row r="1076" spans="1:68" x14ac:dyDescent="0.2">
      <c r="A1076">
        <v>1075</v>
      </c>
      <c r="B1076" s="2">
        <v>44099.678206018521</v>
      </c>
      <c r="C1076" t="s">
        <v>1336</v>
      </c>
      <c r="D1076">
        <v>56</v>
      </c>
      <c r="E1076">
        <v>32</v>
      </c>
      <c r="F1076">
        <v>1</v>
      </c>
      <c r="G1076">
        <v>1</v>
      </c>
      <c r="H1076">
        <v>2</v>
      </c>
      <c r="I1076">
        <v>2</v>
      </c>
      <c r="J1076">
        <v>1</v>
      </c>
      <c r="L1076">
        <v>1</v>
      </c>
      <c r="M1076">
        <v>18</v>
      </c>
      <c r="N1076">
        <v>1</v>
      </c>
      <c r="O1076">
        <v>2</v>
      </c>
      <c r="P1076">
        <v>2</v>
      </c>
      <c r="Q1076">
        <v>7</v>
      </c>
      <c r="R1076">
        <v>2</v>
      </c>
      <c r="S1076">
        <v>6</v>
      </c>
      <c r="T1076">
        <v>7</v>
      </c>
      <c r="U1076">
        <v>6</v>
      </c>
      <c r="V1076">
        <v>3</v>
      </c>
      <c r="W1076">
        <v>6</v>
      </c>
      <c r="X1076">
        <v>5</v>
      </c>
      <c r="Y1076">
        <v>2012</v>
      </c>
      <c r="Z1076">
        <v>4</v>
      </c>
      <c r="AA1076">
        <v>1</v>
      </c>
      <c r="AE1076">
        <v>2</v>
      </c>
      <c r="AF1076">
        <v>3</v>
      </c>
      <c r="AG1076">
        <v>3</v>
      </c>
      <c r="AH1076">
        <v>1</v>
      </c>
      <c r="AN1076">
        <v>1</v>
      </c>
      <c r="AO1076">
        <v>4</v>
      </c>
      <c r="AP1076">
        <v>1</v>
      </c>
      <c r="AX1076">
        <v>1</v>
      </c>
      <c r="AY1076">
        <v>1</v>
      </c>
      <c r="BD1076">
        <v>1</v>
      </c>
      <c r="BE1076" t="s">
        <v>58</v>
      </c>
      <c r="BF1076">
        <f>VLOOKUP($C1076,'TIPI Scoring'!$C$1:$AB$1213,22,FALSE)</f>
        <v>1.5</v>
      </c>
      <c r="BG1076">
        <f>VLOOKUP($C1076,'TIPI Scoring'!$C$1:$AB$1213,23,FALSE)</f>
        <v>6</v>
      </c>
      <c r="BH1076">
        <f>VLOOKUP($C1076,'TIPI Scoring'!$C$1:$AB$1213,24,FALSE)</f>
        <v>6</v>
      </c>
      <c r="BI1076">
        <f>VLOOKUP($C1076,'TIPI Scoring'!$C$1:$AB$1213,25,FALSE)</f>
        <v>6</v>
      </c>
      <c r="BJ1076">
        <f>VLOOKUP($C1076,'TIPI Scoring'!$C$1:$AB$1213,26,FALSE)</f>
        <v>4.5</v>
      </c>
      <c r="BK1076" t="s">
        <v>1649</v>
      </c>
      <c r="BL1076" t="s">
        <v>1650</v>
      </c>
      <c r="BM1076" t="s">
        <v>1650</v>
      </c>
      <c r="BN1076" t="s">
        <v>1650</v>
      </c>
      <c r="BO1076" t="s">
        <v>1651</v>
      </c>
      <c r="BP1076">
        <v>2</v>
      </c>
    </row>
    <row r="1077" spans="1:68" x14ac:dyDescent="0.2">
      <c r="A1077">
        <v>1076</v>
      </c>
      <c r="B1077" s="2">
        <v>44099.678611111114</v>
      </c>
      <c r="C1077" t="s">
        <v>1337</v>
      </c>
      <c r="D1077">
        <v>55</v>
      </c>
      <c r="E1077">
        <v>25</v>
      </c>
      <c r="F1077">
        <v>1</v>
      </c>
      <c r="G1077">
        <v>1</v>
      </c>
      <c r="H1077">
        <v>2</v>
      </c>
      <c r="I1077">
        <v>0</v>
      </c>
      <c r="J1077">
        <v>5</v>
      </c>
      <c r="K1077" t="s">
        <v>688</v>
      </c>
      <c r="L1077">
        <v>1</v>
      </c>
      <c r="M1077">
        <v>5</v>
      </c>
      <c r="N1077">
        <v>2</v>
      </c>
      <c r="O1077">
        <v>4</v>
      </c>
      <c r="P1077">
        <v>5</v>
      </c>
      <c r="Q1077">
        <v>4</v>
      </c>
      <c r="R1077">
        <v>5</v>
      </c>
      <c r="S1077">
        <v>4</v>
      </c>
      <c r="T1077">
        <v>4</v>
      </c>
      <c r="U1077">
        <v>5</v>
      </c>
      <c r="V1077">
        <v>4</v>
      </c>
      <c r="W1077">
        <v>5</v>
      </c>
      <c r="X1077">
        <v>1</v>
      </c>
      <c r="Y1077">
        <v>2016</v>
      </c>
      <c r="Z1077">
        <v>2</v>
      </c>
      <c r="AA1077">
        <v>9</v>
      </c>
      <c r="AE1077">
        <v>2</v>
      </c>
      <c r="AF1077">
        <v>2</v>
      </c>
      <c r="AG1077">
        <v>2</v>
      </c>
      <c r="AH1077">
        <v>2</v>
      </c>
      <c r="AM1077">
        <v>1</v>
      </c>
      <c r="AO1077">
        <v>5</v>
      </c>
      <c r="AQ1077">
        <v>1</v>
      </c>
      <c r="AU1077">
        <v>1</v>
      </c>
      <c r="AX1077">
        <v>1</v>
      </c>
      <c r="BD1077">
        <v>1</v>
      </c>
      <c r="BE1077" t="s">
        <v>63</v>
      </c>
      <c r="BF1077">
        <f>VLOOKUP($C1077,'TIPI Scoring'!$C$1:$AB$1213,22,FALSE)</f>
        <v>4</v>
      </c>
      <c r="BG1077">
        <f>VLOOKUP($C1077,'TIPI Scoring'!$C$1:$AB$1213,23,FALSE)</f>
        <v>4</v>
      </c>
      <c r="BH1077">
        <f>VLOOKUP($C1077,'TIPI Scoring'!$C$1:$AB$1213,24,FALSE)</f>
        <v>4</v>
      </c>
      <c r="BI1077">
        <f>VLOOKUP($C1077,'TIPI Scoring'!$C$1:$AB$1213,25,FALSE)</f>
        <v>4</v>
      </c>
      <c r="BJ1077">
        <f>VLOOKUP($C1077,'TIPI Scoring'!$C$1:$AB$1213,26,FALSE)</f>
        <v>5.5</v>
      </c>
      <c r="BK1077" t="s">
        <v>1651</v>
      </c>
      <c r="BL1077" t="s">
        <v>1649</v>
      </c>
      <c r="BM1077" t="s">
        <v>1649</v>
      </c>
      <c r="BN1077" t="s">
        <v>1651</v>
      </c>
      <c r="BO1077" t="s">
        <v>1650</v>
      </c>
      <c r="BP1077">
        <v>1</v>
      </c>
    </row>
    <row r="1078" spans="1:68" x14ac:dyDescent="0.2">
      <c r="A1078">
        <v>1077</v>
      </c>
      <c r="B1078" s="2">
        <v>44099.679282407407</v>
      </c>
      <c r="C1078" t="s">
        <v>1338</v>
      </c>
      <c r="D1078">
        <v>40</v>
      </c>
      <c r="E1078">
        <v>28</v>
      </c>
      <c r="F1078">
        <v>1</v>
      </c>
      <c r="G1078">
        <v>1</v>
      </c>
      <c r="H1078">
        <v>2</v>
      </c>
      <c r="I1078">
        <v>2</v>
      </c>
      <c r="J1078">
        <v>3</v>
      </c>
      <c r="L1078">
        <v>2</v>
      </c>
      <c r="M1078">
        <v>15</v>
      </c>
      <c r="N1078">
        <v>2</v>
      </c>
      <c r="O1078">
        <v>2</v>
      </c>
      <c r="P1078">
        <v>4</v>
      </c>
      <c r="Q1078">
        <v>6</v>
      </c>
      <c r="R1078">
        <v>4</v>
      </c>
      <c r="S1078">
        <v>5</v>
      </c>
      <c r="T1078">
        <v>6</v>
      </c>
      <c r="U1078">
        <v>5</v>
      </c>
      <c r="V1078">
        <v>2</v>
      </c>
      <c r="W1078">
        <v>5</v>
      </c>
      <c r="X1078">
        <v>4</v>
      </c>
      <c r="Y1078">
        <v>2005</v>
      </c>
      <c r="Z1078">
        <v>2</v>
      </c>
      <c r="AA1078">
        <v>13</v>
      </c>
      <c r="AD1078" t="s">
        <v>80</v>
      </c>
      <c r="AE1078">
        <v>2</v>
      </c>
      <c r="AF1078">
        <v>1</v>
      </c>
      <c r="AG1078">
        <v>2</v>
      </c>
      <c r="AH1078">
        <v>2</v>
      </c>
      <c r="AN1078">
        <v>1</v>
      </c>
      <c r="AO1078">
        <v>3</v>
      </c>
      <c r="AP1078">
        <v>1</v>
      </c>
      <c r="AX1078">
        <v>1</v>
      </c>
      <c r="BD1078">
        <v>1</v>
      </c>
      <c r="BE1078" t="s">
        <v>66</v>
      </c>
      <c r="BF1078">
        <f>VLOOKUP($C1078,'TIPI Scoring'!$C$1:$AB$1213,22,FALSE)</f>
        <v>2</v>
      </c>
      <c r="BG1078">
        <f>VLOOKUP($C1078,'TIPI Scoring'!$C$1:$AB$1213,23,FALSE)</f>
        <v>4.5</v>
      </c>
      <c r="BH1078">
        <f>VLOOKUP($C1078,'TIPI Scoring'!$C$1:$AB$1213,24,FALSE)</f>
        <v>6</v>
      </c>
      <c r="BI1078">
        <f>VLOOKUP($C1078,'TIPI Scoring'!$C$1:$AB$1213,25,FALSE)</f>
        <v>4.5</v>
      </c>
      <c r="BJ1078">
        <f>VLOOKUP($C1078,'TIPI Scoring'!$C$1:$AB$1213,26,FALSE)</f>
        <v>4.5</v>
      </c>
      <c r="BK1078" t="s">
        <v>1649</v>
      </c>
      <c r="BL1078" t="s">
        <v>1651</v>
      </c>
      <c r="BM1078" t="s">
        <v>1650</v>
      </c>
      <c r="BN1078" t="s">
        <v>1651</v>
      </c>
      <c r="BO1078" t="s">
        <v>1651</v>
      </c>
      <c r="BP1078">
        <v>5</v>
      </c>
    </row>
    <row r="1079" spans="1:68" x14ac:dyDescent="0.2">
      <c r="A1079">
        <v>1078</v>
      </c>
      <c r="B1079" s="2">
        <v>44099.683194444442</v>
      </c>
      <c r="C1079" t="s">
        <v>1339</v>
      </c>
      <c r="D1079">
        <v>39</v>
      </c>
      <c r="E1079">
        <v>7</v>
      </c>
      <c r="F1079">
        <v>1</v>
      </c>
      <c r="G1079">
        <v>1</v>
      </c>
      <c r="H1079">
        <v>2</v>
      </c>
      <c r="I1079">
        <v>3</v>
      </c>
      <c r="J1079">
        <v>1</v>
      </c>
      <c r="L1079">
        <v>2</v>
      </c>
      <c r="M1079">
        <v>4</v>
      </c>
      <c r="N1079">
        <v>2</v>
      </c>
      <c r="O1079">
        <v>6</v>
      </c>
      <c r="P1079">
        <v>2</v>
      </c>
      <c r="Q1079">
        <v>7</v>
      </c>
      <c r="R1079">
        <v>2</v>
      </c>
      <c r="S1079">
        <v>7</v>
      </c>
      <c r="T1079">
        <v>5</v>
      </c>
      <c r="U1079">
        <v>7</v>
      </c>
      <c r="V1079">
        <v>3</v>
      </c>
      <c r="W1079">
        <v>7</v>
      </c>
      <c r="X1079">
        <v>2</v>
      </c>
      <c r="Y1079">
        <v>2018</v>
      </c>
      <c r="Z1079">
        <v>2</v>
      </c>
      <c r="AA1079">
        <v>1</v>
      </c>
      <c r="AE1079">
        <v>3</v>
      </c>
      <c r="AF1079">
        <v>3</v>
      </c>
      <c r="AG1079">
        <v>2</v>
      </c>
      <c r="AH1079">
        <v>3</v>
      </c>
      <c r="AI1079">
        <v>1</v>
      </c>
      <c r="AJ1079">
        <v>1</v>
      </c>
      <c r="AK1079">
        <v>1</v>
      </c>
      <c r="AL1079">
        <v>1</v>
      </c>
      <c r="AM1079">
        <v>1</v>
      </c>
      <c r="AO1079">
        <v>1</v>
      </c>
      <c r="AR1079">
        <v>1</v>
      </c>
      <c r="AS1079">
        <v>1</v>
      </c>
      <c r="AT1079">
        <v>1</v>
      </c>
      <c r="BA1079">
        <v>1</v>
      </c>
      <c r="BC1079">
        <v>1</v>
      </c>
      <c r="BE1079" t="s">
        <v>58</v>
      </c>
      <c r="BF1079">
        <f>VLOOKUP($C1079,'TIPI Scoring'!$C$1:$AB$1213,22,FALSE)</f>
        <v>4.5</v>
      </c>
      <c r="BG1079">
        <f>VLOOKUP($C1079,'TIPI Scoring'!$C$1:$AB$1213,23,FALSE)</f>
        <v>6.5</v>
      </c>
      <c r="BH1079">
        <f>VLOOKUP($C1079,'TIPI Scoring'!$C$1:$AB$1213,24,FALSE)</f>
        <v>6</v>
      </c>
      <c r="BI1079">
        <f>VLOOKUP($C1079,'TIPI Scoring'!$C$1:$AB$1213,25,FALSE)</f>
        <v>6.5</v>
      </c>
      <c r="BJ1079">
        <f>VLOOKUP($C1079,'TIPI Scoring'!$C$1:$AB$1213,26,FALSE)</f>
        <v>6.5</v>
      </c>
      <c r="BK1079" t="s">
        <v>1650</v>
      </c>
      <c r="BL1079" t="s">
        <v>1648</v>
      </c>
      <c r="BM1079" t="s">
        <v>1650</v>
      </c>
      <c r="BN1079" t="s">
        <v>1648</v>
      </c>
      <c r="BO1079" t="s">
        <v>1648</v>
      </c>
      <c r="BP1079">
        <v>8</v>
      </c>
    </row>
    <row r="1080" spans="1:68" x14ac:dyDescent="0.2">
      <c r="A1080">
        <v>1079</v>
      </c>
      <c r="B1080" s="2">
        <v>44099.683344907404</v>
      </c>
      <c r="C1080" t="s">
        <v>1340</v>
      </c>
      <c r="D1080">
        <v>76</v>
      </c>
      <c r="E1080">
        <v>32</v>
      </c>
      <c r="F1080">
        <v>2</v>
      </c>
      <c r="G1080">
        <v>1</v>
      </c>
      <c r="H1080">
        <v>2</v>
      </c>
      <c r="I1080">
        <v>0</v>
      </c>
      <c r="J1080">
        <v>4</v>
      </c>
      <c r="L1080">
        <v>1</v>
      </c>
      <c r="M1080">
        <v>48</v>
      </c>
      <c r="N1080">
        <v>2</v>
      </c>
      <c r="O1080">
        <v>5</v>
      </c>
      <c r="P1080">
        <v>2</v>
      </c>
      <c r="Q1080">
        <v>6</v>
      </c>
      <c r="R1080">
        <v>4</v>
      </c>
      <c r="S1080">
        <v>5</v>
      </c>
      <c r="T1080">
        <v>5</v>
      </c>
      <c r="U1080">
        <v>6</v>
      </c>
      <c r="V1080">
        <v>2</v>
      </c>
      <c r="W1080">
        <v>6</v>
      </c>
      <c r="X1080">
        <v>3</v>
      </c>
      <c r="Y1080">
        <v>2019</v>
      </c>
      <c r="Z1080">
        <v>3</v>
      </c>
      <c r="AA1080">
        <v>3</v>
      </c>
      <c r="AE1080">
        <v>2</v>
      </c>
      <c r="AF1080">
        <v>2</v>
      </c>
      <c r="AG1080">
        <v>2</v>
      </c>
      <c r="AH1080">
        <v>2</v>
      </c>
      <c r="AJ1080">
        <v>1</v>
      </c>
      <c r="AO1080">
        <v>4</v>
      </c>
      <c r="AP1080">
        <v>1</v>
      </c>
      <c r="AT1080">
        <v>1</v>
      </c>
      <c r="AV1080">
        <v>1</v>
      </c>
      <c r="AZ1080">
        <v>1</v>
      </c>
      <c r="BA1080">
        <v>1</v>
      </c>
      <c r="BE1080" t="s">
        <v>58</v>
      </c>
      <c r="BF1080">
        <f>VLOOKUP($C1080,'TIPI Scoring'!$C$1:$AB$1213,22,FALSE)</f>
        <v>4</v>
      </c>
      <c r="BG1080">
        <f>VLOOKUP($C1080,'TIPI Scoring'!$C$1:$AB$1213,23,FALSE)</f>
        <v>6</v>
      </c>
      <c r="BH1080">
        <f>VLOOKUP($C1080,'TIPI Scoring'!$C$1:$AB$1213,24,FALSE)</f>
        <v>6</v>
      </c>
      <c r="BI1080">
        <f>VLOOKUP($C1080,'TIPI Scoring'!$C$1:$AB$1213,25,FALSE)</f>
        <v>5</v>
      </c>
      <c r="BJ1080">
        <f>VLOOKUP($C1080,'TIPI Scoring'!$C$1:$AB$1213,26,FALSE)</f>
        <v>5</v>
      </c>
      <c r="BK1080" t="s">
        <v>1651</v>
      </c>
      <c r="BL1080" t="s">
        <v>1650</v>
      </c>
      <c r="BM1080" t="s">
        <v>1650</v>
      </c>
      <c r="BN1080" t="s">
        <v>1650</v>
      </c>
      <c r="BO1080" t="s">
        <v>1651</v>
      </c>
      <c r="BP1080">
        <v>6</v>
      </c>
    </row>
    <row r="1081" spans="1:68" x14ac:dyDescent="0.2">
      <c r="A1081">
        <v>1080</v>
      </c>
      <c r="B1081" s="2">
        <v>44099.690057870372</v>
      </c>
      <c r="C1081" t="s">
        <v>1341</v>
      </c>
      <c r="D1081">
        <v>65</v>
      </c>
      <c r="E1081">
        <v>3</v>
      </c>
      <c r="F1081">
        <v>2</v>
      </c>
      <c r="G1081">
        <v>1</v>
      </c>
      <c r="H1081">
        <v>2</v>
      </c>
      <c r="I1081">
        <v>0</v>
      </c>
      <c r="J1081">
        <v>3</v>
      </c>
      <c r="L1081">
        <v>2</v>
      </c>
      <c r="M1081">
        <v>7</v>
      </c>
      <c r="N1081">
        <v>2</v>
      </c>
      <c r="O1081">
        <v>5</v>
      </c>
      <c r="P1081">
        <v>1</v>
      </c>
      <c r="Q1081">
        <v>7</v>
      </c>
      <c r="R1081">
        <v>1</v>
      </c>
      <c r="S1081">
        <v>6</v>
      </c>
      <c r="T1081">
        <v>7</v>
      </c>
      <c r="U1081">
        <v>7</v>
      </c>
      <c r="V1081">
        <v>1</v>
      </c>
      <c r="W1081">
        <v>7</v>
      </c>
      <c r="X1081">
        <v>2</v>
      </c>
      <c r="Y1081">
        <v>2017</v>
      </c>
      <c r="Z1081">
        <v>3</v>
      </c>
      <c r="AA1081">
        <v>13</v>
      </c>
      <c r="AD1081" t="s">
        <v>917</v>
      </c>
      <c r="AE1081">
        <v>2</v>
      </c>
      <c r="AF1081">
        <v>1</v>
      </c>
      <c r="AG1081">
        <v>2</v>
      </c>
      <c r="AH1081">
        <v>2</v>
      </c>
      <c r="AI1081">
        <v>1</v>
      </c>
      <c r="AJ1081">
        <v>1</v>
      </c>
      <c r="AK1081">
        <v>1</v>
      </c>
      <c r="AL1081">
        <v>1</v>
      </c>
      <c r="AM1081">
        <v>1</v>
      </c>
      <c r="AO1081">
        <v>3</v>
      </c>
      <c r="AP1081">
        <v>1</v>
      </c>
      <c r="AT1081">
        <v>1</v>
      </c>
      <c r="AX1081">
        <v>1</v>
      </c>
      <c r="BA1081">
        <v>1</v>
      </c>
      <c r="BC1081">
        <v>1</v>
      </c>
      <c r="BE1081" t="s">
        <v>66</v>
      </c>
      <c r="BF1081">
        <f>VLOOKUP($C1081,'TIPI Scoring'!$C$1:$AB$1213,22,FALSE)</f>
        <v>3</v>
      </c>
      <c r="BG1081">
        <f>VLOOKUP($C1081,'TIPI Scoring'!$C$1:$AB$1213,23,FALSE)</f>
        <v>7</v>
      </c>
      <c r="BH1081">
        <f>VLOOKUP($C1081,'TIPI Scoring'!$C$1:$AB$1213,24,FALSE)</f>
        <v>7</v>
      </c>
      <c r="BI1081">
        <f>VLOOKUP($C1081,'TIPI Scoring'!$C$1:$AB$1213,25,FALSE)</f>
        <v>7</v>
      </c>
      <c r="BJ1081">
        <f>VLOOKUP($C1081,'TIPI Scoring'!$C$1:$AB$1213,26,FALSE)</f>
        <v>6</v>
      </c>
      <c r="BK1081" t="s">
        <v>1651</v>
      </c>
      <c r="BL1081" t="s">
        <v>1648</v>
      </c>
      <c r="BM1081" t="s">
        <v>1648</v>
      </c>
      <c r="BN1081" t="s">
        <v>1648</v>
      </c>
      <c r="BO1081" t="s">
        <v>1650</v>
      </c>
      <c r="BP1081">
        <v>8</v>
      </c>
    </row>
    <row r="1082" spans="1:68" x14ac:dyDescent="0.2">
      <c r="A1082">
        <v>1081</v>
      </c>
      <c r="B1082" s="2">
        <v>44099.699178240742</v>
      </c>
      <c r="C1082" t="s">
        <v>1342</v>
      </c>
      <c r="D1082">
        <v>74</v>
      </c>
      <c r="E1082">
        <v>32</v>
      </c>
      <c r="F1082">
        <v>2</v>
      </c>
      <c r="G1082">
        <v>1</v>
      </c>
      <c r="H1082">
        <v>2</v>
      </c>
      <c r="I1082">
        <v>0</v>
      </c>
      <c r="J1082">
        <v>4</v>
      </c>
      <c r="L1082">
        <v>2</v>
      </c>
      <c r="M1082">
        <v>15</v>
      </c>
      <c r="N1082">
        <v>2</v>
      </c>
      <c r="O1082">
        <v>3</v>
      </c>
      <c r="P1082">
        <v>2</v>
      </c>
      <c r="Q1082">
        <v>5</v>
      </c>
      <c r="R1082">
        <v>5</v>
      </c>
      <c r="S1082">
        <v>6</v>
      </c>
      <c r="T1082">
        <v>6</v>
      </c>
      <c r="U1082">
        <v>5</v>
      </c>
      <c r="V1082">
        <v>2</v>
      </c>
      <c r="W1082">
        <v>5</v>
      </c>
      <c r="X1082">
        <v>4</v>
      </c>
      <c r="Y1082">
        <v>2012</v>
      </c>
      <c r="Z1082">
        <v>3</v>
      </c>
      <c r="AA1082">
        <v>11</v>
      </c>
      <c r="AB1082" t="s">
        <v>1343</v>
      </c>
      <c r="AE1082">
        <v>2</v>
      </c>
      <c r="AF1082">
        <v>2</v>
      </c>
      <c r="AG1082">
        <v>2</v>
      </c>
      <c r="AH1082">
        <v>2</v>
      </c>
      <c r="AI1082">
        <v>1</v>
      </c>
      <c r="AO1082">
        <v>2</v>
      </c>
      <c r="AP1082">
        <v>1</v>
      </c>
      <c r="AT1082">
        <v>1</v>
      </c>
      <c r="AV1082">
        <v>1</v>
      </c>
      <c r="BD1082">
        <v>1</v>
      </c>
      <c r="BE1082" t="s">
        <v>58</v>
      </c>
      <c r="BF1082">
        <f>VLOOKUP($C1082,'TIPI Scoring'!$C$1:$AB$1213,22,FALSE)</f>
        <v>2.5</v>
      </c>
      <c r="BG1082">
        <f>VLOOKUP($C1082,'TIPI Scoring'!$C$1:$AB$1213,23,FALSE)</f>
        <v>5.5</v>
      </c>
      <c r="BH1082">
        <f>VLOOKUP($C1082,'TIPI Scoring'!$C$1:$AB$1213,24,FALSE)</f>
        <v>5.5</v>
      </c>
      <c r="BI1082">
        <f>VLOOKUP($C1082,'TIPI Scoring'!$C$1:$AB$1213,25,FALSE)</f>
        <v>4</v>
      </c>
      <c r="BJ1082">
        <f>VLOOKUP($C1082,'TIPI Scoring'!$C$1:$AB$1213,26,FALSE)</f>
        <v>5</v>
      </c>
      <c r="BK1082" t="s">
        <v>1649</v>
      </c>
      <c r="BL1082" t="s">
        <v>1650</v>
      </c>
      <c r="BM1082" t="s">
        <v>1650</v>
      </c>
      <c r="BN1082" t="s">
        <v>1651</v>
      </c>
      <c r="BO1082" t="s">
        <v>1651</v>
      </c>
      <c r="BP1082">
        <v>5</v>
      </c>
    </row>
    <row r="1083" spans="1:68" x14ac:dyDescent="0.2">
      <c r="A1083">
        <v>1082</v>
      </c>
      <c r="B1083" s="2">
        <v>44099.720347222225</v>
      </c>
      <c r="C1083" t="s">
        <v>1344</v>
      </c>
      <c r="D1083">
        <v>57</v>
      </c>
      <c r="E1083">
        <v>21</v>
      </c>
      <c r="F1083">
        <v>1</v>
      </c>
      <c r="G1083">
        <v>1</v>
      </c>
      <c r="H1083">
        <v>1</v>
      </c>
      <c r="I1083">
        <v>0</v>
      </c>
      <c r="J1083">
        <v>1</v>
      </c>
      <c r="L1083">
        <v>1</v>
      </c>
      <c r="M1083">
        <v>21</v>
      </c>
      <c r="N1083">
        <v>2</v>
      </c>
      <c r="O1083">
        <v>3</v>
      </c>
      <c r="P1083">
        <v>4</v>
      </c>
      <c r="Q1083">
        <v>6</v>
      </c>
      <c r="R1083">
        <v>2</v>
      </c>
      <c r="S1083">
        <v>4</v>
      </c>
      <c r="T1083">
        <v>5</v>
      </c>
      <c r="U1083">
        <v>4</v>
      </c>
      <c r="V1083">
        <v>5</v>
      </c>
      <c r="W1083">
        <v>6</v>
      </c>
      <c r="X1083">
        <v>3</v>
      </c>
      <c r="Y1083">
        <v>2010</v>
      </c>
      <c r="Z1083">
        <v>3</v>
      </c>
      <c r="AA1083">
        <v>1</v>
      </c>
      <c r="AE1083">
        <v>3</v>
      </c>
      <c r="AF1083">
        <v>2</v>
      </c>
      <c r="AG1083">
        <v>3</v>
      </c>
      <c r="AH1083">
        <v>3</v>
      </c>
      <c r="AM1083">
        <v>1</v>
      </c>
      <c r="AO1083">
        <v>2</v>
      </c>
      <c r="AT1083">
        <v>1</v>
      </c>
      <c r="AV1083">
        <v>1</v>
      </c>
      <c r="AX1083">
        <v>1</v>
      </c>
      <c r="BD1083">
        <v>1</v>
      </c>
      <c r="BE1083" t="s">
        <v>58</v>
      </c>
      <c r="BF1083">
        <f>VLOOKUP($C1083,'TIPI Scoring'!$C$1:$AB$1213,22,FALSE)</f>
        <v>3</v>
      </c>
      <c r="BG1083">
        <f>VLOOKUP($C1083,'TIPI Scoring'!$C$1:$AB$1213,23,FALSE)</f>
        <v>4</v>
      </c>
      <c r="BH1083">
        <f>VLOOKUP($C1083,'TIPI Scoring'!$C$1:$AB$1213,24,FALSE)</f>
        <v>4.5</v>
      </c>
      <c r="BI1083">
        <f>VLOOKUP($C1083,'TIPI Scoring'!$C$1:$AB$1213,25,FALSE)</f>
        <v>6</v>
      </c>
      <c r="BJ1083">
        <f>VLOOKUP($C1083,'TIPI Scoring'!$C$1:$AB$1213,26,FALSE)</f>
        <v>4.5</v>
      </c>
      <c r="BK1083" t="s">
        <v>1651</v>
      </c>
      <c r="BL1083" t="s">
        <v>1649</v>
      </c>
      <c r="BM1083" t="s">
        <v>1651</v>
      </c>
      <c r="BN1083" t="s">
        <v>1650</v>
      </c>
      <c r="BO1083" t="s">
        <v>1651</v>
      </c>
      <c r="BP1083">
        <v>3</v>
      </c>
    </row>
    <row r="1084" spans="1:68" x14ac:dyDescent="0.2">
      <c r="A1084">
        <v>1083</v>
      </c>
      <c r="B1084" s="2">
        <v>44099.72246527778</v>
      </c>
      <c r="C1084" t="s">
        <v>1345</v>
      </c>
      <c r="D1084">
        <v>61</v>
      </c>
      <c r="E1084">
        <v>32</v>
      </c>
      <c r="F1084">
        <v>1</v>
      </c>
      <c r="G1084">
        <v>1</v>
      </c>
      <c r="H1084">
        <v>4</v>
      </c>
      <c r="I1084">
        <v>0</v>
      </c>
      <c r="J1084">
        <v>1</v>
      </c>
      <c r="L1084">
        <v>1</v>
      </c>
      <c r="M1084">
        <v>7</v>
      </c>
      <c r="N1084">
        <v>1</v>
      </c>
      <c r="O1084">
        <v>5</v>
      </c>
      <c r="P1084">
        <v>5</v>
      </c>
      <c r="Q1084">
        <v>3</v>
      </c>
      <c r="R1084">
        <v>1</v>
      </c>
      <c r="S1084">
        <v>5</v>
      </c>
      <c r="T1084">
        <v>5</v>
      </c>
      <c r="U1084">
        <v>7</v>
      </c>
      <c r="V1084">
        <v>6</v>
      </c>
      <c r="W1084">
        <v>7</v>
      </c>
      <c r="X1084">
        <v>6</v>
      </c>
      <c r="Y1084">
        <v>2015</v>
      </c>
      <c r="Z1084">
        <v>1</v>
      </c>
      <c r="AA1084">
        <v>14</v>
      </c>
      <c r="AE1084">
        <v>2</v>
      </c>
      <c r="AF1084">
        <v>2</v>
      </c>
      <c r="AG1084">
        <v>2</v>
      </c>
      <c r="AH1084">
        <v>2</v>
      </c>
      <c r="AN1084">
        <v>1</v>
      </c>
      <c r="AO1084">
        <v>5</v>
      </c>
      <c r="AP1084">
        <v>1</v>
      </c>
      <c r="AT1084">
        <v>1</v>
      </c>
      <c r="AX1084">
        <v>1</v>
      </c>
      <c r="BA1084">
        <v>1</v>
      </c>
      <c r="BE1084" t="s">
        <v>58</v>
      </c>
      <c r="BF1084">
        <f>VLOOKUP($C1084,'TIPI Scoring'!$C$1:$AB$1213,22,FALSE)</f>
        <v>4</v>
      </c>
      <c r="BG1084">
        <f>VLOOKUP($C1084,'TIPI Scoring'!$C$1:$AB$1213,23,FALSE)</f>
        <v>5</v>
      </c>
      <c r="BH1084">
        <f>VLOOKUP($C1084,'TIPI Scoring'!$C$1:$AB$1213,24,FALSE)</f>
        <v>2.5</v>
      </c>
      <c r="BI1084">
        <f>VLOOKUP($C1084,'TIPI Scoring'!$C$1:$AB$1213,25,FALSE)</f>
        <v>7</v>
      </c>
      <c r="BJ1084">
        <f>VLOOKUP($C1084,'TIPI Scoring'!$C$1:$AB$1213,26,FALSE)</f>
        <v>3.5</v>
      </c>
      <c r="BK1084" t="s">
        <v>1651</v>
      </c>
      <c r="BL1084" t="s">
        <v>1651</v>
      </c>
      <c r="BM1084" t="s">
        <v>1649</v>
      </c>
      <c r="BN1084" t="s">
        <v>1648</v>
      </c>
      <c r="BO1084" t="s">
        <v>1649</v>
      </c>
      <c r="BP1084">
        <v>1</v>
      </c>
    </row>
    <row r="1085" spans="1:68" x14ac:dyDescent="0.2">
      <c r="A1085">
        <v>1084</v>
      </c>
      <c r="B1085" s="2">
        <v>44099.736319444448</v>
      </c>
      <c r="C1085" t="s">
        <v>1346</v>
      </c>
      <c r="D1085">
        <v>28</v>
      </c>
      <c r="E1085">
        <v>30</v>
      </c>
      <c r="F1085">
        <v>1</v>
      </c>
      <c r="G1085">
        <v>1</v>
      </c>
      <c r="H1085">
        <v>2</v>
      </c>
      <c r="I1085">
        <v>1</v>
      </c>
      <c r="J1085">
        <v>1</v>
      </c>
      <c r="L1085">
        <v>1</v>
      </c>
      <c r="M1085">
        <v>5</v>
      </c>
      <c r="N1085">
        <v>2</v>
      </c>
      <c r="O1085">
        <v>7</v>
      </c>
      <c r="P1085">
        <v>7</v>
      </c>
      <c r="Q1085">
        <v>7</v>
      </c>
      <c r="R1085">
        <v>6</v>
      </c>
      <c r="S1085">
        <v>6</v>
      </c>
      <c r="T1085">
        <v>7</v>
      </c>
      <c r="U1085">
        <v>5</v>
      </c>
      <c r="V1085">
        <v>5</v>
      </c>
      <c r="W1085">
        <v>7</v>
      </c>
      <c r="X1085">
        <v>7</v>
      </c>
      <c r="Y1085">
        <v>2016</v>
      </c>
      <c r="Z1085">
        <v>1</v>
      </c>
      <c r="AA1085">
        <v>10</v>
      </c>
      <c r="AE1085">
        <v>1</v>
      </c>
      <c r="AF1085">
        <v>1</v>
      </c>
      <c r="AG1085">
        <v>1</v>
      </c>
      <c r="AH1085">
        <v>1</v>
      </c>
      <c r="AI1085">
        <v>1</v>
      </c>
      <c r="AO1085">
        <v>4</v>
      </c>
      <c r="AQ1085">
        <v>1</v>
      </c>
      <c r="AT1085">
        <v>1</v>
      </c>
      <c r="AU1085">
        <v>1</v>
      </c>
      <c r="AZ1085">
        <v>1</v>
      </c>
      <c r="BA1085">
        <v>1</v>
      </c>
      <c r="BB1085">
        <v>1</v>
      </c>
      <c r="BC1085">
        <v>1</v>
      </c>
      <c r="BE1085" t="s">
        <v>58</v>
      </c>
      <c r="BF1085">
        <f>VLOOKUP($C1085,'TIPI Scoring'!$C$1:$AB$1213,22,FALSE)</f>
        <v>4</v>
      </c>
      <c r="BG1085">
        <f>VLOOKUP($C1085,'TIPI Scoring'!$C$1:$AB$1213,23,FALSE)</f>
        <v>3</v>
      </c>
      <c r="BH1085">
        <f>VLOOKUP($C1085,'TIPI Scoring'!$C$1:$AB$1213,24,FALSE)</f>
        <v>5</v>
      </c>
      <c r="BI1085">
        <f>VLOOKUP($C1085,'TIPI Scoring'!$C$1:$AB$1213,25,FALSE)</f>
        <v>4.5</v>
      </c>
      <c r="BJ1085">
        <f>VLOOKUP($C1085,'TIPI Scoring'!$C$1:$AB$1213,26,FALSE)</f>
        <v>3.5</v>
      </c>
      <c r="BK1085" t="s">
        <v>1651</v>
      </c>
      <c r="BL1085" t="s">
        <v>1649</v>
      </c>
      <c r="BM1085" t="s">
        <v>1651</v>
      </c>
      <c r="BN1085" t="s">
        <v>1651</v>
      </c>
      <c r="BO1085" t="s">
        <v>1649</v>
      </c>
      <c r="BP1085">
        <v>1</v>
      </c>
    </row>
    <row r="1086" spans="1:68" x14ac:dyDescent="0.2">
      <c r="A1086">
        <v>1085</v>
      </c>
      <c r="B1086" s="2">
        <v>44099.736944444441</v>
      </c>
      <c r="C1086" t="s">
        <v>1347</v>
      </c>
      <c r="D1086">
        <v>47</v>
      </c>
      <c r="E1086">
        <v>32</v>
      </c>
      <c r="F1086">
        <v>1</v>
      </c>
      <c r="G1086">
        <v>1</v>
      </c>
      <c r="H1086">
        <v>2</v>
      </c>
      <c r="I1086">
        <v>1</v>
      </c>
      <c r="J1086">
        <v>1</v>
      </c>
      <c r="L1086">
        <v>1</v>
      </c>
      <c r="M1086">
        <v>4</v>
      </c>
      <c r="N1086">
        <v>1</v>
      </c>
      <c r="O1086">
        <v>7</v>
      </c>
      <c r="P1086">
        <v>2</v>
      </c>
      <c r="Q1086">
        <v>6</v>
      </c>
      <c r="R1086">
        <v>2</v>
      </c>
      <c r="S1086">
        <v>7</v>
      </c>
      <c r="T1086">
        <v>2</v>
      </c>
      <c r="U1086">
        <v>6</v>
      </c>
      <c r="V1086">
        <v>5</v>
      </c>
      <c r="W1086">
        <v>6</v>
      </c>
      <c r="X1086">
        <v>2</v>
      </c>
      <c r="Y1086">
        <v>2016</v>
      </c>
      <c r="Z1086">
        <v>1</v>
      </c>
      <c r="AA1086">
        <v>12</v>
      </c>
      <c r="AC1086" t="s">
        <v>1348</v>
      </c>
      <c r="AE1086">
        <v>2</v>
      </c>
      <c r="AF1086">
        <v>2</v>
      </c>
      <c r="AG1086">
        <v>2</v>
      </c>
      <c r="AH1086">
        <v>2</v>
      </c>
      <c r="AM1086">
        <v>1</v>
      </c>
      <c r="AO1086">
        <v>2</v>
      </c>
      <c r="AT1086">
        <v>1</v>
      </c>
      <c r="AU1086">
        <v>1</v>
      </c>
      <c r="AX1086">
        <v>1</v>
      </c>
      <c r="BB1086">
        <v>1</v>
      </c>
      <c r="BC1086">
        <v>1</v>
      </c>
      <c r="BE1086" t="s">
        <v>58</v>
      </c>
      <c r="BF1086">
        <f>VLOOKUP($C1086,'TIPI Scoring'!$C$1:$AB$1213,22,FALSE)</f>
        <v>6.5</v>
      </c>
      <c r="BG1086">
        <f>VLOOKUP($C1086,'TIPI Scoring'!$C$1:$AB$1213,23,FALSE)</f>
        <v>6</v>
      </c>
      <c r="BH1086">
        <f>VLOOKUP($C1086,'TIPI Scoring'!$C$1:$AB$1213,24,FALSE)</f>
        <v>4.5</v>
      </c>
      <c r="BI1086">
        <f>VLOOKUP($C1086,'TIPI Scoring'!$C$1:$AB$1213,25,FALSE)</f>
        <v>6</v>
      </c>
      <c r="BJ1086">
        <f>VLOOKUP($C1086,'TIPI Scoring'!$C$1:$AB$1213,26,FALSE)</f>
        <v>6.5</v>
      </c>
      <c r="BK1086" t="s">
        <v>1648</v>
      </c>
      <c r="BL1086" t="s">
        <v>1650</v>
      </c>
      <c r="BM1086" t="s">
        <v>1651</v>
      </c>
      <c r="BN1086" t="s">
        <v>1650</v>
      </c>
      <c r="BO1086" t="s">
        <v>1648</v>
      </c>
      <c r="BP1086">
        <v>4</v>
      </c>
    </row>
    <row r="1087" spans="1:68" x14ac:dyDescent="0.2">
      <c r="A1087">
        <v>1086</v>
      </c>
      <c r="B1087" s="2">
        <v>44099.739178240743</v>
      </c>
      <c r="C1087" t="s">
        <v>1349</v>
      </c>
      <c r="D1087">
        <v>40</v>
      </c>
      <c r="E1087">
        <v>13</v>
      </c>
      <c r="F1087">
        <v>1</v>
      </c>
      <c r="G1087">
        <v>1</v>
      </c>
      <c r="H1087">
        <v>2</v>
      </c>
      <c r="I1087">
        <v>2</v>
      </c>
      <c r="J1087">
        <v>3</v>
      </c>
      <c r="L1087">
        <v>2</v>
      </c>
      <c r="M1087">
        <v>3</v>
      </c>
      <c r="N1087">
        <v>2</v>
      </c>
      <c r="O1087">
        <v>6</v>
      </c>
      <c r="P1087">
        <v>1</v>
      </c>
      <c r="Q1087">
        <v>7</v>
      </c>
      <c r="R1087">
        <v>2</v>
      </c>
      <c r="S1087">
        <v>7</v>
      </c>
      <c r="T1087">
        <v>6</v>
      </c>
      <c r="U1087">
        <v>6</v>
      </c>
      <c r="V1087">
        <v>1</v>
      </c>
      <c r="W1087">
        <v>7</v>
      </c>
      <c r="X1087">
        <v>6</v>
      </c>
      <c r="Y1087">
        <v>2017</v>
      </c>
      <c r="Z1087">
        <v>2</v>
      </c>
      <c r="AA1087">
        <v>3</v>
      </c>
      <c r="AE1087">
        <v>2</v>
      </c>
      <c r="AF1087">
        <v>1</v>
      </c>
      <c r="AG1087">
        <v>1</v>
      </c>
      <c r="AH1087">
        <v>1</v>
      </c>
      <c r="AJ1087">
        <v>1</v>
      </c>
      <c r="AO1087">
        <v>2</v>
      </c>
      <c r="AQ1087">
        <v>1</v>
      </c>
      <c r="AR1087">
        <v>1</v>
      </c>
      <c r="AU1087">
        <v>1</v>
      </c>
      <c r="AZ1087">
        <v>1</v>
      </c>
      <c r="BB1087">
        <v>1</v>
      </c>
      <c r="BE1087" t="s">
        <v>63</v>
      </c>
      <c r="BF1087">
        <f>VLOOKUP($C1087,'TIPI Scoring'!$C$1:$AB$1213,22,FALSE)</f>
        <v>4</v>
      </c>
      <c r="BG1087">
        <f>VLOOKUP($C1087,'TIPI Scoring'!$C$1:$AB$1213,23,FALSE)</f>
        <v>6.5</v>
      </c>
      <c r="BH1087">
        <f>VLOOKUP($C1087,'TIPI Scoring'!$C$1:$AB$1213,24,FALSE)</f>
        <v>7</v>
      </c>
      <c r="BI1087">
        <f>VLOOKUP($C1087,'TIPI Scoring'!$C$1:$AB$1213,25,FALSE)</f>
        <v>6.5</v>
      </c>
      <c r="BJ1087">
        <f>VLOOKUP($C1087,'TIPI Scoring'!$C$1:$AB$1213,26,FALSE)</f>
        <v>4.5</v>
      </c>
      <c r="BK1087" t="s">
        <v>1651</v>
      </c>
      <c r="BL1087" t="s">
        <v>1648</v>
      </c>
      <c r="BM1087" t="s">
        <v>1648</v>
      </c>
      <c r="BN1087" t="s">
        <v>1648</v>
      </c>
      <c r="BO1087" t="s">
        <v>1651</v>
      </c>
      <c r="BP1087">
        <v>2</v>
      </c>
    </row>
    <row r="1088" spans="1:68" x14ac:dyDescent="0.2">
      <c r="A1088">
        <v>1087</v>
      </c>
      <c r="B1088" s="2">
        <v>44099.749699074076</v>
      </c>
      <c r="C1088" t="s">
        <v>1350</v>
      </c>
      <c r="D1088">
        <v>39</v>
      </c>
      <c r="E1088">
        <v>30</v>
      </c>
      <c r="F1088">
        <v>2</v>
      </c>
      <c r="G1088">
        <v>1</v>
      </c>
      <c r="H1088">
        <v>2</v>
      </c>
      <c r="I1088">
        <v>2</v>
      </c>
      <c r="J1088">
        <v>1</v>
      </c>
      <c r="L1088">
        <v>1</v>
      </c>
      <c r="M1088">
        <v>9</v>
      </c>
      <c r="N1088">
        <v>2</v>
      </c>
      <c r="O1088">
        <v>2</v>
      </c>
      <c r="P1088">
        <v>2</v>
      </c>
      <c r="Q1088">
        <v>5</v>
      </c>
      <c r="R1088">
        <v>5</v>
      </c>
      <c r="S1088">
        <v>3</v>
      </c>
      <c r="T1088">
        <v>3</v>
      </c>
      <c r="U1088">
        <v>5</v>
      </c>
      <c r="V1088">
        <v>1</v>
      </c>
      <c r="W1088">
        <v>5</v>
      </c>
      <c r="X1088">
        <v>3</v>
      </c>
      <c r="Y1088">
        <v>2011</v>
      </c>
      <c r="Z1088">
        <v>1</v>
      </c>
      <c r="AA1088">
        <v>1</v>
      </c>
      <c r="AE1088">
        <v>2</v>
      </c>
      <c r="AF1088">
        <v>3</v>
      </c>
      <c r="AG1088">
        <v>2</v>
      </c>
      <c r="AH1088">
        <v>2</v>
      </c>
      <c r="AJ1088">
        <v>1</v>
      </c>
      <c r="AO1088">
        <v>2</v>
      </c>
      <c r="AT1088">
        <v>1</v>
      </c>
      <c r="AV1088">
        <v>1</v>
      </c>
      <c r="AX1088">
        <v>1</v>
      </c>
      <c r="BC1088">
        <v>1</v>
      </c>
      <c r="BE1088" t="s">
        <v>58</v>
      </c>
      <c r="BF1088">
        <f>VLOOKUP($C1088,'TIPI Scoring'!$C$1:$AB$1213,22,FALSE)</f>
        <v>3.5</v>
      </c>
      <c r="BG1088">
        <f>VLOOKUP($C1088,'TIPI Scoring'!$C$1:$AB$1213,23,FALSE)</f>
        <v>5.5</v>
      </c>
      <c r="BH1088">
        <f>VLOOKUP($C1088,'TIPI Scoring'!$C$1:$AB$1213,24,FALSE)</f>
        <v>6</v>
      </c>
      <c r="BI1088">
        <f>VLOOKUP($C1088,'TIPI Scoring'!$C$1:$AB$1213,25,FALSE)</f>
        <v>4</v>
      </c>
      <c r="BJ1088">
        <f>VLOOKUP($C1088,'TIPI Scoring'!$C$1:$AB$1213,26,FALSE)</f>
        <v>4</v>
      </c>
      <c r="BK1088" t="s">
        <v>1651</v>
      </c>
      <c r="BL1088" t="s">
        <v>1650</v>
      </c>
      <c r="BM1088" t="s">
        <v>1650</v>
      </c>
      <c r="BN1088" t="s">
        <v>1651</v>
      </c>
      <c r="BO1088" t="s">
        <v>1649</v>
      </c>
      <c r="BP1088">
        <v>5</v>
      </c>
    </row>
    <row r="1089" spans="1:68" x14ac:dyDescent="0.2">
      <c r="A1089">
        <v>1088</v>
      </c>
      <c r="B1089" s="2">
        <v>44099.752835648149</v>
      </c>
      <c r="C1089" t="s">
        <v>1351</v>
      </c>
      <c r="D1089">
        <v>47</v>
      </c>
      <c r="E1089">
        <v>5</v>
      </c>
      <c r="F1089">
        <v>1</v>
      </c>
      <c r="G1089">
        <v>1</v>
      </c>
      <c r="H1089">
        <v>3</v>
      </c>
      <c r="I1089">
        <v>0</v>
      </c>
      <c r="J1089">
        <v>1</v>
      </c>
      <c r="L1089">
        <v>2</v>
      </c>
      <c r="M1089">
        <v>4</v>
      </c>
      <c r="N1089">
        <v>2</v>
      </c>
      <c r="O1089">
        <v>4</v>
      </c>
      <c r="P1089">
        <v>2</v>
      </c>
      <c r="Q1089">
        <v>6</v>
      </c>
      <c r="R1089">
        <v>2</v>
      </c>
      <c r="S1089">
        <v>5</v>
      </c>
      <c r="T1089">
        <v>5</v>
      </c>
      <c r="U1089">
        <v>6</v>
      </c>
      <c r="V1089">
        <v>1</v>
      </c>
      <c r="W1089">
        <v>6</v>
      </c>
      <c r="X1089">
        <v>5</v>
      </c>
      <c r="Y1089">
        <v>2016</v>
      </c>
      <c r="Z1089">
        <v>2</v>
      </c>
      <c r="AA1089">
        <v>3</v>
      </c>
      <c r="AE1089">
        <v>2</v>
      </c>
      <c r="AF1089">
        <v>2</v>
      </c>
      <c r="AG1089">
        <v>2</v>
      </c>
      <c r="AH1089">
        <v>2</v>
      </c>
      <c r="AM1089">
        <v>1</v>
      </c>
      <c r="AO1089">
        <v>2</v>
      </c>
      <c r="AP1089">
        <v>1</v>
      </c>
      <c r="AT1089">
        <v>1</v>
      </c>
      <c r="AU1089">
        <v>1</v>
      </c>
      <c r="BA1089">
        <v>1</v>
      </c>
      <c r="BE1089" t="s">
        <v>66</v>
      </c>
      <c r="BF1089">
        <f>VLOOKUP($C1089,'TIPI Scoring'!$C$1:$AB$1213,22,FALSE)</f>
        <v>3.5</v>
      </c>
      <c r="BG1089">
        <f>VLOOKUP($C1089,'TIPI Scoring'!$C$1:$AB$1213,23,FALSE)</f>
        <v>6</v>
      </c>
      <c r="BH1089">
        <f>VLOOKUP($C1089,'TIPI Scoring'!$C$1:$AB$1213,24,FALSE)</f>
        <v>6.5</v>
      </c>
      <c r="BI1089">
        <f>VLOOKUP($C1089,'TIPI Scoring'!$C$1:$AB$1213,25,FALSE)</f>
        <v>6</v>
      </c>
      <c r="BJ1089">
        <f>VLOOKUP($C1089,'TIPI Scoring'!$C$1:$AB$1213,26,FALSE)</f>
        <v>4</v>
      </c>
      <c r="BK1089" t="s">
        <v>1651</v>
      </c>
      <c r="BL1089" t="s">
        <v>1650</v>
      </c>
      <c r="BM1089" t="s">
        <v>1650</v>
      </c>
      <c r="BN1089" t="s">
        <v>1650</v>
      </c>
      <c r="BO1089" t="s">
        <v>1649</v>
      </c>
      <c r="BP1089">
        <v>2</v>
      </c>
    </row>
    <row r="1090" spans="1:68" x14ac:dyDescent="0.2">
      <c r="A1090">
        <v>1089</v>
      </c>
      <c r="B1090" s="2">
        <v>44099.764490740738</v>
      </c>
      <c r="C1090" t="s">
        <v>1352</v>
      </c>
      <c r="D1090">
        <v>51</v>
      </c>
      <c r="E1090">
        <v>12</v>
      </c>
      <c r="F1090">
        <v>1</v>
      </c>
      <c r="G1090">
        <v>1</v>
      </c>
      <c r="H1090">
        <v>1</v>
      </c>
      <c r="I1090">
        <v>0</v>
      </c>
      <c r="J1090">
        <v>1</v>
      </c>
      <c r="L1090">
        <v>2</v>
      </c>
      <c r="M1090">
        <v>7</v>
      </c>
      <c r="N1090">
        <v>2</v>
      </c>
      <c r="O1090">
        <v>1</v>
      </c>
      <c r="P1090">
        <v>1</v>
      </c>
      <c r="Q1090">
        <v>5</v>
      </c>
      <c r="R1090">
        <v>5</v>
      </c>
      <c r="S1090">
        <v>4</v>
      </c>
      <c r="T1090">
        <v>7</v>
      </c>
      <c r="U1090">
        <v>5</v>
      </c>
      <c r="V1090">
        <v>2</v>
      </c>
      <c r="W1090">
        <v>6</v>
      </c>
      <c r="X1090">
        <v>6</v>
      </c>
      <c r="Y1090">
        <v>2020</v>
      </c>
      <c r="Z1090">
        <v>3</v>
      </c>
      <c r="AA1090">
        <v>5</v>
      </c>
      <c r="AE1090">
        <v>1</v>
      </c>
      <c r="AF1090">
        <v>2</v>
      </c>
      <c r="AG1090">
        <v>2</v>
      </c>
      <c r="AH1090">
        <v>1</v>
      </c>
      <c r="AK1090">
        <v>1</v>
      </c>
      <c r="AM1090">
        <v>1</v>
      </c>
      <c r="AO1090">
        <v>2</v>
      </c>
      <c r="AP1090">
        <v>1</v>
      </c>
      <c r="AU1090">
        <v>1</v>
      </c>
      <c r="AX1090">
        <v>1</v>
      </c>
      <c r="BA1090">
        <v>1</v>
      </c>
      <c r="BE1090" t="s">
        <v>66</v>
      </c>
      <c r="BF1090">
        <f>VLOOKUP($C1090,'TIPI Scoring'!$C$1:$AB$1213,22,FALSE)</f>
        <v>1</v>
      </c>
      <c r="BG1090">
        <f>VLOOKUP($C1090,'TIPI Scoring'!$C$1:$AB$1213,23,FALSE)</f>
        <v>6</v>
      </c>
      <c r="BH1090">
        <f>VLOOKUP($C1090,'TIPI Scoring'!$C$1:$AB$1213,24,FALSE)</f>
        <v>5.5</v>
      </c>
      <c r="BI1090">
        <f>VLOOKUP($C1090,'TIPI Scoring'!$C$1:$AB$1213,25,FALSE)</f>
        <v>4.5</v>
      </c>
      <c r="BJ1090">
        <f>VLOOKUP($C1090,'TIPI Scoring'!$C$1:$AB$1213,26,FALSE)</f>
        <v>3</v>
      </c>
      <c r="BK1090" t="s">
        <v>1649</v>
      </c>
      <c r="BL1090" t="s">
        <v>1650</v>
      </c>
      <c r="BM1090" t="s">
        <v>1650</v>
      </c>
      <c r="BN1090" t="s">
        <v>1651</v>
      </c>
      <c r="BO1090" t="s">
        <v>1649</v>
      </c>
      <c r="BP1090">
        <v>5</v>
      </c>
    </row>
    <row r="1091" spans="1:68" x14ac:dyDescent="0.2">
      <c r="A1091">
        <v>1090</v>
      </c>
      <c r="B1091" s="2">
        <v>44099.767592592594</v>
      </c>
      <c r="C1091" t="s">
        <v>1353</v>
      </c>
      <c r="D1091">
        <v>43</v>
      </c>
      <c r="E1091">
        <v>38</v>
      </c>
      <c r="F1091">
        <v>1</v>
      </c>
      <c r="G1091">
        <v>1</v>
      </c>
      <c r="H1091">
        <v>1</v>
      </c>
      <c r="I1091">
        <v>3</v>
      </c>
      <c r="J1091">
        <v>2</v>
      </c>
      <c r="L1091">
        <v>2</v>
      </c>
      <c r="M1091">
        <v>9</v>
      </c>
      <c r="N1091">
        <v>2</v>
      </c>
      <c r="O1091">
        <v>5</v>
      </c>
      <c r="P1091">
        <v>1</v>
      </c>
      <c r="Q1091">
        <v>7</v>
      </c>
      <c r="R1091">
        <v>2</v>
      </c>
      <c r="S1091">
        <v>5</v>
      </c>
      <c r="T1091">
        <v>5</v>
      </c>
      <c r="U1091">
        <v>7</v>
      </c>
      <c r="V1091">
        <v>1</v>
      </c>
      <c r="W1091">
        <v>7</v>
      </c>
      <c r="X1091">
        <v>5</v>
      </c>
      <c r="Y1091">
        <v>2011</v>
      </c>
      <c r="Z1091">
        <v>2</v>
      </c>
      <c r="AA1091">
        <v>14</v>
      </c>
      <c r="AE1091">
        <v>2</v>
      </c>
      <c r="AF1091">
        <v>2</v>
      </c>
      <c r="AG1091">
        <v>2</v>
      </c>
      <c r="AH1091">
        <v>2</v>
      </c>
      <c r="AI1091">
        <v>1</v>
      </c>
      <c r="AM1091">
        <v>1</v>
      </c>
      <c r="AO1091">
        <v>1</v>
      </c>
      <c r="AP1091">
        <v>1</v>
      </c>
      <c r="AX1091">
        <v>1</v>
      </c>
      <c r="AY1091">
        <v>1</v>
      </c>
      <c r="BD1091">
        <v>1</v>
      </c>
      <c r="BE1091" t="s">
        <v>58</v>
      </c>
      <c r="BF1091">
        <f>VLOOKUP($C1091,'TIPI Scoring'!$C$1:$AB$1213,22,FALSE)</f>
        <v>4</v>
      </c>
      <c r="BG1091">
        <f>VLOOKUP($C1091,'TIPI Scoring'!$C$1:$AB$1213,23,FALSE)</f>
        <v>7</v>
      </c>
      <c r="BH1091">
        <f>VLOOKUP($C1091,'TIPI Scoring'!$C$1:$AB$1213,24,FALSE)</f>
        <v>7</v>
      </c>
      <c r="BI1091">
        <f>VLOOKUP($C1091,'TIPI Scoring'!$C$1:$AB$1213,25,FALSE)</f>
        <v>6.5</v>
      </c>
      <c r="BJ1091">
        <f>VLOOKUP($C1091,'TIPI Scoring'!$C$1:$AB$1213,26,FALSE)</f>
        <v>4</v>
      </c>
      <c r="BK1091" t="s">
        <v>1651</v>
      </c>
      <c r="BL1091" t="s">
        <v>1648</v>
      </c>
      <c r="BM1091" t="s">
        <v>1648</v>
      </c>
      <c r="BN1091" t="s">
        <v>1648</v>
      </c>
      <c r="BO1091" t="s">
        <v>1649</v>
      </c>
      <c r="BP1091">
        <v>2</v>
      </c>
    </row>
    <row r="1092" spans="1:68" x14ac:dyDescent="0.2">
      <c r="A1092">
        <v>1091</v>
      </c>
      <c r="B1092" s="2">
        <v>44099.771666666667</v>
      </c>
      <c r="C1092" t="s">
        <v>1354</v>
      </c>
      <c r="D1092">
        <v>27</v>
      </c>
      <c r="E1092">
        <v>12</v>
      </c>
      <c r="F1092">
        <v>2</v>
      </c>
      <c r="G1092">
        <v>1</v>
      </c>
      <c r="H1092">
        <v>2</v>
      </c>
      <c r="I1092">
        <v>1</v>
      </c>
      <c r="J1092">
        <v>1</v>
      </c>
      <c r="L1092">
        <v>1</v>
      </c>
      <c r="M1092">
        <v>0</v>
      </c>
      <c r="N1092">
        <v>2</v>
      </c>
      <c r="O1092">
        <v>1</v>
      </c>
      <c r="P1092">
        <v>6</v>
      </c>
      <c r="Q1092">
        <v>5</v>
      </c>
      <c r="R1092">
        <v>2</v>
      </c>
      <c r="S1092">
        <v>5</v>
      </c>
      <c r="T1092">
        <v>7</v>
      </c>
      <c r="U1092">
        <v>6</v>
      </c>
      <c r="V1092">
        <v>1</v>
      </c>
      <c r="W1092">
        <v>6</v>
      </c>
      <c r="X1092">
        <v>5</v>
      </c>
      <c r="Y1092">
        <v>2019</v>
      </c>
      <c r="Z1092">
        <v>1</v>
      </c>
      <c r="AA1092">
        <v>13</v>
      </c>
      <c r="AD1092" t="s">
        <v>1355</v>
      </c>
      <c r="AE1092">
        <v>2</v>
      </c>
      <c r="AF1092">
        <v>2</v>
      </c>
      <c r="AG1092">
        <v>2</v>
      </c>
      <c r="AH1092">
        <v>2</v>
      </c>
      <c r="AI1092">
        <v>1</v>
      </c>
      <c r="AM1092">
        <v>1</v>
      </c>
      <c r="AO1092">
        <v>3</v>
      </c>
      <c r="AP1092">
        <v>1</v>
      </c>
      <c r="AT1092">
        <v>1</v>
      </c>
      <c r="AX1092">
        <v>1</v>
      </c>
      <c r="BD1092">
        <v>1</v>
      </c>
      <c r="BE1092" t="s">
        <v>66</v>
      </c>
      <c r="BF1092">
        <f>VLOOKUP($C1092,'TIPI Scoring'!$C$1:$AB$1213,22,FALSE)</f>
        <v>1</v>
      </c>
      <c r="BG1092">
        <f>VLOOKUP($C1092,'TIPI Scoring'!$C$1:$AB$1213,23,FALSE)</f>
        <v>4</v>
      </c>
      <c r="BH1092">
        <f>VLOOKUP($C1092,'TIPI Scoring'!$C$1:$AB$1213,24,FALSE)</f>
        <v>6</v>
      </c>
      <c r="BI1092">
        <f>VLOOKUP($C1092,'TIPI Scoring'!$C$1:$AB$1213,25,FALSE)</f>
        <v>6</v>
      </c>
      <c r="BJ1092">
        <f>VLOOKUP($C1092,'TIPI Scoring'!$C$1:$AB$1213,26,FALSE)</f>
        <v>4</v>
      </c>
      <c r="BK1092" t="s">
        <v>1649</v>
      </c>
      <c r="BL1092" t="s">
        <v>1649</v>
      </c>
      <c r="BM1092" t="s">
        <v>1650</v>
      </c>
      <c r="BN1092" t="s">
        <v>1650</v>
      </c>
      <c r="BO1092" t="s">
        <v>1649</v>
      </c>
      <c r="BP1092">
        <v>2</v>
      </c>
    </row>
    <row r="1093" spans="1:68" x14ac:dyDescent="0.2">
      <c r="A1093">
        <v>1092</v>
      </c>
      <c r="B1093" s="2">
        <v>44099.8121875</v>
      </c>
      <c r="C1093" t="s">
        <v>1356</v>
      </c>
      <c r="D1093">
        <v>38</v>
      </c>
      <c r="E1093">
        <v>32</v>
      </c>
      <c r="F1093">
        <v>1</v>
      </c>
      <c r="G1093">
        <v>1</v>
      </c>
      <c r="H1093">
        <v>2</v>
      </c>
      <c r="I1093">
        <v>2</v>
      </c>
      <c r="J1093">
        <v>1</v>
      </c>
      <c r="L1093">
        <v>1</v>
      </c>
      <c r="M1093">
        <v>7</v>
      </c>
      <c r="N1093">
        <v>1</v>
      </c>
      <c r="O1093">
        <v>6</v>
      </c>
      <c r="P1093">
        <v>4</v>
      </c>
      <c r="Q1093">
        <v>5</v>
      </c>
      <c r="R1093">
        <v>7</v>
      </c>
      <c r="S1093">
        <v>4</v>
      </c>
      <c r="T1093">
        <v>5</v>
      </c>
      <c r="U1093">
        <v>6</v>
      </c>
      <c r="V1093">
        <v>4</v>
      </c>
      <c r="W1093">
        <v>6</v>
      </c>
      <c r="X1093">
        <v>4</v>
      </c>
      <c r="Y1093">
        <v>2016</v>
      </c>
      <c r="Z1093">
        <v>1</v>
      </c>
      <c r="AA1093">
        <v>1</v>
      </c>
      <c r="AE1093">
        <v>1</v>
      </c>
      <c r="AF1093">
        <v>1</v>
      </c>
      <c r="AG1093">
        <v>1</v>
      </c>
      <c r="AH1093">
        <v>2</v>
      </c>
      <c r="AI1093">
        <v>1</v>
      </c>
      <c r="AK1093">
        <v>1</v>
      </c>
      <c r="AM1093">
        <v>1</v>
      </c>
      <c r="AO1093">
        <v>1</v>
      </c>
      <c r="AP1093">
        <v>1</v>
      </c>
      <c r="AQ1093">
        <v>1</v>
      </c>
      <c r="AT1093">
        <v>1</v>
      </c>
      <c r="AZ1093">
        <v>1</v>
      </c>
      <c r="BA1093">
        <v>1</v>
      </c>
      <c r="BC1093">
        <v>1</v>
      </c>
      <c r="BE1093" t="s">
        <v>58</v>
      </c>
      <c r="BF1093">
        <f>VLOOKUP($C1093,'TIPI Scoring'!$C$1:$AB$1213,22,FALSE)</f>
        <v>4.5</v>
      </c>
      <c r="BG1093">
        <f>VLOOKUP($C1093,'TIPI Scoring'!$C$1:$AB$1213,23,FALSE)</f>
        <v>5</v>
      </c>
      <c r="BH1093">
        <f>VLOOKUP($C1093,'TIPI Scoring'!$C$1:$AB$1213,24,FALSE)</f>
        <v>4.5</v>
      </c>
      <c r="BI1093">
        <f>VLOOKUP($C1093,'TIPI Scoring'!$C$1:$AB$1213,25,FALSE)</f>
        <v>3.5</v>
      </c>
      <c r="BJ1093">
        <f>VLOOKUP($C1093,'TIPI Scoring'!$C$1:$AB$1213,26,FALSE)</f>
        <v>4</v>
      </c>
      <c r="BK1093" t="s">
        <v>1650</v>
      </c>
      <c r="BL1093" t="s">
        <v>1651</v>
      </c>
      <c r="BM1093" t="s">
        <v>1651</v>
      </c>
      <c r="BN1093" t="s">
        <v>1651</v>
      </c>
      <c r="BO1093" t="s">
        <v>1649</v>
      </c>
      <c r="BP1093">
        <v>7</v>
      </c>
    </row>
    <row r="1094" spans="1:68" x14ac:dyDescent="0.2">
      <c r="A1094">
        <v>1093</v>
      </c>
      <c r="B1094" s="2">
        <v>44099.820717592593</v>
      </c>
      <c r="C1094" t="s">
        <v>1357</v>
      </c>
      <c r="D1094">
        <v>45</v>
      </c>
      <c r="E1094">
        <v>13</v>
      </c>
      <c r="F1094">
        <v>1</v>
      </c>
      <c r="G1094">
        <v>1</v>
      </c>
      <c r="H1094">
        <v>1</v>
      </c>
      <c r="I1094">
        <v>1</v>
      </c>
      <c r="J1094">
        <v>1</v>
      </c>
      <c r="L1094">
        <v>2</v>
      </c>
      <c r="M1094">
        <v>11</v>
      </c>
      <c r="N1094">
        <v>2</v>
      </c>
      <c r="O1094">
        <v>1</v>
      </c>
      <c r="P1094">
        <v>5</v>
      </c>
      <c r="Q1094">
        <v>7</v>
      </c>
      <c r="R1094">
        <v>1</v>
      </c>
      <c r="S1094">
        <v>6</v>
      </c>
      <c r="T1094">
        <v>6</v>
      </c>
      <c r="U1094">
        <v>3</v>
      </c>
      <c r="V1094">
        <v>1</v>
      </c>
      <c r="W1094">
        <v>6</v>
      </c>
      <c r="X1094">
        <v>3</v>
      </c>
      <c r="Y1094">
        <v>2009</v>
      </c>
      <c r="Z1094">
        <v>2</v>
      </c>
      <c r="AA1094">
        <v>9</v>
      </c>
      <c r="AE1094">
        <v>2</v>
      </c>
      <c r="AF1094">
        <v>2</v>
      </c>
      <c r="AG1094">
        <v>2</v>
      </c>
      <c r="AH1094">
        <v>2</v>
      </c>
      <c r="AI1094">
        <v>1</v>
      </c>
      <c r="AJ1094">
        <v>1</v>
      </c>
      <c r="AL1094">
        <v>1</v>
      </c>
      <c r="AM1094">
        <v>1</v>
      </c>
      <c r="AO1094">
        <v>2</v>
      </c>
      <c r="AP1094">
        <v>1</v>
      </c>
      <c r="AR1094">
        <v>1</v>
      </c>
      <c r="AY1094">
        <v>1</v>
      </c>
      <c r="BD1094">
        <v>1</v>
      </c>
      <c r="BE1094" t="s">
        <v>63</v>
      </c>
      <c r="BF1094">
        <f>VLOOKUP($C1094,'TIPI Scoring'!$C$1:$AB$1213,22,FALSE)</f>
        <v>1.5</v>
      </c>
      <c r="BG1094">
        <f>VLOOKUP($C1094,'TIPI Scoring'!$C$1:$AB$1213,23,FALSE)</f>
        <v>3</v>
      </c>
      <c r="BH1094">
        <f>VLOOKUP($C1094,'TIPI Scoring'!$C$1:$AB$1213,24,FALSE)</f>
        <v>7</v>
      </c>
      <c r="BI1094">
        <f>VLOOKUP($C1094,'TIPI Scoring'!$C$1:$AB$1213,25,FALSE)</f>
        <v>6.5</v>
      </c>
      <c r="BJ1094">
        <f>VLOOKUP($C1094,'TIPI Scoring'!$C$1:$AB$1213,26,FALSE)</f>
        <v>5.5</v>
      </c>
      <c r="BK1094" t="s">
        <v>1649</v>
      </c>
      <c r="BL1094" t="s">
        <v>1649</v>
      </c>
      <c r="BM1094" t="s">
        <v>1648</v>
      </c>
      <c r="BN1094" t="s">
        <v>1648</v>
      </c>
      <c r="BO1094" t="s">
        <v>1650</v>
      </c>
      <c r="BP1094">
        <v>3</v>
      </c>
    </row>
    <row r="1095" spans="1:68" x14ac:dyDescent="0.2">
      <c r="A1095">
        <v>1094</v>
      </c>
      <c r="B1095" s="2">
        <v>44099.821192129632</v>
      </c>
      <c r="C1095" t="s">
        <v>1358</v>
      </c>
      <c r="D1095">
        <v>48</v>
      </c>
      <c r="E1095">
        <v>5</v>
      </c>
      <c r="F1095">
        <v>1</v>
      </c>
      <c r="G1095">
        <v>1</v>
      </c>
      <c r="H1095">
        <v>3</v>
      </c>
      <c r="I1095">
        <v>1</v>
      </c>
      <c r="J1095">
        <v>6</v>
      </c>
      <c r="L1095">
        <v>1</v>
      </c>
      <c r="M1095">
        <v>14</v>
      </c>
      <c r="N1095">
        <v>1</v>
      </c>
      <c r="O1095">
        <v>4</v>
      </c>
      <c r="P1095">
        <v>2</v>
      </c>
      <c r="Q1095">
        <v>7</v>
      </c>
      <c r="R1095">
        <v>5</v>
      </c>
      <c r="S1095">
        <v>7</v>
      </c>
      <c r="T1095">
        <v>5</v>
      </c>
      <c r="U1095">
        <v>7</v>
      </c>
      <c r="V1095">
        <v>1</v>
      </c>
      <c r="W1095">
        <v>5</v>
      </c>
      <c r="X1095">
        <v>4</v>
      </c>
      <c r="Y1095">
        <v>2006</v>
      </c>
      <c r="Z1095">
        <v>1</v>
      </c>
      <c r="AA1095">
        <v>13</v>
      </c>
      <c r="AD1095" t="s">
        <v>1359</v>
      </c>
      <c r="AE1095">
        <v>2</v>
      </c>
      <c r="AF1095">
        <v>2</v>
      </c>
      <c r="AG1095">
        <v>3</v>
      </c>
      <c r="AH1095">
        <v>2</v>
      </c>
      <c r="AI1095">
        <v>1</v>
      </c>
      <c r="AO1095">
        <v>2</v>
      </c>
      <c r="AY1095">
        <v>1</v>
      </c>
      <c r="BD1095">
        <v>1</v>
      </c>
      <c r="BE1095" t="s">
        <v>66</v>
      </c>
      <c r="BF1095">
        <f>VLOOKUP($C1095,'TIPI Scoring'!$C$1:$AB$1213,22,FALSE)</f>
        <v>3.5</v>
      </c>
      <c r="BG1095">
        <f>VLOOKUP($C1095,'TIPI Scoring'!$C$1:$AB$1213,23,FALSE)</f>
        <v>6.5</v>
      </c>
      <c r="BH1095">
        <f>VLOOKUP($C1095,'TIPI Scoring'!$C$1:$AB$1213,24,FALSE)</f>
        <v>7</v>
      </c>
      <c r="BI1095">
        <f>VLOOKUP($C1095,'TIPI Scoring'!$C$1:$AB$1213,25,FALSE)</f>
        <v>4</v>
      </c>
      <c r="BJ1095">
        <f>VLOOKUP($C1095,'TIPI Scoring'!$C$1:$AB$1213,26,FALSE)</f>
        <v>5.5</v>
      </c>
      <c r="BK1095" t="s">
        <v>1651</v>
      </c>
      <c r="BL1095" t="s">
        <v>1648</v>
      </c>
      <c r="BM1095" t="s">
        <v>1648</v>
      </c>
      <c r="BN1095" t="s">
        <v>1651</v>
      </c>
      <c r="BO1095" t="s">
        <v>1650</v>
      </c>
      <c r="BP1095">
        <v>6</v>
      </c>
    </row>
    <row r="1096" spans="1:68" x14ac:dyDescent="0.2">
      <c r="A1096">
        <v>1095</v>
      </c>
      <c r="B1096" s="2">
        <v>44099.834664351853</v>
      </c>
      <c r="C1096" t="s">
        <v>1360</v>
      </c>
      <c r="D1096">
        <v>49</v>
      </c>
      <c r="E1096">
        <v>35</v>
      </c>
      <c r="F1096">
        <v>2</v>
      </c>
      <c r="G1096">
        <v>1</v>
      </c>
      <c r="H1096">
        <v>5</v>
      </c>
      <c r="I1096">
        <v>1</v>
      </c>
      <c r="J1096">
        <v>4</v>
      </c>
      <c r="L1096">
        <v>1</v>
      </c>
      <c r="M1096">
        <v>24</v>
      </c>
      <c r="N1096">
        <v>2</v>
      </c>
      <c r="O1096">
        <v>2</v>
      </c>
      <c r="P1096">
        <v>4</v>
      </c>
      <c r="Q1096">
        <v>7</v>
      </c>
      <c r="R1096">
        <v>5</v>
      </c>
      <c r="S1096">
        <v>4</v>
      </c>
      <c r="T1096">
        <v>4</v>
      </c>
      <c r="U1096">
        <v>5</v>
      </c>
      <c r="V1096">
        <v>2</v>
      </c>
      <c r="W1096">
        <v>4</v>
      </c>
      <c r="X1096">
        <v>2</v>
      </c>
      <c r="Y1096">
        <v>2004</v>
      </c>
      <c r="Z1096">
        <v>3</v>
      </c>
      <c r="AA1096">
        <v>9</v>
      </c>
      <c r="AE1096">
        <v>3</v>
      </c>
      <c r="AF1096">
        <v>2</v>
      </c>
      <c r="AG1096">
        <v>3</v>
      </c>
      <c r="AH1096">
        <v>2</v>
      </c>
      <c r="AN1096">
        <v>1</v>
      </c>
      <c r="AO1096">
        <v>6</v>
      </c>
      <c r="AP1096">
        <v>1</v>
      </c>
      <c r="AV1096">
        <v>1</v>
      </c>
      <c r="AY1096">
        <v>1</v>
      </c>
      <c r="BD1096">
        <v>1</v>
      </c>
      <c r="BE1096" t="s">
        <v>63</v>
      </c>
      <c r="BF1096">
        <f>VLOOKUP($C1096,'TIPI Scoring'!$C$1:$AB$1213,22,FALSE)</f>
        <v>3</v>
      </c>
      <c r="BG1096">
        <f>VLOOKUP($C1096,'TIPI Scoring'!$C$1:$AB$1213,23,FALSE)</f>
        <v>4.5</v>
      </c>
      <c r="BH1096">
        <f>VLOOKUP($C1096,'TIPI Scoring'!$C$1:$AB$1213,24,FALSE)</f>
        <v>6.5</v>
      </c>
      <c r="BI1096">
        <f>VLOOKUP($C1096,'TIPI Scoring'!$C$1:$AB$1213,25,FALSE)</f>
        <v>3.5</v>
      </c>
      <c r="BJ1096">
        <f>VLOOKUP($C1096,'TIPI Scoring'!$C$1:$AB$1213,26,FALSE)</f>
        <v>5</v>
      </c>
      <c r="BK1096" t="s">
        <v>1651</v>
      </c>
      <c r="BL1096" t="s">
        <v>1651</v>
      </c>
      <c r="BM1096" t="s">
        <v>1650</v>
      </c>
      <c r="BN1096" t="s">
        <v>1651</v>
      </c>
      <c r="BO1096" t="s">
        <v>1651</v>
      </c>
      <c r="BP1096">
        <v>5</v>
      </c>
    </row>
    <row r="1097" spans="1:68" x14ac:dyDescent="0.2">
      <c r="A1097">
        <v>1096</v>
      </c>
      <c r="B1097" s="2">
        <v>44099.852569444447</v>
      </c>
      <c r="C1097" t="s">
        <v>1361</v>
      </c>
      <c r="D1097">
        <v>60</v>
      </c>
      <c r="E1097">
        <v>35</v>
      </c>
      <c r="F1097">
        <v>1</v>
      </c>
      <c r="G1097">
        <v>1</v>
      </c>
      <c r="H1097">
        <v>3</v>
      </c>
      <c r="I1097">
        <v>0</v>
      </c>
      <c r="J1097">
        <v>5</v>
      </c>
      <c r="K1097" t="s">
        <v>688</v>
      </c>
      <c r="L1097">
        <v>1</v>
      </c>
      <c r="M1097">
        <v>45</v>
      </c>
      <c r="N1097">
        <v>2</v>
      </c>
      <c r="O1097">
        <v>7</v>
      </c>
      <c r="P1097">
        <v>1</v>
      </c>
      <c r="Q1097">
        <v>7</v>
      </c>
      <c r="R1097">
        <v>1</v>
      </c>
      <c r="S1097">
        <v>6</v>
      </c>
      <c r="T1097">
        <v>4</v>
      </c>
      <c r="U1097">
        <v>6</v>
      </c>
      <c r="V1097">
        <v>1</v>
      </c>
      <c r="W1097">
        <v>7</v>
      </c>
      <c r="X1097">
        <v>1</v>
      </c>
      <c r="Y1097">
        <v>2006</v>
      </c>
      <c r="Z1097">
        <v>3</v>
      </c>
      <c r="AA1097">
        <v>12</v>
      </c>
      <c r="AC1097" t="s">
        <v>1362</v>
      </c>
      <c r="AE1097">
        <v>2</v>
      </c>
      <c r="AF1097">
        <v>2</v>
      </c>
      <c r="AG1097">
        <v>2</v>
      </c>
      <c r="AH1097">
        <v>2</v>
      </c>
      <c r="AK1097">
        <v>1</v>
      </c>
      <c r="AL1097">
        <v>1</v>
      </c>
      <c r="AO1097">
        <v>4</v>
      </c>
      <c r="AP1097">
        <v>1</v>
      </c>
      <c r="AW1097">
        <v>1</v>
      </c>
      <c r="AX1097">
        <v>1</v>
      </c>
      <c r="BC1097">
        <v>1</v>
      </c>
      <c r="BE1097" t="s">
        <v>63</v>
      </c>
      <c r="BF1097">
        <f>VLOOKUP($C1097,'TIPI Scoring'!$C$1:$AB$1213,22,FALSE)</f>
        <v>5.5</v>
      </c>
      <c r="BG1097">
        <f>VLOOKUP($C1097,'TIPI Scoring'!$C$1:$AB$1213,23,FALSE)</f>
        <v>6.5</v>
      </c>
      <c r="BH1097">
        <f>VLOOKUP($C1097,'TIPI Scoring'!$C$1:$AB$1213,24,FALSE)</f>
        <v>7</v>
      </c>
      <c r="BI1097">
        <f>VLOOKUP($C1097,'TIPI Scoring'!$C$1:$AB$1213,25,FALSE)</f>
        <v>7</v>
      </c>
      <c r="BJ1097">
        <f>VLOOKUP($C1097,'TIPI Scoring'!$C$1:$AB$1213,26,FALSE)</f>
        <v>6.5</v>
      </c>
      <c r="BK1097" t="s">
        <v>1650</v>
      </c>
      <c r="BL1097" t="s">
        <v>1648</v>
      </c>
      <c r="BM1097" t="s">
        <v>1648</v>
      </c>
      <c r="BN1097" t="s">
        <v>1648</v>
      </c>
      <c r="BO1097" t="s">
        <v>1648</v>
      </c>
      <c r="BP1097">
        <v>4</v>
      </c>
    </row>
    <row r="1098" spans="1:68" x14ac:dyDescent="0.2">
      <c r="A1098">
        <v>1097</v>
      </c>
      <c r="B1098" s="2">
        <v>44099.859942129631</v>
      </c>
      <c r="C1098" t="s">
        <v>1363</v>
      </c>
      <c r="D1098">
        <v>35</v>
      </c>
      <c r="E1098">
        <v>25</v>
      </c>
      <c r="F1098">
        <v>2</v>
      </c>
      <c r="G1098">
        <v>1</v>
      </c>
      <c r="H1098">
        <v>2</v>
      </c>
      <c r="I1098">
        <v>4</v>
      </c>
      <c r="J1098">
        <v>1</v>
      </c>
      <c r="L1098">
        <v>1</v>
      </c>
      <c r="M1098">
        <v>10</v>
      </c>
      <c r="N1098">
        <v>2</v>
      </c>
      <c r="O1098">
        <v>3</v>
      </c>
      <c r="P1098">
        <v>5</v>
      </c>
      <c r="Q1098">
        <v>5</v>
      </c>
      <c r="R1098">
        <v>5</v>
      </c>
      <c r="S1098">
        <v>4</v>
      </c>
      <c r="T1098">
        <v>5</v>
      </c>
      <c r="U1098">
        <v>5</v>
      </c>
      <c r="V1098">
        <v>5</v>
      </c>
      <c r="W1098">
        <v>3</v>
      </c>
      <c r="X1098">
        <v>5</v>
      </c>
      <c r="Y1098">
        <v>2011</v>
      </c>
      <c r="Z1098">
        <v>1</v>
      </c>
      <c r="AA1098">
        <v>13</v>
      </c>
      <c r="AD1098" t="s">
        <v>80</v>
      </c>
      <c r="AE1098">
        <v>2</v>
      </c>
      <c r="AF1098">
        <v>2</v>
      </c>
      <c r="AG1098">
        <v>2</v>
      </c>
      <c r="AH1098">
        <v>2</v>
      </c>
      <c r="AM1098">
        <v>1</v>
      </c>
      <c r="AO1098">
        <v>2</v>
      </c>
      <c r="AT1098">
        <v>1</v>
      </c>
      <c r="AV1098">
        <v>1</v>
      </c>
      <c r="AW1098">
        <v>1</v>
      </c>
      <c r="BD1098">
        <v>1</v>
      </c>
      <c r="BE1098" t="s">
        <v>63</v>
      </c>
      <c r="BF1098">
        <f>VLOOKUP($C1098,'TIPI Scoring'!$C$1:$AB$1213,22,FALSE)</f>
        <v>3</v>
      </c>
      <c r="BG1098">
        <f>VLOOKUP($C1098,'TIPI Scoring'!$C$1:$AB$1213,23,FALSE)</f>
        <v>4</v>
      </c>
      <c r="BH1098">
        <f>VLOOKUP($C1098,'TIPI Scoring'!$C$1:$AB$1213,24,FALSE)</f>
        <v>4</v>
      </c>
      <c r="BI1098">
        <f>VLOOKUP($C1098,'TIPI Scoring'!$C$1:$AB$1213,25,FALSE)</f>
        <v>3</v>
      </c>
      <c r="BJ1098">
        <f>VLOOKUP($C1098,'TIPI Scoring'!$C$1:$AB$1213,26,FALSE)</f>
        <v>3.5</v>
      </c>
      <c r="BK1098" t="s">
        <v>1651</v>
      </c>
      <c r="BL1098" t="s">
        <v>1649</v>
      </c>
      <c r="BM1098" t="s">
        <v>1649</v>
      </c>
      <c r="BN1098" t="s">
        <v>1649</v>
      </c>
      <c r="BO1098" t="s">
        <v>1649</v>
      </c>
      <c r="BP1098">
        <v>1</v>
      </c>
    </row>
    <row r="1099" spans="1:68" x14ac:dyDescent="0.2">
      <c r="A1099">
        <v>1098</v>
      </c>
      <c r="B1099" s="2">
        <v>44099.866296296299</v>
      </c>
      <c r="C1099" t="s">
        <v>1364</v>
      </c>
      <c r="D1099">
        <v>38</v>
      </c>
      <c r="E1099">
        <v>25</v>
      </c>
      <c r="F1099">
        <v>1</v>
      </c>
      <c r="G1099">
        <v>1</v>
      </c>
      <c r="H1099">
        <v>2</v>
      </c>
      <c r="I1099">
        <v>0</v>
      </c>
      <c r="J1099">
        <v>1</v>
      </c>
      <c r="L1099">
        <v>2</v>
      </c>
      <c r="M1099">
        <v>2</v>
      </c>
      <c r="N1099">
        <v>2</v>
      </c>
      <c r="O1099">
        <v>6</v>
      </c>
      <c r="P1099">
        <v>4</v>
      </c>
      <c r="Q1099">
        <v>4</v>
      </c>
      <c r="R1099">
        <v>5</v>
      </c>
      <c r="S1099">
        <v>3</v>
      </c>
      <c r="T1099">
        <v>5</v>
      </c>
      <c r="U1099">
        <v>6</v>
      </c>
      <c r="V1099">
        <v>5</v>
      </c>
      <c r="W1099">
        <v>5</v>
      </c>
      <c r="X1099">
        <v>6</v>
      </c>
      <c r="Y1099">
        <v>2016</v>
      </c>
      <c r="Z1099">
        <v>1</v>
      </c>
      <c r="AA1099">
        <v>3</v>
      </c>
      <c r="AE1099">
        <v>2</v>
      </c>
      <c r="AF1099">
        <v>2</v>
      </c>
      <c r="AG1099">
        <v>2</v>
      </c>
      <c r="AH1099">
        <v>2</v>
      </c>
      <c r="AK1099">
        <v>1</v>
      </c>
      <c r="AO1099">
        <v>2</v>
      </c>
      <c r="AR1099">
        <v>1</v>
      </c>
      <c r="AS1099">
        <v>1</v>
      </c>
      <c r="AV1099">
        <v>1</v>
      </c>
      <c r="BA1099">
        <v>1</v>
      </c>
      <c r="BE1099" t="s">
        <v>63</v>
      </c>
      <c r="BF1099">
        <f>VLOOKUP($C1099,'TIPI Scoring'!$C$1:$AB$1213,22,FALSE)</f>
        <v>4.5</v>
      </c>
      <c r="BG1099">
        <f>VLOOKUP($C1099,'TIPI Scoring'!$C$1:$AB$1213,23,FALSE)</f>
        <v>5</v>
      </c>
      <c r="BH1099">
        <f>VLOOKUP($C1099,'TIPI Scoring'!$C$1:$AB$1213,24,FALSE)</f>
        <v>3.5</v>
      </c>
      <c r="BI1099">
        <f>VLOOKUP($C1099,'TIPI Scoring'!$C$1:$AB$1213,25,FALSE)</f>
        <v>4</v>
      </c>
      <c r="BJ1099">
        <f>VLOOKUP($C1099,'TIPI Scoring'!$C$1:$AB$1213,26,FALSE)</f>
        <v>2.5</v>
      </c>
      <c r="BK1099" t="s">
        <v>1650</v>
      </c>
      <c r="BL1099" t="s">
        <v>1651</v>
      </c>
      <c r="BM1099" t="s">
        <v>1649</v>
      </c>
      <c r="BN1099" t="s">
        <v>1651</v>
      </c>
      <c r="BO1099" t="s">
        <v>1649</v>
      </c>
      <c r="BP1099">
        <v>1</v>
      </c>
    </row>
    <row r="1100" spans="1:68" x14ac:dyDescent="0.2">
      <c r="A1100">
        <v>1099</v>
      </c>
      <c r="B1100" s="2">
        <v>44099.887349537035</v>
      </c>
      <c r="C1100" t="s">
        <v>1365</v>
      </c>
      <c r="D1100">
        <v>38</v>
      </c>
      <c r="E1100">
        <v>50</v>
      </c>
      <c r="F1100">
        <v>2</v>
      </c>
      <c r="G1100">
        <v>1</v>
      </c>
      <c r="H1100">
        <v>4</v>
      </c>
      <c r="I1100">
        <v>2</v>
      </c>
      <c r="J1100">
        <v>1</v>
      </c>
      <c r="L1100">
        <v>1</v>
      </c>
      <c r="M1100">
        <v>13</v>
      </c>
      <c r="N1100">
        <v>2</v>
      </c>
      <c r="O1100">
        <v>3</v>
      </c>
      <c r="P1100">
        <v>6</v>
      </c>
      <c r="Q1100">
        <v>6</v>
      </c>
      <c r="R1100">
        <v>7</v>
      </c>
      <c r="S1100">
        <v>5</v>
      </c>
      <c r="T1100">
        <v>6</v>
      </c>
      <c r="U1100">
        <v>7</v>
      </c>
      <c r="V1100">
        <v>3</v>
      </c>
      <c r="W1100">
        <v>3</v>
      </c>
      <c r="X1100">
        <v>5</v>
      </c>
      <c r="Y1100">
        <v>2015</v>
      </c>
      <c r="Z1100">
        <v>1</v>
      </c>
      <c r="AA1100">
        <v>11</v>
      </c>
      <c r="AB1100" t="s">
        <v>519</v>
      </c>
      <c r="AE1100">
        <v>3</v>
      </c>
      <c r="AF1100">
        <v>3</v>
      </c>
      <c r="AG1100">
        <v>2</v>
      </c>
      <c r="AH1100">
        <v>3</v>
      </c>
      <c r="AJ1100">
        <v>1</v>
      </c>
      <c r="AO1100">
        <v>2</v>
      </c>
      <c r="AP1100">
        <v>1</v>
      </c>
      <c r="AT1100">
        <v>1</v>
      </c>
      <c r="AV1100">
        <v>1</v>
      </c>
      <c r="BA1100">
        <v>1</v>
      </c>
      <c r="BC1100">
        <v>1</v>
      </c>
      <c r="BE1100" t="s">
        <v>63</v>
      </c>
      <c r="BF1100">
        <f>VLOOKUP($C1100,'TIPI Scoring'!$C$1:$AB$1213,22,FALSE)</f>
        <v>2.5</v>
      </c>
      <c r="BG1100">
        <f>VLOOKUP($C1100,'TIPI Scoring'!$C$1:$AB$1213,23,FALSE)</f>
        <v>4.5</v>
      </c>
      <c r="BH1100">
        <f>VLOOKUP($C1100,'TIPI Scoring'!$C$1:$AB$1213,24,FALSE)</f>
        <v>5.5</v>
      </c>
      <c r="BI1100">
        <f>VLOOKUP($C1100,'TIPI Scoring'!$C$1:$AB$1213,25,FALSE)</f>
        <v>2</v>
      </c>
      <c r="BJ1100">
        <f>VLOOKUP($C1100,'TIPI Scoring'!$C$1:$AB$1213,26,FALSE)</f>
        <v>4</v>
      </c>
      <c r="BK1100" t="s">
        <v>1649</v>
      </c>
      <c r="BL1100" t="s">
        <v>1651</v>
      </c>
      <c r="BM1100" t="s">
        <v>1650</v>
      </c>
      <c r="BN1100" t="s">
        <v>1649</v>
      </c>
      <c r="BO1100" t="s">
        <v>1649</v>
      </c>
      <c r="BP1100">
        <v>5</v>
      </c>
    </row>
    <row r="1101" spans="1:68" x14ac:dyDescent="0.2">
      <c r="A1101">
        <v>1100</v>
      </c>
      <c r="B1101" s="2">
        <v>44099.946932870371</v>
      </c>
      <c r="C1101" t="s">
        <v>1366</v>
      </c>
      <c r="D1101">
        <v>62</v>
      </c>
      <c r="E1101">
        <v>35</v>
      </c>
      <c r="F1101">
        <v>1</v>
      </c>
      <c r="G1101">
        <v>1</v>
      </c>
      <c r="H1101">
        <v>4</v>
      </c>
      <c r="I1101">
        <v>0</v>
      </c>
      <c r="J1101">
        <v>4</v>
      </c>
      <c r="L1101">
        <v>1</v>
      </c>
      <c r="M1101">
        <v>3</v>
      </c>
      <c r="N1101">
        <v>2</v>
      </c>
      <c r="O1101">
        <v>7</v>
      </c>
      <c r="P1101">
        <v>1</v>
      </c>
      <c r="Q1101">
        <v>7</v>
      </c>
      <c r="R1101">
        <v>1</v>
      </c>
      <c r="S1101">
        <v>6</v>
      </c>
      <c r="T1101">
        <v>5</v>
      </c>
      <c r="U1101">
        <v>7</v>
      </c>
      <c r="V1101">
        <v>2</v>
      </c>
      <c r="W1101">
        <v>7</v>
      </c>
      <c r="X1101">
        <v>2</v>
      </c>
      <c r="Y1101">
        <v>2020</v>
      </c>
      <c r="Z1101">
        <v>3</v>
      </c>
      <c r="AA1101">
        <v>7</v>
      </c>
      <c r="AE1101">
        <v>2</v>
      </c>
      <c r="AF1101">
        <v>3</v>
      </c>
      <c r="AG1101">
        <v>2</v>
      </c>
      <c r="AH1101">
        <v>2</v>
      </c>
      <c r="AI1101">
        <v>1</v>
      </c>
      <c r="AO1101">
        <v>3</v>
      </c>
      <c r="AV1101">
        <v>1</v>
      </c>
      <c r="AZ1101">
        <v>1</v>
      </c>
      <c r="BE1101" t="s">
        <v>63</v>
      </c>
      <c r="BF1101">
        <f>VLOOKUP($C1101,'TIPI Scoring'!$C$1:$AB$1213,22,FALSE)</f>
        <v>5</v>
      </c>
      <c r="BG1101">
        <f>VLOOKUP($C1101,'TIPI Scoring'!$C$1:$AB$1213,23,FALSE)</f>
        <v>7</v>
      </c>
      <c r="BH1101">
        <f>VLOOKUP($C1101,'TIPI Scoring'!$C$1:$AB$1213,24,FALSE)</f>
        <v>6.5</v>
      </c>
      <c r="BI1101">
        <f>VLOOKUP($C1101,'TIPI Scoring'!$C$1:$AB$1213,25,FALSE)</f>
        <v>7</v>
      </c>
      <c r="BJ1101">
        <f>VLOOKUP($C1101,'TIPI Scoring'!$C$1:$AB$1213,26,FALSE)</f>
        <v>6</v>
      </c>
      <c r="BK1101" t="s">
        <v>1650</v>
      </c>
      <c r="BL1101" t="s">
        <v>1648</v>
      </c>
      <c r="BM1101" t="s">
        <v>1650</v>
      </c>
      <c r="BN1101" t="s">
        <v>1648</v>
      </c>
      <c r="BO1101" t="s">
        <v>1650</v>
      </c>
      <c r="BP1101">
        <v>8</v>
      </c>
    </row>
    <row r="1102" spans="1:68" x14ac:dyDescent="0.2">
      <c r="A1102">
        <v>1101</v>
      </c>
      <c r="B1102" s="2">
        <v>44100.023784722223</v>
      </c>
      <c r="C1102" t="s">
        <v>1367</v>
      </c>
      <c r="D1102">
        <v>37</v>
      </c>
      <c r="E1102">
        <v>5</v>
      </c>
      <c r="F1102">
        <v>1</v>
      </c>
      <c r="G1102">
        <v>1</v>
      </c>
      <c r="H1102">
        <v>2</v>
      </c>
      <c r="I1102">
        <v>3</v>
      </c>
      <c r="J1102">
        <v>1</v>
      </c>
      <c r="L1102">
        <v>1</v>
      </c>
      <c r="M1102">
        <v>1</v>
      </c>
      <c r="N1102">
        <v>2</v>
      </c>
      <c r="O1102">
        <v>6</v>
      </c>
      <c r="P1102">
        <v>6</v>
      </c>
      <c r="Q1102">
        <v>6</v>
      </c>
      <c r="R1102">
        <v>6</v>
      </c>
      <c r="S1102">
        <v>6</v>
      </c>
      <c r="T1102">
        <v>6</v>
      </c>
      <c r="U1102">
        <v>6</v>
      </c>
      <c r="V1102">
        <v>6</v>
      </c>
      <c r="W1102">
        <v>6</v>
      </c>
      <c r="X1102">
        <v>6</v>
      </c>
      <c r="Y1102">
        <v>2018</v>
      </c>
      <c r="Z1102">
        <v>1</v>
      </c>
      <c r="AA1102">
        <v>1</v>
      </c>
      <c r="AE1102">
        <v>1</v>
      </c>
      <c r="AF1102">
        <v>1</v>
      </c>
      <c r="AG1102">
        <v>1</v>
      </c>
      <c r="AH1102">
        <v>1</v>
      </c>
      <c r="AI1102">
        <v>1</v>
      </c>
      <c r="AO1102">
        <v>5</v>
      </c>
      <c r="AP1102">
        <v>1</v>
      </c>
      <c r="AQ1102">
        <v>1</v>
      </c>
      <c r="BA1102">
        <v>1</v>
      </c>
      <c r="BB1102">
        <v>1</v>
      </c>
      <c r="BE1102" t="s">
        <v>66</v>
      </c>
      <c r="BF1102">
        <f>VLOOKUP($C1102,'TIPI Scoring'!$C$1:$AB$1213,22,FALSE)</f>
        <v>4</v>
      </c>
      <c r="BG1102">
        <f>VLOOKUP($C1102,'TIPI Scoring'!$C$1:$AB$1213,23,FALSE)</f>
        <v>4</v>
      </c>
      <c r="BH1102">
        <f>VLOOKUP($C1102,'TIPI Scoring'!$C$1:$AB$1213,24,FALSE)</f>
        <v>4</v>
      </c>
      <c r="BI1102">
        <f>VLOOKUP($C1102,'TIPI Scoring'!$C$1:$AB$1213,25,FALSE)</f>
        <v>4</v>
      </c>
      <c r="BJ1102">
        <f>VLOOKUP($C1102,'TIPI Scoring'!$C$1:$AB$1213,26,FALSE)</f>
        <v>4</v>
      </c>
      <c r="BK1102" t="s">
        <v>1651</v>
      </c>
      <c r="BL1102" t="s">
        <v>1649</v>
      </c>
      <c r="BM1102" t="s">
        <v>1649</v>
      </c>
      <c r="BN1102" t="s">
        <v>1651</v>
      </c>
      <c r="BO1102" t="s">
        <v>1649</v>
      </c>
      <c r="BP1102">
        <v>1</v>
      </c>
    </row>
    <row r="1103" spans="1:68" x14ac:dyDescent="0.2">
      <c r="A1103">
        <v>1102</v>
      </c>
      <c r="B1103" s="2">
        <v>44100.077175925922</v>
      </c>
      <c r="C1103" t="s">
        <v>1368</v>
      </c>
      <c r="D1103">
        <v>36</v>
      </c>
      <c r="E1103">
        <v>25</v>
      </c>
      <c r="F1103">
        <v>2</v>
      </c>
      <c r="G1103">
        <v>1</v>
      </c>
      <c r="H1103">
        <v>2</v>
      </c>
      <c r="I1103">
        <v>1</v>
      </c>
      <c r="J1103">
        <v>1</v>
      </c>
      <c r="L1103">
        <v>2</v>
      </c>
      <c r="M1103">
        <v>6</v>
      </c>
      <c r="N1103">
        <v>2</v>
      </c>
      <c r="O1103">
        <v>7</v>
      </c>
      <c r="P1103">
        <v>5</v>
      </c>
      <c r="Q1103">
        <v>7</v>
      </c>
      <c r="R1103">
        <v>2</v>
      </c>
      <c r="S1103">
        <v>7</v>
      </c>
      <c r="T1103">
        <v>1</v>
      </c>
      <c r="U1103">
        <v>7</v>
      </c>
      <c r="V1103">
        <v>1</v>
      </c>
      <c r="W1103">
        <v>7</v>
      </c>
      <c r="X1103">
        <v>2</v>
      </c>
      <c r="Y1103">
        <v>2014</v>
      </c>
      <c r="Z1103">
        <v>2</v>
      </c>
      <c r="AA1103">
        <v>9</v>
      </c>
      <c r="AE1103">
        <v>2</v>
      </c>
      <c r="AF1103">
        <v>2</v>
      </c>
      <c r="AG1103">
        <v>2</v>
      </c>
      <c r="AH1103">
        <v>3</v>
      </c>
      <c r="AN1103">
        <v>1</v>
      </c>
      <c r="AO1103">
        <v>2</v>
      </c>
      <c r="AP1103">
        <v>1</v>
      </c>
      <c r="AT1103">
        <v>1</v>
      </c>
      <c r="AU1103">
        <v>1</v>
      </c>
      <c r="BD1103">
        <v>1</v>
      </c>
      <c r="BE1103" t="s">
        <v>63</v>
      </c>
      <c r="BF1103">
        <f>VLOOKUP($C1103,'TIPI Scoring'!$C$1:$AB$1213,22,FALSE)</f>
        <v>7</v>
      </c>
      <c r="BG1103">
        <f>VLOOKUP($C1103,'TIPI Scoring'!$C$1:$AB$1213,23,FALSE)</f>
        <v>5</v>
      </c>
      <c r="BH1103">
        <f>VLOOKUP($C1103,'TIPI Scoring'!$C$1:$AB$1213,24,FALSE)</f>
        <v>7</v>
      </c>
      <c r="BI1103">
        <f>VLOOKUP($C1103,'TIPI Scoring'!$C$1:$AB$1213,25,FALSE)</f>
        <v>6.5</v>
      </c>
      <c r="BJ1103">
        <f>VLOOKUP($C1103,'TIPI Scoring'!$C$1:$AB$1213,26,FALSE)</f>
        <v>6.5</v>
      </c>
      <c r="BK1103" t="s">
        <v>1648</v>
      </c>
      <c r="BL1103" t="s">
        <v>1651</v>
      </c>
      <c r="BM1103" t="s">
        <v>1648</v>
      </c>
      <c r="BN1103" t="s">
        <v>1648</v>
      </c>
      <c r="BO1103" t="s">
        <v>1648</v>
      </c>
      <c r="BP1103">
        <v>4</v>
      </c>
    </row>
    <row r="1104" spans="1:68" x14ac:dyDescent="0.2">
      <c r="A1104">
        <v>1103</v>
      </c>
      <c r="B1104" s="2">
        <v>44100.155416666668</v>
      </c>
      <c r="C1104" t="s">
        <v>1369</v>
      </c>
      <c r="D1104">
        <v>45</v>
      </c>
      <c r="E1104">
        <v>47</v>
      </c>
      <c r="F1104">
        <v>1</v>
      </c>
      <c r="G1104">
        <v>1</v>
      </c>
      <c r="H1104">
        <v>3</v>
      </c>
      <c r="I1104">
        <v>3</v>
      </c>
      <c r="J1104">
        <v>1</v>
      </c>
      <c r="L1104">
        <v>1</v>
      </c>
      <c r="M1104">
        <v>12</v>
      </c>
      <c r="N1104">
        <v>1</v>
      </c>
      <c r="O1104">
        <v>7</v>
      </c>
      <c r="P1104">
        <v>1</v>
      </c>
      <c r="Q1104">
        <v>7</v>
      </c>
      <c r="R1104">
        <v>3</v>
      </c>
      <c r="S1104">
        <v>7</v>
      </c>
      <c r="T1104">
        <v>7</v>
      </c>
      <c r="U1104">
        <v>7</v>
      </c>
      <c r="V1104">
        <v>1</v>
      </c>
      <c r="W1104">
        <v>7</v>
      </c>
      <c r="X1104">
        <v>2</v>
      </c>
      <c r="Y1104">
        <v>2015</v>
      </c>
      <c r="Z1104">
        <v>2</v>
      </c>
      <c r="AA1104">
        <v>3</v>
      </c>
      <c r="AE1104">
        <v>1</v>
      </c>
      <c r="AF1104">
        <v>1</v>
      </c>
      <c r="AG1104">
        <v>1</v>
      </c>
      <c r="AH1104">
        <v>2</v>
      </c>
      <c r="AI1104">
        <v>1</v>
      </c>
      <c r="AJ1104">
        <v>1</v>
      </c>
      <c r="AK1104">
        <v>1</v>
      </c>
      <c r="AO1104">
        <v>3</v>
      </c>
      <c r="AP1104">
        <v>1</v>
      </c>
      <c r="AV1104">
        <v>1</v>
      </c>
      <c r="AW1104">
        <v>1</v>
      </c>
      <c r="AZ1104">
        <v>1</v>
      </c>
      <c r="BA1104">
        <v>1</v>
      </c>
      <c r="BB1104">
        <v>1</v>
      </c>
      <c r="BC1104">
        <v>1</v>
      </c>
      <c r="BE1104" t="s">
        <v>66</v>
      </c>
      <c r="BF1104">
        <f>VLOOKUP($C1104,'TIPI Scoring'!$C$1:$AB$1213,22,FALSE)</f>
        <v>4</v>
      </c>
      <c r="BG1104">
        <f>VLOOKUP($C1104,'TIPI Scoring'!$C$1:$AB$1213,23,FALSE)</f>
        <v>7</v>
      </c>
      <c r="BH1104">
        <f>VLOOKUP($C1104,'TIPI Scoring'!$C$1:$AB$1213,24,FALSE)</f>
        <v>7</v>
      </c>
      <c r="BI1104">
        <f>VLOOKUP($C1104,'TIPI Scoring'!$C$1:$AB$1213,25,FALSE)</f>
        <v>6</v>
      </c>
      <c r="BJ1104">
        <f>VLOOKUP($C1104,'TIPI Scoring'!$C$1:$AB$1213,26,FALSE)</f>
        <v>6.5</v>
      </c>
      <c r="BK1104" t="s">
        <v>1651</v>
      </c>
      <c r="BL1104" t="s">
        <v>1648</v>
      </c>
      <c r="BM1104" t="s">
        <v>1648</v>
      </c>
      <c r="BN1104" t="s">
        <v>1650</v>
      </c>
      <c r="BO1104" t="s">
        <v>1648</v>
      </c>
      <c r="BP1104">
        <v>8</v>
      </c>
    </row>
    <row r="1105" spans="1:68" x14ac:dyDescent="0.2">
      <c r="A1105">
        <v>1104</v>
      </c>
      <c r="B1105" s="2">
        <v>44100.22246527778</v>
      </c>
      <c r="C1105" t="s">
        <v>1370</v>
      </c>
      <c r="D1105">
        <v>59</v>
      </c>
      <c r="E1105">
        <v>35</v>
      </c>
      <c r="F1105">
        <v>1</v>
      </c>
      <c r="G1105">
        <v>1</v>
      </c>
      <c r="H1105">
        <v>1</v>
      </c>
      <c r="I1105">
        <v>0</v>
      </c>
      <c r="J1105">
        <v>1</v>
      </c>
      <c r="L1105">
        <v>1</v>
      </c>
      <c r="M1105">
        <v>22</v>
      </c>
      <c r="N1105">
        <v>2</v>
      </c>
      <c r="O1105">
        <v>1</v>
      </c>
      <c r="P1105">
        <v>1</v>
      </c>
      <c r="Q1105">
        <v>6</v>
      </c>
      <c r="R1105">
        <v>3</v>
      </c>
      <c r="S1105">
        <v>4</v>
      </c>
      <c r="T1105">
        <v>3</v>
      </c>
      <c r="U1105">
        <v>6</v>
      </c>
      <c r="V1105">
        <v>1</v>
      </c>
      <c r="W1105">
        <v>3</v>
      </c>
      <c r="X1105">
        <v>2</v>
      </c>
      <c r="Y1105">
        <v>2017</v>
      </c>
      <c r="Z1105">
        <v>4</v>
      </c>
      <c r="AA1105">
        <v>14</v>
      </c>
      <c r="AE1105">
        <v>2</v>
      </c>
      <c r="AF1105">
        <v>2</v>
      </c>
      <c r="AG1105">
        <v>2</v>
      </c>
      <c r="AH1105">
        <v>2</v>
      </c>
      <c r="AN1105">
        <v>1</v>
      </c>
      <c r="AO1105">
        <v>2</v>
      </c>
      <c r="AV1105">
        <v>1</v>
      </c>
      <c r="AX1105">
        <v>1</v>
      </c>
      <c r="AY1105">
        <v>1</v>
      </c>
      <c r="BD1105">
        <v>1</v>
      </c>
      <c r="BE1105" t="s">
        <v>63</v>
      </c>
      <c r="BF1105">
        <f>VLOOKUP($C1105,'TIPI Scoring'!$C$1:$AB$1213,22,FALSE)</f>
        <v>3</v>
      </c>
      <c r="BG1105">
        <f>VLOOKUP($C1105,'TIPI Scoring'!$C$1:$AB$1213,23,FALSE)</f>
        <v>6.5</v>
      </c>
      <c r="BH1105">
        <f>VLOOKUP($C1105,'TIPI Scoring'!$C$1:$AB$1213,24,FALSE)</f>
        <v>6.5</v>
      </c>
      <c r="BI1105">
        <f>VLOOKUP($C1105,'TIPI Scoring'!$C$1:$AB$1213,25,FALSE)</f>
        <v>4</v>
      </c>
      <c r="BJ1105">
        <f>VLOOKUP($C1105,'TIPI Scoring'!$C$1:$AB$1213,26,FALSE)</f>
        <v>5</v>
      </c>
      <c r="BK1105" t="s">
        <v>1651</v>
      </c>
      <c r="BL1105" t="s">
        <v>1648</v>
      </c>
      <c r="BM1105" t="s">
        <v>1650</v>
      </c>
      <c r="BN1105" t="s">
        <v>1651</v>
      </c>
      <c r="BO1105" t="s">
        <v>1651</v>
      </c>
      <c r="BP1105">
        <v>6</v>
      </c>
    </row>
    <row r="1106" spans="1:68" x14ac:dyDescent="0.2">
      <c r="A1106">
        <v>1105</v>
      </c>
      <c r="B1106" s="2">
        <v>44100.251712962963</v>
      </c>
      <c r="C1106" t="s">
        <v>1371</v>
      </c>
      <c r="D1106">
        <v>70</v>
      </c>
      <c r="E1106">
        <v>13</v>
      </c>
      <c r="F1106">
        <v>1</v>
      </c>
      <c r="G1106">
        <v>1</v>
      </c>
      <c r="H1106">
        <v>2</v>
      </c>
      <c r="I1106">
        <v>0</v>
      </c>
      <c r="J1106">
        <v>4</v>
      </c>
      <c r="L1106">
        <v>2</v>
      </c>
      <c r="M1106">
        <v>20</v>
      </c>
      <c r="N1106">
        <v>2</v>
      </c>
      <c r="O1106">
        <v>5</v>
      </c>
      <c r="P1106">
        <v>1</v>
      </c>
      <c r="Q1106">
        <v>7</v>
      </c>
      <c r="R1106">
        <v>1</v>
      </c>
      <c r="S1106">
        <v>5</v>
      </c>
      <c r="T1106">
        <v>5</v>
      </c>
      <c r="U1106">
        <v>6</v>
      </c>
      <c r="V1106">
        <v>2</v>
      </c>
      <c r="W1106">
        <v>7</v>
      </c>
      <c r="X1106">
        <v>1</v>
      </c>
      <c r="Y1106">
        <v>2012</v>
      </c>
      <c r="Z1106">
        <v>3</v>
      </c>
      <c r="AA1106">
        <v>13</v>
      </c>
      <c r="AD1106" t="s">
        <v>80</v>
      </c>
      <c r="AE1106">
        <v>2</v>
      </c>
      <c r="AF1106">
        <v>2</v>
      </c>
      <c r="AG1106">
        <v>2</v>
      </c>
      <c r="AH1106">
        <v>2</v>
      </c>
      <c r="AI1106">
        <v>1</v>
      </c>
      <c r="AO1106">
        <v>3</v>
      </c>
      <c r="AW1106">
        <v>1</v>
      </c>
      <c r="BA1106">
        <v>1</v>
      </c>
      <c r="BE1106" t="s">
        <v>63</v>
      </c>
      <c r="BF1106">
        <f>VLOOKUP($C1106,'TIPI Scoring'!$C$1:$AB$1213,22,FALSE)</f>
        <v>4</v>
      </c>
      <c r="BG1106">
        <f>VLOOKUP($C1106,'TIPI Scoring'!$C$1:$AB$1213,23,FALSE)</f>
        <v>6.5</v>
      </c>
      <c r="BH1106">
        <f>VLOOKUP($C1106,'TIPI Scoring'!$C$1:$AB$1213,24,FALSE)</f>
        <v>6.5</v>
      </c>
      <c r="BI1106">
        <f>VLOOKUP($C1106,'TIPI Scoring'!$C$1:$AB$1213,25,FALSE)</f>
        <v>7</v>
      </c>
      <c r="BJ1106">
        <f>VLOOKUP($C1106,'TIPI Scoring'!$C$1:$AB$1213,26,FALSE)</f>
        <v>6</v>
      </c>
      <c r="BK1106" t="s">
        <v>1651</v>
      </c>
      <c r="BL1106" t="s">
        <v>1648</v>
      </c>
      <c r="BM1106" t="s">
        <v>1650</v>
      </c>
      <c r="BN1106" t="s">
        <v>1648</v>
      </c>
      <c r="BO1106" t="s">
        <v>1650</v>
      </c>
      <c r="BP1106">
        <v>8</v>
      </c>
    </row>
    <row r="1107" spans="1:68" x14ac:dyDescent="0.2">
      <c r="A1107">
        <v>1106</v>
      </c>
      <c r="B1107" s="2">
        <v>44100.263043981482</v>
      </c>
      <c r="C1107" t="s">
        <v>1372</v>
      </c>
      <c r="D1107">
        <v>30</v>
      </c>
      <c r="E1107">
        <v>47</v>
      </c>
      <c r="F1107">
        <v>2</v>
      </c>
      <c r="G1107">
        <v>1</v>
      </c>
      <c r="H1107">
        <v>2</v>
      </c>
      <c r="I1107">
        <v>2</v>
      </c>
      <c r="J1107">
        <v>1</v>
      </c>
      <c r="L1107">
        <v>1</v>
      </c>
      <c r="M1107">
        <v>0</v>
      </c>
      <c r="N1107">
        <v>1</v>
      </c>
      <c r="O1107">
        <v>5</v>
      </c>
      <c r="P1107">
        <v>6</v>
      </c>
      <c r="Q1107">
        <v>6</v>
      </c>
      <c r="R1107">
        <v>7</v>
      </c>
      <c r="S1107">
        <v>3</v>
      </c>
      <c r="T1107">
        <v>3</v>
      </c>
      <c r="U1107">
        <v>5</v>
      </c>
      <c r="V1107">
        <v>3</v>
      </c>
      <c r="W1107">
        <v>4</v>
      </c>
      <c r="X1107">
        <v>5</v>
      </c>
      <c r="Y1107">
        <v>2015</v>
      </c>
      <c r="Z1107">
        <v>1</v>
      </c>
      <c r="AA1107">
        <v>5</v>
      </c>
      <c r="AE1107">
        <v>1</v>
      </c>
      <c r="AF1107">
        <v>1</v>
      </c>
      <c r="AG1107">
        <v>1</v>
      </c>
      <c r="AH1107">
        <v>1</v>
      </c>
      <c r="AK1107">
        <v>1</v>
      </c>
      <c r="AO1107">
        <v>1</v>
      </c>
      <c r="AQ1107">
        <v>1</v>
      </c>
      <c r="BA1107">
        <v>1</v>
      </c>
      <c r="BE1107" t="s">
        <v>66</v>
      </c>
      <c r="BF1107">
        <f>VLOOKUP($C1107,'TIPI Scoring'!$C$1:$AB$1213,22,FALSE)</f>
        <v>5</v>
      </c>
      <c r="BG1107">
        <f>VLOOKUP($C1107,'TIPI Scoring'!$C$1:$AB$1213,23,FALSE)</f>
        <v>3.5</v>
      </c>
      <c r="BH1107">
        <f>VLOOKUP($C1107,'TIPI Scoring'!$C$1:$AB$1213,24,FALSE)</f>
        <v>5.5</v>
      </c>
      <c r="BI1107">
        <f>VLOOKUP($C1107,'TIPI Scoring'!$C$1:$AB$1213,25,FALSE)</f>
        <v>2.5</v>
      </c>
      <c r="BJ1107">
        <f>VLOOKUP($C1107,'TIPI Scoring'!$C$1:$AB$1213,26,FALSE)</f>
        <v>3</v>
      </c>
      <c r="BK1107" t="s">
        <v>1650</v>
      </c>
      <c r="BL1107" t="s">
        <v>1649</v>
      </c>
      <c r="BM1107" t="s">
        <v>1650</v>
      </c>
      <c r="BN1107" t="s">
        <v>1649</v>
      </c>
      <c r="BO1107" t="s">
        <v>1649</v>
      </c>
      <c r="BP1107">
        <v>7</v>
      </c>
    </row>
    <row r="1108" spans="1:68" x14ac:dyDescent="0.2">
      <c r="A1108">
        <v>1107</v>
      </c>
      <c r="B1108" s="2">
        <v>44100.343449074076</v>
      </c>
      <c r="C1108" t="s">
        <v>1373</v>
      </c>
      <c r="D1108">
        <v>40</v>
      </c>
      <c r="E1108">
        <v>5</v>
      </c>
      <c r="F1108">
        <v>1</v>
      </c>
      <c r="G1108">
        <v>1</v>
      </c>
      <c r="H1108">
        <v>2</v>
      </c>
      <c r="I1108">
        <v>2</v>
      </c>
      <c r="J1108">
        <v>1</v>
      </c>
      <c r="L1108">
        <v>2</v>
      </c>
      <c r="M1108">
        <v>4</v>
      </c>
      <c r="N1108">
        <v>1</v>
      </c>
      <c r="O1108">
        <v>7</v>
      </c>
      <c r="P1108">
        <v>6</v>
      </c>
      <c r="Q1108">
        <v>5</v>
      </c>
      <c r="R1108">
        <v>3</v>
      </c>
      <c r="S1108">
        <v>7</v>
      </c>
      <c r="T1108">
        <v>4</v>
      </c>
      <c r="U1108">
        <v>5</v>
      </c>
      <c r="V1108">
        <v>2</v>
      </c>
      <c r="W1108">
        <v>7</v>
      </c>
      <c r="X1108">
        <v>6</v>
      </c>
      <c r="Y1108">
        <v>2017</v>
      </c>
      <c r="Z1108">
        <v>2</v>
      </c>
      <c r="AA1108">
        <v>2</v>
      </c>
      <c r="AE1108">
        <v>1</v>
      </c>
      <c r="AF1108">
        <v>1</v>
      </c>
      <c r="AG1108">
        <v>1</v>
      </c>
      <c r="AH1108">
        <v>1</v>
      </c>
      <c r="AI1108">
        <v>1</v>
      </c>
      <c r="AJ1108">
        <v>1</v>
      </c>
      <c r="AK1108">
        <v>1</v>
      </c>
      <c r="AM1108">
        <v>1</v>
      </c>
      <c r="AO1108">
        <v>2</v>
      </c>
      <c r="AP1108">
        <v>1</v>
      </c>
      <c r="AR1108">
        <v>1</v>
      </c>
      <c r="AT1108">
        <v>1</v>
      </c>
      <c r="AZ1108">
        <v>1</v>
      </c>
      <c r="BB1108">
        <v>1</v>
      </c>
      <c r="BC1108">
        <v>1</v>
      </c>
      <c r="BE1108" t="s">
        <v>66</v>
      </c>
      <c r="BF1108">
        <f>VLOOKUP($C1108,'TIPI Scoring'!$C$1:$AB$1213,22,FALSE)</f>
        <v>5.5</v>
      </c>
      <c r="BG1108">
        <f>VLOOKUP($C1108,'TIPI Scoring'!$C$1:$AB$1213,23,FALSE)</f>
        <v>3.5</v>
      </c>
      <c r="BH1108">
        <f>VLOOKUP($C1108,'TIPI Scoring'!$C$1:$AB$1213,24,FALSE)</f>
        <v>5.5</v>
      </c>
      <c r="BI1108">
        <f>VLOOKUP($C1108,'TIPI Scoring'!$C$1:$AB$1213,25,FALSE)</f>
        <v>6</v>
      </c>
      <c r="BJ1108">
        <f>VLOOKUP($C1108,'TIPI Scoring'!$C$1:$AB$1213,26,FALSE)</f>
        <v>4.5</v>
      </c>
      <c r="BK1108" t="s">
        <v>1650</v>
      </c>
      <c r="BL1108" t="s">
        <v>1649</v>
      </c>
      <c r="BM1108" t="s">
        <v>1650</v>
      </c>
      <c r="BN1108" t="s">
        <v>1650</v>
      </c>
      <c r="BO1108" t="s">
        <v>1651</v>
      </c>
      <c r="BP1108">
        <v>3</v>
      </c>
    </row>
    <row r="1109" spans="1:68" x14ac:dyDescent="0.2">
      <c r="A1109">
        <v>1108</v>
      </c>
      <c r="B1109" s="2">
        <v>44100.65662037037</v>
      </c>
      <c r="C1109" t="s">
        <v>1374</v>
      </c>
      <c r="D1109">
        <v>36</v>
      </c>
      <c r="E1109">
        <v>5</v>
      </c>
      <c r="F1109">
        <v>1</v>
      </c>
      <c r="G1109">
        <v>1</v>
      </c>
      <c r="H1109">
        <v>2</v>
      </c>
      <c r="I1109">
        <v>3</v>
      </c>
      <c r="J1109">
        <v>1</v>
      </c>
      <c r="L1109">
        <v>1</v>
      </c>
      <c r="M1109">
        <v>1</v>
      </c>
      <c r="N1109">
        <v>1</v>
      </c>
      <c r="O1109">
        <v>6</v>
      </c>
      <c r="P1109">
        <v>1</v>
      </c>
      <c r="Q1109">
        <v>7</v>
      </c>
      <c r="R1109">
        <v>5</v>
      </c>
      <c r="S1109">
        <v>6</v>
      </c>
      <c r="T1109">
        <v>6</v>
      </c>
      <c r="U1109">
        <v>7</v>
      </c>
      <c r="V1109">
        <v>1</v>
      </c>
      <c r="W1109">
        <v>7</v>
      </c>
      <c r="X1109">
        <v>1</v>
      </c>
      <c r="Y1109">
        <v>2020</v>
      </c>
      <c r="Z1109">
        <v>1</v>
      </c>
      <c r="AA1109">
        <v>1</v>
      </c>
      <c r="AE1109">
        <v>2</v>
      </c>
      <c r="AF1109">
        <v>1</v>
      </c>
      <c r="AG1109">
        <v>1</v>
      </c>
      <c r="AH1109">
        <v>2</v>
      </c>
      <c r="AI1109">
        <v>1</v>
      </c>
      <c r="AM1109">
        <v>1</v>
      </c>
      <c r="AO1109">
        <v>3</v>
      </c>
      <c r="AP1109">
        <v>1</v>
      </c>
      <c r="AV1109">
        <v>1</v>
      </c>
      <c r="AW1109">
        <v>1</v>
      </c>
      <c r="BA1109">
        <v>1</v>
      </c>
      <c r="BB1109">
        <v>1</v>
      </c>
      <c r="BC1109">
        <v>1</v>
      </c>
      <c r="BE1109" t="s">
        <v>66</v>
      </c>
      <c r="BF1109">
        <f>VLOOKUP($C1109,'TIPI Scoring'!$C$1:$AB$1213,22,FALSE)</f>
        <v>4</v>
      </c>
      <c r="BG1109">
        <f>VLOOKUP($C1109,'TIPI Scoring'!$C$1:$AB$1213,23,FALSE)</f>
        <v>7</v>
      </c>
      <c r="BH1109">
        <f>VLOOKUP($C1109,'TIPI Scoring'!$C$1:$AB$1213,24,FALSE)</f>
        <v>7</v>
      </c>
      <c r="BI1109">
        <f>VLOOKUP($C1109,'TIPI Scoring'!$C$1:$AB$1213,25,FALSE)</f>
        <v>5</v>
      </c>
      <c r="BJ1109">
        <f>VLOOKUP($C1109,'TIPI Scoring'!$C$1:$AB$1213,26,FALSE)</f>
        <v>6.5</v>
      </c>
      <c r="BK1109" t="s">
        <v>1651</v>
      </c>
      <c r="BL1109" t="s">
        <v>1648</v>
      </c>
      <c r="BM1109" t="s">
        <v>1648</v>
      </c>
      <c r="BN1109" t="s">
        <v>1650</v>
      </c>
      <c r="BO1109" t="s">
        <v>1648</v>
      </c>
      <c r="BP1109">
        <v>8</v>
      </c>
    </row>
    <row r="1110" spans="1:68" x14ac:dyDescent="0.2">
      <c r="A1110">
        <v>1109</v>
      </c>
      <c r="B1110" s="2">
        <v>44100.944502314815</v>
      </c>
      <c r="C1110" t="s">
        <v>1375</v>
      </c>
      <c r="D1110">
        <v>80</v>
      </c>
      <c r="E1110">
        <v>12</v>
      </c>
      <c r="F1110">
        <v>1</v>
      </c>
      <c r="G1110">
        <v>1</v>
      </c>
      <c r="H1110">
        <v>3</v>
      </c>
      <c r="I1110">
        <v>0</v>
      </c>
      <c r="J1110">
        <v>5</v>
      </c>
      <c r="K1110" t="s">
        <v>1376</v>
      </c>
      <c r="L1110">
        <v>1</v>
      </c>
      <c r="M1110">
        <v>14</v>
      </c>
      <c r="N1110">
        <v>2</v>
      </c>
      <c r="O1110">
        <v>3</v>
      </c>
      <c r="P1110">
        <v>1</v>
      </c>
      <c r="Q1110">
        <v>6</v>
      </c>
      <c r="R1110">
        <v>3</v>
      </c>
      <c r="S1110">
        <v>3</v>
      </c>
      <c r="T1110">
        <v>6</v>
      </c>
      <c r="U1110">
        <v>6</v>
      </c>
      <c r="V1110">
        <v>6</v>
      </c>
      <c r="W1110">
        <v>6</v>
      </c>
      <c r="X1110">
        <v>3</v>
      </c>
      <c r="Y1110">
        <v>2019</v>
      </c>
      <c r="Z1110">
        <v>3</v>
      </c>
      <c r="AA1110">
        <v>11</v>
      </c>
      <c r="AB1110" t="s">
        <v>1377</v>
      </c>
      <c r="AE1110">
        <v>2</v>
      </c>
      <c r="AF1110">
        <v>2</v>
      </c>
      <c r="AG1110">
        <v>2</v>
      </c>
      <c r="AH1110">
        <v>2</v>
      </c>
      <c r="AN1110">
        <v>1</v>
      </c>
      <c r="AO1110">
        <v>3</v>
      </c>
      <c r="AP1110">
        <v>1</v>
      </c>
      <c r="AX1110">
        <v>1</v>
      </c>
      <c r="AY1110">
        <v>1</v>
      </c>
      <c r="BD1110">
        <v>1</v>
      </c>
      <c r="BE1110" t="s">
        <v>66</v>
      </c>
      <c r="BF1110">
        <f>VLOOKUP($C1110,'TIPI Scoring'!$C$1:$AB$1213,22,FALSE)</f>
        <v>2.5</v>
      </c>
      <c r="BG1110">
        <f>VLOOKUP($C1110,'TIPI Scoring'!$C$1:$AB$1213,23,FALSE)</f>
        <v>6.5</v>
      </c>
      <c r="BH1110">
        <f>VLOOKUP($C1110,'TIPI Scoring'!$C$1:$AB$1213,24,FALSE)</f>
        <v>4</v>
      </c>
      <c r="BI1110">
        <f>VLOOKUP($C1110,'TIPI Scoring'!$C$1:$AB$1213,25,FALSE)</f>
        <v>5.5</v>
      </c>
      <c r="BJ1110">
        <f>VLOOKUP($C1110,'TIPI Scoring'!$C$1:$AB$1213,26,FALSE)</f>
        <v>4</v>
      </c>
      <c r="BK1110" t="s">
        <v>1649</v>
      </c>
      <c r="BL1110" t="s">
        <v>1648</v>
      </c>
      <c r="BM1110" t="s">
        <v>1649</v>
      </c>
      <c r="BN1110" t="s">
        <v>1650</v>
      </c>
      <c r="BO1110" t="s">
        <v>1649</v>
      </c>
      <c r="BP1110">
        <v>2</v>
      </c>
    </row>
    <row r="1111" spans="1:68" x14ac:dyDescent="0.2">
      <c r="A1111">
        <v>1110</v>
      </c>
      <c r="B1111" s="2">
        <v>44101.858634259261</v>
      </c>
      <c r="C1111" t="s">
        <v>1378</v>
      </c>
      <c r="D1111">
        <v>25</v>
      </c>
      <c r="E1111">
        <v>44</v>
      </c>
      <c r="F1111">
        <v>1</v>
      </c>
      <c r="G1111">
        <v>1</v>
      </c>
      <c r="H1111">
        <v>2</v>
      </c>
      <c r="I1111">
        <v>1</v>
      </c>
      <c r="J1111">
        <v>1</v>
      </c>
      <c r="L1111">
        <v>1</v>
      </c>
      <c r="M1111">
        <v>1</v>
      </c>
      <c r="N1111">
        <v>1</v>
      </c>
      <c r="O1111">
        <v>3</v>
      </c>
      <c r="P1111">
        <v>5</v>
      </c>
      <c r="Q1111">
        <v>4</v>
      </c>
      <c r="R1111">
        <v>5</v>
      </c>
      <c r="S1111">
        <v>5</v>
      </c>
      <c r="T1111">
        <v>3</v>
      </c>
      <c r="U1111">
        <v>4</v>
      </c>
      <c r="V1111">
        <v>5</v>
      </c>
      <c r="W1111">
        <v>4</v>
      </c>
      <c r="X1111">
        <v>3</v>
      </c>
      <c r="Y1111">
        <v>2018</v>
      </c>
      <c r="Z1111">
        <v>1</v>
      </c>
      <c r="AA1111">
        <v>1</v>
      </c>
      <c r="AE1111">
        <v>1</v>
      </c>
      <c r="AF1111">
        <v>1</v>
      </c>
      <c r="AG1111">
        <v>1</v>
      </c>
      <c r="AH1111">
        <v>1</v>
      </c>
      <c r="AI1111">
        <v>1</v>
      </c>
      <c r="AL1111">
        <v>1</v>
      </c>
      <c r="AO1111">
        <v>3</v>
      </c>
      <c r="AP1111">
        <v>1</v>
      </c>
      <c r="AQ1111">
        <v>1</v>
      </c>
      <c r="AU1111">
        <v>1</v>
      </c>
      <c r="AZ1111">
        <v>1</v>
      </c>
      <c r="BB1111">
        <v>1</v>
      </c>
      <c r="BE1111" t="s">
        <v>66</v>
      </c>
      <c r="BF1111">
        <f>VLOOKUP($C1111,'TIPI Scoring'!$C$1:$AB$1213,22,FALSE)</f>
        <v>4</v>
      </c>
      <c r="BG1111">
        <f>VLOOKUP($C1111,'TIPI Scoring'!$C$1:$AB$1213,23,FALSE)</f>
        <v>3.5</v>
      </c>
      <c r="BH1111">
        <f>VLOOKUP($C1111,'TIPI Scoring'!$C$1:$AB$1213,24,FALSE)</f>
        <v>3.5</v>
      </c>
      <c r="BI1111">
        <f>VLOOKUP($C1111,'TIPI Scoring'!$C$1:$AB$1213,25,FALSE)</f>
        <v>3.5</v>
      </c>
      <c r="BJ1111">
        <f>VLOOKUP($C1111,'TIPI Scoring'!$C$1:$AB$1213,26,FALSE)</f>
        <v>5</v>
      </c>
      <c r="BK1111" t="s">
        <v>1651</v>
      </c>
      <c r="BL1111" t="s">
        <v>1649</v>
      </c>
      <c r="BM1111" t="s">
        <v>1649</v>
      </c>
      <c r="BN1111" t="s">
        <v>1651</v>
      </c>
      <c r="BO1111" t="s">
        <v>1651</v>
      </c>
      <c r="BP1111">
        <v>1</v>
      </c>
    </row>
    <row r="1112" spans="1:68" x14ac:dyDescent="0.2">
      <c r="A1112">
        <v>1111</v>
      </c>
      <c r="B1112" s="2">
        <v>44102.374409722222</v>
      </c>
      <c r="C1112" t="s">
        <v>1379</v>
      </c>
      <c r="D1112">
        <v>45</v>
      </c>
      <c r="E1112">
        <v>5</v>
      </c>
      <c r="F1112">
        <v>1</v>
      </c>
      <c r="G1112">
        <v>1</v>
      </c>
      <c r="H1112">
        <v>2</v>
      </c>
      <c r="I1112">
        <v>2</v>
      </c>
      <c r="J1112">
        <v>1</v>
      </c>
      <c r="L1112">
        <v>2</v>
      </c>
      <c r="M1112">
        <v>5</v>
      </c>
      <c r="N1112">
        <v>1</v>
      </c>
      <c r="O1112">
        <v>2</v>
      </c>
      <c r="P1112">
        <v>5</v>
      </c>
      <c r="Q1112">
        <v>3</v>
      </c>
      <c r="R1112">
        <v>5</v>
      </c>
      <c r="S1112">
        <v>3</v>
      </c>
      <c r="T1112">
        <v>3</v>
      </c>
      <c r="U1112">
        <v>2</v>
      </c>
      <c r="V1112">
        <v>2</v>
      </c>
      <c r="W1112">
        <v>3</v>
      </c>
      <c r="X1112">
        <v>2</v>
      </c>
      <c r="Y1112">
        <v>2019</v>
      </c>
      <c r="Z1112">
        <v>2</v>
      </c>
      <c r="AA1112">
        <v>6</v>
      </c>
      <c r="AE1112">
        <v>1</v>
      </c>
      <c r="AF1112">
        <v>1</v>
      </c>
      <c r="AG1112">
        <v>1</v>
      </c>
      <c r="AH1112">
        <v>1</v>
      </c>
      <c r="AI1112">
        <v>1</v>
      </c>
      <c r="AJ1112">
        <v>1</v>
      </c>
      <c r="AK1112">
        <v>1</v>
      </c>
      <c r="AL1112">
        <v>1</v>
      </c>
      <c r="AM1112">
        <v>1</v>
      </c>
      <c r="AO1112">
        <v>2</v>
      </c>
      <c r="AR1112">
        <v>1</v>
      </c>
      <c r="AS1112">
        <v>1</v>
      </c>
      <c r="AT1112">
        <v>1</v>
      </c>
      <c r="AZ1112">
        <v>1</v>
      </c>
      <c r="BA1112">
        <v>1</v>
      </c>
      <c r="BB1112">
        <v>1</v>
      </c>
      <c r="BC1112">
        <v>1</v>
      </c>
      <c r="BE1112" t="s">
        <v>66</v>
      </c>
      <c r="BF1112">
        <f>VLOOKUP($C1112,'TIPI Scoring'!$C$1:$AB$1213,22,FALSE)</f>
        <v>3.5</v>
      </c>
      <c r="BG1112">
        <f>VLOOKUP($C1112,'TIPI Scoring'!$C$1:$AB$1213,23,FALSE)</f>
        <v>2.5</v>
      </c>
      <c r="BH1112">
        <f>VLOOKUP($C1112,'TIPI Scoring'!$C$1:$AB$1213,24,FALSE)</f>
        <v>4.5</v>
      </c>
      <c r="BI1112">
        <f>VLOOKUP($C1112,'TIPI Scoring'!$C$1:$AB$1213,25,FALSE)</f>
        <v>3</v>
      </c>
      <c r="BJ1112">
        <f>VLOOKUP($C1112,'TIPI Scoring'!$C$1:$AB$1213,26,FALSE)</f>
        <v>4.5</v>
      </c>
      <c r="BK1112" t="s">
        <v>1651</v>
      </c>
      <c r="BL1112" t="s">
        <v>1649</v>
      </c>
      <c r="BM1112" t="s">
        <v>1651</v>
      </c>
      <c r="BN1112" t="s">
        <v>1649</v>
      </c>
      <c r="BO1112" t="s">
        <v>1651</v>
      </c>
      <c r="BP1112">
        <v>1</v>
      </c>
    </row>
    <row r="1113" spans="1:68" x14ac:dyDescent="0.2">
      <c r="A1113">
        <v>1112</v>
      </c>
      <c r="B1113" s="2">
        <v>44102.755312499998</v>
      </c>
      <c r="C1113" t="s">
        <v>1380</v>
      </c>
      <c r="D1113">
        <v>55</v>
      </c>
      <c r="E1113">
        <v>3</v>
      </c>
      <c r="F1113">
        <v>1</v>
      </c>
      <c r="G1113">
        <v>1</v>
      </c>
      <c r="H1113">
        <v>2</v>
      </c>
      <c r="I1113">
        <v>0</v>
      </c>
      <c r="J1113">
        <v>1</v>
      </c>
      <c r="L1113">
        <v>2</v>
      </c>
      <c r="M1113">
        <v>3</v>
      </c>
      <c r="N1113">
        <v>1</v>
      </c>
      <c r="O1113">
        <v>3</v>
      </c>
      <c r="P1113">
        <v>5</v>
      </c>
      <c r="Q1113">
        <v>6</v>
      </c>
      <c r="R1113">
        <v>5</v>
      </c>
      <c r="S1113">
        <v>6</v>
      </c>
      <c r="T1113">
        <v>7</v>
      </c>
      <c r="U1113">
        <v>5</v>
      </c>
      <c r="V1113">
        <v>2</v>
      </c>
      <c r="W1113">
        <v>6</v>
      </c>
      <c r="X1113">
        <v>2</v>
      </c>
      <c r="Y1113">
        <v>2018</v>
      </c>
      <c r="Z1113">
        <v>2</v>
      </c>
      <c r="AA1113">
        <v>3</v>
      </c>
      <c r="AE1113">
        <v>1</v>
      </c>
      <c r="AF1113">
        <v>3</v>
      </c>
      <c r="AG1113">
        <v>2</v>
      </c>
      <c r="AH1113">
        <v>1</v>
      </c>
      <c r="AJ1113">
        <v>1</v>
      </c>
      <c r="AO1113">
        <v>3</v>
      </c>
      <c r="AP1113">
        <v>1</v>
      </c>
      <c r="AS1113">
        <v>1</v>
      </c>
      <c r="AT1113">
        <v>1</v>
      </c>
      <c r="AZ1113">
        <v>1</v>
      </c>
      <c r="BE1113" t="s">
        <v>66</v>
      </c>
      <c r="BF1113">
        <f>VLOOKUP($C1113,'TIPI Scoring'!$C$1:$AB$1213,22,FALSE)</f>
        <v>2</v>
      </c>
      <c r="BG1113">
        <f>VLOOKUP($C1113,'TIPI Scoring'!$C$1:$AB$1213,23,FALSE)</f>
        <v>4</v>
      </c>
      <c r="BH1113">
        <f>VLOOKUP($C1113,'TIPI Scoring'!$C$1:$AB$1213,24,FALSE)</f>
        <v>6</v>
      </c>
      <c r="BI1113">
        <f>VLOOKUP($C1113,'TIPI Scoring'!$C$1:$AB$1213,25,FALSE)</f>
        <v>4.5</v>
      </c>
      <c r="BJ1113">
        <f>VLOOKUP($C1113,'TIPI Scoring'!$C$1:$AB$1213,26,FALSE)</f>
        <v>6</v>
      </c>
      <c r="BK1113" t="s">
        <v>1649</v>
      </c>
      <c r="BL1113" t="s">
        <v>1649</v>
      </c>
      <c r="BM1113" t="s">
        <v>1650</v>
      </c>
      <c r="BN1113" t="s">
        <v>1651</v>
      </c>
      <c r="BO1113" t="s">
        <v>1650</v>
      </c>
      <c r="BP1113">
        <v>3</v>
      </c>
    </row>
    <row r="1114" spans="1:68" x14ac:dyDescent="0.2">
      <c r="A1114">
        <v>1113</v>
      </c>
      <c r="B1114" s="2">
        <v>44102.757060185184</v>
      </c>
      <c r="C1114" t="s">
        <v>1381</v>
      </c>
      <c r="D1114">
        <v>32</v>
      </c>
      <c r="E1114">
        <v>13</v>
      </c>
      <c r="F1114">
        <v>1</v>
      </c>
      <c r="G1114">
        <v>1</v>
      </c>
      <c r="H1114">
        <v>2</v>
      </c>
      <c r="I1114">
        <v>2</v>
      </c>
      <c r="J1114">
        <v>2</v>
      </c>
      <c r="L1114">
        <v>1</v>
      </c>
      <c r="M1114">
        <v>5</v>
      </c>
      <c r="N1114">
        <v>2</v>
      </c>
      <c r="O1114">
        <v>5</v>
      </c>
      <c r="P1114">
        <v>6</v>
      </c>
      <c r="Q1114">
        <v>5</v>
      </c>
      <c r="R1114">
        <v>5</v>
      </c>
      <c r="S1114">
        <v>5</v>
      </c>
      <c r="T1114">
        <v>5</v>
      </c>
      <c r="U1114">
        <v>5</v>
      </c>
      <c r="V1114">
        <v>3</v>
      </c>
      <c r="W1114">
        <v>6</v>
      </c>
      <c r="X1114">
        <v>3</v>
      </c>
      <c r="Y1114">
        <v>2017</v>
      </c>
      <c r="Z1114">
        <v>1</v>
      </c>
      <c r="AA1114">
        <v>11</v>
      </c>
      <c r="AB1114" t="s">
        <v>1382</v>
      </c>
      <c r="AE1114">
        <v>2</v>
      </c>
      <c r="AF1114">
        <v>2</v>
      </c>
      <c r="AG1114">
        <v>2</v>
      </c>
      <c r="AH1114">
        <v>2</v>
      </c>
      <c r="AI1114">
        <v>1</v>
      </c>
      <c r="AJ1114">
        <v>1</v>
      </c>
      <c r="AO1114">
        <v>2</v>
      </c>
      <c r="AQ1114">
        <v>1</v>
      </c>
      <c r="AT1114">
        <v>1</v>
      </c>
      <c r="AW1114">
        <v>1</v>
      </c>
      <c r="BB1114">
        <v>1</v>
      </c>
      <c r="BE1114" t="s">
        <v>63</v>
      </c>
      <c r="BF1114">
        <f>VLOOKUP($C1114,'TIPI Scoring'!$C$1:$AB$1213,22,FALSE)</f>
        <v>4</v>
      </c>
      <c r="BG1114">
        <f>VLOOKUP($C1114,'TIPI Scoring'!$C$1:$AB$1213,23,FALSE)</f>
        <v>3.5</v>
      </c>
      <c r="BH1114">
        <f>VLOOKUP($C1114,'TIPI Scoring'!$C$1:$AB$1213,24,FALSE)</f>
        <v>5</v>
      </c>
      <c r="BI1114">
        <f>VLOOKUP($C1114,'TIPI Scoring'!$C$1:$AB$1213,25,FALSE)</f>
        <v>4.5</v>
      </c>
      <c r="BJ1114">
        <f>VLOOKUP($C1114,'TIPI Scoring'!$C$1:$AB$1213,26,FALSE)</f>
        <v>5</v>
      </c>
      <c r="BK1114" t="s">
        <v>1651</v>
      </c>
      <c r="BL1114" t="s">
        <v>1649</v>
      </c>
      <c r="BM1114" t="s">
        <v>1651</v>
      </c>
      <c r="BN1114" t="s">
        <v>1651</v>
      </c>
      <c r="BO1114" t="s">
        <v>1651</v>
      </c>
      <c r="BP1114">
        <v>3</v>
      </c>
    </row>
    <row r="1115" spans="1:68" x14ac:dyDescent="0.2">
      <c r="A1115">
        <v>1114</v>
      </c>
      <c r="B1115" s="2">
        <v>44102.757847222223</v>
      </c>
      <c r="C1115" t="s">
        <v>1383</v>
      </c>
      <c r="D1115">
        <v>29</v>
      </c>
      <c r="E1115">
        <v>13</v>
      </c>
      <c r="F1115">
        <v>1</v>
      </c>
      <c r="G1115">
        <v>1</v>
      </c>
      <c r="H1115">
        <v>2</v>
      </c>
      <c r="I1115">
        <v>0</v>
      </c>
      <c r="J1115">
        <v>4</v>
      </c>
      <c r="L1115">
        <v>1</v>
      </c>
      <c r="M1115">
        <v>4</v>
      </c>
      <c r="N1115">
        <v>1</v>
      </c>
      <c r="O1115">
        <v>4</v>
      </c>
      <c r="P1115">
        <v>3</v>
      </c>
      <c r="Q1115">
        <v>3</v>
      </c>
      <c r="R1115">
        <v>3</v>
      </c>
      <c r="S1115">
        <v>4</v>
      </c>
      <c r="T1115">
        <v>3</v>
      </c>
      <c r="U1115">
        <v>5</v>
      </c>
      <c r="V1115">
        <v>2</v>
      </c>
      <c r="W1115">
        <v>2</v>
      </c>
      <c r="X1115">
        <v>3</v>
      </c>
      <c r="Y1115">
        <v>2019</v>
      </c>
      <c r="Z1115">
        <v>1</v>
      </c>
      <c r="AA1115">
        <v>3</v>
      </c>
      <c r="AE1115">
        <v>1</v>
      </c>
      <c r="AF1115">
        <v>1</v>
      </c>
      <c r="AG1115">
        <v>2</v>
      </c>
      <c r="AH1115">
        <v>2</v>
      </c>
      <c r="AI1115">
        <v>1</v>
      </c>
      <c r="AO1115">
        <v>3</v>
      </c>
      <c r="AP1115">
        <v>1</v>
      </c>
      <c r="BA1115">
        <v>1</v>
      </c>
      <c r="BE1115" t="s">
        <v>63</v>
      </c>
      <c r="BF1115">
        <f>VLOOKUP($C1115,'TIPI Scoring'!$C$1:$AB$1213,22,FALSE)</f>
        <v>4.5</v>
      </c>
      <c r="BG1115">
        <f>VLOOKUP($C1115,'TIPI Scoring'!$C$1:$AB$1213,23,FALSE)</f>
        <v>5</v>
      </c>
      <c r="BH1115">
        <f>VLOOKUP($C1115,'TIPI Scoring'!$C$1:$AB$1213,24,FALSE)</f>
        <v>4.5</v>
      </c>
      <c r="BI1115">
        <f>VLOOKUP($C1115,'TIPI Scoring'!$C$1:$AB$1213,25,FALSE)</f>
        <v>3.5</v>
      </c>
      <c r="BJ1115">
        <f>VLOOKUP($C1115,'TIPI Scoring'!$C$1:$AB$1213,26,FALSE)</f>
        <v>4.5</v>
      </c>
      <c r="BK1115" t="s">
        <v>1650</v>
      </c>
      <c r="BL1115" t="s">
        <v>1651</v>
      </c>
      <c r="BM1115" t="s">
        <v>1651</v>
      </c>
      <c r="BN1115" t="s">
        <v>1651</v>
      </c>
      <c r="BO1115" t="s">
        <v>1651</v>
      </c>
      <c r="BP1115">
        <v>7</v>
      </c>
    </row>
    <row r="1116" spans="1:68" x14ac:dyDescent="0.2">
      <c r="A1116">
        <v>1115</v>
      </c>
      <c r="B1116" s="2">
        <v>44102.757928240739</v>
      </c>
      <c r="C1116" t="s">
        <v>1384</v>
      </c>
      <c r="D1116">
        <v>25</v>
      </c>
      <c r="E1116">
        <v>25</v>
      </c>
      <c r="F1116">
        <v>1</v>
      </c>
      <c r="G1116">
        <v>1</v>
      </c>
      <c r="H1116">
        <v>2</v>
      </c>
      <c r="I1116">
        <v>1</v>
      </c>
      <c r="J1116">
        <v>2</v>
      </c>
      <c r="L1116">
        <v>1</v>
      </c>
      <c r="M1116">
        <v>2</v>
      </c>
      <c r="N1116">
        <v>2</v>
      </c>
      <c r="O1116">
        <v>3</v>
      </c>
      <c r="P1116">
        <v>3</v>
      </c>
      <c r="Q1116">
        <v>6</v>
      </c>
      <c r="R1116">
        <v>6</v>
      </c>
      <c r="S1116">
        <v>5</v>
      </c>
      <c r="T1116">
        <v>6</v>
      </c>
      <c r="U1116">
        <v>6</v>
      </c>
      <c r="V1116">
        <v>2</v>
      </c>
      <c r="W1116">
        <v>3</v>
      </c>
      <c r="X1116">
        <v>2</v>
      </c>
      <c r="Y1116">
        <v>2017</v>
      </c>
      <c r="Z1116">
        <v>1</v>
      </c>
      <c r="AA1116">
        <v>10</v>
      </c>
      <c r="AE1116">
        <v>2</v>
      </c>
      <c r="AF1116">
        <v>2</v>
      </c>
      <c r="AG1116">
        <v>2</v>
      </c>
      <c r="AH1116">
        <v>2</v>
      </c>
      <c r="AJ1116">
        <v>1</v>
      </c>
      <c r="AO1116">
        <v>5</v>
      </c>
      <c r="AS1116">
        <v>1</v>
      </c>
      <c r="AU1116">
        <v>1</v>
      </c>
      <c r="AW1116">
        <v>1</v>
      </c>
      <c r="BA1116">
        <v>1</v>
      </c>
      <c r="BE1116" t="s">
        <v>63</v>
      </c>
      <c r="BF1116">
        <f>VLOOKUP($C1116,'TIPI Scoring'!$C$1:$AB$1213,22,FALSE)</f>
        <v>2.5</v>
      </c>
      <c r="BG1116">
        <f>VLOOKUP($C1116,'TIPI Scoring'!$C$1:$AB$1213,23,FALSE)</f>
        <v>5.5</v>
      </c>
      <c r="BH1116">
        <f>VLOOKUP($C1116,'TIPI Scoring'!$C$1:$AB$1213,24,FALSE)</f>
        <v>6</v>
      </c>
      <c r="BI1116">
        <f>VLOOKUP($C1116,'TIPI Scoring'!$C$1:$AB$1213,25,FALSE)</f>
        <v>2.5</v>
      </c>
      <c r="BJ1116">
        <f>VLOOKUP($C1116,'TIPI Scoring'!$C$1:$AB$1213,26,FALSE)</f>
        <v>5.5</v>
      </c>
      <c r="BK1116" t="s">
        <v>1649</v>
      </c>
      <c r="BL1116" t="s">
        <v>1650</v>
      </c>
      <c r="BM1116" t="s">
        <v>1650</v>
      </c>
      <c r="BN1116" t="s">
        <v>1649</v>
      </c>
      <c r="BO1116" t="s">
        <v>1650</v>
      </c>
      <c r="BP1116">
        <v>5</v>
      </c>
    </row>
    <row r="1117" spans="1:68" x14ac:dyDescent="0.2">
      <c r="A1117">
        <v>1116</v>
      </c>
      <c r="B1117" s="2">
        <v>44102.757962962962</v>
      </c>
      <c r="C1117" t="s">
        <v>1385</v>
      </c>
      <c r="D1117">
        <v>28</v>
      </c>
      <c r="E1117">
        <v>47</v>
      </c>
      <c r="F1117">
        <v>1</v>
      </c>
      <c r="G1117">
        <v>1</v>
      </c>
      <c r="H1117">
        <v>2</v>
      </c>
      <c r="I1117">
        <v>1</v>
      </c>
      <c r="J1117">
        <v>1</v>
      </c>
      <c r="L1117">
        <v>1</v>
      </c>
      <c r="M1117">
        <v>5</v>
      </c>
      <c r="N1117">
        <v>1</v>
      </c>
      <c r="O1117">
        <v>7</v>
      </c>
      <c r="P1117">
        <v>6</v>
      </c>
      <c r="Q1117">
        <v>7</v>
      </c>
      <c r="R1117">
        <v>2</v>
      </c>
      <c r="S1117">
        <v>7</v>
      </c>
      <c r="T1117">
        <v>7</v>
      </c>
      <c r="U1117">
        <v>7</v>
      </c>
      <c r="V1117">
        <v>3</v>
      </c>
      <c r="W1117">
        <v>7</v>
      </c>
      <c r="X1117">
        <v>6</v>
      </c>
      <c r="Y1117">
        <v>1992</v>
      </c>
      <c r="Z1117">
        <v>1</v>
      </c>
      <c r="AA1117">
        <v>1</v>
      </c>
      <c r="AE1117">
        <v>1</v>
      </c>
      <c r="AF1117">
        <v>1</v>
      </c>
      <c r="AG1117">
        <v>1</v>
      </c>
      <c r="AH1117">
        <v>1</v>
      </c>
      <c r="AI1117">
        <v>1</v>
      </c>
      <c r="AJ1117">
        <v>1</v>
      </c>
      <c r="AK1117">
        <v>1</v>
      </c>
      <c r="AO1117">
        <v>1</v>
      </c>
      <c r="AT1117">
        <v>1</v>
      </c>
      <c r="AX1117">
        <v>1</v>
      </c>
      <c r="AZ1117">
        <v>1</v>
      </c>
      <c r="BA1117">
        <v>1</v>
      </c>
      <c r="BE1117" t="s">
        <v>66</v>
      </c>
      <c r="BF1117">
        <f>VLOOKUP($C1117,'TIPI Scoring'!$C$1:$AB$1213,22,FALSE)</f>
        <v>4</v>
      </c>
      <c r="BG1117">
        <f>VLOOKUP($C1117,'TIPI Scoring'!$C$1:$AB$1213,23,FALSE)</f>
        <v>4.5</v>
      </c>
      <c r="BH1117">
        <f>VLOOKUP($C1117,'TIPI Scoring'!$C$1:$AB$1213,24,FALSE)</f>
        <v>6</v>
      </c>
      <c r="BI1117">
        <f>VLOOKUP($C1117,'TIPI Scoring'!$C$1:$AB$1213,25,FALSE)</f>
        <v>6.5</v>
      </c>
      <c r="BJ1117">
        <f>VLOOKUP($C1117,'TIPI Scoring'!$C$1:$AB$1213,26,FALSE)</f>
        <v>4.5</v>
      </c>
      <c r="BK1117" t="s">
        <v>1651</v>
      </c>
      <c r="BL1117" t="s">
        <v>1651</v>
      </c>
      <c r="BM1117" t="s">
        <v>1650</v>
      </c>
      <c r="BN1117" t="s">
        <v>1648</v>
      </c>
      <c r="BO1117" t="s">
        <v>1651</v>
      </c>
      <c r="BP1117">
        <v>3</v>
      </c>
    </row>
    <row r="1118" spans="1:68" x14ac:dyDescent="0.2">
      <c r="A1118">
        <v>1117</v>
      </c>
      <c r="B1118" s="2">
        <v>44102.758310185185</v>
      </c>
      <c r="C1118" t="s">
        <v>1386</v>
      </c>
      <c r="D1118">
        <v>30</v>
      </c>
      <c r="E1118">
        <v>13</v>
      </c>
      <c r="F1118">
        <v>1</v>
      </c>
      <c r="G1118">
        <v>1</v>
      </c>
      <c r="H1118">
        <v>1</v>
      </c>
      <c r="I1118">
        <v>0</v>
      </c>
      <c r="J1118">
        <v>1</v>
      </c>
      <c r="L1118">
        <v>1</v>
      </c>
      <c r="M1118">
        <v>3</v>
      </c>
      <c r="N1118">
        <v>2</v>
      </c>
      <c r="O1118">
        <v>6</v>
      </c>
      <c r="P1118">
        <v>6</v>
      </c>
      <c r="Q1118">
        <v>7</v>
      </c>
      <c r="R1118">
        <v>4</v>
      </c>
      <c r="S1118">
        <v>6</v>
      </c>
      <c r="T1118">
        <v>7</v>
      </c>
      <c r="U1118">
        <v>7</v>
      </c>
      <c r="V1118">
        <v>5</v>
      </c>
      <c r="W1118">
        <v>7</v>
      </c>
      <c r="X1118">
        <v>7</v>
      </c>
      <c r="Y1118">
        <v>2018</v>
      </c>
      <c r="Z1118">
        <v>1</v>
      </c>
      <c r="AA1118">
        <v>1</v>
      </c>
      <c r="AE1118">
        <v>1</v>
      </c>
      <c r="AF1118">
        <v>1</v>
      </c>
      <c r="AG1118">
        <v>2</v>
      </c>
      <c r="AH1118">
        <v>2</v>
      </c>
      <c r="AI1118">
        <v>1</v>
      </c>
      <c r="AJ1118">
        <v>1</v>
      </c>
      <c r="AM1118">
        <v>1</v>
      </c>
      <c r="AO1118">
        <v>5</v>
      </c>
      <c r="AP1118">
        <v>1</v>
      </c>
      <c r="AQ1118">
        <v>1</v>
      </c>
      <c r="AS1118">
        <v>1</v>
      </c>
      <c r="AZ1118">
        <v>1</v>
      </c>
      <c r="BB1118">
        <v>1</v>
      </c>
      <c r="BC1118">
        <v>1</v>
      </c>
      <c r="BE1118" t="s">
        <v>63</v>
      </c>
      <c r="BF1118">
        <f>VLOOKUP($C1118,'TIPI Scoring'!$C$1:$AB$1213,22,FALSE)</f>
        <v>3.5</v>
      </c>
      <c r="BG1118">
        <f>VLOOKUP($C1118,'TIPI Scoring'!$C$1:$AB$1213,23,FALSE)</f>
        <v>4.5</v>
      </c>
      <c r="BH1118">
        <f>VLOOKUP($C1118,'TIPI Scoring'!$C$1:$AB$1213,24,FALSE)</f>
        <v>5</v>
      </c>
      <c r="BI1118">
        <f>VLOOKUP($C1118,'TIPI Scoring'!$C$1:$AB$1213,25,FALSE)</f>
        <v>5.5</v>
      </c>
      <c r="BJ1118">
        <f>VLOOKUP($C1118,'TIPI Scoring'!$C$1:$AB$1213,26,FALSE)</f>
        <v>3.5</v>
      </c>
      <c r="BK1118" t="s">
        <v>1651</v>
      </c>
      <c r="BL1118" t="s">
        <v>1651</v>
      </c>
      <c r="BM1118" t="s">
        <v>1651</v>
      </c>
      <c r="BN1118" t="s">
        <v>1650</v>
      </c>
      <c r="BO1118" t="s">
        <v>1649</v>
      </c>
      <c r="BP1118">
        <v>1</v>
      </c>
    </row>
    <row r="1119" spans="1:68" x14ac:dyDescent="0.2">
      <c r="A1119">
        <v>1118</v>
      </c>
      <c r="B1119" s="2">
        <v>44102.760567129626</v>
      </c>
      <c r="C1119" t="s">
        <v>1387</v>
      </c>
      <c r="D1119">
        <v>41</v>
      </c>
      <c r="E1119">
        <v>5</v>
      </c>
      <c r="F1119">
        <v>1</v>
      </c>
      <c r="G1119">
        <v>1</v>
      </c>
      <c r="H1119">
        <v>2</v>
      </c>
      <c r="I1119">
        <v>2</v>
      </c>
      <c r="J1119">
        <v>1</v>
      </c>
      <c r="L1119">
        <v>1</v>
      </c>
      <c r="M1119">
        <v>2</v>
      </c>
      <c r="N1119">
        <v>2</v>
      </c>
      <c r="O1119">
        <v>7</v>
      </c>
      <c r="P1119">
        <v>6</v>
      </c>
      <c r="Q1119">
        <v>7</v>
      </c>
      <c r="R1119">
        <v>5</v>
      </c>
      <c r="S1119">
        <v>7</v>
      </c>
      <c r="T1119">
        <v>3</v>
      </c>
      <c r="U1119">
        <v>7</v>
      </c>
      <c r="V1119">
        <v>3</v>
      </c>
      <c r="W1119">
        <v>6</v>
      </c>
      <c r="X1119">
        <v>6</v>
      </c>
      <c r="Y1119">
        <v>2018</v>
      </c>
      <c r="Z1119">
        <v>1</v>
      </c>
      <c r="AA1119">
        <v>1</v>
      </c>
      <c r="AE1119">
        <v>2</v>
      </c>
      <c r="AF1119">
        <v>1</v>
      </c>
      <c r="AG1119">
        <v>2</v>
      </c>
      <c r="AH1119">
        <v>2</v>
      </c>
      <c r="AJ1119">
        <v>1</v>
      </c>
      <c r="AO1119">
        <v>2</v>
      </c>
      <c r="AP1119">
        <v>1</v>
      </c>
      <c r="AW1119">
        <v>1</v>
      </c>
      <c r="AX1119">
        <v>1</v>
      </c>
      <c r="AZ1119">
        <v>1</v>
      </c>
      <c r="BA1119">
        <v>1</v>
      </c>
      <c r="BE1119" t="s">
        <v>66</v>
      </c>
      <c r="BF1119">
        <f>VLOOKUP($C1119,'TIPI Scoring'!$C$1:$AB$1213,22,FALSE)</f>
        <v>6</v>
      </c>
      <c r="BG1119">
        <f>VLOOKUP($C1119,'TIPI Scoring'!$C$1:$AB$1213,23,FALSE)</f>
        <v>4.5</v>
      </c>
      <c r="BH1119">
        <f>VLOOKUP($C1119,'TIPI Scoring'!$C$1:$AB$1213,24,FALSE)</f>
        <v>6</v>
      </c>
      <c r="BI1119">
        <f>VLOOKUP($C1119,'TIPI Scoring'!$C$1:$AB$1213,25,FALSE)</f>
        <v>4.5</v>
      </c>
      <c r="BJ1119">
        <f>VLOOKUP($C1119,'TIPI Scoring'!$C$1:$AB$1213,26,FALSE)</f>
        <v>4.5</v>
      </c>
      <c r="BK1119" t="s">
        <v>1648</v>
      </c>
      <c r="BL1119" t="s">
        <v>1651</v>
      </c>
      <c r="BM1119" t="s">
        <v>1650</v>
      </c>
      <c r="BN1119" t="s">
        <v>1651</v>
      </c>
      <c r="BO1119" t="s">
        <v>1651</v>
      </c>
      <c r="BP1119">
        <v>7</v>
      </c>
    </row>
    <row r="1120" spans="1:68" x14ac:dyDescent="0.2">
      <c r="A1120">
        <v>1119</v>
      </c>
      <c r="B1120" s="2">
        <v>44102.760740740741</v>
      </c>
      <c r="C1120" t="s">
        <v>1388</v>
      </c>
      <c r="D1120">
        <v>28</v>
      </c>
      <c r="E1120">
        <v>5</v>
      </c>
      <c r="F1120">
        <v>1</v>
      </c>
      <c r="G1120">
        <v>1</v>
      </c>
      <c r="H1120">
        <v>3</v>
      </c>
      <c r="I1120">
        <v>0</v>
      </c>
      <c r="J1120">
        <v>1</v>
      </c>
      <c r="L1120">
        <v>1</v>
      </c>
      <c r="M1120">
        <v>2</v>
      </c>
      <c r="N1120">
        <v>1</v>
      </c>
      <c r="O1120">
        <v>5</v>
      </c>
      <c r="P1120">
        <v>5</v>
      </c>
      <c r="Q1120">
        <v>4</v>
      </c>
      <c r="R1120">
        <v>4</v>
      </c>
      <c r="S1120">
        <v>6</v>
      </c>
      <c r="T1120">
        <v>4</v>
      </c>
      <c r="U1120">
        <v>7</v>
      </c>
      <c r="V1120">
        <v>3</v>
      </c>
      <c r="W1120">
        <v>5</v>
      </c>
      <c r="X1120">
        <v>7</v>
      </c>
      <c r="Y1120">
        <v>2018</v>
      </c>
      <c r="Z1120">
        <v>1</v>
      </c>
      <c r="AA1120">
        <v>10</v>
      </c>
      <c r="AE1120">
        <v>1</v>
      </c>
      <c r="AF1120">
        <v>1</v>
      </c>
      <c r="AG1120">
        <v>1</v>
      </c>
      <c r="AH1120">
        <v>2</v>
      </c>
      <c r="AL1120">
        <v>1</v>
      </c>
      <c r="AO1120">
        <v>2</v>
      </c>
      <c r="AR1120">
        <v>1</v>
      </c>
      <c r="AT1120">
        <v>1</v>
      </c>
      <c r="BA1120">
        <v>1</v>
      </c>
      <c r="BC1120">
        <v>1</v>
      </c>
      <c r="BE1120" t="s">
        <v>66</v>
      </c>
      <c r="BF1120">
        <f>VLOOKUP($C1120,'TIPI Scoring'!$C$1:$AB$1213,22,FALSE)</f>
        <v>4.5</v>
      </c>
      <c r="BG1120">
        <f>VLOOKUP($C1120,'TIPI Scoring'!$C$1:$AB$1213,23,FALSE)</f>
        <v>5</v>
      </c>
      <c r="BH1120">
        <f>VLOOKUP($C1120,'TIPI Scoring'!$C$1:$AB$1213,24,FALSE)</f>
        <v>4.5</v>
      </c>
      <c r="BI1120">
        <f>VLOOKUP($C1120,'TIPI Scoring'!$C$1:$AB$1213,25,FALSE)</f>
        <v>4.5</v>
      </c>
      <c r="BJ1120">
        <f>VLOOKUP($C1120,'TIPI Scoring'!$C$1:$AB$1213,26,FALSE)</f>
        <v>3.5</v>
      </c>
      <c r="BK1120" t="s">
        <v>1650</v>
      </c>
      <c r="BL1120" t="s">
        <v>1651</v>
      </c>
      <c r="BM1120" t="s">
        <v>1651</v>
      </c>
      <c r="BN1120" t="s">
        <v>1651</v>
      </c>
      <c r="BO1120" t="s">
        <v>1649</v>
      </c>
      <c r="BP1120">
        <v>1</v>
      </c>
    </row>
    <row r="1121" spans="1:68" x14ac:dyDescent="0.2">
      <c r="A1121">
        <v>1120</v>
      </c>
      <c r="B1121" s="2">
        <v>44102.760937500003</v>
      </c>
      <c r="C1121" t="s">
        <v>1389</v>
      </c>
      <c r="D1121">
        <v>25</v>
      </c>
      <c r="E1121">
        <v>31</v>
      </c>
      <c r="F1121">
        <v>1</v>
      </c>
      <c r="G1121">
        <v>1</v>
      </c>
      <c r="H1121">
        <v>3</v>
      </c>
      <c r="I1121">
        <v>1</v>
      </c>
      <c r="J1121">
        <v>1</v>
      </c>
      <c r="L1121">
        <v>1</v>
      </c>
      <c r="M1121">
        <v>5</v>
      </c>
      <c r="N1121">
        <v>1</v>
      </c>
      <c r="O1121">
        <v>5</v>
      </c>
      <c r="P1121">
        <v>6</v>
      </c>
      <c r="Q1121">
        <v>5</v>
      </c>
      <c r="R1121">
        <v>6</v>
      </c>
      <c r="S1121">
        <v>6</v>
      </c>
      <c r="T1121">
        <v>6</v>
      </c>
      <c r="U1121">
        <v>5</v>
      </c>
      <c r="V1121">
        <v>6</v>
      </c>
      <c r="W1121">
        <v>5</v>
      </c>
      <c r="X1121">
        <v>2</v>
      </c>
      <c r="Y1121">
        <v>2013</v>
      </c>
      <c r="Z1121">
        <v>2</v>
      </c>
      <c r="AA1121">
        <v>3</v>
      </c>
      <c r="AE1121">
        <v>3</v>
      </c>
      <c r="AF1121">
        <v>3</v>
      </c>
      <c r="AG1121">
        <v>1</v>
      </c>
      <c r="AH1121">
        <v>1</v>
      </c>
      <c r="AJ1121">
        <v>1</v>
      </c>
      <c r="AL1121">
        <v>1</v>
      </c>
      <c r="AO1121">
        <v>2</v>
      </c>
      <c r="AR1121">
        <v>1</v>
      </c>
      <c r="AT1121">
        <v>1</v>
      </c>
      <c r="AW1121">
        <v>1</v>
      </c>
      <c r="AZ1121">
        <v>1</v>
      </c>
      <c r="BC1121">
        <v>1</v>
      </c>
      <c r="BE1121" t="s">
        <v>66</v>
      </c>
      <c r="BF1121">
        <f>VLOOKUP($C1121,'TIPI Scoring'!$C$1:$AB$1213,22,FALSE)</f>
        <v>3.5</v>
      </c>
      <c r="BG1121">
        <f>VLOOKUP($C1121,'TIPI Scoring'!$C$1:$AB$1213,23,FALSE)</f>
        <v>3.5</v>
      </c>
      <c r="BH1121">
        <f>VLOOKUP($C1121,'TIPI Scoring'!$C$1:$AB$1213,24,FALSE)</f>
        <v>3.5</v>
      </c>
      <c r="BI1121">
        <f>VLOOKUP($C1121,'TIPI Scoring'!$C$1:$AB$1213,25,FALSE)</f>
        <v>3.5</v>
      </c>
      <c r="BJ1121">
        <f>VLOOKUP($C1121,'TIPI Scoring'!$C$1:$AB$1213,26,FALSE)</f>
        <v>6</v>
      </c>
      <c r="BK1121" t="s">
        <v>1651</v>
      </c>
      <c r="BL1121" t="s">
        <v>1649</v>
      </c>
      <c r="BM1121" t="s">
        <v>1649</v>
      </c>
      <c r="BN1121" t="s">
        <v>1651</v>
      </c>
      <c r="BO1121" t="s">
        <v>1650</v>
      </c>
      <c r="BP1121">
        <v>1</v>
      </c>
    </row>
    <row r="1122" spans="1:68" x14ac:dyDescent="0.2">
      <c r="A1122">
        <v>1121</v>
      </c>
      <c r="B1122" s="2">
        <v>44102.761284722219</v>
      </c>
      <c r="C1122" t="s">
        <v>1390</v>
      </c>
      <c r="D1122">
        <v>28</v>
      </c>
      <c r="E1122">
        <v>13</v>
      </c>
      <c r="F1122">
        <v>1</v>
      </c>
      <c r="G1122">
        <v>1</v>
      </c>
      <c r="H1122">
        <v>2</v>
      </c>
      <c r="I1122">
        <v>1</v>
      </c>
      <c r="J1122">
        <v>1</v>
      </c>
      <c r="L1122">
        <v>1</v>
      </c>
      <c r="M1122">
        <v>3</v>
      </c>
      <c r="N1122">
        <v>1</v>
      </c>
      <c r="O1122">
        <v>7</v>
      </c>
      <c r="P1122">
        <v>1</v>
      </c>
      <c r="Q1122">
        <v>7</v>
      </c>
      <c r="R1122">
        <v>1</v>
      </c>
      <c r="S1122">
        <v>7</v>
      </c>
      <c r="T1122">
        <v>1</v>
      </c>
      <c r="U1122">
        <v>6</v>
      </c>
      <c r="V1122">
        <v>1</v>
      </c>
      <c r="W1122">
        <v>7</v>
      </c>
      <c r="X1122">
        <v>4</v>
      </c>
      <c r="Y1122">
        <v>2016</v>
      </c>
      <c r="Z1122">
        <v>1</v>
      </c>
      <c r="AA1122">
        <v>1</v>
      </c>
      <c r="AE1122">
        <v>1</v>
      </c>
      <c r="AF1122">
        <v>1</v>
      </c>
      <c r="AG1122">
        <v>1</v>
      </c>
      <c r="AH1122">
        <v>2</v>
      </c>
      <c r="AJ1122">
        <v>1</v>
      </c>
      <c r="AM1122">
        <v>1</v>
      </c>
      <c r="AO1122">
        <v>2</v>
      </c>
      <c r="AP1122">
        <v>1</v>
      </c>
      <c r="AQ1122">
        <v>1</v>
      </c>
      <c r="AR1122">
        <v>1</v>
      </c>
      <c r="AZ1122">
        <v>1</v>
      </c>
      <c r="BA1122">
        <v>1</v>
      </c>
      <c r="BB1122">
        <v>1</v>
      </c>
      <c r="BE1122" t="s">
        <v>63</v>
      </c>
      <c r="BF1122">
        <f>VLOOKUP($C1122,'TIPI Scoring'!$C$1:$AB$1213,22,FALSE)</f>
        <v>7</v>
      </c>
      <c r="BG1122">
        <f>VLOOKUP($C1122,'TIPI Scoring'!$C$1:$AB$1213,23,FALSE)</f>
        <v>6.5</v>
      </c>
      <c r="BH1122">
        <f>VLOOKUP($C1122,'TIPI Scoring'!$C$1:$AB$1213,24,FALSE)</f>
        <v>7</v>
      </c>
      <c r="BI1122">
        <f>VLOOKUP($C1122,'TIPI Scoring'!$C$1:$AB$1213,25,FALSE)</f>
        <v>7</v>
      </c>
      <c r="BJ1122">
        <f>VLOOKUP($C1122,'TIPI Scoring'!$C$1:$AB$1213,26,FALSE)</f>
        <v>5.5</v>
      </c>
      <c r="BK1122" t="s">
        <v>1648</v>
      </c>
      <c r="BL1122" t="s">
        <v>1648</v>
      </c>
      <c r="BM1122" t="s">
        <v>1648</v>
      </c>
      <c r="BN1122" t="s">
        <v>1648</v>
      </c>
      <c r="BO1122" t="s">
        <v>1650</v>
      </c>
      <c r="BP1122">
        <v>4</v>
      </c>
    </row>
    <row r="1123" spans="1:68" x14ac:dyDescent="0.2">
      <c r="A1123">
        <v>1122</v>
      </c>
      <c r="B1123" s="2">
        <v>44102.761400462965</v>
      </c>
      <c r="C1123" t="s">
        <v>1391</v>
      </c>
      <c r="D1123">
        <v>45</v>
      </c>
      <c r="E1123">
        <v>37</v>
      </c>
      <c r="F1123">
        <v>2</v>
      </c>
      <c r="G1123">
        <v>1</v>
      </c>
      <c r="H1123">
        <v>2</v>
      </c>
      <c r="I1123">
        <v>0</v>
      </c>
      <c r="J1123">
        <v>1</v>
      </c>
      <c r="L1123">
        <v>2</v>
      </c>
      <c r="M1123">
        <v>5</v>
      </c>
      <c r="N1123">
        <v>2</v>
      </c>
      <c r="O1123">
        <v>5</v>
      </c>
      <c r="P1123">
        <v>5</v>
      </c>
      <c r="Q1123">
        <v>3</v>
      </c>
      <c r="R1123">
        <v>4</v>
      </c>
      <c r="S1123">
        <v>7</v>
      </c>
      <c r="T1123">
        <v>3</v>
      </c>
      <c r="U1123">
        <v>7</v>
      </c>
      <c r="V1123">
        <v>4</v>
      </c>
      <c r="W1123">
        <v>5</v>
      </c>
      <c r="X1123">
        <v>1</v>
      </c>
      <c r="Y1123">
        <v>2014</v>
      </c>
      <c r="Z1123">
        <v>3</v>
      </c>
      <c r="AA1123">
        <v>12</v>
      </c>
      <c r="AC1123" t="s">
        <v>1392</v>
      </c>
      <c r="AE1123">
        <v>2</v>
      </c>
      <c r="AF1123">
        <v>1</v>
      </c>
      <c r="AG1123">
        <v>2</v>
      </c>
      <c r="AH1123">
        <v>2</v>
      </c>
      <c r="AJ1123">
        <v>1</v>
      </c>
      <c r="AM1123">
        <v>1</v>
      </c>
      <c r="AO1123">
        <v>6</v>
      </c>
      <c r="AP1123">
        <v>1</v>
      </c>
      <c r="AT1123">
        <v>1</v>
      </c>
      <c r="AY1123">
        <v>1</v>
      </c>
      <c r="BA1123">
        <v>1</v>
      </c>
      <c r="BE1123" t="s">
        <v>66</v>
      </c>
      <c r="BF1123">
        <f>VLOOKUP($C1123,'TIPI Scoring'!$C$1:$AB$1213,22,FALSE)</f>
        <v>5</v>
      </c>
      <c r="BG1123">
        <f>VLOOKUP($C1123,'TIPI Scoring'!$C$1:$AB$1213,23,FALSE)</f>
        <v>5</v>
      </c>
      <c r="BH1123">
        <f>VLOOKUP($C1123,'TIPI Scoring'!$C$1:$AB$1213,24,FALSE)</f>
        <v>3.5</v>
      </c>
      <c r="BI1123">
        <f>VLOOKUP($C1123,'TIPI Scoring'!$C$1:$AB$1213,25,FALSE)</f>
        <v>4.5</v>
      </c>
      <c r="BJ1123">
        <f>VLOOKUP($C1123,'TIPI Scoring'!$C$1:$AB$1213,26,FALSE)</f>
        <v>7</v>
      </c>
      <c r="BK1123" t="s">
        <v>1650</v>
      </c>
      <c r="BL1123" t="s">
        <v>1651</v>
      </c>
      <c r="BM1123" t="s">
        <v>1649</v>
      </c>
      <c r="BN1123" t="s">
        <v>1651</v>
      </c>
      <c r="BO1123" t="s">
        <v>1648</v>
      </c>
      <c r="BP1123">
        <v>7</v>
      </c>
    </row>
    <row r="1124" spans="1:68" x14ac:dyDescent="0.2">
      <c r="A1124">
        <v>1123</v>
      </c>
      <c r="B1124" s="2">
        <v>44102.761435185188</v>
      </c>
      <c r="C1124" t="s">
        <v>1393</v>
      </c>
      <c r="D1124">
        <v>72</v>
      </c>
      <c r="E1124">
        <v>44</v>
      </c>
      <c r="F1124">
        <v>1</v>
      </c>
      <c r="G1124">
        <v>1</v>
      </c>
      <c r="H1124">
        <v>2</v>
      </c>
      <c r="I1124">
        <v>0</v>
      </c>
      <c r="J1124">
        <v>4</v>
      </c>
      <c r="L1124">
        <v>2</v>
      </c>
      <c r="M1124">
        <v>20</v>
      </c>
      <c r="N1124">
        <v>2</v>
      </c>
      <c r="O1124">
        <v>6</v>
      </c>
      <c r="P1124">
        <v>1</v>
      </c>
      <c r="Q1124">
        <v>7</v>
      </c>
      <c r="R1124">
        <v>2</v>
      </c>
      <c r="S1124">
        <v>5</v>
      </c>
      <c r="T1124">
        <v>3</v>
      </c>
      <c r="U1124">
        <v>7</v>
      </c>
      <c r="V1124">
        <v>4</v>
      </c>
      <c r="W1124">
        <v>7</v>
      </c>
      <c r="X1124">
        <v>3</v>
      </c>
      <c r="Y1124">
        <v>2009</v>
      </c>
      <c r="Z1124">
        <v>3</v>
      </c>
      <c r="AA1124">
        <v>3</v>
      </c>
      <c r="AE1124">
        <v>2</v>
      </c>
      <c r="AF1124">
        <v>3</v>
      </c>
      <c r="AG1124">
        <v>2</v>
      </c>
      <c r="AH1124">
        <v>2</v>
      </c>
      <c r="AI1124">
        <v>1</v>
      </c>
      <c r="AJ1124">
        <v>1</v>
      </c>
      <c r="AK1124">
        <v>1</v>
      </c>
      <c r="AM1124">
        <v>1</v>
      </c>
      <c r="AO1124">
        <v>3</v>
      </c>
      <c r="AP1124">
        <v>1</v>
      </c>
      <c r="AT1124">
        <v>1</v>
      </c>
      <c r="AV1124">
        <v>1</v>
      </c>
      <c r="AZ1124">
        <v>1</v>
      </c>
      <c r="BA1124">
        <v>1</v>
      </c>
      <c r="BC1124">
        <v>1</v>
      </c>
      <c r="BE1124" t="s">
        <v>66</v>
      </c>
      <c r="BF1124">
        <f>VLOOKUP($C1124,'TIPI Scoring'!$C$1:$AB$1213,22,FALSE)</f>
        <v>5.5</v>
      </c>
      <c r="BG1124">
        <f>VLOOKUP($C1124,'TIPI Scoring'!$C$1:$AB$1213,23,FALSE)</f>
        <v>7</v>
      </c>
      <c r="BH1124">
        <f>VLOOKUP($C1124,'TIPI Scoring'!$C$1:$AB$1213,24,FALSE)</f>
        <v>5.5</v>
      </c>
      <c r="BI1124">
        <f>VLOOKUP($C1124,'TIPI Scoring'!$C$1:$AB$1213,25,FALSE)</f>
        <v>6.5</v>
      </c>
      <c r="BJ1124">
        <f>VLOOKUP($C1124,'TIPI Scoring'!$C$1:$AB$1213,26,FALSE)</f>
        <v>5</v>
      </c>
      <c r="BK1124" t="s">
        <v>1650</v>
      </c>
      <c r="BL1124" t="s">
        <v>1648</v>
      </c>
      <c r="BM1124" t="s">
        <v>1650</v>
      </c>
      <c r="BN1124" t="s">
        <v>1648</v>
      </c>
      <c r="BO1124" t="s">
        <v>1651</v>
      </c>
      <c r="BP1124">
        <v>4</v>
      </c>
    </row>
    <row r="1125" spans="1:68" x14ac:dyDescent="0.2">
      <c r="A1125">
        <v>1124</v>
      </c>
      <c r="B1125" s="2">
        <v>44102.76158564815</v>
      </c>
      <c r="C1125" t="s">
        <v>1394</v>
      </c>
      <c r="D1125">
        <v>51</v>
      </c>
      <c r="E1125">
        <v>35</v>
      </c>
      <c r="F1125">
        <v>2</v>
      </c>
      <c r="G1125">
        <v>1</v>
      </c>
      <c r="H1125">
        <v>4</v>
      </c>
      <c r="I1125">
        <v>0</v>
      </c>
      <c r="J1125">
        <v>4</v>
      </c>
      <c r="L1125">
        <v>2</v>
      </c>
      <c r="M1125">
        <v>1</v>
      </c>
      <c r="N1125">
        <v>2</v>
      </c>
      <c r="O1125">
        <v>4</v>
      </c>
      <c r="P1125">
        <v>3</v>
      </c>
      <c r="Q1125">
        <v>3</v>
      </c>
      <c r="R1125">
        <v>5</v>
      </c>
      <c r="S1125">
        <v>3</v>
      </c>
      <c r="T1125">
        <v>6</v>
      </c>
      <c r="U1125">
        <v>4</v>
      </c>
      <c r="V1125">
        <v>4</v>
      </c>
      <c r="W1125">
        <v>3</v>
      </c>
      <c r="X1125">
        <v>5</v>
      </c>
      <c r="Y1125">
        <v>2018</v>
      </c>
      <c r="Z1125">
        <v>1</v>
      </c>
      <c r="AA1125">
        <v>3</v>
      </c>
      <c r="AE1125">
        <v>2</v>
      </c>
      <c r="AF1125">
        <v>2</v>
      </c>
      <c r="AG1125">
        <v>2</v>
      </c>
      <c r="AH1125">
        <v>2</v>
      </c>
      <c r="AL1125">
        <v>1</v>
      </c>
      <c r="AM1125">
        <v>1</v>
      </c>
      <c r="AO1125">
        <v>6</v>
      </c>
      <c r="AR1125">
        <v>1</v>
      </c>
      <c r="AX1125">
        <v>1</v>
      </c>
      <c r="BA1125">
        <v>1</v>
      </c>
      <c r="BE1125" t="s">
        <v>63</v>
      </c>
      <c r="BF1125">
        <f>VLOOKUP($C1125,'TIPI Scoring'!$C$1:$AB$1213,22,FALSE)</f>
        <v>3</v>
      </c>
      <c r="BG1125">
        <f>VLOOKUP($C1125,'TIPI Scoring'!$C$1:$AB$1213,23,FALSE)</f>
        <v>4.5</v>
      </c>
      <c r="BH1125">
        <f>VLOOKUP($C1125,'TIPI Scoring'!$C$1:$AB$1213,24,FALSE)</f>
        <v>3.5</v>
      </c>
      <c r="BI1125">
        <f>VLOOKUP($C1125,'TIPI Scoring'!$C$1:$AB$1213,25,FALSE)</f>
        <v>3</v>
      </c>
      <c r="BJ1125">
        <f>VLOOKUP($C1125,'TIPI Scoring'!$C$1:$AB$1213,26,FALSE)</f>
        <v>3</v>
      </c>
      <c r="BK1125" t="s">
        <v>1651</v>
      </c>
      <c r="BL1125" t="s">
        <v>1651</v>
      </c>
      <c r="BM1125" t="s">
        <v>1649</v>
      </c>
      <c r="BN1125" t="s">
        <v>1649</v>
      </c>
      <c r="BO1125" t="s">
        <v>1649</v>
      </c>
      <c r="BP1125">
        <v>1</v>
      </c>
    </row>
    <row r="1126" spans="1:68" x14ac:dyDescent="0.2">
      <c r="A1126">
        <v>1125</v>
      </c>
      <c r="B1126" s="2">
        <v>44102.761874999997</v>
      </c>
      <c r="C1126" t="s">
        <v>1395</v>
      </c>
      <c r="D1126">
        <v>39</v>
      </c>
      <c r="E1126">
        <v>44</v>
      </c>
      <c r="F1126">
        <v>1</v>
      </c>
      <c r="G1126">
        <v>1</v>
      </c>
      <c r="H1126">
        <v>2</v>
      </c>
      <c r="I1126">
        <v>0</v>
      </c>
      <c r="J1126">
        <v>1</v>
      </c>
      <c r="L1126">
        <v>2</v>
      </c>
      <c r="M1126">
        <v>3</v>
      </c>
      <c r="N1126">
        <v>2</v>
      </c>
      <c r="O1126">
        <v>5</v>
      </c>
      <c r="P1126">
        <v>1</v>
      </c>
      <c r="Q1126">
        <v>5</v>
      </c>
      <c r="R1126">
        <v>4</v>
      </c>
      <c r="S1126">
        <v>5</v>
      </c>
      <c r="T1126">
        <v>3</v>
      </c>
      <c r="U1126">
        <v>6</v>
      </c>
      <c r="V1126">
        <v>5</v>
      </c>
      <c r="W1126">
        <v>2</v>
      </c>
      <c r="X1126">
        <v>2</v>
      </c>
      <c r="Y1126">
        <v>2018</v>
      </c>
      <c r="Z1126">
        <v>2</v>
      </c>
      <c r="AA1126">
        <v>9</v>
      </c>
      <c r="AE1126">
        <v>2</v>
      </c>
      <c r="AF1126">
        <v>1</v>
      </c>
      <c r="AG1126">
        <v>2</v>
      </c>
      <c r="AH1126">
        <v>2</v>
      </c>
      <c r="AJ1126">
        <v>1</v>
      </c>
      <c r="AM1126">
        <v>1</v>
      </c>
      <c r="AO1126">
        <v>2</v>
      </c>
      <c r="AP1126">
        <v>1</v>
      </c>
      <c r="AW1126">
        <v>1</v>
      </c>
      <c r="AX1126">
        <v>1</v>
      </c>
      <c r="BA1126">
        <v>1</v>
      </c>
      <c r="BE1126" t="s">
        <v>66</v>
      </c>
      <c r="BF1126">
        <f>VLOOKUP($C1126,'TIPI Scoring'!$C$1:$AB$1213,22,FALSE)</f>
        <v>5</v>
      </c>
      <c r="BG1126">
        <f>VLOOKUP($C1126,'TIPI Scoring'!$C$1:$AB$1213,23,FALSE)</f>
        <v>6.5</v>
      </c>
      <c r="BH1126">
        <f>VLOOKUP($C1126,'TIPI Scoring'!$C$1:$AB$1213,24,FALSE)</f>
        <v>4</v>
      </c>
      <c r="BI1126">
        <f>VLOOKUP($C1126,'TIPI Scoring'!$C$1:$AB$1213,25,FALSE)</f>
        <v>3</v>
      </c>
      <c r="BJ1126">
        <f>VLOOKUP($C1126,'TIPI Scoring'!$C$1:$AB$1213,26,FALSE)</f>
        <v>5.5</v>
      </c>
      <c r="BK1126" t="s">
        <v>1650</v>
      </c>
      <c r="BL1126" t="s">
        <v>1648</v>
      </c>
      <c r="BM1126" t="s">
        <v>1649</v>
      </c>
      <c r="BN1126" t="s">
        <v>1649</v>
      </c>
      <c r="BO1126" t="s">
        <v>1650</v>
      </c>
      <c r="BP1126">
        <v>6</v>
      </c>
    </row>
    <row r="1127" spans="1:68" x14ac:dyDescent="0.2">
      <c r="A1127">
        <v>1126</v>
      </c>
      <c r="B1127" s="2">
        <v>44102.762858796297</v>
      </c>
      <c r="C1127" t="s">
        <v>1396</v>
      </c>
      <c r="D1127">
        <v>18</v>
      </c>
      <c r="E1127">
        <v>22</v>
      </c>
      <c r="F1127">
        <v>1</v>
      </c>
      <c r="G1127">
        <v>1</v>
      </c>
      <c r="H1127">
        <v>2</v>
      </c>
      <c r="I1127">
        <v>0</v>
      </c>
      <c r="J1127">
        <v>1</v>
      </c>
      <c r="L1127">
        <v>1</v>
      </c>
      <c r="M1127">
        <v>1</v>
      </c>
      <c r="N1127">
        <v>1</v>
      </c>
      <c r="O1127">
        <v>3</v>
      </c>
      <c r="P1127">
        <v>2</v>
      </c>
      <c r="Q1127">
        <v>2</v>
      </c>
      <c r="R1127">
        <v>5</v>
      </c>
      <c r="S1127">
        <v>3</v>
      </c>
      <c r="T1127">
        <v>5</v>
      </c>
      <c r="U1127">
        <v>4</v>
      </c>
      <c r="V1127">
        <v>4</v>
      </c>
      <c r="W1127">
        <v>4</v>
      </c>
      <c r="X1127">
        <v>1</v>
      </c>
      <c r="Y1127">
        <v>2001</v>
      </c>
      <c r="Z1127">
        <v>2</v>
      </c>
      <c r="AA1127">
        <v>3</v>
      </c>
      <c r="AE1127">
        <v>1</v>
      </c>
      <c r="AF1127">
        <v>1</v>
      </c>
      <c r="AG1127">
        <v>1</v>
      </c>
      <c r="AH1127">
        <v>1</v>
      </c>
      <c r="AI1127">
        <v>1</v>
      </c>
      <c r="AO1127">
        <v>1</v>
      </c>
      <c r="AQ1127">
        <v>1</v>
      </c>
      <c r="BA1127">
        <v>1</v>
      </c>
      <c r="BE1127" t="s">
        <v>63</v>
      </c>
      <c r="BF1127">
        <f>VLOOKUP($C1127,'TIPI Scoring'!$C$1:$AB$1213,22,FALSE)</f>
        <v>3</v>
      </c>
      <c r="BG1127">
        <f>VLOOKUP($C1127,'TIPI Scoring'!$C$1:$AB$1213,23,FALSE)</f>
        <v>5</v>
      </c>
      <c r="BH1127">
        <f>VLOOKUP($C1127,'TIPI Scoring'!$C$1:$AB$1213,24,FALSE)</f>
        <v>3</v>
      </c>
      <c r="BI1127">
        <f>VLOOKUP($C1127,'TIPI Scoring'!$C$1:$AB$1213,25,FALSE)</f>
        <v>3.5</v>
      </c>
      <c r="BJ1127">
        <f>VLOOKUP($C1127,'TIPI Scoring'!$C$1:$AB$1213,26,FALSE)</f>
        <v>5</v>
      </c>
      <c r="BK1127" t="s">
        <v>1651</v>
      </c>
      <c r="BL1127" t="s">
        <v>1651</v>
      </c>
      <c r="BM1127" t="s">
        <v>1649</v>
      </c>
      <c r="BN1127" t="s">
        <v>1651</v>
      </c>
      <c r="BO1127" t="s">
        <v>1651</v>
      </c>
      <c r="BP1127">
        <v>1</v>
      </c>
    </row>
    <row r="1128" spans="1:68" x14ac:dyDescent="0.2">
      <c r="A1128">
        <v>1127</v>
      </c>
      <c r="B1128" s="2">
        <v>44102.763437499998</v>
      </c>
      <c r="C1128" t="s">
        <v>1397</v>
      </c>
      <c r="D1128">
        <v>32</v>
      </c>
      <c r="E1128">
        <v>50</v>
      </c>
      <c r="F1128">
        <v>1</v>
      </c>
      <c r="G1128">
        <v>1</v>
      </c>
      <c r="H1128">
        <v>2</v>
      </c>
      <c r="I1128">
        <v>5</v>
      </c>
      <c r="J1128">
        <v>1</v>
      </c>
      <c r="L1128">
        <v>1</v>
      </c>
      <c r="M1128">
        <v>2</v>
      </c>
      <c r="N1128">
        <v>2</v>
      </c>
      <c r="O1128">
        <v>6</v>
      </c>
      <c r="P1128">
        <v>3</v>
      </c>
      <c r="Q1128">
        <v>7</v>
      </c>
      <c r="R1128">
        <v>5</v>
      </c>
      <c r="S1128">
        <v>4</v>
      </c>
      <c r="T1128">
        <v>3</v>
      </c>
      <c r="U1128">
        <v>3</v>
      </c>
      <c r="V1128">
        <v>3</v>
      </c>
      <c r="W1128">
        <v>3</v>
      </c>
      <c r="X1128">
        <v>4</v>
      </c>
      <c r="Y1128">
        <v>2018</v>
      </c>
      <c r="Z1128">
        <v>1</v>
      </c>
      <c r="AA1128">
        <v>9</v>
      </c>
      <c r="AE1128">
        <v>2</v>
      </c>
      <c r="AF1128">
        <v>2</v>
      </c>
      <c r="AG1128">
        <v>2</v>
      </c>
      <c r="AH1128">
        <v>2</v>
      </c>
      <c r="AM1128">
        <v>1</v>
      </c>
      <c r="AO1128">
        <v>3</v>
      </c>
      <c r="AP1128">
        <v>1</v>
      </c>
      <c r="AT1128">
        <v>1</v>
      </c>
      <c r="BB1128">
        <v>1</v>
      </c>
      <c r="BE1128" t="s">
        <v>63</v>
      </c>
      <c r="BF1128">
        <f>VLOOKUP($C1128,'TIPI Scoring'!$C$1:$AB$1213,22,FALSE)</f>
        <v>5.5</v>
      </c>
      <c r="BG1128">
        <f>VLOOKUP($C1128,'TIPI Scoring'!$C$1:$AB$1213,23,FALSE)</f>
        <v>4</v>
      </c>
      <c r="BH1128">
        <f>VLOOKUP($C1128,'TIPI Scoring'!$C$1:$AB$1213,24,FALSE)</f>
        <v>6</v>
      </c>
      <c r="BI1128">
        <f>VLOOKUP($C1128,'TIPI Scoring'!$C$1:$AB$1213,25,FALSE)</f>
        <v>3</v>
      </c>
      <c r="BJ1128">
        <f>VLOOKUP($C1128,'TIPI Scoring'!$C$1:$AB$1213,26,FALSE)</f>
        <v>4</v>
      </c>
      <c r="BK1128" t="s">
        <v>1650</v>
      </c>
      <c r="BL1128" t="s">
        <v>1649</v>
      </c>
      <c r="BM1128" t="s">
        <v>1650</v>
      </c>
      <c r="BN1128" t="s">
        <v>1649</v>
      </c>
      <c r="BO1128" t="s">
        <v>1649</v>
      </c>
      <c r="BP1128">
        <v>7</v>
      </c>
    </row>
    <row r="1129" spans="1:68" x14ac:dyDescent="0.2">
      <c r="A1129">
        <v>1128</v>
      </c>
      <c r="B1129" s="2">
        <v>44102.76390046296</v>
      </c>
      <c r="C1129" t="s">
        <v>1398</v>
      </c>
      <c r="D1129">
        <v>34</v>
      </c>
      <c r="E1129">
        <v>22</v>
      </c>
      <c r="F1129">
        <v>1</v>
      </c>
      <c r="G1129">
        <v>1</v>
      </c>
      <c r="H1129">
        <v>1</v>
      </c>
      <c r="I1129">
        <v>2</v>
      </c>
      <c r="J1129">
        <v>1</v>
      </c>
      <c r="L1129">
        <v>2</v>
      </c>
      <c r="M1129">
        <v>3</v>
      </c>
      <c r="N1129">
        <v>2</v>
      </c>
      <c r="O1129">
        <v>5</v>
      </c>
      <c r="P1129">
        <v>3</v>
      </c>
      <c r="Q1129">
        <v>6</v>
      </c>
      <c r="R1129">
        <v>3</v>
      </c>
      <c r="S1129">
        <v>5</v>
      </c>
      <c r="T1129">
        <v>3</v>
      </c>
      <c r="U1129">
        <v>6</v>
      </c>
      <c r="V1129">
        <v>2</v>
      </c>
      <c r="W1129">
        <v>5</v>
      </c>
      <c r="X1129">
        <v>2</v>
      </c>
      <c r="Y1129">
        <v>2017</v>
      </c>
      <c r="Z1129">
        <v>2</v>
      </c>
      <c r="AA1129">
        <v>14</v>
      </c>
      <c r="AE1129">
        <v>3</v>
      </c>
      <c r="AF1129">
        <v>1</v>
      </c>
      <c r="AG1129">
        <v>2</v>
      </c>
      <c r="AH1129">
        <v>3</v>
      </c>
      <c r="AM1129">
        <v>1</v>
      </c>
      <c r="AO1129">
        <v>1</v>
      </c>
      <c r="AP1129">
        <v>1</v>
      </c>
      <c r="AV1129">
        <v>1</v>
      </c>
      <c r="AY1129">
        <v>1</v>
      </c>
      <c r="AZ1129">
        <v>1</v>
      </c>
      <c r="BA1129">
        <v>1</v>
      </c>
      <c r="BE1129" t="s">
        <v>63</v>
      </c>
      <c r="BF1129">
        <f>VLOOKUP($C1129,'TIPI Scoring'!$C$1:$AB$1213,22,FALSE)</f>
        <v>5</v>
      </c>
      <c r="BG1129">
        <f>VLOOKUP($C1129,'TIPI Scoring'!$C$1:$AB$1213,23,FALSE)</f>
        <v>5.5</v>
      </c>
      <c r="BH1129">
        <f>VLOOKUP($C1129,'TIPI Scoring'!$C$1:$AB$1213,24,FALSE)</f>
        <v>6</v>
      </c>
      <c r="BI1129">
        <f>VLOOKUP($C1129,'TIPI Scoring'!$C$1:$AB$1213,25,FALSE)</f>
        <v>5</v>
      </c>
      <c r="BJ1129">
        <f>VLOOKUP($C1129,'TIPI Scoring'!$C$1:$AB$1213,26,FALSE)</f>
        <v>5.5</v>
      </c>
      <c r="BK1129" t="s">
        <v>1650</v>
      </c>
      <c r="BL1129" t="s">
        <v>1650</v>
      </c>
      <c r="BM1129" t="s">
        <v>1650</v>
      </c>
      <c r="BN1129" t="s">
        <v>1650</v>
      </c>
      <c r="BO1129" t="s">
        <v>1650</v>
      </c>
      <c r="BP1129">
        <v>6</v>
      </c>
    </row>
    <row r="1130" spans="1:68" x14ac:dyDescent="0.2">
      <c r="A1130">
        <v>1129</v>
      </c>
      <c r="B1130" s="2">
        <v>44102.763912037037</v>
      </c>
      <c r="C1130" t="s">
        <v>1399</v>
      </c>
      <c r="D1130">
        <v>42</v>
      </c>
      <c r="E1130">
        <v>50</v>
      </c>
      <c r="F1130">
        <v>1</v>
      </c>
      <c r="G1130">
        <v>1</v>
      </c>
      <c r="H1130">
        <v>2</v>
      </c>
      <c r="I1130">
        <v>5</v>
      </c>
      <c r="J1130">
        <v>1</v>
      </c>
      <c r="L1130">
        <v>1</v>
      </c>
      <c r="M1130">
        <v>5</v>
      </c>
      <c r="N1130">
        <v>2</v>
      </c>
      <c r="O1130">
        <v>5</v>
      </c>
      <c r="P1130">
        <v>1</v>
      </c>
      <c r="Q1130">
        <v>5</v>
      </c>
      <c r="R1130">
        <v>1</v>
      </c>
      <c r="S1130">
        <v>7</v>
      </c>
      <c r="T1130">
        <v>5</v>
      </c>
      <c r="U1130">
        <v>7</v>
      </c>
      <c r="V1130">
        <v>1</v>
      </c>
      <c r="W1130">
        <v>6</v>
      </c>
      <c r="X1130">
        <v>1</v>
      </c>
      <c r="Y1130">
        <v>2015</v>
      </c>
      <c r="Z1130">
        <v>1</v>
      </c>
      <c r="AA1130">
        <v>11</v>
      </c>
      <c r="AB1130" t="s">
        <v>1400</v>
      </c>
      <c r="AE1130">
        <v>2</v>
      </c>
      <c r="AF1130">
        <v>2</v>
      </c>
      <c r="AG1130">
        <v>2</v>
      </c>
      <c r="AH1130">
        <v>2</v>
      </c>
      <c r="AN1130">
        <v>1</v>
      </c>
      <c r="AO1130">
        <v>4</v>
      </c>
      <c r="AP1130">
        <v>1</v>
      </c>
      <c r="AW1130">
        <v>1</v>
      </c>
      <c r="AX1130">
        <v>1</v>
      </c>
      <c r="BB1130">
        <v>1</v>
      </c>
      <c r="BE1130" t="s">
        <v>63</v>
      </c>
      <c r="BF1130">
        <f>VLOOKUP($C1130,'TIPI Scoring'!$C$1:$AB$1213,22,FALSE)</f>
        <v>4</v>
      </c>
      <c r="BG1130">
        <f>VLOOKUP($C1130,'TIPI Scoring'!$C$1:$AB$1213,23,FALSE)</f>
        <v>7</v>
      </c>
      <c r="BH1130">
        <f>VLOOKUP($C1130,'TIPI Scoring'!$C$1:$AB$1213,24,FALSE)</f>
        <v>6</v>
      </c>
      <c r="BI1130">
        <f>VLOOKUP($C1130,'TIPI Scoring'!$C$1:$AB$1213,25,FALSE)</f>
        <v>6.5</v>
      </c>
      <c r="BJ1130">
        <f>VLOOKUP($C1130,'TIPI Scoring'!$C$1:$AB$1213,26,FALSE)</f>
        <v>7</v>
      </c>
      <c r="BK1130" t="s">
        <v>1651</v>
      </c>
      <c r="BL1130" t="s">
        <v>1648</v>
      </c>
      <c r="BM1130" t="s">
        <v>1650</v>
      </c>
      <c r="BN1130" t="s">
        <v>1648</v>
      </c>
      <c r="BO1130" t="s">
        <v>1648</v>
      </c>
      <c r="BP1130">
        <v>8</v>
      </c>
    </row>
    <row r="1131" spans="1:68" x14ac:dyDescent="0.2">
      <c r="A1131">
        <v>1130</v>
      </c>
      <c r="B1131" s="2">
        <v>44102.764155092591</v>
      </c>
      <c r="C1131" t="s">
        <v>1401</v>
      </c>
      <c r="D1131">
        <v>71</v>
      </c>
      <c r="E1131">
        <v>14</v>
      </c>
      <c r="F1131">
        <v>1</v>
      </c>
      <c r="G1131">
        <v>1</v>
      </c>
      <c r="H1131">
        <v>1</v>
      </c>
      <c r="I1131">
        <v>0</v>
      </c>
      <c r="J1131">
        <v>4</v>
      </c>
      <c r="L1131">
        <v>2</v>
      </c>
      <c r="M1131">
        <v>24</v>
      </c>
      <c r="N1131">
        <v>2</v>
      </c>
      <c r="O1131">
        <v>3</v>
      </c>
      <c r="P1131">
        <v>3</v>
      </c>
      <c r="Q1131">
        <v>7</v>
      </c>
      <c r="R1131">
        <v>1</v>
      </c>
      <c r="S1131">
        <v>4</v>
      </c>
      <c r="T1131">
        <v>5</v>
      </c>
      <c r="U1131">
        <v>5</v>
      </c>
      <c r="V1131">
        <v>2</v>
      </c>
      <c r="W1131">
        <v>7</v>
      </c>
      <c r="X1131">
        <v>4</v>
      </c>
      <c r="Y1131">
        <v>2008</v>
      </c>
      <c r="Z1131">
        <v>4</v>
      </c>
      <c r="AA1131">
        <v>3</v>
      </c>
      <c r="AE1131">
        <v>2</v>
      </c>
      <c r="AF1131">
        <v>2</v>
      </c>
      <c r="AG1131">
        <v>2</v>
      </c>
      <c r="AH1131">
        <v>2</v>
      </c>
      <c r="AM1131">
        <v>1</v>
      </c>
      <c r="AO1131">
        <v>2</v>
      </c>
      <c r="AP1131">
        <v>1</v>
      </c>
      <c r="AR1131">
        <v>1</v>
      </c>
      <c r="AY1131">
        <v>1</v>
      </c>
      <c r="AZ1131">
        <v>1</v>
      </c>
      <c r="BA1131">
        <v>1</v>
      </c>
      <c r="BE1131" t="s">
        <v>63</v>
      </c>
      <c r="BF1131">
        <f>VLOOKUP($C1131,'TIPI Scoring'!$C$1:$AB$1213,22,FALSE)</f>
        <v>3</v>
      </c>
      <c r="BG1131">
        <f>VLOOKUP($C1131,'TIPI Scoring'!$C$1:$AB$1213,23,FALSE)</f>
        <v>5</v>
      </c>
      <c r="BH1131">
        <f>VLOOKUP($C1131,'TIPI Scoring'!$C$1:$AB$1213,24,FALSE)</f>
        <v>6.5</v>
      </c>
      <c r="BI1131">
        <f>VLOOKUP($C1131,'TIPI Scoring'!$C$1:$AB$1213,25,FALSE)</f>
        <v>7</v>
      </c>
      <c r="BJ1131">
        <f>VLOOKUP($C1131,'TIPI Scoring'!$C$1:$AB$1213,26,FALSE)</f>
        <v>4</v>
      </c>
      <c r="BK1131" t="s">
        <v>1651</v>
      </c>
      <c r="BL1131" t="s">
        <v>1651</v>
      </c>
      <c r="BM1131" t="s">
        <v>1650</v>
      </c>
      <c r="BN1131" t="s">
        <v>1648</v>
      </c>
      <c r="BO1131" t="s">
        <v>1649</v>
      </c>
      <c r="BP1131">
        <v>2</v>
      </c>
    </row>
    <row r="1132" spans="1:68" x14ac:dyDescent="0.2">
      <c r="A1132">
        <v>1131</v>
      </c>
      <c r="B1132" s="2">
        <v>44102.764363425929</v>
      </c>
      <c r="C1132" t="s">
        <v>1402</v>
      </c>
      <c r="D1132">
        <v>39</v>
      </c>
      <c r="E1132">
        <v>23</v>
      </c>
      <c r="F1132">
        <v>1</v>
      </c>
      <c r="G1132">
        <v>1</v>
      </c>
      <c r="H1132">
        <v>2</v>
      </c>
      <c r="I1132">
        <v>1</v>
      </c>
      <c r="J1132">
        <v>1</v>
      </c>
      <c r="L1132">
        <v>1</v>
      </c>
      <c r="M1132">
        <v>2</v>
      </c>
      <c r="N1132">
        <v>2</v>
      </c>
      <c r="O1132">
        <v>6</v>
      </c>
      <c r="P1132">
        <v>5</v>
      </c>
      <c r="Q1132">
        <v>7</v>
      </c>
      <c r="R1132">
        <v>4</v>
      </c>
      <c r="S1132">
        <v>5</v>
      </c>
      <c r="T1132">
        <v>3</v>
      </c>
      <c r="U1132">
        <v>6</v>
      </c>
      <c r="V1132">
        <v>1</v>
      </c>
      <c r="W1132">
        <v>7</v>
      </c>
      <c r="X1132">
        <v>2</v>
      </c>
      <c r="Y1132">
        <v>2018</v>
      </c>
      <c r="Z1132">
        <v>1</v>
      </c>
      <c r="AA1132">
        <v>9</v>
      </c>
      <c r="AE1132">
        <v>2</v>
      </c>
      <c r="AF1132">
        <v>2</v>
      </c>
      <c r="AG1132">
        <v>2</v>
      </c>
      <c r="AH1132">
        <v>2</v>
      </c>
      <c r="AJ1132">
        <v>1</v>
      </c>
      <c r="AO1132">
        <v>5</v>
      </c>
      <c r="AP1132">
        <v>1</v>
      </c>
      <c r="AU1132">
        <v>1</v>
      </c>
      <c r="AW1132">
        <v>1</v>
      </c>
      <c r="BA1132">
        <v>1</v>
      </c>
      <c r="BE1132" t="s">
        <v>63</v>
      </c>
      <c r="BF1132">
        <f>VLOOKUP($C1132,'TIPI Scoring'!$C$1:$AB$1213,22,FALSE)</f>
        <v>5.5</v>
      </c>
      <c r="BG1132">
        <f>VLOOKUP($C1132,'TIPI Scoring'!$C$1:$AB$1213,23,FALSE)</f>
        <v>4.5</v>
      </c>
      <c r="BH1132">
        <f>VLOOKUP($C1132,'TIPI Scoring'!$C$1:$AB$1213,24,FALSE)</f>
        <v>7</v>
      </c>
      <c r="BI1132">
        <f>VLOOKUP($C1132,'TIPI Scoring'!$C$1:$AB$1213,25,FALSE)</f>
        <v>5.5</v>
      </c>
      <c r="BJ1132">
        <f>VLOOKUP($C1132,'TIPI Scoring'!$C$1:$AB$1213,26,FALSE)</f>
        <v>5.5</v>
      </c>
      <c r="BK1132" t="s">
        <v>1650</v>
      </c>
      <c r="BL1132" t="s">
        <v>1651</v>
      </c>
      <c r="BM1132" t="s">
        <v>1648</v>
      </c>
      <c r="BN1132" t="s">
        <v>1650</v>
      </c>
      <c r="BO1132" t="s">
        <v>1650</v>
      </c>
      <c r="BP1132">
        <v>4</v>
      </c>
    </row>
    <row r="1133" spans="1:68" x14ac:dyDescent="0.2">
      <c r="A1133">
        <v>1132</v>
      </c>
      <c r="B1133" s="2">
        <v>44102.765474537038</v>
      </c>
      <c r="C1133" t="s">
        <v>1403</v>
      </c>
      <c r="D1133">
        <v>24</v>
      </c>
      <c r="E1133">
        <v>25</v>
      </c>
      <c r="F1133">
        <v>1</v>
      </c>
      <c r="G1133">
        <v>1</v>
      </c>
      <c r="H1133">
        <v>1</v>
      </c>
      <c r="I1133">
        <v>3</v>
      </c>
      <c r="J1133">
        <v>5</v>
      </c>
      <c r="K1133" t="s">
        <v>807</v>
      </c>
      <c r="L1133">
        <v>1</v>
      </c>
      <c r="M1133">
        <v>1</v>
      </c>
      <c r="N1133">
        <v>1</v>
      </c>
      <c r="O1133">
        <v>5</v>
      </c>
      <c r="P1133">
        <v>6</v>
      </c>
      <c r="Q1133">
        <v>6</v>
      </c>
      <c r="R1133">
        <v>7</v>
      </c>
      <c r="S1133">
        <v>3</v>
      </c>
      <c r="T1133">
        <v>6</v>
      </c>
      <c r="U1133">
        <v>3</v>
      </c>
      <c r="V1133">
        <v>3</v>
      </c>
      <c r="W1133">
        <v>6</v>
      </c>
      <c r="X1133">
        <v>5</v>
      </c>
      <c r="Y1133">
        <v>2019</v>
      </c>
      <c r="Z1133">
        <v>1</v>
      </c>
      <c r="AA1133">
        <v>1</v>
      </c>
      <c r="AE1133">
        <v>1</v>
      </c>
      <c r="AF1133">
        <v>2</v>
      </c>
      <c r="AG1133">
        <v>1</v>
      </c>
      <c r="AH1133">
        <v>2</v>
      </c>
      <c r="AI1133">
        <v>1</v>
      </c>
      <c r="AK1133">
        <v>1</v>
      </c>
      <c r="AM1133">
        <v>1</v>
      </c>
      <c r="AO1133">
        <v>3</v>
      </c>
      <c r="AP1133">
        <v>1</v>
      </c>
      <c r="AU1133">
        <v>1</v>
      </c>
      <c r="AV1133">
        <v>1</v>
      </c>
      <c r="AZ1133">
        <v>1</v>
      </c>
      <c r="BB1133">
        <v>1</v>
      </c>
      <c r="BC1133">
        <v>1</v>
      </c>
      <c r="BE1133" t="s">
        <v>63</v>
      </c>
      <c r="BF1133">
        <f>VLOOKUP($C1133,'TIPI Scoring'!$C$1:$AB$1213,22,FALSE)</f>
        <v>3.5</v>
      </c>
      <c r="BG1133">
        <f>VLOOKUP($C1133,'TIPI Scoring'!$C$1:$AB$1213,23,FALSE)</f>
        <v>2.5</v>
      </c>
      <c r="BH1133">
        <f>VLOOKUP($C1133,'TIPI Scoring'!$C$1:$AB$1213,24,FALSE)</f>
        <v>5.5</v>
      </c>
      <c r="BI1133">
        <f>VLOOKUP($C1133,'TIPI Scoring'!$C$1:$AB$1213,25,FALSE)</f>
        <v>3.5</v>
      </c>
      <c r="BJ1133">
        <f>VLOOKUP($C1133,'TIPI Scoring'!$C$1:$AB$1213,26,FALSE)</f>
        <v>3</v>
      </c>
      <c r="BK1133" t="s">
        <v>1651</v>
      </c>
      <c r="BL1133" t="s">
        <v>1649</v>
      </c>
      <c r="BM1133" t="s">
        <v>1650</v>
      </c>
      <c r="BN1133" t="s">
        <v>1651</v>
      </c>
      <c r="BO1133" t="s">
        <v>1649</v>
      </c>
      <c r="BP1133">
        <v>1</v>
      </c>
    </row>
    <row r="1134" spans="1:68" x14ac:dyDescent="0.2">
      <c r="A1134">
        <v>1133</v>
      </c>
      <c r="B1134" s="2">
        <v>44102.765497685185</v>
      </c>
      <c r="C1134" t="s">
        <v>1404</v>
      </c>
      <c r="D1134">
        <v>38</v>
      </c>
      <c r="E1134">
        <v>13</v>
      </c>
      <c r="F1134">
        <v>2</v>
      </c>
      <c r="G1134">
        <v>1</v>
      </c>
      <c r="H1134">
        <v>4</v>
      </c>
      <c r="I1134">
        <v>3</v>
      </c>
      <c r="J1134">
        <v>3</v>
      </c>
      <c r="L1134">
        <v>2</v>
      </c>
      <c r="M1134">
        <v>2</v>
      </c>
      <c r="N1134">
        <v>1</v>
      </c>
      <c r="O1134">
        <v>3</v>
      </c>
      <c r="P1134">
        <v>4</v>
      </c>
      <c r="Q1134">
        <v>7</v>
      </c>
      <c r="R1134">
        <v>6</v>
      </c>
      <c r="S1134">
        <v>7</v>
      </c>
      <c r="T1134">
        <v>5</v>
      </c>
      <c r="U1134">
        <v>5</v>
      </c>
      <c r="V1134">
        <v>1</v>
      </c>
      <c r="W1134">
        <v>2</v>
      </c>
      <c r="X1134">
        <v>5</v>
      </c>
      <c r="Y1134">
        <v>2019</v>
      </c>
      <c r="Z1134">
        <v>2</v>
      </c>
      <c r="AA1134">
        <v>14</v>
      </c>
      <c r="AE1134">
        <v>2</v>
      </c>
      <c r="AF1134">
        <v>1</v>
      </c>
      <c r="AG1134">
        <v>3</v>
      </c>
      <c r="AH1134">
        <v>2</v>
      </c>
      <c r="AJ1134">
        <v>1</v>
      </c>
      <c r="AO1134">
        <v>1</v>
      </c>
      <c r="AY1134">
        <v>1</v>
      </c>
      <c r="BD1134">
        <v>1</v>
      </c>
      <c r="BE1134" t="s">
        <v>63</v>
      </c>
      <c r="BF1134">
        <f>VLOOKUP($C1134,'TIPI Scoring'!$C$1:$AB$1213,22,FALSE)</f>
        <v>3</v>
      </c>
      <c r="BG1134">
        <f>VLOOKUP($C1134,'TIPI Scoring'!$C$1:$AB$1213,23,FALSE)</f>
        <v>4.5</v>
      </c>
      <c r="BH1134">
        <f>VLOOKUP($C1134,'TIPI Scoring'!$C$1:$AB$1213,24,FALSE)</f>
        <v>7</v>
      </c>
      <c r="BI1134">
        <f>VLOOKUP($C1134,'TIPI Scoring'!$C$1:$AB$1213,25,FALSE)</f>
        <v>2</v>
      </c>
      <c r="BJ1134">
        <f>VLOOKUP($C1134,'TIPI Scoring'!$C$1:$AB$1213,26,FALSE)</f>
        <v>5</v>
      </c>
      <c r="BK1134" t="s">
        <v>1651</v>
      </c>
      <c r="BL1134" t="s">
        <v>1651</v>
      </c>
      <c r="BM1134" t="s">
        <v>1648</v>
      </c>
      <c r="BN1134" t="s">
        <v>1649</v>
      </c>
      <c r="BO1134" t="s">
        <v>1651</v>
      </c>
      <c r="BP1134">
        <v>5</v>
      </c>
    </row>
    <row r="1135" spans="1:68" x14ac:dyDescent="0.2">
      <c r="A1135">
        <v>1134</v>
      </c>
      <c r="B1135" s="2">
        <v>44102.7655787037</v>
      </c>
      <c r="C1135" t="s">
        <v>1405</v>
      </c>
      <c r="D1135">
        <v>28</v>
      </c>
      <c r="E1135">
        <v>22</v>
      </c>
      <c r="F1135">
        <v>1</v>
      </c>
      <c r="G1135">
        <v>1</v>
      </c>
      <c r="H1135">
        <v>2</v>
      </c>
      <c r="I1135">
        <v>2</v>
      </c>
      <c r="J1135">
        <v>1</v>
      </c>
      <c r="L1135">
        <v>1</v>
      </c>
      <c r="M1135">
        <v>3</v>
      </c>
      <c r="N1135">
        <v>2</v>
      </c>
      <c r="O1135">
        <v>5</v>
      </c>
      <c r="P1135">
        <v>3</v>
      </c>
      <c r="Q1135">
        <v>6</v>
      </c>
      <c r="R1135">
        <v>5</v>
      </c>
      <c r="S1135">
        <v>4</v>
      </c>
      <c r="T1135">
        <v>6</v>
      </c>
      <c r="U1135">
        <v>6</v>
      </c>
      <c r="V1135">
        <v>4</v>
      </c>
      <c r="W1135">
        <v>5</v>
      </c>
      <c r="X1135">
        <v>4</v>
      </c>
      <c r="Y1135">
        <v>2017</v>
      </c>
      <c r="Z1135">
        <v>1</v>
      </c>
      <c r="AA1135">
        <v>13</v>
      </c>
      <c r="AD1135" t="s">
        <v>1406</v>
      </c>
      <c r="AE1135">
        <v>2</v>
      </c>
      <c r="AF1135">
        <v>2</v>
      </c>
      <c r="AG1135">
        <v>3</v>
      </c>
      <c r="AH1135">
        <v>2</v>
      </c>
      <c r="AN1135">
        <v>1</v>
      </c>
      <c r="AO1135">
        <v>5</v>
      </c>
      <c r="AP1135">
        <v>1</v>
      </c>
      <c r="AT1135">
        <v>1</v>
      </c>
      <c r="BD1135">
        <v>1</v>
      </c>
      <c r="BE1135" t="s">
        <v>63</v>
      </c>
      <c r="BF1135">
        <f>VLOOKUP($C1135,'TIPI Scoring'!$C$1:$AB$1213,22,FALSE)</f>
        <v>3.5</v>
      </c>
      <c r="BG1135">
        <f>VLOOKUP($C1135,'TIPI Scoring'!$C$1:$AB$1213,23,FALSE)</f>
        <v>5.5</v>
      </c>
      <c r="BH1135">
        <f>VLOOKUP($C1135,'TIPI Scoring'!$C$1:$AB$1213,24,FALSE)</f>
        <v>5</v>
      </c>
      <c r="BI1135">
        <f>VLOOKUP($C1135,'TIPI Scoring'!$C$1:$AB$1213,25,FALSE)</f>
        <v>4</v>
      </c>
      <c r="BJ1135">
        <f>VLOOKUP($C1135,'TIPI Scoring'!$C$1:$AB$1213,26,FALSE)</f>
        <v>4</v>
      </c>
      <c r="BK1135" t="s">
        <v>1651</v>
      </c>
      <c r="BL1135" t="s">
        <v>1650</v>
      </c>
      <c r="BM1135" t="s">
        <v>1651</v>
      </c>
      <c r="BN1135" t="s">
        <v>1651</v>
      </c>
      <c r="BO1135" t="s">
        <v>1649</v>
      </c>
      <c r="BP1135">
        <v>5</v>
      </c>
    </row>
    <row r="1136" spans="1:68" x14ac:dyDescent="0.2">
      <c r="A1136">
        <v>1135</v>
      </c>
      <c r="B1136" s="2">
        <v>44102.765694444446</v>
      </c>
      <c r="C1136" t="s">
        <v>1407</v>
      </c>
      <c r="D1136">
        <v>40</v>
      </c>
      <c r="E1136">
        <v>35</v>
      </c>
      <c r="F1136">
        <v>1</v>
      </c>
      <c r="G1136">
        <v>1</v>
      </c>
      <c r="H1136">
        <v>2</v>
      </c>
      <c r="I1136">
        <v>4</v>
      </c>
      <c r="J1136">
        <v>4</v>
      </c>
      <c r="L1136">
        <v>1</v>
      </c>
      <c r="M1136">
        <v>6</v>
      </c>
      <c r="N1136">
        <v>2</v>
      </c>
      <c r="O1136">
        <v>4</v>
      </c>
      <c r="P1136">
        <v>5</v>
      </c>
      <c r="Q1136">
        <v>5</v>
      </c>
      <c r="R1136">
        <v>5</v>
      </c>
      <c r="S1136">
        <v>5</v>
      </c>
      <c r="T1136">
        <v>5</v>
      </c>
      <c r="U1136">
        <v>5</v>
      </c>
      <c r="V1136">
        <v>5</v>
      </c>
      <c r="W1136">
        <v>4</v>
      </c>
      <c r="X1136">
        <v>5</v>
      </c>
      <c r="Y1136">
        <v>2012</v>
      </c>
      <c r="Z1136">
        <v>1</v>
      </c>
      <c r="AA1136">
        <v>6</v>
      </c>
      <c r="AE1136">
        <v>2</v>
      </c>
      <c r="AF1136">
        <v>2</v>
      </c>
      <c r="AG1136">
        <v>1</v>
      </c>
      <c r="AH1136">
        <v>2</v>
      </c>
      <c r="AK1136">
        <v>1</v>
      </c>
      <c r="AO1136">
        <v>2</v>
      </c>
      <c r="AR1136">
        <v>1</v>
      </c>
      <c r="BA1136">
        <v>1</v>
      </c>
      <c r="BE1136" t="s">
        <v>63</v>
      </c>
      <c r="BF1136">
        <f>VLOOKUP($C1136,'TIPI Scoring'!$C$1:$AB$1213,22,FALSE)</f>
        <v>3.5</v>
      </c>
      <c r="BG1136">
        <f>VLOOKUP($C1136,'TIPI Scoring'!$C$1:$AB$1213,23,FALSE)</f>
        <v>4</v>
      </c>
      <c r="BH1136">
        <f>VLOOKUP($C1136,'TIPI Scoring'!$C$1:$AB$1213,24,FALSE)</f>
        <v>4</v>
      </c>
      <c r="BI1136">
        <f>VLOOKUP($C1136,'TIPI Scoring'!$C$1:$AB$1213,25,FALSE)</f>
        <v>3.5</v>
      </c>
      <c r="BJ1136">
        <f>VLOOKUP($C1136,'TIPI Scoring'!$C$1:$AB$1213,26,FALSE)</f>
        <v>4</v>
      </c>
      <c r="BK1136" t="s">
        <v>1651</v>
      </c>
      <c r="BL1136" t="s">
        <v>1649</v>
      </c>
      <c r="BM1136" t="s">
        <v>1649</v>
      </c>
      <c r="BN1136" t="s">
        <v>1651</v>
      </c>
      <c r="BO1136" t="s">
        <v>1649</v>
      </c>
      <c r="BP1136">
        <v>1</v>
      </c>
    </row>
    <row r="1137" spans="1:68" x14ac:dyDescent="0.2">
      <c r="A1137">
        <v>1136</v>
      </c>
      <c r="B1137" s="2">
        <v>44102.765879629631</v>
      </c>
      <c r="C1137" t="s">
        <v>1408</v>
      </c>
      <c r="D1137">
        <v>33</v>
      </c>
      <c r="E1137">
        <v>25</v>
      </c>
      <c r="F1137">
        <v>2</v>
      </c>
      <c r="G1137">
        <v>1</v>
      </c>
      <c r="H1137">
        <v>3</v>
      </c>
      <c r="I1137">
        <v>4</v>
      </c>
      <c r="J1137">
        <v>1</v>
      </c>
      <c r="L1137">
        <v>1</v>
      </c>
      <c r="M1137">
        <v>2</v>
      </c>
      <c r="N1137">
        <v>2</v>
      </c>
      <c r="O1137">
        <v>6</v>
      </c>
      <c r="P1137">
        <v>1</v>
      </c>
      <c r="Q1137">
        <v>7</v>
      </c>
      <c r="R1137">
        <v>7</v>
      </c>
      <c r="S1137">
        <v>7</v>
      </c>
      <c r="T1137">
        <v>2</v>
      </c>
      <c r="U1137">
        <v>7</v>
      </c>
      <c r="V1137">
        <v>1</v>
      </c>
      <c r="W1137">
        <v>5</v>
      </c>
      <c r="X1137">
        <v>1</v>
      </c>
      <c r="Y1137">
        <v>2017</v>
      </c>
      <c r="Z1137">
        <v>1</v>
      </c>
      <c r="AA1137">
        <v>14</v>
      </c>
      <c r="AE1137">
        <v>2</v>
      </c>
      <c r="AF1137">
        <v>2</v>
      </c>
      <c r="AG1137">
        <v>2</v>
      </c>
      <c r="AH1137">
        <v>3</v>
      </c>
      <c r="AM1137">
        <v>1</v>
      </c>
      <c r="AO1137">
        <v>3</v>
      </c>
      <c r="AT1137">
        <v>1</v>
      </c>
      <c r="AV1137">
        <v>1</v>
      </c>
      <c r="AX1137">
        <v>1</v>
      </c>
      <c r="BD1137">
        <v>1</v>
      </c>
      <c r="BE1137" t="s">
        <v>63</v>
      </c>
      <c r="BF1137">
        <f>VLOOKUP($C1137,'TIPI Scoring'!$C$1:$AB$1213,22,FALSE)</f>
        <v>6</v>
      </c>
      <c r="BG1137">
        <f>VLOOKUP($C1137,'TIPI Scoring'!$C$1:$AB$1213,23,FALSE)</f>
        <v>7</v>
      </c>
      <c r="BH1137">
        <f>VLOOKUP($C1137,'TIPI Scoring'!$C$1:$AB$1213,24,FALSE)</f>
        <v>7</v>
      </c>
      <c r="BI1137">
        <f>VLOOKUP($C1137,'TIPI Scoring'!$C$1:$AB$1213,25,FALSE)</f>
        <v>3</v>
      </c>
      <c r="BJ1137">
        <f>VLOOKUP($C1137,'TIPI Scoring'!$C$1:$AB$1213,26,FALSE)</f>
        <v>7</v>
      </c>
      <c r="BK1137" t="s">
        <v>1648</v>
      </c>
      <c r="BL1137" t="s">
        <v>1648</v>
      </c>
      <c r="BM1137" t="s">
        <v>1648</v>
      </c>
      <c r="BN1137" t="s">
        <v>1649</v>
      </c>
      <c r="BO1137" t="s">
        <v>1648</v>
      </c>
      <c r="BP1137">
        <v>6</v>
      </c>
    </row>
    <row r="1138" spans="1:68" x14ac:dyDescent="0.2">
      <c r="A1138">
        <v>1137</v>
      </c>
      <c r="B1138" s="2">
        <v>44102.766192129631</v>
      </c>
      <c r="C1138" t="s">
        <v>1409</v>
      </c>
      <c r="D1138">
        <v>40</v>
      </c>
      <c r="E1138">
        <v>27</v>
      </c>
      <c r="F1138">
        <v>2</v>
      </c>
      <c r="G1138">
        <v>1</v>
      </c>
      <c r="H1138">
        <v>2</v>
      </c>
      <c r="I1138">
        <v>2</v>
      </c>
      <c r="J1138">
        <v>1</v>
      </c>
      <c r="L1138">
        <v>1</v>
      </c>
      <c r="M1138">
        <v>9</v>
      </c>
      <c r="N1138">
        <v>2</v>
      </c>
      <c r="O1138">
        <v>4</v>
      </c>
      <c r="P1138">
        <v>1</v>
      </c>
      <c r="Q1138">
        <v>5</v>
      </c>
      <c r="R1138">
        <v>4</v>
      </c>
      <c r="S1138">
        <v>6</v>
      </c>
      <c r="T1138">
        <v>6</v>
      </c>
      <c r="U1138">
        <v>7</v>
      </c>
      <c r="V1138">
        <v>2</v>
      </c>
      <c r="W1138">
        <v>6</v>
      </c>
      <c r="X1138">
        <v>3</v>
      </c>
      <c r="Y1138">
        <v>2011</v>
      </c>
      <c r="Z1138">
        <v>1</v>
      </c>
      <c r="AA1138">
        <v>11</v>
      </c>
      <c r="AB1138" t="s">
        <v>1410</v>
      </c>
      <c r="AE1138">
        <v>2</v>
      </c>
      <c r="AF1138">
        <v>2</v>
      </c>
      <c r="AG1138">
        <v>2</v>
      </c>
      <c r="AH1138">
        <v>2</v>
      </c>
      <c r="AI1138">
        <v>1</v>
      </c>
      <c r="AJ1138">
        <v>1</v>
      </c>
      <c r="AM1138">
        <v>1</v>
      </c>
      <c r="AO1138">
        <v>4</v>
      </c>
      <c r="AP1138">
        <v>1</v>
      </c>
      <c r="AT1138">
        <v>1</v>
      </c>
      <c r="AX1138">
        <v>1</v>
      </c>
      <c r="BC1138">
        <v>1</v>
      </c>
      <c r="BE1138" t="s">
        <v>63</v>
      </c>
      <c r="BF1138">
        <f>VLOOKUP($C1138,'TIPI Scoring'!$C$1:$AB$1213,22,FALSE)</f>
        <v>3</v>
      </c>
      <c r="BG1138">
        <f>VLOOKUP($C1138,'TIPI Scoring'!$C$1:$AB$1213,23,FALSE)</f>
        <v>7</v>
      </c>
      <c r="BH1138">
        <f>VLOOKUP($C1138,'TIPI Scoring'!$C$1:$AB$1213,24,FALSE)</f>
        <v>5.5</v>
      </c>
      <c r="BI1138">
        <f>VLOOKUP($C1138,'TIPI Scoring'!$C$1:$AB$1213,25,FALSE)</f>
        <v>5</v>
      </c>
      <c r="BJ1138">
        <f>VLOOKUP($C1138,'TIPI Scoring'!$C$1:$AB$1213,26,FALSE)</f>
        <v>5.5</v>
      </c>
      <c r="BK1138" t="s">
        <v>1651</v>
      </c>
      <c r="BL1138" t="s">
        <v>1648</v>
      </c>
      <c r="BM1138" t="s">
        <v>1650</v>
      </c>
      <c r="BN1138" t="s">
        <v>1650</v>
      </c>
      <c r="BO1138" t="s">
        <v>1650</v>
      </c>
      <c r="BP1138">
        <v>6</v>
      </c>
    </row>
    <row r="1139" spans="1:68" x14ac:dyDescent="0.2">
      <c r="A1139">
        <v>1138</v>
      </c>
      <c r="B1139" s="2">
        <v>44102.766562500001</v>
      </c>
      <c r="C1139" t="s">
        <v>1411</v>
      </c>
      <c r="D1139">
        <v>40</v>
      </c>
      <c r="E1139">
        <v>14</v>
      </c>
      <c r="F1139">
        <v>1</v>
      </c>
      <c r="G1139">
        <v>1</v>
      </c>
      <c r="H1139">
        <v>2</v>
      </c>
      <c r="I1139">
        <v>1</v>
      </c>
      <c r="J1139">
        <v>1</v>
      </c>
      <c r="L1139">
        <v>1</v>
      </c>
      <c r="M1139">
        <v>2</v>
      </c>
      <c r="N1139">
        <v>2</v>
      </c>
      <c r="O1139">
        <v>5</v>
      </c>
      <c r="P1139">
        <v>5</v>
      </c>
      <c r="Q1139">
        <v>6</v>
      </c>
      <c r="R1139">
        <v>5</v>
      </c>
      <c r="S1139">
        <v>5</v>
      </c>
      <c r="T1139">
        <v>3</v>
      </c>
      <c r="U1139">
        <v>6</v>
      </c>
      <c r="V1139">
        <v>1</v>
      </c>
      <c r="W1139">
        <v>3</v>
      </c>
      <c r="X1139">
        <v>5</v>
      </c>
      <c r="Y1139">
        <v>2019</v>
      </c>
      <c r="Z1139">
        <v>1</v>
      </c>
      <c r="AA1139">
        <v>10</v>
      </c>
      <c r="AE1139">
        <v>2</v>
      </c>
      <c r="AF1139">
        <v>2</v>
      </c>
      <c r="AG1139">
        <v>2</v>
      </c>
      <c r="AH1139">
        <v>2</v>
      </c>
      <c r="AM1139">
        <v>1</v>
      </c>
      <c r="AO1139">
        <v>2</v>
      </c>
      <c r="AP1139">
        <v>1</v>
      </c>
      <c r="AT1139">
        <v>1</v>
      </c>
      <c r="AU1139">
        <v>1</v>
      </c>
      <c r="BC1139">
        <v>1</v>
      </c>
      <c r="BE1139" t="s">
        <v>63</v>
      </c>
      <c r="BF1139">
        <f>VLOOKUP($C1139,'TIPI Scoring'!$C$1:$AB$1213,22,FALSE)</f>
        <v>5</v>
      </c>
      <c r="BG1139">
        <f>VLOOKUP($C1139,'TIPI Scoring'!$C$1:$AB$1213,23,FALSE)</f>
        <v>4.5</v>
      </c>
      <c r="BH1139">
        <f>VLOOKUP($C1139,'TIPI Scoring'!$C$1:$AB$1213,24,FALSE)</f>
        <v>6.5</v>
      </c>
      <c r="BI1139">
        <f>VLOOKUP($C1139,'TIPI Scoring'!$C$1:$AB$1213,25,FALSE)</f>
        <v>3</v>
      </c>
      <c r="BJ1139">
        <f>VLOOKUP($C1139,'TIPI Scoring'!$C$1:$AB$1213,26,FALSE)</f>
        <v>4</v>
      </c>
      <c r="BK1139" t="s">
        <v>1650</v>
      </c>
      <c r="BL1139" t="s">
        <v>1651</v>
      </c>
      <c r="BM1139" t="s">
        <v>1650</v>
      </c>
      <c r="BN1139" t="s">
        <v>1649</v>
      </c>
      <c r="BO1139" t="s">
        <v>1649</v>
      </c>
      <c r="BP1139">
        <v>7</v>
      </c>
    </row>
    <row r="1140" spans="1:68" x14ac:dyDescent="0.2">
      <c r="A1140">
        <v>1139</v>
      </c>
      <c r="B1140" s="2">
        <v>44102.766689814816</v>
      </c>
      <c r="C1140" t="s">
        <v>1412</v>
      </c>
      <c r="D1140">
        <v>31</v>
      </c>
      <c r="E1140">
        <v>6</v>
      </c>
      <c r="F1140">
        <v>1</v>
      </c>
      <c r="G1140">
        <v>1</v>
      </c>
      <c r="H1140">
        <v>2</v>
      </c>
      <c r="I1140">
        <v>2</v>
      </c>
      <c r="J1140">
        <v>1</v>
      </c>
      <c r="L1140">
        <v>1</v>
      </c>
      <c r="M1140">
        <v>8</v>
      </c>
      <c r="N1140">
        <v>1</v>
      </c>
      <c r="O1140">
        <v>5</v>
      </c>
      <c r="P1140">
        <v>1</v>
      </c>
      <c r="Q1140">
        <v>5</v>
      </c>
      <c r="R1140">
        <v>3</v>
      </c>
      <c r="S1140">
        <v>7</v>
      </c>
      <c r="T1140">
        <v>5</v>
      </c>
      <c r="U1140">
        <v>7</v>
      </c>
      <c r="V1140">
        <v>2</v>
      </c>
      <c r="W1140">
        <v>7</v>
      </c>
      <c r="X1140">
        <v>1</v>
      </c>
      <c r="Y1140">
        <v>2011</v>
      </c>
      <c r="Z1140">
        <v>1</v>
      </c>
      <c r="AA1140">
        <v>3</v>
      </c>
      <c r="AE1140">
        <v>2</v>
      </c>
      <c r="AF1140">
        <v>2</v>
      </c>
      <c r="AG1140">
        <v>2</v>
      </c>
      <c r="AH1140">
        <v>2</v>
      </c>
      <c r="AJ1140">
        <v>1</v>
      </c>
      <c r="AM1140">
        <v>1</v>
      </c>
      <c r="AO1140">
        <v>3</v>
      </c>
      <c r="AT1140">
        <v>1</v>
      </c>
      <c r="AW1140">
        <v>1</v>
      </c>
      <c r="AX1140">
        <v>1</v>
      </c>
      <c r="BB1140">
        <v>1</v>
      </c>
      <c r="BE1140" t="s">
        <v>66</v>
      </c>
      <c r="BF1140">
        <f>VLOOKUP($C1140,'TIPI Scoring'!$C$1:$AB$1213,22,FALSE)</f>
        <v>4</v>
      </c>
      <c r="BG1140">
        <f>VLOOKUP($C1140,'TIPI Scoring'!$C$1:$AB$1213,23,FALSE)</f>
        <v>7</v>
      </c>
      <c r="BH1140">
        <f>VLOOKUP($C1140,'TIPI Scoring'!$C$1:$AB$1213,24,FALSE)</f>
        <v>5.5</v>
      </c>
      <c r="BI1140">
        <f>VLOOKUP($C1140,'TIPI Scoring'!$C$1:$AB$1213,25,FALSE)</f>
        <v>6</v>
      </c>
      <c r="BJ1140">
        <f>VLOOKUP($C1140,'TIPI Scoring'!$C$1:$AB$1213,26,FALSE)</f>
        <v>7</v>
      </c>
      <c r="BK1140" t="s">
        <v>1651</v>
      </c>
      <c r="BL1140" t="s">
        <v>1648</v>
      </c>
      <c r="BM1140" t="s">
        <v>1650</v>
      </c>
      <c r="BN1140" t="s">
        <v>1650</v>
      </c>
      <c r="BO1140" t="s">
        <v>1648</v>
      </c>
      <c r="BP1140">
        <v>8</v>
      </c>
    </row>
    <row r="1141" spans="1:68" x14ac:dyDescent="0.2">
      <c r="A1141">
        <v>1140</v>
      </c>
      <c r="B1141" s="2">
        <v>44102.766747685186</v>
      </c>
      <c r="C1141" t="s">
        <v>1413</v>
      </c>
      <c r="D1141">
        <v>35</v>
      </c>
      <c r="E1141">
        <v>31</v>
      </c>
      <c r="F1141">
        <v>1</v>
      </c>
      <c r="G1141">
        <v>1</v>
      </c>
      <c r="H1141">
        <v>2</v>
      </c>
      <c r="I1141">
        <v>1</v>
      </c>
      <c r="J1141">
        <v>1</v>
      </c>
      <c r="L1141">
        <v>1</v>
      </c>
      <c r="M1141">
        <v>8</v>
      </c>
      <c r="N1141">
        <v>2</v>
      </c>
      <c r="O1141">
        <v>7</v>
      </c>
      <c r="P1141">
        <v>1</v>
      </c>
      <c r="Q1141">
        <v>6</v>
      </c>
      <c r="R1141">
        <v>1</v>
      </c>
      <c r="S1141">
        <v>7</v>
      </c>
      <c r="T1141">
        <v>7</v>
      </c>
      <c r="U1141">
        <v>5</v>
      </c>
      <c r="V1141">
        <v>1</v>
      </c>
      <c r="W1141">
        <v>6</v>
      </c>
      <c r="X1141">
        <v>1</v>
      </c>
      <c r="Y1141">
        <v>2018</v>
      </c>
      <c r="Z1141">
        <v>1</v>
      </c>
      <c r="AA1141">
        <v>1</v>
      </c>
      <c r="AE1141">
        <v>2</v>
      </c>
      <c r="AF1141">
        <v>2</v>
      </c>
      <c r="AG1141">
        <v>2</v>
      </c>
      <c r="AH1141">
        <v>2</v>
      </c>
      <c r="AI1141">
        <v>1</v>
      </c>
      <c r="AK1141">
        <v>1</v>
      </c>
      <c r="AO1141">
        <v>1</v>
      </c>
      <c r="AR1141">
        <v>1</v>
      </c>
      <c r="AT1141">
        <v>1</v>
      </c>
      <c r="AV1141">
        <v>1</v>
      </c>
      <c r="AZ1141">
        <v>1</v>
      </c>
      <c r="BB1141">
        <v>1</v>
      </c>
      <c r="BE1141" t="s">
        <v>66</v>
      </c>
      <c r="BF1141">
        <f>VLOOKUP($C1141,'TIPI Scoring'!$C$1:$AB$1213,22,FALSE)</f>
        <v>4</v>
      </c>
      <c r="BG1141">
        <f>VLOOKUP($C1141,'TIPI Scoring'!$C$1:$AB$1213,23,FALSE)</f>
        <v>6</v>
      </c>
      <c r="BH1141">
        <f>VLOOKUP($C1141,'TIPI Scoring'!$C$1:$AB$1213,24,FALSE)</f>
        <v>6.5</v>
      </c>
      <c r="BI1141">
        <f>VLOOKUP($C1141,'TIPI Scoring'!$C$1:$AB$1213,25,FALSE)</f>
        <v>6.5</v>
      </c>
      <c r="BJ1141">
        <f>VLOOKUP($C1141,'TIPI Scoring'!$C$1:$AB$1213,26,FALSE)</f>
        <v>7</v>
      </c>
      <c r="BK1141" t="s">
        <v>1651</v>
      </c>
      <c r="BL1141" t="s">
        <v>1650</v>
      </c>
      <c r="BM1141" t="s">
        <v>1650</v>
      </c>
      <c r="BN1141" t="s">
        <v>1648</v>
      </c>
      <c r="BO1141" t="s">
        <v>1648</v>
      </c>
      <c r="BP1141">
        <v>8</v>
      </c>
    </row>
    <row r="1142" spans="1:68" x14ac:dyDescent="0.2">
      <c r="A1142">
        <v>1141</v>
      </c>
      <c r="B1142" s="2">
        <v>44102.767118055555</v>
      </c>
      <c r="C1142" t="s">
        <v>1414</v>
      </c>
      <c r="D1142">
        <v>20</v>
      </c>
      <c r="E1142">
        <v>37</v>
      </c>
      <c r="F1142">
        <v>1</v>
      </c>
      <c r="G1142">
        <v>1</v>
      </c>
      <c r="H1142">
        <v>2</v>
      </c>
      <c r="I1142">
        <v>0</v>
      </c>
      <c r="J1142">
        <v>3</v>
      </c>
      <c r="L1142">
        <v>1</v>
      </c>
      <c r="M1142">
        <v>0</v>
      </c>
      <c r="N1142">
        <v>2</v>
      </c>
      <c r="O1142">
        <v>6</v>
      </c>
      <c r="P1142">
        <v>5</v>
      </c>
      <c r="Q1142">
        <v>7</v>
      </c>
      <c r="R1142">
        <v>6</v>
      </c>
      <c r="S1142">
        <v>7</v>
      </c>
      <c r="T1142">
        <v>6</v>
      </c>
      <c r="U1142">
        <v>7</v>
      </c>
      <c r="V1142">
        <v>1</v>
      </c>
      <c r="W1142">
        <v>7</v>
      </c>
      <c r="X1142">
        <v>2</v>
      </c>
      <c r="Y1142">
        <v>2019</v>
      </c>
      <c r="Z1142">
        <v>3</v>
      </c>
      <c r="AA1142">
        <v>11</v>
      </c>
      <c r="AB1142" t="s">
        <v>1415</v>
      </c>
      <c r="AE1142">
        <v>3</v>
      </c>
      <c r="AF1142">
        <v>1</v>
      </c>
      <c r="AG1142">
        <v>1</v>
      </c>
      <c r="AH1142">
        <v>2</v>
      </c>
      <c r="AM1142">
        <v>1</v>
      </c>
      <c r="AO1142">
        <v>5</v>
      </c>
      <c r="AT1142">
        <v>1</v>
      </c>
      <c r="AU1142">
        <v>1</v>
      </c>
      <c r="AW1142">
        <v>1</v>
      </c>
      <c r="AZ1142">
        <v>1</v>
      </c>
      <c r="BA1142">
        <v>1</v>
      </c>
      <c r="BB1142">
        <v>1</v>
      </c>
      <c r="BC1142">
        <v>1</v>
      </c>
      <c r="BE1142" t="s">
        <v>66</v>
      </c>
      <c r="BF1142">
        <f>VLOOKUP($C1142,'TIPI Scoring'!$C$1:$AB$1213,22,FALSE)</f>
        <v>4</v>
      </c>
      <c r="BG1142">
        <f>VLOOKUP($C1142,'TIPI Scoring'!$C$1:$AB$1213,23,FALSE)</f>
        <v>5</v>
      </c>
      <c r="BH1142">
        <f>VLOOKUP($C1142,'TIPI Scoring'!$C$1:$AB$1213,24,FALSE)</f>
        <v>7</v>
      </c>
      <c r="BI1142">
        <f>VLOOKUP($C1142,'TIPI Scoring'!$C$1:$AB$1213,25,FALSE)</f>
        <v>4.5</v>
      </c>
      <c r="BJ1142">
        <f>VLOOKUP($C1142,'TIPI Scoring'!$C$1:$AB$1213,26,FALSE)</f>
        <v>6.5</v>
      </c>
      <c r="BK1142" t="s">
        <v>1651</v>
      </c>
      <c r="BL1142" t="s">
        <v>1651</v>
      </c>
      <c r="BM1142" t="s">
        <v>1648</v>
      </c>
      <c r="BN1142" t="s">
        <v>1651</v>
      </c>
      <c r="BO1142" t="s">
        <v>1648</v>
      </c>
      <c r="BP1142">
        <v>6</v>
      </c>
    </row>
    <row r="1143" spans="1:68" x14ac:dyDescent="0.2">
      <c r="A1143">
        <v>1142</v>
      </c>
      <c r="B1143" s="2">
        <v>44102.767731481479</v>
      </c>
      <c r="C1143" t="s">
        <v>1416</v>
      </c>
      <c r="D1143">
        <v>63</v>
      </c>
      <c r="E1143">
        <v>6</v>
      </c>
      <c r="F1143">
        <v>1</v>
      </c>
      <c r="G1143">
        <v>1</v>
      </c>
      <c r="H1143">
        <v>1</v>
      </c>
      <c r="I1143">
        <v>0</v>
      </c>
      <c r="J1143">
        <v>6</v>
      </c>
      <c r="L1143">
        <v>2</v>
      </c>
      <c r="M1143">
        <v>5</v>
      </c>
      <c r="N1143">
        <v>2</v>
      </c>
      <c r="O1143">
        <v>3</v>
      </c>
      <c r="P1143">
        <v>2</v>
      </c>
      <c r="Q1143">
        <v>6</v>
      </c>
      <c r="R1143">
        <v>2</v>
      </c>
      <c r="S1143">
        <v>4</v>
      </c>
      <c r="T1143">
        <v>6</v>
      </c>
      <c r="U1143">
        <v>6</v>
      </c>
      <c r="V1143">
        <v>2</v>
      </c>
      <c r="W1143">
        <v>6</v>
      </c>
      <c r="X1143">
        <v>4</v>
      </c>
      <c r="Y1143">
        <v>2015</v>
      </c>
      <c r="Z1143">
        <v>2</v>
      </c>
      <c r="AA1143">
        <v>11</v>
      </c>
      <c r="AB1143" t="s">
        <v>1417</v>
      </c>
      <c r="AE1143">
        <v>2</v>
      </c>
      <c r="AF1143">
        <v>2</v>
      </c>
      <c r="AG1143">
        <v>2</v>
      </c>
      <c r="AH1143">
        <v>2</v>
      </c>
      <c r="AN1143">
        <v>1</v>
      </c>
      <c r="AO1143">
        <v>2</v>
      </c>
      <c r="AP1143">
        <v>1</v>
      </c>
      <c r="AX1143">
        <v>1</v>
      </c>
      <c r="BD1143">
        <v>1</v>
      </c>
      <c r="BE1143" t="s">
        <v>66</v>
      </c>
      <c r="BF1143">
        <f>VLOOKUP($C1143,'TIPI Scoring'!$C$1:$AB$1213,22,FALSE)</f>
        <v>2.5</v>
      </c>
      <c r="BG1143">
        <f>VLOOKUP($C1143,'TIPI Scoring'!$C$1:$AB$1213,23,FALSE)</f>
        <v>6</v>
      </c>
      <c r="BH1143">
        <f>VLOOKUP($C1143,'TIPI Scoring'!$C$1:$AB$1213,24,FALSE)</f>
        <v>6</v>
      </c>
      <c r="BI1143">
        <f>VLOOKUP($C1143,'TIPI Scoring'!$C$1:$AB$1213,25,FALSE)</f>
        <v>6</v>
      </c>
      <c r="BJ1143">
        <f>VLOOKUP($C1143,'TIPI Scoring'!$C$1:$AB$1213,26,FALSE)</f>
        <v>4</v>
      </c>
      <c r="BK1143" t="s">
        <v>1649</v>
      </c>
      <c r="BL1143" t="s">
        <v>1650</v>
      </c>
      <c r="BM1143" t="s">
        <v>1650</v>
      </c>
      <c r="BN1143" t="s">
        <v>1650</v>
      </c>
      <c r="BO1143" t="s">
        <v>1649</v>
      </c>
      <c r="BP1143">
        <v>2</v>
      </c>
    </row>
    <row r="1144" spans="1:68" x14ac:dyDescent="0.2">
      <c r="A1144">
        <v>1143</v>
      </c>
      <c r="B1144" s="2">
        <v>44102.768090277779</v>
      </c>
      <c r="C1144" t="s">
        <v>1418</v>
      </c>
      <c r="D1144">
        <v>35</v>
      </c>
      <c r="E1144">
        <v>22</v>
      </c>
      <c r="F1144">
        <v>1</v>
      </c>
      <c r="G1144">
        <v>1</v>
      </c>
      <c r="H1144">
        <v>2</v>
      </c>
      <c r="I1144">
        <v>6</v>
      </c>
      <c r="J1144">
        <v>1</v>
      </c>
      <c r="L1144">
        <v>1</v>
      </c>
      <c r="M1144">
        <v>4</v>
      </c>
      <c r="N1144">
        <v>2</v>
      </c>
      <c r="O1144">
        <v>6</v>
      </c>
      <c r="P1144">
        <v>5</v>
      </c>
      <c r="Q1144">
        <v>5</v>
      </c>
      <c r="R1144">
        <v>7</v>
      </c>
      <c r="S1144">
        <v>5</v>
      </c>
      <c r="T1144">
        <v>2</v>
      </c>
      <c r="U1144">
        <v>7</v>
      </c>
      <c r="V1144">
        <v>4</v>
      </c>
      <c r="W1144">
        <v>3</v>
      </c>
      <c r="X1144">
        <v>4</v>
      </c>
      <c r="Y1144">
        <v>2016</v>
      </c>
      <c r="Z1144">
        <v>1</v>
      </c>
      <c r="AA1144">
        <v>1</v>
      </c>
      <c r="AE1144">
        <v>2</v>
      </c>
      <c r="AF1144">
        <v>2</v>
      </c>
      <c r="AG1144">
        <v>2</v>
      </c>
      <c r="AH1144">
        <v>2</v>
      </c>
      <c r="AI1144">
        <v>1</v>
      </c>
      <c r="AJ1144">
        <v>1</v>
      </c>
      <c r="AO1144">
        <v>2</v>
      </c>
      <c r="AP1144">
        <v>1</v>
      </c>
      <c r="AT1144">
        <v>1</v>
      </c>
      <c r="AU1144">
        <v>1</v>
      </c>
      <c r="BA1144">
        <v>1</v>
      </c>
      <c r="BC1144">
        <v>1</v>
      </c>
      <c r="BE1144" t="s">
        <v>63</v>
      </c>
      <c r="BF1144">
        <f>VLOOKUP($C1144,'TIPI Scoring'!$C$1:$AB$1213,22,FALSE)</f>
        <v>6</v>
      </c>
      <c r="BG1144">
        <f>VLOOKUP($C1144,'TIPI Scoring'!$C$1:$AB$1213,23,FALSE)</f>
        <v>5</v>
      </c>
      <c r="BH1144">
        <f>VLOOKUP($C1144,'TIPI Scoring'!$C$1:$AB$1213,24,FALSE)</f>
        <v>4.5</v>
      </c>
      <c r="BI1144">
        <f>VLOOKUP($C1144,'TIPI Scoring'!$C$1:$AB$1213,25,FALSE)</f>
        <v>2</v>
      </c>
      <c r="BJ1144">
        <f>VLOOKUP($C1144,'TIPI Scoring'!$C$1:$AB$1213,26,FALSE)</f>
        <v>4.5</v>
      </c>
      <c r="BK1144" t="s">
        <v>1648</v>
      </c>
      <c r="BL1144" t="s">
        <v>1651</v>
      </c>
      <c r="BM1144" t="s">
        <v>1651</v>
      </c>
      <c r="BN1144" t="s">
        <v>1649</v>
      </c>
      <c r="BO1144" t="s">
        <v>1651</v>
      </c>
      <c r="BP1144">
        <v>7</v>
      </c>
    </row>
    <row r="1145" spans="1:68" x14ac:dyDescent="0.2">
      <c r="A1145">
        <v>1144</v>
      </c>
      <c r="B1145" s="2">
        <v>44102.768368055556</v>
      </c>
      <c r="C1145" t="s">
        <v>1419</v>
      </c>
      <c r="D1145">
        <v>40</v>
      </c>
      <c r="E1145">
        <v>5</v>
      </c>
      <c r="F1145">
        <v>1</v>
      </c>
      <c r="G1145">
        <v>1</v>
      </c>
      <c r="H1145">
        <v>2</v>
      </c>
      <c r="I1145">
        <v>3</v>
      </c>
      <c r="J1145">
        <v>1</v>
      </c>
      <c r="L1145">
        <v>2</v>
      </c>
      <c r="M1145">
        <v>4</v>
      </c>
      <c r="N1145">
        <v>2</v>
      </c>
      <c r="O1145">
        <v>6</v>
      </c>
      <c r="P1145">
        <v>4</v>
      </c>
      <c r="Q1145">
        <v>6</v>
      </c>
      <c r="R1145">
        <v>1</v>
      </c>
      <c r="S1145">
        <v>5</v>
      </c>
      <c r="T1145">
        <v>3</v>
      </c>
      <c r="U1145">
        <v>6</v>
      </c>
      <c r="V1145">
        <v>1</v>
      </c>
      <c r="W1145">
        <v>6</v>
      </c>
      <c r="X1145">
        <v>1</v>
      </c>
      <c r="Y1145">
        <v>2018</v>
      </c>
      <c r="Z1145">
        <v>3</v>
      </c>
      <c r="AA1145">
        <v>13</v>
      </c>
      <c r="AD1145" t="s">
        <v>1420</v>
      </c>
      <c r="AE1145">
        <v>2</v>
      </c>
      <c r="AF1145">
        <v>3</v>
      </c>
      <c r="AG1145">
        <v>2</v>
      </c>
      <c r="AH1145">
        <v>2</v>
      </c>
      <c r="AI1145">
        <v>1</v>
      </c>
      <c r="AO1145">
        <v>2</v>
      </c>
      <c r="AT1145">
        <v>1</v>
      </c>
      <c r="AU1145">
        <v>1</v>
      </c>
      <c r="AY1145">
        <v>1</v>
      </c>
      <c r="AZ1145">
        <v>1</v>
      </c>
      <c r="BE1145" t="s">
        <v>66</v>
      </c>
      <c r="BF1145">
        <f>VLOOKUP($C1145,'TIPI Scoring'!$C$1:$AB$1213,22,FALSE)</f>
        <v>5.5</v>
      </c>
      <c r="BG1145">
        <f>VLOOKUP($C1145,'TIPI Scoring'!$C$1:$AB$1213,23,FALSE)</f>
        <v>5</v>
      </c>
      <c r="BH1145">
        <f>VLOOKUP($C1145,'TIPI Scoring'!$C$1:$AB$1213,24,FALSE)</f>
        <v>6.5</v>
      </c>
      <c r="BI1145">
        <f>VLOOKUP($C1145,'TIPI Scoring'!$C$1:$AB$1213,25,FALSE)</f>
        <v>6.5</v>
      </c>
      <c r="BJ1145">
        <f>VLOOKUP($C1145,'TIPI Scoring'!$C$1:$AB$1213,26,FALSE)</f>
        <v>6</v>
      </c>
      <c r="BK1145" t="s">
        <v>1650</v>
      </c>
      <c r="BL1145" t="s">
        <v>1651</v>
      </c>
      <c r="BM1145" t="s">
        <v>1650</v>
      </c>
      <c r="BN1145" t="s">
        <v>1648</v>
      </c>
      <c r="BO1145" t="s">
        <v>1650</v>
      </c>
      <c r="BP1145">
        <v>4</v>
      </c>
    </row>
    <row r="1146" spans="1:68" x14ac:dyDescent="0.2">
      <c r="A1146">
        <v>1145</v>
      </c>
      <c r="B1146" s="2">
        <v>44102.76840277778</v>
      </c>
      <c r="C1146" t="s">
        <v>1421</v>
      </c>
      <c r="D1146">
        <v>38</v>
      </c>
      <c r="E1146">
        <v>5</v>
      </c>
      <c r="F1146">
        <v>1</v>
      </c>
      <c r="G1146">
        <v>1</v>
      </c>
      <c r="H1146">
        <v>2</v>
      </c>
      <c r="I1146">
        <v>1</v>
      </c>
      <c r="J1146">
        <v>3</v>
      </c>
      <c r="L1146">
        <v>1</v>
      </c>
      <c r="M1146">
        <v>5</v>
      </c>
      <c r="N1146">
        <v>1</v>
      </c>
      <c r="O1146">
        <v>6</v>
      </c>
      <c r="P1146">
        <v>7</v>
      </c>
      <c r="Q1146">
        <v>7</v>
      </c>
      <c r="R1146">
        <v>6</v>
      </c>
      <c r="S1146">
        <v>7</v>
      </c>
      <c r="T1146">
        <v>6</v>
      </c>
      <c r="U1146">
        <v>6</v>
      </c>
      <c r="V1146">
        <v>7</v>
      </c>
      <c r="W1146">
        <v>7</v>
      </c>
      <c r="X1146">
        <v>6</v>
      </c>
      <c r="Y1146">
        <v>2018</v>
      </c>
      <c r="Z1146">
        <v>1</v>
      </c>
      <c r="AA1146">
        <v>1</v>
      </c>
      <c r="AE1146">
        <v>1</v>
      </c>
      <c r="AF1146">
        <v>1</v>
      </c>
      <c r="AG1146">
        <v>1</v>
      </c>
      <c r="AH1146">
        <v>2</v>
      </c>
      <c r="AI1146">
        <v>1</v>
      </c>
      <c r="AO1146">
        <v>5</v>
      </c>
      <c r="AP1146">
        <v>1</v>
      </c>
      <c r="AT1146">
        <v>1</v>
      </c>
      <c r="AZ1146">
        <v>1</v>
      </c>
      <c r="BE1146" t="s">
        <v>66</v>
      </c>
      <c r="BF1146">
        <f>VLOOKUP($C1146,'TIPI Scoring'!$C$1:$AB$1213,22,FALSE)</f>
        <v>4</v>
      </c>
      <c r="BG1146">
        <f>VLOOKUP($C1146,'TIPI Scoring'!$C$1:$AB$1213,23,FALSE)</f>
        <v>3.5</v>
      </c>
      <c r="BH1146">
        <f>VLOOKUP($C1146,'TIPI Scoring'!$C$1:$AB$1213,24,FALSE)</f>
        <v>4</v>
      </c>
      <c r="BI1146">
        <f>VLOOKUP($C1146,'TIPI Scoring'!$C$1:$AB$1213,25,FALSE)</f>
        <v>4.5</v>
      </c>
      <c r="BJ1146">
        <f>VLOOKUP($C1146,'TIPI Scoring'!$C$1:$AB$1213,26,FALSE)</f>
        <v>4.5</v>
      </c>
      <c r="BK1146" t="s">
        <v>1651</v>
      </c>
      <c r="BL1146" t="s">
        <v>1649</v>
      </c>
      <c r="BM1146" t="s">
        <v>1649</v>
      </c>
      <c r="BN1146" t="s">
        <v>1651</v>
      </c>
      <c r="BO1146" t="s">
        <v>1651</v>
      </c>
      <c r="BP1146">
        <v>1</v>
      </c>
    </row>
    <row r="1147" spans="1:68" x14ac:dyDescent="0.2">
      <c r="A1147">
        <v>1146</v>
      </c>
      <c r="B1147" s="2">
        <v>44102.768425925926</v>
      </c>
      <c r="C1147" t="s">
        <v>1422</v>
      </c>
      <c r="D1147">
        <v>55</v>
      </c>
      <c r="E1147">
        <v>35</v>
      </c>
      <c r="F1147">
        <v>2</v>
      </c>
      <c r="G1147">
        <v>1</v>
      </c>
      <c r="H1147">
        <v>2</v>
      </c>
      <c r="I1147">
        <v>1</v>
      </c>
      <c r="J1147">
        <v>1</v>
      </c>
      <c r="L1147">
        <v>2</v>
      </c>
      <c r="M1147">
        <v>17</v>
      </c>
      <c r="N1147">
        <v>2</v>
      </c>
      <c r="O1147">
        <v>5</v>
      </c>
      <c r="P1147">
        <v>2</v>
      </c>
      <c r="Q1147">
        <v>7</v>
      </c>
      <c r="R1147">
        <v>5</v>
      </c>
      <c r="S1147">
        <v>6</v>
      </c>
      <c r="T1147">
        <v>4</v>
      </c>
      <c r="U1147">
        <v>6</v>
      </c>
      <c r="V1147">
        <v>1</v>
      </c>
      <c r="W1147">
        <v>6</v>
      </c>
      <c r="X1147">
        <v>2</v>
      </c>
      <c r="Y1147">
        <v>2002</v>
      </c>
      <c r="Z1147">
        <v>2</v>
      </c>
      <c r="AA1147">
        <v>3</v>
      </c>
      <c r="AE1147">
        <v>2</v>
      </c>
      <c r="AF1147">
        <v>3</v>
      </c>
      <c r="AG1147">
        <v>2</v>
      </c>
      <c r="AH1147">
        <v>2</v>
      </c>
      <c r="AJ1147">
        <v>1</v>
      </c>
      <c r="AO1147">
        <v>1</v>
      </c>
      <c r="AP1147">
        <v>1</v>
      </c>
      <c r="AR1147">
        <v>1</v>
      </c>
      <c r="AS1147">
        <v>1</v>
      </c>
      <c r="BD1147">
        <v>1</v>
      </c>
      <c r="BE1147" t="s">
        <v>63</v>
      </c>
      <c r="BF1147">
        <f>VLOOKUP($C1147,'TIPI Scoring'!$C$1:$AB$1213,22,FALSE)</f>
        <v>4.5</v>
      </c>
      <c r="BG1147">
        <f>VLOOKUP($C1147,'TIPI Scoring'!$C$1:$AB$1213,23,FALSE)</f>
        <v>6</v>
      </c>
      <c r="BH1147">
        <f>VLOOKUP($C1147,'TIPI Scoring'!$C$1:$AB$1213,24,FALSE)</f>
        <v>7</v>
      </c>
      <c r="BI1147">
        <f>VLOOKUP($C1147,'TIPI Scoring'!$C$1:$AB$1213,25,FALSE)</f>
        <v>4.5</v>
      </c>
      <c r="BJ1147">
        <f>VLOOKUP($C1147,'TIPI Scoring'!$C$1:$AB$1213,26,FALSE)</f>
        <v>6</v>
      </c>
      <c r="BK1147" t="s">
        <v>1650</v>
      </c>
      <c r="BL1147" t="s">
        <v>1650</v>
      </c>
      <c r="BM1147" t="s">
        <v>1648</v>
      </c>
      <c r="BN1147" t="s">
        <v>1651</v>
      </c>
      <c r="BO1147" t="s">
        <v>1650</v>
      </c>
      <c r="BP1147">
        <v>6</v>
      </c>
    </row>
    <row r="1148" spans="1:68" x14ac:dyDescent="0.2">
      <c r="A1148">
        <v>1147</v>
      </c>
      <c r="B1148" s="2">
        <v>44102.768553240741</v>
      </c>
      <c r="C1148" t="s">
        <v>1423</v>
      </c>
      <c r="D1148">
        <v>49</v>
      </c>
      <c r="E1148">
        <v>5</v>
      </c>
      <c r="F1148">
        <v>2</v>
      </c>
      <c r="G1148">
        <v>1</v>
      </c>
      <c r="H1148">
        <v>2</v>
      </c>
      <c r="I1148">
        <v>2</v>
      </c>
      <c r="J1148">
        <v>6</v>
      </c>
      <c r="L1148">
        <v>2</v>
      </c>
      <c r="M1148">
        <v>17</v>
      </c>
      <c r="N1148">
        <v>1</v>
      </c>
      <c r="O1148">
        <v>4</v>
      </c>
      <c r="P1148">
        <v>6</v>
      </c>
      <c r="Q1148">
        <v>4</v>
      </c>
      <c r="R1148">
        <v>3</v>
      </c>
      <c r="S1148">
        <v>4</v>
      </c>
      <c r="T1148">
        <v>5</v>
      </c>
      <c r="U1148">
        <v>6</v>
      </c>
      <c r="V1148">
        <v>5</v>
      </c>
      <c r="W1148">
        <v>7</v>
      </c>
      <c r="X1148">
        <v>3</v>
      </c>
      <c r="Y1148">
        <v>2003</v>
      </c>
      <c r="Z1148">
        <v>2</v>
      </c>
      <c r="AA1148">
        <v>14</v>
      </c>
      <c r="AE1148">
        <v>3</v>
      </c>
      <c r="AF1148">
        <v>3</v>
      </c>
      <c r="AG1148">
        <v>3</v>
      </c>
      <c r="AH1148">
        <v>3</v>
      </c>
      <c r="AM1148">
        <v>1</v>
      </c>
      <c r="AO1148">
        <v>6</v>
      </c>
      <c r="AR1148">
        <v>1</v>
      </c>
      <c r="AU1148">
        <v>1</v>
      </c>
      <c r="AX1148">
        <v>1</v>
      </c>
      <c r="AZ1148">
        <v>1</v>
      </c>
      <c r="BB1148">
        <v>1</v>
      </c>
      <c r="BE1148" t="s">
        <v>66</v>
      </c>
      <c r="BF1148">
        <f>VLOOKUP($C1148,'TIPI Scoring'!$C$1:$AB$1213,22,FALSE)</f>
        <v>3.5</v>
      </c>
      <c r="BG1148">
        <f>VLOOKUP($C1148,'TIPI Scoring'!$C$1:$AB$1213,23,FALSE)</f>
        <v>4</v>
      </c>
      <c r="BH1148">
        <f>VLOOKUP($C1148,'TIPI Scoring'!$C$1:$AB$1213,24,FALSE)</f>
        <v>3.5</v>
      </c>
      <c r="BI1148">
        <f>VLOOKUP($C1148,'TIPI Scoring'!$C$1:$AB$1213,25,FALSE)</f>
        <v>6</v>
      </c>
      <c r="BJ1148">
        <f>VLOOKUP($C1148,'TIPI Scoring'!$C$1:$AB$1213,26,FALSE)</f>
        <v>4.5</v>
      </c>
      <c r="BK1148" t="s">
        <v>1651</v>
      </c>
      <c r="BL1148" t="s">
        <v>1649</v>
      </c>
      <c r="BM1148" t="s">
        <v>1649</v>
      </c>
      <c r="BN1148" t="s">
        <v>1650</v>
      </c>
      <c r="BO1148" t="s">
        <v>1651</v>
      </c>
      <c r="BP1148">
        <v>1</v>
      </c>
    </row>
    <row r="1149" spans="1:68" x14ac:dyDescent="0.2">
      <c r="A1149">
        <v>1148</v>
      </c>
      <c r="B1149" s="2">
        <v>44102.768564814818</v>
      </c>
      <c r="C1149" t="s">
        <v>1424</v>
      </c>
      <c r="D1149">
        <v>36</v>
      </c>
      <c r="E1149">
        <v>35</v>
      </c>
      <c r="F1149">
        <v>1</v>
      </c>
      <c r="G1149">
        <v>1</v>
      </c>
      <c r="H1149">
        <v>2</v>
      </c>
      <c r="I1149">
        <v>5</v>
      </c>
      <c r="J1149">
        <v>6</v>
      </c>
      <c r="L1149">
        <v>1</v>
      </c>
      <c r="M1149">
        <v>8</v>
      </c>
      <c r="N1149">
        <v>2</v>
      </c>
      <c r="O1149">
        <v>6</v>
      </c>
      <c r="P1149">
        <v>1</v>
      </c>
      <c r="Q1149">
        <v>7</v>
      </c>
      <c r="R1149">
        <v>1</v>
      </c>
      <c r="S1149">
        <v>6</v>
      </c>
      <c r="T1149">
        <v>6</v>
      </c>
      <c r="U1149">
        <v>6</v>
      </c>
      <c r="V1149">
        <v>1</v>
      </c>
      <c r="W1149">
        <v>6</v>
      </c>
      <c r="X1149">
        <v>1</v>
      </c>
      <c r="Y1149">
        <v>2019</v>
      </c>
      <c r="Z1149">
        <v>1</v>
      </c>
      <c r="AA1149">
        <v>14</v>
      </c>
      <c r="AE1149">
        <v>2</v>
      </c>
      <c r="AF1149">
        <v>1</v>
      </c>
      <c r="AG1149">
        <v>2</v>
      </c>
      <c r="AH1149">
        <v>2</v>
      </c>
      <c r="AJ1149">
        <v>1</v>
      </c>
      <c r="AO1149">
        <v>2</v>
      </c>
      <c r="AP1149">
        <v>1</v>
      </c>
      <c r="BD1149">
        <v>1</v>
      </c>
      <c r="BE1149" t="s">
        <v>63</v>
      </c>
      <c r="BF1149">
        <f>VLOOKUP($C1149,'TIPI Scoring'!$C$1:$AB$1213,22,FALSE)</f>
        <v>4</v>
      </c>
      <c r="BG1149">
        <f>VLOOKUP($C1149,'TIPI Scoring'!$C$1:$AB$1213,23,FALSE)</f>
        <v>6.5</v>
      </c>
      <c r="BH1149">
        <f>VLOOKUP($C1149,'TIPI Scoring'!$C$1:$AB$1213,24,FALSE)</f>
        <v>7</v>
      </c>
      <c r="BI1149">
        <f>VLOOKUP($C1149,'TIPI Scoring'!$C$1:$AB$1213,25,FALSE)</f>
        <v>6.5</v>
      </c>
      <c r="BJ1149">
        <f>VLOOKUP($C1149,'TIPI Scoring'!$C$1:$AB$1213,26,FALSE)</f>
        <v>6.5</v>
      </c>
      <c r="BK1149" t="s">
        <v>1651</v>
      </c>
      <c r="BL1149" t="s">
        <v>1648</v>
      </c>
      <c r="BM1149" t="s">
        <v>1648</v>
      </c>
      <c r="BN1149" t="s">
        <v>1648</v>
      </c>
      <c r="BO1149" t="s">
        <v>1648</v>
      </c>
      <c r="BP1149">
        <v>8</v>
      </c>
    </row>
    <row r="1150" spans="1:68" x14ac:dyDescent="0.2">
      <c r="A1150">
        <v>1149</v>
      </c>
      <c r="B1150" s="2">
        <v>44102.768773148149</v>
      </c>
      <c r="C1150" t="s">
        <v>1425</v>
      </c>
      <c r="D1150">
        <v>35</v>
      </c>
      <c r="E1150">
        <v>41</v>
      </c>
      <c r="F1150">
        <v>2</v>
      </c>
      <c r="G1150">
        <v>1</v>
      </c>
      <c r="H1150">
        <v>2</v>
      </c>
      <c r="I1150">
        <v>3</v>
      </c>
      <c r="J1150">
        <v>1</v>
      </c>
      <c r="L1150">
        <v>2</v>
      </c>
      <c r="M1150">
        <v>0</v>
      </c>
      <c r="N1150">
        <v>2</v>
      </c>
      <c r="O1150">
        <v>4</v>
      </c>
      <c r="P1150">
        <v>2</v>
      </c>
      <c r="Q1150">
        <v>7</v>
      </c>
      <c r="R1150">
        <v>3</v>
      </c>
      <c r="S1150">
        <v>6</v>
      </c>
      <c r="T1150">
        <v>4</v>
      </c>
      <c r="U1150">
        <v>7</v>
      </c>
      <c r="V1150">
        <v>1</v>
      </c>
      <c r="W1150">
        <v>6</v>
      </c>
      <c r="X1150">
        <v>2</v>
      </c>
      <c r="Y1150">
        <v>2020</v>
      </c>
      <c r="Z1150">
        <v>2</v>
      </c>
      <c r="AA1150">
        <v>4</v>
      </c>
      <c r="AE1150">
        <v>2</v>
      </c>
      <c r="AF1150">
        <v>2</v>
      </c>
      <c r="AG1150">
        <v>2</v>
      </c>
      <c r="AH1150">
        <v>2</v>
      </c>
      <c r="AI1150">
        <v>1</v>
      </c>
      <c r="AO1150">
        <v>2</v>
      </c>
      <c r="AP1150">
        <v>1</v>
      </c>
      <c r="AT1150">
        <v>1</v>
      </c>
      <c r="AX1150">
        <v>1</v>
      </c>
      <c r="AZ1150">
        <v>1</v>
      </c>
      <c r="BE1150" t="s">
        <v>63</v>
      </c>
      <c r="BF1150">
        <f>VLOOKUP($C1150,'TIPI Scoring'!$C$1:$AB$1213,22,FALSE)</f>
        <v>4</v>
      </c>
      <c r="BG1150">
        <f>VLOOKUP($C1150,'TIPI Scoring'!$C$1:$AB$1213,23,FALSE)</f>
        <v>6.5</v>
      </c>
      <c r="BH1150">
        <f>VLOOKUP($C1150,'TIPI Scoring'!$C$1:$AB$1213,24,FALSE)</f>
        <v>7</v>
      </c>
      <c r="BI1150">
        <f>VLOOKUP($C1150,'TIPI Scoring'!$C$1:$AB$1213,25,FALSE)</f>
        <v>5.5</v>
      </c>
      <c r="BJ1150">
        <f>VLOOKUP($C1150,'TIPI Scoring'!$C$1:$AB$1213,26,FALSE)</f>
        <v>6</v>
      </c>
      <c r="BK1150" t="s">
        <v>1651</v>
      </c>
      <c r="BL1150" t="s">
        <v>1648</v>
      </c>
      <c r="BM1150" t="s">
        <v>1648</v>
      </c>
      <c r="BN1150" t="s">
        <v>1650</v>
      </c>
      <c r="BO1150" t="s">
        <v>1650</v>
      </c>
      <c r="BP1150">
        <v>8</v>
      </c>
    </row>
    <row r="1151" spans="1:68" x14ac:dyDescent="0.2">
      <c r="A1151">
        <v>1150</v>
      </c>
      <c r="B1151" s="2">
        <v>44102.769120370373</v>
      </c>
      <c r="C1151" t="s">
        <v>1426</v>
      </c>
      <c r="D1151">
        <v>40</v>
      </c>
      <c r="E1151">
        <v>13</v>
      </c>
      <c r="F1151">
        <v>1</v>
      </c>
      <c r="G1151">
        <v>1</v>
      </c>
      <c r="H1151">
        <v>2</v>
      </c>
      <c r="I1151">
        <v>2</v>
      </c>
      <c r="J1151">
        <v>1</v>
      </c>
      <c r="L1151">
        <v>2</v>
      </c>
      <c r="M1151">
        <v>19</v>
      </c>
      <c r="N1151">
        <v>2</v>
      </c>
      <c r="O1151">
        <v>4</v>
      </c>
      <c r="P1151">
        <v>3</v>
      </c>
      <c r="Q1151">
        <v>6</v>
      </c>
      <c r="R1151">
        <v>1</v>
      </c>
      <c r="S1151">
        <v>6</v>
      </c>
      <c r="T1151">
        <v>4</v>
      </c>
      <c r="U1151">
        <v>6</v>
      </c>
      <c r="V1151">
        <v>3</v>
      </c>
      <c r="W1151">
        <v>6</v>
      </c>
      <c r="X1151">
        <v>1</v>
      </c>
      <c r="Y1151">
        <v>2006</v>
      </c>
      <c r="Z1151">
        <v>3</v>
      </c>
      <c r="AA1151">
        <v>3</v>
      </c>
      <c r="AE1151">
        <v>2</v>
      </c>
      <c r="AF1151">
        <v>2</v>
      </c>
      <c r="AG1151">
        <v>1</v>
      </c>
      <c r="AH1151">
        <v>2</v>
      </c>
      <c r="AN1151">
        <v>1</v>
      </c>
      <c r="AO1151">
        <v>3</v>
      </c>
      <c r="AY1151">
        <v>1</v>
      </c>
      <c r="BD1151">
        <v>1</v>
      </c>
      <c r="BE1151" t="s">
        <v>63</v>
      </c>
      <c r="BF1151">
        <f>VLOOKUP($C1151,'TIPI Scoring'!$C$1:$AB$1213,22,FALSE)</f>
        <v>4</v>
      </c>
      <c r="BG1151">
        <f>VLOOKUP($C1151,'TIPI Scoring'!$C$1:$AB$1213,23,FALSE)</f>
        <v>5.5</v>
      </c>
      <c r="BH1151">
        <f>VLOOKUP($C1151,'TIPI Scoring'!$C$1:$AB$1213,24,FALSE)</f>
        <v>5.5</v>
      </c>
      <c r="BI1151">
        <f>VLOOKUP($C1151,'TIPI Scoring'!$C$1:$AB$1213,25,FALSE)</f>
        <v>6.5</v>
      </c>
      <c r="BJ1151">
        <f>VLOOKUP($C1151,'TIPI Scoring'!$C$1:$AB$1213,26,FALSE)</f>
        <v>6.5</v>
      </c>
      <c r="BK1151" t="s">
        <v>1651</v>
      </c>
      <c r="BL1151" t="s">
        <v>1650</v>
      </c>
      <c r="BM1151" t="s">
        <v>1650</v>
      </c>
      <c r="BN1151" t="s">
        <v>1648</v>
      </c>
      <c r="BO1151" t="s">
        <v>1648</v>
      </c>
      <c r="BP1151">
        <v>8</v>
      </c>
    </row>
    <row r="1152" spans="1:68" x14ac:dyDescent="0.2">
      <c r="A1152">
        <v>1151</v>
      </c>
      <c r="B1152" s="2">
        <v>44102.76934027778</v>
      </c>
      <c r="C1152" t="s">
        <v>1427</v>
      </c>
      <c r="D1152">
        <v>73</v>
      </c>
      <c r="E1152">
        <v>35</v>
      </c>
      <c r="F1152">
        <v>1</v>
      </c>
      <c r="G1152">
        <v>1</v>
      </c>
      <c r="H1152">
        <v>1</v>
      </c>
      <c r="I1152">
        <v>0</v>
      </c>
      <c r="J1152">
        <v>4</v>
      </c>
      <c r="L1152">
        <v>1</v>
      </c>
      <c r="M1152">
        <v>42</v>
      </c>
      <c r="N1152">
        <v>2</v>
      </c>
      <c r="O1152">
        <v>4</v>
      </c>
      <c r="P1152">
        <v>1</v>
      </c>
      <c r="Q1152">
        <v>7</v>
      </c>
      <c r="R1152">
        <v>4</v>
      </c>
      <c r="S1152">
        <v>4</v>
      </c>
      <c r="T1152">
        <v>4</v>
      </c>
      <c r="U1152">
        <v>4</v>
      </c>
      <c r="V1152">
        <v>1</v>
      </c>
      <c r="W1152">
        <v>4</v>
      </c>
      <c r="X1152">
        <v>4</v>
      </c>
      <c r="Y1152">
        <v>2019</v>
      </c>
      <c r="Z1152">
        <v>3</v>
      </c>
      <c r="AA1152">
        <v>14</v>
      </c>
      <c r="AE1152">
        <v>2</v>
      </c>
      <c r="AF1152">
        <v>2</v>
      </c>
      <c r="AG1152">
        <v>2</v>
      </c>
      <c r="AH1152">
        <v>2</v>
      </c>
      <c r="AM1152">
        <v>1</v>
      </c>
      <c r="AO1152">
        <v>4</v>
      </c>
      <c r="AT1152">
        <v>1</v>
      </c>
      <c r="AX1152">
        <v>1</v>
      </c>
      <c r="AY1152">
        <v>1</v>
      </c>
      <c r="BD1152">
        <v>1</v>
      </c>
      <c r="BE1152" t="s">
        <v>63</v>
      </c>
      <c r="BF1152">
        <f>VLOOKUP($C1152,'TIPI Scoring'!$C$1:$AB$1213,22,FALSE)</f>
        <v>4</v>
      </c>
      <c r="BG1152">
        <f>VLOOKUP($C1152,'TIPI Scoring'!$C$1:$AB$1213,23,FALSE)</f>
        <v>5.5</v>
      </c>
      <c r="BH1152">
        <f>VLOOKUP($C1152,'TIPI Scoring'!$C$1:$AB$1213,24,FALSE)</f>
        <v>7</v>
      </c>
      <c r="BI1152">
        <f>VLOOKUP($C1152,'TIPI Scoring'!$C$1:$AB$1213,25,FALSE)</f>
        <v>4</v>
      </c>
      <c r="BJ1152">
        <f>VLOOKUP($C1152,'TIPI Scoring'!$C$1:$AB$1213,26,FALSE)</f>
        <v>4</v>
      </c>
      <c r="BK1152" t="s">
        <v>1651</v>
      </c>
      <c r="BL1152" t="s">
        <v>1650</v>
      </c>
      <c r="BM1152" t="s">
        <v>1648</v>
      </c>
      <c r="BN1152" t="s">
        <v>1651</v>
      </c>
      <c r="BO1152" t="s">
        <v>1649</v>
      </c>
      <c r="BP1152">
        <v>6</v>
      </c>
    </row>
    <row r="1153" spans="1:68" x14ac:dyDescent="0.2">
      <c r="A1153">
        <v>1152</v>
      </c>
      <c r="B1153" s="2">
        <v>44102.769432870373</v>
      </c>
      <c r="C1153" t="s">
        <v>1428</v>
      </c>
      <c r="D1153">
        <v>40</v>
      </c>
      <c r="E1153">
        <v>5</v>
      </c>
      <c r="F1153">
        <v>1</v>
      </c>
      <c r="G1153">
        <v>1</v>
      </c>
      <c r="H1153">
        <v>2</v>
      </c>
      <c r="I1153">
        <v>2</v>
      </c>
      <c r="J1153">
        <v>1</v>
      </c>
      <c r="L1153">
        <v>1</v>
      </c>
      <c r="M1153">
        <v>0</v>
      </c>
      <c r="N1153">
        <v>1</v>
      </c>
      <c r="O1153">
        <v>6</v>
      </c>
      <c r="P1153">
        <v>6</v>
      </c>
      <c r="Q1153">
        <v>6</v>
      </c>
      <c r="R1153">
        <v>6</v>
      </c>
      <c r="S1153">
        <v>5</v>
      </c>
      <c r="T1153">
        <v>6</v>
      </c>
      <c r="U1153">
        <v>5</v>
      </c>
      <c r="V1153">
        <v>6</v>
      </c>
      <c r="W1153">
        <v>5</v>
      </c>
      <c r="X1153">
        <v>5</v>
      </c>
      <c r="Y1153">
        <v>2019</v>
      </c>
      <c r="Z1153">
        <v>1</v>
      </c>
      <c r="AA1153">
        <v>1</v>
      </c>
      <c r="AE1153">
        <v>1</v>
      </c>
      <c r="AF1153">
        <v>1</v>
      </c>
      <c r="AG1153">
        <v>1</v>
      </c>
      <c r="AH1153">
        <v>1</v>
      </c>
      <c r="AL1153">
        <v>1</v>
      </c>
      <c r="AO1153">
        <v>2</v>
      </c>
      <c r="AQ1153">
        <v>1</v>
      </c>
      <c r="AZ1153">
        <v>1</v>
      </c>
      <c r="BE1153" t="s">
        <v>66</v>
      </c>
      <c r="BF1153">
        <f>VLOOKUP($C1153,'TIPI Scoring'!$C$1:$AB$1213,22,FALSE)</f>
        <v>4</v>
      </c>
      <c r="BG1153">
        <f>VLOOKUP($C1153,'TIPI Scoring'!$C$1:$AB$1213,23,FALSE)</f>
        <v>3.5</v>
      </c>
      <c r="BH1153">
        <f>VLOOKUP($C1153,'TIPI Scoring'!$C$1:$AB$1213,24,FALSE)</f>
        <v>4</v>
      </c>
      <c r="BI1153">
        <f>VLOOKUP($C1153,'TIPI Scoring'!$C$1:$AB$1213,25,FALSE)</f>
        <v>3.5</v>
      </c>
      <c r="BJ1153">
        <f>VLOOKUP($C1153,'TIPI Scoring'!$C$1:$AB$1213,26,FALSE)</f>
        <v>4</v>
      </c>
      <c r="BK1153" t="s">
        <v>1651</v>
      </c>
      <c r="BL1153" t="s">
        <v>1649</v>
      </c>
      <c r="BM1153" t="s">
        <v>1649</v>
      </c>
      <c r="BN1153" t="s">
        <v>1651</v>
      </c>
      <c r="BO1153" t="s">
        <v>1649</v>
      </c>
      <c r="BP1153">
        <v>1</v>
      </c>
    </row>
    <row r="1154" spans="1:68" x14ac:dyDescent="0.2">
      <c r="A1154">
        <v>1153</v>
      </c>
      <c r="B1154" s="2">
        <v>44102.77034722222</v>
      </c>
      <c r="C1154" t="s">
        <v>1429</v>
      </c>
      <c r="D1154">
        <v>23</v>
      </c>
      <c r="E1154">
        <v>13</v>
      </c>
      <c r="F1154">
        <v>1</v>
      </c>
      <c r="G1154">
        <v>1</v>
      </c>
      <c r="H1154">
        <v>2</v>
      </c>
      <c r="I1154">
        <v>0</v>
      </c>
      <c r="J1154">
        <v>3</v>
      </c>
      <c r="L1154">
        <v>1</v>
      </c>
      <c r="M1154">
        <v>2</v>
      </c>
      <c r="N1154">
        <v>2</v>
      </c>
      <c r="O1154">
        <v>6</v>
      </c>
      <c r="P1154">
        <v>7</v>
      </c>
      <c r="Q1154">
        <v>7</v>
      </c>
      <c r="R1154">
        <v>5</v>
      </c>
      <c r="S1154">
        <v>7</v>
      </c>
      <c r="T1154">
        <v>7</v>
      </c>
      <c r="U1154">
        <v>5</v>
      </c>
      <c r="V1154">
        <v>1</v>
      </c>
      <c r="W1154">
        <v>7</v>
      </c>
      <c r="X1154">
        <v>3</v>
      </c>
      <c r="Y1154">
        <v>2018</v>
      </c>
      <c r="Z1154">
        <v>1</v>
      </c>
      <c r="AA1154">
        <v>3</v>
      </c>
      <c r="AE1154">
        <v>2</v>
      </c>
      <c r="AF1154">
        <v>2</v>
      </c>
      <c r="AG1154">
        <v>2</v>
      </c>
      <c r="AH1154">
        <v>2</v>
      </c>
      <c r="AN1154">
        <v>1</v>
      </c>
      <c r="AO1154">
        <v>2</v>
      </c>
      <c r="AR1154">
        <v>1</v>
      </c>
      <c r="AS1154">
        <v>1</v>
      </c>
      <c r="AV1154">
        <v>1</v>
      </c>
      <c r="BB1154">
        <v>1</v>
      </c>
      <c r="BE1154" t="s">
        <v>63</v>
      </c>
      <c r="BF1154">
        <f>VLOOKUP($C1154,'TIPI Scoring'!$C$1:$AB$1213,22,FALSE)</f>
        <v>3.5</v>
      </c>
      <c r="BG1154">
        <f>VLOOKUP($C1154,'TIPI Scoring'!$C$1:$AB$1213,23,FALSE)</f>
        <v>3</v>
      </c>
      <c r="BH1154">
        <f>VLOOKUP($C1154,'TIPI Scoring'!$C$1:$AB$1213,24,FALSE)</f>
        <v>7</v>
      </c>
      <c r="BI1154">
        <f>VLOOKUP($C1154,'TIPI Scoring'!$C$1:$AB$1213,25,FALSE)</f>
        <v>5</v>
      </c>
      <c r="BJ1154">
        <f>VLOOKUP($C1154,'TIPI Scoring'!$C$1:$AB$1213,26,FALSE)</f>
        <v>6</v>
      </c>
      <c r="BK1154" t="s">
        <v>1651</v>
      </c>
      <c r="BL1154" t="s">
        <v>1649</v>
      </c>
      <c r="BM1154" t="s">
        <v>1648</v>
      </c>
      <c r="BN1154" t="s">
        <v>1650</v>
      </c>
      <c r="BO1154" t="s">
        <v>1650</v>
      </c>
      <c r="BP1154">
        <v>3</v>
      </c>
    </row>
    <row r="1155" spans="1:68" x14ac:dyDescent="0.2">
      <c r="A1155">
        <v>1154</v>
      </c>
      <c r="B1155" s="2">
        <v>44102.770925925928</v>
      </c>
      <c r="C1155" t="s">
        <v>1430</v>
      </c>
      <c r="D1155">
        <v>34</v>
      </c>
      <c r="E1155">
        <v>35</v>
      </c>
      <c r="F1155">
        <v>2</v>
      </c>
      <c r="G1155">
        <v>1</v>
      </c>
      <c r="H1155">
        <v>2</v>
      </c>
      <c r="I1155">
        <v>3</v>
      </c>
      <c r="J1155">
        <v>1</v>
      </c>
      <c r="L1155">
        <v>1</v>
      </c>
      <c r="M1155">
        <v>6</v>
      </c>
      <c r="N1155">
        <v>1</v>
      </c>
      <c r="O1155">
        <v>4</v>
      </c>
      <c r="P1155">
        <v>3</v>
      </c>
      <c r="Q1155">
        <v>5</v>
      </c>
      <c r="R1155">
        <v>6</v>
      </c>
      <c r="S1155">
        <v>5</v>
      </c>
      <c r="T1155">
        <v>4</v>
      </c>
      <c r="U1155">
        <v>5</v>
      </c>
      <c r="V1155">
        <v>3</v>
      </c>
      <c r="W1155">
        <v>4</v>
      </c>
      <c r="X1155">
        <v>3</v>
      </c>
      <c r="Y1155">
        <v>2015</v>
      </c>
      <c r="Z1155">
        <v>1</v>
      </c>
      <c r="AA1155">
        <v>7</v>
      </c>
      <c r="AE1155">
        <v>2</v>
      </c>
      <c r="AF1155">
        <v>2</v>
      </c>
      <c r="AG1155">
        <v>2</v>
      </c>
      <c r="AH1155">
        <v>2</v>
      </c>
      <c r="AN1155">
        <v>1</v>
      </c>
      <c r="AO1155">
        <v>1</v>
      </c>
      <c r="AP1155">
        <v>1</v>
      </c>
      <c r="AT1155">
        <v>1</v>
      </c>
      <c r="AV1155">
        <v>1</v>
      </c>
      <c r="BB1155">
        <v>1</v>
      </c>
      <c r="BE1155" t="s">
        <v>63</v>
      </c>
      <c r="BF1155">
        <f>VLOOKUP($C1155,'TIPI Scoring'!$C$1:$AB$1213,22,FALSE)</f>
        <v>4</v>
      </c>
      <c r="BG1155">
        <f>VLOOKUP($C1155,'TIPI Scoring'!$C$1:$AB$1213,23,FALSE)</f>
        <v>5</v>
      </c>
      <c r="BH1155">
        <f>VLOOKUP($C1155,'TIPI Scoring'!$C$1:$AB$1213,24,FALSE)</f>
        <v>5</v>
      </c>
      <c r="BI1155">
        <f>VLOOKUP($C1155,'TIPI Scoring'!$C$1:$AB$1213,25,FALSE)</f>
        <v>3</v>
      </c>
      <c r="BJ1155">
        <f>VLOOKUP($C1155,'TIPI Scoring'!$C$1:$AB$1213,26,FALSE)</f>
        <v>5</v>
      </c>
      <c r="BK1155" t="s">
        <v>1651</v>
      </c>
      <c r="BL1155" t="s">
        <v>1651</v>
      </c>
      <c r="BM1155" t="s">
        <v>1651</v>
      </c>
      <c r="BN1155" t="s">
        <v>1649</v>
      </c>
      <c r="BO1155" t="s">
        <v>1651</v>
      </c>
      <c r="BP1155">
        <v>7</v>
      </c>
    </row>
    <row r="1156" spans="1:68" x14ac:dyDescent="0.2">
      <c r="A1156">
        <v>1155</v>
      </c>
      <c r="B1156" s="2">
        <v>44102.77140046296</v>
      </c>
      <c r="C1156" t="s">
        <v>1431</v>
      </c>
      <c r="D1156">
        <v>69</v>
      </c>
      <c r="E1156">
        <v>3</v>
      </c>
      <c r="F1156">
        <v>1</v>
      </c>
      <c r="G1156">
        <v>1</v>
      </c>
      <c r="H1156">
        <v>2</v>
      </c>
      <c r="I1156">
        <v>0</v>
      </c>
      <c r="J1156">
        <v>4</v>
      </c>
      <c r="L1156">
        <v>2</v>
      </c>
      <c r="M1156">
        <v>4</v>
      </c>
      <c r="N1156">
        <v>2</v>
      </c>
      <c r="O1156">
        <v>4</v>
      </c>
      <c r="P1156">
        <v>3</v>
      </c>
      <c r="Q1156">
        <v>5</v>
      </c>
      <c r="R1156">
        <v>3</v>
      </c>
      <c r="S1156">
        <v>4</v>
      </c>
      <c r="T1156">
        <v>5</v>
      </c>
      <c r="U1156">
        <v>6</v>
      </c>
      <c r="V1156">
        <v>2</v>
      </c>
      <c r="W1156">
        <v>7</v>
      </c>
      <c r="X1156">
        <v>5</v>
      </c>
      <c r="Y1156">
        <v>2020</v>
      </c>
      <c r="Z1156">
        <v>4</v>
      </c>
      <c r="AA1156">
        <v>6</v>
      </c>
      <c r="AE1156">
        <v>2</v>
      </c>
      <c r="AF1156">
        <v>2</v>
      </c>
      <c r="AG1156">
        <v>2</v>
      </c>
      <c r="AH1156">
        <v>2</v>
      </c>
      <c r="AN1156">
        <v>1</v>
      </c>
      <c r="AO1156">
        <v>2</v>
      </c>
      <c r="AV1156">
        <v>1</v>
      </c>
      <c r="BA1156">
        <v>1</v>
      </c>
      <c r="BC1156">
        <v>1</v>
      </c>
      <c r="BE1156" t="s">
        <v>66</v>
      </c>
      <c r="BF1156">
        <f>VLOOKUP($C1156,'TIPI Scoring'!$C$1:$AB$1213,22,FALSE)</f>
        <v>3.5</v>
      </c>
      <c r="BG1156">
        <f>VLOOKUP($C1156,'TIPI Scoring'!$C$1:$AB$1213,23,FALSE)</f>
        <v>5.5</v>
      </c>
      <c r="BH1156">
        <f>VLOOKUP($C1156,'TIPI Scoring'!$C$1:$AB$1213,24,FALSE)</f>
        <v>5.5</v>
      </c>
      <c r="BI1156">
        <f>VLOOKUP($C1156,'TIPI Scoring'!$C$1:$AB$1213,25,FALSE)</f>
        <v>6</v>
      </c>
      <c r="BJ1156">
        <f>VLOOKUP($C1156,'TIPI Scoring'!$C$1:$AB$1213,26,FALSE)</f>
        <v>3.5</v>
      </c>
      <c r="BK1156" t="s">
        <v>1651</v>
      </c>
      <c r="BL1156" t="s">
        <v>1650</v>
      </c>
      <c r="BM1156" t="s">
        <v>1650</v>
      </c>
      <c r="BN1156" t="s">
        <v>1650</v>
      </c>
      <c r="BO1156" t="s">
        <v>1649</v>
      </c>
      <c r="BP1156">
        <v>2</v>
      </c>
    </row>
    <row r="1157" spans="1:68" x14ac:dyDescent="0.2">
      <c r="A1157">
        <v>1156</v>
      </c>
      <c r="B1157" s="2">
        <v>44102.77140046296</v>
      </c>
      <c r="C1157" t="s">
        <v>1432</v>
      </c>
      <c r="D1157">
        <v>31</v>
      </c>
      <c r="E1157">
        <v>14</v>
      </c>
      <c r="F1157">
        <v>1</v>
      </c>
      <c r="G1157">
        <v>1</v>
      </c>
      <c r="H1157">
        <v>2</v>
      </c>
      <c r="I1157">
        <v>1</v>
      </c>
      <c r="J1157">
        <v>2</v>
      </c>
      <c r="L1157">
        <v>1</v>
      </c>
      <c r="M1157">
        <v>4</v>
      </c>
      <c r="N1157">
        <v>2</v>
      </c>
      <c r="O1157">
        <v>4</v>
      </c>
      <c r="P1157">
        <v>3</v>
      </c>
      <c r="Q1157">
        <v>6</v>
      </c>
      <c r="R1157">
        <v>4</v>
      </c>
      <c r="S1157">
        <v>5</v>
      </c>
      <c r="T1157">
        <v>3</v>
      </c>
      <c r="U1157">
        <v>6</v>
      </c>
      <c r="V1157">
        <v>5</v>
      </c>
      <c r="W1157">
        <v>4</v>
      </c>
      <c r="X1157">
        <v>3</v>
      </c>
      <c r="Y1157">
        <v>2015</v>
      </c>
      <c r="Z1157">
        <v>1</v>
      </c>
      <c r="AA1157">
        <v>7</v>
      </c>
      <c r="AE1157">
        <v>3</v>
      </c>
      <c r="AF1157">
        <v>3</v>
      </c>
      <c r="AG1157">
        <v>2</v>
      </c>
      <c r="AH1157">
        <v>3</v>
      </c>
      <c r="AI1157">
        <v>1</v>
      </c>
      <c r="AJ1157">
        <v>1</v>
      </c>
      <c r="AO1157">
        <v>5</v>
      </c>
      <c r="AP1157">
        <v>1</v>
      </c>
      <c r="AV1157">
        <v>1</v>
      </c>
      <c r="AW1157">
        <v>1</v>
      </c>
      <c r="AZ1157">
        <v>1</v>
      </c>
      <c r="BC1157">
        <v>1</v>
      </c>
      <c r="BE1157" t="s">
        <v>63</v>
      </c>
      <c r="BF1157">
        <f>VLOOKUP($C1157,'TIPI Scoring'!$C$1:$AB$1213,22,FALSE)</f>
        <v>4.5</v>
      </c>
      <c r="BG1157">
        <f>VLOOKUP($C1157,'TIPI Scoring'!$C$1:$AB$1213,23,FALSE)</f>
        <v>5.5</v>
      </c>
      <c r="BH1157">
        <f>VLOOKUP($C1157,'TIPI Scoring'!$C$1:$AB$1213,24,FALSE)</f>
        <v>4.5</v>
      </c>
      <c r="BI1157">
        <f>VLOOKUP($C1157,'TIPI Scoring'!$C$1:$AB$1213,25,FALSE)</f>
        <v>4</v>
      </c>
      <c r="BJ1157">
        <f>VLOOKUP($C1157,'TIPI Scoring'!$C$1:$AB$1213,26,FALSE)</f>
        <v>5</v>
      </c>
      <c r="BK1157" t="s">
        <v>1650</v>
      </c>
      <c r="BL1157" t="s">
        <v>1650</v>
      </c>
      <c r="BM1157" t="s">
        <v>1651</v>
      </c>
      <c r="BN1157" t="s">
        <v>1651</v>
      </c>
      <c r="BO1157" t="s">
        <v>1651</v>
      </c>
      <c r="BP1157">
        <v>7</v>
      </c>
    </row>
    <row r="1158" spans="1:68" x14ac:dyDescent="0.2">
      <c r="A1158">
        <v>1157</v>
      </c>
      <c r="B1158" s="2">
        <v>44102.771701388891</v>
      </c>
      <c r="C1158" t="s">
        <v>1433</v>
      </c>
      <c r="D1158">
        <v>40</v>
      </c>
      <c r="E1158">
        <v>13</v>
      </c>
      <c r="F1158">
        <v>2</v>
      </c>
      <c r="G1158">
        <v>1</v>
      </c>
      <c r="H1158">
        <v>1</v>
      </c>
      <c r="I1158">
        <v>2</v>
      </c>
      <c r="J1158">
        <v>1</v>
      </c>
      <c r="L1158">
        <v>1</v>
      </c>
      <c r="M1158">
        <v>5</v>
      </c>
      <c r="N1158">
        <v>1</v>
      </c>
      <c r="O1158">
        <v>4</v>
      </c>
      <c r="P1158">
        <v>5</v>
      </c>
      <c r="Q1158">
        <v>6</v>
      </c>
      <c r="R1158">
        <v>4</v>
      </c>
      <c r="S1158">
        <v>6</v>
      </c>
      <c r="T1158">
        <v>4</v>
      </c>
      <c r="U1158">
        <v>5</v>
      </c>
      <c r="V1158">
        <v>7</v>
      </c>
      <c r="W1158">
        <v>5</v>
      </c>
      <c r="X1158">
        <v>5</v>
      </c>
      <c r="Y1158">
        <v>2018</v>
      </c>
      <c r="Z1158">
        <v>2</v>
      </c>
      <c r="AA1158">
        <v>9</v>
      </c>
      <c r="AE1158">
        <v>2</v>
      </c>
      <c r="AF1158">
        <v>2</v>
      </c>
      <c r="AG1158">
        <v>2</v>
      </c>
      <c r="AH1158">
        <v>3</v>
      </c>
      <c r="AI1158">
        <v>1</v>
      </c>
      <c r="AK1158">
        <v>1</v>
      </c>
      <c r="AL1158">
        <v>1</v>
      </c>
      <c r="AO1158">
        <v>3</v>
      </c>
      <c r="AQ1158">
        <v>1</v>
      </c>
      <c r="AS1158">
        <v>1</v>
      </c>
      <c r="AU1158">
        <v>1</v>
      </c>
      <c r="AZ1158">
        <v>1</v>
      </c>
      <c r="BA1158">
        <v>1</v>
      </c>
      <c r="BB1158">
        <v>1</v>
      </c>
      <c r="BE1158" t="s">
        <v>63</v>
      </c>
      <c r="BF1158">
        <f>VLOOKUP($C1158,'TIPI Scoring'!$C$1:$AB$1213,22,FALSE)</f>
        <v>4</v>
      </c>
      <c r="BG1158">
        <f>VLOOKUP($C1158,'TIPI Scoring'!$C$1:$AB$1213,23,FALSE)</f>
        <v>4</v>
      </c>
      <c r="BH1158">
        <f>VLOOKUP($C1158,'TIPI Scoring'!$C$1:$AB$1213,24,FALSE)</f>
        <v>3.5</v>
      </c>
      <c r="BI1158">
        <f>VLOOKUP($C1158,'TIPI Scoring'!$C$1:$AB$1213,25,FALSE)</f>
        <v>4.5</v>
      </c>
      <c r="BJ1158">
        <f>VLOOKUP($C1158,'TIPI Scoring'!$C$1:$AB$1213,26,FALSE)</f>
        <v>4.5</v>
      </c>
      <c r="BK1158" t="s">
        <v>1651</v>
      </c>
      <c r="BL1158" t="s">
        <v>1649</v>
      </c>
      <c r="BM1158" t="s">
        <v>1649</v>
      </c>
      <c r="BN1158" t="s">
        <v>1651</v>
      </c>
      <c r="BO1158" t="s">
        <v>1651</v>
      </c>
      <c r="BP1158">
        <v>1</v>
      </c>
    </row>
    <row r="1159" spans="1:68" x14ac:dyDescent="0.2">
      <c r="A1159">
        <v>1158</v>
      </c>
      <c r="B1159" s="2">
        <v>44102.772372685184</v>
      </c>
      <c r="C1159" t="s">
        <v>1434</v>
      </c>
      <c r="D1159">
        <v>66</v>
      </c>
      <c r="E1159">
        <v>25</v>
      </c>
      <c r="F1159">
        <v>1</v>
      </c>
      <c r="G1159">
        <v>1</v>
      </c>
      <c r="H1159">
        <v>3</v>
      </c>
      <c r="I1159">
        <v>0</v>
      </c>
      <c r="J1159">
        <v>1</v>
      </c>
      <c r="L1159">
        <v>2</v>
      </c>
      <c r="M1159">
        <v>18</v>
      </c>
      <c r="N1159">
        <v>2</v>
      </c>
      <c r="O1159">
        <v>2</v>
      </c>
      <c r="P1159">
        <v>2</v>
      </c>
      <c r="Q1159">
        <v>6</v>
      </c>
      <c r="R1159">
        <v>2</v>
      </c>
      <c r="S1159">
        <v>4</v>
      </c>
      <c r="T1159">
        <v>5</v>
      </c>
      <c r="U1159">
        <v>6</v>
      </c>
      <c r="V1159">
        <v>2</v>
      </c>
      <c r="W1159">
        <v>6</v>
      </c>
      <c r="X1159">
        <v>5</v>
      </c>
      <c r="Y1159">
        <v>2011</v>
      </c>
      <c r="Z1159">
        <v>3</v>
      </c>
      <c r="AA1159">
        <v>3</v>
      </c>
      <c r="AE1159">
        <v>2</v>
      </c>
      <c r="AF1159">
        <v>3</v>
      </c>
      <c r="AG1159">
        <v>2</v>
      </c>
      <c r="AH1159">
        <v>2</v>
      </c>
      <c r="AJ1159">
        <v>1</v>
      </c>
      <c r="AO1159">
        <v>4</v>
      </c>
      <c r="AP1159">
        <v>1</v>
      </c>
      <c r="AV1159">
        <v>1</v>
      </c>
      <c r="AW1159">
        <v>1</v>
      </c>
      <c r="BD1159">
        <v>1</v>
      </c>
      <c r="BE1159" t="s">
        <v>63</v>
      </c>
      <c r="BF1159">
        <f>VLOOKUP($C1159,'TIPI Scoring'!$C$1:$AB$1213,22,FALSE)</f>
        <v>2.5</v>
      </c>
      <c r="BG1159">
        <f>VLOOKUP($C1159,'TIPI Scoring'!$C$1:$AB$1213,23,FALSE)</f>
        <v>6</v>
      </c>
      <c r="BH1159">
        <f>VLOOKUP($C1159,'TIPI Scoring'!$C$1:$AB$1213,24,FALSE)</f>
        <v>6</v>
      </c>
      <c r="BI1159">
        <f>VLOOKUP($C1159,'TIPI Scoring'!$C$1:$AB$1213,25,FALSE)</f>
        <v>6</v>
      </c>
      <c r="BJ1159">
        <f>VLOOKUP($C1159,'TIPI Scoring'!$C$1:$AB$1213,26,FALSE)</f>
        <v>3.5</v>
      </c>
      <c r="BK1159" t="s">
        <v>1649</v>
      </c>
      <c r="BL1159" t="s">
        <v>1650</v>
      </c>
      <c r="BM1159" t="s">
        <v>1650</v>
      </c>
      <c r="BN1159" t="s">
        <v>1650</v>
      </c>
      <c r="BO1159" t="s">
        <v>1649</v>
      </c>
      <c r="BP1159">
        <v>2</v>
      </c>
    </row>
    <row r="1160" spans="1:68" x14ac:dyDescent="0.2">
      <c r="A1160">
        <v>1159</v>
      </c>
      <c r="B1160" s="2">
        <v>44102.772638888891</v>
      </c>
      <c r="C1160" t="s">
        <v>1435</v>
      </c>
      <c r="D1160">
        <v>58</v>
      </c>
      <c r="E1160">
        <v>37</v>
      </c>
      <c r="F1160">
        <v>1</v>
      </c>
      <c r="G1160">
        <v>1</v>
      </c>
      <c r="H1160">
        <v>2</v>
      </c>
      <c r="I1160">
        <v>0</v>
      </c>
      <c r="J1160">
        <v>4</v>
      </c>
      <c r="L1160">
        <v>1</v>
      </c>
      <c r="M1160">
        <v>0</v>
      </c>
      <c r="N1160">
        <v>2</v>
      </c>
      <c r="O1160">
        <v>2</v>
      </c>
      <c r="P1160">
        <v>1</v>
      </c>
      <c r="Q1160">
        <v>7</v>
      </c>
      <c r="R1160">
        <v>2</v>
      </c>
      <c r="S1160">
        <v>6</v>
      </c>
      <c r="T1160">
        <v>7</v>
      </c>
      <c r="U1160">
        <v>7</v>
      </c>
      <c r="V1160">
        <v>1</v>
      </c>
      <c r="W1160">
        <v>7</v>
      </c>
      <c r="X1160">
        <v>2</v>
      </c>
      <c r="Y1160">
        <v>2020</v>
      </c>
      <c r="Z1160">
        <v>1</v>
      </c>
      <c r="AA1160">
        <v>3</v>
      </c>
      <c r="AE1160">
        <v>2</v>
      </c>
      <c r="AF1160">
        <v>2</v>
      </c>
      <c r="AG1160">
        <v>1</v>
      </c>
      <c r="AH1160">
        <v>2</v>
      </c>
      <c r="AN1160">
        <v>1</v>
      </c>
      <c r="AO1160">
        <v>5</v>
      </c>
      <c r="AP1160">
        <v>1</v>
      </c>
      <c r="AT1160">
        <v>1</v>
      </c>
      <c r="AW1160">
        <v>1</v>
      </c>
      <c r="BA1160">
        <v>1</v>
      </c>
      <c r="BE1160" t="s">
        <v>66</v>
      </c>
      <c r="BF1160">
        <f>VLOOKUP($C1160,'TIPI Scoring'!$C$1:$AB$1213,22,FALSE)</f>
        <v>1.5</v>
      </c>
      <c r="BG1160">
        <f>VLOOKUP($C1160,'TIPI Scoring'!$C$1:$AB$1213,23,FALSE)</f>
        <v>7</v>
      </c>
      <c r="BH1160">
        <f>VLOOKUP($C1160,'TIPI Scoring'!$C$1:$AB$1213,24,FALSE)</f>
        <v>7</v>
      </c>
      <c r="BI1160">
        <f>VLOOKUP($C1160,'TIPI Scoring'!$C$1:$AB$1213,25,FALSE)</f>
        <v>6.5</v>
      </c>
      <c r="BJ1160">
        <f>VLOOKUP($C1160,'TIPI Scoring'!$C$1:$AB$1213,26,FALSE)</f>
        <v>6</v>
      </c>
      <c r="BK1160" t="s">
        <v>1649</v>
      </c>
      <c r="BL1160" t="s">
        <v>1648</v>
      </c>
      <c r="BM1160" t="s">
        <v>1648</v>
      </c>
      <c r="BN1160" t="s">
        <v>1648</v>
      </c>
      <c r="BO1160" t="s">
        <v>1650</v>
      </c>
      <c r="BP1160">
        <v>8</v>
      </c>
    </row>
    <row r="1161" spans="1:68" x14ac:dyDescent="0.2">
      <c r="A1161">
        <v>1160</v>
      </c>
      <c r="B1161" s="2">
        <v>44102.772662037038</v>
      </c>
      <c r="C1161" t="s">
        <v>1436</v>
      </c>
      <c r="D1161">
        <v>44</v>
      </c>
      <c r="E1161">
        <v>27</v>
      </c>
      <c r="F1161">
        <v>1</v>
      </c>
      <c r="G1161">
        <v>1</v>
      </c>
      <c r="H1161">
        <v>2</v>
      </c>
      <c r="I1161">
        <v>2</v>
      </c>
      <c r="J1161">
        <v>1</v>
      </c>
      <c r="L1161">
        <v>1</v>
      </c>
      <c r="M1161">
        <v>10</v>
      </c>
      <c r="N1161">
        <v>2</v>
      </c>
      <c r="O1161">
        <v>1</v>
      </c>
      <c r="P1161">
        <v>1</v>
      </c>
      <c r="Q1161">
        <v>7</v>
      </c>
      <c r="R1161">
        <v>1</v>
      </c>
      <c r="S1161">
        <v>7</v>
      </c>
      <c r="T1161">
        <v>1</v>
      </c>
      <c r="U1161">
        <v>7</v>
      </c>
      <c r="V1161">
        <v>1</v>
      </c>
      <c r="W1161">
        <v>7</v>
      </c>
      <c r="X1161">
        <v>1</v>
      </c>
      <c r="Y1161">
        <v>1976</v>
      </c>
      <c r="Z1161">
        <v>1</v>
      </c>
      <c r="AA1161">
        <v>13</v>
      </c>
      <c r="AD1161" t="s">
        <v>261</v>
      </c>
      <c r="AE1161">
        <v>3</v>
      </c>
      <c r="AF1161">
        <v>3</v>
      </c>
      <c r="AG1161">
        <v>3</v>
      </c>
      <c r="AH1161">
        <v>2</v>
      </c>
      <c r="AM1161">
        <v>1</v>
      </c>
      <c r="AO1161">
        <v>1</v>
      </c>
      <c r="AR1161">
        <v>1</v>
      </c>
      <c r="AT1161">
        <v>1</v>
      </c>
      <c r="AU1161">
        <v>1</v>
      </c>
      <c r="AZ1161">
        <v>1</v>
      </c>
      <c r="BE1161" t="s">
        <v>63</v>
      </c>
      <c r="BF1161">
        <f>VLOOKUP($C1161,'TIPI Scoring'!$C$1:$AB$1213,22,FALSE)</f>
        <v>4</v>
      </c>
      <c r="BG1161">
        <f>VLOOKUP($C1161,'TIPI Scoring'!$C$1:$AB$1213,23,FALSE)</f>
        <v>7</v>
      </c>
      <c r="BH1161">
        <f>VLOOKUP($C1161,'TIPI Scoring'!$C$1:$AB$1213,24,FALSE)</f>
        <v>7</v>
      </c>
      <c r="BI1161">
        <f>VLOOKUP($C1161,'TIPI Scoring'!$C$1:$AB$1213,25,FALSE)</f>
        <v>7</v>
      </c>
      <c r="BJ1161">
        <f>VLOOKUP($C1161,'TIPI Scoring'!$C$1:$AB$1213,26,FALSE)</f>
        <v>7</v>
      </c>
      <c r="BK1161" t="s">
        <v>1651</v>
      </c>
      <c r="BL1161" t="s">
        <v>1648</v>
      </c>
      <c r="BM1161" t="s">
        <v>1648</v>
      </c>
      <c r="BN1161" t="s">
        <v>1648</v>
      </c>
      <c r="BO1161" t="s">
        <v>1648</v>
      </c>
      <c r="BP1161">
        <v>8</v>
      </c>
    </row>
    <row r="1162" spans="1:68" x14ac:dyDescent="0.2">
      <c r="A1162">
        <v>1161</v>
      </c>
      <c r="B1162" s="2">
        <v>44102.772673611114</v>
      </c>
      <c r="C1162" t="s">
        <v>1437</v>
      </c>
      <c r="D1162">
        <v>67</v>
      </c>
      <c r="E1162">
        <v>5</v>
      </c>
      <c r="F1162">
        <v>1</v>
      </c>
      <c r="G1162">
        <v>1</v>
      </c>
      <c r="H1162">
        <v>2</v>
      </c>
      <c r="I1162">
        <v>0</v>
      </c>
      <c r="J1162">
        <v>4</v>
      </c>
      <c r="L1162">
        <v>1</v>
      </c>
      <c r="M1162">
        <v>41</v>
      </c>
      <c r="N1162">
        <v>2</v>
      </c>
      <c r="O1162">
        <v>3</v>
      </c>
      <c r="P1162">
        <v>7</v>
      </c>
      <c r="Q1162">
        <v>6</v>
      </c>
      <c r="R1162">
        <v>7</v>
      </c>
      <c r="S1162">
        <v>3</v>
      </c>
      <c r="T1162">
        <v>5</v>
      </c>
      <c r="U1162">
        <v>5</v>
      </c>
      <c r="V1162">
        <v>1</v>
      </c>
      <c r="W1162">
        <v>1</v>
      </c>
      <c r="X1162">
        <v>3</v>
      </c>
      <c r="Y1162">
        <v>2015</v>
      </c>
      <c r="Z1162">
        <v>4</v>
      </c>
      <c r="AA1162">
        <v>13</v>
      </c>
      <c r="AD1162" t="s">
        <v>1438</v>
      </c>
      <c r="AE1162">
        <v>2</v>
      </c>
      <c r="AF1162">
        <v>2</v>
      </c>
      <c r="AG1162">
        <v>1</v>
      </c>
      <c r="AH1162">
        <v>2</v>
      </c>
      <c r="AI1162">
        <v>1</v>
      </c>
      <c r="AO1162">
        <v>3</v>
      </c>
      <c r="AT1162">
        <v>1</v>
      </c>
      <c r="AV1162">
        <v>1</v>
      </c>
      <c r="AW1162">
        <v>1</v>
      </c>
      <c r="BA1162">
        <v>1</v>
      </c>
      <c r="BE1162" t="s">
        <v>66</v>
      </c>
      <c r="BF1162">
        <f>VLOOKUP($C1162,'TIPI Scoring'!$C$1:$AB$1213,22,FALSE)</f>
        <v>3</v>
      </c>
      <c r="BG1162">
        <f>VLOOKUP($C1162,'TIPI Scoring'!$C$1:$AB$1213,23,FALSE)</f>
        <v>3</v>
      </c>
      <c r="BH1162">
        <f>VLOOKUP($C1162,'TIPI Scoring'!$C$1:$AB$1213,24,FALSE)</f>
        <v>6.5</v>
      </c>
      <c r="BI1162">
        <f>VLOOKUP($C1162,'TIPI Scoring'!$C$1:$AB$1213,25,FALSE)</f>
        <v>1</v>
      </c>
      <c r="BJ1162">
        <f>VLOOKUP($C1162,'TIPI Scoring'!$C$1:$AB$1213,26,FALSE)</f>
        <v>4</v>
      </c>
      <c r="BK1162" t="s">
        <v>1651</v>
      </c>
      <c r="BL1162" t="s">
        <v>1649</v>
      </c>
      <c r="BM1162" t="s">
        <v>1650</v>
      </c>
      <c r="BN1162" t="s">
        <v>1649</v>
      </c>
      <c r="BO1162" t="s">
        <v>1649</v>
      </c>
      <c r="BP1162">
        <v>5</v>
      </c>
    </row>
    <row r="1163" spans="1:68" x14ac:dyDescent="0.2">
      <c r="A1163">
        <v>1162</v>
      </c>
      <c r="B1163" s="2">
        <v>44102.772766203707</v>
      </c>
      <c r="C1163" t="s">
        <v>1439</v>
      </c>
      <c r="D1163">
        <v>31</v>
      </c>
      <c r="E1163">
        <v>25</v>
      </c>
      <c r="F1163">
        <v>1</v>
      </c>
      <c r="G1163">
        <v>1</v>
      </c>
      <c r="H1163">
        <v>1</v>
      </c>
      <c r="I1163">
        <v>0</v>
      </c>
      <c r="J1163">
        <v>3</v>
      </c>
      <c r="L1163">
        <v>1</v>
      </c>
      <c r="M1163">
        <v>2</v>
      </c>
      <c r="N1163">
        <v>2</v>
      </c>
      <c r="O1163">
        <v>5</v>
      </c>
      <c r="P1163">
        <v>6</v>
      </c>
      <c r="Q1163">
        <v>5</v>
      </c>
      <c r="R1163">
        <v>6</v>
      </c>
      <c r="S1163">
        <v>6</v>
      </c>
      <c r="T1163">
        <v>3</v>
      </c>
      <c r="U1163">
        <v>5</v>
      </c>
      <c r="V1163">
        <v>6</v>
      </c>
      <c r="W1163">
        <v>5</v>
      </c>
      <c r="X1163">
        <v>2</v>
      </c>
      <c r="Y1163">
        <v>2018</v>
      </c>
      <c r="Z1163">
        <v>1</v>
      </c>
      <c r="AA1163">
        <v>3</v>
      </c>
      <c r="AE1163">
        <v>1</v>
      </c>
      <c r="AF1163">
        <v>1</v>
      </c>
      <c r="AG1163">
        <v>2</v>
      </c>
      <c r="AH1163">
        <v>3</v>
      </c>
      <c r="AJ1163">
        <v>1</v>
      </c>
      <c r="AK1163">
        <v>1</v>
      </c>
      <c r="AM1163">
        <v>1</v>
      </c>
      <c r="AO1163">
        <v>2</v>
      </c>
      <c r="AR1163">
        <v>1</v>
      </c>
      <c r="AU1163">
        <v>1</v>
      </c>
      <c r="AW1163">
        <v>1</v>
      </c>
      <c r="BB1163">
        <v>1</v>
      </c>
      <c r="BC1163">
        <v>1</v>
      </c>
      <c r="BE1163" t="s">
        <v>63</v>
      </c>
      <c r="BF1163">
        <f>VLOOKUP($C1163,'TIPI Scoring'!$C$1:$AB$1213,22,FALSE)</f>
        <v>5</v>
      </c>
      <c r="BG1163">
        <f>VLOOKUP($C1163,'TIPI Scoring'!$C$1:$AB$1213,23,FALSE)</f>
        <v>3.5</v>
      </c>
      <c r="BH1163">
        <f>VLOOKUP($C1163,'TIPI Scoring'!$C$1:$AB$1213,24,FALSE)</f>
        <v>3.5</v>
      </c>
      <c r="BI1163">
        <f>VLOOKUP($C1163,'TIPI Scoring'!$C$1:$AB$1213,25,FALSE)</f>
        <v>3.5</v>
      </c>
      <c r="BJ1163">
        <f>VLOOKUP($C1163,'TIPI Scoring'!$C$1:$AB$1213,26,FALSE)</f>
        <v>6</v>
      </c>
      <c r="BK1163" t="s">
        <v>1650</v>
      </c>
      <c r="BL1163" t="s">
        <v>1649</v>
      </c>
      <c r="BM1163" t="s">
        <v>1649</v>
      </c>
      <c r="BN1163" t="s">
        <v>1651</v>
      </c>
      <c r="BO1163" t="s">
        <v>1650</v>
      </c>
      <c r="BP1163">
        <v>7</v>
      </c>
    </row>
    <row r="1164" spans="1:68" x14ac:dyDescent="0.2">
      <c r="A1164">
        <v>1163</v>
      </c>
      <c r="B1164" s="2">
        <v>44102.772962962961</v>
      </c>
      <c r="C1164" t="s">
        <v>1440</v>
      </c>
      <c r="D1164">
        <v>46</v>
      </c>
      <c r="E1164">
        <v>23</v>
      </c>
      <c r="F1164">
        <v>1</v>
      </c>
      <c r="G1164">
        <v>1</v>
      </c>
      <c r="H1164">
        <v>3</v>
      </c>
      <c r="I1164">
        <v>2</v>
      </c>
      <c r="J1164">
        <v>3</v>
      </c>
      <c r="L1164">
        <v>1</v>
      </c>
      <c r="M1164">
        <v>20</v>
      </c>
      <c r="N1164">
        <v>2</v>
      </c>
      <c r="O1164">
        <v>5</v>
      </c>
      <c r="P1164">
        <v>2</v>
      </c>
      <c r="Q1164">
        <v>7</v>
      </c>
      <c r="R1164">
        <v>6</v>
      </c>
      <c r="S1164">
        <v>6</v>
      </c>
      <c r="T1164">
        <v>2</v>
      </c>
      <c r="U1164">
        <v>7</v>
      </c>
      <c r="V1164">
        <v>5</v>
      </c>
      <c r="W1164">
        <v>3</v>
      </c>
      <c r="X1164">
        <v>2</v>
      </c>
      <c r="Y1164">
        <v>2014</v>
      </c>
      <c r="Z1164">
        <v>1</v>
      </c>
      <c r="AA1164">
        <v>1</v>
      </c>
      <c r="AE1164">
        <v>2</v>
      </c>
      <c r="AF1164">
        <v>2</v>
      </c>
      <c r="AG1164">
        <v>2</v>
      </c>
      <c r="AH1164">
        <v>2</v>
      </c>
      <c r="AJ1164">
        <v>1</v>
      </c>
      <c r="AK1164">
        <v>1</v>
      </c>
      <c r="AO1164">
        <v>1</v>
      </c>
      <c r="AP1164">
        <v>1</v>
      </c>
      <c r="AV1164">
        <v>1</v>
      </c>
      <c r="AX1164">
        <v>1</v>
      </c>
      <c r="BD1164">
        <v>1</v>
      </c>
      <c r="BE1164" t="s">
        <v>63</v>
      </c>
      <c r="BF1164">
        <f>VLOOKUP($C1164,'TIPI Scoring'!$C$1:$AB$1213,22,FALSE)</f>
        <v>5.5</v>
      </c>
      <c r="BG1164">
        <f>VLOOKUP($C1164,'TIPI Scoring'!$C$1:$AB$1213,23,FALSE)</f>
        <v>6.5</v>
      </c>
      <c r="BH1164">
        <f>VLOOKUP($C1164,'TIPI Scoring'!$C$1:$AB$1213,24,FALSE)</f>
        <v>5</v>
      </c>
      <c r="BI1164">
        <f>VLOOKUP($C1164,'TIPI Scoring'!$C$1:$AB$1213,25,FALSE)</f>
        <v>2.5</v>
      </c>
      <c r="BJ1164">
        <f>VLOOKUP($C1164,'TIPI Scoring'!$C$1:$AB$1213,26,FALSE)</f>
        <v>6</v>
      </c>
      <c r="BK1164" t="s">
        <v>1650</v>
      </c>
      <c r="BL1164" t="s">
        <v>1648</v>
      </c>
      <c r="BM1164" t="s">
        <v>1651</v>
      </c>
      <c r="BN1164" t="s">
        <v>1649</v>
      </c>
      <c r="BO1164" t="s">
        <v>1650</v>
      </c>
      <c r="BP1164">
        <v>6</v>
      </c>
    </row>
    <row r="1165" spans="1:68" x14ac:dyDescent="0.2">
      <c r="A1165">
        <v>1164</v>
      </c>
      <c r="B1165" s="2">
        <v>44102.773217592592</v>
      </c>
      <c r="C1165" t="s">
        <v>1441</v>
      </c>
      <c r="D1165">
        <v>33</v>
      </c>
      <c r="E1165">
        <v>23</v>
      </c>
      <c r="F1165">
        <v>1</v>
      </c>
      <c r="G1165">
        <v>1</v>
      </c>
      <c r="H1165">
        <v>2</v>
      </c>
      <c r="I1165">
        <v>2</v>
      </c>
      <c r="J1165">
        <v>1</v>
      </c>
      <c r="L1165">
        <v>1</v>
      </c>
      <c r="M1165">
        <v>9</v>
      </c>
      <c r="N1165">
        <v>1</v>
      </c>
      <c r="O1165">
        <v>5</v>
      </c>
      <c r="P1165">
        <v>2</v>
      </c>
      <c r="Q1165">
        <v>5</v>
      </c>
      <c r="R1165">
        <v>4</v>
      </c>
      <c r="S1165">
        <v>4</v>
      </c>
      <c r="T1165">
        <v>4</v>
      </c>
      <c r="U1165">
        <v>6</v>
      </c>
      <c r="V1165">
        <v>3</v>
      </c>
      <c r="W1165">
        <v>6</v>
      </c>
      <c r="X1165">
        <v>4</v>
      </c>
      <c r="Y1165">
        <v>2010</v>
      </c>
      <c r="Z1165">
        <v>1</v>
      </c>
      <c r="AA1165">
        <v>10</v>
      </c>
      <c r="AE1165">
        <v>2</v>
      </c>
      <c r="AF1165">
        <v>2</v>
      </c>
      <c r="AG1165">
        <v>2</v>
      </c>
      <c r="AH1165">
        <v>2</v>
      </c>
      <c r="AI1165">
        <v>1</v>
      </c>
      <c r="AJ1165">
        <v>1</v>
      </c>
      <c r="AO1165">
        <v>1</v>
      </c>
      <c r="AQ1165">
        <v>1</v>
      </c>
      <c r="AR1165">
        <v>1</v>
      </c>
      <c r="AS1165">
        <v>1</v>
      </c>
      <c r="BB1165">
        <v>1</v>
      </c>
      <c r="BC1165">
        <v>1</v>
      </c>
      <c r="BE1165" t="s">
        <v>63</v>
      </c>
      <c r="BF1165">
        <f>VLOOKUP($C1165,'TIPI Scoring'!$C$1:$AB$1213,22,FALSE)</f>
        <v>4.5</v>
      </c>
      <c r="BG1165">
        <f>VLOOKUP($C1165,'TIPI Scoring'!$C$1:$AB$1213,23,FALSE)</f>
        <v>6</v>
      </c>
      <c r="BH1165">
        <f>VLOOKUP($C1165,'TIPI Scoring'!$C$1:$AB$1213,24,FALSE)</f>
        <v>5</v>
      </c>
      <c r="BI1165">
        <f>VLOOKUP($C1165,'TIPI Scoring'!$C$1:$AB$1213,25,FALSE)</f>
        <v>5</v>
      </c>
      <c r="BJ1165">
        <f>VLOOKUP($C1165,'TIPI Scoring'!$C$1:$AB$1213,26,FALSE)</f>
        <v>4</v>
      </c>
      <c r="BK1165" t="s">
        <v>1650</v>
      </c>
      <c r="BL1165" t="s">
        <v>1650</v>
      </c>
      <c r="BM1165" t="s">
        <v>1651</v>
      </c>
      <c r="BN1165" t="s">
        <v>1650</v>
      </c>
      <c r="BO1165" t="s">
        <v>1649</v>
      </c>
      <c r="BP1165">
        <v>6</v>
      </c>
    </row>
    <row r="1166" spans="1:68" x14ac:dyDescent="0.2">
      <c r="A1166">
        <v>1165</v>
      </c>
      <c r="B1166" s="2">
        <v>44102.773240740738</v>
      </c>
      <c r="C1166" t="s">
        <v>1442</v>
      </c>
      <c r="D1166">
        <v>41</v>
      </c>
      <c r="E1166">
        <v>5</v>
      </c>
      <c r="F1166">
        <v>1</v>
      </c>
      <c r="G1166">
        <v>1</v>
      </c>
      <c r="H1166">
        <v>2</v>
      </c>
      <c r="I1166">
        <v>0</v>
      </c>
      <c r="J1166">
        <v>1</v>
      </c>
      <c r="L1166">
        <v>1</v>
      </c>
      <c r="M1166">
        <v>3</v>
      </c>
      <c r="N1166">
        <v>2</v>
      </c>
      <c r="O1166">
        <v>1</v>
      </c>
      <c r="P1166">
        <v>3</v>
      </c>
      <c r="Q1166">
        <v>7</v>
      </c>
      <c r="R1166">
        <v>4</v>
      </c>
      <c r="S1166">
        <v>6</v>
      </c>
      <c r="T1166">
        <v>5</v>
      </c>
      <c r="U1166">
        <v>7</v>
      </c>
      <c r="V1166">
        <v>1</v>
      </c>
      <c r="W1166">
        <v>4</v>
      </c>
      <c r="X1166">
        <v>1</v>
      </c>
      <c r="Y1166">
        <v>2017</v>
      </c>
      <c r="Z1166">
        <v>1</v>
      </c>
      <c r="AA1166">
        <v>13</v>
      </c>
      <c r="AD1166" t="s">
        <v>1443</v>
      </c>
      <c r="AE1166">
        <v>2</v>
      </c>
      <c r="AF1166">
        <v>3</v>
      </c>
      <c r="AG1166">
        <v>2</v>
      </c>
      <c r="AH1166">
        <v>2</v>
      </c>
      <c r="AI1166">
        <v>1</v>
      </c>
      <c r="AL1166">
        <v>1</v>
      </c>
      <c r="AO1166">
        <v>3</v>
      </c>
      <c r="AT1166">
        <v>1</v>
      </c>
      <c r="AX1166">
        <v>1</v>
      </c>
      <c r="AY1166">
        <v>1</v>
      </c>
      <c r="BA1166">
        <v>1</v>
      </c>
      <c r="BC1166">
        <v>1</v>
      </c>
      <c r="BE1166" t="s">
        <v>66</v>
      </c>
      <c r="BF1166">
        <f>VLOOKUP($C1166,'TIPI Scoring'!$C$1:$AB$1213,22,FALSE)</f>
        <v>2</v>
      </c>
      <c r="BG1166">
        <f>VLOOKUP($C1166,'TIPI Scoring'!$C$1:$AB$1213,23,FALSE)</f>
        <v>6</v>
      </c>
      <c r="BH1166">
        <f>VLOOKUP($C1166,'TIPI Scoring'!$C$1:$AB$1213,24,FALSE)</f>
        <v>7</v>
      </c>
      <c r="BI1166">
        <f>VLOOKUP($C1166,'TIPI Scoring'!$C$1:$AB$1213,25,FALSE)</f>
        <v>4</v>
      </c>
      <c r="BJ1166">
        <f>VLOOKUP($C1166,'TIPI Scoring'!$C$1:$AB$1213,26,FALSE)</f>
        <v>6.5</v>
      </c>
      <c r="BK1166" t="s">
        <v>1649</v>
      </c>
      <c r="BL1166" t="s">
        <v>1650</v>
      </c>
      <c r="BM1166" t="s">
        <v>1648</v>
      </c>
      <c r="BN1166" t="s">
        <v>1651</v>
      </c>
      <c r="BO1166" t="s">
        <v>1648</v>
      </c>
      <c r="BP1166">
        <v>6</v>
      </c>
    </row>
    <row r="1167" spans="1:68" x14ac:dyDescent="0.2">
      <c r="A1167">
        <v>1166</v>
      </c>
      <c r="B1167" s="2">
        <v>44102.773263888892</v>
      </c>
      <c r="C1167" t="s">
        <v>1444</v>
      </c>
      <c r="D1167">
        <v>34</v>
      </c>
      <c r="E1167">
        <v>5</v>
      </c>
      <c r="F1167">
        <v>1</v>
      </c>
      <c r="G1167">
        <v>1</v>
      </c>
      <c r="H1167">
        <v>1</v>
      </c>
      <c r="I1167">
        <v>0</v>
      </c>
      <c r="J1167">
        <v>1</v>
      </c>
      <c r="L1167">
        <v>1</v>
      </c>
      <c r="M1167">
        <v>3</v>
      </c>
      <c r="N1167">
        <v>2</v>
      </c>
      <c r="O1167">
        <v>6</v>
      </c>
      <c r="P1167">
        <v>1</v>
      </c>
      <c r="Q1167">
        <v>7</v>
      </c>
      <c r="R1167">
        <v>1</v>
      </c>
      <c r="S1167">
        <v>7</v>
      </c>
      <c r="T1167">
        <v>5</v>
      </c>
      <c r="U1167">
        <v>5</v>
      </c>
      <c r="V1167">
        <v>1</v>
      </c>
      <c r="W1167">
        <v>7</v>
      </c>
      <c r="X1167">
        <v>1</v>
      </c>
      <c r="Y1167">
        <v>2017</v>
      </c>
      <c r="Z1167">
        <v>1</v>
      </c>
      <c r="AA1167">
        <v>1</v>
      </c>
      <c r="AE1167">
        <v>1</v>
      </c>
      <c r="AF1167">
        <v>2</v>
      </c>
      <c r="AG1167">
        <v>2</v>
      </c>
      <c r="AH1167">
        <v>1</v>
      </c>
      <c r="AI1167">
        <v>1</v>
      </c>
      <c r="AJ1167">
        <v>1</v>
      </c>
      <c r="AK1167">
        <v>1</v>
      </c>
      <c r="AL1167">
        <v>1</v>
      </c>
      <c r="AM1167">
        <v>1</v>
      </c>
      <c r="AO1167">
        <v>1</v>
      </c>
      <c r="AT1167">
        <v>1</v>
      </c>
      <c r="AW1167">
        <v>1</v>
      </c>
      <c r="AX1167">
        <v>1</v>
      </c>
      <c r="AZ1167">
        <v>1</v>
      </c>
      <c r="BA1167">
        <v>1</v>
      </c>
      <c r="BB1167">
        <v>1</v>
      </c>
      <c r="BC1167">
        <v>1</v>
      </c>
      <c r="BE1167" t="s">
        <v>66</v>
      </c>
      <c r="BF1167">
        <f>VLOOKUP($C1167,'TIPI Scoring'!$C$1:$AB$1213,22,FALSE)</f>
        <v>4.5</v>
      </c>
      <c r="BG1167">
        <f>VLOOKUP($C1167,'TIPI Scoring'!$C$1:$AB$1213,23,FALSE)</f>
        <v>6</v>
      </c>
      <c r="BH1167">
        <f>VLOOKUP($C1167,'TIPI Scoring'!$C$1:$AB$1213,24,FALSE)</f>
        <v>7</v>
      </c>
      <c r="BI1167">
        <f>VLOOKUP($C1167,'TIPI Scoring'!$C$1:$AB$1213,25,FALSE)</f>
        <v>7</v>
      </c>
      <c r="BJ1167">
        <f>VLOOKUP($C1167,'TIPI Scoring'!$C$1:$AB$1213,26,FALSE)</f>
        <v>7</v>
      </c>
      <c r="BK1167" t="s">
        <v>1650</v>
      </c>
      <c r="BL1167" t="s">
        <v>1650</v>
      </c>
      <c r="BM1167" t="s">
        <v>1648</v>
      </c>
      <c r="BN1167" t="s">
        <v>1648</v>
      </c>
      <c r="BO1167" t="s">
        <v>1648</v>
      </c>
      <c r="BP1167">
        <v>8</v>
      </c>
    </row>
    <row r="1168" spans="1:68" x14ac:dyDescent="0.2">
      <c r="A1168">
        <v>1167</v>
      </c>
      <c r="B1168" s="2">
        <v>44102.773333333331</v>
      </c>
      <c r="C1168" t="s">
        <v>1445</v>
      </c>
      <c r="D1168">
        <v>50</v>
      </c>
      <c r="E1168">
        <v>35</v>
      </c>
      <c r="F1168">
        <v>1</v>
      </c>
      <c r="G1168">
        <v>1</v>
      </c>
      <c r="H1168">
        <v>2</v>
      </c>
      <c r="I1168">
        <v>3</v>
      </c>
      <c r="J1168">
        <v>1</v>
      </c>
      <c r="L1168">
        <v>2</v>
      </c>
      <c r="M1168">
        <v>1</v>
      </c>
      <c r="N1168">
        <v>2</v>
      </c>
      <c r="O1168">
        <v>2</v>
      </c>
      <c r="P1168">
        <v>2</v>
      </c>
      <c r="Q1168">
        <v>6</v>
      </c>
      <c r="R1168">
        <v>2</v>
      </c>
      <c r="S1168">
        <v>5</v>
      </c>
      <c r="T1168">
        <v>5</v>
      </c>
      <c r="U1168">
        <v>5</v>
      </c>
      <c r="V1168">
        <v>2</v>
      </c>
      <c r="W1168">
        <v>5</v>
      </c>
      <c r="X1168">
        <v>2</v>
      </c>
      <c r="Y1168">
        <v>2019</v>
      </c>
      <c r="Z1168">
        <v>2</v>
      </c>
      <c r="AA1168">
        <v>3</v>
      </c>
      <c r="AE1168">
        <v>2</v>
      </c>
      <c r="AF1168">
        <v>3</v>
      </c>
      <c r="AG1168">
        <v>3</v>
      </c>
      <c r="AH1168">
        <v>2</v>
      </c>
      <c r="AN1168">
        <v>1</v>
      </c>
      <c r="AO1168">
        <v>2</v>
      </c>
      <c r="AP1168">
        <v>1</v>
      </c>
      <c r="AT1168">
        <v>1</v>
      </c>
      <c r="AV1168">
        <v>1</v>
      </c>
      <c r="BD1168">
        <v>1</v>
      </c>
      <c r="BE1168" t="s">
        <v>63</v>
      </c>
      <c r="BF1168">
        <f>VLOOKUP($C1168,'TIPI Scoring'!$C$1:$AB$1213,22,FALSE)</f>
        <v>2.5</v>
      </c>
      <c r="BG1168">
        <f>VLOOKUP($C1168,'TIPI Scoring'!$C$1:$AB$1213,23,FALSE)</f>
        <v>5.5</v>
      </c>
      <c r="BH1168">
        <f>VLOOKUP($C1168,'TIPI Scoring'!$C$1:$AB$1213,24,FALSE)</f>
        <v>6</v>
      </c>
      <c r="BI1168">
        <f>VLOOKUP($C1168,'TIPI Scoring'!$C$1:$AB$1213,25,FALSE)</f>
        <v>5.5</v>
      </c>
      <c r="BJ1168">
        <f>VLOOKUP($C1168,'TIPI Scoring'!$C$1:$AB$1213,26,FALSE)</f>
        <v>5.5</v>
      </c>
      <c r="BK1168" t="s">
        <v>1649</v>
      </c>
      <c r="BL1168" t="s">
        <v>1650</v>
      </c>
      <c r="BM1168" t="s">
        <v>1650</v>
      </c>
      <c r="BN1168" t="s">
        <v>1650</v>
      </c>
      <c r="BO1168" t="s">
        <v>1650</v>
      </c>
      <c r="BP1168">
        <v>3</v>
      </c>
    </row>
    <row r="1169" spans="1:68" x14ac:dyDescent="0.2">
      <c r="A1169">
        <v>1168</v>
      </c>
      <c r="B1169" s="2">
        <v>44102.773344907408</v>
      </c>
      <c r="C1169" t="s">
        <v>1446</v>
      </c>
      <c r="D1169">
        <v>75</v>
      </c>
      <c r="E1169">
        <v>5</v>
      </c>
      <c r="F1169">
        <v>1</v>
      </c>
      <c r="G1169">
        <v>1</v>
      </c>
      <c r="H1169">
        <v>2</v>
      </c>
      <c r="I1169">
        <v>0</v>
      </c>
      <c r="J1169">
        <v>4</v>
      </c>
      <c r="L1169">
        <v>2</v>
      </c>
      <c r="M1169">
        <v>20</v>
      </c>
      <c r="N1169">
        <v>2</v>
      </c>
      <c r="O1169">
        <v>6</v>
      </c>
      <c r="P1169">
        <v>1</v>
      </c>
      <c r="Q1169">
        <v>6</v>
      </c>
      <c r="R1169">
        <v>5</v>
      </c>
      <c r="S1169">
        <v>5</v>
      </c>
      <c r="T1169">
        <v>4</v>
      </c>
      <c r="U1169">
        <v>6</v>
      </c>
      <c r="V1169">
        <v>1</v>
      </c>
      <c r="W1169">
        <v>5</v>
      </c>
      <c r="X1169">
        <v>1</v>
      </c>
      <c r="Y1169">
        <v>2005</v>
      </c>
      <c r="Z1169">
        <v>4</v>
      </c>
      <c r="AA1169">
        <v>14</v>
      </c>
      <c r="AE1169">
        <v>2</v>
      </c>
      <c r="AF1169">
        <v>2</v>
      </c>
      <c r="AG1169">
        <v>2</v>
      </c>
      <c r="AH1169">
        <v>2</v>
      </c>
      <c r="AN1169">
        <v>1</v>
      </c>
      <c r="AO1169">
        <v>6</v>
      </c>
      <c r="AT1169">
        <v>1</v>
      </c>
      <c r="AW1169">
        <v>1</v>
      </c>
      <c r="AY1169">
        <v>1</v>
      </c>
      <c r="BD1169">
        <v>1</v>
      </c>
      <c r="BE1169" t="s">
        <v>66</v>
      </c>
      <c r="BF1169">
        <f>VLOOKUP($C1169,'TIPI Scoring'!$C$1:$AB$1213,22,FALSE)</f>
        <v>5</v>
      </c>
      <c r="BG1169">
        <f>VLOOKUP($C1169,'TIPI Scoring'!$C$1:$AB$1213,23,FALSE)</f>
        <v>6.5</v>
      </c>
      <c r="BH1169">
        <f>VLOOKUP($C1169,'TIPI Scoring'!$C$1:$AB$1213,24,FALSE)</f>
        <v>6.5</v>
      </c>
      <c r="BI1169">
        <f>VLOOKUP($C1169,'TIPI Scoring'!$C$1:$AB$1213,25,FALSE)</f>
        <v>4</v>
      </c>
      <c r="BJ1169">
        <f>VLOOKUP($C1169,'TIPI Scoring'!$C$1:$AB$1213,26,FALSE)</f>
        <v>6</v>
      </c>
      <c r="BK1169" t="s">
        <v>1650</v>
      </c>
      <c r="BL1169" t="s">
        <v>1648</v>
      </c>
      <c r="BM1169" t="s">
        <v>1650</v>
      </c>
      <c r="BN1169" t="s">
        <v>1651</v>
      </c>
      <c r="BO1169" t="s">
        <v>1650</v>
      </c>
      <c r="BP1169">
        <v>6</v>
      </c>
    </row>
    <row r="1170" spans="1:68" x14ac:dyDescent="0.2">
      <c r="A1170">
        <v>1169</v>
      </c>
      <c r="B1170" s="2">
        <v>44102.773530092592</v>
      </c>
      <c r="C1170" t="s">
        <v>1447</v>
      </c>
      <c r="D1170">
        <v>64</v>
      </c>
      <c r="E1170">
        <v>35</v>
      </c>
      <c r="F1170">
        <v>2</v>
      </c>
      <c r="G1170">
        <v>1</v>
      </c>
      <c r="H1170">
        <v>2</v>
      </c>
      <c r="I1170">
        <v>0</v>
      </c>
      <c r="J1170">
        <v>1</v>
      </c>
      <c r="L1170">
        <v>1</v>
      </c>
      <c r="M1170">
        <v>29</v>
      </c>
      <c r="N1170">
        <v>2</v>
      </c>
      <c r="O1170">
        <v>4</v>
      </c>
      <c r="P1170">
        <v>1</v>
      </c>
      <c r="Q1170">
        <v>6</v>
      </c>
      <c r="R1170">
        <v>5</v>
      </c>
      <c r="S1170">
        <v>1</v>
      </c>
      <c r="T1170">
        <v>5</v>
      </c>
      <c r="U1170">
        <v>6</v>
      </c>
      <c r="V1170">
        <v>4</v>
      </c>
      <c r="W1170">
        <v>3</v>
      </c>
      <c r="X1170">
        <v>3</v>
      </c>
      <c r="Y1170">
        <v>2013</v>
      </c>
      <c r="Z1170">
        <v>3</v>
      </c>
      <c r="AA1170">
        <v>13</v>
      </c>
      <c r="AD1170" t="s">
        <v>98</v>
      </c>
      <c r="AE1170">
        <v>2</v>
      </c>
      <c r="AF1170">
        <v>3</v>
      </c>
      <c r="AG1170">
        <v>2</v>
      </c>
      <c r="AH1170">
        <v>2</v>
      </c>
      <c r="AN1170">
        <v>1</v>
      </c>
      <c r="AO1170">
        <v>4</v>
      </c>
      <c r="AP1170">
        <v>1</v>
      </c>
      <c r="AX1170">
        <v>1</v>
      </c>
      <c r="AY1170">
        <v>1</v>
      </c>
      <c r="BD1170">
        <v>1</v>
      </c>
      <c r="BE1170" t="s">
        <v>63</v>
      </c>
      <c r="BF1170">
        <f>VLOOKUP($C1170,'TIPI Scoring'!$C$1:$AB$1213,22,FALSE)</f>
        <v>3.5</v>
      </c>
      <c r="BG1170">
        <f>VLOOKUP($C1170,'TIPI Scoring'!$C$1:$AB$1213,23,FALSE)</f>
        <v>6.5</v>
      </c>
      <c r="BH1170">
        <f>VLOOKUP($C1170,'TIPI Scoring'!$C$1:$AB$1213,24,FALSE)</f>
        <v>5</v>
      </c>
      <c r="BI1170">
        <f>VLOOKUP($C1170,'TIPI Scoring'!$C$1:$AB$1213,25,FALSE)</f>
        <v>3</v>
      </c>
      <c r="BJ1170">
        <f>VLOOKUP($C1170,'TIPI Scoring'!$C$1:$AB$1213,26,FALSE)</f>
        <v>3</v>
      </c>
      <c r="BK1170" t="s">
        <v>1651</v>
      </c>
      <c r="BL1170" t="s">
        <v>1648</v>
      </c>
      <c r="BM1170" t="s">
        <v>1651</v>
      </c>
      <c r="BN1170" t="s">
        <v>1649</v>
      </c>
      <c r="BO1170" t="s">
        <v>1649</v>
      </c>
      <c r="BP1170">
        <v>5</v>
      </c>
    </row>
    <row r="1171" spans="1:68" x14ac:dyDescent="0.2">
      <c r="A1171">
        <v>1170</v>
      </c>
      <c r="B1171" s="2">
        <v>44102.77380787037</v>
      </c>
      <c r="C1171" t="s">
        <v>1448</v>
      </c>
      <c r="D1171">
        <v>31</v>
      </c>
      <c r="E1171">
        <v>25</v>
      </c>
      <c r="F1171">
        <v>1</v>
      </c>
      <c r="G1171">
        <v>1</v>
      </c>
      <c r="H1171">
        <v>2</v>
      </c>
      <c r="I1171">
        <v>0</v>
      </c>
      <c r="J1171">
        <v>1</v>
      </c>
      <c r="L1171">
        <v>1</v>
      </c>
      <c r="M1171">
        <v>1</v>
      </c>
      <c r="N1171">
        <v>2</v>
      </c>
      <c r="O1171">
        <v>5</v>
      </c>
      <c r="P1171">
        <v>2</v>
      </c>
      <c r="Q1171">
        <v>7</v>
      </c>
      <c r="R1171">
        <v>5</v>
      </c>
      <c r="S1171">
        <v>4</v>
      </c>
      <c r="T1171">
        <v>6</v>
      </c>
      <c r="U1171">
        <v>6</v>
      </c>
      <c r="V1171">
        <v>3</v>
      </c>
      <c r="W1171">
        <v>7</v>
      </c>
      <c r="X1171">
        <v>3</v>
      </c>
      <c r="Y1171">
        <v>2019</v>
      </c>
      <c r="Z1171">
        <v>1</v>
      </c>
      <c r="AA1171">
        <v>1</v>
      </c>
      <c r="AE1171">
        <v>1</v>
      </c>
      <c r="AF1171">
        <v>2</v>
      </c>
      <c r="AG1171">
        <v>2</v>
      </c>
      <c r="AH1171">
        <v>1</v>
      </c>
      <c r="AI1171">
        <v>1</v>
      </c>
      <c r="AJ1171">
        <v>1</v>
      </c>
      <c r="AM1171">
        <v>1</v>
      </c>
      <c r="AO1171">
        <v>4</v>
      </c>
      <c r="AP1171">
        <v>1</v>
      </c>
      <c r="AR1171">
        <v>1</v>
      </c>
      <c r="AS1171">
        <v>1</v>
      </c>
      <c r="AZ1171">
        <v>1</v>
      </c>
      <c r="BB1171">
        <v>1</v>
      </c>
      <c r="BC1171">
        <v>1</v>
      </c>
      <c r="BE1171" t="s">
        <v>63</v>
      </c>
      <c r="BF1171">
        <f>VLOOKUP($C1171,'TIPI Scoring'!$C$1:$AB$1213,22,FALSE)</f>
        <v>3.5</v>
      </c>
      <c r="BG1171">
        <f>VLOOKUP($C1171,'TIPI Scoring'!$C$1:$AB$1213,23,FALSE)</f>
        <v>6</v>
      </c>
      <c r="BH1171">
        <f>VLOOKUP($C1171,'TIPI Scoring'!$C$1:$AB$1213,24,FALSE)</f>
        <v>6</v>
      </c>
      <c r="BI1171">
        <f>VLOOKUP($C1171,'TIPI Scoring'!$C$1:$AB$1213,25,FALSE)</f>
        <v>5</v>
      </c>
      <c r="BJ1171">
        <f>VLOOKUP($C1171,'TIPI Scoring'!$C$1:$AB$1213,26,FALSE)</f>
        <v>4.5</v>
      </c>
      <c r="BK1171" t="s">
        <v>1651</v>
      </c>
      <c r="BL1171" t="s">
        <v>1650</v>
      </c>
      <c r="BM1171" t="s">
        <v>1650</v>
      </c>
      <c r="BN1171" t="s">
        <v>1650</v>
      </c>
      <c r="BO1171" t="s">
        <v>1651</v>
      </c>
      <c r="BP1171">
        <v>2</v>
      </c>
    </row>
    <row r="1172" spans="1:68" x14ac:dyDescent="0.2">
      <c r="A1172">
        <v>1171</v>
      </c>
      <c r="B1172" s="2">
        <v>44102.774074074077</v>
      </c>
      <c r="C1172" t="s">
        <v>1449</v>
      </c>
      <c r="D1172">
        <v>47</v>
      </c>
      <c r="E1172">
        <v>44</v>
      </c>
      <c r="F1172">
        <v>2</v>
      </c>
      <c r="G1172">
        <v>1</v>
      </c>
      <c r="H1172">
        <v>2</v>
      </c>
      <c r="I1172">
        <v>3</v>
      </c>
      <c r="J1172">
        <v>1</v>
      </c>
      <c r="L1172">
        <v>2</v>
      </c>
      <c r="M1172">
        <v>1</v>
      </c>
      <c r="N1172">
        <v>2</v>
      </c>
      <c r="O1172">
        <v>4</v>
      </c>
      <c r="P1172">
        <v>4</v>
      </c>
      <c r="Q1172">
        <v>6</v>
      </c>
      <c r="R1172">
        <v>5</v>
      </c>
      <c r="S1172">
        <v>4</v>
      </c>
      <c r="T1172">
        <v>6</v>
      </c>
      <c r="U1172">
        <v>5</v>
      </c>
      <c r="V1172">
        <v>2</v>
      </c>
      <c r="W1172">
        <v>3</v>
      </c>
      <c r="X1172">
        <v>4</v>
      </c>
      <c r="Y1172">
        <v>2019</v>
      </c>
      <c r="Z1172">
        <v>2</v>
      </c>
      <c r="AA1172">
        <v>13</v>
      </c>
      <c r="AD1172" t="s">
        <v>71</v>
      </c>
      <c r="AE1172">
        <v>2</v>
      </c>
      <c r="AF1172">
        <v>2</v>
      </c>
      <c r="AG1172">
        <v>2</v>
      </c>
      <c r="AH1172">
        <v>2</v>
      </c>
      <c r="AN1172">
        <v>1</v>
      </c>
      <c r="AO1172">
        <v>3</v>
      </c>
      <c r="AP1172">
        <v>1</v>
      </c>
      <c r="AT1172">
        <v>1</v>
      </c>
      <c r="AU1172">
        <v>1</v>
      </c>
      <c r="BA1172">
        <v>1</v>
      </c>
      <c r="BE1172" t="s">
        <v>66</v>
      </c>
      <c r="BF1172">
        <f>VLOOKUP($C1172,'TIPI Scoring'!$C$1:$AB$1213,22,FALSE)</f>
        <v>3</v>
      </c>
      <c r="BG1172">
        <f>VLOOKUP($C1172,'TIPI Scoring'!$C$1:$AB$1213,23,FALSE)</f>
        <v>4.5</v>
      </c>
      <c r="BH1172">
        <f>VLOOKUP($C1172,'TIPI Scoring'!$C$1:$AB$1213,24,FALSE)</f>
        <v>6</v>
      </c>
      <c r="BI1172">
        <f>VLOOKUP($C1172,'TIPI Scoring'!$C$1:$AB$1213,25,FALSE)</f>
        <v>3</v>
      </c>
      <c r="BJ1172">
        <f>VLOOKUP($C1172,'TIPI Scoring'!$C$1:$AB$1213,26,FALSE)</f>
        <v>4</v>
      </c>
      <c r="BK1172" t="s">
        <v>1651</v>
      </c>
      <c r="BL1172" t="s">
        <v>1651</v>
      </c>
      <c r="BM1172" t="s">
        <v>1650</v>
      </c>
      <c r="BN1172" t="s">
        <v>1649</v>
      </c>
      <c r="BO1172" t="s">
        <v>1649</v>
      </c>
      <c r="BP1172">
        <v>5</v>
      </c>
    </row>
    <row r="1173" spans="1:68" x14ac:dyDescent="0.2">
      <c r="A1173">
        <v>1172</v>
      </c>
      <c r="B1173" s="2">
        <v>44102.774212962962</v>
      </c>
      <c r="C1173" t="s">
        <v>1450</v>
      </c>
      <c r="D1173">
        <v>44</v>
      </c>
      <c r="E1173">
        <v>15</v>
      </c>
      <c r="F1173">
        <v>1</v>
      </c>
      <c r="G1173">
        <v>1</v>
      </c>
      <c r="H1173">
        <v>2</v>
      </c>
      <c r="I1173">
        <v>2</v>
      </c>
      <c r="J1173">
        <v>1</v>
      </c>
      <c r="L1173">
        <v>2</v>
      </c>
      <c r="M1173">
        <v>7</v>
      </c>
      <c r="N1173">
        <v>2</v>
      </c>
      <c r="O1173">
        <v>6</v>
      </c>
      <c r="P1173">
        <v>2</v>
      </c>
      <c r="Q1173">
        <v>7</v>
      </c>
      <c r="R1173">
        <v>4</v>
      </c>
      <c r="S1173">
        <v>7</v>
      </c>
      <c r="T1173">
        <v>5</v>
      </c>
      <c r="U1173">
        <v>7</v>
      </c>
      <c r="V1173">
        <v>1</v>
      </c>
      <c r="W1173">
        <v>7</v>
      </c>
      <c r="X1173">
        <v>1</v>
      </c>
      <c r="Y1173">
        <v>2020</v>
      </c>
      <c r="Z1173">
        <v>3</v>
      </c>
      <c r="AA1173">
        <v>9</v>
      </c>
      <c r="AE1173">
        <v>3</v>
      </c>
      <c r="AF1173">
        <v>3</v>
      </c>
      <c r="AG1173">
        <v>2</v>
      </c>
      <c r="AH1173">
        <v>2</v>
      </c>
      <c r="AI1173">
        <v>1</v>
      </c>
      <c r="AJ1173">
        <v>1</v>
      </c>
      <c r="AK1173">
        <v>1</v>
      </c>
      <c r="AL1173">
        <v>1</v>
      </c>
      <c r="AM1173">
        <v>1</v>
      </c>
      <c r="AO1173">
        <v>2</v>
      </c>
      <c r="AP1173">
        <v>1</v>
      </c>
      <c r="AT1173">
        <v>1</v>
      </c>
      <c r="AX1173">
        <v>1</v>
      </c>
      <c r="AZ1173">
        <v>1</v>
      </c>
      <c r="BA1173">
        <v>1</v>
      </c>
      <c r="BC1173">
        <v>1</v>
      </c>
      <c r="BE1173" t="s">
        <v>63</v>
      </c>
      <c r="BF1173">
        <f>VLOOKUP($C1173,'TIPI Scoring'!$C$1:$AB$1213,22,FALSE)</f>
        <v>4.5</v>
      </c>
      <c r="BG1173">
        <f>VLOOKUP($C1173,'TIPI Scoring'!$C$1:$AB$1213,23,FALSE)</f>
        <v>6.5</v>
      </c>
      <c r="BH1173">
        <f>VLOOKUP($C1173,'TIPI Scoring'!$C$1:$AB$1213,24,FALSE)</f>
        <v>7</v>
      </c>
      <c r="BI1173">
        <f>VLOOKUP($C1173,'TIPI Scoring'!$C$1:$AB$1213,25,FALSE)</f>
        <v>5.5</v>
      </c>
      <c r="BJ1173">
        <f>VLOOKUP($C1173,'TIPI Scoring'!$C$1:$AB$1213,26,FALSE)</f>
        <v>7</v>
      </c>
      <c r="BK1173" t="s">
        <v>1650</v>
      </c>
      <c r="BL1173" t="s">
        <v>1648</v>
      </c>
      <c r="BM1173" t="s">
        <v>1648</v>
      </c>
      <c r="BN1173" t="s">
        <v>1650</v>
      </c>
      <c r="BO1173" t="s">
        <v>1648</v>
      </c>
      <c r="BP1173">
        <v>8</v>
      </c>
    </row>
    <row r="1174" spans="1:68" x14ac:dyDescent="0.2">
      <c r="A1174">
        <v>1173</v>
      </c>
      <c r="B1174" s="2">
        <v>44102.774571759262</v>
      </c>
      <c r="C1174" t="s">
        <v>1451</v>
      </c>
      <c r="D1174">
        <v>30</v>
      </c>
      <c r="E1174">
        <v>16</v>
      </c>
      <c r="F1174">
        <v>1</v>
      </c>
      <c r="G1174">
        <v>1</v>
      </c>
      <c r="H1174">
        <v>3</v>
      </c>
      <c r="I1174">
        <v>2</v>
      </c>
      <c r="J1174">
        <v>1</v>
      </c>
      <c r="L1174">
        <v>1</v>
      </c>
      <c r="M1174">
        <v>5</v>
      </c>
      <c r="N1174">
        <v>2</v>
      </c>
      <c r="O1174">
        <v>3</v>
      </c>
      <c r="P1174">
        <v>5</v>
      </c>
      <c r="Q1174">
        <v>7</v>
      </c>
      <c r="R1174">
        <v>2</v>
      </c>
      <c r="S1174">
        <v>5</v>
      </c>
      <c r="T1174">
        <v>3</v>
      </c>
      <c r="U1174">
        <v>5</v>
      </c>
      <c r="V1174">
        <v>1</v>
      </c>
      <c r="W1174">
        <v>7</v>
      </c>
      <c r="X1174">
        <v>1</v>
      </c>
      <c r="Y1174">
        <v>2015</v>
      </c>
      <c r="Z1174">
        <v>1</v>
      </c>
      <c r="AA1174">
        <v>9</v>
      </c>
      <c r="AE1174">
        <v>3</v>
      </c>
      <c r="AF1174">
        <v>3</v>
      </c>
      <c r="AG1174">
        <v>2</v>
      </c>
      <c r="AH1174">
        <v>3</v>
      </c>
      <c r="AI1174">
        <v>1</v>
      </c>
      <c r="AJ1174">
        <v>1</v>
      </c>
      <c r="AL1174">
        <v>1</v>
      </c>
      <c r="AO1174">
        <v>1</v>
      </c>
      <c r="AP1174">
        <v>1</v>
      </c>
      <c r="AT1174">
        <v>1</v>
      </c>
      <c r="AV1174">
        <v>1</v>
      </c>
      <c r="BA1174">
        <v>1</v>
      </c>
      <c r="BC1174">
        <v>1</v>
      </c>
      <c r="BE1174" t="s">
        <v>63</v>
      </c>
      <c r="BF1174">
        <f>VLOOKUP($C1174,'TIPI Scoring'!$C$1:$AB$1213,22,FALSE)</f>
        <v>4</v>
      </c>
      <c r="BG1174">
        <f>VLOOKUP($C1174,'TIPI Scoring'!$C$1:$AB$1213,23,FALSE)</f>
        <v>4</v>
      </c>
      <c r="BH1174">
        <f>VLOOKUP($C1174,'TIPI Scoring'!$C$1:$AB$1213,24,FALSE)</f>
        <v>7</v>
      </c>
      <c r="BI1174">
        <f>VLOOKUP($C1174,'TIPI Scoring'!$C$1:$AB$1213,25,FALSE)</f>
        <v>6.5</v>
      </c>
      <c r="BJ1174">
        <f>VLOOKUP($C1174,'TIPI Scoring'!$C$1:$AB$1213,26,FALSE)</f>
        <v>6</v>
      </c>
      <c r="BK1174" t="s">
        <v>1651</v>
      </c>
      <c r="BL1174" t="s">
        <v>1649</v>
      </c>
      <c r="BM1174" t="s">
        <v>1648</v>
      </c>
      <c r="BN1174" t="s">
        <v>1648</v>
      </c>
      <c r="BO1174" t="s">
        <v>1650</v>
      </c>
      <c r="BP1174">
        <v>3</v>
      </c>
    </row>
    <row r="1175" spans="1:68" x14ac:dyDescent="0.2">
      <c r="A1175">
        <v>1174</v>
      </c>
      <c r="B1175" s="2">
        <v>44102.774976851855</v>
      </c>
      <c r="C1175" t="s">
        <v>1452</v>
      </c>
      <c r="D1175">
        <v>29</v>
      </c>
      <c r="E1175">
        <v>3</v>
      </c>
      <c r="F1175">
        <v>1</v>
      </c>
      <c r="G1175">
        <v>1</v>
      </c>
      <c r="H1175">
        <v>2</v>
      </c>
      <c r="I1175">
        <v>0</v>
      </c>
      <c r="J1175">
        <v>1</v>
      </c>
      <c r="L1175">
        <v>1</v>
      </c>
      <c r="M1175">
        <v>2</v>
      </c>
      <c r="N1175">
        <v>1</v>
      </c>
      <c r="O1175">
        <v>6</v>
      </c>
      <c r="P1175">
        <v>5</v>
      </c>
      <c r="Q1175">
        <v>5</v>
      </c>
      <c r="R1175">
        <v>2</v>
      </c>
      <c r="S1175">
        <v>6</v>
      </c>
      <c r="T1175">
        <v>3</v>
      </c>
      <c r="U1175">
        <v>6</v>
      </c>
      <c r="V1175">
        <v>2</v>
      </c>
      <c r="W1175">
        <v>5</v>
      </c>
      <c r="X1175">
        <v>2</v>
      </c>
      <c r="Y1175">
        <v>2018</v>
      </c>
      <c r="Z1175">
        <v>1</v>
      </c>
      <c r="AA1175">
        <v>11</v>
      </c>
      <c r="AB1175" t="s">
        <v>1453</v>
      </c>
      <c r="AE1175">
        <v>2</v>
      </c>
      <c r="AF1175">
        <v>2</v>
      </c>
      <c r="AG1175">
        <v>2</v>
      </c>
      <c r="AH1175">
        <v>2</v>
      </c>
      <c r="AI1175">
        <v>1</v>
      </c>
      <c r="AK1175">
        <v>1</v>
      </c>
      <c r="AO1175">
        <v>1</v>
      </c>
      <c r="AP1175">
        <v>1</v>
      </c>
      <c r="AT1175">
        <v>1</v>
      </c>
      <c r="AV1175">
        <v>1</v>
      </c>
      <c r="BA1175">
        <v>1</v>
      </c>
      <c r="BC1175">
        <v>1</v>
      </c>
      <c r="BE1175" t="s">
        <v>66</v>
      </c>
      <c r="BF1175">
        <f>VLOOKUP($C1175,'TIPI Scoring'!$C$1:$AB$1213,22,FALSE)</f>
        <v>5.5</v>
      </c>
      <c r="BG1175">
        <f>VLOOKUP($C1175,'TIPI Scoring'!$C$1:$AB$1213,23,FALSE)</f>
        <v>4.5</v>
      </c>
      <c r="BH1175">
        <f>VLOOKUP($C1175,'TIPI Scoring'!$C$1:$AB$1213,24,FALSE)</f>
        <v>5.5</v>
      </c>
      <c r="BI1175">
        <f>VLOOKUP($C1175,'TIPI Scoring'!$C$1:$AB$1213,25,FALSE)</f>
        <v>5.5</v>
      </c>
      <c r="BJ1175">
        <f>VLOOKUP($C1175,'TIPI Scoring'!$C$1:$AB$1213,26,FALSE)</f>
        <v>6</v>
      </c>
      <c r="BK1175" t="s">
        <v>1650</v>
      </c>
      <c r="BL1175" t="s">
        <v>1651</v>
      </c>
      <c r="BM1175" t="s">
        <v>1650</v>
      </c>
      <c r="BN1175" t="s">
        <v>1650</v>
      </c>
      <c r="BO1175" t="s">
        <v>1650</v>
      </c>
      <c r="BP1175">
        <v>4</v>
      </c>
    </row>
    <row r="1176" spans="1:68" x14ac:dyDescent="0.2">
      <c r="A1176">
        <v>1175</v>
      </c>
      <c r="B1176" s="2">
        <v>44102.775185185186</v>
      </c>
      <c r="C1176" t="s">
        <v>1454</v>
      </c>
      <c r="D1176">
        <v>29</v>
      </c>
      <c r="E1176">
        <v>44</v>
      </c>
      <c r="F1176">
        <v>1</v>
      </c>
      <c r="G1176">
        <v>1</v>
      </c>
      <c r="H1176">
        <v>1</v>
      </c>
      <c r="I1176">
        <v>0</v>
      </c>
      <c r="J1176">
        <v>1</v>
      </c>
      <c r="L1176">
        <v>1</v>
      </c>
      <c r="M1176">
        <v>7</v>
      </c>
      <c r="N1176">
        <v>2</v>
      </c>
      <c r="O1176">
        <v>5</v>
      </c>
      <c r="P1176">
        <v>2</v>
      </c>
      <c r="Q1176">
        <v>7</v>
      </c>
      <c r="R1176">
        <v>2</v>
      </c>
      <c r="S1176">
        <v>6</v>
      </c>
      <c r="T1176">
        <v>5</v>
      </c>
      <c r="U1176">
        <v>6</v>
      </c>
      <c r="V1176">
        <v>3</v>
      </c>
      <c r="W1176">
        <v>7</v>
      </c>
      <c r="X1176">
        <v>4</v>
      </c>
      <c r="Y1176">
        <v>2013</v>
      </c>
      <c r="Z1176">
        <v>1</v>
      </c>
      <c r="AA1176">
        <v>13</v>
      </c>
      <c r="AD1176" t="s">
        <v>1455</v>
      </c>
      <c r="AE1176">
        <v>1</v>
      </c>
      <c r="AF1176">
        <v>3</v>
      </c>
      <c r="AG1176">
        <v>3</v>
      </c>
      <c r="AH1176">
        <v>1</v>
      </c>
      <c r="AI1176">
        <v>1</v>
      </c>
      <c r="AJ1176">
        <v>1</v>
      </c>
      <c r="AM1176">
        <v>1</v>
      </c>
      <c r="AO1176">
        <v>5</v>
      </c>
      <c r="AP1176">
        <v>1</v>
      </c>
      <c r="AT1176">
        <v>1</v>
      </c>
      <c r="AU1176">
        <v>1</v>
      </c>
      <c r="AZ1176">
        <v>1</v>
      </c>
      <c r="BA1176">
        <v>1</v>
      </c>
      <c r="BC1176">
        <v>1</v>
      </c>
      <c r="BE1176" t="s">
        <v>66</v>
      </c>
      <c r="BF1176">
        <f>VLOOKUP($C1176,'TIPI Scoring'!$C$1:$AB$1213,22,FALSE)</f>
        <v>4</v>
      </c>
      <c r="BG1176">
        <f>VLOOKUP($C1176,'TIPI Scoring'!$C$1:$AB$1213,23,FALSE)</f>
        <v>6</v>
      </c>
      <c r="BH1176">
        <f>VLOOKUP($C1176,'TIPI Scoring'!$C$1:$AB$1213,24,FALSE)</f>
        <v>6</v>
      </c>
      <c r="BI1176">
        <f>VLOOKUP($C1176,'TIPI Scoring'!$C$1:$AB$1213,25,FALSE)</f>
        <v>6.5</v>
      </c>
      <c r="BJ1176">
        <f>VLOOKUP($C1176,'TIPI Scoring'!$C$1:$AB$1213,26,FALSE)</f>
        <v>5</v>
      </c>
      <c r="BK1176" t="s">
        <v>1651</v>
      </c>
      <c r="BL1176" t="s">
        <v>1650</v>
      </c>
      <c r="BM1176" t="s">
        <v>1650</v>
      </c>
      <c r="BN1176" t="s">
        <v>1648</v>
      </c>
      <c r="BO1176" t="s">
        <v>1651</v>
      </c>
      <c r="BP1176">
        <v>2</v>
      </c>
    </row>
    <row r="1177" spans="1:68" x14ac:dyDescent="0.2">
      <c r="A1177">
        <v>1176</v>
      </c>
      <c r="B1177" s="2">
        <v>44102.775497685187</v>
      </c>
      <c r="C1177" t="s">
        <v>1456</v>
      </c>
      <c r="D1177">
        <v>30</v>
      </c>
      <c r="E1177">
        <v>50</v>
      </c>
      <c r="F1177">
        <v>1</v>
      </c>
      <c r="G1177">
        <v>1</v>
      </c>
      <c r="H1177">
        <v>2</v>
      </c>
      <c r="I1177">
        <v>0</v>
      </c>
      <c r="J1177">
        <v>2</v>
      </c>
      <c r="L1177">
        <v>1</v>
      </c>
      <c r="M1177">
        <v>10</v>
      </c>
      <c r="N1177">
        <v>2</v>
      </c>
      <c r="O1177">
        <v>5</v>
      </c>
      <c r="P1177">
        <v>5</v>
      </c>
      <c r="Q1177">
        <v>7</v>
      </c>
      <c r="R1177">
        <v>7</v>
      </c>
      <c r="S1177">
        <v>5</v>
      </c>
      <c r="T1177">
        <v>1</v>
      </c>
      <c r="U1177">
        <v>4</v>
      </c>
      <c r="V1177">
        <v>3</v>
      </c>
      <c r="W1177">
        <v>5</v>
      </c>
      <c r="X1177">
        <v>5</v>
      </c>
      <c r="Y1177">
        <v>2017</v>
      </c>
      <c r="Z1177">
        <v>1</v>
      </c>
      <c r="AA1177">
        <v>3</v>
      </c>
      <c r="AE1177">
        <v>2</v>
      </c>
      <c r="AF1177">
        <v>3</v>
      </c>
      <c r="AG1177">
        <v>3</v>
      </c>
      <c r="AH1177">
        <v>3</v>
      </c>
      <c r="AI1177">
        <v>1</v>
      </c>
      <c r="AO1177">
        <v>3</v>
      </c>
      <c r="AP1177">
        <v>1</v>
      </c>
      <c r="AW1177">
        <v>1</v>
      </c>
      <c r="AZ1177">
        <v>1</v>
      </c>
      <c r="BB1177">
        <v>1</v>
      </c>
      <c r="BE1177" t="s">
        <v>63</v>
      </c>
      <c r="BF1177">
        <f>VLOOKUP($C1177,'TIPI Scoring'!$C$1:$AB$1213,22,FALSE)</f>
        <v>6</v>
      </c>
      <c r="BG1177">
        <f>VLOOKUP($C1177,'TIPI Scoring'!$C$1:$AB$1213,23,FALSE)</f>
        <v>3.5</v>
      </c>
      <c r="BH1177">
        <f>VLOOKUP($C1177,'TIPI Scoring'!$C$1:$AB$1213,24,FALSE)</f>
        <v>6</v>
      </c>
      <c r="BI1177">
        <f>VLOOKUP($C1177,'TIPI Scoring'!$C$1:$AB$1213,25,FALSE)</f>
        <v>3</v>
      </c>
      <c r="BJ1177">
        <f>VLOOKUP($C1177,'TIPI Scoring'!$C$1:$AB$1213,26,FALSE)</f>
        <v>4</v>
      </c>
      <c r="BK1177" t="s">
        <v>1648</v>
      </c>
      <c r="BL1177" t="s">
        <v>1649</v>
      </c>
      <c r="BM1177" t="s">
        <v>1650</v>
      </c>
      <c r="BN1177" t="s">
        <v>1649</v>
      </c>
      <c r="BO1177" t="s">
        <v>1649</v>
      </c>
      <c r="BP1177">
        <v>7</v>
      </c>
    </row>
    <row r="1178" spans="1:68" x14ac:dyDescent="0.2">
      <c r="A1178">
        <v>1177</v>
      </c>
      <c r="B1178" s="2">
        <v>44102.775868055556</v>
      </c>
      <c r="C1178" t="s">
        <v>1457</v>
      </c>
      <c r="D1178">
        <v>38</v>
      </c>
      <c r="E1178">
        <v>5</v>
      </c>
      <c r="F1178">
        <v>2</v>
      </c>
      <c r="G1178">
        <v>1</v>
      </c>
      <c r="H1178">
        <v>3</v>
      </c>
      <c r="I1178">
        <v>0</v>
      </c>
      <c r="J1178">
        <v>1</v>
      </c>
      <c r="L1178">
        <v>2</v>
      </c>
      <c r="M1178">
        <v>4</v>
      </c>
      <c r="N1178">
        <v>2</v>
      </c>
      <c r="O1178">
        <v>5</v>
      </c>
      <c r="P1178">
        <v>5</v>
      </c>
      <c r="Q1178">
        <v>5</v>
      </c>
      <c r="R1178">
        <v>5</v>
      </c>
      <c r="S1178">
        <v>5</v>
      </c>
      <c r="T1178">
        <v>5</v>
      </c>
      <c r="U1178">
        <v>5</v>
      </c>
      <c r="V1178">
        <v>5</v>
      </c>
      <c r="W1178">
        <v>5</v>
      </c>
      <c r="X1178">
        <v>5</v>
      </c>
      <c r="Y1178">
        <v>2016</v>
      </c>
      <c r="Z1178">
        <v>2</v>
      </c>
      <c r="AA1178">
        <v>1</v>
      </c>
      <c r="AE1178">
        <v>2</v>
      </c>
      <c r="AF1178">
        <v>1</v>
      </c>
      <c r="AG1178">
        <v>2</v>
      </c>
      <c r="AH1178">
        <v>3</v>
      </c>
      <c r="AI1178">
        <v>1</v>
      </c>
      <c r="AJ1178">
        <v>1</v>
      </c>
      <c r="AO1178">
        <v>3</v>
      </c>
      <c r="AP1178">
        <v>1</v>
      </c>
      <c r="AT1178">
        <v>1</v>
      </c>
      <c r="AU1178">
        <v>1</v>
      </c>
      <c r="AZ1178">
        <v>1</v>
      </c>
      <c r="BE1178" t="s">
        <v>66</v>
      </c>
      <c r="BF1178">
        <f>VLOOKUP($C1178,'TIPI Scoring'!$C$1:$AB$1213,22,FALSE)</f>
        <v>4</v>
      </c>
      <c r="BG1178">
        <f>VLOOKUP($C1178,'TIPI Scoring'!$C$1:$AB$1213,23,FALSE)</f>
        <v>4</v>
      </c>
      <c r="BH1178">
        <f>VLOOKUP($C1178,'TIPI Scoring'!$C$1:$AB$1213,24,FALSE)</f>
        <v>4</v>
      </c>
      <c r="BI1178">
        <f>VLOOKUP($C1178,'TIPI Scoring'!$C$1:$AB$1213,25,FALSE)</f>
        <v>4</v>
      </c>
      <c r="BJ1178">
        <f>VLOOKUP($C1178,'TIPI Scoring'!$C$1:$AB$1213,26,FALSE)</f>
        <v>4</v>
      </c>
      <c r="BK1178" t="s">
        <v>1651</v>
      </c>
      <c r="BL1178" t="s">
        <v>1649</v>
      </c>
      <c r="BM1178" t="s">
        <v>1649</v>
      </c>
      <c r="BN1178" t="s">
        <v>1651</v>
      </c>
      <c r="BO1178" t="s">
        <v>1649</v>
      </c>
      <c r="BP1178">
        <v>1</v>
      </c>
    </row>
    <row r="1179" spans="1:68" x14ac:dyDescent="0.2">
      <c r="A1179">
        <v>1178</v>
      </c>
      <c r="B1179" s="2">
        <v>44102.775972222225</v>
      </c>
      <c r="C1179" t="s">
        <v>1458</v>
      </c>
      <c r="D1179">
        <v>49</v>
      </c>
      <c r="E1179">
        <v>13</v>
      </c>
      <c r="F1179">
        <v>1</v>
      </c>
      <c r="G1179">
        <v>1</v>
      </c>
      <c r="H1179">
        <v>1</v>
      </c>
      <c r="I1179">
        <v>1</v>
      </c>
      <c r="J1179">
        <v>1</v>
      </c>
      <c r="L1179">
        <v>1</v>
      </c>
      <c r="M1179">
        <v>3</v>
      </c>
      <c r="N1179">
        <v>2</v>
      </c>
      <c r="O1179">
        <v>3</v>
      </c>
      <c r="P1179">
        <v>3</v>
      </c>
      <c r="Q1179">
        <v>5</v>
      </c>
      <c r="R1179">
        <v>5</v>
      </c>
      <c r="S1179">
        <v>5</v>
      </c>
      <c r="T1179">
        <v>5</v>
      </c>
      <c r="U1179">
        <v>5</v>
      </c>
      <c r="V1179">
        <v>3</v>
      </c>
      <c r="W1179">
        <v>5</v>
      </c>
      <c r="X1179">
        <v>3</v>
      </c>
      <c r="Y1179">
        <v>2018</v>
      </c>
      <c r="Z1179">
        <v>1</v>
      </c>
      <c r="AA1179">
        <v>1</v>
      </c>
      <c r="AE1179">
        <v>2</v>
      </c>
      <c r="AF1179">
        <v>2</v>
      </c>
      <c r="AG1179">
        <v>1</v>
      </c>
      <c r="AH1179">
        <v>2</v>
      </c>
      <c r="AJ1179">
        <v>1</v>
      </c>
      <c r="AL1179">
        <v>1</v>
      </c>
      <c r="AO1179">
        <v>1</v>
      </c>
      <c r="AR1179">
        <v>1</v>
      </c>
      <c r="AT1179">
        <v>1</v>
      </c>
      <c r="AV1179">
        <v>1</v>
      </c>
      <c r="BA1179">
        <v>1</v>
      </c>
      <c r="BE1179" t="s">
        <v>63</v>
      </c>
      <c r="BF1179">
        <f>VLOOKUP($C1179,'TIPI Scoring'!$C$1:$AB$1213,22,FALSE)</f>
        <v>3</v>
      </c>
      <c r="BG1179">
        <f>VLOOKUP($C1179,'TIPI Scoring'!$C$1:$AB$1213,23,FALSE)</f>
        <v>5</v>
      </c>
      <c r="BH1179">
        <f>VLOOKUP($C1179,'TIPI Scoring'!$C$1:$AB$1213,24,FALSE)</f>
        <v>5</v>
      </c>
      <c r="BI1179">
        <f>VLOOKUP($C1179,'TIPI Scoring'!$C$1:$AB$1213,25,FALSE)</f>
        <v>4</v>
      </c>
      <c r="BJ1179">
        <f>VLOOKUP($C1179,'TIPI Scoring'!$C$1:$AB$1213,26,FALSE)</f>
        <v>5</v>
      </c>
      <c r="BK1179" t="s">
        <v>1651</v>
      </c>
      <c r="BL1179" t="s">
        <v>1651</v>
      </c>
      <c r="BM1179" t="s">
        <v>1651</v>
      </c>
      <c r="BN1179" t="s">
        <v>1651</v>
      </c>
      <c r="BO1179" t="s">
        <v>1651</v>
      </c>
      <c r="BP1179">
        <v>5</v>
      </c>
    </row>
    <row r="1180" spans="1:68" x14ac:dyDescent="0.2">
      <c r="A1180">
        <v>1179</v>
      </c>
      <c r="B1180" s="2">
        <v>44102.776354166665</v>
      </c>
      <c r="C1180" t="s">
        <v>1459</v>
      </c>
      <c r="D1180">
        <v>55</v>
      </c>
      <c r="E1180">
        <v>35</v>
      </c>
      <c r="F1180">
        <v>2</v>
      </c>
      <c r="G1180">
        <v>1</v>
      </c>
      <c r="H1180">
        <v>2</v>
      </c>
      <c r="I1180">
        <v>0</v>
      </c>
      <c r="J1180">
        <v>1</v>
      </c>
      <c r="L1180">
        <v>1</v>
      </c>
      <c r="M1180">
        <v>17</v>
      </c>
      <c r="N1180">
        <v>2</v>
      </c>
      <c r="O1180">
        <v>3</v>
      </c>
      <c r="P1180">
        <v>5</v>
      </c>
      <c r="Q1180">
        <v>5</v>
      </c>
      <c r="R1180">
        <v>5</v>
      </c>
      <c r="S1180">
        <v>6</v>
      </c>
      <c r="T1180">
        <v>7</v>
      </c>
      <c r="U1180">
        <v>4</v>
      </c>
      <c r="V1180">
        <v>3</v>
      </c>
      <c r="W1180">
        <v>6</v>
      </c>
      <c r="X1180">
        <v>5</v>
      </c>
      <c r="Y1180">
        <v>2003</v>
      </c>
      <c r="Z1180">
        <v>1</v>
      </c>
      <c r="AA1180">
        <v>3</v>
      </c>
      <c r="AE1180">
        <v>2</v>
      </c>
      <c r="AF1180">
        <v>2</v>
      </c>
      <c r="AG1180">
        <v>2</v>
      </c>
      <c r="AH1180">
        <v>2</v>
      </c>
      <c r="AJ1180">
        <v>1</v>
      </c>
      <c r="AO1180">
        <v>2</v>
      </c>
      <c r="AR1180">
        <v>1</v>
      </c>
      <c r="AT1180">
        <v>1</v>
      </c>
      <c r="AX1180">
        <v>1</v>
      </c>
      <c r="BD1180">
        <v>1</v>
      </c>
      <c r="BE1180" t="s">
        <v>63</v>
      </c>
      <c r="BF1180">
        <f>VLOOKUP($C1180,'TIPI Scoring'!$C$1:$AB$1213,22,FALSE)</f>
        <v>2</v>
      </c>
      <c r="BG1180">
        <f>VLOOKUP($C1180,'TIPI Scoring'!$C$1:$AB$1213,23,FALSE)</f>
        <v>3.5</v>
      </c>
      <c r="BH1180">
        <f>VLOOKUP($C1180,'TIPI Scoring'!$C$1:$AB$1213,24,FALSE)</f>
        <v>5</v>
      </c>
      <c r="BI1180">
        <f>VLOOKUP($C1180,'TIPI Scoring'!$C$1:$AB$1213,25,FALSE)</f>
        <v>4.5</v>
      </c>
      <c r="BJ1180">
        <f>VLOOKUP($C1180,'TIPI Scoring'!$C$1:$AB$1213,26,FALSE)</f>
        <v>4.5</v>
      </c>
      <c r="BK1180" t="s">
        <v>1649</v>
      </c>
      <c r="BL1180" t="s">
        <v>1649</v>
      </c>
      <c r="BM1180" t="s">
        <v>1651</v>
      </c>
      <c r="BN1180" t="s">
        <v>1651</v>
      </c>
      <c r="BO1180" t="s">
        <v>1651</v>
      </c>
      <c r="BP1180">
        <v>5</v>
      </c>
    </row>
    <row r="1181" spans="1:68" x14ac:dyDescent="0.2">
      <c r="A1181">
        <v>1180</v>
      </c>
      <c r="B1181" s="2">
        <v>44102.77652777778</v>
      </c>
      <c r="C1181" t="s">
        <v>1460</v>
      </c>
      <c r="D1181">
        <v>62</v>
      </c>
      <c r="E1181">
        <v>22</v>
      </c>
      <c r="F1181">
        <v>1</v>
      </c>
      <c r="G1181">
        <v>1</v>
      </c>
      <c r="H1181">
        <v>2</v>
      </c>
      <c r="I1181">
        <v>1</v>
      </c>
      <c r="J1181">
        <v>1</v>
      </c>
      <c r="L1181">
        <v>2</v>
      </c>
      <c r="M1181">
        <v>8</v>
      </c>
      <c r="N1181">
        <v>2</v>
      </c>
      <c r="O1181">
        <v>2</v>
      </c>
      <c r="P1181">
        <v>3</v>
      </c>
      <c r="Q1181">
        <v>6</v>
      </c>
      <c r="R1181">
        <v>3</v>
      </c>
      <c r="S1181">
        <v>6</v>
      </c>
      <c r="T1181">
        <v>6</v>
      </c>
      <c r="U1181">
        <v>5</v>
      </c>
      <c r="V1181">
        <v>2</v>
      </c>
      <c r="W1181">
        <v>5</v>
      </c>
      <c r="X1181">
        <v>5</v>
      </c>
      <c r="Y1181">
        <v>2012</v>
      </c>
      <c r="Z1181">
        <v>2</v>
      </c>
      <c r="AA1181">
        <v>3</v>
      </c>
      <c r="AE1181">
        <v>2</v>
      </c>
      <c r="AF1181">
        <v>2</v>
      </c>
      <c r="AG1181">
        <v>2</v>
      </c>
      <c r="AH1181">
        <v>2</v>
      </c>
      <c r="AN1181">
        <v>1</v>
      </c>
      <c r="AO1181">
        <v>2</v>
      </c>
      <c r="AT1181">
        <v>1</v>
      </c>
      <c r="AV1181">
        <v>1</v>
      </c>
      <c r="AX1181">
        <v>1</v>
      </c>
      <c r="BC1181">
        <v>1</v>
      </c>
      <c r="BE1181" t="s">
        <v>63</v>
      </c>
      <c r="BF1181">
        <f>VLOOKUP($C1181,'TIPI Scoring'!$C$1:$AB$1213,22,FALSE)</f>
        <v>2</v>
      </c>
      <c r="BG1181">
        <f>VLOOKUP($C1181,'TIPI Scoring'!$C$1:$AB$1213,23,FALSE)</f>
        <v>5</v>
      </c>
      <c r="BH1181">
        <f>VLOOKUP($C1181,'TIPI Scoring'!$C$1:$AB$1213,24,FALSE)</f>
        <v>6</v>
      </c>
      <c r="BI1181">
        <f>VLOOKUP($C1181,'TIPI Scoring'!$C$1:$AB$1213,25,FALSE)</f>
        <v>5</v>
      </c>
      <c r="BJ1181">
        <f>VLOOKUP($C1181,'TIPI Scoring'!$C$1:$AB$1213,26,FALSE)</f>
        <v>4.5</v>
      </c>
      <c r="BK1181" t="s">
        <v>1649</v>
      </c>
      <c r="BL1181" t="s">
        <v>1651</v>
      </c>
      <c r="BM1181" t="s">
        <v>1650</v>
      </c>
      <c r="BN1181" t="s">
        <v>1650</v>
      </c>
      <c r="BO1181" t="s">
        <v>1651</v>
      </c>
      <c r="BP1181">
        <v>5</v>
      </c>
    </row>
    <row r="1182" spans="1:68" x14ac:dyDescent="0.2">
      <c r="A1182">
        <v>1181</v>
      </c>
      <c r="B1182" s="2">
        <v>44102.776574074072</v>
      </c>
      <c r="C1182" t="s">
        <v>1461</v>
      </c>
      <c r="D1182">
        <v>39</v>
      </c>
      <c r="E1182">
        <v>15</v>
      </c>
      <c r="F1182">
        <v>1</v>
      </c>
      <c r="G1182">
        <v>1</v>
      </c>
      <c r="H1182">
        <v>2</v>
      </c>
      <c r="I1182">
        <v>2</v>
      </c>
      <c r="J1182">
        <v>1</v>
      </c>
      <c r="L1182">
        <v>1</v>
      </c>
      <c r="M1182">
        <v>16</v>
      </c>
      <c r="N1182">
        <v>2</v>
      </c>
      <c r="O1182">
        <v>4</v>
      </c>
      <c r="P1182">
        <v>3</v>
      </c>
      <c r="Q1182">
        <v>5</v>
      </c>
      <c r="R1182">
        <v>5</v>
      </c>
      <c r="S1182">
        <v>5</v>
      </c>
      <c r="T1182">
        <v>5</v>
      </c>
      <c r="U1182">
        <v>5</v>
      </c>
      <c r="V1182">
        <v>3</v>
      </c>
      <c r="W1182">
        <v>5</v>
      </c>
      <c r="X1182">
        <v>5</v>
      </c>
      <c r="Y1182">
        <v>2019</v>
      </c>
      <c r="Z1182">
        <v>4</v>
      </c>
      <c r="AA1182">
        <v>12</v>
      </c>
      <c r="AC1182" t="s">
        <v>1462</v>
      </c>
      <c r="AE1182">
        <v>2</v>
      </c>
      <c r="AF1182">
        <v>2</v>
      </c>
      <c r="AG1182">
        <v>2</v>
      </c>
      <c r="AH1182">
        <v>2</v>
      </c>
      <c r="AM1182">
        <v>1</v>
      </c>
      <c r="AO1182">
        <v>4</v>
      </c>
      <c r="AV1182">
        <v>1</v>
      </c>
      <c r="AW1182">
        <v>1</v>
      </c>
      <c r="AX1182">
        <v>1</v>
      </c>
      <c r="BD1182">
        <v>1</v>
      </c>
      <c r="BE1182" t="s">
        <v>63</v>
      </c>
      <c r="BF1182">
        <f>VLOOKUP($C1182,'TIPI Scoring'!$C$1:$AB$1213,22,FALSE)</f>
        <v>3.5</v>
      </c>
      <c r="BG1182">
        <f>VLOOKUP($C1182,'TIPI Scoring'!$C$1:$AB$1213,23,FALSE)</f>
        <v>5</v>
      </c>
      <c r="BH1182">
        <f>VLOOKUP($C1182,'TIPI Scoring'!$C$1:$AB$1213,24,FALSE)</f>
        <v>5</v>
      </c>
      <c r="BI1182">
        <f>VLOOKUP($C1182,'TIPI Scoring'!$C$1:$AB$1213,25,FALSE)</f>
        <v>4</v>
      </c>
      <c r="BJ1182">
        <f>VLOOKUP($C1182,'TIPI Scoring'!$C$1:$AB$1213,26,FALSE)</f>
        <v>4</v>
      </c>
      <c r="BK1182" t="s">
        <v>1651</v>
      </c>
      <c r="BL1182" t="s">
        <v>1651</v>
      </c>
      <c r="BM1182" t="s">
        <v>1651</v>
      </c>
      <c r="BN1182" t="s">
        <v>1651</v>
      </c>
      <c r="BO1182" t="s">
        <v>1649</v>
      </c>
      <c r="BP1182">
        <v>1</v>
      </c>
    </row>
    <row r="1183" spans="1:68" x14ac:dyDescent="0.2">
      <c r="A1183">
        <v>1182</v>
      </c>
      <c r="B1183" s="2">
        <v>44102.776643518519</v>
      </c>
      <c r="C1183" t="s">
        <v>1463</v>
      </c>
      <c r="D1183">
        <v>52</v>
      </c>
      <c r="E1183">
        <v>47</v>
      </c>
      <c r="F1183">
        <v>1</v>
      </c>
      <c r="G1183">
        <v>1</v>
      </c>
      <c r="H1183">
        <v>2</v>
      </c>
      <c r="I1183">
        <v>1</v>
      </c>
      <c r="J1183">
        <v>1</v>
      </c>
      <c r="L1183">
        <v>1</v>
      </c>
      <c r="M1183">
        <v>30</v>
      </c>
      <c r="N1183">
        <v>1</v>
      </c>
      <c r="O1183">
        <v>7</v>
      </c>
      <c r="P1183">
        <v>7</v>
      </c>
      <c r="Q1183">
        <v>7</v>
      </c>
      <c r="R1183">
        <v>7</v>
      </c>
      <c r="S1183">
        <v>7</v>
      </c>
      <c r="T1183">
        <v>7</v>
      </c>
      <c r="U1183">
        <v>7</v>
      </c>
      <c r="V1183">
        <v>7</v>
      </c>
      <c r="W1183">
        <v>7</v>
      </c>
      <c r="X1183">
        <v>7</v>
      </c>
      <c r="Y1183">
        <v>2018</v>
      </c>
      <c r="Z1183">
        <v>1</v>
      </c>
      <c r="AA1183">
        <v>1</v>
      </c>
      <c r="AE1183">
        <v>1</v>
      </c>
      <c r="AF1183">
        <v>1</v>
      </c>
      <c r="AG1183">
        <v>1</v>
      </c>
      <c r="AH1183">
        <v>1</v>
      </c>
      <c r="AI1183">
        <v>1</v>
      </c>
      <c r="AL1183">
        <v>1</v>
      </c>
      <c r="AO1183">
        <v>6</v>
      </c>
      <c r="AP1183">
        <v>1</v>
      </c>
      <c r="AT1183">
        <v>1</v>
      </c>
      <c r="AW1183">
        <v>1</v>
      </c>
      <c r="BA1183">
        <v>1</v>
      </c>
      <c r="BE1183" t="s">
        <v>66</v>
      </c>
      <c r="BF1183">
        <f>VLOOKUP($C1183,'TIPI Scoring'!$C$1:$AB$1213,22,FALSE)</f>
        <v>4</v>
      </c>
      <c r="BG1183">
        <f>VLOOKUP($C1183,'TIPI Scoring'!$C$1:$AB$1213,23,FALSE)</f>
        <v>4</v>
      </c>
      <c r="BH1183">
        <f>VLOOKUP($C1183,'TIPI Scoring'!$C$1:$AB$1213,24,FALSE)</f>
        <v>4</v>
      </c>
      <c r="BI1183">
        <f>VLOOKUP($C1183,'TIPI Scoring'!$C$1:$AB$1213,25,FALSE)</f>
        <v>4</v>
      </c>
      <c r="BJ1183">
        <f>VLOOKUP($C1183,'TIPI Scoring'!$C$1:$AB$1213,26,FALSE)</f>
        <v>4</v>
      </c>
      <c r="BK1183" t="s">
        <v>1651</v>
      </c>
      <c r="BL1183" t="s">
        <v>1649</v>
      </c>
      <c r="BM1183" t="s">
        <v>1649</v>
      </c>
      <c r="BN1183" t="s">
        <v>1651</v>
      </c>
      <c r="BO1183" t="s">
        <v>1649</v>
      </c>
      <c r="BP1183">
        <v>1</v>
      </c>
    </row>
    <row r="1184" spans="1:68" x14ac:dyDescent="0.2">
      <c r="A1184">
        <v>1183</v>
      </c>
      <c r="B1184" s="2">
        <v>44102.776689814818</v>
      </c>
      <c r="C1184" t="s">
        <v>1464</v>
      </c>
      <c r="D1184">
        <v>20</v>
      </c>
      <c r="E1184">
        <v>13</v>
      </c>
      <c r="F1184">
        <v>1</v>
      </c>
      <c r="G1184">
        <v>1</v>
      </c>
      <c r="H1184">
        <v>4</v>
      </c>
      <c r="I1184">
        <v>0</v>
      </c>
      <c r="J1184">
        <v>1</v>
      </c>
      <c r="L1184">
        <v>1</v>
      </c>
      <c r="M1184">
        <v>3</v>
      </c>
      <c r="N1184">
        <v>2</v>
      </c>
      <c r="O1184">
        <v>7</v>
      </c>
      <c r="P1184">
        <v>7</v>
      </c>
      <c r="Q1184">
        <v>7</v>
      </c>
      <c r="R1184">
        <v>5</v>
      </c>
      <c r="S1184">
        <v>6</v>
      </c>
      <c r="T1184">
        <v>3</v>
      </c>
      <c r="U1184">
        <v>7</v>
      </c>
      <c r="V1184">
        <v>7</v>
      </c>
      <c r="W1184">
        <v>7</v>
      </c>
      <c r="X1184">
        <v>6</v>
      </c>
      <c r="Y1184">
        <v>2020</v>
      </c>
      <c r="Z1184">
        <v>1</v>
      </c>
      <c r="AA1184">
        <v>12</v>
      </c>
      <c r="AC1184" t="s">
        <v>1465</v>
      </c>
      <c r="AE1184">
        <v>2</v>
      </c>
      <c r="AF1184">
        <v>2</v>
      </c>
      <c r="AG1184">
        <v>2</v>
      </c>
      <c r="AH1184">
        <v>2</v>
      </c>
      <c r="AJ1184">
        <v>1</v>
      </c>
      <c r="AO1184">
        <v>3</v>
      </c>
      <c r="AP1184">
        <v>1</v>
      </c>
      <c r="AR1184">
        <v>1</v>
      </c>
      <c r="AW1184">
        <v>1</v>
      </c>
      <c r="BA1184">
        <v>1</v>
      </c>
      <c r="BE1184" t="s">
        <v>63</v>
      </c>
      <c r="BF1184">
        <f>VLOOKUP($C1184,'TIPI Scoring'!$C$1:$AB$1213,22,FALSE)</f>
        <v>6</v>
      </c>
      <c r="BG1184">
        <f>VLOOKUP($C1184,'TIPI Scoring'!$C$1:$AB$1213,23,FALSE)</f>
        <v>4</v>
      </c>
      <c r="BH1184">
        <f>VLOOKUP($C1184,'TIPI Scoring'!$C$1:$AB$1213,24,FALSE)</f>
        <v>4</v>
      </c>
      <c r="BI1184">
        <f>VLOOKUP($C1184,'TIPI Scoring'!$C$1:$AB$1213,25,FALSE)</f>
        <v>5</v>
      </c>
      <c r="BJ1184">
        <f>VLOOKUP($C1184,'TIPI Scoring'!$C$1:$AB$1213,26,FALSE)</f>
        <v>4</v>
      </c>
      <c r="BK1184" t="s">
        <v>1648</v>
      </c>
      <c r="BL1184" t="s">
        <v>1649</v>
      </c>
      <c r="BM1184" t="s">
        <v>1649</v>
      </c>
      <c r="BN1184" t="s">
        <v>1650</v>
      </c>
      <c r="BO1184" t="s">
        <v>1649</v>
      </c>
      <c r="BP1184">
        <v>7</v>
      </c>
    </row>
    <row r="1185" spans="1:68" x14ac:dyDescent="0.2">
      <c r="A1185">
        <v>1184</v>
      </c>
      <c r="B1185" s="2">
        <v>44102.776736111111</v>
      </c>
      <c r="C1185" t="s">
        <v>1466</v>
      </c>
      <c r="D1185">
        <v>45</v>
      </c>
      <c r="E1185">
        <v>37</v>
      </c>
      <c r="F1185">
        <v>2</v>
      </c>
      <c r="G1185">
        <v>1</v>
      </c>
      <c r="H1185">
        <v>2</v>
      </c>
      <c r="I1185">
        <v>2</v>
      </c>
      <c r="J1185">
        <v>1</v>
      </c>
      <c r="L1185">
        <v>2</v>
      </c>
      <c r="M1185">
        <v>3</v>
      </c>
      <c r="N1185">
        <v>2</v>
      </c>
      <c r="O1185">
        <v>5</v>
      </c>
      <c r="P1185">
        <v>6</v>
      </c>
      <c r="Q1185">
        <v>6</v>
      </c>
      <c r="R1185">
        <v>5</v>
      </c>
      <c r="S1185">
        <v>5</v>
      </c>
      <c r="T1185">
        <v>6</v>
      </c>
      <c r="U1185">
        <v>5</v>
      </c>
      <c r="V1185">
        <v>5</v>
      </c>
      <c r="W1185">
        <v>5</v>
      </c>
      <c r="X1185">
        <v>5</v>
      </c>
      <c r="Y1185">
        <v>2018</v>
      </c>
      <c r="Z1185">
        <v>1</v>
      </c>
      <c r="AA1185">
        <v>1</v>
      </c>
      <c r="AE1185">
        <v>1</v>
      </c>
      <c r="AF1185">
        <v>3</v>
      </c>
      <c r="AG1185">
        <v>3</v>
      </c>
      <c r="AH1185">
        <v>3</v>
      </c>
      <c r="AI1185">
        <v>1</v>
      </c>
      <c r="AO1185">
        <v>1</v>
      </c>
      <c r="AR1185">
        <v>1</v>
      </c>
      <c r="BA1185">
        <v>1</v>
      </c>
      <c r="BE1185" t="s">
        <v>66</v>
      </c>
      <c r="BF1185">
        <f>VLOOKUP($C1185,'TIPI Scoring'!$C$1:$AB$1213,22,FALSE)</f>
        <v>3.5</v>
      </c>
      <c r="BG1185">
        <f>VLOOKUP($C1185,'TIPI Scoring'!$C$1:$AB$1213,23,FALSE)</f>
        <v>3.5</v>
      </c>
      <c r="BH1185">
        <f>VLOOKUP($C1185,'TIPI Scoring'!$C$1:$AB$1213,24,FALSE)</f>
        <v>4.5</v>
      </c>
      <c r="BI1185">
        <f>VLOOKUP($C1185,'TIPI Scoring'!$C$1:$AB$1213,25,FALSE)</f>
        <v>4</v>
      </c>
      <c r="BJ1185">
        <f>VLOOKUP($C1185,'TIPI Scoring'!$C$1:$AB$1213,26,FALSE)</f>
        <v>4</v>
      </c>
      <c r="BK1185" t="s">
        <v>1651</v>
      </c>
      <c r="BL1185" t="s">
        <v>1649</v>
      </c>
      <c r="BM1185" t="s">
        <v>1651</v>
      </c>
      <c r="BN1185" t="s">
        <v>1651</v>
      </c>
      <c r="BO1185" t="s">
        <v>1649</v>
      </c>
      <c r="BP1185">
        <v>1</v>
      </c>
    </row>
    <row r="1186" spans="1:68" x14ac:dyDescent="0.2">
      <c r="A1186">
        <v>1185</v>
      </c>
      <c r="B1186" s="2">
        <v>44102.776979166665</v>
      </c>
      <c r="C1186" t="s">
        <v>1467</v>
      </c>
      <c r="D1186">
        <v>78</v>
      </c>
      <c r="E1186">
        <v>5</v>
      </c>
      <c r="F1186">
        <v>1</v>
      </c>
      <c r="G1186">
        <v>1</v>
      </c>
      <c r="H1186">
        <v>1</v>
      </c>
      <c r="I1186">
        <v>0</v>
      </c>
      <c r="J1186">
        <v>5</v>
      </c>
      <c r="K1186" t="s">
        <v>163</v>
      </c>
      <c r="L1186">
        <v>1</v>
      </c>
      <c r="M1186">
        <v>46</v>
      </c>
      <c r="N1186">
        <v>2</v>
      </c>
      <c r="O1186">
        <v>4</v>
      </c>
      <c r="P1186">
        <v>1</v>
      </c>
      <c r="Q1186">
        <v>7</v>
      </c>
      <c r="R1186">
        <v>1</v>
      </c>
      <c r="S1186">
        <v>5</v>
      </c>
      <c r="T1186">
        <v>7</v>
      </c>
      <c r="U1186">
        <v>7</v>
      </c>
      <c r="V1186">
        <v>1</v>
      </c>
      <c r="W1186">
        <v>7</v>
      </c>
      <c r="X1186">
        <v>3</v>
      </c>
      <c r="Y1186">
        <v>2016</v>
      </c>
      <c r="Z1186">
        <v>1</v>
      </c>
      <c r="AA1186">
        <v>12</v>
      </c>
      <c r="AC1186" t="s">
        <v>1112</v>
      </c>
      <c r="AE1186">
        <v>2</v>
      </c>
      <c r="AF1186">
        <v>2</v>
      </c>
      <c r="AG1186">
        <v>2</v>
      </c>
      <c r="AH1186">
        <v>2</v>
      </c>
      <c r="AM1186">
        <v>1</v>
      </c>
      <c r="AO1186">
        <v>2</v>
      </c>
      <c r="AP1186">
        <v>1</v>
      </c>
      <c r="AW1186">
        <v>1</v>
      </c>
      <c r="AX1186">
        <v>1</v>
      </c>
      <c r="BD1186">
        <v>1</v>
      </c>
      <c r="BE1186" t="s">
        <v>66</v>
      </c>
      <c r="BF1186">
        <f>VLOOKUP($C1186,'TIPI Scoring'!$C$1:$AB$1213,22,FALSE)</f>
        <v>2.5</v>
      </c>
      <c r="BG1186">
        <f>VLOOKUP($C1186,'TIPI Scoring'!$C$1:$AB$1213,23,FALSE)</f>
        <v>7</v>
      </c>
      <c r="BH1186">
        <f>VLOOKUP($C1186,'TIPI Scoring'!$C$1:$AB$1213,24,FALSE)</f>
        <v>7</v>
      </c>
      <c r="BI1186">
        <f>VLOOKUP($C1186,'TIPI Scoring'!$C$1:$AB$1213,25,FALSE)</f>
        <v>7</v>
      </c>
      <c r="BJ1186">
        <f>VLOOKUP($C1186,'TIPI Scoring'!$C$1:$AB$1213,26,FALSE)</f>
        <v>5</v>
      </c>
      <c r="BK1186" t="s">
        <v>1649</v>
      </c>
      <c r="BL1186" t="s">
        <v>1648</v>
      </c>
      <c r="BM1186" t="s">
        <v>1648</v>
      </c>
      <c r="BN1186" t="s">
        <v>1648</v>
      </c>
      <c r="BO1186" t="s">
        <v>1651</v>
      </c>
      <c r="BP1186">
        <v>8</v>
      </c>
    </row>
    <row r="1187" spans="1:68" x14ac:dyDescent="0.2">
      <c r="A1187">
        <v>1186</v>
      </c>
      <c r="B1187" s="2">
        <v>44102.777187500003</v>
      </c>
      <c r="C1187" t="s">
        <v>1468</v>
      </c>
      <c r="D1187">
        <v>23</v>
      </c>
      <c r="E1187">
        <v>25</v>
      </c>
      <c r="F1187">
        <v>1</v>
      </c>
      <c r="G1187">
        <v>1</v>
      </c>
      <c r="H1187">
        <v>2</v>
      </c>
      <c r="I1187">
        <v>1</v>
      </c>
      <c r="J1187">
        <v>1</v>
      </c>
      <c r="L1187">
        <v>1</v>
      </c>
      <c r="M1187">
        <v>0</v>
      </c>
      <c r="N1187">
        <v>2</v>
      </c>
      <c r="O1187">
        <v>6</v>
      </c>
      <c r="P1187">
        <v>6</v>
      </c>
      <c r="Q1187">
        <v>3</v>
      </c>
      <c r="R1187">
        <v>7</v>
      </c>
      <c r="S1187">
        <v>5</v>
      </c>
      <c r="T1187">
        <v>2</v>
      </c>
      <c r="U1187">
        <v>6</v>
      </c>
      <c r="V1187">
        <v>6</v>
      </c>
      <c r="W1187">
        <v>3</v>
      </c>
      <c r="X1187">
        <v>1</v>
      </c>
      <c r="Y1187">
        <v>2020</v>
      </c>
      <c r="Z1187">
        <v>1</v>
      </c>
      <c r="AA1187">
        <v>1</v>
      </c>
      <c r="AE1187">
        <v>2</v>
      </c>
      <c r="AF1187">
        <v>2</v>
      </c>
      <c r="AG1187">
        <v>2</v>
      </c>
      <c r="AH1187">
        <v>2</v>
      </c>
      <c r="AK1187">
        <v>1</v>
      </c>
      <c r="AM1187">
        <v>1</v>
      </c>
      <c r="AO1187">
        <v>3</v>
      </c>
      <c r="AP1187">
        <v>1</v>
      </c>
      <c r="AT1187">
        <v>1</v>
      </c>
      <c r="AU1187">
        <v>1</v>
      </c>
      <c r="BA1187">
        <v>1</v>
      </c>
      <c r="BC1187">
        <v>1</v>
      </c>
      <c r="BE1187" t="s">
        <v>63</v>
      </c>
      <c r="BF1187">
        <f>VLOOKUP($C1187,'TIPI Scoring'!$C$1:$AB$1213,22,FALSE)</f>
        <v>6</v>
      </c>
      <c r="BG1187">
        <f>VLOOKUP($C1187,'TIPI Scoring'!$C$1:$AB$1213,23,FALSE)</f>
        <v>4</v>
      </c>
      <c r="BH1187">
        <f>VLOOKUP($C1187,'TIPI Scoring'!$C$1:$AB$1213,24,FALSE)</f>
        <v>2.5</v>
      </c>
      <c r="BI1187">
        <f>VLOOKUP($C1187,'TIPI Scoring'!$C$1:$AB$1213,25,FALSE)</f>
        <v>2</v>
      </c>
      <c r="BJ1187">
        <f>VLOOKUP($C1187,'TIPI Scoring'!$C$1:$AB$1213,26,FALSE)</f>
        <v>6</v>
      </c>
      <c r="BK1187" t="s">
        <v>1648</v>
      </c>
      <c r="BL1187" t="s">
        <v>1649</v>
      </c>
      <c r="BM1187" t="s">
        <v>1649</v>
      </c>
      <c r="BN1187" t="s">
        <v>1649</v>
      </c>
      <c r="BO1187" t="s">
        <v>1650</v>
      </c>
      <c r="BP1187">
        <v>7</v>
      </c>
    </row>
    <row r="1188" spans="1:68" x14ac:dyDescent="0.2">
      <c r="A1188">
        <v>1187</v>
      </c>
      <c r="B1188" s="2">
        <v>44102.777372685188</v>
      </c>
      <c r="C1188" t="s">
        <v>1469</v>
      </c>
      <c r="D1188">
        <v>34</v>
      </c>
      <c r="E1188">
        <v>11</v>
      </c>
      <c r="F1188">
        <v>2</v>
      </c>
      <c r="G1188">
        <v>1</v>
      </c>
      <c r="H1188">
        <v>2</v>
      </c>
      <c r="I1188">
        <v>2</v>
      </c>
      <c r="J1188">
        <v>1</v>
      </c>
      <c r="L1188">
        <v>1</v>
      </c>
      <c r="M1188">
        <v>7</v>
      </c>
      <c r="N1188">
        <v>2</v>
      </c>
      <c r="O1188">
        <v>4</v>
      </c>
      <c r="P1188">
        <v>4</v>
      </c>
      <c r="Q1188">
        <v>6</v>
      </c>
      <c r="R1188">
        <v>5</v>
      </c>
      <c r="S1188">
        <v>5</v>
      </c>
      <c r="T1188">
        <v>5</v>
      </c>
      <c r="U1188">
        <v>6</v>
      </c>
      <c r="V1188">
        <v>3</v>
      </c>
      <c r="W1188">
        <v>6</v>
      </c>
      <c r="X1188">
        <v>5</v>
      </c>
      <c r="Y1188">
        <v>2012</v>
      </c>
      <c r="Z1188">
        <v>1</v>
      </c>
      <c r="AA1188">
        <v>6</v>
      </c>
      <c r="AE1188">
        <v>2</v>
      </c>
      <c r="AF1188">
        <v>3</v>
      </c>
      <c r="AG1188">
        <v>2</v>
      </c>
      <c r="AH1188">
        <v>2</v>
      </c>
      <c r="AJ1188">
        <v>1</v>
      </c>
      <c r="AO1188">
        <v>3</v>
      </c>
      <c r="AP1188">
        <v>1</v>
      </c>
      <c r="AU1188">
        <v>1</v>
      </c>
      <c r="AV1188">
        <v>1</v>
      </c>
      <c r="BC1188">
        <v>1</v>
      </c>
      <c r="BE1188" t="s">
        <v>66</v>
      </c>
      <c r="BF1188">
        <f>VLOOKUP($C1188,'TIPI Scoring'!$C$1:$AB$1213,22,FALSE)</f>
        <v>3.5</v>
      </c>
      <c r="BG1188">
        <f>VLOOKUP($C1188,'TIPI Scoring'!$C$1:$AB$1213,23,FALSE)</f>
        <v>5</v>
      </c>
      <c r="BH1188">
        <f>VLOOKUP($C1188,'TIPI Scoring'!$C$1:$AB$1213,24,FALSE)</f>
        <v>5.5</v>
      </c>
      <c r="BI1188">
        <f>VLOOKUP($C1188,'TIPI Scoring'!$C$1:$AB$1213,25,FALSE)</f>
        <v>4.5</v>
      </c>
      <c r="BJ1188">
        <f>VLOOKUP($C1188,'TIPI Scoring'!$C$1:$AB$1213,26,FALSE)</f>
        <v>4</v>
      </c>
      <c r="BK1188" t="s">
        <v>1651</v>
      </c>
      <c r="BL1188" t="s">
        <v>1651</v>
      </c>
      <c r="BM1188" t="s">
        <v>1650</v>
      </c>
      <c r="BN1188" t="s">
        <v>1651</v>
      </c>
      <c r="BO1188" t="s">
        <v>1649</v>
      </c>
      <c r="BP1188">
        <v>5</v>
      </c>
    </row>
    <row r="1189" spans="1:68" x14ac:dyDescent="0.2">
      <c r="A1189">
        <v>1188</v>
      </c>
      <c r="B1189" s="2">
        <v>44102.777395833335</v>
      </c>
      <c r="C1189" t="s">
        <v>1470</v>
      </c>
      <c r="D1189">
        <v>45</v>
      </c>
      <c r="E1189">
        <v>44</v>
      </c>
      <c r="F1189">
        <v>1</v>
      </c>
      <c r="G1189">
        <v>1</v>
      </c>
      <c r="H1189">
        <v>2</v>
      </c>
      <c r="I1189">
        <v>2</v>
      </c>
      <c r="J1189">
        <v>1</v>
      </c>
      <c r="L1189">
        <v>1</v>
      </c>
      <c r="M1189">
        <v>0</v>
      </c>
      <c r="N1189">
        <v>1</v>
      </c>
      <c r="O1189">
        <v>7</v>
      </c>
      <c r="P1189">
        <v>7</v>
      </c>
      <c r="Q1189">
        <v>7</v>
      </c>
      <c r="R1189">
        <v>7</v>
      </c>
      <c r="S1189">
        <v>6</v>
      </c>
      <c r="T1189">
        <v>6</v>
      </c>
      <c r="U1189">
        <v>7</v>
      </c>
      <c r="V1189">
        <v>7</v>
      </c>
      <c r="W1189">
        <v>7</v>
      </c>
      <c r="X1189">
        <v>7</v>
      </c>
      <c r="Y1189">
        <v>1999</v>
      </c>
      <c r="Z1189">
        <v>1</v>
      </c>
      <c r="AA1189">
        <v>1</v>
      </c>
      <c r="AE1189">
        <v>2</v>
      </c>
      <c r="AF1189">
        <v>1</v>
      </c>
      <c r="AG1189">
        <v>2</v>
      </c>
      <c r="AH1189">
        <v>1</v>
      </c>
      <c r="AI1189">
        <v>1</v>
      </c>
      <c r="AO1189">
        <v>1</v>
      </c>
      <c r="AP1189">
        <v>1</v>
      </c>
      <c r="AZ1189">
        <v>1</v>
      </c>
      <c r="BE1189" t="s">
        <v>66</v>
      </c>
      <c r="BF1189">
        <f>VLOOKUP($C1189,'TIPI Scoring'!$C$1:$AB$1213,22,FALSE)</f>
        <v>4.5</v>
      </c>
      <c r="BG1189">
        <f>VLOOKUP($C1189,'TIPI Scoring'!$C$1:$AB$1213,23,FALSE)</f>
        <v>4</v>
      </c>
      <c r="BH1189">
        <f>VLOOKUP($C1189,'TIPI Scoring'!$C$1:$AB$1213,24,FALSE)</f>
        <v>4</v>
      </c>
      <c r="BI1189">
        <f>VLOOKUP($C1189,'TIPI Scoring'!$C$1:$AB$1213,25,FALSE)</f>
        <v>4</v>
      </c>
      <c r="BJ1189">
        <f>VLOOKUP($C1189,'TIPI Scoring'!$C$1:$AB$1213,26,FALSE)</f>
        <v>3.5</v>
      </c>
      <c r="BK1189" t="s">
        <v>1650</v>
      </c>
      <c r="BL1189" t="s">
        <v>1649</v>
      </c>
      <c r="BM1189" t="s">
        <v>1649</v>
      </c>
      <c r="BN1189" t="s">
        <v>1651</v>
      </c>
      <c r="BO1189" t="s">
        <v>1649</v>
      </c>
      <c r="BP1189">
        <v>1</v>
      </c>
    </row>
    <row r="1190" spans="1:68" x14ac:dyDescent="0.2">
      <c r="A1190">
        <v>1189</v>
      </c>
      <c r="B1190" s="2">
        <v>44102.777638888889</v>
      </c>
      <c r="C1190" t="s">
        <v>1471</v>
      </c>
      <c r="D1190">
        <v>27</v>
      </c>
      <c r="E1190">
        <v>23</v>
      </c>
      <c r="F1190">
        <v>1</v>
      </c>
      <c r="G1190">
        <v>1</v>
      </c>
      <c r="H1190">
        <v>1</v>
      </c>
      <c r="I1190">
        <v>0</v>
      </c>
      <c r="J1190">
        <v>1</v>
      </c>
      <c r="L1190">
        <v>1</v>
      </c>
      <c r="M1190">
        <v>3</v>
      </c>
      <c r="N1190">
        <v>2</v>
      </c>
      <c r="O1190">
        <v>4</v>
      </c>
      <c r="P1190">
        <v>4</v>
      </c>
      <c r="Q1190">
        <v>5</v>
      </c>
      <c r="R1190">
        <v>6</v>
      </c>
      <c r="S1190">
        <v>5</v>
      </c>
      <c r="T1190">
        <v>7</v>
      </c>
      <c r="U1190">
        <v>5</v>
      </c>
      <c r="V1190">
        <v>5</v>
      </c>
      <c r="W1190">
        <v>6</v>
      </c>
      <c r="X1190">
        <v>7</v>
      </c>
      <c r="Y1190">
        <v>2019</v>
      </c>
      <c r="Z1190">
        <v>3</v>
      </c>
      <c r="AA1190">
        <v>13</v>
      </c>
      <c r="AD1190" t="s">
        <v>1472</v>
      </c>
      <c r="AE1190">
        <v>3</v>
      </c>
      <c r="AF1190">
        <v>2</v>
      </c>
      <c r="AG1190">
        <v>2</v>
      </c>
      <c r="AH1190">
        <v>3</v>
      </c>
      <c r="AN1190">
        <v>1</v>
      </c>
      <c r="AO1190">
        <v>5</v>
      </c>
      <c r="AP1190">
        <v>1</v>
      </c>
      <c r="AV1190">
        <v>1</v>
      </c>
      <c r="AY1190">
        <v>1</v>
      </c>
      <c r="AZ1190">
        <v>1</v>
      </c>
      <c r="BA1190">
        <v>1</v>
      </c>
      <c r="BC1190">
        <v>1</v>
      </c>
      <c r="BE1190" t="s">
        <v>63</v>
      </c>
      <c r="BF1190">
        <f>VLOOKUP($C1190,'TIPI Scoring'!$C$1:$AB$1213,22,FALSE)</f>
        <v>2.5</v>
      </c>
      <c r="BG1190">
        <f>VLOOKUP($C1190,'TIPI Scoring'!$C$1:$AB$1213,23,FALSE)</f>
        <v>4.5</v>
      </c>
      <c r="BH1190">
        <f>VLOOKUP($C1190,'TIPI Scoring'!$C$1:$AB$1213,24,FALSE)</f>
        <v>4</v>
      </c>
      <c r="BI1190">
        <f>VLOOKUP($C1190,'TIPI Scoring'!$C$1:$AB$1213,25,FALSE)</f>
        <v>4</v>
      </c>
      <c r="BJ1190">
        <f>VLOOKUP($C1190,'TIPI Scoring'!$C$1:$AB$1213,26,FALSE)</f>
        <v>3</v>
      </c>
      <c r="BK1190" t="s">
        <v>1649</v>
      </c>
      <c r="BL1190" t="s">
        <v>1651</v>
      </c>
      <c r="BM1190" t="s">
        <v>1649</v>
      </c>
      <c r="BN1190" t="s">
        <v>1651</v>
      </c>
      <c r="BO1190" t="s">
        <v>1649</v>
      </c>
      <c r="BP1190">
        <v>1</v>
      </c>
    </row>
    <row r="1191" spans="1:68" x14ac:dyDescent="0.2">
      <c r="A1191">
        <v>1190</v>
      </c>
      <c r="B1191" s="2">
        <v>44102.777696759258</v>
      </c>
      <c r="C1191" t="s">
        <v>1473</v>
      </c>
      <c r="D1191">
        <v>30</v>
      </c>
      <c r="E1191">
        <v>22</v>
      </c>
      <c r="F1191">
        <v>1</v>
      </c>
      <c r="G1191">
        <v>1</v>
      </c>
      <c r="H1191">
        <v>2</v>
      </c>
      <c r="I1191">
        <v>2</v>
      </c>
      <c r="J1191">
        <v>1</v>
      </c>
      <c r="L1191">
        <v>1</v>
      </c>
      <c r="M1191">
        <v>7</v>
      </c>
      <c r="N1191">
        <v>2</v>
      </c>
      <c r="O1191">
        <v>7</v>
      </c>
      <c r="P1191">
        <v>3</v>
      </c>
      <c r="Q1191">
        <v>7</v>
      </c>
      <c r="R1191">
        <v>3</v>
      </c>
      <c r="S1191">
        <v>6</v>
      </c>
      <c r="T1191">
        <v>5</v>
      </c>
      <c r="U1191">
        <v>6</v>
      </c>
      <c r="V1191">
        <v>2</v>
      </c>
      <c r="W1191">
        <v>7</v>
      </c>
      <c r="X1191">
        <v>5</v>
      </c>
      <c r="Y1191">
        <v>2013</v>
      </c>
      <c r="Z1191">
        <v>1</v>
      </c>
      <c r="AA1191">
        <v>7</v>
      </c>
      <c r="AE1191">
        <v>3</v>
      </c>
      <c r="AF1191">
        <v>3</v>
      </c>
      <c r="AG1191">
        <v>2</v>
      </c>
      <c r="AH1191">
        <v>3</v>
      </c>
      <c r="AI1191">
        <v>1</v>
      </c>
      <c r="AK1191">
        <v>1</v>
      </c>
      <c r="AO1191">
        <v>5</v>
      </c>
      <c r="AQ1191">
        <v>1</v>
      </c>
      <c r="AR1191">
        <v>1</v>
      </c>
      <c r="AU1191">
        <v>1</v>
      </c>
      <c r="AZ1191">
        <v>1</v>
      </c>
      <c r="BC1191">
        <v>1</v>
      </c>
      <c r="BE1191" t="s">
        <v>63</v>
      </c>
      <c r="BF1191">
        <f>VLOOKUP($C1191,'TIPI Scoring'!$C$1:$AB$1213,22,FALSE)</f>
        <v>5</v>
      </c>
      <c r="BG1191">
        <f>VLOOKUP($C1191,'TIPI Scoring'!$C$1:$AB$1213,23,FALSE)</f>
        <v>5.5</v>
      </c>
      <c r="BH1191">
        <f>VLOOKUP($C1191,'TIPI Scoring'!$C$1:$AB$1213,24,FALSE)</f>
        <v>6.5</v>
      </c>
      <c r="BI1191">
        <f>VLOOKUP($C1191,'TIPI Scoring'!$C$1:$AB$1213,25,FALSE)</f>
        <v>6</v>
      </c>
      <c r="BJ1191">
        <f>VLOOKUP($C1191,'TIPI Scoring'!$C$1:$AB$1213,26,FALSE)</f>
        <v>4.5</v>
      </c>
      <c r="BK1191" t="s">
        <v>1650</v>
      </c>
      <c r="BL1191" t="s">
        <v>1650</v>
      </c>
      <c r="BM1191" t="s">
        <v>1650</v>
      </c>
      <c r="BN1191" t="s">
        <v>1650</v>
      </c>
      <c r="BO1191" t="s">
        <v>1651</v>
      </c>
      <c r="BP1191">
        <v>4</v>
      </c>
    </row>
    <row r="1192" spans="1:68" x14ac:dyDescent="0.2">
      <c r="A1192">
        <v>1191</v>
      </c>
      <c r="B1192" s="2">
        <v>44102.777719907404</v>
      </c>
      <c r="C1192" t="s">
        <v>1474</v>
      </c>
      <c r="D1192">
        <v>43</v>
      </c>
      <c r="E1192">
        <v>35</v>
      </c>
      <c r="F1192">
        <v>1</v>
      </c>
      <c r="G1192">
        <v>1</v>
      </c>
      <c r="H1192">
        <v>2</v>
      </c>
      <c r="I1192">
        <v>1</v>
      </c>
      <c r="J1192">
        <v>1</v>
      </c>
      <c r="L1192">
        <v>1</v>
      </c>
      <c r="M1192">
        <v>6</v>
      </c>
      <c r="N1192">
        <v>2</v>
      </c>
      <c r="O1192">
        <v>5</v>
      </c>
      <c r="P1192">
        <v>1</v>
      </c>
      <c r="Q1192">
        <v>5</v>
      </c>
      <c r="R1192">
        <v>7</v>
      </c>
      <c r="S1192">
        <v>2</v>
      </c>
      <c r="T1192">
        <v>5</v>
      </c>
      <c r="U1192">
        <v>7</v>
      </c>
      <c r="V1192">
        <v>3</v>
      </c>
      <c r="W1192">
        <v>5</v>
      </c>
      <c r="X1192">
        <v>3</v>
      </c>
      <c r="Y1192">
        <v>2014</v>
      </c>
      <c r="Z1192">
        <v>1</v>
      </c>
      <c r="AA1192">
        <v>11</v>
      </c>
      <c r="AB1192" t="s">
        <v>1475</v>
      </c>
      <c r="AE1192">
        <v>2</v>
      </c>
      <c r="AF1192">
        <v>2</v>
      </c>
      <c r="AG1192">
        <v>2</v>
      </c>
      <c r="AH1192">
        <v>2</v>
      </c>
      <c r="AK1192">
        <v>1</v>
      </c>
      <c r="AL1192">
        <v>1</v>
      </c>
      <c r="AM1192">
        <v>1</v>
      </c>
      <c r="AO1192">
        <v>4</v>
      </c>
      <c r="AV1192">
        <v>1</v>
      </c>
      <c r="AX1192">
        <v>1</v>
      </c>
      <c r="AY1192">
        <v>1</v>
      </c>
      <c r="BD1192">
        <v>1</v>
      </c>
      <c r="BE1192" t="s">
        <v>63</v>
      </c>
      <c r="BF1192">
        <f>VLOOKUP($C1192,'TIPI Scoring'!$C$1:$AB$1213,22,FALSE)</f>
        <v>4</v>
      </c>
      <c r="BG1192">
        <f>VLOOKUP($C1192,'TIPI Scoring'!$C$1:$AB$1213,23,FALSE)</f>
        <v>7</v>
      </c>
      <c r="BH1192">
        <f>VLOOKUP($C1192,'TIPI Scoring'!$C$1:$AB$1213,24,FALSE)</f>
        <v>5</v>
      </c>
      <c r="BI1192">
        <f>VLOOKUP($C1192,'TIPI Scoring'!$C$1:$AB$1213,25,FALSE)</f>
        <v>3</v>
      </c>
      <c r="BJ1192">
        <f>VLOOKUP($C1192,'TIPI Scoring'!$C$1:$AB$1213,26,FALSE)</f>
        <v>3.5</v>
      </c>
      <c r="BK1192" t="s">
        <v>1651</v>
      </c>
      <c r="BL1192" t="s">
        <v>1648</v>
      </c>
      <c r="BM1192" t="s">
        <v>1651</v>
      </c>
      <c r="BN1192" t="s">
        <v>1649</v>
      </c>
      <c r="BO1192" t="s">
        <v>1649</v>
      </c>
      <c r="BP1192">
        <v>6</v>
      </c>
    </row>
    <row r="1193" spans="1:68" x14ac:dyDescent="0.2">
      <c r="A1193">
        <v>1192</v>
      </c>
      <c r="B1193" s="2">
        <v>44102.777986111112</v>
      </c>
      <c r="C1193" t="s">
        <v>1476</v>
      </c>
      <c r="D1193">
        <v>63</v>
      </c>
      <c r="E1193">
        <v>13</v>
      </c>
      <c r="F1193">
        <v>1</v>
      </c>
      <c r="G1193">
        <v>1</v>
      </c>
      <c r="H1193">
        <v>2</v>
      </c>
      <c r="I1193">
        <v>0</v>
      </c>
      <c r="J1193">
        <v>1</v>
      </c>
      <c r="L1193">
        <v>2</v>
      </c>
      <c r="M1193">
        <v>20</v>
      </c>
      <c r="N1193">
        <v>2</v>
      </c>
      <c r="O1193">
        <v>6</v>
      </c>
      <c r="P1193">
        <v>3</v>
      </c>
      <c r="Q1193">
        <v>6</v>
      </c>
      <c r="R1193">
        <v>3</v>
      </c>
      <c r="S1193">
        <v>6</v>
      </c>
      <c r="T1193">
        <v>6</v>
      </c>
      <c r="U1193">
        <v>6</v>
      </c>
      <c r="V1193">
        <v>3</v>
      </c>
      <c r="W1193">
        <v>6</v>
      </c>
      <c r="X1193">
        <v>3</v>
      </c>
      <c r="Y1193">
        <v>2005</v>
      </c>
      <c r="Z1193">
        <v>2</v>
      </c>
      <c r="AA1193">
        <v>10</v>
      </c>
      <c r="AE1193">
        <v>3</v>
      </c>
      <c r="AF1193">
        <v>3</v>
      </c>
      <c r="AG1193">
        <v>3</v>
      </c>
      <c r="AH1193">
        <v>3</v>
      </c>
      <c r="AI1193">
        <v>1</v>
      </c>
      <c r="AJ1193">
        <v>1</v>
      </c>
      <c r="AK1193">
        <v>1</v>
      </c>
      <c r="AO1193">
        <v>3</v>
      </c>
      <c r="AU1193">
        <v>1</v>
      </c>
      <c r="AV1193">
        <v>1</v>
      </c>
      <c r="AW1193">
        <v>1</v>
      </c>
      <c r="AZ1193">
        <v>1</v>
      </c>
      <c r="BA1193">
        <v>1</v>
      </c>
      <c r="BE1193" t="s">
        <v>63</v>
      </c>
      <c r="BF1193">
        <f>VLOOKUP($C1193,'TIPI Scoring'!$C$1:$AB$1213,22,FALSE)</f>
        <v>4</v>
      </c>
      <c r="BG1193">
        <f>VLOOKUP($C1193,'TIPI Scoring'!$C$1:$AB$1213,23,FALSE)</f>
        <v>5.5</v>
      </c>
      <c r="BH1193">
        <f>VLOOKUP($C1193,'TIPI Scoring'!$C$1:$AB$1213,24,FALSE)</f>
        <v>5.5</v>
      </c>
      <c r="BI1193">
        <f>VLOOKUP($C1193,'TIPI Scoring'!$C$1:$AB$1213,25,FALSE)</f>
        <v>5.5</v>
      </c>
      <c r="BJ1193">
        <f>VLOOKUP($C1193,'TIPI Scoring'!$C$1:$AB$1213,26,FALSE)</f>
        <v>5.5</v>
      </c>
      <c r="BK1193" t="s">
        <v>1651</v>
      </c>
      <c r="BL1193" t="s">
        <v>1650</v>
      </c>
      <c r="BM1193" t="s">
        <v>1650</v>
      </c>
      <c r="BN1193" t="s">
        <v>1650</v>
      </c>
      <c r="BO1193" t="s">
        <v>1650</v>
      </c>
      <c r="BP1193">
        <v>3</v>
      </c>
    </row>
    <row r="1194" spans="1:68" x14ac:dyDescent="0.2">
      <c r="A1194">
        <v>1193</v>
      </c>
      <c r="B1194" s="2">
        <v>44102.777997685182</v>
      </c>
      <c r="C1194" t="s">
        <v>1477</v>
      </c>
      <c r="D1194">
        <v>58</v>
      </c>
      <c r="E1194">
        <v>13</v>
      </c>
      <c r="F1194">
        <v>1</v>
      </c>
      <c r="G1194">
        <v>1</v>
      </c>
      <c r="H1194">
        <v>4</v>
      </c>
      <c r="I1194">
        <v>0</v>
      </c>
      <c r="J1194">
        <v>2</v>
      </c>
      <c r="L1194">
        <v>2</v>
      </c>
      <c r="M1194">
        <v>20</v>
      </c>
      <c r="N1194">
        <v>2</v>
      </c>
      <c r="O1194">
        <v>6</v>
      </c>
      <c r="P1194">
        <v>3</v>
      </c>
      <c r="Q1194">
        <v>7</v>
      </c>
      <c r="R1194">
        <v>2</v>
      </c>
      <c r="S1194">
        <v>6</v>
      </c>
      <c r="T1194">
        <v>5</v>
      </c>
      <c r="U1194">
        <v>5</v>
      </c>
      <c r="V1194">
        <v>1</v>
      </c>
      <c r="W1194">
        <v>5</v>
      </c>
      <c r="X1194">
        <v>2</v>
      </c>
      <c r="Y1194">
        <v>2019</v>
      </c>
      <c r="Z1194">
        <v>4</v>
      </c>
      <c r="AA1194">
        <v>7</v>
      </c>
      <c r="AE1194">
        <v>2</v>
      </c>
      <c r="AF1194">
        <v>2</v>
      </c>
      <c r="AG1194">
        <v>2</v>
      </c>
      <c r="AH1194">
        <v>2</v>
      </c>
      <c r="AJ1194">
        <v>1</v>
      </c>
      <c r="AO1194">
        <v>3</v>
      </c>
      <c r="AP1194">
        <v>1</v>
      </c>
      <c r="BA1194">
        <v>1</v>
      </c>
      <c r="BE1194" t="s">
        <v>63</v>
      </c>
      <c r="BF1194">
        <f>VLOOKUP($C1194,'TIPI Scoring'!$C$1:$AB$1213,22,FALSE)</f>
        <v>4.5</v>
      </c>
      <c r="BG1194">
        <f>VLOOKUP($C1194,'TIPI Scoring'!$C$1:$AB$1213,23,FALSE)</f>
        <v>5</v>
      </c>
      <c r="BH1194">
        <f>VLOOKUP($C1194,'TIPI Scoring'!$C$1:$AB$1213,24,FALSE)</f>
        <v>7</v>
      </c>
      <c r="BI1194">
        <f>VLOOKUP($C1194,'TIPI Scoring'!$C$1:$AB$1213,25,FALSE)</f>
        <v>5.5</v>
      </c>
      <c r="BJ1194">
        <f>VLOOKUP($C1194,'TIPI Scoring'!$C$1:$AB$1213,26,FALSE)</f>
        <v>6</v>
      </c>
      <c r="BK1194" t="s">
        <v>1650</v>
      </c>
      <c r="BL1194" t="s">
        <v>1651</v>
      </c>
      <c r="BM1194" t="s">
        <v>1648</v>
      </c>
      <c r="BN1194" t="s">
        <v>1650</v>
      </c>
      <c r="BO1194" t="s">
        <v>1650</v>
      </c>
      <c r="BP1194">
        <v>8</v>
      </c>
    </row>
    <row r="1195" spans="1:68" x14ac:dyDescent="0.2">
      <c r="A1195">
        <v>1194</v>
      </c>
      <c r="B1195" s="2">
        <v>44102.778136574074</v>
      </c>
      <c r="C1195" t="s">
        <v>1478</v>
      </c>
      <c r="D1195">
        <v>67</v>
      </c>
      <c r="E1195">
        <v>5</v>
      </c>
      <c r="F1195">
        <v>1</v>
      </c>
      <c r="G1195">
        <v>1</v>
      </c>
      <c r="H1195">
        <v>2</v>
      </c>
      <c r="I1195">
        <v>0</v>
      </c>
      <c r="J1195">
        <v>4</v>
      </c>
      <c r="L1195">
        <v>1</v>
      </c>
      <c r="M1195">
        <v>35</v>
      </c>
      <c r="N1195">
        <v>2</v>
      </c>
      <c r="O1195">
        <v>2</v>
      </c>
      <c r="P1195">
        <v>1</v>
      </c>
      <c r="Q1195">
        <v>5</v>
      </c>
      <c r="R1195">
        <v>3</v>
      </c>
      <c r="S1195">
        <v>4</v>
      </c>
      <c r="T1195">
        <v>6</v>
      </c>
      <c r="U1195">
        <v>5</v>
      </c>
      <c r="V1195">
        <v>2</v>
      </c>
      <c r="W1195">
        <v>5</v>
      </c>
      <c r="X1195">
        <v>4</v>
      </c>
      <c r="Y1195">
        <v>2013</v>
      </c>
      <c r="Z1195">
        <v>3</v>
      </c>
      <c r="AA1195">
        <v>11</v>
      </c>
      <c r="AB1195" t="s">
        <v>1479</v>
      </c>
      <c r="AE1195">
        <v>2</v>
      </c>
      <c r="AF1195">
        <v>2</v>
      </c>
      <c r="AG1195">
        <v>2</v>
      </c>
      <c r="AH1195">
        <v>2</v>
      </c>
      <c r="AN1195">
        <v>1</v>
      </c>
      <c r="AO1195">
        <v>3</v>
      </c>
      <c r="AP1195">
        <v>1</v>
      </c>
      <c r="AV1195">
        <v>1</v>
      </c>
      <c r="AX1195">
        <v>1</v>
      </c>
      <c r="BD1195">
        <v>1</v>
      </c>
      <c r="BE1195" t="s">
        <v>66</v>
      </c>
      <c r="BF1195">
        <f>VLOOKUP($C1195,'TIPI Scoring'!$C$1:$AB$1213,22,FALSE)</f>
        <v>2</v>
      </c>
      <c r="BG1195">
        <f>VLOOKUP($C1195,'TIPI Scoring'!$C$1:$AB$1213,23,FALSE)</f>
        <v>6</v>
      </c>
      <c r="BH1195">
        <f>VLOOKUP($C1195,'TIPI Scoring'!$C$1:$AB$1213,24,FALSE)</f>
        <v>5.5</v>
      </c>
      <c r="BI1195">
        <f>VLOOKUP($C1195,'TIPI Scoring'!$C$1:$AB$1213,25,FALSE)</f>
        <v>5</v>
      </c>
      <c r="BJ1195">
        <f>VLOOKUP($C1195,'TIPI Scoring'!$C$1:$AB$1213,26,FALSE)</f>
        <v>4</v>
      </c>
      <c r="BK1195" t="s">
        <v>1649</v>
      </c>
      <c r="BL1195" t="s">
        <v>1650</v>
      </c>
      <c r="BM1195" t="s">
        <v>1650</v>
      </c>
      <c r="BN1195" t="s">
        <v>1650</v>
      </c>
      <c r="BO1195" t="s">
        <v>1649</v>
      </c>
      <c r="BP1195">
        <v>2</v>
      </c>
    </row>
    <row r="1196" spans="1:68" x14ac:dyDescent="0.2">
      <c r="A1196">
        <v>1195</v>
      </c>
      <c r="B1196" s="2">
        <v>44102.778263888889</v>
      </c>
      <c r="C1196" t="s">
        <v>1480</v>
      </c>
      <c r="D1196">
        <v>34</v>
      </c>
      <c r="E1196">
        <v>22</v>
      </c>
      <c r="F1196">
        <v>1</v>
      </c>
      <c r="G1196">
        <v>1</v>
      </c>
      <c r="H1196">
        <v>2</v>
      </c>
      <c r="I1196">
        <v>2</v>
      </c>
      <c r="J1196">
        <v>1</v>
      </c>
      <c r="L1196">
        <v>1</v>
      </c>
      <c r="M1196">
        <v>4</v>
      </c>
      <c r="N1196">
        <v>2</v>
      </c>
      <c r="O1196">
        <v>6</v>
      </c>
      <c r="P1196">
        <v>7</v>
      </c>
      <c r="Q1196">
        <v>4</v>
      </c>
      <c r="R1196">
        <v>6</v>
      </c>
      <c r="S1196">
        <v>6</v>
      </c>
      <c r="T1196">
        <v>2</v>
      </c>
      <c r="U1196">
        <v>5</v>
      </c>
      <c r="V1196">
        <v>6</v>
      </c>
      <c r="W1196">
        <v>5</v>
      </c>
      <c r="X1196">
        <v>2</v>
      </c>
      <c r="Y1196">
        <v>2016</v>
      </c>
      <c r="Z1196">
        <v>1</v>
      </c>
      <c r="AA1196">
        <v>3</v>
      </c>
      <c r="AE1196">
        <v>1</v>
      </c>
      <c r="AF1196">
        <v>2</v>
      </c>
      <c r="AG1196">
        <v>3</v>
      </c>
      <c r="AH1196">
        <v>1</v>
      </c>
      <c r="AN1196">
        <v>1</v>
      </c>
      <c r="AO1196">
        <v>2</v>
      </c>
      <c r="AP1196">
        <v>1</v>
      </c>
      <c r="AV1196">
        <v>1</v>
      </c>
      <c r="AY1196">
        <v>1</v>
      </c>
      <c r="BD1196">
        <v>1</v>
      </c>
      <c r="BE1196" t="s">
        <v>63</v>
      </c>
      <c r="BF1196">
        <f>VLOOKUP($C1196,'TIPI Scoring'!$C$1:$AB$1213,22,FALSE)</f>
        <v>6</v>
      </c>
      <c r="BG1196">
        <f>VLOOKUP($C1196,'TIPI Scoring'!$C$1:$AB$1213,23,FALSE)</f>
        <v>3</v>
      </c>
      <c r="BH1196">
        <f>VLOOKUP($C1196,'TIPI Scoring'!$C$1:$AB$1213,24,FALSE)</f>
        <v>3</v>
      </c>
      <c r="BI1196">
        <f>VLOOKUP($C1196,'TIPI Scoring'!$C$1:$AB$1213,25,FALSE)</f>
        <v>3.5</v>
      </c>
      <c r="BJ1196">
        <f>VLOOKUP($C1196,'TIPI Scoring'!$C$1:$AB$1213,26,FALSE)</f>
        <v>6</v>
      </c>
      <c r="BK1196" t="s">
        <v>1648</v>
      </c>
      <c r="BL1196" t="s">
        <v>1649</v>
      </c>
      <c r="BM1196" t="s">
        <v>1649</v>
      </c>
      <c r="BN1196" t="s">
        <v>1651</v>
      </c>
      <c r="BO1196" t="s">
        <v>1650</v>
      </c>
      <c r="BP1196">
        <v>7</v>
      </c>
    </row>
    <row r="1197" spans="1:68" x14ac:dyDescent="0.2">
      <c r="A1197">
        <v>1196</v>
      </c>
      <c r="B1197" s="2">
        <v>44102.778391203705</v>
      </c>
      <c r="C1197" t="s">
        <v>1481</v>
      </c>
      <c r="D1197">
        <v>50</v>
      </c>
      <c r="E1197">
        <v>5</v>
      </c>
      <c r="F1197">
        <v>1</v>
      </c>
      <c r="G1197">
        <v>1</v>
      </c>
      <c r="H1197">
        <v>2</v>
      </c>
      <c r="I1197">
        <v>1</v>
      </c>
      <c r="J1197">
        <v>1</v>
      </c>
      <c r="L1197">
        <v>1</v>
      </c>
      <c r="M1197">
        <v>12</v>
      </c>
      <c r="N1197">
        <v>2</v>
      </c>
      <c r="O1197">
        <v>5</v>
      </c>
      <c r="P1197">
        <v>1</v>
      </c>
      <c r="Q1197">
        <v>7</v>
      </c>
      <c r="R1197">
        <v>1</v>
      </c>
      <c r="S1197">
        <v>6</v>
      </c>
      <c r="T1197">
        <v>5</v>
      </c>
      <c r="U1197">
        <v>7</v>
      </c>
      <c r="V1197">
        <v>1</v>
      </c>
      <c r="W1197">
        <v>7</v>
      </c>
      <c r="X1197">
        <v>1</v>
      </c>
      <c r="Y1197">
        <v>2008</v>
      </c>
      <c r="Z1197">
        <v>4</v>
      </c>
      <c r="AA1197">
        <v>13</v>
      </c>
      <c r="AD1197" t="s">
        <v>73</v>
      </c>
      <c r="AE1197">
        <v>2</v>
      </c>
      <c r="AF1197">
        <v>1</v>
      </c>
      <c r="AG1197">
        <v>2</v>
      </c>
      <c r="AH1197">
        <v>2</v>
      </c>
      <c r="AJ1197">
        <v>1</v>
      </c>
      <c r="AM1197">
        <v>1</v>
      </c>
      <c r="AO1197">
        <v>2</v>
      </c>
      <c r="AP1197">
        <v>1</v>
      </c>
      <c r="AV1197">
        <v>1</v>
      </c>
      <c r="AX1197">
        <v>1</v>
      </c>
      <c r="BC1197">
        <v>1</v>
      </c>
      <c r="BE1197" t="s">
        <v>66</v>
      </c>
      <c r="BF1197">
        <f>VLOOKUP($C1197,'TIPI Scoring'!$C$1:$AB$1213,22,FALSE)</f>
        <v>4</v>
      </c>
      <c r="BG1197">
        <f>VLOOKUP($C1197,'TIPI Scoring'!$C$1:$AB$1213,23,FALSE)</f>
        <v>7</v>
      </c>
      <c r="BH1197">
        <f>VLOOKUP($C1197,'TIPI Scoring'!$C$1:$AB$1213,24,FALSE)</f>
        <v>7</v>
      </c>
      <c r="BI1197">
        <f>VLOOKUP($C1197,'TIPI Scoring'!$C$1:$AB$1213,25,FALSE)</f>
        <v>7</v>
      </c>
      <c r="BJ1197">
        <f>VLOOKUP($C1197,'TIPI Scoring'!$C$1:$AB$1213,26,FALSE)</f>
        <v>6.5</v>
      </c>
      <c r="BK1197" t="s">
        <v>1651</v>
      </c>
      <c r="BL1197" t="s">
        <v>1648</v>
      </c>
      <c r="BM1197" t="s">
        <v>1648</v>
      </c>
      <c r="BN1197" t="s">
        <v>1648</v>
      </c>
      <c r="BO1197" t="s">
        <v>1648</v>
      </c>
      <c r="BP1197">
        <v>8</v>
      </c>
    </row>
    <row r="1198" spans="1:68" x14ac:dyDescent="0.2">
      <c r="A1198">
        <v>1197</v>
      </c>
      <c r="B1198" s="2">
        <v>44102.77853009259</v>
      </c>
      <c r="C1198" t="s">
        <v>1482</v>
      </c>
      <c r="D1198">
        <v>36</v>
      </c>
      <c r="E1198">
        <v>5</v>
      </c>
      <c r="F1198">
        <v>2</v>
      </c>
      <c r="G1198">
        <v>1</v>
      </c>
      <c r="H1198">
        <v>4</v>
      </c>
      <c r="I1198">
        <v>1</v>
      </c>
      <c r="J1198">
        <v>3</v>
      </c>
      <c r="L1198">
        <v>2</v>
      </c>
      <c r="M1198">
        <v>7</v>
      </c>
      <c r="N1198">
        <v>2</v>
      </c>
      <c r="O1198">
        <v>7</v>
      </c>
      <c r="P1198">
        <v>4</v>
      </c>
      <c r="Q1198">
        <v>7</v>
      </c>
      <c r="R1198">
        <v>4</v>
      </c>
      <c r="S1198">
        <v>7</v>
      </c>
      <c r="T1198">
        <v>1</v>
      </c>
      <c r="U1198">
        <v>7</v>
      </c>
      <c r="V1198">
        <v>5</v>
      </c>
      <c r="W1198">
        <v>7</v>
      </c>
      <c r="X1198">
        <v>1</v>
      </c>
      <c r="Y1198">
        <v>2012</v>
      </c>
      <c r="Z1198">
        <v>2</v>
      </c>
      <c r="AA1198">
        <v>10</v>
      </c>
      <c r="AE1198">
        <v>2</v>
      </c>
      <c r="AF1198">
        <v>2</v>
      </c>
      <c r="AG1198">
        <v>2</v>
      </c>
      <c r="AH1198">
        <v>2</v>
      </c>
      <c r="AM1198">
        <v>1</v>
      </c>
      <c r="AO1198">
        <v>3</v>
      </c>
      <c r="AR1198">
        <v>1</v>
      </c>
      <c r="AS1198">
        <v>1</v>
      </c>
      <c r="AT1198">
        <v>1</v>
      </c>
      <c r="BB1198">
        <v>1</v>
      </c>
      <c r="BE1198" t="s">
        <v>66</v>
      </c>
      <c r="BF1198">
        <f>VLOOKUP($C1198,'TIPI Scoring'!$C$1:$AB$1213,22,FALSE)</f>
        <v>7</v>
      </c>
      <c r="BG1198">
        <f>VLOOKUP($C1198,'TIPI Scoring'!$C$1:$AB$1213,23,FALSE)</f>
        <v>5.5</v>
      </c>
      <c r="BH1198">
        <f>VLOOKUP($C1198,'TIPI Scoring'!$C$1:$AB$1213,24,FALSE)</f>
        <v>5</v>
      </c>
      <c r="BI1198">
        <f>VLOOKUP($C1198,'TIPI Scoring'!$C$1:$AB$1213,25,FALSE)</f>
        <v>5.5</v>
      </c>
      <c r="BJ1198">
        <f>VLOOKUP($C1198,'TIPI Scoring'!$C$1:$AB$1213,26,FALSE)</f>
        <v>7</v>
      </c>
      <c r="BK1198" t="s">
        <v>1648</v>
      </c>
      <c r="BL1198" t="s">
        <v>1650</v>
      </c>
      <c r="BM1198" t="s">
        <v>1651</v>
      </c>
      <c r="BN1198" t="s">
        <v>1650</v>
      </c>
      <c r="BO1198" t="s">
        <v>1648</v>
      </c>
      <c r="BP1198">
        <v>4</v>
      </c>
    </row>
    <row r="1199" spans="1:68" x14ac:dyDescent="0.2">
      <c r="A1199">
        <v>1198</v>
      </c>
      <c r="B1199" s="2">
        <v>44102.778657407405</v>
      </c>
      <c r="C1199" t="s">
        <v>1483</v>
      </c>
      <c r="D1199">
        <v>27</v>
      </c>
      <c r="E1199">
        <v>5</v>
      </c>
      <c r="F1199">
        <v>1</v>
      </c>
      <c r="G1199">
        <v>1</v>
      </c>
      <c r="H1199">
        <v>1</v>
      </c>
      <c r="I1199">
        <v>3</v>
      </c>
      <c r="J1199">
        <v>1</v>
      </c>
      <c r="L1199">
        <v>1</v>
      </c>
      <c r="M1199">
        <v>5</v>
      </c>
      <c r="N1199">
        <v>2</v>
      </c>
      <c r="O1199">
        <v>5</v>
      </c>
      <c r="P1199">
        <v>4</v>
      </c>
      <c r="Q1199">
        <v>6</v>
      </c>
      <c r="R1199">
        <v>6</v>
      </c>
      <c r="S1199">
        <v>5</v>
      </c>
      <c r="T1199">
        <v>4</v>
      </c>
      <c r="U1199">
        <v>6</v>
      </c>
      <c r="V1199">
        <v>3</v>
      </c>
      <c r="W1199">
        <v>5</v>
      </c>
      <c r="X1199">
        <v>4</v>
      </c>
      <c r="Y1199">
        <v>2015</v>
      </c>
      <c r="Z1199">
        <v>1</v>
      </c>
      <c r="AA1199">
        <v>3</v>
      </c>
      <c r="AE1199">
        <v>2</v>
      </c>
      <c r="AF1199">
        <v>2</v>
      </c>
      <c r="AG1199">
        <v>2</v>
      </c>
      <c r="AH1199">
        <v>2</v>
      </c>
      <c r="AI1199">
        <v>1</v>
      </c>
      <c r="AJ1199">
        <v>1</v>
      </c>
      <c r="AO1199">
        <v>2</v>
      </c>
      <c r="AR1199">
        <v>1</v>
      </c>
      <c r="AT1199">
        <v>1</v>
      </c>
      <c r="AV1199">
        <v>1</v>
      </c>
      <c r="BA1199">
        <v>1</v>
      </c>
      <c r="BB1199">
        <v>1</v>
      </c>
      <c r="BE1199" t="s">
        <v>66</v>
      </c>
      <c r="BF1199">
        <f>VLOOKUP($C1199,'TIPI Scoring'!$C$1:$AB$1213,22,FALSE)</f>
        <v>4.5</v>
      </c>
      <c r="BG1199">
        <f>VLOOKUP($C1199,'TIPI Scoring'!$C$1:$AB$1213,23,FALSE)</f>
        <v>5</v>
      </c>
      <c r="BH1199">
        <f>VLOOKUP($C1199,'TIPI Scoring'!$C$1:$AB$1213,24,FALSE)</f>
        <v>5.5</v>
      </c>
      <c r="BI1199">
        <f>VLOOKUP($C1199,'TIPI Scoring'!$C$1:$AB$1213,25,FALSE)</f>
        <v>3.5</v>
      </c>
      <c r="BJ1199">
        <f>VLOOKUP($C1199,'TIPI Scoring'!$C$1:$AB$1213,26,FALSE)</f>
        <v>4.5</v>
      </c>
      <c r="BK1199" t="s">
        <v>1650</v>
      </c>
      <c r="BL1199" t="s">
        <v>1651</v>
      </c>
      <c r="BM1199" t="s">
        <v>1650</v>
      </c>
      <c r="BN1199" t="s">
        <v>1651</v>
      </c>
      <c r="BO1199" t="s">
        <v>1651</v>
      </c>
      <c r="BP1199">
        <v>7</v>
      </c>
    </row>
    <row r="1200" spans="1:68" x14ac:dyDescent="0.2">
      <c r="A1200">
        <v>1199</v>
      </c>
      <c r="B1200" s="2">
        <v>44102.778773148151</v>
      </c>
      <c r="C1200" t="s">
        <v>1484</v>
      </c>
      <c r="D1200">
        <v>44</v>
      </c>
      <c r="E1200">
        <v>6</v>
      </c>
      <c r="F1200">
        <v>1</v>
      </c>
      <c r="G1200">
        <v>1</v>
      </c>
      <c r="H1200">
        <v>1</v>
      </c>
      <c r="I1200">
        <v>0</v>
      </c>
      <c r="J1200">
        <v>1</v>
      </c>
      <c r="L1200">
        <v>1</v>
      </c>
      <c r="M1200">
        <v>3</v>
      </c>
      <c r="N1200">
        <v>1</v>
      </c>
      <c r="O1200">
        <v>3</v>
      </c>
      <c r="P1200">
        <v>3</v>
      </c>
      <c r="Q1200">
        <v>7</v>
      </c>
      <c r="R1200">
        <v>1</v>
      </c>
      <c r="S1200">
        <v>7</v>
      </c>
      <c r="T1200">
        <v>3</v>
      </c>
      <c r="U1200">
        <v>3</v>
      </c>
      <c r="V1200">
        <v>1</v>
      </c>
      <c r="W1200">
        <v>7</v>
      </c>
      <c r="X1200">
        <v>1</v>
      </c>
      <c r="Y1200">
        <v>2015</v>
      </c>
      <c r="Z1200">
        <v>1</v>
      </c>
      <c r="AA1200">
        <v>12</v>
      </c>
      <c r="AC1200" t="s">
        <v>1485</v>
      </c>
      <c r="AE1200">
        <v>1</v>
      </c>
      <c r="AF1200">
        <v>2</v>
      </c>
      <c r="AG1200">
        <v>1</v>
      </c>
      <c r="AH1200">
        <v>1</v>
      </c>
      <c r="AI1200">
        <v>1</v>
      </c>
      <c r="AO1200">
        <v>2</v>
      </c>
      <c r="AP1200">
        <v>1</v>
      </c>
      <c r="AT1200">
        <v>1</v>
      </c>
      <c r="AU1200">
        <v>1</v>
      </c>
      <c r="AZ1200">
        <v>1</v>
      </c>
      <c r="BA1200">
        <v>1</v>
      </c>
      <c r="BB1200">
        <v>1</v>
      </c>
      <c r="BC1200">
        <v>1</v>
      </c>
      <c r="BE1200" t="s">
        <v>66</v>
      </c>
      <c r="BF1200">
        <f>VLOOKUP($C1200,'TIPI Scoring'!$C$1:$AB$1213,22,FALSE)</f>
        <v>4</v>
      </c>
      <c r="BG1200">
        <f>VLOOKUP($C1200,'TIPI Scoring'!$C$1:$AB$1213,23,FALSE)</f>
        <v>4</v>
      </c>
      <c r="BH1200">
        <f>VLOOKUP($C1200,'TIPI Scoring'!$C$1:$AB$1213,24,FALSE)</f>
        <v>7</v>
      </c>
      <c r="BI1200">
        <f>VLOOKUP($C1200,'TIPI Scoring'!$C$1:$AB$1213,25,FALSE)</f>
        <v>7</v>
      </c>
      <c r="BJ1200">
        <f>VLOOKUP($C1200,'TIPI Scoring'!$C$1:$AB$1213,26,FALSE)</f>
        <v>7</v>
      </c>
      <c r="BK1200" t="s">
        <v>1651</v>
      </c>
      <c r="BL1200" t="s">
        <v>1649</v>
      </c>
      <c r="BM1200" t="s">
        <v>1648</v>
      </c>
      <c r="BN1200" t="s">
        <v>1648</v>
      </c>
      <c r="BO1200" t="s">
        <v>1648</v>
      </c>
      <c r="BP1200">
        <v>8</v>
      </c>
    </row>
    <row r="1201" spans="1:68" x14ac:dyDescent="0.2">
      <c r="A1201">
        <v>1200</v>
      </c>
      <c r="B1201" s="2">
        <v>44102.778819444444</v>
      </c>
      <c r="C1201" t="s">
        <v>1486</v>
      </c>
      <c r="D1201">
        <v>62</v>
      </c>
      <c r="E1201">
        <v>23</v>
      </c>
      <c r="F1201">
        <v>1</v>
      </c>
      <c r="G1201">
        <v>1</v>
      </c>
      <c r="H1201">
        <v>1</v>
      </c>
      <c r="I1201">
        <v>0</v>
      </c>
      <c r="J1201">
        <v>4</v>
      </c>
      <c r="L1201">
        <v>2</v>
      </c>
      <c r="M1201">
        <v>30</v>
      </c>
      <c r="N1201">
        <v>2</v>
      </c>
      <c r="O1201">
        <v>7</v>
      </c>
      <c r="P1201">
        <v>1</v>
      </c>
      <c r="Q1201">
        <v>7</v>
      </c>
      <c r="R1201">
        <v>3</v>
      </c>
      <c r="S1201">
        <v>7</v>
      </c>
      <c r="T1201">
        <v>1</v>
      </c>
      <c r="U1201">
        <v>7</v>
      </c>
      <c r="V1201">
        <v>5</v>
      </c>
      <c r="W1201">
        <v>5</v>
      </c>
      <c r="X1201">
        <v>1</v>
      </c>
      <c r="Y1201">
        <v>2020</v>
      </c>
      <c r="Z1201">
        <v>3</v>
      </c>
      <c r="AA1201">
        <v>7</v>
      </c>
      <c r="AE1201">
        <v>2</v>
      </c>
      <c r="AF1201">
        <v>2</v>
      </c>
      <c r="AG1201">
        <v>2</v>
      </c>
      <c r="AH1201">
        <v>2</v>
      </c>
      <c r="AM1201">
        <v>1</v>
      </c>
      <c r="AO1201">
        <v>2</v>
      </c>
      <c r="AP1201">
        <v>1</v>
      </c>
      <c r="AT1201">
        <v>1</v>
      </c>
      <c r="AU1201">
        <v>1</v>
      </c>
      <c r="AZ1201">
        <v>1</v>
      </c>
      <c r="BA1201">
        <v>1</v>
      </c>
      <c r="BE1201" t="s">
        <v>63</v>
      </c>
      <c r="BF1201">
        <f>VLOOKUP($C1201,'TIPI Scoring'!$C$1:$AB$1213,22,FALSE)</f>
        <v>7</v>
      </c>
      <c r="BG1201">
        <f>VLOOKUP($C1201,'TIPI Scoring'!$C$1:$AB$1213,23,FALSE)</f>
        <v>7</v>
      </c>
      <c r="BH1201">
        <f>VLOOKUP($C1201,'TIPI Scoring'!$C$1:$AB$1213,24,FALSE)</f>
        <v>5</v>
      </c>
      <c r="BI1201">
        <f>VLOOKUP($C1201,'TIPI Scoring'!$C$1:$AB$1213,25,FALSE)</f>
        <v>5</v>
      </c>
      <c r="BJ1201">
        <f>VLOOKUP($C1201,'TIPI Scoring'!$C$1:$AB$1213,26,FALSE)</f>
        <v>7</v>
      </c>
      <c r="BK1201" t="s">
        <v>1648</v>
      </c>
      <c r="BL1201" t="s">
        <v>1648</v>
      </c>
      <c r="BM1201" t="s">
        <v>1651</v>
      </c>
      <c r="BN1201" t="s">
        <v>1650</v>
      </c>
      <c r="BO1201" t="s">
        <v>1648</v>
      </c>
      <c r="BP1201">
        <v>4</v>
      </c>
    </row>
    <row r="1202" spans="1:68" x14ac:dyDescent="0.2">
      <c r="A1202">
        <v>1201</v>
      </c>
      <c r="B1202" s="2">
        <v>44102.77884259259</v>
      </c>
      <c r="C1202" t="s">
        <v>1487</v>
      </c>
      <c r="D1202">
        <v>72</v>
      </c>
      <c r="E1202">
        <v>5</v>
      </c>
      <c r="F1202">
        <v>1</v>
      </c>
      <c r="G1202">
        <v>1</v>
      </c>
      <c r="H1202">
        <v>2</v>
      </c>
      <c r="I1202">
        <v>0</v>
      </c>
      <c r="J1202">
        <v>1</v>
      </c>
      <c r="L1202">
        <v>1</v>
      </c>
      <c r="M1202">
        <v>2</v>
      </c>
      <c r="N1202">
        <v>2</v>
      </c>
      <c r="O1202">
        <v>3</v>
      </c>
      <c r="P1202">
        <v>2</v>
      </c>
      <c r="Q1202">
        <v>7</v>
      </c>
      <c r="R1202">
        <v>4</v>
      </c>
      <c r="S1202">
        <v>6</v>
      </c>
      <c r="T1202">
        <v>5</v>
      </c>
      <c r="U1202">
        <v>6</v>
      </c>
      <c r="V1202">
        <v>1</v>
      </c>
      <c r="W1202">
        <v>6</v>
      </c>
      <c r="X1202">
        <v>3</v>
      </c>
      <c r="Y1202">
        <v>2018</v>
      </c>
      <c r="Z1202">
        <v>1</v>
      </c>
      <c r="AA1202">
        <v>1</v>
      </c>
      <c r="AE1202">
        <v>2</v>
      </c>
      <c r="AF1202">
        <v>3</v>
      </c>
      <c r="AG1202">
        <v>2</v>
      </c>
      <c r="AH1202">
        <v>2</v>
      </c>
      <c r="AJ1202">
        <v>1</v>
      </c>
      <c r="AO1202">
        <v>2</v>
      </c>
      <c r="AP1202">
        <v>1</v>
      </c>
      <c r="AR1202">
        <v>1</v>
      </c>
      <c r="AX1202">
        <v>1</v>
      </c>
      <c r="AZ1202">
        <v>1</v>
      </c>
      <c r="BA1202">
        <v>1</v>
      </c>
      <c r="BC1202">
        <v>1</v>
      </c>
      <c r="BE1202" t="s">
        <v>66</v>
      </c>
      <c r="BF1202">
        <f>VLOOKUP($C1202,'TIPI Scoring'!$C$1:$AB$1213,22,FALSE)</f>
        <v>3</v>
      </c>
      <c r="BG1202">
        <f>VLOOKUP($C1202,'TIPI Scoring'!$C$1:$AB$1213,23,FALSE)</f>
        <v>6</v>
      </c>
      <c r="BH1202">
        <f>VLOOKUP($C1202,'TIPI Scoring'!$C$1:$AB$1213,24,FALSE)</f>
        <v>7</v>
      </c>
      <c r="BI1202">
        <f>VLOOKUP($C1202,'TIPI Scoring'!$C$1:$AB$1213,25,FALSE)</f>
        <v>5</v>
      </c>
      <c r="BJ1202">
        <f>VLOOKUP($C1202,'TIPI Scoring'!$C$1:$AB$1213,26,FALSE)</f>
        <v>5.5</v>
      </c>
      <c r="BK1202" t="s">
        <v>1651</v>
      </c>
      <c r="BL1202" t="s">
        <v>1650</v>
      </c>
      <c r="BM1202" t="s">
        <v>1648</v>
      </c>
      <c r="BN1202" t="s">
        <v>1650</v>
      </c>
      <c r="BO1202" t="s">
        <v>1650</v>
      </c>
      <c r="BP1202">
        <v>6</v>
      </c>
    </row>
    <row r="1203" spans="1:68" x14ac:dyDescent="0.2">
      <c r="A1203">
        <v>1202</v>
      </c>
      <c r="B1203" s="2">
        <v>44102.779016203705</v>
      </c>
      <c r="C1203" t="s">
        <v>1488</v>
      </c>
      <c r="D1203">
        <v>73</v>
      </c>
      <c r="E1203">
        <v>14</v>
      </c>
      <c r="F1203">
        <v>1</v>
      </c>
      <c r="G1203">
        <v>1</v>
      </c>
      <c r="H1203">
        <v>2</v>
      </c>
      <c r="I1203">
        <v>0</v>
      </c>
      <c r="J1203">
        <v>4</v>
      </c>
      <c r="L1203">
        <v>2</v>
      </c>
      <c r="M1203">
        <v>20</v>
      </c>
      <c r="N1203">
        <v>2</v>
      </c>
      <c r="O1203">
        <v>2</v>
      </c>
      <c r="P1203">
        <v>2</v>
      </c>
      <c r="Q1203">
        <v>6</v>
      </c>
      <c r="R1203">
        <v>3</v>
      </c>
      <c r="S1203">
        <v>6</v>
      </c>
      <c r="T1203">
        <v>7</v>
      </c>
      <c r="U1203">
        <v>5</v>
      </c>
      <c r="V1203">
        <v>7</v>
      </c>
      <c r="W1203">
        <v>7</v>
      </c>
      <c r="X1203">
        <v>3</v>
      </c>
      <c r="Y1203">
        <v>2005</v>
      </c>
      <c r="Z1203">
        <v>3</v>
      </c>
      <c r="AA1203">
        <v>13</v>
      </c>
      <c r="AD1203" t="s">
        <v>1489</v>
      </c>
      <c r="AE1203">
        <v>2</v>
      </c>
      <c r="AF1203">
        <v>2</v>
      </c>
      <c r="AG1203">
        <v>3</v>
      </c>
      <c r="AH1203">
        <v>2</v>
      </c>
      <c r="AN1203">
        <v>1</v>
      </c>
      <c r="AO1203">
        <v>3</v>
      </c>
      <c r="AV1203">
        <v>1</v>
      </c>
      <c r="AX1203">
        <v>1</v>
      </c>
      <c r="AY1203">
        <v>1</v>
      </c>
      <c r="BC1203">
        <v>1</v>
      </c>
      <c r="BE1203" t="s">
        <v>63</v>
      </c>
      <c r="BF1203">
        <f>VLOOKUP($C1203,'TIPI Scoring'!$C$1:$AB$1213,22,FALSE)</f>
        <v>1.5</v>
      </c>
      <c r="BG1203">
        <f>VLOOKUP($C1203,'TIPI Scoring'!$C$1:$AB$1213,23,FALSE)</f>
        <v>5.5</v>
      </c>
      <c r="BH1203">
        <f>VLOOKUP($C1203,'TIPI Scoring'!$C$1:$AB$1213,24,FALSE)</f>
        <v>3.5</v>
      </c>
      <c r="BI1203">
        <f>VLOOKUP($C1203,'TIPI Scoring'!$C$1:$AB$1213,25,FALSE)</f>
        <v>6</v>
      </c>
      <c r="BJ1203">
        <f>VLOOKUP($C1203,'TIPI Scoring'!$C$1:$AB$1213,26,FALSE)</f>
        <v>5.5</v>
      </c>
      <c r="BK1203" t="s">
        <v>1649</v>
      </c>
      <c r="BL1203" t="s">
        <v>1650</v>
      </c>
      <c r="BM1203" t="s">
        <v>1649</v>
      </c>
      <c r="BN1203" t="s">
        <v>1650</v>
      </c>
      <c r="BO1203" t="s">
        <v>1650</v>
      </c>
      <c r="BP1203">
        <v>3</v>
      </c>
    </row>
    <row r="1204" spans="1:68" x14ac:dyDescent="0.2">
      <c r="A1204">
        <v>1203</v>
      </c>
      <c r="B1204" s="2">
        <v>44102.779560185183</v>
      </c>
      <c r="C1204" t="s">
        <v>1490</v>
      </c>
      <c r="D1204">
        <v>39</v>
      </c>
      <c r="E1204">
        <v>31</v>
      </c>
      <c r="F1204">
        <v>1</v>
      </c>
      <c r="G1204">
        <v>1</v>
      </c>
      <c r="H1204">
        <v>3</v>
      </c>
      <c r="I1204">
        <v>1</v>
      </c>
      <c r="J1204">
        <v>1</v>
      </c>
      <c r="L1204">
        <v>1</v>
      </c>
      <c r="M1204">
        <v>22</v>
      </c>
      <c r="N1204">
        <v>2</v>
      </c>
      <c r="O1204">
        <v>2</v>
      </c>
      <c r="P1204">
        <v>1</v>
      </c>
      <c r="Q1204">
        <v>7</v>
      </c>
      <c r="R1204">
        <v>2</v>
      </c>
      <c r="S1204">
        <v>3</v>
      </c>
      <c r="T1204">
        <v>7</v>
      </c>
      <c r="U1204">
        <v>6</v>
      </c>
      <c r="V1204">
        <v>1</v>
      </c>
      <c r="W1204">
        <v>5</v>
      </c>
      <c r="X1204">
        <v>1</v>
      </c>
      <c r="Y1204">
        <v>1999</v>
      </c>
      <c r="Z1204">
        <v>1</v>
      </c>
      <c r="AA1204">
        <v>10</v>
      </c>
      <c r="AE1204">
        <v>2</v>
      </c>
      <c r="AF1204">
        <v>1</v>
      </c>
      <c r="AG1204">
        <v>3</v>
      </c>
      <c r="AH1204">
        <v>2</v>
      </c>
      <c r="AJ1204">
        <v>1</v>
      </c>
      <c r="AO1204">
        <v>4</v>
      </c>
      <c r="AP1204">
        <v>1</v>
      </c>
      <c r="AQ1204">
        <v>1</v>
      </c>
      <c r="AT1204">
        <v>1</v>
      </c>
      <c r="BA1204">
        <v>1</v>
      </c>
      <c r="BC1204">
        <v>1</v>
      </c>
      <c r="BE1204" t="s">
        <v>66</v>
      </c>
      <c r="BF1204">
        <f>VLOOKUP($C1204,'TIPI Scoring'!$C$1:$AB$1213,22,FALSE)</f>
        <v>1.5</v>
      </c>
      <c r="BG1204">
        <f>VLOOKUP($C1204,'TIPI Scoring'!$C$1:$AB$1213,23,FALSE)</f>
        <v>6.5</v>
      </c>
      <c r="BH1204">
        <f>VLOOKUP($C1204,'TIPI Scoring'!$C$1:$AB$1213,24,FALSE)</f>
        <v>7</v>
      </c>
      <c r="BI1204">
        <f>VLOOKUP($C1204,'TIPI Scoring'!$C$1:$AB$1213,25,FALSE)</f>
        <v>5.5</v>
      </c>
      <c r="BJ1204">
        <f>VLOOKUP($C1204,'TIPI Scoring'!$C$1:$AB$1213,26,FALSE)</f>
        <v>5</v>
      </c>
      <c r="BK1204" t="s">
        <v>1649</v>
      </c>
      <c r="BL1204" t="s">
        <v>1648</v>
      </c>
      <c r="BM1204" t="s">
        <v>1648</v>
      </c>
      <c r="BN1204" t="s">
        <v>1650</v>
      </c>
      <c r="BO1204" t="s">
        <v>1651</v>
      </c>
      <c r="BP1204">
        <v>2</v>
      </c>
    </row>
    <row r="1205" spans="1:68" x14ac:dyDescent="0.2">
      <c r="A1205">
        <v>1204</v>
      </c>
      <c r="B1205" s="2">
        <v>44102.780011574076</v>
      </c>
      <c r="C1205" t="s">
        <v>1491</v>
      </c>
      <c r="D1205">
        <v>59</v>
      </c>
      <c r="E1205">
        <v>3</v>
      </c>
      <c r="F1205">
        <v>2</v>
      </c>
      <c r="G1205">
        <v>1</v>
      </c>
      <c r="H1205">
        <v>2</v>
      </c>
      <c r="I1205">
        <v>0</v>
      </c>
      <c r="J1205">
        <v>5</v>
      </c>
      <c r="K1205" t="s">
        <v>1492</v>
      </c>
      <c r="L1205">
        <v>2</v>
      </c>
      <c r="M1205">
        <v>7</v>
      </c>
      <c r="N1205">
        <v>1</v>
      </c>
      <c r="O1205">
        <v>3</v>
      </c>
      <c r="P1205">
        <v>3</v>
      </c>
      <c r="Q1205">
        <v>6</v>
      </c>
      <c r="R1205">
        <v>7</v>
      </c>
      <c r="S1205">
        <v>3</v>
      </c>
      <c r="T1205">
        <v>6</v>
      </c>
      <c r="U1205">
        <v>6</v>
      </c>
      <c r="V1205">
        <v>3</v>
      </c>
      <c r="W1205">
        <v>3</v>
      </c>
      <c r="X1205">
        <v>3</v>
      </c>
      <c r="Y1205">
        <v>2013</v>
      </c>
      <c r="Z1205">
        <v>2</v>
      </c>
      <c r="AA1205">
        <v>14</v>
      </c>
      <c r="AE1205">
        <v>2</v>
      </c>
      <c r="AF1205">
        <v>2</v>
      </c>
      <c r="AG1205">
        <v>2</v>
      </c>
      <c r="AH1205">
        <v>2</v>
      </c>
      <c r="AN1205">
        <v>1</v>
      </c>
      <c r="AO1205">
        <v>5</v>
      </c>
      <c r="AT1205">
        <v>1</v>
      </c>
      <c r="AW1205">
        <v>1</v>
      </c>
      <c r="AX1205">
        <v>1</v>
      </c>
      <c r="BD1205">
        <v>1</v>
      </c>
      <c r="BE1205" t="s">
        <v>66</v>
      </c>
      <c r="BF1205">
        <f>VLOOKUP($C1205,'TIPI Scoring'!$C$1:$AB$1213,22,FALSE)</f>
        <v>2.5</v>
      </c>
      <c r="BG1205">
        <f>VLOOKUP($C1205,'TIPI Scoring'!$C$1:$AB$1213,23,FALSE)</f>
        <v>5.5</v>
      </c>
      <c r="BH1205">
        <f>VLOOKUP($C1205,'TIPI Scoring'!$C$1:$AB$1213,24,FALSE)</f>
        <v>5.5</v>
      </c>
      <c r="BI1205">
        <f>VLOOKUP($C1205,'TIPI Scoring'!$C$1:$AB$1213,25,FALSE)</f>
        <v>2</v>
      </c>
      <c r="BJ1205">
        <f>VLOOKUP($C1205,'TIPI Scoring'!$C$1:$AB$1213,26,FALSE)</f>
        <v>4</v>
      </c>
      <c r="BK1205" t="s">
        <v>1649</v>
      </c>
      <c r="BL1205" t="s">
        <v>1650</v>
      </c>
      <c r="BM1205" t="s">
        <v>1650</v>
      </c>
      <c r="BN1205" t="s">
        <v>1649</v>
      </c>
      <c r="BO1205" t="s">
        <v>1649</v>
      </c>
      <c r="BP1205">
        <v>5</v>
      </c>
    </row>
    <row r="1206" spans="1:68" x14ac:dyDescent="0.2">
      <c r="A1206">
        <v>1205</v>
      </c>
      <c r="B1206" s="2">
        <v>44102.781689814816</v>
      </c>
      <c r="C1206" t="s">
        <v>1493</v>
      </c>
      <c r="D1206">
        <v>42</v>
      </c>
      <c r="E1206">
        <v>5</v>
      </c>
      <c r="F1206">
        <v>1</v>
      </c>
      <c r="G1206">
        <v>1</v>
      </c>
      <c r="H1206">
        <v>2</v>
      </c>
      <c r="I1206">
        <v>2</v>
      </c>
      <c r="J1206">
        <v>1</v>
      </c>
      <c r="L1206">
        <v>1</v>
      </c>
      <c r="M1206">
        <v>9</v>
      </c>
      <c r="N1206">
        <v>1</v>
      </c>
      <c r="O1206">
        <v>7</v>
      </c>
      <c r="P1206">
        <v>6</v>
      </c>
      <c r="Q1206">
        <v>7</v>
      </c>
      <c r="R1206">
        <v>6</v>
      </c>
      <c r="S1206">
        <v>7</v>
      </c>
      <c r="T1206">
        <v>7</v>
      </c>
      <c r="U1206">
        <v>7</v>
      </c>
      <c r="V1206">
        <v>6</v>
      </c>
      <c r="W1206">
        <v>5</v>
      </c>
      <c r="X1206">
        <v>6</v>
      </c>
      <c r="Y1206">
        <v>2020</v>
      </c>
      <c r="Z1206">
        <v>1</v>
      </c>
      <c r="AA1206">
        <v>1</v>
      </c>
      <c r="AE1206">
        <v>1</v>
      </c>
      <c r="AF1206">
        <v>1</v>
      </c>
      <c r="AG1206">
        <v>1</v>
      </c>
      <c r="AH1206">
        <v>1</v>
      </c>
      <c r="AK1206">
        <v>1</v>
      </c>
      <c r="AM1206">
        <v>1</v>
      </c>
      <c r="AO1206">
        <v>2</v>
      </c>
      <c r="AQ1206">
        <v>1</v>
      </c>
      <c r="AT1206">
        <v>1</v>
      </c>
      <c r="AV1206">
        <v>1</v>
      </c>
      <c r="AZ1206">
        <v>1</v>
      </c>
      <c r="BB1206">
        <v>1</v>
      </c>
      <c r="BC1206">
        <v>1</v>
      </c>
      <c r="BE1206" t="s">
        <v>66</v>
      </c>
      <c r="BF1206">
        <f>VLOOKUP($C1206,'TIPI Scoring'!$C$1:$AB$1213,22,FALSE)</f>
        <v>4</v>
      </c>
      <c r="BG1206">
        <f>VLOOKUP($C1206,'TIPI Scoring'!$C$1:$AB$1213,23,FALSE)</f>
        <v>4.5</v>
      </c>
      <c r="BH1206">
        <f>VLOOKUP($C1206,'TIPI Scoring'!$C$1:$AB$1213,24,FALSE)</f>
        <v>4.5</v>
      </c>
      <c r="BI1206">
        <f>VLOOKUP($C1206,'TIPI Scoring'!$C$1:$AB$1213,25,FALSE)</f>
        <v>3.5</v>
      </c>
      <c r="BJ1206">
        <f>VLOOKUP($C1206,'TIPI Scoring'!$C$1:$AB$1213,26,FALSE)</f>
        <v>4.5</v>
      </c>
      <c r="BK1206" t="s">
        <v>1651</v>
      </c>
      <c r="BL1206" t="s">
        <v>1651</v>
      </c>
      <c r="BM1206" t="s">
        <v>1651</v>
      </c>
      <c r="BN1206" t="s">
        <v>1651</v>
      </c>
      <c r="BO1206" t="s">
        <v>1651</v>
      </c>
      <c r="BP1206">
        <v>1</v>
      </c>
    </row>
    <row r="1207" spans="1:68" x14ac:dyDescent="0.2">
      <c r="A1207">
        <v>1206</v>
      </c>
      <c r="B1207" s="2">
        <v>44102.781921296293</v>
      </c>
      <c r="C1207" t="s">
        <v>1494</v>
      </c>
      <c r="D1207">
        <v>37</v>
      </c>
      <c r="E1207">
        <v>5</v>
      </c>
      <c r="F1207">
        <v>1</v>
      </c>
      <c r="G1207">
        <v>1</v>
      </c>
      <c r="H1207">
        <v>2</v>
      </c>
      <c r="I1207">
        <v>1</v>
      </c>
      <c r="J1207">
        <v>2</v>
      </c>
      <c r="L1207">
        <v>1</v>
      </c>
      <c r="M1207">
        <v>8</v>
      </c>
      <c r="N1207">
        <v>1</v>
      </c>
      <c r="O1207">
        <v>1</v>
      </c>
      <c r="P1207">
        <v>3</v>
      </c>
      <c r="Q1207">
        <v>5</v>
      </c>
      <c r="R1207">
        <v>2</v>
      </c>
      <c r="S1207">
        <v>5</v>
      </c>
      <c r="T1207">
        <v>5</v>
      </c>
      <c r="U1207">
        <v>5</v>
      </c>
      <c r="V1207">
        <v>2</v>
      </c>
      <c r="W1207">
        <v>5</v>
      </c>
      <c r="X1207">
        <v>2</v>
      </c>
      <c r="Y1207">
        <v>2012</v>
      </c>
      <c r="Z1207">
        <v>1</v>
      </c>
      <c r="AA1207">
        <v>2</v>
      </c>
      <c r="AE1207">
        <v>3</v>
      </c>
      <c r="AF1207">
        <v>1</v>
      </c>
      <c r="AG1207">
        <v>2</v>
      </c>
      <c r="AH1207">
        <v>2</v>
      </c>
      <c r="AJ1207">
        <v>1</v>
      </c>
      <c r="AM1207">
        <v>1</v>
      </c>
      <c r="AO1207">
        <v>1</v>
      </c>
      <c r="AP1207">
        <v>1</v>
      </c>
      <c r="AT1207">
        <v>1</v>
      </c>
      <c r="AV1207">
        <v>1</v>
      </c>
      <c r="AZ1207">
        <v>1</v>
      </c>
      <c r="BE1207" t="s">
        <v>66</v>
      </c>
      <c r="BF1207">
        <f>VLOOKUP($C1207,'TIPI Scoring'!$C$1:$AB$1213,22,FALSE)</f>
        <v>2</v>
      </c>
      <c r="BG1207">
        <f>VLOOKUP($C1207,'TIPI Scoring'!$C$1:$AB$1213,23,FALSE)</f>
        <v>5</v>
      </c>
      <c r="BH1207">
        <f>VLOOKUP($C1207,'TIPI Scoring'!$C$1:$AB$1213,24,FALSE)</f>
        <v>5.5</v>
      </c>
      <c r="BI1207">
        <f>VLOOKUP($C1207,'TIPI Scoring'!$C$1:$AB$1213,25,FALSE)</f>
        <v>5.5</v>
      </c>
      <c r="BJ1207">
        <f>VLOOKUP($C1207,'TIPI Scoring'!$C$1:$AB$1213,26,FALSE)</f>
        <v>5.5</v>
      </c>
      <c r="BK1207" t="s">
        <v>1649</v>
      </c>
      <c r="BL1207" t="s">
        <v>1651</v>
      </c>
      <c r="BM1207" t="s">
        <v>1650</v>
      </c>
      <c r="BN1207" t="s">
        <v>1650</v>
      </c>
      <c r="BO1207" t="s">
        <v>1650</v>
      </c>
      <c r="BP1207">
        <v>3</v>
      </c>
    </row>
    <row r="1208" spans="1:68" x14ac:dyDescent="0.2">
      <c r="A1208">
        <v>1207</v>
      </c>
      <c r="B1208" s="2">
        <v>44102.782129629632</v>
      </c>
      <c r="C1208" t="s">
        <v>1495</v>
      </c>
      <c r="D1208">
        <v>52</v>
      </c>
      <c r="E1208">
        <v>37</v>
      </c>
      <c r="F1208">
        <v>1</v>
      </c>
      <c r="G1208">
        <v>1</v>
      </c>
      <c r="H1208">
        <v>1</v>
      </c>
      <c r="I1208">
        <v>0</v>
      </c>
      <c r="J1208">
        <v>1</v>
      </c>
      <c r="L1208">
        <v>2</v>
      </c>
      <c r="M1208">
        <v>14</v>
      </c>
      <c r="N1208">
        <v>2</v>
      </c>
      <c r="O1208">
        <v>4</v>
      </c>
      <c r="P1208">
        <v>5</v>
      </c>
      <c r="Q1208">
        <v>7</v>
      </c>
      <c r="R1208">
        <v>3</v>
      </c>
      <c r="S1208">
        <v>5</v>
      </c>
      <c r="T1208">
        <v>5</v>
      </c>
      <c r="U1208">
        <v>6</v>
      </c>
      <c r="V1208">
        <v>4</v>
      </c>
      <c r="W1208">
        <v>5</v>
      </c>
      <c r="X1208">
        <v>1</v>
      </c>
      <c r="Y1208">
        <v>2006</v>
      </c>
      <c r="Z1208">
        <v>2</v>
      </c>
      <c r="AA1208">
        <v>13</v>
      </c>
      <c r="AD1208" t="s">
        <v>773</v>
      </c>
      <c r="AE1208">
        <v>1</v>
      </c>
      <c r="AF1208">
        <v>2</v>
      </c>
      <c r="AG1208">
        <v>2</v>
      </c>
      <c r="AH1208">
        <v>1</v>
      </c>
      <c r="AN1208">
        <v>1</v>
      </c>
      <c r="AO1208">
        <v>2</v>
      </c>
      <c r="AP1208">
        <v>1</v>
      </c>
      <c r="AV1208">
        <v>1</v>
      </c>
      <c r="AX1208">
        <v>1</v>
      </c>
      <c r="BC1208">
        <v>1</v>
      </c>
      <c r="BE1208" t="s">
        <v>66</v>
      </c>
      <c r="BF1208">
        <f>VLOOKUP($C1208,'TIPI Scoring'!$C$1:$AB$1213,22,FALSE)</f>
        <v>3.5</v>
      </c>
      <c r="BG1208">
        <f>VLOOKUP($C1208,'TIPI Scoring'!$C$1:$AB$1213,23,FALSE)</f>
        <v>4.5</v>
      </c>
      <c r="BH1208">
        <f>VLOOKUP($C1208,'TIPI Scoring'!$C$1:$AB$1213,24,FALSE)</f>
        <v>5.5</v>
      </c>
      <c r="BI1208">
        <f>VLOOKUP($C1208,'TIPI Scoring'!$C$1:$AB$1213,25,FALSE)</f>
        <v>5</v>
      </c>
      <c r="BJ1208">
        <f>VLOOKUP($C1208,'TIPI Scoring'!$C$1:$AB$1213,26,FALSE)</f>
        <v>6</v>
      </c>
      <c r="BK1208" t="s">
        <v>1651</v>
      </c>
      <c r="BL1208" t="s">
        <v>1651</v>
      </c>
      <c r="BM1208" t="s">
        <v>1650</v>
      </c>
      <c r="BN1208" t="s">
        <v>1650</v>
      </c>
      <c r="BO1208" t="s">
        <v>1650</v>
      </c>
      <c r="BP1208">
        <v>3</v>
      </c>
    </row>
    <row r="1209" spans="1:68" x14ac:dyDescent="0.2">
      <c r="A1209">
        <v>1208</v>
      </c>
      <c r="B1209" s="2">
        <v>44102.78297453704</v>
      </c>
      <c r="C1209" t="s">
        <v>1496</v>
      </c>
      <c r="D1209">
        <v>64</v>
      </c>
      <c r="E1209">
        <v>6</v>
      </c>
      <c r="F1209">
        <v>1</v>
      </c>
      <c r="G1209">
        <v>1</v>
      </c>
      <c r="H1209">
        <v>1</v>
      </c>
      <c r="I1209">
        <v>0</v>
      </c>
      <c r="J1209">
        <v>4</v>
      </c>
      <c r="L1209">
        <v>2</v>
      </c>
      <c r="M1209">
        <v>14</v>
      </c>
      <c r="N1209">
        <v>2</v>
      </c>
      <c r="O1209">
        <v>5</v>
      </c>
      <c r="P1209">
        <v>3</v>
      </c>
      <c r="Q1209">
        <v>7</v>
      </c>
      <c r="R1209">
        <v>1</v>
      </c>
      <c r="S1209">
        <v>7</v>
      </c>
      <c r="T1209">
        <v>4</v>
      </c>
      <c r="U1209">
        <v>5</v>
      </c>
      <c r="V1209">
        <v>4</v>
      </c>
      <c r="W1209">
        <v>7</v>
      </c>
      <c r="X1209">
        <v>4</v>
      </c>
      <c r="Y1209">
        <v>2006</v>
      </c>
      <c r="Z1209">
        <v>2</v>
      </c>
      <c r="AA1209">
        <v>3</v>
      </c>
      <c r="AE1209">
        <v>2</v>
      </c>
      <c r="AF1209">
        <v>1</v>
      </c>
      <c r="AG1209">
        <v>2</v>
      </c>
      <c r="AH1209">
        <v>3</v>
      </c>
      <c r="AJ1209">
        <v>1</v>
      </c>
      <c r="AO1209">
        <v>3</v>
      </c>
      <c r="AP1209">
        <v>1</v>
      </c>
      <c r="AT1209">
        <v>1</v>
      </c>
      <c r="AU1209">
        <v>1</v>
      </c>
      <c r="BA1209">
        <v>1</v>
      </c>
      <c r="BE1209" t="s">
        <v>66</v>
      </c>
      <c r="BF1209">
        <f>VLOOKUP($C1209,'TIPI Scoring'!$C$1:$AB$1213,22,FALSE)</f>
        <v>4.5</v>
      </c>
      <c r="BG1209">
        <f>VLOOKUP($C1209,'TIPI Scoring'!$C$1:$AB$1213,23,FALSE)</f>
        <v>5</v>
      </c>
      <c r="BH1209">
        <f>VLOOKUP($C1209,'TIPI Scoring'!$C$1:$AB$1213,24,FALSE)</f>
        <v>5.5</v>
      </c>
      <c r="BI1209">
        <f>VLOOKUP($C1209,'TIPI Scoring'!$C$1:$AB$1213,25,FALSE)</f>
        <v>7</v>
      </c>
      <c r="BJ1209">
        <f>VLOOKUP($C1209,'TIPI Scoring'!$C$1:$AB$1213,26,FALSE)</f>
        <v>5.5</v>
      </c>
      <c r="BK1209" t="s">
        <v>1650</v>
      </c>
      <c r="BL1209" t="s">
        <v>1651</v>
      </c>
      <c r="BM1209" t="s">
        <v>1650</v>
      </c>
      <c r="BN1209" t="s">
        <v>1648</v>
      </c>
      <c r="BO1209" t="s">
        <v>1650</v>
      </c>
      <c r="BP1209">
        <v>3</v>
      </c>
    </row>
    <row r="1210" spans="1:68" x14ac:dyDescent="0.2">
      <c r="A1210">
        <v>1209</v>
      </c>
      <c r="B1210" s="2">
        <v>44102.783009259256</v>
      </c>
      <c r="C1210" t="s">
        <v>1497</v>
      </c>
      <c r="D1210">
        <v>32</v>
      </c>
      <c r="E1210">
        <v>5</v>
      </c>
      <c r="F1210">
        <v>1</v>
      </c>
      <c r="G1210">
        <v>1</v>
      </c>
      <c r="H1210">
        <v>3</v>
      </c>
      <c r="I1210">
        <v>0</v>
      </c>
      <c r="J1210">
        <v>3</v>
      </c>
      <c r="L1210">
        <v>1</v>
      </c>
      <c r="M1210">
        <v>3</v>
      </c>
      <c r="N1210">
        <v>1</v>
      </c>
      <c r="O1210">
        <v>6</v>
      </c>
      <c r="P1210">
        <v>5</v>
      </c>
      <c r="Q1210">
        <v>3</v>
      </c>
      <c r="R1210">
        <v>4</v>
      </c>
      <c r="S1210">
        <v>4</v>
      </c>
      <c r="T1210">
        <v>3</v>
      </c>
      <c r="U1210">
        <v>4</v>
      </c>
      <c r="V1210">
        <v>6</v>
      </c>
      <c r="W1210">
        <v>5</v>
      </c>
      <c r="X1210">
        <v>2</v>
      </c>
      <c r="Y1210">
        <v>2017</v>
      </c>
      <c r="Z1210">
        <v>2</v>
      </c>
      <c r="AA1210">
        <v>2</v>
      </c>
      <c r="AE1210">
        <v>1</v>
      </c>
      <c r="AF1210">
        <v>2</v>
      </c>
      <c r="AG1210">
        <v>2</v>
      </c>
      <c r="AH1210">
        <v>2</v>
      </c>
      <c r="AJ1210">
        <v>1</v>
      </c>
      <c r="AO1210">
        <v>1</v>
      </c>
      <c r="AS1210">
        <v>1</v>
      </c>
      <c r="BC1210">
        <v>1</v>
      </c>
      <c r="BE1210" t="s">
        <v>66</v>
      </c>
      <c r="BF1210">
        <f>VLOOKUP($C1210,'TIPI Scoring'!$C$1:$AB$1213,22,FALSE)</f>
        <v>5.5</v>
      </c>
      <c r="BG1210">
        <f>VLOOKUP($C1210,'TIPI Scoring'!$C$1:$AB$1213,23,FALSE)</f>
        <v>3.5</v>
      </c>
      <c r="BH1210">
        <f>VLOOKUP($C1210,'TIPI Scoring'!$C$1:$AB$1213,24,FALSE)</f>
        <v>2.5</v>
      </c>
      <c r="BI1210">
        <f>VLOOKUP($C1210,'TIPI Scoring'!$C$1:$AB$1213,25,FALSE)</f>
        <v>4.5</v>
      </c>
      <c r="BJ1210">
        <f>VLOOKUP($C1210,'TIPI Scoring'!$C$1:$AB$1213,26,FALSE)</f>
        <v>5</v>
      </c>
      <c r="BK1210" t="s">
        <v>1650</v>
      </c>
      <c r="BL1210" t="s">
        <v>1649</v>
      </c>
      <c r="BM1210" t="s">
        <v>1649</v>
      </c>
      <c r="BN1210" t="s">
        <v>1651</v>
      </c>
      <c r="BO1210" t="s">
        <v>1651</v>
      </c>
      <c r="BP1210">
        <v>1</v>
      </c>
    </row>
    <row r="1211" spans="1:68" x14ac:dyDescent="0.2">
      <c r="A1211">
        <v>1210</v>
      </c>
      <c r="B1211" s="2">
        <v>44102.783078703702</v>
      </c>
      <c r="C1211" t="s">
        <v>1498</v>
      </c>
      <c r="D1211">
        <v>35</v>
      </c>
      <c r="E1211">
        <v>3</v>
      </c>
      <c r="F1211">
        <v>1</v>
      </c>
      <c r="G1211">
        <v>1</v>
      </c>
      <c r="H1211">
        <v>1</v>
      </c>
      <c r="I1211">
        <v>0</v>
      </c>
      <c r="J1211">
        <v>1</v>
      </c>
      <c r="L1211">
        <v>1</v>
      </c>
      <c r="M1211">
        <v>5</v>
      </c>
      <c r="N1211">
        <v>1</v>
      </c>
      <c r="O1211">
        <v>6</v>
      </c>
      <c r="P1211">
        <v>3</v>
      </c>
      <c r="Q1211">
        <v>3</v>
      </c>
      <c r="R1211">
        <v>5</v>
      </c>
      <c r="S1211">
        <v>6</v>
      </c>
      <c r="T1211">
        <v>5</v>
      </c>
      <c r="U1211">
        <v>2</v>
      </c>
      <c r="V1211">
        <v>5</v>
      </c>
      <c r="W1211">
        <v>6</v>
      </c>
      <c r="X1211">
        <v>6</v>
      </c>
      <c r="Y1211">
        <v>2015</v>
      </c>
      <c r="Z1211">
        <v>1</v>
      </c>
      <c r="AA1211">
        <v>10</v>
      </c>
      <c r="AE1211">
        <v>1</v>
      </c>
      <c r="AF1211">
        <v>2</v>
      </c>
      <c r="AG1211">
        <v>1</v>
      </c>
      <c r="AH1211">
        <v>1</v>
      </c>
      <c r="AI1211">
        <v>1</v>
      </c>
      <c r="AO1211">
        <v>6</v>
      </c>
      <c r="AQ1211">
        <v>1</v>
      </c>
      <c r="BB1211">
        <v>1</v>
      </c>
      <c r="BE1211" t="s">
        <v>66</v>
      </c>
      <c r="BF1211">
        <f>VLOOKUP($C1211,'TIPI Scoring'!$C$1:$AB$1213,22,FALSE)</f>
        <v>4.5</v>
      </c>
      <c r="BG1211">
        <f>VLOOKUP($C1211,'TIPI Scoring'!$C$1:$AB$1213,23,FALSE)</f>
        <v>3.5</v>
      </c>
      <c r="BH1211">
        <f>VLOOKUP($C1211,'TIPI Scoring'!$C$1:$AB$1213,24,FALSE)</f>
        <v>3</v>
      </c>
      <c r="BI1211">
        <f>VLOOKUP($C1211,'TIPI Scoring'!$C$1:$AB$1213,25,FALSE)</f>
        <v>4.5</v>
      </c>
      <c r="BJ1211">
        <f>VLOOKUP($C1211,'TIPI Scoring'!$C$1:$AB$1213,26,FALSE)</f>
        <v>4</v>
      </c>
      <c r="BK1211" t="s">
        <v>1650</v>
      </c>
      <c r="BL1211" t="s">
        <v>1649</v>
      </c>
      <c r="BM1211" t="s">
        <v>1649</v>
      </c>
      <c r="BN1211" t="s">
        <v>1651</v>
      </c>
      <c r="BO1211" t="s">
        <v>1649</v>
      </c>
      <c r="BP1211">
        <v>1</v>
      </c>
    </row>
    <row r="1212" spans="1:68" x14ac:dyDescent="0.2">
      <c r="A1212">
        <v>1211</v>
      </c>
      <c r="B1212" s="2">
        <v>44102.783437500002</v>
      </c>
      <c r="C1212" t="s">
        <v>1499</v>
      </c>
      <c r="D1212">
        <v>73</v>
      </c>
      <c r="E1212">
        <v>3</v>
      </c>
      <c r="F1212">
        <v>1</v>
      </c>
      <c r="G1212">
        <v>1</v>
      </c>
      <c r="H1212">
        <v>1</v>
      </c>
      <c r="I1212">
        <v>0</v>
      </c>
      <c r="J1212">
        <v>4</v>
      </c>
      <c r="L1212">
        <v>2</v>
      </c>
      <c r="M1212">
        <v>10</v>
      </c>
      <c r="N1212">
        <v>2</v>
      </c>
      <c r="O1212">
        <v>4</v>
      </c>
      <c r="P1212">
        <v>3</v>
      </c>
      <c r="Q1212">
        <v>7</v>
      </c>
      <c r="R1212">
        <v>2</v>
      </c>
      <c r="S1212">
        <v>7</v>
      </c>
      <c r="T1212">
        <v>5</v>
      </c>
      <c r="U1212">
        <v>5</v>
      </c>
      <c r="V1212">
        <v>1</v>
      </c>
      <c r="W1212">
        <v>6</v>
      </c>
      <c r="X1212">
        <v>3</v>
      </c>
      <c r="Y1212">
        <v>2015</v>
      </c>
      <c r="Z1212">
        <v>4</v>
      </c>
      <c r="AA1212">
        <v>5</v>
      </c>
      <c r="AE1212">
        <v>2</v>
      </c>
      <c r="AF1212">
        <v>2</v>
      </c>
      <c r="AG1212">
        <v>3</v>
      </c>
      <c r="AH1212">
        <v>2</v>
      </c>
      <c r="AN1212">
        <v>1</v>
      </c>
      <c r="AO1212">
        <v>2</v>
      </c>
      <c r="AV1212">
        <v>1</v>
      </c>
      <c r="AX1212">
        <v>1</v>
      </c>
      <c r="AY1212">
        <v>1</v>
      </c>
      <c r="BA1212">
        <v>1</v>
      </c>
      <c r="BE1212" t="s">
        <v>66</v>
      </c>
      <c r="BF1212">
        <f>VLOOKUP($C1212,'TIPI Scoring'!$C$1:$AB$1213,22,FALSE)</f>
        <v>3.5</v>
      </c>
      <c r="BG1212">
        <f>VLOOKUP($C1212,'TIPI Scoring'!$C$1:$AB$1213,23,FALSE)</f>
        <v>5</v>
      </c>
      <c r="BH1212">
        <f>VLOOKUP($C1212,'TIPI Scoring'!$C$1:$AB$1213,24,FALSE)</f>
        <v>7</v>
      </c>
      <c r="BI1212">
        <f>VLOOKUP($C1212,'TIPI Scoring'!$C$1:$AB$1213,25,FALSE)</f>
        <v>6</v>
      </c>
      <c r="BJ1212">
        <f>VLOOKUP($C1212,'TIPI Scoring'!$C$1:$AB$1213,26,FALSE)</f>
        <v>6</v>
      </c>
      <c r="BK1212" t="s">
        <v>1651</v>
      </c>
      <c r="BL1212" t="s">
        <v>1651</v>
      </c>
      <c r="BM1212" t="s">
        <v>1648</v>
      </c>
      <c r="BN1212" t="s">
        <v>1650</v>
      </c>
      <c r="BO1212" t="s">
        <v>1650</v>
      </c>
      <c r="BP1212">
        <v>8</v>
      </c>
    </row>
    <row r="1213" spans="1:68" x14ac:dyDescent="0.2">
      <c r="A1213">
        <v>1212</v>
      </c>
      <c r="B1213" s="2">
        <v>44102.783715277779</v>
      </c>
      <c r="C1213" t="s">
        <v>1500</v>
      </c>
      <c r="D1213">
        <v>33</v>
      </c>
      <c r="E1213">
        <v>11</v>
      </c>
      <c r="F1213">
        <v>1</v>
      </c>
      <c r="G1213">
        <v>1</v>
      </c>
      <c r="H1213">
        <v>1</v>
      </c>
      <c r="I1213">
        <v>0</v>
      </c>
      <c r="J1213">
        <v>1</v>
      </c>
      <c r="L1213">
        <v>1</v>
      </c>
      <c r="M1213">
        <v>5</v>
      </c>
      <c r="N1213">
        <v>1</v>
      </c>
      <c r="O1213">
        <v>3</v>
      </c>
      <c r="P1213">
        <v>5</v>
      </c>
      <c r="Q1213">
        <v>7</v>
      </c>
      <c r="R1213">
        <v>5</v>
      </c>
      <c r="S1213">
        <v>7</v>
      </c>
      <c r="T1213">
        <v>7</v>
      </c>
      <c r="U1213">
        <v>6</v>
      </c>
      <c r="V1213">
        <v>1</v>
      </c>
      <c r="W1213">
        <v>6</v>
      </c>
      <c r="X1213">
        <v>2</v>
      </c>
      <c r="Y1213">
        <v>2015</v>
      </c>
      <c r="Z1213">
        <v>1</v>
      </c>
      <c r="AA1213">
        <v>11</v>
      </c>
      <c r="AB1213" t="s">
        <v>1501</v>
      </c>
      <c r="AE1213">
        <v>2</v>
      </c>
      <c r="AF1213">
        <v>2</v>
      </c>
      <c r="AG1213">
        <v>2</v>
      </c>
      <c r="AH1213">
        <v>2</v>
      </c>
      <c r="AI1213">
        <v>1</v>
      </c>
      <c r="AJ1213">
        <v>1</v>
      </c>
      <c r="AK1213">
        <v>1</v>
      </c>
      <c r="AM1213">
        <v>1</v>
      </c>
      <c r="AO1213">
        <v>4</v>
      </c>
      <c r="AS1213">
        <v>1</v>
      </c>
      <c r="AT1213">
        <v>1</v>
      </c>
      <c r="AV1213">
        <v>1</v>
      </c>
      <c r="AZ1213">
        <v>1</v>
      </c>
      <c r="BA1213">
        <v>1</v>
      </c>
      <c r="BB1213">
        <v>1</v>
      </c>
      <c r="BC1213">
        <v>1</v>
      </c>
      <c r="BE1213" t="s">
        <v>66</v>
      </c>
      <c r="BF1213">
        <f>VLOOKUP($C1213,'TIPI Scoring'!$C$1:$AB$1213,22,FALSE)</f>
        <v>2</v>
      </c>
      <c r="BG1213">
        <f>VLOOKUP($C1213,'TIPI Scoring'!$C$1:$AB$1213,23,FALSE)</f>
        <v>4.5</v>
      </c>
      <c r="BH1213">
        <f>VLOOKUP($C1213,'TIPI Scoring'!$C$1:$AB$1213,24,FALSE)</f>
        <v>7</v>
      </c>
      <c r="BI1213">
        <f>VLOOKUP($C1213,'TIPI Scoring'!$C$1:$AB$1213,25,FALSE)</f>
        <v>4.5</v>
      </c>
      <c r="BJ1213">
        <f>VLOOKUP($C1213,'TIPI Scoring'!$C$1:$AB$1213,26,FALSE)</f>
        <v>6.5</v>
      </c>
      <c r="BK1213" t="s">
        <v>1649</v>
      </c>
      <c r="BL1213" t="s">
        <v>1651</v>
      </c>
      <c r="BM1213" t="s">
        <v>1648</v>
      </c>
      <c r="BN1213" t="s">
        <v>1651</v>
      </c>
      <c r="BO1213" t="s">
        <v>1648</v>
      </c>
      <c r="BP1213">
        <v>3</v>
      </c>
    </row>
  </sheetData>
  <autoFilter ref="A1:BP1213" xr:uid="{3876BC20-4294-9140-A537-D90B6D5A0D72}"/>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241C6-65C6-43C1-8570-F742BD92478C}">
  <sheetPr codeName="Sheet8">
    <tabColor rgb="FFC00000"/>
  </sheetPr>
  <dimension ref="A1:D58"/>
  <sheetViews>
    <sheetView topLeftCell="A42" workbookViewId="0">
      <selection activeCell="D43" sqref="D43"/>
    </sheetView>
  </sheetViews>
  <sheetFormatPr baseColWidth="10" defaultColWidth="8.83203125" defaultRowHeight="15" x14ac:dyDescent="0.2"/>
  <cols>
    <col min="1" max="1" width="8.83203125" style="5"/>
    <col min="2" max="2" width="85.6640625" style="10" customWidth="1"/>
    <col min="3" max="3" width="57.83203125" style="5" customWidth="1"/>
    <col min="4" max="16384" width="8.83203125" style="5"/>
  </cols>
  <sheetData>
    <row r="1" spans="1:3" ht="16" x14ac:dyDescent="0.2">
      <c r="A1" s="3" t="s">
        <v>1502</v>
      </c>
      <c r="B1" s="4" t="s">
        <v>1503</v>
      </c>
      <c r="C1" s="3" t="s">
        <v>1504</v>
      </c>
    </row>
    <row r="2" spans="1:3" ht="16" x14ac:dyDescent="0.2">
      <c r="A2" s="6" t="s">
        <v>0</v>
      </c>
      <c r="B2" s="7" t="s">
        <v>1505</v>
      </c>
      <c r="C2" s="6" t="s">
        <v>1506</v>
      </c>
    </row>
    <row r="3" spans="1:3" ht="16" x14ac:dyDescent="0.2">
      <c r="A3" s="6" t="s">
        <v>1</v>
      </c>
      <c r="B3" s="8" t="s">
        <v>1507</v>
      </c>
      <c r="C3" s="6" t="s">
        <v>1508</v>
      </c>
    </row>
    <row r="4" spans="1:3" ht="16" x14ac:dyDescent="0.2">
      <c r="A4" s="6" t="s">
        <v>2</v>
      </c>
      <c r="B4" s="8" t="s">
        <v>1509</v>
      </c>
      <c r="C4" s="6" t="s">
        <v>1508</v>
      </c>
    </row>
    <row r="5" spans="1:3" ht="16" x14ac:dyDescent="0.2">
      <c r="A5" s="6" t="s">
        <v>3</v>
      </c>
      <c r="B5" s="8" t="s">
        <v>1510</v>
      </c>
      <c r="C5" s="6"/>
    </row>
    <row r="6" spans="1:3" ht="16" x14ac:dyDescent="0.2">
      <c r="A6" s="6" t="s">
        <v>4</v>
      </c>
      <c r="B6" s="8" t="s">
        <v>1511</v>
      </c>
      <c r="C6" s="6" t="s">
        <v>1512</v>
      </c>
    </row>
    <row r="7" spans="1:3" ht="64" x14ac:dyDescent="0.2">
      <c r="A7" s="6" t="s">
        <v>5</v>
      </c>
      <c r="B7" s="9" t="s">
        <v>1513</v>
      </c>
      <c r="C7" s="7" t="s">
        <v>1514</v>
      </c>
    </row>
    <row r="8" spans="1:3" ht="32" x14ac:dyDescent="0.2">
      <c r="A8" s="6" t="s">
        <v>6</v>
      </c>
      <c r="B8" s="8" t="s">
        <v>1515</v>
      </c>
      <c r="C8" s="7" t="s">
        <v>1516</v>
      </c>
    </row>
    <row r="9" spans="1:3" ht="16" x14ac:dyDescent="0.2">
      <c r="A9" s="6" t="s">
        <v>7</v>
      </c>
      <c r="B9" s="8" t="s">
        <v>1517</v>
      </c>
      <c r="C9" s="6"/>
    </row>
    <row r="10" spans="1:3" ht="16" x14ac:dyDescent="0.2">
      <c r="A10" s="6" t="s">
        <v>8</v>
      </c>
      <c r="B10" s="8" t="s">
        <v>1518</v>
      </c>
      <c r="C10" s="6"/>
    </row>
    <row r="11" spans="1:3" ht="96" x14ac:dyDescent="0.2">
      <c r="A11" s="6" t="s">
        <v>9</v>
      </c>
      <c r="B11" s="8" t="s">
        <v>1519</v>
      </c>
      <c r="C11" s="7" t="s">
        <v>1520</v>
      </c>
    </row>
    <row r="12" spans="1:3" ht="96" x14ac:dyDescent="0.2">
      <c r="A12" s="6" t="s">
        <v>10</v>
      </c>
      <c r="B12" s="8" t="s">
        <v>1521</v>
      </c>
      <c r="C12" s="7" t="s">
        <v>1520</v>
      </c>
    </row>
    <row r="13" spans="1:3" ht="32" x14ac:dyDescent="0.2">
      <c r="A13" s="6" t="s">
        <v>11</v>
      </c>
      <c r="B13" s="8" t="s">
        <v>1522</v>
      </c>
      <c r="C13" s="7" t="s">
        <v>1516</v>
      </c>
    </row>
    <row r="14" spans="1:3" ht="16" x14ac:dyDescent="0.2">
      <c r="A14" s="6" t="s">
        <v>12</v>
      </c>
      <c r="B14" s="8" t="s">
        <v>1523</v>
      </c>
      <c r="C14" s="6"/>
    </row>
    <row r="15" spans="1:3" ht="32" x14ac:dyDescent="0.2">
      <c r="A15" s="6" t="s">
        <v>13</v>
      </c>
      <c r="B15" s="8" t="s">
        <v>1524</v>
      </c>
      <c r="C15" s="7" t="s">
        <v>1516</v>
      </c>
    </row>
    <row r="16" spans="1:3" ht="112" x14ac:dyDescent="0.2">
      <c r="A16" s="6" t="s">
        <v>14</v>
      </c>
      <c r="B16" s="7" t="s">
        <v>1525</v>
      </c>
      <c r="C16" s="7" t="s">
        <v>1526</v>
      </c>
    </row>
    <row r="17" spans="1:3" ht="112" x14ac:dyDescent="0.2">
      <c r="A17" s="6" t="s">
        <v>15</v>
      </c>
      <c r="B17" s="7" t="s">
        <v>1527</v>
      </c>
      <c r="C17" s="7" t="s">
        <v>1526</v>
      </c>
    </row>
    <row r="18" spans="1:3" ht="112" x14ac:dyDescent="0.2">
      <c r="A18" s="6" t="s">
        <v>16</v>
      </c>
      <c r="B18" s="7" t="s">
        <v>1528</v>
      </c>
      <c r="C18" s="7" t="s">
        <v>1526</v>
      </c>
    </row>
    <row r="19" spans="1:3" ht="112" x14ac:dyDescent="0.2">
      <c r="A19" s="6" t="s">
        <v>17</v>
      </c>
      <c r="B19" s="7" t="s">
        <v>1529</v>
      </c>
      <c r="C19" s="7" t="s">
        <v>1526</v>
      </c>
    </row>
    <row r="20" spans="1:3" ht="112" x14ac:dyDescent="0.2">
      <c r="A20" s="6" t="s">
        <v>18</v>
      </c>
      <c r="B20" s="7" t="s">
        <v>1530</v>
      </c>
      <c r="C20" s="7" t="s">
        <v>1526</v>
      </c>
    </row>
    <row r="21" spans="1:3" ht="112" x14ac:dyDescent="0.2">
      <c r="A21" s="6" t="s">
        <v>19</v>
      </c>
      <c r="B21" s="7" t="s">
        <v>1531</v>
      </c>
      <c r="C21" s="7" t="s">
        <v>1526</v>
      </c>
    </row>
    <row r="22" spans="1:3" ht="112" x14ac:dyDescent="0.2">
      <c r="A22" s="6" t="s">
        <v>20</v>
      </c>
      <c r="B22" s="7" t="s">
        <v>1532</v>
      </c>
      <c r="C22" s="7" t="s">
        <v>1526</v>
      </c>
    </row>
    <row r="23" spans="1:3" ht="112" x14ac:dyDescent="0.2">
      <c r="A23" s="6" t="s">
        <v>21</v>
      </c>
      <c r="B23" s="7" t="s">
        <v>1533</v>
      </c>
      <c r="C23" s="7" t="s">
        <v>1526</v>
      </c>
    </row>
    <row r="24" spans="1:3" ht="112" x14ac:dyDescent="0.2">
      <c r="A24" s="6" t="s">
        <v>22</v>
      </c>
      <c r="B24" s="7" t="s">
        <v>1534</v>
      </c>
      <c r="C24" s="7" t="s">
        <v>1526</v>
      </c>
    </row>
    <row r="25" spans="1:3" ht="112" x14ac:dyDescent="0.2">
      <c r="A25" s="6" t="s">
        <v>23</v>
      </c>
      <c r="B25" s="7" t="s">
        <v>1535</v>
      </c>
      <c r="C25" s="7" t="s">
        <v>1526</v>
      </c>
    </row>
    <row r="26" spans="1:3" ht="16" x14ac:dyDescent="0.2">
      <c r="A26" s="6" t="s">
        <v>24</v>
      </c>
      <c r="B26" s="7" t="s">
        <v>1536</v>
      </c>
      <c r="C26" s="6"/>
    </row>
    <row r="27" spans="1:3" ht="64" x14ac:dyDescent="0.2">
      <c r="A27" s="6" t="s">
        <v>25</v>
      </c>
      <c r="B27" s="7" t="s">
        <v>1537</v>
      </c>
      <c r="C27" s="7" t="s">
        <v>1538</v>
      </c>
    </row>
    <row r="28" spans="1:3" ht="224" x14ac:dyDescent="0.2">
      <c r="A28" s="6" t="s">
        <v>26</v>
      </c>
      <c r="B28" s="7" t="s">
        <v>1539</v>
      </c>
      <c r="C28" s="7" t="s">
        <v>1540</v>
      </c>
    </row>
    <row r="29" spans="1:3" ht="16" x14ac:dyDescent="0.2">
      <c r="A29" s="6" t="s">
        <v>27</v>
      </c>
      <c r="B29" s="8" t="s">
        <v>1541</v>
      </c>
      <c r="C29" s="6"/>
    </row>
    <row r="30" spans="1:3" ht="16" x14ac:dyDescent="0.2">
      <c r="A30" s="6" t="s">
        <v>28</v>
      </c>
      <c r="B30" s="8" t="s">
        <v>1542</v>
      </c>
      <c r="C30" s="6"/>
    </row>
    <row r="31" spans="1:3" ht="16" x14ac:dyDescent="0.2">
      <c r="A31" s="6" t="s">
        <v>29</v>
      </c>
      <c r="B31" s="8" t="s">
        <v>1543</v>
      </c>
      <c r="C31" s="6"/>
    </row>
    <row r="32" spans="1:3" ht="48" x14ac:dyDescent="0.2">
      <c r="A32" s="6" t="s">
        <v>30</v>
      </c>
      <c r="B32" s="7" t="s">
        <v>1544</v>
      </c>
      <c r="C32" s="7" t="s">
        <v>1545</v>
      </c>
    </row>
    <row r="33" spans="1:4" ht="48" x14ac:dyDescent="0.2">
      <c r="A33" s="6" t="s">
        <v>31</v>
      </c>
      <c r="B33" s="7" t="s">
        <v>1546</v>
      </c>
      <c r="C33" s="7" t="s">
        <v>1545</v>
      </c>
    </row>
    <row r="34" spans="1:4" ht="48" x14ac:dyDescent="0.2">
      <c r="A34" s="6" t="s">
        <v>32</v>
      </c>
      <c r="B34" s="7" t="s">
        <v>1547</v>
      </c>
      <c r="C34" s="7" t="s">
        <v>1545</v>
      </c>
    </row>
    <row r="35" spans="1:4" ht="48" x14ac:dyDescent="0.2">
      <c r="A35" s="6" t="s">
        <v>33</v>
      </c>
      <c r="B35" s="7" t="s">
        <v>1548</v>
      </c>
      <c r="C35" s="7" t="s">
        <v>1545</v>
      </c>
    </row>
    <row r="36" spans="1:4" ht="32" x14ac:dyDescent="0.2">
      <c r="A36" s="6" t="s">
        <v>34</v>
      </c>
      <c r="B36" s="8" t="s">
        <v>1549</v>
      </c>
      <c r="C36" s="6" t="s">
        <v>1550</v>
      </c>
      <c r="D36" s="5">
        <v>33</v>
      </c>
    </row>
    <row r="37" spans="1:4" ht="32" x14ac:dyDescent="0.2">
      <c r="A37" s="6" t="s">
        <v>35</v>
      </c>
      <c r="B37" s="8" t="s">
        <v>1551</v>
      </c>
      <c r="C37" s="6" t="s">
        <v>1550</v>
      </c>
      <c r="D37" s="5">
        <v>34</v>
      </c>
    </row>
    <row r="38" spans="1:4" ht="32" x14ac:dyDescent="0.2">
      <c r="A38" s="6" t="s">
        <v>36</v>
      </c>
      <c r="B38" s="8" t="s">
        <v>1552</v>
      </c>
      <c r="C38" s="6" t="s">
        <v>1550</v>
      </c>
      <c r="D38" s="5">
        <v>35</v>
      </c>
    </row>
    <row r="39" spans="1:4" ht="32" x14ac:dyDescent="0.2">
      <c r="A39" s="6" t="s">
        <v>37</v>
      </c>
      <c r="B39" s="8" t="s">
        <v>1553</v>
      </c>
      <c r="C39" s="6" t="s">
        <v>1550</v>
      </c>
      <c r="D39" s="5">
        <v>36</v>
      </c>
    </row>
    <row r="40" spans="1:4" ht="32" x14ac:dyDescent="0.2">
      <c r="A40" s="6" t="s">
        <v>38</v>
      </c>
      <c r="B40" s="8" t="s">
        <v>1554</v>
      </c>
      <c r="C40" s="6" t="s">
        <v>1550</v>
      </c>
      <c r="D40" s="5">
        <v>37</v>
      </c>
    </row>
    <row r="41" spans="1:4" ht="32" x14ac:dyDescent="0.2">
      <c r="A41" s="6" t="s">
        <v>39</v>
      </c>
      <c r="B41" s="8" t="s">
        <v>1555</v>
      </c>
      <c r="C41" s="6" t="s">
        <v>1550</v>
      </c>
      <c r="D41" s="5">
        <v>38</v>
      </c>
    </row>
    <row r="42" spans="1:4" ht="96" x14ac:dyDescent="0.2">
      <c r="A42" s="6" t="s">
        <v>40</v>
      </c>
      <c r="B42" s="8" t="s">
        <v>1556</v>
      </c>
      <c r="C42" s="7" t="s">
        <v>1557</v>
      </c>
      <c r="D42" s="5">
        <v>39</v>
      </c>
    </row>
    <row r="43" spans="1:4" ht="48" x14ac:dyDescent="0.2">
      <c r="A43" s="6" t="s">
        <v>41</v>
      </c>
      <c r="B43" s="8" t="s">
        <v>1558</v>
      </c>
      <c r="C43" s="6" t="s">
        <v>1550</v>
      </c>
      <c r="D43" s="5">
        <v>40</v>
      </c>
    </row>
    <row r="44" spans="1:4" ht="32" x14ac:dyDescent="0.2">
      <c r="A44" s="6" t="s">
        <v>42</v>
      </c>
      <c r="B44" s="8" t="s">
        <v>1559</v>
      </c>
      <c r="C44" s="6" t="s">
        <v>1550</v>
      </c>
      <c r="D44" s="5">
        <v>41</v>
      </c>
    </row>
    <row r="45" spans="1:4" ht="32" x14ac:dyDescent="0.2">
      <c r="A45" s="6" t="s">
        <v>43</v>
      </c>
      <c r="B45" s="8" t="s">
        <v>1560</v>
      </c>
      <c r="C45" s="6" t="s">
        <v>1550</v>
      </c>
      <c r="D45" s="5">
        <v>42</v>
      </c>
    </row>
    <row r="46" spans="1:4" ht="32" x14ac:dyDescent="0.2">
      <c r="A46" s="6" t="s">
        <v>44</v>
      </c>
      <c r="B46" s="8" t="s">
        <v>1561</v>
      </c>
      <c r="C46" s="6" t="s">
        <v>1550</v>
      </c>
      <c r="D46" s="5">
        <v>43</v>
      </c>
    </row>
    <row r="47" spans="1:4" ht="32" x14ac:dyDescent="0.2">
      <c r="A47" s="6" t="s">
        <v>45</v>
      </c>
      <c r="B47" s="8" t="s">
        <v>1562</v>
      </c>
      <c r="C47" s="6" t="s">
        <v>1550</v>
      </c>
      <c r="D47" s="5">
        <v>44</v>
      </c>
    </row>
    <row r="48" spans="1:4" ht="32" x14ac:dyDescent="0.2">
      <c r="A48" s="6" t="s">
        <v>46</v>
      </c>
      <c r="B48" s="8" t="s">
        <v>1563</v>
      </c>
      <c r="C48" s="6" t="s">
        <v>1550</v>
      </c>
      <c r="D48" s="5">
        <v>45</v>
      </c>
    </row>
    <row r="49" spans="1:4" ht="32" x14ac:dyDescent="0.2">
      <c r="A49" s="6" t="s">
        <v>47</v>
      </c>
      <c r="B49" s="8" t="s">
        <v>1564</v>
      </c>
      <c r="C49" s="6" t="s">
        <v>1550</v>
      </c>
      <c r="D49" s="5">
        <v>46</v>
      </c>
    </row>
    <row r="50" spans="1:4" ht="32" x14ac:dyDescent="0.2">
      <c r="A50" s="6" t="s">
        <v>48</v>
      </c>
      <c r="B50" s="8" t="s">
        <v>1565</v>
      </c>
      <c r="C50" s="6" t="s">
        <v>1550</v>
      </c>
      <c r="D50" s="5">
        <v>47</v>
      </c>
    </row>
    <row r="51" spans="1:4" ht="32" x14ac:dyDescent="0.2">
      <c r="A51" s="6" t="s">
        <v>49</v>
      </c>
      <c r="B51" s="8" t="s">
        <v>1566</v>
      </c>
      <c r="C51" s="6" t="s">
        <v>1550</v>
      </c>
      <c r="D51" s="5">
        <v>48</v>
      </c>
    </row>
    <row r="52" spans="1:4" ht="32" x14ac:dyDescent="0.2">
      <c r="A52" s="6" t="s">
        <v>50</v>
      </c>
      <c r="B52" s="8" t="s">
        <v>1567</v>
      </c>
      <c r="C52" s="6" t="s">
        <v>1550</v>
      </c>
      <c r="D52" s="5">
        <v>49</v>
      </c>
    </row>
    <row r="53" spans="1:4" ht="32" x14ac:dyDescent="0.2">
      <c r="A53" s="6" t="s">
        <v>51</v>
      </c>
      <c r="B53" s="8" t="s">
        <v>1568</v>
      </c>
      <c r="C53" s="6" t="s">
        <v>1550</v>
      </c>
      <c r="D53" s="5">
        <v>50</v>
      </c>
    </row>
    <row r="54" spans="1:4" ht="32" x14ac:dyDescent="0.2">
      <c r="A54" s="6" t="s">
        <v>52</v>
      </c>
      <c r="B54" s="8" t="s">
        <v>1569</v>
      </c>
      <c r="C54" s="6" t="s">
        <v>1550</v>
      </c>
      <c r="D54" s="5">
        <v>51</v>
      </c>
    </row>
    <row r="55" spans="1:4" ht="32" x14ac:dyDescent="0.2">
      <c r="A55" s="6" t="s">
        <v>53</v>
      </c>
      <c r="B55" s="8" t="s">
        <v>1570</v>
      </c>
      <c r="C55" s="6" t="s">
        <v>1550</v>
      </c>
      <c r="D55" s="5">
        <v>52</v>
      </c>
    </row>
    <row r="56" spans="1:4" ht="32" x14ac:dyDescent="0.2">
      <c r="A56" s="6" t="s">
        <v>54</v>
      </c>
      <c r="B56" s="8" t="s">
        <v>1571</v>
      </c>
      <c r="C56" s="6" t="s">
        <v>1550</v>
      </c>
      <c r="D56" s="5">
        <v>53</v>
      </c>
    </row>
    <row r="57" spans="1:4" ht="16" x14ac:dyDescent="0.2">
      <c r="A57" s="6" t="s">
        <v>55</v>
      </c>
      <c r="B57" s="8" t="s">
        <v>1572</v>
      </c>
      <c r="C57" s="6" t="s">
        <v>1550</v>
      </c>
      <c r="D57" s="5">
        <v>54</v>
      </c>
    </row>
    <row r="58" spans="1:4" ht="16" x14ac:dyDescent="0.2">
      <c r="A58" s="6" t="s">
        <v>56</v>
      </c>
      <c r="B58" s="8" t="s">
        <v>1573</v>
      </c>
      <c r="C58" s="6"/>
      <c r="D58" s="5">
        <v>55</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2ECFF-3464-4AB8-8CAA-F5DC0AE378B8}">
  <sheetPr codeName="Sheet9" filterMode="1">
    <tabColor rgb="FFC00000"/>
  </sheetPr>
  <dimension ref="A1:BE1213"/>
  <sheetViews>
    <sheetView topLeftCell="G1" workbookViewId="0">
      <selection activeCell="G1070" sqref="G1070"/>
    </sheetView>
  </sheetViews>
  <sheetFormatPr baseColWidth="10" defaultColWidth="8.83203125" defaultRowHeight="15" x14ac:dyDescent="0.2"/>
  <cols>
    <col min="1" max="1" width="9.6640625" bestFit="1" customWidth="1"/>
    <col min="2" max="2" width="14.6640625" bestFit="1" customWidth="1"/>
    <col min="3" max="3" width="24.5" customWidth="1"/>
    <col min="11" max="11" width="23.83203125" customWidth="1"/>
    <col min="15" max="24" width="8.83203125" customWidth="1"/>
    <col min="25" max="25" width="30.83203125" customWidth="1"/>
    <col min="28" max="30" width="30.1640625" customWidth="1"/>
  </cols>
  <sheetData>
    <row r="1" spans="1:57"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row>
    <row r="2" spans="1:57" hidden="1" x14ac:dyDescent="0.2">
      <c r="A2">
        <v>1</v>
      </c>
      <c r="B2" s="2">
        <v>44092.660162037035</v>
      </c>
      <c r="C2" t="s">
        <v>57</v>
      </c>
      <c r="D2">
        <v>36</v>
      </c>
      <c r="E2">
        <v>32</v>
      </c>
      <c r="F2">
        <v>1</v>
      </c>
      <c r="G2">
        <v>1</v>
      </c>
      <c r="H2">
        <v>2</v>
      </c>
      <c r="I2">
        <v>2</v>
      </c>
      <c r="J2">
        <v>1</v>
      </c>
      <c r="L2">
        <v>1</v>
      </c>
      <c r="M2">
        <v>0</v>
      </c>
      <c r="N2">
        <v>1</v>
      </c>
      <c r="O2">
        <v>7</v>
      </c>
      <c r="P2">
        <v>7</v>
      </c>
      <c r="Q2">
        <v>7</v>
      </c>
      <c r="R2">
        <v>7</v>
      </c>
      <c r="S2">
        <v>7</v>
      </c>
      <c r="T2">
        <v>7</v>
      </c>
      <c r="U2">
        <v>6</v>
      </c>
      <c r="V2">
        <v>7</v>
      </c>
      <c r="W2">
        <v>6</v>
      </c>
      <c r="X2">
        <v>7</v>
      </c>
      <c r="Y2">
        <v>1984</v>
      </c>
      <c r="Z2">
        <v>1</v>
      </c>
      <c r="AA2">
        <v>2</v>
      </c>
      <c r="AE2">
        <v>1</v>
      </c>
      <c r="AF2">
        <v>1</v>
      </c>
      <c r="AG2">
        <v>1</v>
      </c>
      <c r="AH2">
        <v>1</v>
      </c>
      <c r="AI2">
        <v>1</v>
      </c>
      <c r="AK2">
        <v>1</v>
      </c>
      <c r="AM2">
        <v>1</v>
      </c>
      <c r="AO2">
        <v>3</v>
      </c>
      <c r="AP2">
        <v>1</v>
      </c>
      <c r="AT2">
        <v>1</v>
      </c>
      <c r="AU2">
        <v>1</v>
      </c>
      <c r="AZ2">
        <v>1</v>
      </c>
      <c r="BA2">
        <v>1</v>
      </c>
      <c r="BC2">
        <v>1</v>
      </c>
      <c r="BE2" t="s">
        <v>58</v>
      </c>
    </row>
    <row r="3" spans="1:57" hidden="1" x14ac:dyDescent="0.2">
      <c r="A3">
        <v>2</v>
      </c>
      <c r="B3" s="2">
        <v>44092.660173611112</v>
      </c>
      <c r="C3" t="s">
        <v>59</v>
      </c>
      <c r="D3">
        <v>44</v>
      </c>
      <c r="E3">
        <v>46</v>
      </c>
      <c r="F3">
        <v>1</v>
      </c>
      <c r="G3">
        <v>1</v>
      </c>
      <c r="H3">
        <v>1</v>
      </c>
      <c r="I3">
        <v>1</v>
      </c>
      <c r="J3">
        <v>1</v>
      </c>
      <c r="L3">
        <v>1</v>
      </c>
      <c r="M3">
        <v>6</v>
      </c>
      <c r="N3">
        <v>1</v>
      </c>
      <c r="O3">
        <v>5</v>
      </c>
      <c r="P3">
        <v>6</v>
      </c>
      <c r="Q3">
        <v>6</v>
      </c>
      <c r="R3">
        <v>5</v>
      </c>
      <c r="S3">
        <v>6</v>
      </c>
      <c r="T3">
        <v>6</v>
      </c>
      <c r="U3">
        <v>5</v>
      </c>
      <c r="V3">
        <v>5</v>
      </c>
      <c r="W3">
        <v>5</v>
      </c>
      <c r="X3">
        <v>6</v>
      </c>
      <c r="Y3">
        <v>2020</v>
      </c>
      <c r="Z3">
        <v>3</v>
      </c>
      <c r="AA3">
        <v>13</v>
      </c>
      <c r="AD3" t="s">
        <v>60</v>
      </c>
      <c r="AE3">
        <v>2</v>
      </c>
      <c r="AF3">
        <v>2</v>
      </c>
      <c r="AG3">
        <v>2</v>
      </c>
      <c r="AH3">
        <v>2</v>
      </c>
      <c r="AN3">
        <v>1</v>
      </c>
      <c r="AO3">
        <v>2</v>
      </c>
      <c r="AP3">
        <v>1</v>
      </c>
      <c r="AS3">
        <v>1</v>
      </c>
      <c r="AU3">
        <v>1</v>
      </c>
      <c r="BD3">
        <v>1</v>
      </c>
      <c r="BE3" t="s">
        <v>61</v>
      </c>
    </row>
    <row r="4" spans="1:57" hidden="1" x14ac:dyDescent="0.2">
      <c r="A4">
        <v>3</v>
      </c>
      <c r="B4" s="2">
        <v>44092.661157407405</v>
      </c>
      <c r="C4" t="s">
        <v>62</v>
      </c>
      <c r="D4">
        <v>54</v>
      </c>
      <c r="E4">
        <v>35</v>
      </c>
      <c r="F4">
        <v>1</v>
      </c>
      <c r="G4">
        <v>1</v>
      </c>
      <c r="H4">
        <v>2</v>
      </c>
      <c r="I4">
        <v>1</v>
      </c>
      <c r="J4">
        <v>4</v>
      </c>
      <c r="L4">
        <v>1</v>
      </c>
      <c r="M4">
        <v>2</v>
      </c>
      <c r="N4">
        <v>2</v>
      </c>
      <c r="O4">
        <v>7</v>
      </c>
      <c r="P4">
        <v>1</v>
      </c>
      <c r="Q4">
        <v>7</v>
      </c>
      <c r="R4">
        <v>1</v>
      </c>
      <c r="S4">
        <v>7</v>
      </c>
      <c r="T4">
        <v>7</v>
      </c>
      <c r="U4">
        <v>7</v>
      </c>
      <c r="V4">
        <v>1</v>
      </c>
      <c r="W4">
        <v>7</v>
      </c>
      <c r="X4">
        <v>7</v>
      </c>
      <c r="Y4">
        <v>2014</v>
      </c>
      <c r="Z4">
        <v>4</v>
      </c>
      <c r="AA4">
        <v>7</v>
      </c>
      <c r="AE4">
        <v>2</v>
      </c>
      <c r="AF4">
        <v>2</v>
      </c>
      <c r="AG4">
        <v>2</v>
      </c>
      <c r="AH4">
        <v>2</v>
      </c>
      <c r="AN4">
        <v>1</v>
      </c>
      <c r="AO4">
        <v>6</v>
      </c>
      <c r="AY4">
        <v>1</v>
      </c>
      <c r="BD4">
        <v>1</v>
      </c>
      <c r="BE4" t="s">
        <v>63</v>
      </c>
    </row>
    <row r="5" spans="1:57" hidden="1" x14ac:dyDescent="0.2">
      <c r="A5">
        <v>4</v>
      </c>
      <c r="B5" s="2">
        <v>44092.661307870374</v>
      </c>
      <c r="C5" t="s">
        <v>64</v>
      </c>
      <c r="D5">
        <v>35</v>
      </c>
      <c r="E5">
        <v>10</v>
      </c>
      <c r="F5">
        <v>1</v>
      </c>
      <c r="G5">
        <v>1</v>
      </c>
      <c r="H5">
        <v>2</v>
      </c>
      <c r="I5">
        <v>1</v>
      </c>
      <c r="J5">
        <v>2</v>
      </c>
      <c r="L5">
        <v>1</v>
      </c>
      <c r="M5">
        <v>4</v>
      </c>
      <c r="N5">
        <v>2</v>
      </c>
      <c r="O5">
        <v>3</v>
      </c>
      <c r="P5">
        <v>3</v>
      </c>
      <c r="Q5">
        <v>5</v>
      </c>
      <c r="R5">
        <v>3</v>
      </c>
      <c r="S5">
        <v>6</v>
      </c>
      <c r="T5">
        <v>5</v>
      </c>
      <c r="U5">
        <v>4</v>
      </c>
      <c r="V5">
        <v>2</v>
      </c>
      <c r="W5">
        <v>5</v>
      </c>
      <c r="X5">
        <v>2</v>
      </c>
      <c r="Y5">
        <v>2016</v>
      </c>
      <c r="Z5">
        <v>1</v>
      </c>
      <c r="AA5">
        <v>1</v>
      </c>
      <c r="AE5">
        <v>2</v>
      </c>
      <c r="AF5">
        <v>2</v>
      </c>
      <c r="AG5">
        <v>3</v>
      </c>
      <c r="AH5">
        <v>2</v>
      </c>
      <c r="AI5">
        <v>1</v>
      </c>
      <c r="AK5">
        <v>1</v>
      </c>
      <c r="AM5">
        <v>1</v>
      </c>
      <c r="AO5">
        <v>1</v>
      </c>
      <c r="AP5">
        <v>1</v>
      </c>
      <c r="AR5">
        <v>1</v>
      </c>
      <c r="AT5">
        <v>1</v>
      </c>
      <c r="BA5">
        <v>1</v>
      </c>
      <c r="BE5" t="s">
        <v>61</v>
      </c>
    </row>
    <row r="6" spans="1:57" hidden="1" x14ac:dyDescent="0.2">
      <c r="A6">
        <v>5</v>
      </c>
      <c r="B6" s="2">
        <v>44092.661747685182</v>
      </c>
      <c r="C6" t="s">
        <v>65</v>
      </c>
      <c r="D6">
        <v>42</v>
      </c>
      <c r="E6">
        <v>5</v>
      </c>
      <c r="F6">
        <v>1</v>
      </c>
      <c r="G6">
        <v>1</v>
      </c>
      <c r="H6">
        <v>2</v>
      </c>
      <c r="I6">
        <v>2</v>
      </c>
      <c r="J6">
        <v>1</v>
      </c>
      <c r="L6">
        <v>1</v>
      </c>
      <c r="M6">
        <v>4</v>
      </c>
      <c r="N6">
        <v>2</v>
      </c>
      <c r="O6">
        <v>2</v>
      </c>
      <c r="P6">
        <v>6</v>
      </c>
      <c r="Q6">
        <v>7</v>
      </c>
      <c r="R6">
        <v>2</v>
      </c>
      <c r="S6">
        <v>7</v>
      </c>
      <c r="T6">
        <v>6</v>
      </c>
      <c r="U6">
        <v>7</v>
      </c>
      <c r="V6">
        <v>2</v>
      </c>
      <c r="W6">
        <v>7</v>
      </c>
      <c r="X6">
        <v>2</v>
      </c>
      <c r="Y6">
        <v>2014</v>
      </c>
      <c r="Z6">
        <v>1</v>
      </c>
      <c r="AA6">
        <v>9</v>
      </c>
      <c r="AE6">
        <v>2</v>
      </c>
      <c r="AF6">
        <v>1</v>
      </c>
      <c r="AG6">
        <v>1</v>
      </c>
      <c r="AH6">
        <v>2</v>
      </c>
      <c r="AJ6">
        <v>1</v>
      </c>
      <c r="AL6">
        <v>1</v>
      </c>
      <c r="AO6">
        <v>5</v>
      </c>
      <c r="AR6">
        <v>1</v>
      </c>
      <c r="AS6">
        <v>1</v>
      </c>
      <c r="BA6">
        <v>1</v>
      </c>
      <c r="BE6" t="s">
        <v>66</v>
      </c>
    </row>
    <row r="7" spans="1:57" hidden="1" x14ac:dyDescent="0.2">
      <c r="A7">
        <v>6</v>
      </c>
      <c r="B7" s="2">
        <v>44092.661944444444</v>
      </c>
      <c r="C7" t="s">
        <v>67</v>
      </c>
      <c r="D7">
        <v>39</v>
      </c>
      <c r="E7">
        <v>20</v>
      </c>
      <c r="F7">
        <v>1</v>
      </c>
      <c r="G7">
        <v>1</v>
      </c>
      <c r="H7">
        <v>2</v>
      </c>
      <c r="I7">
        <v>2</v>
      </c>
      <c r="J7">
        <v>1</v>
      </c>
      <c r="L7">
        <v>1</v>
      </c>
      <c r="M7">
        <v>4</v>
      </c>
      <c r="N7">
        <v>2</v>
      </c>
      <c r="O7">
        <v>3</v>
      </c>
      <c r="P7">
        <v>3</v>
      </c>
      <c r="Q7">
        <v>4</v>
      </c>
      <c r="R7">
        <v>3</v>
      </c>
      <c r="S7">
        <v>6</v>
      </c>
      <c r="T7">
        <v>3</v>
      </c>
      <c r="U7">
        <v>6</v>
      </c>
      <c r="V7">
        <v>3</v>
      </c>
      <c r="W7">
        <v>6</v>
      </c>
      <c r="X7">
        <v>3</v>
      </c>
      <c r="Y7">
        <v>2000</v>
      </c>
      <c r="Z7">
        <v>2</v>
      </c>
      <c r="AA7">
        <v>1</v>
      </c>
      <c r="AE7">
        <v>2</v>
      </c>
      <c r="AF7">
        <v>2</v>
      </c>
      <c r="AG7">
        <v>2</v>
      </c>
      <c r="AH7">
        <v>2</v>
      </c>
      <c r="AI7">
        <v>1</v>
      </c>
      <c r="AK7">
        <v>1</v>
      </c>
      <c r="AO7">
        <v>2</v>
      </c>
      <c r="AR7">
        <v>1</v>
      </c>
      <c r="AS7">
        <v>1</v>
      </c>
      <c r="AV7">
        <v>1</v>
      </c>
      <c r="BA7">
        <v>1</v>
      </c>
      <c r="BB7">
        <v>1</v>
      </c>
      <c r="BE7" t="s">
        <v>61</v>
      </c>
    </row>
    <row r="8" spans="1:57" hidden="1" x14ac:dyDescent="0.2">
      <c r="A8">
        <v>7</v>
      </c>
      <c r="B8" s="2">
        <v>44092.662361111114</v>
      </c>
      <c r="C8" t="s">
        <v>68</v>
      </c>
      <c r="D8">
        <v>39</v>
      </c>
      <c r="E8">
        <v>25</v>
      </c>
      <c r="F8">
        <v>1</v>
      </c>
      <c r="G8">
        <v>1</v>
      </c>
      <c r="H8">
        <v>2</v>
      </c>
      <c r="I8">
        <v>2</v>
      </c>
      <c r="J8">
        <v>1</v>
      </c>
      <c r="L8">
        <v>2</v>
      </c>
      <c r="M8">
        <v>7</v>
      </c>
      <c r="N8">
        <v>1</v>
      </c>
      <c r="O8">
        <v>5</v>
      </c>
      <c r="P8">
        <v>6</v>
      </c>
      <c r="Q8">
        <v>6</v>
      </c>
      <c r="R8">
        <v>4</v>
      </c>
      <c r="S8">
        <v>5</v>
      </c>
      <c r="T8">
        <v>6</v>
      </c>
      <c r="U8">
        <v>5</v>
      </c>
      <c r="V8">
        <v>5</v>
      </c>
      <c r="W8">
        <v>4</v>
      </c>
      <c r="X8">
        <v>5</v>
      </c>
      <c r="Y8">
        <v>2017</v>
      </c>
      <c r="Z8">
        <v>3</v>
      </c>
      <c r="AA8">
        <v>9</v>
      </c>
      <c r="AE8">
        <v>1</v>
      </c>
      <c r="AF8">
        <v>1</v>
      </c>
      <c r="AG8">
        <v>2</v>
      </c>
      <c r="AH8">
        <v>1</v>
      </c>
      <c r="AK8">
        <v>1</v>
      </c>
      <c r="AO8">
        <v>1</v>
      </c>
      <c r="AQ8">
        <v>1</v>
      </c>
      <c r="BA8">
        <v>1</v>
      </c>
      <c r="BE8" t="s">
        <v>63</v>
      </c>
    </row>
    <row r="9" spans="1:57" hidden="1" x14ac:dyDescent="0.2">
      <c r="A9">
        <v>8</v>
      </c>
      <c r="B9" s="2">
        <v>44092.662928240738</v>
      </c>
      <c r="C9" t="s">
        <v>69</v>
      </c>
      <c r="D9">
        <v>72</v>
      </c>
      <c r="E9">
        <v>21</v>
      </c>
      <c r="F9">
        <v>1</v>
      </c>
      <c r="G9">
        <v>1</v>
      </c>
      <c r="H9">
        <v>1</v>
      </c>
      <c r="I9">
        <v>0</v>
      </c>
      <c r="J9">
        <v>4</v>
      </c>
      <c r="L9">
        <v>2</v>
      </c>
      <c r="M9">
        <v>35</v>
      </c>
      <c r="N9">
        <v>2</v>
      </c>
      <c r="O9">
        <v>5</v>
      </c>
      <c r="P9">
        <v>1</v>
      </c>
      <c r="Q9">
        <v>5</v>
      </c>
      <c r="R9">
        <v>2</v>
      </c>
      <c r="S9">
        <v>3</v>
      </c>
      <c r="T9">
        <v>1</v>
      </c>
      <c r="U9">
        <v>7</v>
      </c>
      <c r="V9">
        <v>2</v>
      </c>
      <c r="W9">
        <v>6</v>
      </c>
      <c r="X9">
        <v>5</v>
      </c>
      <c r="Y9">
        <v>1976</v>
      </c>
      <c r="Z9">
        <v>2</v>
      </c>
      <c r="AA9">
        <v>7</v>
      </c>
      <c r="AE9">
        <v>2</v>
      </c>
      <c r="AF9">
        <v>2</v>
      </c>
      <c r="AG9">
        <v>2</v>
      </c>
      <c r="AH9">
        <v>2</v>
      </c>
      <c r="AN9">
        <v>1</v>
      </c>
      <c r="AO9">
        <v>3</v>
      </c>
      <c r="AT9">
        <v>1</v>
      </c>
      <c r="AW9">
        <v>1</v>
      </c>
      <c r="AX9">
        <v>1</v>
      </c>
      <c r="BD9">
        <v>1</v>
      </c>
      <c r="BE9" t="s">
        <v>58</v>
      </c>
    </row>
    <row r="10" spans="1:57" hidden="1" x14ac:dyDescent="0.2">
      <c r="A10">
        <v>9</v>
      </c>
      <c r="B10" s="2">
        <v>44092.663206018522</v>
      </c>
      <c r="C10" t="s">
        <v>70</v>
      </c>
      <c r="D10">
        <v>41</v>
      </c>
      <c r="E10">
        <v>10</v>
      </c>
      <c r="F10">
        <v>2</v>
      </c>
      <c r="G10">
        <v>1</v>
      </c>
      <c r="H10">
        <v>3</v>
      </c>
      <c r="I10">
        <v>0</v>
      </c>
      <c r="J10">
        <v>1</v>
      </c>
      <c r="L10">
        <v>2</v>
      </c>
      <c r="M10">
        <v>1</v>
      </c>
      <c r="N10">
        <v>1</v>
      </c>
      <c r="O10">
        <v>3</v>
      </c>
      <c r="P10">
        <v>3</v>
      </c>
      <c r="Q10">
        <v>5</v>
      </c>
      <c r="R10">
        <v>6</v>
      </c>
      <c r="S10">
        <v>5</v>
      </c>
      <c r="T10">
        <v>5</v>
      </c>
      <c r="U10">
        <v>6</v>
      </c>
      <c r="V10">
        <v>3</v>
      </c>
      <c r="W10">
        <v>5</v>
      </c>
      <c r="X10">
        <v>3</v>
      </c>
      <c r="Y10">
        <v>2018</v>
      </c>
      <c r="Z10">
        <v>2</v>
      </c>
      <c r="AA10">
        <v>13</v>
      </c>
      <c r="AD10" t="s">
        <v>71</v>
      </c>
      <c r="AE10">
        <v>2</v>
      </c>
      <c r="AF10">
        <v>2</v>
      </c>
      <c r="AG10">
        <v>2</v>
      </c>
      <c r="AH10">
        <v>1</v>
      </c>
      <c r="AK10">
        <v>1</v>
      </c>
      <c r="AM10">
        <v>1</v>
      </c>
      <c r="AO10">
        <v>1</v>
      </c>
      <c r="AP10">
        <v>1</v>
      </c>
      <c r="AV10">
        <v>1</v>
      </c>
      <c r="AW10">
        <v>1</v>
      </c>
      <c r="AZ10">
        <v>1</v>
      </c>
      <c r="BE10" t="s">
        <v>61</v>
      </c>
    </row>
    <row r="11" spans="1:57" hidden="1" x14ac:dyDescent="0.2">
      <c r="A11">
        <v>10</v>
      </c>
      <c r="B11" s="2">
        <v>44092.663472222222</v>
      </c>
      <c r="C11" t="s">
        <v>72</v>
      </c>
      <c r="D11">
        <v>40</v>
      </c>
      <c r="E11">
        <v>30</v>
      </c>
      <c r="F11">
        <v>1</v>
      </c>
      <c r="G11">
        <v>1</v>
      </c>
      <c r="H11">
        <v>2</v>
      </c>
      <c r="I11">
        <v>2</v>
      </c>
      <c r="J11">
        <v>1</v>
      </c>
      <c r="L11">
        <v>2</v>
      </c>
      <c r="M11">
        <v>3</v>
      </c>
      <c r="N11">
        <v>2</v>
      </c>
      <c r="O11">
        <v>3</v>
      </c>
      <c r="P11">
        <v>3</v>
      </c>
      <c r="Q11">
        <v>5</v>
      </c>
      <c r="R11">
        <v>3</v>
      </c>
      <c r="S11">
        <v>5</v>
      </c>
      <c r="T11">
        <v>5</v>
      </c>
      <c r="U11">
        <v>6</v>
      </c>
      <c r="V11">
        <v>2</v>
      </c>
      <c r="W11">
        <v>5</v>
      </c>
      <c r="X11">
        <v>5</v>
      </c>
      <c r="Y11">
        <v>2017</v>
      </c>
      <c r="Z11">
        <v>2</v>
      </c>
      <c r="AA11">
        <v>13</v>
      </c>
      <c r="AD11" t="s">
        <v>73</v>
      </c>
      <c r="AE11">
        <v>2</v>
      </c>
      <c r="AF11">
        <v>2</v>
      </c>
      <c r="AG11">
        <v>2</v>
      </c>
      <c r="AH11">
        <v>2</v>
      </c>
      <c r="AM11">
        <v>1</v>
      </c>
      <c r="AO11">
        <v>2</v>
      </c>
      <c r="AP11">
        <v>1</v>
      </c>
      <c r="AT11">
        <v>1</v>
      </c>
      <c r="AX11">
        <v>1</v>
      </c>
      <c r="BA11">
        <v>1</v>
      </c>
      <c r="BE11" t="s">
        <v>58</v>
      </c>
    </row>
    <row r="12" spans="1:57" hidden="1" x14ac:dyDescent="0.2">
      <c r="A12">
        <v>11</v>
      </c>
      <c r="B12" s="2">
        <v>44092.6637962963</v>
      </c>
      <c r="C12" t="s">
        <v>74</v>
      </c>
      <c r="D12">
        <v>56</v>
      </c>
      <c r="E12">
        <v>35</v>
      </c>
      <c r="F12">
        <v>1</v>
      </c>
      <c r="G12">
        <v>1</v>
      </c>
      <c r="H12">
        <v>1</v>
      </c>
      <c r="I12">
        <v>0</v>
      </c>
      <c r="J12">
        <v>1</v>
      </c>
      <c r="L12">
        <v>1</v>
      </c>
      <c r="M12">
        <v>4</v>
      </c>
      <c r="N12">
        <v>2</v>
      </c>
      <c r="O12">
        <v>6</v>
      </c>
      <c r="P12">
        <v>1</v>
      </c>
      <c r="Q12">
        <v>6</v>
      </c>
      <c r="R12">
        <v>1</v>
      </c>
      <c r="S12">
        <v>6</v>
      </c>
      <c r="T12">
        <v>6</v>
      </c>
      <c r="U12">
        <v>6</v>
      </c>
      <c r="V12">
        <v>1</v>
      </c>
      <c r="W12">
        <v>6</v>
      </c>
      <c r="X12">
        <v>6</v>
      </c>
      <c r="Y12">
        <v>2016</v>
      </c>
      <c r="Z12">
        <v>1</v>
      </c>
      <c r="AA12">
        <v>3</v>
      </c>
      <c r="AE12">
        <v>2</v>
      </c>
      <c r="AF12">
        <v>2</v>
      </c>
      <c r="AG12">
        <v>2</v>
      </c>
      <c r="AH12">
        <v>2</v>
      </c>
      <c r="AM12">
        <v>1</v>
      </c>
      <c r="AO12">
        <v>2</v>
      </c>
      <c r="AS12">
        <v>1</v>
      </c>
      <c r="AU12">
        <v>1</v>
      </c>
      <c r="AW12">
        <v>1</v>
      </c>
      <c r="AZ12">
        <v>1</v>
      </c>
      <c r="BA12">
        <v>1</v>
      </c>
      <c r="BB12">
        <v>1</v>
      </c>
      <c r="BE12" t="s">
        <v>63</v>
      </c>
    </row>
    <row r="13" spans="1:57" hidden="1" x14ac:dyDescent="0.2">
      <c r="A13">
        <v>12</v>
      </c>
      <c r="B13" s="2">
        <v>44092.664548611108</v>
      </c>
      <c r="C13" t="s">
        <v>75</v>
      </c>
      <c r="D13">
        <v>54</v>
      </c>
      <c r="E13">
        <v>32</v>
      </c>
      <c r="F13">
        <v>1</v>
      </c>
      <c r="G13">
        <v>1</v>
      </c>
      <c r="H13">
        <v>3</v>
      </c>
      <c r="I13">
        <v>0</v>
      </c>
      <c r="J13">
        <v>1</v>
      </c>
      <c r="L13">
        <v>2</v>
      </c>
      <c r="M13">
        <v>20</v>
      </c>
      <c r="N13">
        <v>1</v>
      </c>
      <c r="O13">
        <v>5</v>
      </c>
      <c r="P13">
        <v>2</v>
      </c>
      <c r="Q13">
        <v>5</v>
      </c>
      <c r="R13">
        <v>3</v>
      </c>
      <c r="S13">
        <v>5</v>
      </c>
      <c r="T13">
        <v>3</v>
      </c>
      <c r="U13">
        <v>5</v>
      </c>
      <c r="V13">
        <v>2</v>
      </c>
      <c r="W13">
        <v>6</v>
      </c>
      <c r="X13">
        <v>5</v>
      </c>
      <c r="Y13">
        <v>2000</v>
      </c>
      <c r="Z13">
        <v>2</v>
      </c>
      <c r="AA13">
        <v>12</v>
      </c>
      <c r="AC13" t="s">
        <v>76</v>
      </c>
      <c r="AE13">
        <v>2</v>
      </c>
      <c r="AF13">
        <v>3</v>
      </c>
      <c r="AG13">
        <v>2</v>
      </c>
      <c r="AH13">
        <v>2</v>
      </c>
      <c r="AJ13">
        <v>1</v>
      </c>
      <c r="AO13">
        <v>3</v>
      </c>
      <c r="AS13">
        <v>1</v>
      </c>
      <c r="AX13">
        <v>1</v>
      </c>
      <c r="AY13">
        <v>1</v>
      </c>
      <c r="BD13">
        <v>1</v>
      </c>
      <c r="BE13" t="s">
        <v>58</v>
      </c>
    </row>
    <row r="14" spans="1:57" hidden="1" x14ac:dyDescent="0.2">
      <c r="A14">
        <v>13</v>
      </c>
      <c r="B14" s="2">
        <v>44092.665451388886</v>
      </c>
      <c r="C14" t="s">
        <v>77</v>
      </c>
      <c r="D14">
        <v>57</v>
      </c>
      <c r="E14">
        <v>5</v>
      </c>
      <c r="F14">
        <v>1</v>
      </c>
      <c r="G14">
        <v>1</v>
      </c>
      <c r="H14">
        <v>1</v>
      </c>
      <c r="I14">
        <v>0</v>
      </c>
      <c r="J14">
        <v>4</v>
      </c>
      <c r="L14">
        <v>1</v>
      </c>
      <c r="M14">
        <v>25</v>
      </c>
      <c r="N14">
        <v>2</v>
      </c>
      <c r="O14">
        <v>4</v>
      </c>
      <c r="P14">
        <v>2</v>
      </c>
      <c r="Q14">
        <v>6</v>
      </c>
      <c r="R14">
        <v>2</v>
      </c>
      <c r="S14">
        <v>3</v>
      </c>
      <c r="T14">
        <v>6</v>
      </c>
      <c r="U14">
        <v>6</v>
      </c>
      <c r="V14">
        <v>2</v>
      </c>
      <c r="W14">
        <v>6</v>
      </c>
      <c r="X14">
        <v>6</v>
      </c>
      <c r="Y14">
        <v>2020</v>
      </c>
      <c r="Z14">
        <v>3</v>
      </c>
      <c r="AA14">
        <v>13</v>
      </c>
      <c r="AD14" t="s">
        <v>78</v>
      </c>
      <c r="AE14">
        <v>2</v>
      </c>
      <c r="AF14">
        <v>2</v>
      </c>
      <c r="AG14">
        <v>2</v>
      </c>
      <c r="AH14">
        <v>2</v>
      </c>
      <c r="AN14">
        <v>1</v>
      </c>
      <c r="AO14">
        <v>2</v>
      </c>
      <c r="AP14">
        <v>1</v>
      </c>
      <c r="AT14">
        <v>1</v>
      </c>
      <c r="AV14">
        <v>1</v>
      </c>
      <c r="BD14">
        <v>1</v>
      </c>
      <c r="BE14" t="s">
        <v>66</v>
      </c>
    </row>
    <row r="15" spans="1:57" hidden="1" x14ac:dyDescent="0.2">
      <c r="A15">
        <v>14</v>
      </c>
      <c r="B15" s="2">
        <v>44092.665925925925</v>
      </c>
      <c r="C15" t="s">
        <v>79</v>
      </c>
      <c r="D15">
        <v>47</v>
      </c>
      <c r="E15">
        <v>40</v>
      </c>
      <c r="F15">
        <v>2</v>
      </c>
      <c r="G15">
        <v>1</v>
      </c>
      <c r="H15">
        <v>2</v>
      </c>
      <c r="I15">
        <v>0</v>
      </c>
      <c r="J15">
        <v>1</v>
      </c>
      <c r="L15">
        <v>1</v>
      </c>
      <c r="M15">
        <v>19</v>
      </c>
      <c r="N15">
        <v>1</v>
      </c>
      <c r="O15">
        <v>5</v>
      </c>
      <c r="P15">
        <v>1</v>
      </c>
      <c r="Q15">
        <v>5</v>
      </c>
      <c r="R15">
        <v>6</v>
      </c>
      <c r="S15">
        <v>4</v>
      </c>
      <c r="T15">
        <v>4</v>
      </c>
      <c r="U15">
        <v>7</v>
      </c>
      <c r="V15">
        <v>1</v>
      </c>
      <c r="W15">
        <v>5</v>
      </c>
      <c r="X15">
        <v>6</v>
      </c>
      <c r="Y15">
        <v>2015</v>
      </c>
      <c r="Z15">
        <v>1</v>
      </c>
      <c r="AA15">
        <v>13</v>
      </c>
      <c r="AD15" t="s">
        <v>80</v>
      </c>
      <c r="AE15">
        <v>2</v>
      </c>
      <c r="AF15">
        <v>2</v>
      </c>
      <c r="AG15">
        <v>2</v>
      </c>
      <c r="AH15">
        <v>2</v>
      </c>
      <c r="AN15">
        <v>1</v>
      </c>
      <c r="AO15">
        <v>2</v>
      </c>
      <c r="AP15">
        <v>1</v>
      </c>
      <c r="AQ15">
        <v>1</v>
      </c>
      <c r="AR15">
        <v>1</v>
      </c>
      <c r="BC15">
        <v>1</v>
      </c>
      <c r="BE15" t="s">
        <v>61</v>
      </c>
    </row>
    <row r="16" spans="1:57" hidden="1" x14ac:dyDescent="0.2">
      <c r="A16">
        <v>15</v>
      </c>
      <c r="B16" s="2">
        <v>44092.666250000002</v>
      </c>
      <c r="C16" t="s">
        <v>81</v>
      </c>
      <c r="D16">
        <v>63</v>
      </c>
      <c r="E16">
        <v>35</v>
      </c>
      <c r="F16">
        <v>1</v>
      </c>
      <c r="G16">
        <v>1</v>
      </c>
      <c r="H16">
        <v>4</v>
      </c>
      <c r="I16">
        <v>0</v>
      </c>
      <c r="J16">
        <v>4</v>
      </c>
      <c r="L16">
        <v>1</v>
      </c>
      <c r="M16">
        <v>48</v>
      </c>
      <c r="N16">
        <v>2</v>
      </c>
      <c r="O16">
        <v>2</v>
      </c>
      <c r="P16">
        <v>4</v>
      </c>
      <c r="Q16">
        <v>5</v>
      </c>
      <c r="R16">
        <v>4</v>
      </c>
      <c r="S16">
        <v>5</v>
      </c>
      <c r="T16">
        <v>7</v>
      </c>
      <c r="U16">
        <v>6</v>
      </c>
      <c r="V16">
        <v>1</v>
      </c>
      <c r="W16">
        <v>5</v>
      </c>
      <c r="X16">
        <v>1</v>
      </c>
      <c r="Y16">
        <v>2010</v>
      </c>
      <c r="Z16">
        <v>3</v>
      </c>
      <c r="AA16">
        <v>14</v>
      </c>
      <c r="AE16">
        <v>2</v>
      </c>
      <c r="AF16">
        <v>2</v>
      </c>
      <c r="AG16">
        <v>2</v>
      </c>
      <c r="AH16">
        <v>2</v>
      </c>
      <c r="AN16">
        <v>1</v>
      </c>
      <c r="AO16">
        <v>3</v>
      </c>
      <c r="AT16">
        <v>1</v>
      </c>
      <c r="AV16">
        <v>1</v>
      </c>
      <c r="AY16">
        <v>1</v>
      </c>
      <c r="BD16">
        <v>1</v>
      </c>
      <c r="BE16" t="s">
        <v>63</v>
      </c>
    </row>
    <row r="17" spans="1:57" hidden="1" x14ac:dyDescent="0.2">
      <c r="A17">
        <v>16</v>
      </c>
      <c r="B17" s="2">
        <v>44092.667048611111</v>
      </c>
      <c r="C17" t="s">
        <v>82</v>
      </c>
      <c r="D17">
        <v>26</v>
      </c>
      <c r="E17">
        <v>33</v>
      </c>
      <c r="F17">
        <v>1</v>
      </c>
      <c r="G17">
        <v>1</v>
      </c>
      <c r="H17">
        <v>2</v>
      </c>
      <c r="I17">
        <v>2</v>
      </c>
      <c r="J17">
        <v>1</v>
      </c>
      <c r="L17">
        <v>1</v>
      </c>
      <c r="M17">
        <v>0</v>
      </c>
      <c r="N17">
        <v>2</v>
      </c>
      <c r="O17">
        <v>5</v>
      </c>
      <c r="P17">
        <v>6</v>
      </c>
      <c r="Q17">
        <v>6</v>
      </c>
      <c r="R17">
        <v>3</v>
      </c>
      <c r="S17">
        <v>5</v>
      </c>
      <c r="T17">
        <v>4</v>
      </c>
      <c r="U17">
        <v>5</v>
      </c>
      <c r="V17">
        <v>1</v>
      </c>
      <c r="W17">
        <v>5</v>
      </c>
      <c r="X17">
        <v>2</v>
      </c>
      <c r="Y17">
        <v>2020</v>
      </c>
      <c r="Z17">
        <v>1</v>
      </c>
      <c r="AA17">
        <v>4</v>
      </c>
      <c r="AE17">
        <v>2</v>
      </c>
      <c r="AF17">
        <v>2</v>
      </c>
      <c r="AG17">
        <v>2</v>
      </c>
      <c r="AH17">
        <v>2</v>
      </c>
      <c r="AI17">
        <v>1</v>
      </c>
      <c r="AO17">
        <v>3</v>
      </c>
      <c r="AP17">
        <v>1</v>
      </c>
      <c r="AS17">
        <v>1</v>
      </c>
      <c r="AY17">
        <v>1</v>
      </c>
      <c r="BD17">
        <v>1</v>
      </c>
      <c r="BE17" t="s">
        <v>61</v>
      </c>
    </row>
    <row r="18" spans="1:57" hidden="1" x14ac:dyDescent="0.2">
      <c r="A18">
        <v>17</v>
      </c>
      <c r="B18" s="2">
        <v>44092.668622685182</v>
      </c>
      <c r="C18" t="s">
        <v>83</v>
      </c>
      <c r="D18">
        <v>29</v>
      </c>
      <c r="E18">
        <v>3</v>
      </c>
      <c r="F18">
        <v>1</v>
      </c>
      <c r="G18">
        <v>1</v>
      </c>
      <c r="H18">
        <v>1</v>
      </c>
      <c r="I18">
        <v>0</v>
      </c>
      <c r="J18">
        <v>1</v>
      </c>
      <c r="L18">
        <v>1</v>
      </c>
      <c r="M18">
        <v>6</v>
      </c>
      <c r="N18">
        <v>1</v>
      </c>
      <c r="O18">
        <v>3</v>
      </c>
      <c r="P18">
        <v>1</v>
      </c>
      <c r="Q18">
        <v>5</v>
      </c>
      <c r="R18">
        <v>2</v>
      </c>
      <c r="S18">
        <v>4</v>
      </c>
      <c r="T18">
        <v>5</v>
      </c>
      <c r="U18">
        <v>4</v>
      </c>
      <c r="V18">
        <v>2</v>
      </c>
      <c r="W18">
        <v>6</v>
      </c>
      <c r="X18">
        <v>4</v>
      </c>
      <c r="Y18">
        <v>2013</v>
      </c>
      <c r="Z18">
        <v>1</v>
      </c>
      <c r="AA18">
        <v>1</v>
      </c>
      <c r="AE18">
        <v>2</v>
      </c>
      <c r="AF18">
        <v>2</v>
      </c>
      <c r="AG18">
        <v>2</v>
      </c>
      <c r="AH18">
        <v>2</v>
      </c>
      <c r="AN18">
        <v>1</v>
      </c>
      <c r="AO18">
        <v>5</v>
      </c>
      <c r="AY18">
        <v>1</v>
      </c>
      <c r="BD18">
        <v>1</v>
      </c>
      <c r="BE18" t="s">
        <v>66</v>
      </c>
    </row>
    <row r="19" spans="1:57" hidden="1" x14ac:dyDescent="0.2">
      <c r="A19">
        <v>18</v>
      </c>
      <c r="B19" s="2">
        <v>44092.668923611112</v>
      </c>
      <c r="C19" t="s">
        <v>84</v>
      </c>
      <c r="D19">
        <v>28</v>
      </c>
      <c r="E19">
        <v>18</v>
      </c>
      <c r="F19">
        <v>1</v>
      </c>
      <c r="G19">
        <v>1</v>
      </c>
      <c r="H19">
        <v>3</v>
      </c>
      <c r="I19">
        <v>0</v>
      </c>
      <c r="J19">
        <v>3</v>
      </c>
      <c r="L19">
        <v>1</v>
      </c>
      <c r="M19">
        <v>4</v>
      </c>
      <c r="N19">
        <v>2</v>
      </c>
      <c r="O19">
        <v>5</v>
      </c>
      <c r="P19">
        <v>3</v>
      </c>
      <c r="Q19">
        <v>6</v>
      </c>
      <c r="R19">
        <v>5</v>
      </c>
      <c r="S19">
        <v>6</v>
      </c>
      <c r="T19">
        <v>3</v>
      </c>
      <c r="U19">
        <v>6</v>
      </c>
      <c r="V19">
        <v>3</v>
      </c>
      <c r="W19">
        <v>5</v>
      </c>
      <c r="X19">
        <v>3</v>
      </c>
      <c r="Y19">
        <v>2016</v>
      </c>
      <c r="Z19">
        <v>1</v>
      </c>
      <c r="AA19">
        <v>13</v>
      </c>
      <c r="AD19" t="s">
        <v>85</v>
      </c>
      <c r="AE19">
        <v>2</v>
      </c>
      <c r="AF19">
        <v>3</v>
      </c>
      <c r="AG19">
        <v>2</v>
      </c>
      <c r="AH19">
        <v>2</v>
      </c>
      <c r="AN19">
        <v>1</v>
      </c>
      <c r="AO19">
        <v>3</v>
      </c>
      <c r="AT19">
        <v>1</v>
      </c>
      <c r="AX19">
        <v>1</v>
      </c>
      <c r="AY19">
        <v>1</v>
      </c>
      <c r="BD19">
        <v>1</v>
      </c>
      <c r="BE19" t="s">
        <v>61</v>
      </c>
    </row>
    <row r="20" spans="1:57" hidden="1" x14ac:dyDescent="0.2">
      <c r="A20">
        <v>19</v>
      </c>
      <c r="B20" s="2">
        <v>44092.669791666667</v>
      </c>
      <c r="C20" t="s">
        <v>86</v>
      </c>
      <c r="D20">
        <v>31</v>
      </c>
      <c r="E20">
        <v>7</v>
      </c>
      <c r="F20">
        <v>2</v>
      </c>
      <c r="G20">
        <v>1</v>
      </c>
      <c r="H20">
        <v>2</v>
      </c>
      <c r="I20">
        <v>2</v>
      </c>
      <c r="J20">
        <v>1</v>
      </c>
      <c r="L20">
        <v>1</v>
      </c>
      <c r="M20">
        <v>9</v>
      </c>
      <c r="N20">
        <v>2</v>
      </c>
      <c r="O20">
        <v>6</v>
      </c>
      <c r="P20">
        <v>1</v>
      </c>
      <c r="Q20">
        <v>6</v>
      </c>
      <c r="R20">
        <v>1</v>
      </c>
      <c r="S20">
        <v>5</v>
      </c>
      <c r="T20">
        <v>6</v>
      </c>
      <c r="U20">
        <v>6</v>
      </c>
      <c r="V20">
        <v>5</v>
      </c>
      <c r="W20">
        <v>6</v>
      </c>
      <c r="X20">
        <v>5</v>
      </c>
      <c r="Y20">
        <v>2011</v>
      </c>
      <c r="Z20">
        <v>1</v>
      </c>
      <c r="AA20">
        <v>11</v>
      </c>
      <c r="AB20" t="s">
        <v>87</v>
      </c>
      <c r="AE20">
        <v>2</v>
      </c>
      <c r="AF20">
        <v>2</v>
      </c>
      <c r="AG20">
        <v>2</v>
      </c>
      <c r="AH20">
        <v>2</v>
      </c>
      <c r="AN20">
        <v>1</v>
      </c>
      <c r="AO20">
        <v>4</v>
      </c>
      <c r="AV20">
        <v>1</v>
      </c>
      <c r="AW20">
        <v>1</v>
      </c>
      <c r="BA20">
        <v>1</v>
      </c>
      <c r="BB20">
        <v>1</v>
      </c>
      <c r="BE20" t="s">
        <v>58</v>
      </c>
    </row>
    <row r="21" spans="1:57" hidden="1" x14ac:dyDescent="0.2">
      <c r="A21">
        <v>20</v>
      </c>
      <c r="B21" s="2">
        <v>44092.670624999999</v>
      </c>
      <c r="C21" t="s">
        <v>88</v>
      </c>
      <c r="D21">
        <v>25</v>
      </c>
      <c r="E21">
        <v>18</v>
      </c>
      <c r="F21">
        <v>1</v>
      </c>
      <c r="G21">
        <v>1</v>
      </c>
      <c r="H21">
        <v>2</v>
      </c>
      <c r="I21">
        <v>3</v>
      </c>
      <c r="J21">
        <v>3</v>
      </c>
      <c r="L21">
        <v>1</v>
      </c>
      <c r="M21">
        <v>1</v>
      </c>
      <c r="N21">
        <v>2</v>
      </c>
      <c r="O21">
        <v>5</v>
      </c>
      <c r="P21">
        <v>7</v>
      </c>
      <c r="Q21">
        <v>6</v>
      </c>
      <c r="R21">
        <v>7</v>
      </c>
      <c r="S21">
        <v>7</v>
      </c>
      <c r="T21">
        <v>1</v>
      </c>
      <c r="U21">
        <v>5</v>
      </c>
      <c r="V21">
        <v>2</v>
      </c>
      <c r="W21">
        <v>1</v>
      </c>
      <c r="X21">
        <v>2</v>
      </c>
      <c r="Y21">
        <v>2019</v>
      </c>
      <c r="Z21">
        <v>1</v>
      </c>
      <c r="AA21">
        <v>7</v>
      </c>
      <c r="AE21">
        <v>2</v>
      </c>
      <c r="AF21">
        <v>2</v>
      </c>
      <c r="AG21">
        <v>3</v>
      </c>
      <c r="AH21">
        <v>2</v>
      </c>
      <c r="AK21">
        <v>1</v>
      </c>
      <c r="AM21">
        <v>1</v>
      </c>
      <c r="AO21">
        <v>4</v>
      </c>
      <c r="AP21">
        <v>1</v>
      </c>
      <c r="AU21">
        <v>1</v>
      </c>
      <c r="AV21">
        <v>1</v>
      </c>
      <c r="AZ21">
        <v>1</v>
      </c>
      <c r="BC21">
        <v>1</v>
      </c>
      <c r="BE21" t="s">
        <v>61</v>
      </c>
    </row>
    <row r="22" spans="1:57" hidden="1" x14ac:dyDescent="0.2">
      <c r="A22">
        <v>21</v>
      </c>
      <c r="B22" s="2">
        <v>44092.671157407407</v>
      </c>
      <c r="C22" t="s">
        <v>89</v>
      </c>
      <c r="D22">
        <v>30</v>
      </c>
      <c r="E22">
        <v>39</v>
      </c>
      <c r="F22">
        <v>1</v>
      </c>
      <c r="G22">
        <v>1</v>
      </c>
      <c r="H22">
        <v>2</v>
      </c>
      <c r="I22">
        <v>0</v>
      </c>
      <c r="J22">
        <v>1</v>
      </c>
      <c r="L22">
        <v>1</v>
      </c>
      <c r="M22">
        <v>1</v>
      </c>
      <c r="N22">
        <v>2</v>
      </c>
      <c r="O22">
        <v>3</v>
      </c>
      <c r="P22">
        <v>3</v>
      </c>
      <c r="Q22">
        <v>6</v>
      </c>
      <c r="R22">
        <v>4</v>
      </c>
      <c r="S22">
        <v>5</v>
      </c>
      <c r="T22">
        <v>5</v>
      </c>
      <c r="U22">
        <v>4</v>
      </c>
      <c r="V22">
        <v>4</v>
      </c>
      <c r="W22">
        <v>5</v>
      </c>
      <c r="X22">
        <v>2</v>
      </c>
      <c r="Y22">
        <v>2019</v>
      </c>
      <c r="Z22">
        <v>1</v>
      </c>
      <c r="AA22">
        <v>1</v>
      </c>
      <c r="AE22">
        <v>2</v>
      </c>
      <c r="AF22">
        <v>3</v>
      </c>
      <c r="AG22">
        <v>2</v>
      </c>
      <c r="AH22">
        <v>2</v>
      </c>
      <c r="AM22">
        <v>1</v>
      </c>
      <c r="AO22">
        <v>2</v>
      </c>
      <c r="AP22">
        <v>1</v>
      </c>
      <c r="AT22">
        <v>1</v>
      </c>
      <c r="AU22">
        <v>1</v>
      </c>
      <c r="BA22">
        <v>1</v>
      </c>
      <c r="BC22">
        <v>1</v>
      </c>
      <c r="BE22" t="s">
        <v>58</v>
      </c>
    </row>
    <row r="23" spans="1:57" hidden="1" x14ac:dyDescent="0.2">
      <c r="A23">
        <v>22</v>
      </c>
      <c r="B23" s="2">
        <v>44092.672511574077</v>
      </c>
      <c r="C23" t="s">
        <v>90</v>
      </c>
      <c r="D23">
        <v>69</v>
      </c>
      <c r="E23">
        <v>10</v>
      </c>
      <c r="F23">
        <v>1</v>
      </c>
      <c r="G23">
        <v>1</v>
      </c>
      <c r="H23">
        <v>1</v>
      </c>
      <c r="I23">
        <v>0</v>
      </c>
      <c r="J23">
        <v>3</v>
      </c>
      <c r="L23">
        <v>1</v>
      </c>
      <c r="M23">
        <v>16</v>
      </c>
      <c r="N23">
        <v>1</v>
      </c>
      <c r="O23">
        <v>3</v>
      </c>
      <c r="P23">
        <v>3</v>
      </c>
      <c r="Q23">
        <v>5</v>
      </c>
      <c r="R23">
        <v>5</v>
      </c>
      <c r="S23">
        <v>2</v>
      </c>
      <c r="T23">
        <v>4</v>
      </c>
      <c r="U23">
        <v>3</v>
      </c>
      <c r="V23">
        <v>3</v>
      </c>
      <c r="W23">
        <v>5</v>
      </c>
      <c r="X23">
        <v>3</v>
      </c>
      <c r="Y23">
        <v>1987</v>
      </c>
      <c r="Z23">
        <v>2</v>
      </c>
      <c r="AA23">
        <v>2</v>
      </c>
      <c r="AE23">
        <v>2</v>
      </c>
      <c r="AF23">
        <v>2</v>
      </c>
      <c r="AG23">
        <v>2</v>
      </c>
      <c r="AH23">
        <v>2</v>
      </c>
      <c r="AI23">
        <v>1</v>
      </c>
      <c r="AO23">
        <v>2</v>
      </c>
      <c r="AQ23">
        <v>1</v>
      </c>
      <c r="BA23">
        <v>1</v>
      </c>
      <c r="BE23" t="s">
        <v>61</v>
      </c>
    </row>
    <row r="24" spans="1:57" hidden="1" x14ac:dyDescent="0.2">
      <c r="A24">
        <v>23</v>
      </c>
      <c r="B24" s="2">
        <v>44092.673460648148</v>
      </c>
      <c r="C24" t="s">
        <v>91</v>
      </c>
      <c r="D24">
        <v>60</v>
      </c>
      <c r="E24">
        <v>40</v>
      </c>
      <c r="F24">
        <v>1</v>
      </c>
      <c r="G24">
        <v>1</v>
      </c>
      <c r="H24">
        <v>1</v>
      </c>
      <c r="I24">
        <v>2</v>
      </c>
      <c r="J24">
        <v>1</v>
      </c>
      <c r="L24">
        <v>2</v>
      </c>
      <c r="M24">
        <v>0</v>
      </c>
      <c r="N24">
        <v>2</v>
      </c>
      <c r="O24">
        <v>1</v>
      </c>
      <c r="P24">
        <v>4</v>
      </c>
      <c r="Q24">
        <v>7</v>
      </c>
      <c r="R24">
        <v>2</v>
      </c>
      <c r="S24">
        <v>6</v>
      </c>
      <c r="T24">
        <v>7</v>
      </c>
      <c r="U24">
        <v>5</v>
      </c>
      <c r="V24">
        <v>1</v>
      </c>
      <c r="W24">
        <v>6</v>
      </c>
      <c r="X24">
        <v>4</v>
      </c>
      <c r="Y24">
        <v>2020</v>
      </c>
      <c r="Z24">
        <v>2</v>
      </c>
      <c r="AA24">
        <v>11</v>
      </c>
      <c r="AB24" t="s">
        <v>92</v>
      </c>
      <c r="AE24">
        <v>2</v>
      </c>
      <c r="AF24">
        <v>2</v>
      </c>
      <c r="AG24">
        <v>2</v>
      </c>
      <c r="AH24">
        <v>2</v>
      </c>
      <c r="AI24">
        <v>1</v>
      </c>
      <c r="AM24">
        <v>1</v>
      </c>
      <c r="AO24">
        <v>2</v>
      </c>
      <c r="AP24">
        <v>1</v>
      </c>
      <c r="AV24">
        <v>1</v>
      </c>
      <c r="AX24">
        <v>1</v>
      </c>
      <c r="BA24">
        <v>1</v>
      </c>
      <c r="BE24" t="s">
        <v>61</v>
      </c>
    </row>
    <row r="25" spans="1:57" hidden="1" x14ac:dyDescent="0.2">
      <c r="A25">
        <v>24</v>
      </c>
      <c r="B25" s="2">
        <v>44092.673541666663</v>
      </c>
      <c r="C25" t="s">
        <v>93</v>
      </c>
      <c r="D25">
        <v>26</v>
      </c>
      <c r="E25">
        <v>5</v>
      </c>
      <c r="F25">
        <v>2</v>
      </c>
      <c r="G25">
        <v>1</v>
      </c>
      <c r="H25">
        <v>2</v>
      </c>
      <c r="I25">
        <v>1</v>
      </c>
      <c r="J25">
        <v>1</v>
      </c>
      <c r="L25">
        <v>2</v>
      </c>
      <c r="M25">
        <v>4</v>
      </c>
      <c r="N25">
        <v>2</v>
      </c>
      <c r="O25">
        <v>6</v>
      </c>
      <c r="P25">
        <v>6</v>
      </c>
      <c r="Q25">
        <v>7</v>
      </c>
      <c r="R25">
        <v>4</v>
      </c>
      <c r="S25">
        <v>4</v>
      </c>
      <c r="T25">
        <v>7</v>
      </c>
      <c r="U25">
        <v>5</v>
      </c>
      <c r="V25">
        <v>3</v>
      </c>
      <c r="W25">
        <v>5</v>
      </c>
      <c r="X25">
        <v>6</v>
      </c>
      <c r="Y25">
        <v>2017</v>
      </c>
      <c r="Z25">
        <v>1</v>
      </c>
      <c r="AA25">
        <v>9</v>
      </c>
      <c r="AE25">
        <v>2</v>
      </c>
      <c r="AF25">
        <v>1</v>
      </c>
      <c r="AG25">
        <v>1</v>
      </c>
      <c r="AH25">
        <v>2</v>
      </c>
      <c r="AM25">
        <v>1</v>
      </c>
      <c r="AO25">
        <v>3</v>
      </c>
      <c r="AS25">
        <v>1</v>
      </c>
      <c r="AT25">
        <v>1</v>
      </c>
      <c r="AV25">
        <v>1</v>
      </c>
      <c r="BA25">
        <v>1</v>
      </c>
      <c r="BC25">
        <v>1</v>
      </c>
      <c r="BE25" t="s">
        <v>66</v>
      </c>
    </row>
    <row r="26" spans="1:57" hidden="1" x14ac:dyDescent="0.2">
      <c r="A26">
        <v>25</v>
      </c>
      <c r="B26" s="2">
        <v>44092.673726851855</v>
      </c>
      <c r="C26" t="s">
        <v>94</v>
      </c>
      <c r="D26">
        <v>70</v>
      </c>
      <c r="E26">
        <v>4</v>
      </c>
      <c r="F26">
        <v>1</v>
      </c>
      <c r="G26">
        <v>1</v>
      </c>
      <c r="H26">
        <v>2</v>
      </c>
      <c r="I26">
        <v>0</v>
      </c>
      <c r="J26">
        <v>4</v>
      </c>
      <c r="L26">
        <v>2</v>
      </c>
      <c r="M26">
        <v>13</v>
      </c>
      <c r="N26">
        <v>2</v>
      </c>
      <c r="O26">
        <v>5</v>
      </c>
      <c r="P26">
        <v>1</v>
      </c>
      <c r="Q26">
        <v>6</v>
      </c>
      <c r="R26">
        <v>2</v>
      </c>
      <c r="S26">
        <v>6</v>
      </c>
      <c r="T26">
        <v>5</v>
      </c>
      <c r="U26">
        <v>7</v>
      </c>
      <c r="V26">
        <v>5</v>
      </c>
      <c r="W26">
        <v>6</v>
      </c>
      <c r="X26">
        <v>1</v>
      </c>
      <c r="Y26">
        <v>2007</v>
      </c>
      <c r="Z26">
        <v>2</v>
      </c>
      <c r="AA26">
        <v>13</v>
      </c>
      <c r="AD26" t="s">
        <v>80</v>
      </c>
      <c r="AE26">
        <v>3</v>
      </c>
      <c r="AF26">
        <v>3</v>
      </c>
      <c r="AG26">
        <v>2</v>
      </c>
      <c r="AH26">
        <v>3</v>
      </c>
      <c r="AI26">
        <v>1</v>
      </c>
      <c r="AM26">
        <v>1</v>
      </c>
      <c r="AO26">
        <v>2</v>
      </c>
      <c r="AT26">
        <v>1</v>
      </c>
      <c r="AV26">
        <v>1</v>
      </c>
      <c r="AX26">
        <v>1</v>
      </c>
      <c r="BA26">
        <v>1</v>
      </c>
      <c r="BE26" t="s">
        <v>61</v>
      </c>
    </row>
    <row r="27" spans="1:57" hidden="1" x14ac:dyDescent="0.2">
      <c r="A27">
        <v>26</v>
      </c>
      <c r="B27" s="2">
        <v>44092.674884259257</v>
      </c>
      <c r="C27" t="s">
        <v>95</v>
      </c>
      <c r="D27">
        <v>35</v>
      </c>
      <c r="E27">
        <v>4</v>
      </c>
      <c r="F27">
        <v>2</v>
      </c>
      <c r="G27">
        <v>1</v>
      </c>
      <c r="H27">
        <v>3</v>
      </c>
      <c r="I27">
        <v>2</v>
      </c>
      <c r="J27">
        <v>2</v>
      </c>
      <c r="L27">
        <v>2</v>
      </c>
      <c r="M27">
        <v>4</v>
      </c>
      <c r="N27">
        <v>2</v>
      </c>
      <c r="O27">
        <v>2</v>
      </c>
      <c r="P27">
        <v>6</v>
      </c>
      <c r="Q27">
        <v>4</v>
      </c>
      <c r="R27">
        <v>6</v>
      </c>
      <c r="S27">
        <v>6</v>
      </c>
      <c r="T27">
        <v>6</v>
      </c>
      <c r="U27">
        <v>6</v>
      </c>
      <c r="V27">
        <v>2</v>
      </c>
      <c r="W27">
        <v>2</v>
      </c>
      <c r="X27">
        <v>3</v>
      </c>
      <c r="Y27">
        <v>2003</v>
      </c>
      <c r="Z27">
        <v>1</v>
      </c>
      <c r="AA27">
        <v>10</v>
      </c>
      <c r="AE27">
        <v>2</v>
      </c>
      <c r="AF27">
        <v>2</v>
      </c>
      <c r="AG27">
        <v>1</v>
      </c>
      <c r="AH27">
        <v>2</v>
      </c>
      <c r="AJ27">
        <v>1</v>
      </c>
      <c r="AL27">
        <v>1</v>
      </c>
      <c r="AM27">
        <v>1</v>
      </c>
      <c r="AO27">
        <v>5</v>
      </c>
      <c r="AQ27">
        <v>1</v>
      </c>
      <c r="AR27">
        <v>1</v>
      </c>
      <c r="BC27">
        <v>1</v>
      </c>
      <c r="BE27" t="s">
        <v>61</v>
      </c>
    </row>
    <row r="28" spans="1:57" hidden="1" x14ac:dyDescent="0.2">
      <c r="A28">
        <v>27</v>
      </c>
      <c r="B28" s="2">
        <v>44092.675636574073</v>
      </c>
      <c r="C28" t="s">
        <v>96</v>
      </c>
      <c r="D28">
        <v>24</v>
      </c>
      <c r="E28">
        <v>25</v>
      </c>
      <c r="F28">
        <v>1</v>
      </c>
      <c r="G28">
        <v>1</v>
      </c>
      <c r="H28">
        <v>2</v>
      </c>
      <c r="I28">
        <v>0</v>
      </c>
      <c r="J28">
        <v>1</v>
      </c>
      <c r="L28">
        <v>2</v>
      </c>
      <c r="M28">
        <v>2</v>
      </c>
      <c r="N28">
        <v>2</v>
      </c>
      <c r="O28">
        <v>5</v>
      </c>
      <c r="P28">
        <v>5</v>
      </c>
      <c r="Q28">
        <v>4</v>
      </c>
      <c r="R28">
        <v>3</v>
      </c>
      <c r="S28">
        <v>5</v>
      </c>
      <c r="T28">
        <v>4</v>
      </c>
      <c r="U28">
        <v>5</v>
      </c>
      <c r="V28">
        <v>5</v>
      </c>
      <c r="W28">
        <v>3</v>
      </c>
      <c r="X28">
        <v>5</v>
      </c>
      <c r="Y28">
        <v>2017</v>
      </c>
      <c r="Z28">
        <v>3</v>
      </c>
      <c r="AA28">
        <v>10</v>
      </c>
      <c r="AE28">
        <v>2</v>
      </c>
      <c r="AF28">
        <v>2</v>
      </c>
      <c r="AG28">
        <v>1</v>
      </c>
      <c r="AH28">
        <v>2</v>
      </c>
      <c r="AJ28">
        <v>1</v>
      </c>
      <c r="AO28">
        <v>3</v>
      </c>
      <c r="AQ28">
        <v>1</v>
      </c>
      <c r="AU28">
        <v>1</v>
      </c>
      <c r="AV28">
        <v>1</v>
      </c>
      <c r="AZ28">
        <v>1</v>
      </c>
      <c r="BB28">
        <v>1</v>
      </c>
      <c r="BE28" t="s">
        <v>63</v>
      </c>
    </row>
    <row r="29" spans="1:57" hidden="1" x14ac:dyDescent="0.2">
      <c r="A29">
        <v>28</v>
      </c>
      <c r="B29" s="2">
        <v>44092.676666666666</v>
      </c>
      <c r="C29" t="s">
        <v>97</v>
      </c>
      <c r="D29">
        <v>53</v>
      </c>
      <c r="E29">
        <v>14</v>
      </c>
      <c r="F29">
        <v>1</v>
      </c>
      <c r="G29">
        <v>1</v>
      </c>
      <c r="H29">
        <v>3</v>
      </c>
      <c r="I29">
        <v>1</v>
      </c>
      <c r="J29">
        <v>1</v>
      </c>
      <c r="L29">
        <v>1</v>
      </c>
      <c r="M29">
        <v>20</v>
      </c>
      <c r="N29">
        <v>1</v>
      </c>
      <c r="O29">
        <v>5</v>
      </c>
      <c r="P29">
        <v>5</v>
      </c>
      <c r="Q29">
        <v>7</v>
      </c>
      <c r="R29">
        <v>5</v>
      </c>
      <c r="S29">
        <v>6</v>
      </c>
      <c r="T29">
        <v>6</v>
      </c>
      <c r="U29">
        <v>6</v>
      </c>
      <c r="V29">
        <v>2</v>
      </c>
      <c r="W29">
        <v>7</v>
      </c>
      <c r="X29">
        <v>5</v>
      </c>
      <c r="Y29">
        <v>1999</v>
      </c>
      <c r="Z29">
        <v>1</v>
      </c>
      <c r="AA29">
        <v>12</v>
      </c>
      <c r="AC29" t="s">
        <v>98</v>
      </c>
      <c r="AE29">
        <v>1</v>
      </c>
      <c r="AF29">
        <v>2</v>
      </c>
      <c r="AG29">
        <v>1</v>
      </c>
      <c r="AH29">
        <v>1</v>
      </c>
      <c r="AN29">
        <v>1</v>
      </c>
      <c r="AO29">
        <v>4</v>
      </c>
      <c r="AU29">
        <v>1</v>
      </c>
      <c r="AW29">
        <v>1</v>
      </c>
      <c r="AY29">
        <v>1</v>
      </c>
      <c r="BD29">
        <v>1</v>
      </c>
      <c r="BE29" t="s">
        <v>63</v>
      </c>
    </row>
    <row r="30" spans="1:57" hidden="1" x14ac:dyDescent="0.2">
      <c r="A30">
        <v>29</v>
      </c>
      <c r="B30" s="2">
        <v>44092.676770833335</v>
      </c>
      <c r="C30" t="s">
        <v>99</v>
      </c>
      <c r="D30">
        <v>28</v>
      </c>
      <c r="E30">
        <v>16</v>
      </c>
      <c r="F30">
        <v>1</v>
      </c>
      <c r="G30">
        <v>1</v>
      </c>
      <c r="H30">
        <v>2</v>
      </c>
      <c r="I30">
        <v>2</v>
      </c>
      <c r="J30">
        <v>1</v>
      </c>
      <c r="L30">
        <v>1</v>
      </c>
      <c r="M30">
        <v>9</v>
      </c>
      <c r="N30">
        <v>2</v>
      </c>
      <c r="O30">
        <v>4</v>
      </c>
      <c r="P30">
        <v>4</v>
      </c>
      <c r="Q30">
        <v>4</v>
      </c>
      <c r="R30">
        <v>4</v>
      </c>
      <c r="S30">
        <v>4</v>
      </c>
      <c r="T30">
        <v>4</v>
      </c>
      <c r="U30">
        <v>4</v>
      </c>
      <c r="V30">
        <v>5</v>
      </c>
      <c r="W30">
        <v>5</v>
      </c>
      <c r="X30">
        <v>4</v>
      </c>
      <c r="Y30">
        <v>2018</v>
      </c>
      <c r="Z30">
        <v>1</v>
      </c>
      <c r="AA30">
        <v>1</v>
      </c>
      <c r="AE30">
        <v>3</v>
      </c>
      <c r="AF30">
        <v>3</v>
      </c>
      <c r="AG30">
        <v>3</v>
      </c>
      <c r="AH30">
        <v>3</v>
      </c>
      <c r="AK30">
        <v>1</v>
      </c>
      <c r="AO30">
        <v>4</v>
      </c>
      <c r="AP30">
        <v>1</v>
      </c>
      <c r="AV30">
        <v>1</v>
      </c>
      <c r="AX30">
        <v>1</v>
      </c>
      <c r="BD30">
        <v>1</v>
      </c>
      <c r="BE30" t="s">
        <v>63</v>
      </c>
    </row>
    <row r="31" spans="1:57" hidden="1" x14ac:dyDescent="0.2">
      <c r="A31">
        <v>30</v>
      </c>
      <c r="B31" s="2">
        <v>44092.677731481483</v>
      </c>
      <c r="C31" t="s">
        <v>100</v>
      </c>
      <c r="D31">
        <v>42</v>
      </c>
      <c r="E31">
        <v>46</v>
      </c>
      <c r="F31">
        <v>1</v>
      </c>
      <c r="G31">
        <v>1</v>
      </c>
      <c r="H31">
        <v>2</v>
      </c>
      <c r="I31">
        <v>1</v>
      </c>
      <c r="J31">
        <v>1</v>
      </c>
      <c r="L31">
        <v>1</v>
      </c>
      <c r="M31">
        <v>15</v>
      </c>
      <c r="N31">
        <v>2</v>
      </c>
      <c r="O31">
        <v>4</v>
      </c>
      <c r="P31">
        <v>2</v>
      </c>
      <c r="Q31">
        <v>6</v>
      </c>
      <c r="R31">
        <v>1</v>
      </c>
      <c r="S31">
        <v>5</v>
      </c>
      <c r="T31">
        <v>7</v>
      </c>
      <c r="U31">
        <v>7</v>
      </c>
      <c r="V31">
        <v>1</v>
      </c>
      <c r="W31">
        <v>6</v>
      </c>
      <c r="X31">
        <v>1</v>
      </c>
      <c r="Y31">
        <v>2005</v>
      </c>
      <c r="Z31">
        <v>1</v>
      </c>
      <c r="AA31">
        <v>13</v>
      </c>
      <c r="AD31" t="s">
        <v>101</v>
      </c>
      <c r="AE31">
        <v>3</v>
      </c>
      <c r="AF31">
        <v>2</v>
      </c>
      <c r="AG31">
        <v>2</v>
      </c>
      <c r="AH31">
        <v>2</v>
      </c>
      <c r="AJ31">
        <v>1</v>
      </c>
      <c r="AO31">
        <v>2</v>
      </c>
      <c r="AP31">
        <v>1</v>
      </c>
      <c r="BA31">
        <v>1</v>
      </c>
      <c r="BC31">
        <v>1</v>
      </c>
      <c r="BE31" t="s">
        <v>61</v>
      </c>
    </row>
    <row r="32" spans="1:57" hidden="1" x14ac:dyDescent="0.2">
      <c r="A32">
        <v>31</v>
      </c>
      <c r="B32" s="2">
        <v>44092.680474537039</v>
      </c>
      <c r="C32" t="s">
        <v>102</v>
      </c>
      <c r="D32">
        <v>20</v>
      </c>
      <c r="E32">
        <v>18</v>
      </c>
      <c r="F32">
        <v>1</v>
      </c>
      <c r="G32">
        <v>1</v>
      </c>
      <c r="H32">
        <v>2</v>
      </c>
      <c r="I32">
        <v>0</v>
      </c>
      <c r="J32">
        <v>1</v>
      </c>
      <c r="L32">
        <v>1</v>
      </c>
      <c r="M32">
        <v>6</v>
      </c>
      <c r="N32">
        <v>2</v>
      </c>
      <c r="O32">
        <v>3</v>
      </c>
      <c r="P32">
        <v>4</v>
      </c>
      <c r="Q32">
        <v>5</v>
      </c>
      <c r="R32">
        <v>3</v>
      </c>
      <c r="S32">
        <v>4</v>
      </c>
      <c r="T32">
        <v>5</v>
      </c>
      <c r="U32">
        <v>5</v>
      </c>
      <c r="V32">
        <v>3</v>
      </c>
      <c r="W32">
        <v>6</v>
      </c>
      <c r="X32">
        <v>2</v>
      </c>
      <c r="Y32">
        <v>2014</v>
      </c>
      <c r="Z32">
        <v>1</v>
      </c>
      <c r="AA32">
        <v>14</v>
      </c>
      <c r="AE32">
        <v>2</v>
      </c>
      <c r="AF32">
        <v>2</v>
      </c>
      <c r="AG32">
        <v>3</v>
      </c>
      <c r="AH32">
        <v>3</v>
      </c>
      <c r="AN32">
        <v>1</v>
      </c>
      <c r="AO32">
        <v>2</v>
      </c>
      <c r="AP32">
        <v>1</v>
      </c>
      <c r="AV32">
        <v>1</v>
      </c>
      <c r="AX32">
        <v>1</v>
      </c>
      <c r="AZ32">
        <v>1</v>
      </c>
      <c r="BB32">
        <v>1</v>
      </c>
      <c r="BE32" t="s">
        <v>61</v>
      </c>
    </row>
    <row r="33" spans="1:57" hidden="1" x14ac:dyDescent="0.2">
      <c r="A33">
        <v>32</v>
      </c>
      <c r="B33" s="2">
        <v>44092.681354166663</v>
      </c>
      <c r="C33" t="s">
        <v>103</v>
      </c>
      <c r="D33">
        <v>42</v>
      </c>
      <c r="E33">
        <v>32</v>
      </c>
      <c r="F33">
        <v>1</v>
      </c>
      <c r="G33">
        <v>1</v>
      </c>
      <c r="H33">
        <v>2</v>
      </c>
      <c r="I33">
        <v>2</v>
      </c>
      <c r="J33">
        <v>1</v>
      </c>
      <c r="L33">
        <v>1</v>
      </c>
      <c r="M33">
        <v>10</v>
      </c>
      <c r="N33">
        <v>1</v>
      </c>
      <c r="O33">
        <v>7</v>
      </c>
      <c r="P33">
        <v>7</v>
      </c>
      <c r="Q33">
        <v>7</v>
      </c>
      <c r="R33">
        <v>7</v>
      </c>
      <c r="S33">
        <v>7</v>
      </c>
      <c r="T33">
        <v>7</v>
      </c>
      <c r="U33">
        <v>7</v>
      </c>
      <c r="V33">
        <v>7</v>
      </c>
      <c r="W33">
        <v>7</v>
      </c>
      <c r="X33">
        <v>7</v>
      </c>
      <c r="Y33">
        <v>2010</v>
      </c>
      <c r="Z33">
        <v>1</v>
      </c>
      <c r="AA33">
        <v>1</v>
      </c>
      <c r="AE33">
        <v>1</v>
      </c>
      <c r="AF33">
        <v>1</v>
      </c>
      <c r="AG33">
        <v>1</v>
      </c>
      <c r="AH33">
        <v>1</v>
      </c>
      <c r="AI33">
        <v>1</v>
      </c>
      <c r="AJ33">
        <v>1</v>
      </c>
      <c r="AO33">
        <v>2</v>
      </c>
      <c r="AP33">
        <v>1</v>
      </c>
      <c r="AQ33">
        <v>1</v>
      </c>
      <c r="AR33">
        <v>1</v>
      </c>
      <c r="AZ33">
        <v>1</v>
      </c>
      <c r="BA33">
        <v>1</v>
      </c>
      <c r="BE33" t="s">
        <v>58</v>
      </c>
    </row>
    <row r="34" spans="1:57" hidden="1" x14ac:dyDescent="0.2">
      <c r="A34">
        <v>33</v>
      </c>
      <c r="B34" s="2">
        <v>44092.681759259256</v>
      </c>
      <c r="C34" t="s">
        <v>104</v>
      </c>
      <c r="D34">
        <v>33</v>
      </c>
      <c r="E34">
        <v>38</v>
      </c>
      <c r="F34">
        <v>1</v>
      </c>
      <c r="G34">
        <v>1</v>
      </c>
      <c r="H34">
        <v>2</v>
      </c>
      <c r="I34">
        <v>6</v>
      </c>
      <c r="J34">
        <v>1</v>
      </c>
      <c r="L34">
        <v>1</v>
      </c>
      <c r="M34">
        <v>1</v>
      </c>
      <c r="N34">
        <v>2</v>
      </c>
      <c r="O34">
        <v>2</v>
      </c>
      <c r="P34">
        <v>1</v>
      </c>
      <c r="Q34">
        <v>7</v>
      </c>
      <c r="R34">
        <v>5</v>
      </c>
      <c r="S34">
        <v>5</v>
      </c>
      <c r="T34">
        <v>7</v>
      </c>
      <c r="U34">
        <v>7</v>
      </c>
      <c r="V34">
        <v>1</v>
      </c>
      <c r="W34">
        <v>5</v>
      </c>
      <c r="X34">
        <v>4</v>
      </c>
      <c r="Y34">
        <v>2019</v>
      </c>
      <c r="Z34">
        <v>1</v>
      </c>
      <c r="AA34">
        <v>14</v>
      </c>
      <c r="AE34">
        <v>2</v>
      </c>
      <c r="AF34">
        <v>2</v>
      </c>
      <c r="AG34">
        <v>1</v>
      </c>
      <c r="AH34">
        <v>2</v>
      </c>
      <c r="AJ34">
        <v>1</v>
      </c>
      <c r="AM34">
        <v>1</v>
      </c>
      <c r="AO34">
        <v>5</v>
      </c>
      <c r="AP34">
        <v>1</v>
      </c>
      <c r="AV34">
        <v>1</v>
      </c>
      <c r="AW34">
        <v>1</v>
      </c>
      <c r="BD34">
        <v>1</v>
      </c>
      <c r="BE34" t="s">
        <v>58</v>
      </c>
    </row>
    <row r="35" spans="1:57" hidden="1" x14ac:dyDescent="0.2">
      <c r="A35">
        <v>34</v>
      </c>
      <c r="B35" s="2">
        <v>44092.68277777778</v>
      </c>
      <c r="C35" t="s">
        <v>105</v>
      </c>
      <c r="D35">
        <v>69</v>
      </c>
      <c r="E35">
        <v>38</v>
      </c>
      <c r="F35">
        <v>2</v>
      </c>
      <c r="G35">
        <v>1</v>
      </c>
      <c r="H35">
        <v>2</v>
      </c>
      <c r="I35">
        <v>0</v>
      </c>
      <c r="J35">
        <v>4</v>
      </c>
      <c r="L35">
        <v>2</v>
      </c>
      <c r="M35">
        <v>20</v>
      </c>
      <c r="N35">
        <v>2</v>
      </c>
      <c r="O35">
        <v>3</v>
      </c>
      <c r="P35">
        <v>1</v>
      </c>
      <c r="Q35">
        <v>5</v>
      </c>
      <c r="R35">
        <v>2</v>
      </c>
      <c r="S35">
        <v>6</v>
      </c>
      <c r="T35">
        <v>4</v>
      </c>
      <c r="U35">
        <v>6</v>
      </c>
      <c r="V35">
        <v>5</v>
      </c>
      <c r="W35">
        <v>6</v>
      </c>
      <c r="X35">
        <v>3</v>
      </c>
      <c r="Y35">
        <v>2008</v>
      </c>
      <c r="Z35">
        <v>2</v>
      </c>
      <c r="AA35">
        <v>1</v>
      </c>
      <c r="AE35">
        <v>2</v>
      </c>
      <c r="AF35">
        <v>2</v>
      </c>
      <c r="AG35">
        <v>2</v>
      </c>
      <c r="AH35">
        <v>2</v>
      </c>
      <c r="AJ35">
        <v>1</v>
      </c>
      <c r="AM35">
        <v>1</v>
      </c>
      <c r="AO35">
        <v>3</v>
      </c>
      <c r="AP35">
        <v>1</v>
      </c>
      <c r="AV35">
        <v>1</v>
      </c>
      <c r="AY35">
        <v>1</v>
      </c>
      <c r="BD35">
        <v>1</v>
      </c>
      <c r="BE35" t="s">
        <v>58</v>
      </c>
    </row>
    <row r="36" spans="1:57" hidden="1" x14ac:dyDescent="0.2">
      <c r="A36">
        <v>35</v>
      </c>
      <c r="B36" s="2">
        <v>44092.684490740743</v>
      </c>
      <c r="C36" t="s">
        <v>106</v>
      </c>
      <c r="D36">
        <v>33</v>
      </c>
      <c r="E36">
        <v>12</v>
      </c>
      <c r="F36">
        <v>1</v>
      </c>
      <c r="G36">
        <v>1</v>
      </c>
      <c r="H36">
        <v>1</v>
      </c>
      <c r="I36">
        <v>1</v>
      </c>
      <c r="J36">
        <v>1</v>
      </c>
      <c r="L36">
        <v>1</v>
      </c>
      <c r="M36">
        <v>5</v>
      </c>
      <c r="N36">
        <v>2</v>
      </c>
      <c r="O36">
        <v>1</v>
      </c>
      <c r="P36">
        <v>4</v>
      </c>
      <c r="Q36">
        <v>6</v>
      </c>
      <c r="R36">
        <v>6</v>
      </c>
      <c r="S36">
        <v>5</v>
      </c>
      <c r="T36">
        <v>4</v>
      </c>
      <c r="U36">
        <v>7</v>
      </c>
      <c r="V36">
        <v>5</v>
      </c>
      <c r="W36">
        <v>4</v>
      </c>
      <c r="X36">
        <v>4</v>
      </c>
      <c r="Y36">
        <v>2015</v>
      </c>
      <c r="Z36">
        <v>1</v>
      </c>
      <c r="AA36">
        <v>14</v>
      </c>
      <c r="AE36">
        <v>2</v>
      </c>
      <c r="AF36">
        <v>2</v>
      </c>
      <c r="AG36">
        <v>2</v>
      </c>
      <c r="AH36">
        <v>2</v>
      </c>
      <c r="AI36">
        <v>1</v>
      </c>
      <c r="AJ36">
        <v>1</v>
      </c>
      <c r="AM36">
        <v>1</v>
      </c>
      <c r="AO36">
        <v>5</v>
      </c>
      <c r="AV36">
        <v>1</v>
      </c>
      <c r="AW36">
        <v>1</v>
      </c>
      <c r="AX36">
        <v>1</v>
      </c>
      <c r="BD36">
        <v>1</v>
      </c>
      <c r="BE36" t="s">
        <v>66</v>
      </c>
    </row>
    <row r="37" spans="1:57" hidden="1" x14ac:dyDescent="0.2">
      <c r="A37">
        <v>36</v>
      </c>
      <c r="B37" s="2">
        <v>44092.688460648147</v>
      </c>
      <c r="C37" t="s">
        <v>107</v>
      </c>
      <c r="D37">
        <v>53</v>
      </c>
      <c r="E37">
        <v>18</v>
      </c>
      <c r="F37">
        <v>1</v>
      </c>
      <c r="G37">
        <v>1</v>
      </c>
      <c r="H37">
        <v>3</v>
      </c>
      <c r="I37">
        <v>0</v>
      </c>
      <c r="J37">
        <v>1</v>
      </c>
      <c r="L37">
        <v>2</v>
      </c>
      <c r="M37">
        <v>9</v>
      </c>
      <c r="N37">
        <v>2</v>
      </c>
      <c r="O37">
        <v>4</v>
      </c>
      <c r="P37">
        <v>3</v>
      </c>
      <c r="Q37">
        <v>7</v>
      </c>
      <c r="R37">
        <v>3</v>
      </c>
      <c r="S37">
        <v>6</v>
      </c>
      <c r="T37">
        <v>5</v>
      </c>
      <c r="U37">
        <v>6</v>
      </c>
      <c r="V37">
        <v>2</v>
      </c>
      <c r="W37">
        <v>5</v>
      </c>
      <c r="X37">
        <v>3</v>
      </c>
      <c r="Y37">
        <v>2011</v>
      </c>
      <c r="Z37">
        <v>2</v>
      </c>
      <c r="AA37">
        <v>3</v>
      </c>
      <c r="AE37">
        <v>2</v>
      </c>
      <c r="AF37">
        <v>2</v>
      </c>
      <c r="AG37">
        <v>2</v>
      </c>
      <c r="AH37">
        <v>2</v>
      </c>
      <c r="AJ37">
        <v>1</v>
      </c>
      <c r="AO37">
        <v>2</v>
      </c>
      <c r="AP37">
        <v>1</v>
      </c>
      <c r="AT37">
        <v>1</v>
      </c>
      <c r="AV37">
        <v>1</v>
      </c>
      <c r="AZ37">
        <v>1</v>
      </c>
      <c r="BC37">
        <v>1</v>
      </c>
      <c r="BE37" t="s">
        <v>61</v>
      </c>
    </row>
    <row r="38" spans="1:57" hidden="1" x14ac:dyDescent="0.2">
      <c r="A38">
        <v>37</v>
      </c>
      <c r="B38" s="2">
        <v>44092.711354166669</v>
      </c>
      <c r="C38" t="s">
        <v>108</v>
      </c>
      <c r="D38">
        <v>55</v>
      </c>
      <c r="E38">
        <v>22</v>
      </c>
      <c r="F38">
        <v>1</v>
      </c>
      <c r="G38">
        <v>1</v>
      </c>
      <c r="H38">
        <v>2</v>
      </c>
      <c r="I38">
        <v>1</v>
      </c>
      <c r="J38">
        <v>2</v>
      </c>
      <c r="L38">
        <v>2</v>
      </c>
      <c r="M38">
        <v>10</v>
      </c>
      <c r="N38">
        <v>2</v>
      </c>
      <c r="O38">
        <v>2</v>
      </c>
      <c r="P38">
        <v>2</v>
      </c>
      <c r="Q38">
        <v>4</v>
      </c>
      <c r="R38">
        <v>4</v>
      </c>
      <c r="S38">
        <v>4</v>
      </c>
      <c r="T38">
        <v>4</v>
      </c>
      <c r="U38">
        <v>4</v>
      </c>
      <c r="V38">
        <v>4</v>
      </c>
      <c r="W38">
        <v>5</v>
      </c>
      <c r="X38">
        <v>4</v>
      </c>
      <c r="Y38">
        <v>2013</v>
      </c>
      <c r="Z38">
        <v>1</v>
      </c>
      <c r="AA38">
        <v>1</v>
      </c>
      <c r="AE38">
        <v>3</v>
      </c>
      <c r="AF38">
        <v>3</v>
      </c>
      <c r="AG38">
        <v>3</v>
      </c>
      <c r="AH38">
        <v>3</v>
      </c>
      <c r="AN38">
        <v>1</v>
      </c>
      <c r="AO38">
        <v>4</v>
      </c>
      <c r="AY38">
        <v>1</v>
      </c>
      <c r="BD38">
        <v>1</v>
      </c>
      <c r="BE38" t="s">
        <v>63</v>
      </c>
    </row>
    <row r="39" spans="1:57" hidden="1" x14ac:dyDescent="0.2">
      <c r="A39">
        <v>38</v>
      </c>
      <c r="B39" s="2">
        <v>44092.712152777778</v>
      </c>
      <c r="C39" t="s">
        <v>109</v>
      </c>
      <c r="D39">
        <v>61</v>
      </c>
      <c r="E39">
        <v>40</v>
      </c>
      <c r="F39">
        <v>1</v>
      </c>
      <c r="G39">
        <v>1</v>
      </c>
      <c r="H39">
        <v>1</v>
      </c>
      <c r="I39">
        <v>1</v>
      </c>
      <c r="J39">
        <v>1</v>
      </c>
      <c r="L39">
        <v>1</v>
      </c>
      <c r="M39">
        <v>30</v>
      </c>
      <c r="N39">
        <v>2</v>
      </c>
      <c r="O39">
        <v>3</v>
      </c>
      <c r="P39">
        <v>2</v>
      </c>
      <c r="Q39">
        <v>6</v>
      </c>
      <c r="R39">
        <v>5</v>
      </c>
      <c r="S39">
        <v>6</v>
      </c>
      <c r="T39">
        <v>6</v>
      </c>
      <c r="U39">
        <v>6</v>
      </c>
      <c r="V39">
        <v>1</v>
      </c>
      <c r="W39">
        <v>6</v>
      </c>
      <c r="X39">
        <v>3</v>
      </c>
      <c r="Y39">
        <v>1990</v>
      </c>
      <c r="Z39">
        <v>1</v>
      </c>
      <c r="AA39">
        <v>13</v>
      </c>
      <c r="AD39" t="s">
        <v>110</v>
      </c>
      <c r="AE39">
        <v>1</v>
      </c>
      <c r="AF39">
        <v>2</v>
      </c>
      <c r="AG39">
        <v>1</v>
      </c>
      <c r="AH39">
        <v>1</v>
      </c>
      <c r="AM39">
        <v>1</v>
      </c>
      <c r="AO39">
        <v>2</v>
      </c>
      <c r="AR39">
        <v>1</v>
      </c>
      <c r="AS39">
        <v>1</v>
      </c>
      <c r="AX39">
        <v>1</v>
      </c>
      <c r="BA39">
        <v>1</v>
      </c>
      <c r="BE39" t="s">
        <v>61</v>
      </c>
    </row>
    <row r="40" spans="1:57" hidden="1" x14ac:dyDescent="0.2">
      <c r="A40">
        <v>39</v>
      </c>
      <c r="B40" s="2">
        <v>44092.716319444444</v>
      </c>
      <c r="C40" t="s">
        <v>111</v>
      </c>
      <c r="D40">
        <v>51</v>
      </c>
      <c r="E40">
        <v>14</v>
      </c>
      <c r="F40">
        <v>1</v>
      </c>
      <c r="G40">
        <v>1</v>
      </c>
      <c r="H40">
        <v>1</v>
      </c>
      <c r="I40">
        <v>0</v>
      </c>
      <c r="J40">
        <v>4</v>
      </c>
      <c r="L40">
        <v>1</v>
      </c>
      <c r="M40">
        <v>6</v>
      </c>
      <c r="N40">
        <v>2</v>
      </c>
      <c r="O40">
        <v>2</v>
      </c>
      <c r="P40">
        <v>2</v>
      </c>
      <c r="Q40">
        <v>5</v>
      </c>
      <c r="R40">
        <v>2</v>
      </c>
      <c r="S40">
        <v>4</v>
      </c>
      <c r="T40">
        <v>4</v>
      </c>
      <c r="U40">
        <v>2</v>
      </c>
      <c r="V40">
        <v>2</v>
      </c>
      <c r="W40">
        <v>5</v>
      </c>
      <c r="X40">
        <v>4</v>
      </c>
      <c r="Y40">
        <v>1979</v>
      </c>
      <c r="Z40">
        <v>1</v>
      </c>
      <c r="AA40">
        <v>10</v>
      </c>
      <c r="AE40">
        <v>2</v>
      </c>
      <c r="AF40">
        <v>2</v>
      </c>
      <c r="AG40">
        <v>3</v>
      </c>
      <c r="AH40">
        <v>2</v>
      </c>
      <c r="AM40">
        <v>1</v>
      </c>
      <c r="AO40">
        <v>6</v>
      </c>
      <c r="AQ40">
        <v>1</v>
      </c>
      <c r="AT40">
        <v>1</v>
      </c>
      <c r="AX40">
        <v>1</v>
      </c>
      <c r="BD40">
        <v>1</v>
      </c>
      <c r="BE40" t="s">
        <v>63</v>
      </c>
    </row>
    <row r="41" spans="1:57" hidden="1" x14ac:dyDescent="0.2">
      <c r="A41">
        <v>40</v>
      </c>
      <c r="B41" s="2">
        <v>44092.719756944447</v>
      </c>
      <c r="C41" t="s">
        <v>112</v>
      </c>
      <c r="D41">
        <v>30</v>
      </c>
      <c r="E41">
        <v>44</v>
      </c>
      <c r="F41">
        <v>2</v>
      </c>
      <c r="G41">
        <v>1</v>
      </c>
      <c r="H41">
        <v>2</v>
      </c>
      <c r="I41">
        <v>1</v>
      </c>
      <c r="J41">
        <v>1</v>
      </c>
      <c r="L41">
        <v>2</v>
      </c>
      <c r="M41">
        <v>1</v>
      </c>
      <c r="N41">
        <v>2</v>
      </c>
      <c r="O41">
        <v>7</v>
      </c>
      <c r="P41">
        <v>1</v>
      </c>
      <c r="Q41">
        <v>4</v>
      </c>
      <c r="R41">
        <v>1</v>
      </c>
      <c r="S41">
        <v>7</v>
      </c>
      <c r="T41">
        <v>1</v>
      </c>
      <c r="U41">
        <v>4</v>
      </c>
      <c r="V41">
        <v>4</v>
      </c>
      <c r="W41">
        <v>4</v>
      </c>
      <c r="X41">
        <v>2</v>
      </c>
      <c r="Y41">
        <v>2019</v>
      </c>
      <c r="Z41">
        <v>2</v>
      </c>
      <c r="AA41">
        <v>13</v>
      </c>
      <c r="AD41" t="s">
        <v>113</v>
      </c>
      <c r="AE41">
        <v>2</v>
      </c>
      <c r="AF41">
        <v>2</v>
      </c>
      <c r="AG41">
        <v>2</v>
      </c>
      <c r="AH41">
        <v>2</v>
      </c>
      <c r="AN41">
        <v>1</v>
      </c>
      <c r="AO41">
        <v>5</v>
      </c>
      <c r="AU41">
        <v>1</v>
      </c>
      <c r="AW41">
        <v>1</v>
      </c>
      <c r="AX41">
        <v>1</v>
      </c>
      <c r="BC41">
        <v>1</v>
      </c>
      <c r="BE41" t="s">
        <v>66</v>
      </c>
    </row>
    <row r="42" spans="1:57" hidden="1" x14ac:dyDescent="0.2">
      <c r="A42">
        <v>41</v>
      </c>
      <c r="B42" s="2">
        <v>44092.79828703704</v>
      </c>
      <c r="C42" t="s">
        <v>114</v>
      </c>
      <c r="D42">
        <v>20</v>
      </c>
      <c r="E42">
        <v>5</v>
      </c>
      <c r="F42">
        <v>1</v>
      </c>
      <c r="G42">
        <v>1</v>
      </c>
      <c r="H42">
        <v>4</v>
      </c>
      <c r="I42">
        <v>1</v>
      </c>
      <c r="J42">
        <v>1</v>
      </c>
      <c r="L42">
        <v>1</v>
      </c>
      <c r="M42">
        <v>2</v>
      </c>
      <c r="N42">
        <v>2</v>
      </c>
      <c r="O42">
        <v>4</v>
      </c>
      <c r="P42">
        <v>5</v>
      </c>
      <c r="Q42">
        <v>3</v>
      </c>
      <c r="R42">
        <v>4</v>
      </c>
      <c r="S42">
        <v>3</v>
      </c>
      <c r="T42">
        <v>6</v>
      </c>
      <c r="U42">
        <v>7</v>
      </c>
      <c r="V42">
        <v>6</v>
      </c>
      <c r="W42">
        <v>3</v>
      </c>
      <c r="X42">
        <v>4</v>
      </c>
      <c r="Y42">
        <v>2018</v>
      </c>
      <c r="Z42">
        <v>1</v>
      </c>
      <c r="AA42">
        <v>1</v>
      </c>
      <c r="AE42">
        <v>1</v>
      </c>
      <c r="AF42">
        <v>3</v>
      </c>
      <c r="AG42">
        <v>1</v>
      </c>
      <c r="AH42">
        <v>2</v>
      </c>
      <c r="AI42">
        <v>1</v>
      </c>
      <c r="AO42">
        <v>2</v>
      </c>
      <c r="AP42">
        <v>1</v>
      </c>
      <c r="AQ42">
        <v>1</v>
      </c>
      <c r="AR42">
        <v>1</v>
      </c>
      <c r="BA42">
        <v>1</v>
      </c>
      <c r="BB42">
        <v>1</v>
      </c>
      <c r="BE42" t="s">
        <v>66</v>
      </c>
    </row>
    <row r="43" spans="1:57" hidden="1" x14ac:dyDescent="0.2">
      <c r="A43">
        <v>42</v>
      </c>
      <c r="B43" s="2">
        <v>44092.827650462961</v>
      </c>
      <c r="C43" t="s">
        <v>115</v>
      </c>
      <c r="D43">
        <v>72</v>
      </c>
      <c r="E43">
        <v>9</v>
      </c>
      <c r="F43">
        <v>2</v>
      </c>
      <c r="G43">
        <v>1</v>
      </c>
      <c r="H43">
        <v>2</v>
      </c>
      <c r="I43">
        <v>0</v>
      </c>
      <c r="J43">
        <v>4</v>
      </c>
      <c r="L43">
        <v>2</v>
      </c>
      <c r="M43">
        <v>6</v>
      </c>
      <c r="N43">
        <v>2</v>
      </c>
      <c r="O43">
        <v>1</v>
      </c>
      <c r="P43">
        <v>1</v>
      </c>
      <c r="Q43">
        <v>4</v>
      </c>
      <c r="R43">
        <v>7</v>
      </c>
      <c r="S43">
        <v>7</v>
      </c>
      <c r="T43">
        <v>7</v>
      </c>
      <c r="U43">
        <v>1</v>
      </c>
      <c r="V43">
        <v>7</v>
      </c>
      <c r="W43">
        <v>1</v>
      </c>
      <c r="X43">
        <v>1</v>
      </c>
      <c r="Y43">
        <v>2018</v>
      </c>
      <c r="Z43">
        <v>3</v>
      </c>
      <c r="AA43">
        <v>13</v>
      </c>
      <c r="AD43" t="s">
        <v>116</v>
      </c>
      <c r="AE43">
        <v>2</v>
      </c>
      <c r="AF43">
        <v>1</v>
      </c>
      <c r="AG43">
        <v>2</v>
      </c>
      <c r="AH43">
        <v>1</v>
      </c>
      <c r="AJ43">
        <v>1</v>
      </c>
      <c r="AM43">
        <v>1</v>
      </c>
      <c r="AO43">
        <v>3</v>
      </c>
      <c r="AP43">
        <v>1</v>
      </c>
      <c r="AT43">
        <v>1</v>
      </c>
      <c r="AY43">
        <v>1</v>
      </c>
      <c r="BD43">
        <v>1</v>
      </c>
      <c r="BE43" t="s">
        <v>61</v>
      </c>
    </row>
    <row r="44" spans="1:57" hidden="1" x14ac:dyDescent="0.2">
      <c r="A44">
        <v>43</v>
      </c>
      <c r="B44" s="2">
        <v>44092.842662037037</v>
      </c>
      <c r="C44" t="s">
        <v>117</v>
      </c>
      <c r="D44">
        <v>67</v>
      </c>
      <c r="E44">
        <v>42</v>
      </c>
      <c r="F44">
        <v>1</v>
      </c>
      <c r="G44">
        <v>1</v>
      </c>
      <c r="H44">
        <v>2</v>
      </c>
      <c r="I44">
        <v>0</v>
      </c>
      <c r="J44">
        <v>4</v>
      </c>
      <c r="L44">
        <v>1</v>
      </c>
      <c r="M44">
        <v>19</v>
      </c>
      <c r="N44">
        <v>1</v>
      </c>
      <c r="O44">
        <v>4</v>
      </c>
      <c r="P44">
        <v>4</v>
      </c>
      <c r="Q44">
        <v>4</v>
      </c>
      <c r="R44">
        <v>4</v>
      </c>
      <c r="S44">
        <v>4</v>
      </c>
      <c r="T44">
        <v>4</v>
      </c>
      <c r="U44">
        <v>4</v>
      </c>
      <c r="V44">
        <v>4</v>
      </c>
      <c r="W44">
        <v>4</v>
      </c>
      <c r="X44">
        <v>4</v>
      </c>
      <c r="Y44">
        <v>2001</v>
      </c>
      <c r="Z44">
        <v>1</v>
      </c>
      <c r="AA44">
        <v>14</v>
      </c>
      <c r="AE44">
        <v>2</v>
      </c>
      <c r="AF44">
        <v>3</v>
      </c>
      <c r="AG44">
        <v>2</v>
      </c>
      <c r="AH44">
        <v>2</v>
      </c>
      <c r="AN44">
        <v>1</v>
      </c>
      <c r="AO44">
        <v>6</v>
      </c>
      <c r="AP44">
        <v>1</v>
      </c>
      <c r="AT44">
        <v>1</v>
      </c>
      <c r="AW44">
        <v>1</v>
      </c>
      <c r="BD44">
        <v>1</v>
      </c>
      <c r="BE44" t="s">
        <v>61</v>
      </c>
    </row>
    <row r="45" spans="1:57" hidden="1" x14ac:dyDescent="0.2">
      <c r="A45">
        <v>44</v>
      </c>
      <c r="B45" s="2">
        <v>44095.35560185185</v>
      </c>
      <c r="C45" t="s">
        <v>118</v>
      </c>
      <c r="D45">
        <v>58</v>
      </c>
      <c r="E45">
        <v>9</v>
      </c>
      <c r="F45">
        <v>1</v>
      </c>
      <c r="G45">
        <v>1</v>
      </c>
      <c r="H45">
        <v>2</v>
      </c>
      <c r="I45">
        <v>0</v>
      </c>
      <c r="J45">
        <v>1</v>
      </c>
      <c r="L45">
        <v>1</v>
      </c>
      <c r="M45">
        <v>19</v>
      </c>
      <c r="N45">
        <v>2</v>
      </c>
      <c r="O45">
        <v>2</v>
      </c>
      <c r="P45">
        <v>4</v>
      </c>
      <c r="Q45">
        <v>5</v>
      </c>
      <c r="R45">
        <v>1</v>
      </c>
      <c r="S45">
        <v>4</v>
      </c>
      <c r="T45">
        <v>5</v>
      </c>
      <c r="U45">
        <v>3</v>
      </c>
      <c r="V45">
        <v>1</v>
      </c>
      <c r="W45">
        <v>4</v>
      </c>
      <c r="X45">
        <v>2</v>
      </c>
      <c r="Y45">
        <v>2017</v>
      </c>
      <c r="Z45">
        <v>3</v>
      </c>
      <c r="AA45">
        <v>13</v>
      </c>
      <c r="AD45" t="s">
        <v>119</v>
      </c>
      <c r="AE45">
        <v>2</v>
      </c>
      <c r="AF45">
        <v>2</v>
      </c>
      <c r="AG45">
        <v>2</v>
      </c>
      <c r="AH45">
        <v>3</v>
      </c>
      <c r="AN45">
        <v>1</v>
      </c>
      <c r="AO45">
        <v>2</v>
      </c>
      <c r="AT45">
        <v>1</v>
      </c>
      <c r="AV45">
        <v>1</v>
      </c>
      <c r="AX45">
        <v>1</v>
      </c>
      <c r="BD45">
        <v>1</v>
      </c>
      <c r="BE45" t="s">
        <v>61</v>
      </c>
    </row>
    <row r="46" spans="1:57" hidden="1" x14ac:dyDescent="0.2">
      <c r="A46">
        <v>45</v>
      </c>
      <c r="B46" s="2">
        <v>44095.356400462966</v>
      </c>
      <c r="C46" t="s">
        <v>120</v>
      </c>
      <c r="D46">
        <v>40</v>
      </c>
      <c r="E46">
        <v>18</v>
      </c>
      <c r="F46">
        <v>2</v>
      </c>
      <c r="G46">
        <v>1</v>
      </c>
      <c r="H46">
        <v>2</v>
      </c>
      <c r="I46">
        <v>4</v>
      </c>
      <c r="J46">
        <v>1</v>
      </c>
      <c r="L46">
        <v>2</v>
      </c>
      <c r="M46">
        <v>12</v>
      </c>
      <c r="N46">
        <v>2</v>
      </c>
      <c r="O46">
        <v>5</v>
      </c>
      <c r="P46">
        <v>2</v>
      </c>
      <c r="Q46">
        <v>7</v>
      </c>
      <c r="R46">
        <v>3</v>
      </c>
      <c r="S46">
        <v>6</v>
      </c>
      <c r="T46">
        <v>4</v>
      </c>
      <c r="U46">
        <v>6</v>
      </c>
      <c r="V46">
        <v>1</v>
      </c>
      <c r="W46">
        <v>5</v>
      </c>
      <c r="X46">
        <v>4</v>
      </c>
      <c r="Y46">
        <v>2018</v>
      </c>
      <c r="Z46">
        <v>4</v>
      </c>
      <c r="AA46">
        <v>13</v>
      </c>
      <c r="AD46" t="s">
        <v>121</v>
      </c>
      <c r="AE46">
        <v>2</v>
      </c>
      <c r="AF46">
        <v>2</v>
      </c>
      <c r="AG46">
        <v>2</v>
      </c>
      <c r="AH46">
        <v>2</v>
      </c>
      <c r="AM46">
        <v>1</v>
      </c>
      <c r="AO46">
        <v>3</v>
      </c>
      <c r="AY46">
        <v>1</v>
      </c>
      <c r="BD46">
        <v>1</v>
      </c>
      <c r="BE46" t="s">
        <v>61</v>
      </c>
    </row>
    <row r="47" spans="1:57" hidden="1" x14ac:dyDescent="0.2">
      <c r="A47">
        <v>46</v>
      </c>
      <c r="B47" s="2">
        <v>44095.356608796297</v>
      </c>
      <c r="C47" t="s">
        <v>122</v>
      </c>
      <c r="D47">
        <v>77</v>
      </c>
      <c r="E47">
        <v>9</v>
      </c>
      <c r="F47">
        <v>1</v>
      </c>
      <c r="G47">
        <v>1</v>
      </c>
      <c r="H47">
        <v>2</v>
      </c>
      <c r="I47">
        <v>1</v>
      </c>
      <c r="J47">
        <v>1</v>
      </c>
      <c r="L47">
        <v>1</v>
      </c>
      <c r="M47">
        <v>4</v>
      </c>
      <c r="N47">
        <v>2</v>
      </c>
      <c r="O47">
        <v>5</v>
      </c>
      <c r="P47">
        <v>1</v>
      </c>
      <c r="Q47">
        <v>5</v>
      </c>
      <c r="R47">
        <v>2</v>
      </c>
      <c r="S47">
        <v>6</v>
      </c>
      <c r="T47">
        <v>4</v>
      </c>
      <c r="U47">
        <v>5</v>
      </c>
      <c r="V47">
        <v>1</v>
      </c>
      <c r="W47">
        <v>6</v>
      </c>
      <c r="X47">
        <v>4</v>
      </c>
      <c r="Y47">
        <v>2016</v>
      </c>
      <c r="Z47">
        <v>1</v>
      </c>
      <c r="AA47">
        <v>13</v>
      </c>
      <c r="AD47" t="s">
        <v>123</v>
      </c>
      <c r="AE47">
        <v>2</v>
      </c>
      <c r="AF47">
        <v>1</v>
      </c>
      <c r="AG47">
        <v>2</v>
      </c>
      <c r="AH47">
        <v>2</v>
      </c>
      <c r="AJ47">
        <v>1</v>
      </c>
      <c r="AM47">
        <v>1</v>
      </c>
      <c r="AO47">
        <v>3</v>
      </c>
      <c r="AT47">
        <v>1</v>
      </c>
      <c r="AU47">
        <v>1</v>
      </c>
      <c r="BB47">
        <v>1</v>
      </c>
      <c r="BE47" t="s">
        <v>61</v>
      </c>
    </row>
    <row r="48" spans="1:57" hidden="1" x14ac:dyDescent="0.2">
      <c r="A48">
        <v>47</v>
      </c>
      <c r="B48" s="2">
        <v>44095.356608796297</v>
      </c>
      <c r="C48" t="s">
        <v>124</v>
      </c>
      <c r="D48">
        <v>59</v>
      </c>
      <c r="E48">
        <v>9</v>
      </c>
      <c r="F48">
        <v>2</v>
      </c>
      <c r="G48">
        <v>1</v>
      </c>
      <c r="H48">
        <v>2</v>
      </c>
      <c r="I48">
        <v>0</v>
      </c>
      <c r="J48">
        <v>1</v>
      </c>
      <c r="L48">
        <v>2</v>
      </c>
      <c r="M48">
        <v>19</v>
      </c>
      <c r="N48">
        <v>1</v>
      </c>
      <c r="O48">
        <v>6</v>
      </c>
      <c r="P48">
        <v>5</v>
      </c>
      <c r="Q48">
        <v>7</v>
      </c>
      <c r="R48">
        <v>3</v>
      </c>
      <c r="S48">
        <v>5</v>
      </c>
      <c r="T48">
        <v>3</v>
      </c>
      <c r="U48">
        <v>5</v>
      </c>
      <c r="V48">
        <v>4</v>
      </c>
      <c r="W48">
        <v>5</v>
      </c>
      <c r="X48">
        <v>1</v>
      </c>
      <c r="Y48">
        <v>2003</v>
      </c>
      <c r="Z48">
        <v>3</v>
      </c>
      <c r="AA48">
        <v>1</v>
      </c>
      <c r="AE48">
        <v>2</v>
      </c>
      <c r="AF48">
        <v>2</v>
      </c>
      <c r="AG48">
        <v>3</v>
      </c>
      <c r="AH48">
        <v>2</v>
      </c>
      <c r="AI48">
        <v>1</v>
      </c>
      <c r="AO48">
        <v>3</v>
      </c>
      <c r="AP48">
        <v>1</v>
      </c>
      <c r="AV48">
        <v>1</v>
      </c>
      <c r="AX48">
        <v>1</v>
      </c>
      <c r="BC48">
        <v>1</v>
      </c>
      <c r="BE48" t="s">
        <v>61</v>
      </c>
    </row>
    <row r="49" spans="1:57" hidden="1" x14ac:dyDescent="0.2">
      <c r="A49">
        <v>48</v>
      </c>
      <c r="B49" s="2">
        <v>44095.356608796297</v>
      </c>
      <c r="C49" t="s">
        <v>125</v>
      </c>
      <c r="D49">
        <v>64</v>
      </c>
      <c r="E49">
        <v>14</v>
      </c>
      <c r="F49">
        <v>1</v>
      </c>
      <c r="G49">
        <v>1</v>
      </c>
      <c r="H49">
        <v>1</v>
      </c>
      <c r="I49">
        <v>0</v>
      </c>
      <c r="J49">
        <v>1</v>
      </c>
      <c r="L49">
        <v>1</v>
      </c>
      <c r="M49">
        <v>27</v>
      </c>
      <c r="N49">
        <v>2</v>
      </c>
      <c r="O49">
        <v>5</v>
      </c>
      <c r="P49">
        <v>1</v>
      </c>
      <c r="Q49">
        <v>6</v>
      </c>
      <c r="R49">
        <v>2</v>
      </c>
      <c r="S49">
        <v>5</v>
      </c>
      <c r="T49">
        <v>7</v>
      </c>
      <c r="U49">
        <v>7</v>
      </c>
      <c r="V49">
        <v>2</v>
      </c>
      <c r="W49">
        <v>6</v>
      </c>
      <c r="X49">
        <v>4</v>
      </c>
      <c r="Y49">
        <v>2003</v>
      </c>
      <c r="Z49">
        <v>3</v>
      </c>
      <c r="AA49">
        <v>1</v>
      </c>
      <c r="AE49">
        <v>2</v>
      </c>
      <c r="AF49">
        <v>2</v>
      </c>
      <c r="AG49">
        <v>2</v>
      </c>
      <c r="AH49">
        <v>2</v>
      </c>
      <c r="AI49">
        <v>1</v>
      </c>
      <c r="AM49">
        <v>1</v>
      </c>
      <c r="AO49">
        <v>6</v>
      </c>
      <c r="AP49">
        <v>1</v>
      </c>
      <c r="AT49">
        <v>1</v>
      </c>
      <c r="AX49">
        <v>1</v>
      </c>
      <c r="BA49">
        <v>1</v>
      </c>
      <c r="BE49" t="s">
        <v>63</v>
      </c>
    </row>
    <row r="50" spans="1:57" hidden="1" x14ac:dyDescent="0.2">
      <c r="A50">
        <v>49</v>
      </c>
      <c r="B50" s="2">
        <v>44095.356608796297</v>
      </c>
      <c r="C50" t="s">
        <v>126</v>
      </c>
      <c r="D50">
        <v>43</v>
      </c>
      <c r="E50">
        <v>38</v>
      </c>
      <c r="F50">
        <v>1</v>
      </c>
      <c r="G50">
        <v>1</v>
      </c>
      <c r="H50">
        <v>2</v>
      </c>
      <c r="I50">
        <v>2</v>
      </c>
      <c r="J50">
        <v>1</v>
      </c>
      <c r="L50">
        <v>1</v>
      </c>
      <c r="M50">
        <v>6</v>
      </c>
      <c r="N50">
        <v>2</v>
      </c>
      <c r="O50">
        <v>4</v>
      </c>
      <c r="P50">
        <v>2</v>
      </c>
      <c r="Q50">
        <v>6</v>
      </c>
      <c r="R50">
        <v>3</v>
      </c>
      <c r="S50">
        <v>6</v>
      </c>
      <c r="T50">
        <v>5</v>
      </c>
      <c r="U50">
        <v>5</v>
      </c>
      <c r="V50">
        <v>3</v>
      </c>
      <c r="W50">
        <v>5</v>
      </c>
      <c r="X50">
        <v>3</v>
      </c>
      <c r="Y50">
        <v>2014</v>
      </c>
      <c r="Z50">
        <v>1</v>
      </c>
      <c r="AA50">
        <v>1</v>
      </c>
      <c r="AE50">
        <v>2</v>
      </c>
      <c r="AF50">
        <v>2</v>
      </c>
      <c r="AG50">
        <v>2</v>
      </c>
      <c r="AH50">
        <v>2</v>
      </c>
      <c r="AI50">
        <v>1</v>
      </c>
      <c r="AO50">
        <v>5</v>
      </c>
      <c r="AP50">
        <v>1</v>
      </c>
      <c r="AS50">
        <v>1</v>
      </c>
      <c r="AV50">
        <v>1</v>
      </c>
      <c r="BA50">
        <v>1</v>
      </c>
      <c r="BB50">
        <v>1</v>
      </c>
      <c r="BE50" t="s">
        <v>58</v>
      </c>
    </row>
    <row r="51" spans="1:57" hidden="1" x14ac:dyDescent="0.2">
      <c r="A51">
        <v>50</v>
      </c>
      <c r="B51" s="2">
        <v>44095.357175925928</v>
      </c>
      <c r="C51" t="s">
        <v>127</v>
      </c>
      <c r="D51">
        <v>40</v>
      </c>
      <c r="E51">
        <v>22</v>
      </c>
      <c r="F51">
        <v>1</v>
      </c>
      <c r="G51">
        <v>1</v>
      </c>
      <c r="H51">
        <v>2</v>
      </c>
      <c r="I51">
        <v>2</v>
      </c>
      <c r="J51">
        <v>1</v>
      </c>
      <c r="L51">
        <v>2</v>
      </c>
      <c r="M51">
        <v>13</v>
      </c>
      <c r="N51">
        <v>2</v>
      </c>
      <c r="O51">
        <v>6</v>
      </c>
      <c r="P51">
        <v>5</v>
      </c>
      <c r="Q51">
        <v>5</v>
      </c>
      <c r="R51">
        <v>6</v>
      </c>
      <c r="S51">
        <v>6</v>
      </c>
      <c r="T51">
        <v>5</v>
      </c>
      <c r="U51">
        <v>5</v>
      </c>
      <c r="V51">
        <v>6</v>
      </c>
      <c r="W51">
        <v>5</v>
      </c>
      <c r="X51">
        <v>6</v>
      </c>
      <c r="Y51">
        <v>2007</v>
      </c>
      <c r="Z51">
        <v>1</v>
      </c>
      <c r="AA51">
        <v>1</v>
      </c>
      <c r="AE51">
        <v>2</v>
      </c>
      <c r="AF51">
        <v>2</v>
      </c>
      <c r="AG51">
        <v>1</v>
      </c>
      <c r="AH51">
        <v>2</v>
      </c>
      <c r="AI51">
        <v>1</v>
      </c>
      <c r="AK51">
        <v>1</v>
      </c>
      <c r="AL51">
        <v>1</v>
      </c>
      <c r="AO51">
        <v>4</v>
      </c>
      <c r="AP51">
        <v>1</v>
      </c>
      <c r="AR51">
        <v>1</v>
      </c>
      <c r="AW51">
        <v>1</v>
      </c>
      <c r="AZ51">
        <v>1</v>
      </c>
      <c r="BB51">
        <v>1</v>
      </c>
      <c r="BC51">
        <v>1</v>
      </c>
      <c r="BE51" t="s">
        <v>63</v>
      </c>
    </row>
    <row r="52" spans="1:57" hidden="1" x14ac:dyDescent="0.2">
      <c r="A52">
        <v>51</v>
      </c>
      <c r="B52" s="2">
        <v>44095.357662037037</v>
      </c>
      <c r="C52" t="s">
        <v>128</v>
      </c>
      <c r="D52">
        <v>62</v>
      </c>
      <c r="E52">
        <v>50</v>
      </c>
      <c r="F52">
        <v>1</v>
      </c>
      <c r="G52">
        <v>1</v>
      </c>
      <c r="H52">
        <v>1</v>
      </c>
      <c r="I52">
        <v>0</v>
      </c>
      <c r="J52">
        <v>4</v>
      </c>
      <c r="L52">
        <v>1</v>
      </c>
      <c r="M52">
        <v>19</v>
      </c>
      <c r="N52">
        <v>2</v>
      </c>
      <c r="O52">
        <v>2</v>
      </c>
      <c r="P52">
        <v>1</v>
      </c>
      <c r="Q52">
        <v>6</v>
      </c>
      <c r="R52">
        <v>2</v>
      </c>
      <c r="S52">
        <v>5</v>
      </c>
      <c r="T52">
        <v>7</v>
      </c>
      <c r="U52">
        <v>6</v>
      </c>
      <c r="V52">
        <v>1</v>
      </c>
      <c r="W52">
        <v>5</v>
      </c>
      <c r="X52">
        <v>5</v>
      </c>
      <c r="Y52">
        <v>2012</v>
      </c>
      <c r="Z52">
        <v>3</v>
      </c>
      <c r="AA52">
        <v>11</v>
      </c>
      <c r="AB52" t="s">
        <v>129</v>
      </c>
      <c r="AE52">
        <v>2</v>
      </c>
      <c r="AF52">
        <v>2</v>
      </c>
      <c r="AG52">
        <v>2</v>
      </c>
      <c r="AH52">
        <v>2</v>
      </c>
      <c r="AJ52">
        <v>1</v>
      </c>
      <c r="AK52">
        <v>1</v>
      </c>
      <c r="AO52">
        <v>5</v>
      </c>
      <c r="AP52">
        <v>1</v>
      </c>
      <c r="AT52">
        <v>1</v>
      </c>
      <c r="AX52">
        <v>1</v>
      </c>
      <c r="AZ52">
        <v>1</v>
      </c>
      <c r="BC52">
        <v>1</v>
      </c>
      <c r="BE52" t="s">
        <v>63</v>
      </c>
    </row>
    <row r="53" spans="1:57" hidden="1" x14ac:dyDescent="0.2">
      <c r="A53">
        <v>52</v>
      </c>
      <c r="B53" s="2">
        <v>44095.357974537037</v>
      </c>
      <c r="C53" t="s">
        <v>130</v>
      </c>
      <c r="D53">
        <v>40</v>
      </c>
      <c r="E53">
        <v>5</v>
      </c>
      <c r="F53">
        <v>1</v>
      </c>
      <c r="G53">
        <v>1</v>
      </c>
      <c r="H53">
        <v>4</v>
      </c>
      <c r="I53">
        <v>1</v>
      </c>
      <c r="J53">
        <v>1</v>
      </c>
      <c r="L53">
        <v>1</v>
      </c>
      <c r="M53">
        <v>10</v>
      </c>
      <c r="N53">
        <v>1</v>
      </c>
      <c r="O53">
        <v>7</v>
      </c>
      <c r="P53">
        <v>7</v>
      </c>
      <c r="Q53">
        <v>7</v>
      </c>
      <c r="R53">
        <v>7</v>
      </c>
      <c r="S53">
        <v>7</v>
      </c>
      <c r="T53">
        <v>7</v>
      </c>
      <c r="U53">
        <v>7</v>
      </c>
      <c r="V53">
        <v>7</v>
      </c>
      <c r="W53">
        <v>7</v>
      </c>
      <c r="X53">
        <v>7</v>
      </c>
      <c r="Y53">
        <v>2019</v>
      </c>
      <c r="Z53">
        <v>1</v>
      </c>
      <c r="AA53">
        <v>9</v>
      </c>
      <c r="AE53">
        <v>1</v>
      </c>
      <c r="AF53">
        <v>1</v>
      </c>
      <c r="AG53">
        <v>1</v>
      </c>
      <c r="AH53">
        <v>1</v>
      </c>
      <c r="AI53">
        <v>1</v>
      </c>
      <c r="AO53">
        <v>5</v>
      </c>
      <c r="AS53">
        <v>1</v>
      </c>
      <c r="AZ53">
        <v>1</v>
      </c>
      <c r="BE53" t="s">
        <v>66</v>
      </c>
    </row>
    <row r="54" spans="1:57" hidden="1" x14ac:dyDescent="0.2">
      <c r="A54">
        <v>53</v>
      </c>
      <c r="B54" s="2">
        <v>44095.358460648145</v>
      </c>
      <c r="C54" t="s">
        <v>131</v>
      </c>
      <c r="D54">
        <v>70</v>
      </c>
      <c r="E54">
        <v>43</v>
      </c>
      <c r="F54">
        <v>1</v>
      </c>
      <c r="G54">
        <v>1</v>
      </c>
      <c r="H54">
        <v>1</v>
      </c>
      <c r="I54">
        <v>0</v>
      </c>
      <c r="J54">
        <v>4</v>
      </c>
      <c r="L54">
        <v>2</v>
      </c>
      <c r="M54">
        <v>8</v>
      </c>
      <c r="N54">
        <v>2</v>
      </c>
      <c r="O54">
        <v>1</v>
      </c>
      <c r="P54">
        <v>1</v>
      </c>
      <c r="Q54">
        <v>7</v>
      </c>
      <c r="R54">
        <v>2</v>
      </c>
      <c r="S54">
        <v>1</v>
      </c>
      <c r="T54">
        <v>7</v>
      </c>
      <c r="U54">
        <v>6</v>
      </c>
      <c r="V54">
        <v>1</v>
      </c>
      <c r="W54">
        <v>6</v>
      </c>
      <c r="X54">
        <v>6</v>
      </c>
      <c r="Y54">
        <v>2012</v>
      </c>
      <c r="Z54">
        <v>2</v>
      </c>
      <c r="AA54">
        <v>1</v>
      </c>
      <c r="AE54">
        <v>2</v>
      </c>
      <c r="AF54">
        <v>2</v>
      </c>
      <c r="AG54">
        <v>2</v>
      </c>
      <c r="AH54">
        <v>2</v>
      </c>
      <c r="AN54">
        <v>1</v>
      </c>
      <c r="AO54">
        <v>5</v>
      </c>
      <c r="AP54">
        <v>1</v>
      </c>
      <c r="AT54">
        <v>1</v>
      </c>
      <c r="AX54">
        <v>1</v>
      </c>
      <c r="BD54">
        <v>1</v>
      </c>
      <c r="BE54" t="s">
        <v>61</v>
      </c>
    </row>
    <row r="55" spans="1:57" hidden="1" x14ac:dyDescent="0.2">
      <c r="A55">
        <v>54</v>
      </c>
      <c r="B55" s="2">
        <v>44095.359317129631</v>
      </c>
      <c r="C55" t="s">
        <v>132</v>
      </c>
      <c r="D55">
        <v>45</v>
      </c>
      <c r="E55">
        <v>9</v>
      </c>
      <c r="F55">
        <v>1</v>
      </c>
      <c r="G55">
        <v>1</v>
      </c>
      <c r="H55">
        <v>2</v>
      </c>
      <c r="I55">
        <v>2</v>
      </c>
      <c r="J55">
        <v>1</v>
      </c>
      <c r="L55">
        <v>1</v>
      </c>
      <c r="M55">
        <v>6</v>
      </c>
      <c r="N55">
        <v>2</v>
      </c>
      <c r="O55">
        <v>6</v>
      </c>
      <c r="P55">
        <v>1</v>
      </c>
      <c r="Q55">
        <v>7</v>
      </c>
      <c r="R55">
        <v>2</v>
      </c>
      <c r="S55">
        <v>6</v>
      </c>
      <c r="T55">
        <v>5</v>
      </c>
      <c r="U55">
        <v>7</v>
      </c>
      <c r="V55">
        <v>1</v>
      </c>
      <c r="W55">
        <v>7</v>
      </c>
      <c r="X55">
        <v>2</v>
      </c>
      <c r="Y55">
        <v>2016</v>
      </c>
      <c r="Z55">
        <v>2</v>
      </c>
      <c r="AA55">
        <v>9</v>
      </c>
      <c r="AE55">
        <v>2</v>
      </c>
      <c r="AF55">
        <v>3</v>
      </c>
      <c r="AG55">
        <v>1</v>
      </c>
      <c r="AH55">
        <v>2</v>
      </c>
      <c r="AI55">
        <v>1</v>
      </c>
      <c r="AO55">
        <v>2</v>
      </c>
      <c r="AP55">
        <v>1</v>
      </c>
      <c r="AR55">
        <v>1</v>
      </c>
      <c r="AT55">
        <v>1</v>
      </c>
      <c r="BD55">
        <v>1</v>
      </c>
      <c r="BE55" t="s">
        <v>61</v>
      </c>
    </row>
    <row r="56" spans="1:57" hidden="1" x14ac:dyDescent="0.2">
      <c r="A56">
        <v>55</v>
      </c>
      <c r="B56" s="2">
        <v>44095.359502314815</v>
      </c>
      <c r="C56" t="s">
        <v>133</v>
      </c>
      <c r="D56">
        <v>43</v>
      </c>
      <c r="E56">
        <v>32</v>
      </c>
      <c r="F56">
        <v>1</v>
      </c>
      <c r="G56">
        <v>1</v>
      </c>
      <c r="H56">
        <v>2</v>
      </c>
      <c r="I56">
        <v>2</v>
      </c>
      <c r="J56">
        <v>1</v>
      </c>
      <c r="L56">
        <v>1</v>
      </c>
      <c r="M56">
        <v>0</v>
      </c>
      <c r="N56">
        <v>1</v>
      </c>
      <c r="O56">
        <v>7</v>
      </c>
      <c r="P56">
        <v>6</v>
      </c>
      <c r="Q56">
        <v>7</v>
      </c>
      <c r="R56">
        <v>7</v>
      </c>
      <c r="S56">
        <v>6</v>
      </c>
      <c r="T56">
        <v>7</v>
      </c>
      <c r="U56">
        <v>6</v>
      </c>
      <c r="V56">
        <v>6</v>
      </c>
      <c r="W56">
        <v>7</v>
      </c>
      <c r="X56">
        <v>7</v>
      </c>
      <c r="Y56">
        <v>2015</v>
      </c>
      <c r="Z56">
        <v>1</v>
      </c>
      <c r="AA56">
        <v>9</v>
      </c>
      <c r="AE56">
        <v>1</v>
      </c>
      <c r="AF56">
        <v>1</v>
      </c>
      <c r="AG56">
        <v>1</v>
      </c>
      <c r="AH56">
        <v>1</v>
      </c>
      <c r="AI56">
        <v>1</v>
      </c>
      <c r="AL56">
        <v>1</v>
      </c>
      <c r="AO56">
        <v>3</v>
      </c>
      <c r="AP56">
        <v>1</v>
      </c>
      <c r="AT56">
        <v>1</v>
      </c>
      <c r="AV56">
        <v>1</v>
      </c>
      <c r="AZ56">
        <v>1</v>
      </c>
      <c r="BA56">
        <v>1</v>
      </c>
      <c r="BC56">
        <v>1</v>
      </c>
      <c r="BE56" t="s">
        <v>58</v>
      </c>
    </row>
    <row r="57" spans="1:57" hidden="1" x14ac:dyDescent="0.2">
      <c r="A57">
        <v>56</v>
      </c>
      <c r="B57" s="2">
        <v>44095.360266203701</v>
      </c>
      <c r="C57" t="s">
        <v>134</v>
      </c>
      <c r="D57">
        <v>40</v>
      </c>
      <c r="E57">
        <v>25</v>
      </c>
      <c r="F57">
        <v>1</v>
      </c>
      <c r="G57">
        <v>1</v>
      </c>
      <c r="H57">
        <v>2</v>
      </c>
      <c r="I57">
        <v>2</v>
      </c>
      <c r="J57">
        <v>1</v>
      </c>
      <c r="L57">
        <v>1</v>
      </c>
      <c r="M57">
        <v>18</v>
      </c>
      <c r="N57">
        <v>2</v>
      </c>
      <c r="O57">
        <v>4</v>
      </c>
      <c r="P57">
        <v>1</v>
      </c>
      <c r="Q57">
        <v>7</v>
      </c>
      <c r="R57">
        <v>1</v>
      </c>
      <c r="S57">
        <v>7</v>
      </c>
      <c r="T57">
        <v>1</v>
      </c>
      <c r="U57">
        <v>7</v>
      </c>
      <c r="V57">
        <v>1</v>
      </c>
      <c r="W57">
        <v>1</v>
      </c>
      <c r="X57">
        <v>7</v>
      </c>
      <c r="Y57">
        <v>2019</v>
      </c>
      <c r="Z57">
        <v>1</v>
      </c>
      <c r="AA57">
        <v>1</v>
      </c>
      <c r="AE57">
        <v>1</v>
      </c>
      <c r="AF57">
        <v>1</v>
      </c>
      <c r="AG57">
        <v>1</v>
      </c>
      <c r="AH57">
        <v>2</v>
      </c>
      <c r="AI57">
        <v>1</v>
      </c>
      <c r="AJ57">
        <v>1</v>
      </c>
      <c r="AK57">
        <v>1</v>
      </c>
      <c r="AL57">
        <v>1</v>
      </c>
      <c r="AM57">
        <v>1</v>
      </c>
      <c r="AO57">
        <v>1</v>
      </c>
      <c r="AP57">
        <v>1</v>
      </c>
      <c r="AQ57">
        <v>1</v>
      </c>
      <c r="AR57">
        <v>1</v>
      </c>
      <c r="AZ57">
        <v>1</v>
      </c>
      <c r="BA57">
        <v>1</v>
      </c>
      <c r="BB57">
        <v>1</v>
      </c>
      <c r="BC57">
        <v>1</v>
      </c>
      <c r="BE57" t="s">
        <v>63</v>
      </c>
    </row>
    <row r="58" spans="1:57" hidden="1" x14ac:dyDescent="0.2">
      <c r="A58">
        <v>57</v>
      </c>
      <c r="B58" s="2">
        <v>44095.36037037037</v>
      </c>
      <c r="C58" t="s">
        <v>135</v>
      </c>
      <c r="D58">
        <v>66</v>
      </c>
      <c r="E58">
        <v>32</v>
      </c>
      <c r="F58">
        <v>1</v>
      </c>
      <c r="G58">
        <v>1</v>
      </c>
      <c r="H58">
        <v>1</v>
      </c>
      <c r="I58">
        <v>0</v>
      </c>
      <c r="J58">
        <v>4</v>
      </c>
      <c r="L58">
        <v>1</v>
      </c>
      <c r="M58">
        <v>21</v>
      </c>
      <c r="N58">
        <v>2</v>
      </c>
      <c r="O58">
        <v>4</v>
      </c>
      <c r="P58">
        <v>2</v>
      </c>
      <c r="Q58">
        <v>5</v>
      </c>
      <c r="R58">
        <v>2</v>
      </c>
      <c r="S58">
        <v>2</v>
      </c>
      <c r="T58">
        <v>5</v>
      </c>
      <c r="U58">
        <v>4</v>
      </c>
      <c r="V58">
        <v>5</v>
      </c>
      <c r="W58">
        <v>5</v>
      </c>
      <c r="X58">
        <v>6</v>
      </c>
      <c r="Y58">
        <v>2018</v>
      </c>
      <c r="Z58">
        <v>4</v>
      </c>
      <c r="AA58">
        <v>6</v>
      </c>
      <c r="AE58">
        <v>2</v>
      </c>
      <c r="AF58">
        <v>2</v>
      </c>
      <c r="AG58">
        <v>2</v>
      </c>
      <c r="AH58">
        <v>2</v>
      </c>
      <c r="AN58">
        <v>1</v>
      </c>
      <c r="AO58">
        <v>3</v>
      </c>
      <c r="AT58">
        <v>1</v>
      </c>
      <c r="AX58">
        <v>1</v>
      </c>
      <c r="AY58">
        <v>1</v>
      </c>
      <c r="BD58">
        <v>1</v>
      </c>
      <c r="BE58" t="s">
        <v>58</v>
      </c>
    </row>
    <row r="59" spans="1:57" hidden="1" x14ac:dyDescent="0.2">
      <c r="A59">
        <v>58</v>
      </c>
      <c r="B59" s="2">
        <v>44095.360381944447</v>
      </c>
      <c r="C59" t="s">
        <v>136</v>
      </c>
      <c r="D59">
        <v>37</v>
      </c>
      <c r="E59">
        <v>32</v>
      </c>
      <c r="F59">
        <v>1</v>
      </c>
      <c r="G59">
        <v>1</v>
      </c>
      <c r="H59">
        <v>2</v>
      </c>
      <c r="I59">
        <v>3</v>
      </c>
      <c r="J59">
        <v>1</v>
      </c>
      <c r="L59">
        <v>2</v>
      </c>
      <c r="M59">
        <v>10</v>
      </c>
      <c r="N59">
        <v>2</v>
      </c>
      <c r="O59">
        <v>4</v>
      </c>
      <c r="P59">
        <v>5</v>
      </c>
      <c r="Q59">
        <v>5</v>
      </c>
      <c r="R59">
        <v>3</v>
      </c>
      <c r="S59">
        <v>4</v>
      </c>
      <c r="T59">
        <v>6</v>
      </c>
      <c r="U59">
        <v>5</v>
      </c>
      <c r="V59">
        <v>4</v>
      </c>
      <c r="W59">
        <v>5</v>
      </c>
      <c r="X59">
        <v>4</v>
      </c>
      <c r="Y59">
        <v>2020</v>
      </c>
      <c r="Z59">
        <v>2</v>
      </c>
      <c r="AA59">
        <v>1</v>
      </c>
      <c r="AE59">
        <v>1</v>
      </c>
      <c r="AF59">
        <v>1</v>
      </c>
      <c r="AG59">
        <v>1</v>
      </c>
      <c r="AH59">
        <v>1</v>
      </c>
      <c r="AJ59">
        <v>1</v>
      </c>
      <c r="AO59">
        <v>1</v>
      </c>
      <c r="AQ59">
        <v>1</v>
      </c>
      <c r="AT59">
        <v>1</v>
      </c>
      <c r="AW59">
        <v>1</v>
      </c>
      <c r="BA59">
        <v>1</v>
      </c>
      <c r="BE59" t="s">
        <v>58</v>
      </c>
    </row>
    <row r="60" spans="1:57" hidden="1" x14ac:dyDescent="0.2">
      <c r="A60">
        <v>59</v>
      </c>
      <c r="B60" s="2">
        <v>44095.360972222225</v>
      </c>
      <c r="C60" t="s">
        <v>137</v>
      </c>
      <c r="D60">
        <v>70</v>
      </c>
      <c r="E60">
        <v>9</v>
      </c>
      <c r="F60">
        <v>1</v>
      </c>
      <c r="G60">
        <v>1</v>
      </c>
      <c r="H60">
        <v>1</v>
      </c>
      <c r="I60">
        <v>0</v>
      </c>
      <c r="J60">
        <v>4</v>
      </c>
      <c r="L60">
        <v>2</v>
      </c>
      <c r="M60">
        <v>6</v>
      </c>
      <c r="N60">
        <v>2</v>
      </c>
      <c r="O60">
        <v>6</v>
      </c>
      <c r="P60">
        <v>1</v>
      </c>
      <c r="Q60">
        <v>7</v>
      </c>
      <c r="R60">
        <v>1</v>
      </c>
      <c r="S60">
        <v>6</v>
      </c>
      <c r="T60">
        <v>6</v>
      </c>
      <c r="U60">
        <v>5</v>
      </c>
      <c r="V60">
        <v>1</v>
      </c>
      <c r="W60">
        <v>7</v>
      </c>
      <c r="X60">
        <v>6</v>
      </c>
      <c r="Y60">
        <v>2013</v>
      </c>
      <c r="Z60">
        <v>2</v>
      </c>
      <c r="AA60">
        <v>13</v>
      </c>
      <c r="AD60" t="s">
        <v>110</v>
      </c>
      <c r="AE60">
        <v>1</v>
      </c>
      <c r="AF60">
        <v>2</v>
      </c>
      <c r="AG60">
        <v>2</v>
      </c>
      <c r="AH60">
        <v>3</v>
      </c>
      <c r="AN60">
        <v>1</v>
      </c>
      <c r="AO60">
        <v>4</v>
      </c>
      <c r="AP60">
        <v>1</v>
      </c>
      <c r="AX60">
        <v>1</v>
      </c>
      <c r="AY60">
        <v>1</v>
      </c>
      <c r="BD60">
        <v>1</v>
      </c>
      <c r="BE60" t="s">
        <v>61</v>
      </c>
    </row>
    <row r="61" spans="1:57" hidden="1" x14ac:dyDescent="0.2">
      <c r="A61">
        <v>60</v>
      </c>
      <c r="B61" s="2">
        <v>44095.382280092592</v>
      </c>
      <c r="C61" t="s">
        <v>138</v>
      </c>
      <c r="D61">
        <v>30</v>
      </c>
      <c r="E61">
        <v>33</v>
      </c>
      <c r="F61">
        <v>1</v>
      </c>
      <c r="G61">
        <v>1</v>
      </c>
      <c r="H61">
        <v>2</v>
      </c>
      <c r="I61">
        <v>0</v>
      </c>
      <c r="J61">
        <v>1</v>
      </c>
      <c r="L61">
        <v>1</v>
      </c>
      <c r="M61">
        <v>1</v>
      </c>
      <c r="N61">
        <v>1</v>
      </c>
      <c r="O61">
        <v>6</v>
      </c>
      <c r="P61">
        <v>6</v>
      </c>
      <c r="Q61">
        <v>7</v>
      </c>
      <c r="R61">
        <v>7</v>
      </c>
      <c r="S61">
        <v>6</v>
      </c>
      <c r="T61">
        <v>7</v>
      </c>
      <c r="U61">
        <v>7</v>
      </c>
      <c r="V61">
        <v>7</v>
      </c>
      <c r="W61">
        <v>6</v>
      </c>
      <c r="X61">
        <v>7</v>
      </c>
      <c r="Y61">
        <v>2019</v>
      </c>
      <c r="Z61">
        <v>1</v>
      </c>
      <c r="AA61">
        <v>5</v>
      </c>
      <c r="AE61">
        <v>1</v>
      </c>
      <c r="AF61">
        <v>1</v>
      </c>
      <c r="AG61">
        <v>1</v>
      </c>
      <c r="AH61">
        <v>1</v>
      </c>
      <c r="AI61">
        <v>1</v>
      </c>
      <c r="AL61">
        <v>1</v>
      </c>
      <c r="AO61">
        <v>5</v>
      </c>
      <c r="AP61">
        <v>1</v>
      </c>
      <c r="AU61">
        <v>1</v>
      </c>
      <c r="AX61">
        <v>1</v>
      </c>
      <c r="AZ61">
        <v>1</v>
      </c>
      <c r="BB61">
        <v>1</v>
      </c>
      <c r="BE61" t="s">
        <v>61</v>
      </c>
    </row>
    <row r="62" spans="1:57" hidden="1" x14ac:dyDescent="0.2">
      <c r="A62">
        <v>61</v>
      </c>
      <c r="B62" s="2">
        <v>44095.384270833332</v>
      </c>
      <c r="C62" t="s">
        <v>139</v>
      </c>
      <c r="D62">
        <v>45</v>
      </c>
      <c r="E62">
        <v>10</v>
      </c>
      <c r="F62">
        <v>1</v>
      </c>
      <c r="G62">
        <v>1</v>
      </c>
      <c r="H62">
        <v>2</v>
      </c>
      <c r="I62">
        <v>2</v>
      </c>
      <c r="J62">
        <v>1</v>
      </c>
      <c r="L62">
        <v>1</v>
      </c>
      <c r="M62">
        <v>12</v>
      </c>
      <c r="N62">
        <v>1</v>
      </c>
      <c r="O62">
        <v>7</v>
      </c>
      <c r="P62">
        <v>7</v>
      </c>
      <c r="Q62">
        <v>6</v>
      </c>
      <c r="R62">
        <v>7</v>
      </c>
      <c r="S62">
        <v>7</v>
      </c>
      <c r="T62">
        <v>7</v>
      </c>
      <c r="U62">
        <v>6</v>
      </c>
      <c r="V62">
        <v>7</v>
      </c>
      <c r="W62">
        <v>5</v>
      </c>
      <c r="X62">
        <v>5</v>
      </c>
      <c r="Y62">
        <v>2018</v>
      </c>
      <c r="Z62">
        <v>1</v>
      </c>
      <c r="AA62">
        <v>1</v>
      </c>
      <c r="AE62">
        <v>1</v>
      </c>
      <c r="AF62">
        <v>1</v>
      </c>
      <c r="AG62">
        <v>1</v>
      </c>
      <c r="AH62">
        <v>1</v>
      </c>
      <c r="AI62">
        <v>1</v>
      </c>
      <c r="AO62">
        <v>1</v>
      </c>
      <c r="AP62">
        <v>1</v>
      </c>
      <c r="AZ62">
        <v>1</v>
      </c>
      <c r="BE62" t="s">
        <v>61</v>
      </c>
    </row>
    <row r="63" spans="1:57" hidden="1" x14ac:dyDescent="0.2">
      <c r="A63">
        <v>62</v>
      </c>
      <c r="B63" s="2">
        <v>44095.384467592594</v>
      </c>
      <c r="C63" t="s">
        <v>140</v>
      </c>
      <c r="D63">
        <v>58</v>
      </c>
      <c r="E63">
        <v>38</v>
      </c>
      <c r="F63">
        <v>1</v>
      </c>
      <c r="G63">
        <v>1</v>
      </c>
      <c r="H63">
        <v>2</v>
      </c>
      <c r="I63">
        <v>0</v>
      </c>
      <c r="J63">
        <v>1</v>
      </c>
      <c r="L63">
        <v>2</v>
      </c>
      <c r="M63">
        <v>10</v>
      </c>
      <c r="N63">
        <v>2</v>
      </c>
      <c r="O63">
        <v>5</v>
      </c>
      <c r="P63">
        <v>1</v>
      </c>
      <c r="Q63">
        <v>7</v>
      </c>
      <c r="R63">
        <v>5</v>
      </c>
      <c r="S63">
        <v>5</v>
      </c>
      <c r="T63">
        <v>6</v>
      </c>
      <c r="U63">
        <v>7</v>
      </c>
      <c r="V63">
        <v>1</v>
      </c>
      <c r="W63">
        <v>5</v>
      </c>
      <c r="X63">
        <v>5</v>
      </c>
      <c r="Y63">
        <v>2010</v>
      </c>
      <c r="Z63">
        <v>2</v>
      </c>
      <c r="AA63">
        <v>3</v>
      </c>
      <c r="AE63">
        <v>2</v>
      </c>
      <c r="AF63">
        <v>1</v>
      </c>
      <c r="AG63">
        <v>2</v>
      </c>
      <c r="AH63">
        <v>2</v>
      </c>
      <c r="AI63">
        <v>1</v>
      </c>
      <c r="AJ63">
        <v>1</v>
      </c>
      <c r="AM63">
        <v>1</v>
      </c>
      <c r="AO63">
        <v>5</v>
      </c>
      <c r="AP63">
        <v>1</v>
      </c>
      <c r="AU63">
        <v>1</v>
      </c>
      <c r="AX63">
        <v>1</v>
      </c>
      <c r="AZ63">
        <v>1</v>
      </c>
      <c r="BA63">
        <v>1</v>
      </c>
      <c r="BE63" t="s">
        <v>58</v>
      </c>
    </row>
    <row r="64" spans="1:57" hidden="1" x14ac:dyDescent="0.2">
      <c r="A64">
        <v>63</v>
      </c>
      <c r="B64" s="2">
        <v>44095.384618055556</v>
      </c>
      <c r="C64" t="s">
        <v>141</v>
      </c>
      <c r="D64">
        <v>19</v>
      </c>
      <c r="E64">
        <v>29</v>
      </c>
      <c r="F64">
        <v>1</v>
      </c>
      <c r="G64">
        <v>1</v>
      </c>
      <c r="H64">
        <v>2</v>
      </c>
      <c r="I64">
        <v>0</v>
      </c>
      <c r="J64">
        <v>1</v>
      </c>
      <c r="L64">
        <v>1</v>
      </c>
      <c r="M64">
        <v>1</v>
      </c>
      <c r="N64">
        <v>1</v>
      </c>
      <c r="O64">
        <v>5</v>
      </c>
      <c r="P64">
        <v>7</v>
      </c>
      <c r="Q64">
        <v>7</v>
      </c>
      <c r="R64">
        <v>6</v>
      </c>
      <c r="S64">
        <v>6</v>
      </c>
      <c r="T64">
        <v>6</v>
      </c>
      <c r="U64">
        <v>7</v>
      </c>
      <c r="V64">
        <v>6</v>
      </c>
      <c r="W64">
        <v>6</v>
      </c>
      <c r="X64">
        <v>2</v>
      </c>
      <c r="Y64">
        <v>2002</v>
      </c>
      <c r="Z64">
        <v>1</v>
      </c>
      <c r="AA64">
        <v>1</v>
      </c>
      <c r="AE64">
        <v>1</v>
      </c>
      <c r="AF64">
        <v>1</v>
      </c>
      <c r="AG64">
        <v>1</v>
      </c>
      <c r="AH64">
        <v>1</v>
      </c>
      <c r="AI64">
        <v>1</v>
      </c>
      <c r="AO64">
        <v>1</v>
      </c>
      <c r="AP64">
        <v>1</v>
      </c>
      <c r="AZ64">
        <v>1</v>
      </c>
      <c r="BE64" t="s">
        <v>58</v>
      </c>
    </row>
    <row r="65" spans="1:57" hidden="1" x14ac:dyDescent="0.2">
      <c r="A65">
        <v>64</v>
      </c>
      <c r="B65" s="2">
        <v>44095.384710648148</v>
      </c>
      <c r="C65" t="s">
        <v>142</v>
      </c>
      <c r="D65">
        <v>21</v>
      </c>
      <c r="E65">
        <v>32</v>
      </c>
      <c r="F65">
        <v>1</v>
      </c>
      <c r="G65">
        <v>1</v>
      </c>
      <c r="H65">
        <v>1</v>
      </c>
      <c r="I65">
        <v>0</v>
      </c>
      <c r="J65">
        <v>1</v>
      </c>
      <c r="L65">
        <v>1</v>
      </c>
      <c r="M65">
        <v>2</v>
      </c>
      <c r="N65">
        <v>2</v>
      </c>
      <c r="O65">
        <v>5</v>
      </c>
      <c r="P65">
        <v>2</v>
      </c>
      <c r="Q65">
        <v>6</v>
      </c>
      <c r="R65">
        <v>5</v>
      </c>
      <c r="S65">
        <v>6</v>
      </c>
      <c r="T65">
        <v>3</v>
      </c>
      <c r="U65">
        <v>7</v>
      </c>
      <c r="V65">
        <v>2</v>
      </c>
      <c r="W65">
        <v>5</v>
      </c>
      <c r="X65">
        <v>5</v>
      </c>
      <c r="Y65">
        <v>2018</v>
      </c>
      <c r="Z65">
        <v>1</v>
      </c>
      <c r="AA65">
        <v>3</v>
      </c>
      <c r="AE65">
        <v>2</v>
      </c>
      <c r="AF65">
        <v>2</v>
      </c>
      <c r="AG65">
        <v>2</v>
      </c>
      <c r="AH65">
        <v>2</v>
      </c>
      <c r="AI65">
        <v>1</v>
      </c>
      <c r="AK65">
        <v>1</v>
      </c>
      <c r="AO65">
        <v>5</v>
      </c>
      <c r="AP65">
        <v>1</v>
      </c>
      <c r="AT65">
        <v>1</v>
      </c>
      <c r="AU65">
        <v>1</v>
      </c>
      <c r="BA65">
        <v>1</v>
      </c>
      <c r="BC65">
        <v>1</v>
      </c>
      <c r="BE65" t="s">
        <v>58</v>
      </c>
    </row>
    <row r="66" spans="1:57" hidden="1" x14ac:dyDescent="0.2">
      <c r="A66">
        <v>65</v>
      </c>
      <c r="B66" s="2">
        <v>44095.385648148149</v>
      </c>
      <c r="C66" t="s">
        <v>143</v>
      </c>
      <c r="D66">
        <v>66</v>
      </c>
      <c r="E66">
        <v>7</v>
      </c>
      <c r="F66">
        <v>1</v>
      </c>
      <c r="G66">
        <v>1</v>
      </c>
      <c r="H66">
        <v>2</v>
      </c>
      <c r="I66">
        <v>0</v>
      </c>
      <c r="J66">
        <v>4</v>
      </c>
      <c r="L66">
        <v>1</v>
      </c>
      <c r="M66">
        <v>29</v>
      </c>
      <c r="N66">
        <v>2</v>
      </c>
      <c r="O66">
        <v>5</v>
      </c>
      <c r="P66">
        <v>2</v>
      </c>
      <c r="Q66">
        <v>6</v>
      </c>
      <c r="R66">
        <v>2</v>
      </c>
      <c r="S66">
        <v>5</v>
      </c>
      <c r="T66">
        <v>3</v>
      </c>
      <c r="U66">
        <v>6</v>
      </c>
      <c r="V66">
        <v>3</v>
      </c>
      <c r="W66">
        <v>5</v>
      </c>
      <c r="X66">
        <v>3</v>
      </c>
      <c r="Y66">
        <v>2011</v>
      </c>
      <c r="Z66">
        <v>3</v>
      </c>
      <c r="AA66">
        <v>12</v>
      </c>
      <c r="AC66" t="s">
        <v>92</v>
      </c>
      <c r="AE66">
        <v>2</v>
      </c>
      <c r="AF66">
        <v>2</v>
      </c>
      <c r="AG66">
        <v>1</v>
      </c>
      <c r="AH66">
        <v>2</v>
      </c>
      <c r="AI66">
        <v>1</v>
      </c>
      <c r="AO66">
        <v>3</v>
      </c>
      <c r="AP66">
        <v>1</v>
      </c>
      <c r="AT66">
        <v>1</v>
      </c>
      <c r="AV66">
        <v>1</v>
      </c>
      <c r="AZ66">
        <v>1</v>
      </c>
      <c r="BA66">
        <v>1</v>
      </c>
      <c r="BE66" t="s">
        <v>58</v>
      </c>
    </row>
    <row r="67" spans="1:57" hidden="1" x14ac:dyDescent="0.2">
      <c r="A67">
        <v>66</v>
      </c>
      <c r="B67" s="2">
        <v>44095.385983796295</v>
      </c>
      <c r="C67" t="s">
        <v>144</v>
      </c>
      <c r="D67">
        <v>42</v>
      </c>
      <c r="E67">
        <v>40</v>
      </c>
      <c r="F67">
        <v>1</v>
      </c>
      <c r="G67">
        <v>1</v>
      </c>
      <c r="H67">
        <v>2</v>
      </c>
      <c r="I67">
        <v>1</v>
      </c>
      <c r="J67">
        <v>1</v>
      </c>
      <c r="L67">
        <v>1</v>
      </c>
      <c r="M67">
        <v>18</v>
      </c>
      <c r="N67">
        <v>1</v>
      </c>
      <c r="O67">
        <v>5</v>
      </c>
      <c r="P67">
        <v>6</v>
      </c>
      <c r="Q67">
        <v>5</v>
      </c>
      <c r="R67">
        <v>6</v>
      </c>
      <c r="S67">
        <v>5</v>
      </c>
      <c r="T67">
        <v>5</v>
      </c>
      <c r="U67">
        <v>6</v>
      </c>
      <c r="V67">
        <v>5</v>
      </c>
      <c r="W67">
        <v>5</v>
      </c>
      <c r="X67">
        <v>5</v>
      </c>
      <c r="Y67">
        <v>2020</v>
      </c>
      <c r="Z67">
        <v>1</v>
      </c>
      <c r="AA67">
        <v>10</v>
      </c>
      <c r="AE67">
        <v>1</v>
      </c>
      <c r="AF67">
        <v>1</v>
      </c>
      <c r="AG67">
        <v>1</v>
      </c>
      <c r="AH67">
        <v>1</v>
      </c>
      <c r="AI67">
        <v>1</v>
      </c>
      <c r="AO67">
        <v>1</v>
      </c>
      <c r="AQ67">
        <v>1</v>
      </c>
      <c r="AZ67">
        <v>1</v>
      </c>
      <c r="BE67" t="s">
        <v>61</v>
      </c>
    </row>
    <row r="68" spans="1:57" hidden="1" x14ac:dyDescent="0.2">
      <c r="A68">
        <v>67</v>
      </c>
      <c r="B68" s="2">
        <v>44095.386250000003</v>
      </c>
      <c r="C68" t="s">
        <v>145</v>
      </c>
      <c r="D68">
        <v>45</v>
      </c>
      <c r="E68">
        <v>5</v>
      </c>
      <c r="F68">
        <v>1</v>
      </c>
      <c r="G68">
        <v>1</v>
      </c>
      <c r="H68">
        <v>4</v>
      </c>
      <c r="I68">
        <v>0</v>
      </c>
      <c r="J68">
        <v>3</v>
      </c>
      <c r="L68">
        <v>1</v>
      </c>
      <c r="M68">
        <v>20</v>
      </c>
      <c r="N68">
        <v>1</v>
      </c>
      <c r="O68">
        <v>4</v>
      </c>
      <c r="P68">
        <v>5</v>
      </c>
      <c r="Q68">
        <v>4</v>
      </c>
      <c r="R68">
        <v>1</v>
      </c>
      <c r="S68">
        <v>5</v>
      </c>
      <c r="T68">
        <v>4</v>
      </c>
      <c r="U68">
        <v>5</v>
      </c>
      <c r="V68">
        <v>6</v>
      </c>
      <c r="W68">
        <v>7</v>
      </c>
      <c r="X68">
        <v>3</v>
      </c>
      <c r="Y68">
        <v>2000</v>
      </c>
      <c r="Z68">
        <v>2</v>
      </c>
      <c r="AA68">
        <v>3</v>
      </c>
      <c r="AE68">
        <v>3</v>
      </c>
      <c r="AF68">
        <v>3</v>
      </c>
      <c r="AG68">
        <v>3</v>
      </c>
      <c r="AH68">
        <v>2</v>
      </c>
      <c r="AN68">
        <v>1</v>
      </c>
      <c r="AO68">
        <v>5</v>
      </c>
      <c r="AY68">
        <v>1</v>
      </c>
      <c r="BA68">
        <v>1</v>
      </c>
      <c r="BE68" t="s">
        <v>66</v>
      </c>
    </row>
    <row r="69" spans="1:57" hidden="1" x14ac:dyDescent="0.2">
      <c r="A69">
        <v>68</v>
      </c>
      <c r="B69" s="2">
        <v>44095.386284722219</v>
      </c>
      <c r="C69" t="s">
        <v>146</v>
      </c>
      <c r="D69">
        <v>38</v>
      </c>
      <c r="E69">
        <v>13</v>
      </c>
      <c r="F69">
        <v>2</v>
      </c>
      <c r="G69">
        <v>1</v>
      </c>
      <c r="H69">
        <v>2</v>
      </c>
      <c r="I69">
        <v>2</v>
      </c>
      <c r="J69">
        <v>1</v>
      </c>
      <c r="L69">
        <v>2</v>
      </c>
      <c r="M69">
        <v>3</v>
      </c>
      <c r="N69">
        <v>2</v>
      </c>
      <c r="O69">
        <v>1</v>
      </c>
      <c r="P69">
        <v>1</v>
      </c>
      <c r="Q69">
        <v>6</v>
      </c>
      <c r="R69">
        <v>1</v>
      </c>
      <c r="S69">
        <v>6</v>
      </c>
      <c r="T69">
        <v>6</v>
      </c>
      <c r="U69">
        <v>6</v>
      </c>
      <c r="V69">
        <v>1</v>
      </c>
      <c r="W69">
        <v>6</v>
      </c>
      <c r="X69">
        <v>1</v>
      </c>
      <c r="Y69">
        <v>2017</v>
      </c>
      <c r="Z69">
        <v>2</v>
      </c>
      <c r="AA69">
        <v>13</v>
      </c>
      <c r="AD69" t="s">
        <v>147</v>
      </c>
      <c r="AE69">
        <v>2</v>
      </c>
      <c r="AF69">
        <v>3</v>
      </c>
      <c r="AG69">
        <v>2</v>
      </c>
      <c r="AH69">
        <v>2</v>
      </c>
      <c r="AJ69">
        <v>1</v>
      </c>
      <c r="AO69">
        <v>2</v>
      </c>
      <c r="AP69">
        <v>1</v>
      </c>
      <c r="AU69">
        <v>1</v>
      </c>
      <c r="AV69">
        <v>1</v>
      </c>
      <c r="BA69">
        <v>1</v>
      </c>
      <c r="BC69">
        <v>1</v>
      </c>
      <c r="BE69" t="s">
        <v>63</v>
      </c>
    </row>
    <row r="70" spans="1:57" hidden="1" x14ac:dyDescent="0.2">
      <c r="A70">
        <v>69</v>
      </c>
      <c r="B70" s="2">
        <v>44095.386365740742</v>
      </c>
      <c r="C70" t="s">
        <v>148</v>
      </c>
      <c r="D70">
        <v>56</v>
      </c>
      <c r="E70">
        <v>35</v>
      </c>
      <c r="F70">
        <v>1</v>
      </c>
      <c r="G70">
        <v>1</v>
      </c>
      <c r="H70">
        <v>2</v>
      </c>
      <c r="I70">
        <v>0</v>
      </c>
      <c r="J70">
        <v>1</v>
      </c>
      <c r="L70">
        <v>2</v>
      </c>
      <c r="M70">
        <v>6</v>
      </c>
      <c r="N70">
        <v>2</v>
      </c>
      <c r="O70">
        <v>4</v>
      </c>
      <c r="P70">
        <v>1</v>
      </c>
      <c r="Q70">
        <v>7</v>
      </c>
      <c r="R70">
        <v>2</v>
      </c>
      <c r="S70">
        <v>7</v>
      </c>
      <c r="T70">
        <v>7</v>
      </c>
      <c r="U70">
        <v>7</v>
      </c>
      <c r="V70">
        <v>1</v>
      </c>
      <c r="W70">
        <v>7</v>
      </c>
      <c r="X70">
        <v>1</v>
      </c>
      <c r="Y70">
        <v>2012</v>
      </c>
      <c r="Z70">
        <v>2</v>
      </c>
      <c r="AA70">
        <v>9</v>
      </c>
      <c r="AE70">
        <v>2</v>
      </c>
      <c r="AF70">
        <v>2</v>
      </c>
      <c r="AG70">
        <v>2</v>
      </c>
      <c r="AH70">
        <v>2</v>
      </c>
      <c r="AN70">
        <v>1</v>
      </c>
      <c r="AO70">
        <v>5</v>
      </c>
      <c r="AP70">
        <v>1</v>
      </c>
      <c r="AW70">
        <v>1</v>
      </c>
      <c r="AX70">
        <v>1</v>
      </c>
      <c r="BD70">
        <v>1</v>
      </c>
      <c r="BE70" t="s">
        <v>63</v>
      </c>
    </row>
    <row r="71" spans="1:57" hidden="1" x14ac:dyDescent="0.2">
      <c r="A71">
        <v>70</v>
      </c>
      <c r="B71" s="2">
        <v>44095.386562500003</v>
      </c>
      <c r="C71" t="s">
        <v>149</v>
      </c>
      <c r="D71">
        <v>44</v>
      </c>
      <c r="E71">
        <v>22</v>
      </c>
      <c r="F71">
        <v>1</v>
      </c>
      <c r="G71">
        <v>1</v>
      </c>
      <c r="H71">
        <v>1</v>
      </c>
      <c r="I71">
        <v>1</v>
      </c>
      <c r="J71">
        <v>3</v>
      </c>
      <c r="L71">
        <v>2</v>
      </c>
      <c r="M71">
        <v>11</v>
      </c>
      <c r="N71">
        <v>2</v>
      </c>
      <c r="O71">
        <v>2</v>
      </c>
      <c r="P71">
        <v>2</v>
      </c>
      <c r="Q71">
        <v>2</v>
      </c>
      <c r="R71">
        <v>3</v>
      </c>
      <c r="S71">
        <v>5</v>
      </c>
      <c r="T71">
        <v>5</v>
      </c>
      <c r="U71">
        <v>6</v>
      </c>
      <c r="V71">
        <v>4</v>
      </c>
      <c r="W71">
        <v>4</v>
      </c>
      <c r="X71">
        <v>2</v>
      </c>
      <c r="Y71">
        <v>2009</v>
      </c>
      <c r="Z71">
        <v>2</v>
      </c>
      <c r="AA71">
        <v>13</v>
      </c>
      <c r="AD71" t="s">
        <v>150</v>
      </c>
      <c r="AE71">
        <v>2</v>
      </c>
      <c r="AF71">
        <v>3</v>
      </c>
      <c r="AG71">
        <v>2</v>
      </c>
      <c r="AH71">
        <v>2</v>
      </c>
      <c r="AI71">
        <v>1</v>
      </c>
      <c r="AM71">
        <v>1</v>
      </c>
      <c r="AO71">
        <v>2</v>
      </c>
      <c r="AT71">
        <v>1</v>
      </c>
      <c r="AV71">
        <v>1</v>
      </c>
      <c r="AY71">
        <v>1</v>
      </c>
      <c r="BA71">
        <v>1</v>
      </c>
      <c r="BE71" t="s">
        <v>63</v>
      </c>
    </row>
    <row r="72" spans="1:57" hidden="1" x14ac:dyDescent="0.2">
      <c r="A72">
        <v>71</v>
      </c>
      <c r="B72" s="2">
        <v>44095.386574074073</v>
      </c>
      <c r="C72" t="s">
        <v>151</v>
      </c>
      <c r="D72">
        <v>59</v>
      </c>
      <c r="E72">
        <v>7</v>
      </c>
      <c r="F72">
        <v>1</v>
      </c>
      <c r="G72">
        <v>1</v>
      </c>
      <c r="H72">
        <v>2</v>
      </c>
      <c r="I72">
        <v>0</v>
      </c>
      <c r="J72">
        <v>6</v>
      </c>
      <c r="L72">
        <v>2</v>
      </c>
      <c r="M72">
        <v>25</v>
      </c>
      <c r="N72">
        <v>1</v>
      </c>
      <c r="O72">
        <v>4</v>
      </c>
      <c r="P72">
        <v>4</v>
      </c>
      <c r="Q72">
        <v>6</v>
      </c>
      <c r="R72">
        <v>4</v>
      </c>
      <c r="S72">
        <v>5</v>
      </c>
      <c r="T72">
        <v>6</v>
      </c>
      <c r="U72">
        <v>6</v>
      </c>
      <c r="V72">
        <v>4</v>
      </c>
      <c r="W72">
        <v>7</v>
      </c>
      <c r="X72">
        <v>4</v>
      </c>
      <c r="Y72">
        <v>2019</v>
      </c>
      <c r="Z72">
        <v>3</v>
      </c>
      <c r="AA72">
        <v>12</v>
      </c>
      <c r="AC72" t="s">
        <v>152</v>
      </c>
      <c r="AE72">
        <v>2</v>
      </c>
      <c r="AF72">
        <v>3</v>
      </c>
      <c r="AG72">
        <v>2</v>
      </c>
      <c r="AH72">
        <v>2</v>
      </c>
      <c r="AM72">
        <v>1</v>
      </c>
      <c r="AO72">
        <v>4</v>
      </c>
      <c r="AP72">
        <v>1</v>
      </c>
      <c r="AV72">
        <v>1</v>
      </c>
      <c r="AX72">
        <v>1</v>
      </c>
      <c r="BC72">
        <v>1</v>
      </c>
      <c r="BE72" t="s">
        <v>58</v>
      </c>
    </row>
    <row r="73" spans="1:57" hidden="1" x14ac:dyDescent="0.2">
      <c r="A73">
        <v>72</v>
      </c>
      <c r="B73" s="2">
        <v>44095.386666666665</v>
      </c>
      <c r="C73" t="s">
        <v>153</v>
      </c>
      <c r="D73">
        <v>61</v>
      </c>
      <c r="E73">
        <v>46</v>
      </c>
      <c r="F73">
        <v>1</v>
      </c>
      <c r="G73">
        <v>1</v>
      </c>
      <c r="H73">
        <v>2</v>
      </c>
      <c r="I73">
        <v>0</v>
      </c>
      <c r="J73">
        <v>4</v>
      </c>
      <c r="L73">
        <v>2</v>
      </c>
      <c r="M73">
        <v>8</v>
      </c>
      <c r="N73">
        <v>2</v>
      </c>
      <c r="O73">
        <v>4</v>
      </c>
      <c r="P73">
        <v>2</v>
      </c>
      <c r="Q73">
        <v>5</v>
      </c>
      <c r="R73">
        <v>5</v>
      </c>
      <c r="S73">
        <v>5</v>
      </c>
      <c r="T73">
        <v>4</v>
      </c>
      <c r="U73">
        <v>7</v>
      </c>
      <c r="V73">
        <v>5</v>
      </c>
      <c r="W73">
        <v>3</v>
      </c>
      <c r="X73">
        <v>5</v>
      </c>
      <c r="Y73">
        <v>2012</v>
      </c>
      <c r="Z73">
        <v>2</v>
      </c>
      <c r="AA73">
        <v>11</v>
      </c>
      <c r="AB73" t="s">
        <v>154</v>
      </c>
      <c r="AE73">
        <v>2</v>
      </c>
      <c r="AF73">
        <v>2</v>
      </c>
      <c r="AG73">
        <v>2</v>
      </c>
      <c r="AH73">
        <v>2</v>
      </c>
      <c r="AN73">
        <v>1</v>
      </c>
      <c r="AO73">
        <v>2</v>
      </c>
      <c r="AP73">
        <v>1</v>
      </c>
      <c r="AT73">
        <v>1</v>
      </c>
      <c r="AX73">
        <v>1</v>
      </c>
      <c r="BA73">
        <v>1</v>
      </c>
      <c r="BE73" t="s">
        <v>61</v>
      </c>
    </row>
    <row r="74" spans="1:57" hidden="1" x14ac:dyDescent="0.2">
      <c r="A74">
        <v>73</v>
      </c>
      <c r="B74" s="2">
        <v>44095.387523148151</v>
      </c>
      <c r="C74" t="s">
        <v>155</v>
      </c>
      <c r="D74">
        <v>40</v>
      </c>
      <c r="E74">
        <v>32</v>
      </c>
      <c r="F74">
        <v>1</v>
      </c>
      <c r="G74">
        <v>1</v>
      </c>
      <c r="H74">
        <v>2</v>
      </c>
      <c r="I74">
        <v>2</v>
      </c>
      <c r="J74">
        <v>1</v>
      </c>
      <c r="L74">
        <v>1</v>
      </c>
      <c r="M74">
        <v>10</v>
      </c>
      <c r="N74">
        <v>1</v>
      </c>
      <c r="O74">
        <v>7</v>
      </c>
      <c r="P74">
        <v>6</v>
      </c>
      <c r="Q74">
        <v>6</v>
      </c>
      <c r="R74">
        <v>7</v>
      </c>
      <c r="S74">
        <v>7</v>
      </c>
      <c r="T74">
        <v>7</v>
      </c>
      <c r="U74">
        <v>7</v>
      </c>
      <c r="V74">
        <v>6</v>
      </c>
      <c r="W74">
        <v>6</v>
      </c>
      <c r="X74">
        <v>6</v>
      </c>
      <c r="Y74">
        <v>2001</v>
      </c>
      <c r="Z74">
        <v>1</v>
      </c>
      <c r="AA74">
        <v>1</v>
      </c>
      <c r="AE74">
        <v>1</v>
      </c>
      <c r="AF74">
        <v>1</v>
      </c>
      <c r="AG74">
        <v>1</v>
      </c>
      <c r="AH74">
        <v>1</v>
      </c>
      <c r="AM74">
        <v>1</v>
      </c>
      <c r="AO74">
        <v>2</v>
      </c>
      <c r="AQ74">
        <v>1</v>
      </c>
      <c r="AR74">
        <v>1</v>
      </c>
      <c r="AU74">
        <v>1</v>
      </c>
      <c r="AZ74">
        <v>1</v>
      </c>
      <c r="BA74">
        <v>1</v>
      </c>
      <c r="BB74">
        <v>1</v>
      </c>
      <c r="BE74" t="s">
        <v>58</v>
      </c>
    </row>
    <row r="75" spans="1:57" hidden="1" x14ac:dyDescent="0.2">
      <c r="A75">
        <v>74</v>
      </c>
      <c r="B75" s="2">
        <v>44095.387777777774</v>
      </c>
      <c r="C75" t="s">
        <v>156</v>
      </c>
      <c r="D75">
        <v>60</v>
      </c>
      <c r="E75">
        <v>30</v>
      </c>
      <c r="F75">
        <v>2</v>
      </c>
      <c r="G75">
        <v>1</v>
      </c>
      <c r="H75">
        <v>2</v>
      </c>
      <c r="I75">
        <v>0</v>
      </c>
      <c r="J75">
        <v>1</v>
      </c>
      <c r="L75">
        <v>1</v>
      </c>
      <c r="M75">
        <v>30</v>
      </c>
      <c r="N75">
        <v>2</v>
      </c>
      <c r="O75">
        <v>6</v>
      </c>
      <c r="P75">
        <v>4</v>
      </c>
      <c r="Q75">
        <v>5</v>
      </c>
      <c r="R75">
        <v>3</v>
      </c>
      <c r="S75">
        <v>2</v>
      </c>
      <c r="T75">
        <v>5</v>
      </c>
      <c r="U75">
        <v>6</v>
      </c>
      <c r="V75">
        <v>2</v>
      </c>
      <c r="W75">
        <v>3</v>
      </c>
      <c r="X75">
        <v>4</v>
      </c>
      <c r="Y75">
        <v>1984</v>
      </c>
      <c r="Z75">
        <v>3</v>
      </c>
      <c r="AA75">
        <v>10</v>
      </c>
      <c r="AE75">
        <v>2</v>
      </c>
      <c r="AF75">
        <v>2</v>
      </c>
      <c r="AG75">
        <v>2</v>
      </c>
      <c r="AH75">
        <v>2</v>
      </c>
      <c r="AN75">
        <v>1</v>
      </c>
      <c r="AO75">
        <v>2</v>
      </c>
      <c r="AP75">
        <v>1</v>
      </c>
      <c r="AT75">
        <v>1</v>
      </c>
      <c r="AX75">
        <v>1</v>
      </c>
      <c r="BD75">
        <v>1</v>
      </c>
      <c r="BE75" t="s">
        <v>58</v>
      </c>
    </row>
    <row r="76" spans="1:57" hidden="1" x14ac:dyDescent="0.2">
      <c r="A76">
        <v>75</v>
      </c>
      <c r="B76" s="2">
        <v>44095.387986111113</v>
      </c>
      <c r="C76" t="s">
        <v>157</v>
      </c>
      <c r="D76">
        <v>57</v>
      </c>
      <c r="E76">
        <v>21</v>
      </c>
      <c r="F76">
        <v>1</v>
      </c>
      <c r="G76">
        <v>1</v>
      </c>
      <c r="H76">
        <v>3</v>
      </c>
      <c r="I76">
        <v>1</v>
      </c>
      <c r="J76">
        <v>1</v>
      </c>
      <c r="L76">
        <v>2</v>
      </c>
      <c r="M76">
        <v>5</v>
      </c>
      <c r="N76">
        <v>1</v>
      </c>
      <c r="O76">
        <v>3</v>
      </c>
      <c r="P76">
        <v>3</v>
      </c>
      <c r="Q76">
        <v>6</v>
      </c>
      <c r="R76">
        <v>4</v>
      </c>
      <c r="S76">
        <v>5</v>
      </c>
      <c r="T76">
        <v>5</v>
      </c>
      <c r="U76">
        <v>3</v>
      </c>
      <c r="V76">
        <v>4</v>
      </c>
      <c r="W76">
        <v>5</v>
      </c>
      <c r="X76">
        <v>3</v>
      </c>
      <c r="Y76">
        <v>2015</v>
      </c>
      <c r="Z76">
        <v>2</v>
      </c>
      <c r="AA76">
        <v>11</v>
      </c>
      <c r="AB76" t="s">
        <v>158</v>
      </c>
      <c r="AE76">
        <v>1</v>
      </c>
      <c r="AF76">
        <v>2</v>
      </c>
      <c r="AG76">
        <v>2</v>
      </c>
      <c r="AH76">
        <v>1</v>
      </c>
      <c r="AN76">
        <v>1</v>
      </c>
      <c r="AO76">
        <v>5</v>
      </c>
      <c r="AP76">
        <v>1</v>
      </c>
      <c r="AX76">
        <v>1</v>
      </c>
      <c r="AY76">
        <v>1</v>
      </c>
      <c r="BA76">
        <v>1</v>
      </c>
      <c r="BC76">
        <v>1</v>
      </c>
      <c r="BE76" t="s">
        <v>58</v>
      </c>
    </row>
    <row r="77" spans="1:57" hidden="1" x14ac:dyDescent="0.2">
      <c r="A77">
        <v>76</v>
      </c>
      <c r="B77" s="2">
        <v>44095.388194444444</v>
      </c>
      <c r="C77" t="s">
        <v>159</v>
      </c>
      <c r="D77">
        <v>49</v>
      </c>
      <c r="E77">
        <v>10</v>
      </c>
      <c r="F77">
        <v>1</v>
      </c>
      <c r="G77">
        <v>1</v>
      </c>
      <c r="H77">
        <v>2</v>
      </c>
      <c r="I77">
        <v>2</v>
      </c>
      <c r="J77">
        <v>1</v>
      </c>
      <c r="L77">
        <v>2</v>
      </c>
      <c r="M77">
        <v>5</v>
      </c>
      <c r="N77">
        <v>1</v>
      </c>
      <c r="O77">
        <v>6</v>
      </c>
      <c r="P77">
        <v>2</v>
      </c>
      <c r="Q77">
        <v>5</v>
      </c>
      <c r="R77">
        <v>7</v>
      </c>
      <c r="S77">
        <v>5</v>
      </c>
      <c r="T77">
        <v>5</v>
      </c>
      <c r="U77">
        <v>7</v>
      </c>
      <c r="V77">
        <v>1</v>
      </c>
      <c r="W77">
        <v>3</v>
      </c>
      <c r="X77">
        <v>3</v>
      </c>
      <c r="Y77">
        <v>2015</v>
      </c>
      <c r="Z77">
        <v>2</v>
      </c>
      <c r="AA77">
        <v>10</v>
      </c>
      <c r="AE77">
        <v>2</v>
      </c>
      <c r="AF77">
        <v>2</v>
      </c>
      <c r="AG77">
        <v>2</v>
      </c>
      <c r="AH77">
        <v>2</v>
      </c>
      <c r="AN77">
        <v>1</v>
      </c>
      <c r="AO77">
        <v>3</v>
      </c>
      <c r="AP77">
        <v>1</v>
      </c>
      <c r="AX77">
        <v>1</v>
      </c>
      <c r="AY77">
        <v>1</v>
      </c>
      <c r="BD77">
        <v>1</v>
      </c>
      <c r="BE77" t="s">
        <v>61</v>
      </c>
    </row>
    <row r="78" spans="1:57" hidden="1" x14ac:dyDescent="0.2">
      <c r="A78">
        <v>77</v>
      </c>
      <c r="B78" s="2">
        <v>44095.38826388889</v>
      </c>
      <c r="C78" t="s">
        <v>160</v>
      </c>
      <c r="D78">
        <v>64</v>
      </c>
      <c r="E78">
        <v>38</v>
      </c>
      <c r="F78">
        <v>2</v>
      </c>
      <c r="G78">
        <v>1</v>
      </c>
      <c r="H78">
        <v>2</v>
      </c>
      <c r="I78">
        <v>0</v>
      </c>
      <c r="J78">
        <v>3</v>
      </c>
      <c r="L78">
        <v>1</v>
      </c>
      <c r="M78">
        <v>33</v>
      </c>
      <c r="N78">
        <v>1</v>
      </c>
      <c r="O78">
        <v>6</v>
      </c>
      <c r="P78">
        <v>4</v>
      </c>
      <c r="Q78">
        <v>6</v>
      </c>
      <c r="R78">
        <v>2</v>
      </c>
      <c r="S78">
        <v>7</v>
      </c>
      <c r="T78">
        <v>1</v>
      </c>
      <c r="U78">
        <v>7</v>
      </c>
      <c r="V78">
        <v>2</v>
      </c>
      <c r="W78">
        <v>7</v>
      </c>
      <c r="X78">
        <v>1</v>
      </c>
      <c r="Y78">
        <v>2017</v>
      </c>
      <c r="Z78">
        <v>3</v>
      </c>
      <c r="AA78">
        <v>13</v>
      </c>
      <c r="AD78" t="s">
        <v>161</v>
      </c>
      <c r="AE78">
        <v>1</v>
      </c>
      <c r="AF78">
        <v>3</v>
      </c>
      <c r="AG78">
        <v>1</v>
      </c>
      <c r="AH78">
        <v>1</v>
      </c>
      <c r="AI78">
        <v>1</v>
      </c>
      <c r="AJ78">
        <v>1</v>
      </c>
      <c r="AM78">
        <v>1</v>
      </c>
      <c r="AO78">
        <v>3</v>
      </c>
      <c r="AT78">
        <v>1</v>
      </c>
      <c r="BD78">
        <v>1</v>
      </c>
      <c r="BE78" t="s">
        <v>58</v>
      </c>
    </row>
    <row r="79" spans="1:57" hidden="1" x14ac:dyDescent="0.2">
      <c r="A79">
        <v>78</v>
      </c>
      <c r="B79" s="2">
        <v>44095.388368055559</v>
      </c>
      <c r="C79" t="s">
        <v>162</v>
      </c>
      <c r="D79">
        <v>35</v>
      </c>
      <c r="E79">
        <v>16</v>
      </c>
      <c r="F79">
        <v>1</v>
      </c>
      <c r="G79">
        <v>1</v>
      </c>
      <c r="H79">
        <v>1</v>
      </c>
      <c r="I79">
        <v>2</v>
      </c>
      <c r="J79">
        <v>5</v>
      </c>
      <c r="K79" t="s">
        <v>163</v>
      </c>
      <c r="L79">
        <v>1</v>
      </c>
      <c r="M79">
        <v>9</v>
      </c>
      <c r="N79">
        <v>2</v>
      </c>
      <c r="O79">
        <v>1</v>
      </c>
      <c r="P79">
        <v>1</v>
      </c>
      <c r="Q79">
        <v>7</v>
      </c>
      <c r="R79">
        <v>7</v>
      </c>
      <c r="S79">
        <v>2</v>
      </c>
      <c r="T79">
        <v>7</v>
      </c>
      <c r="U79">
        <v>7</v>
      </c>
      <c r="V79">
        <v>1</v>
      </c>
      <c r="W79">
        <v>6</v>
      </c>
      <c r="X79">
        <v>1</v>
      </c>
      <c r="Y79">
        <v>2013</v>
      </c>
      <c r="Z79">
        <v>1</v>
      </c>
      <c r="AA79">
        <v>13</v>
      </c>
      <c r="AD79" t="s">
        <v>164</v>
      </c>
      <c r="AE79">
        <v>3</v>
      </c>
      <c r="AF79">
        <v>2</v>
      </c>
      <c r="AG79">
        <v>2</v>
      </c>
      <c r="AH79">
        <v>3</v>
      </c>
      <c r="AN79">
        <v>1</v>
      </c>
      <c r="AO79">
        <v>6</v>
      </c>
      <c r="AT79">
        <v>1</v>
      </c>
      <c r="BD79">
        <v>1</v>
      </c>
      <c r="BE79" t="s">
        <v>63</v>
      </c>
    </row>
    <row r="80" spans="1:57" hidden="1" x14ac:dyDescent="0.2">
      <c r="A80">
        <v>79</v>
      </c>
      <c r="B80" s="2">
        <v>44095.388391203705</v>
      </c>
      <c r="C80" t="s">
        <v>165</v>
      </c>
      <c r="D80">
        <v>35</v>
      </c>
      <c r="E80">
        <v>5</v>
      </c>
      <c r="F80">
        <v>1</v>
      </c>
      <c r="G80">
        <v>1</v>
      </c>
      <c r="H80">
        <v>2</v>
      </c>
      <c r="I80">
        <v>2</v>
      </c>
      <c r="J80">
        <v>1</v>
      </c>
      <c r="L80">
        <v>2</v>
      </c>
      <c r="M80">
        <v>2</v>
      </c>
      <c r="N80">
        <v>1</v>
      </c>
      <c r="O80">
        <v>6</v>
      </c>
      <c r="P80">
        <v>5</v>
      </c>
      <c r="Q80">
        <v>6</v>
      </c>
      <c r="R80">
        <v>3</v>
      </c>
      <c r="S80">
        <v>7</v>
      </c>
      <c r="T80">
        <v>6</v>
      </c>
      <c r="U80">
        <v>6</v>
      </c>
      <c r="V80">
        <v>3</v>
      </c>
      <c r="W80">
        <v>7</v>
      </c>
      <c r="X80">
        <v>4</v>
      </c>
      <c r="Y80">
        <v>2018</v>
      </c>
      <c r="Z80">
        <v>2</v>
      </c>
      <c r="AA80">
        <v>1</v>
      </c>
      <c r="AE80">
        <v>1</v>
      </c>
      <c r="AF80">
        <v>1</v>
      </c>
      <c r="AG80">
        <v>1</v>
      </c>
      <c r="AH80">
        <v>1</v>
      </c>
      <c r="AI80">
        <v>1</v>
      </c>
      <c r="AJ80">
        <v>1</v>
      </c>
      <c r="AL80">
        <v>1</v>
      </c>
      <c r="AO80">
        <v>2</v>
      </c>
      <c r="AP80">
        <v>1</v>
      </c>
      <c r="AR80">
        <v>1</v>
      </c>
      <c r="AU80">
        <v>1</v>
      </c>
      <c r="AZ80">
        <v>1</v>
      </c>
      <c r="BA80">
        <v>1</v>
      </c>
      <c r="BC80">
        <v>1</v>
      </c>
      <c r="BE80" t="s">
        <v>66</v>
      </c>
    </row>
    <row r="81" spans="1:57" hidden="1" x14ac:dyDescent="0.2">
      <c r="A81">
        <v>80</v>
      </c>
      <c r="B81" s="2">
        <v>44095.38858796296</v>
      </c>
      <c r="C81" t="s">
        <v>166</v>
      </c>
      <c r="D81">
        <v>36</v>
      </c>
      <c r="E81">
        <v>32</v>
      </c>
      <c r="F81">
        <v>2</v>
      </c>
      <c r="G81">
        <v>1</v>
      </c>
      <c r="H81">
        <v>2</v>
      </c>
      <c r="I81">
        <v>1</v>
      </c>
      <c r="J81">
        <v>1</v>
      </c>
      <c r="L81">
        <v>1</v>
      </c>
      <c r="M81">
        <v>7</v>
      </c>
      <c r="N81">
        <v>2</v>
      </c>
      <c r="O81">
        <v>3</v>
      </c>
      <c r="P81">
        <v>5</v>
      </c>
      <c r="Q81">
        <v>6</v>
      </c>
      <c r="R81">
        <v>6</v>
      </c>
      <c r="S81">
        <v>5</v>
      </c>
      <c r="T81">
        <v>5</v>
      </c>
      <c r="U81">
        <v>6</v>
      </c>
      <c r="V81">
        <v>3</v>
      </c>
      <c r="W81">
        <v>3</v>
      </c>
      <c r="X81">
        <v>3</v>
      </c>
      <c r="Y81">
        <v>2020</v>
      </c>
      <c r="Z81">
        <v>3</v>
      </c>
      <c r="AA81">
        <v>12</v>
      </c>
      <c r="AC81" t="s">
        <v>167</v>
      </c>
      <c r="AE81">
        <v>2</v>
      </c>
      <c r="AF81">
        <v>2</v>
      </c>
      <c r="AG81">
        <v>2</v>
      </c>
      <c r="AH81">
        <v>2</v>
      </c>
      <c r="AN81">
        <v>1</v>
      </c>
      <c r="AO81">
        <v>2</v>
      </c>
      <c r="AP81">
        <v>1</v>
      </c>
      <c r="AV81">
        <v>1</v>
      </c>
      <c r="AX81">
        <v>1</v>
      </c>
      <c r="BA81">
        <v>1</v>
      </c>
      <c r="BC81">
        <v>1</v>
      </c>
      <c r="BE81" t="s">
        <v>58</v>
      </c>
    </row>
    <row r="82" spans="1:57" hidden="1" x14ac:dyDescent="0.2">
      <c r="A82">
        <v>81</v>
      </c>
      <c r="B82" s="2">
        <v>44095.388854166667</v>
      </c>
      <c r="C82" t="s">
        <v>168</v>
      </c>
      <c r="D82">
        <v>41</v>
      </c>
      <c r="E82">
        <v>30</v>
      </c>
      <c r="F82">
        <v>1</v>
      </c>
      <c r="G82">
        <v>1</v>
      </c>
      <c r="H82">
        <v>2</v>
      </c>
      <c r="I82">
        <v>1</v>
      </c>
      <c r="J82">
        <v>1</v>
      </c>
      <c r="L82">
        <v>1</v>
      </c>
      <c r="M82">
        <v>11</v>
      </c>
      <c r="N82">
        <v>2</v>
      </c>
      <c r="O82">
        <v>6</v>
      </c>
      <c r="P82">
        <v>6</v>
      </c>
      <c r="Q82">
        <v>7</v>
      </c>
      <c r="R82">
        <v>5</v>
      </c>
      <c r="S82">
        <v>5</v>
      </c>
      <c r="T82">
        <v>5</v>
      </c>
      <c r="U82">
        <v>7</v>
      </c>
      <c r="V82">
        <v>1</v>
      </c>
      <c r="W82">
        <v>5</v>
      </c>
      <c r="X82">
        <v>1</v>
      </c>
      <c r="Y82">
        <v>2009</v>
      </c>
      <c r="Z82">
        <v>1</v>
      </c>
      <c r="AA82">
        <v>10</v>
      </c>
      <c r="AE82">
        <v>2</v>
      </c>
      <c r="AF82">
        <v>2</v>
      </c>
      <c r="AG82">
        <v>2</v>
      </c>
      <c r="AH82">
        <v>2</v>
      </c>
      <c r="AI82">
        <v>1</v>
      </c>
      <c r="AJ82">
        <v>1</v>
      </c>
      <c r="AO82">
        <v>3</v>
      </c>
      <c r="AP82">
        <v>1</v>
      </c>
      <c r="AV82">
        <v>1</v>
      </c>
      <c r="AZ82">
        <v>1</v>
      </c>
      <c r="BB82">
        <v>1</v>
      </c>
      <c r="BE82" t="s">
        <v>58</v>
      </c>
    </row>
    <row r="83" spans="1:57" hidden="1" x14ac:dyDescent="0.2">
      <c r="A83">
        <v>82</v>
      </c>
      <c r="B83" s="2">
        <v>44095.388854166667</v>
      </c>
      <c r="C83" t="s">
        <v>169</v>
      </c>
      <c r="D83">
        <v>39</v>
      </c>
      <c r="E83">
        <v>33</v>
      </c>
      <c r="F83">
        <v>1</v>
      </c>
      <c r="G83">
        <v>1</v>
      </c>
      <c r="H83">
        <v>2</v>
      </c>
      <c r="I83">
        <v>1</v>
      </c>
      <c r="J83">
        <v>1</v>
      </c>
      <c r="L83">
        <v>1</v>
      </c>
      <c r="M83">
        <v>3</v>
      </c>
      <c r="N83">
        <v>2</v>
      </c>
      <c r="O83">
        <v>5</v>
      </c>
      <c r="P83">
        <v>5</v>
      </c>
      <c r="Q83">
        <v>5</v>
      </c>
      <c r="R83">
        <v>3</v>
      </c>
      <c r="S83">
        <v>7</v>
      </c>
      <c r="T83">
        <v>5</v>
      </c>
      <c r="U83">
        <v>6</v>
      </c>
      <c r="V83">
        <v>5</v>
      </c>
      <c r="W83">
        <v>2</v>
      </c>
      <c r="X83">
        <v>3</v>
      </c>
      <c r="Y83">
        <v>2017</v>
      </c>
      <c r="Z83">
        <v>1</v>
      </c>
      <c r="AA83">
        <v>7</v>
      </c>
      <c r="AE83">
        <v>2</v>
      </c>
      <c r="AF83">
        <v>1</v>
      </c>
      <c r="AG83">
        <v>2</v>
      </c>
      <c r="AH83">
        <v>2</v>
      </c>
      <c r="AI83">
        <v>1</v>
      </c>
      <c r="AO83">
        <v>4</v>
      </c>
      <c r="AP83">
        <v>1</v>
      </c>
      <c r="AT83">
        <v>1</v>
      </c>
      <c r="AX83">
        <v>1</v>
      </c>
      <c r="BA83">
        <v>1</v>
      </c>
      <c r="BE83" t="s">
        <v>61</v>
      </c>
    </row>
    <row r="84" spans="1:57" hidden="1" x14ac:dyDescent="0.2">
      <c r="A84">
        <v>83</v>
      </c>
      <c r="B84" s="2">
        <v>44095.388969907406</v>
      </c>
      <c r="C84" t="s">
        <v>170</v>
      </c>
      <c r="D84">
        <v>45</v>
      </c>
      <c r="E84">
        <v>32</v>
      </c>
      <c r="F84">
        <v>1</v>
      </c>
      <c r="G84">
        <v>1</v>
      </c>
      <c r="H84">
        <v>2</v>
      </c>
      <c r="I84">
        <v>2</v>
      </c>
      <c r="J84">
        <v>1</v>
      </c>
      <c r="L84">
        <v>1</v>
      </c>
      <c r="M84">
        <v>1</v>
      </c>
      <c r="N84">
        <v>1</v>
      </c>
      <c r="O84">
        <v>7</v>
      </c>
      <c r="P84">
        <v>7</v>
      </c>
      <c r="Q84">
        <v>7</v>
      </c>
      <c r="R84">
        <v>7</v>
      </c>
      <c r="S84">
        <v>7</v>
      </c>
      <c r="T84">
        <v>7</v>
      </c>
      <c r="U84">
        <v>7</v>
      </c>
      <c r="V84">
        <v>7</v>
      </c>
      <c r="W84">
        <v>5</v>
      </c>
      <c r="X84">
        <v>7</v>
      </c>
      <c r="Y84">
        <v>1999</v>
      </c>
      <c r="Z84">
        <v>1</v>
      </c>
      <c r="AA84">
        <v>1</v>
      </c>
      <c r="AE84">
        <v>1</v>
      </c>
      <c r="AF84">
        <v>1</v>
      </c>
      <c r="AG84">
        <v>1</v>
      </c>
      <c r="AH84">
        <v>1</v>
      </c>
      <c r="AI84">
        <v>1</v>
      </c>
      <c r="AJ84">
        <v>1</v>
      </c>
      <c r="AK84">
        <v>1</v>
      </c>
      <c r="AO84">
        <v>1</v>
      </c>
      <c r="AP84">
        <v>1</v>
      </c>
      <c r="AQ84">
        <v>1</v>
      </c>
      <c r="AS84">
        <v>1</v>
      </c>
      <c r="AZ84">
        <v>1</v>
      </c>
      <c r="BB84">
        <v>1</v>
      </c>
      <c r="BE84" t="s">
        <v>58</v>
      </c>
    </row>
    <row r="85" spans="1:57" hidden="1" x14ac:dyDescent="0.2">
      <c r="A85">
        <v>84</v>
      </c>
      <c r="B85" s="2">
        <v>44095.389247685183</v>
      </c>
      <c r="C85" t="s">
        <v>171</v>
      </c>
      <c r="D85">
        <v>41</v>
      </c>
      <c r="E85">
        <v>5</v>
      </c>
      <c r="F85">
        <v>2</v>
      </c>
      <c r="G85">
        <v>1</v>
      </c>
      <c r="H85">
        <v>2</v>
      </c>
      <c r="I85">
        <v>1</v>
      </c>
      <c r="J85">
        <v>1</v>
      </c>
      <c r="L85">
        <v>1</v>
      </c>
      <c r="M85">
        <v>2</v>
      </c>
      <c r="N85">
        <v>1</v>
      </c>
      <c r="O85">
        <v>6</v>
      </c>
      <c r="P85">
        <v>3</v>
      </c>
      <c r="Q85">
        <v>6</v>
      </c>
      <c r="R85">
        <v>1</v>
      </c>
      <c r="S85">
        <v>7</v>
      </c>
      <c r="T85">
        <v>2</v>
      </c>
      <c r="U85">
        <v>7</v>
      </c>
      <c r="V85">
        <v>1</v>
      </c>
      <c r="W85">
        <v>7</v>
      </c>
      <c r="X85">
        <v>6</v>
      </c>
      <c r="Y85">
        <v>2018</v>
      </c>
      <c r="Z85">
        <v>1</v>
      </c>
      <c r="AA85">
        <v>1</v>
      </c>
      <c r="AE85">
        <v>1</v>
      </c>
      <c r="AF85">
        <v>2</v>
      </c>
      <c r="AG85">
        <v>1</v>
      </c>
      <c r="AH85">
        <v>1</v>
      </c>
      <c r="AI85">
        <v>1</v>
      </c>
      <c r="AO85">
        <v>1</v>
      </c>
      <c r="AP85">
        <v>1</v>
      </c>
      <c r="AQ85">
        <v>1</v>
      </c>
      <c r="AS85">
        <v>1</v>
      </c>
      <c r="AZ85">
        <v>1</v>
      </c>
      <c r="BE85" t="s">
        <v>66</v>
      </c>
    </row>
    <row r="86" spans="1:57" hidden="1" x14ac:dyDescent="0.2">
      <c r="A86">
        <v>85</v>
      </c>
      <c r="B86" s="2">
        <v>44095.38925925926</v>
      </c>
      <c r="C86" t="s">
        <v>172</v>
      </c>
      <c r="D86">
        <v>27</v>
      </c>
      <c r="E86">
        <v>35</v>
      </c>
      <c r="F86">
        <v>1</v>
      </c>
      <c r="G86">
        <v>1</v>
      </c>
      <c r="H86">
        <v>2</v>
      </c>
      <c r="I86">
        <v>1</v>
      </c>
      <c r="J86">
        <v>1</v>
      </c>
      <c r="L86">
        <v>1</v>
      </c>
      <c r="M86">
        <v>5</v>
      </c>
      <c r="N86">
        <v>2</v>
      </c>
      <c r="O86">
        <v>2</v>
      </c>
      <c r="P86">
        <v>2</v>
      </c>
      <c r="Q86">
        <v>5</v>
      </c>
      <c r="R86">
        <v>5</v>
      </c>
      <c r="S86">
        <v>5</v>
      </c>
      <c r="T86">
        <v>6</v>
      </c>
      <c r="U86">
        <v>7</v>
      </c>
      <c r="V86">
        <v>1</v>
      </c>
      <c r="W86">
        <v>5</v>
      </c>
      <c r="X86">
        <v>3</v>
      </c>
      <c r="Y86">
        <v>2015</v>
      </c>
      <c r="Z86">
        <v>1</v>
      </c>
      <c r="AA86">
        <v>11</v>
      </c>
      <c r="AB86" t="s">
        <v>173</v>
      </c>
      <c r="AE86">
        <v>1</v>
      </c>
      <c r="AF86">
        <v>2</v>
      </c>
      <c r="AG86">
        <v>1</v>
      </c>
      <c r="AH86">
        <v>1</v>
      </c>
      <c r="AJ86">
        <v>1</v>
      </c>
      <c r="AO86">
        <v>5</v>
      </c>
      <c r="AP86">
        <v>1</v>
      </c>
      <c r="AU86">
        <v>1</v>
      </c>
      <c r="AX86">
        <v>1</v>
      </c>
      <c r="AZ86">
        <v>1</v>
      </c>
      <c r="BE86" t="s">
        <v>63</v>
      </c>
    </row>
    <row r="87" spans="1:57" hidden="1" x14ac:dyDescent="0.2">
      <c r="A87">
        <v>86</v>
      </c>
      <c r="B87" s="2">
        <v>44095.389328703706</v>
      </c>
      <c r="C87" t="s">
        <v>174</v>
      </c>
      <c r="D87">
        <v>29</v>
      </c>
      <c r="E87">
        <v>46</v>
      </c>
      <c r="F87">
        <v>1</v>
      </c>
      <c r="G87">
        <v>1</v>
      </c>
      <c r="H87">
        <v>2</v>
      </c>
      <c r="I87">
        <v>1</v>
      </c>
      <c r="J87">
        <v>1</v>
      </c>
      <c r="L87">
        <v>1</v>
      </c>
      <c r="M87">
        <v>10</v>
      </c>
      <c r="N87">
        <v>1</v>
      </c>
      <c r="O87">
        <v>4</v>
      </c>
      <c r="P87">
        <v>5</v>
      </c>
      <c r="Q87">
        <v>7</v>
      </c>
      <c r="R87">
        <v>3</v>
      </c>
      <c r="S87">
        <v>6</v>
      </c>
      <c r="T87">
        <v>3</v>
      </c>
      <c r="U87">
        <v>4</v>
      </c>
      <c r="V87">
        <v>3</v>
      </c>
      <c r="W87">
        <v>5</v>
      </c>
      <c r="X87">
        <v>3</v>
      </c>
      <c r="Y87">
        <v>2012</v>
      </c>
      <c r="Z87">
        <v>1</v>
      </c>
      <c r="AA87">
        <v>10</v>
      </c>
      <c r="AE87">
        <v>2</v>
      </c>
      <c r="AF87">
        <v>2</v>
      </c>
      <c r="AG87">
        <v>2</v>
      </c>
      <c r="AH87">
        <v>2</v>
      </c>
      <c r="AI87">
        <v>1</v>
      </c>
      <c r="AO87">
        <v>4</v>
      </c>
      <c r="AT87">
        <v>1</v>
      </c>
      <c r="AV87">
        <v>1</v>
      </c>
      <c r="AW87">
        <v>1</v>
      </c>
      <c r="AZ87">
        <v>1</v>
      </c>
      <c r="BA87">
        <v>1</v>
      </c>
      <c r="BB87">
        <v>1</v>
      </c>
      <c r="BE87" t="s">
        <v>61</v>
      </c>
    </row>
    <row r="88" spans="1:57" hidden="1" x14ac:dyDescent="0.2">
      <c r="A88">
        <v>87</v>
      </c>
      <c r="B88" s="2">
        <v>44095.389884259261</v>
      </c>
      <c r="C88" t="s">
        <v>175</v>
      </c>
      <c r="D88">
        <v>40</v>
      </c>
      <c r="E88">
        <v>32</v>
      </c>
      <c r="F88">
        <v>1</v>
      </c>
      <c r="G88">
        <v>1</v>
      </c>
      <c r="H88">
        <v>2</v>
      </c>
      <c r="I88">
        <v>2</v>
      </c>
      <c r="J88">
        <v>1</v>
      </c>
      <c r="L88">
        <v>1</v>
      </c>
      <c r="M88">
        <v>10</v>
      </c>
      <c r="N88">
        <v>1</v>
      </c>
      <c r="O88">
        <v>7</v>
      </c>
      <c r="P88">
        <v>1</v>
      </c>
      <c r="Q88">
        <v>7</v>
      </c>
      <c r="R88">
        <v>1</v>
      </c>
      <c r="S88">
        <v>7</v>
      </c>
      <c r="T88">
        <v>7</v>
      </c>
      <c r="U88">
        <v>7</v>
      </c>
      <c r="V88">
        <v>1</v>
      </c>
      <c r="W88">
        <v>7</v>
      </c>
      <c r="X88">
        <v>1</v>
      </c>
      <c r="Y88">
        <v>2019</v>
      </c>
      <c r="Z88">
        <v>1</v>
      </c>
      <c r="AA88">
        <v>1</v>
      </c>
      <c r="AE88">
        <v>1</v>
      </c>
      <c r="AF88">
        <v>1</v>
      </c>
      <c r="AG88">
        <v>1</v>
      </c>
      <c r="AH88">
        <v>1</v>
      </c>
      <c r="AI88">
        <v>1</v>
      </c>
      <c r="AJ88">
        <v>1</v>
      </c>
      <c r="AK88">
        <v>1</v>
      </c>
      <c r="AO88">
        <v>2</v>
      </c>
      <c r="AP88">
        <v>1</v>
      </c>
      <c r="AR88">
        <v>1</v>
      </c>
      <c r="AS88">
        <v>1</v>
      </c>
      <c r="AZ88">
        <v>1</v>
      </c>
      <c r="BA88">
        <v>1</v>
      </c>
      <c r="BB88">
        <v>1</v>
      </c>
      <c r="BC88">
        <v>1</v>
      </c>
      <c r="BE88" t="s">
        <v>58</v>
      </c>
    </row>
    <row r="89" spans="1:57" hidden="1" x14ac:dyDescent="0.2">
      <c r="A89">
        <v>88</v>
      </c>
      <c r="B89" s="2">
        <v>44095.389988425923</v>
      </c>
      <c r="C89" t="s">
        <v>176</v>
      </c>
      <c r="D89">
        <v>20</v>
      </c>
      <c r="E89">
        <v>12</v>
      </c>
      <c r="F89">
        <v>2</v>
      </c>
      <c r="G89">
        <v>1</v>
      </c>
      <c r="H89">
        <v>2</v>
      </c>
      <c r="I89">
        <v>2</v>
      </c>
      <c r="J89">
        <v>2</v>
      </c>
      <c r="L89">
        <v>1</v>
      </c>
      <c r="M89">
        <v>0</v>
      </c>
      <c r="N89">
        <v>1</v>
      </c>
      <c r="O89">
        <v>3</v>
      </c>
      <c r="P89">
        <v>5</v>
      </c>
      <c r="Q89">
        <v>3</v>
      </c>
      <c r="R89">
        <v>3</v>
      </c>
      <c r="S89">
        <v>2</v>
      </c>
      <c r="T89">
        <v>6</v>
      </c>
      <c r="U89">
        <v>7</v>
      </c>
      <c r="V89">
        <v>5</v>
      </c>
      <c r="W89">
        <v>7</v>
      </c>
      <c r="X89">
        <v>2</v>
      </c>
      <c r="Y89">
        <v>2013</v>
      </c>
      <c r="Z89">
        <v>2</v>
      </c>
      <c r="AA89">
        <v>3</v>
      </c>
      <c r="AE89">
        <v>1</v>
      </c>
      <c r="AF89">
        <v>2</v>
      </c>
      <c r="AG89">
        <v>1</v>
      </c>
      <c r="AH89">
        <v>2</v>
      </c>
      <c r="AI89">
        <v>1</v>
      </c>
      <c r="AK89">
        <v>1</v>
      </c>
      <c r="AO89">
        <v>3</v>
      </c>
      <c r="AQ89">
        <v>1</v>
      </c>
      <c r="AR89">
        <v>1</v>
      </c>
      <c r="AS89">
        <v>1</v>
      </c>
      <c r="AZ89">
        <v>1</v>
      </c>
      <c r="BA89">
        <v>1</v>
      </c>
      <c r="BB89">
        <v>1</v>
      </c>
      <c r="BC89">
        <v>1</v>
      </c>
      <c r="BE89" t="s">
        <v>66</v>
      </c>
    </row>
    <row r="90" spans="1:57" hidden="1" x14ac:dyDescent="0.2">
      <c r="A90">
        <v>89</v>
      </c>
      <c r="B90" s="2">
        <v>44095.390300925923</v>
      </c>
      <c r="C90" t="s">
        <v>177</v>
      </c>
      <c r="D90">
        <v>60</v>
      </c>
      <c r="E90">
        <v>5</v>
      </c>
      <c r="F90">
        <v>1</v>
      </c>
      <c r="G90">
        <v>1</v>
      </c>
      <c r="H90">
        <v>2</v>
      </c>
      <c r="I90">
        <v>0</v>
      </c>
      <c r="J90">
        <v>1</v>
      </c>
      <c r="L90">
        <v>1</v>
      </c>
      <c r="M90">
        <v>22</v>
      </c>
      <c r="N90">
        <v>2</v>
      </c>
      <c r="O90">
        <v>4</v>
      </c>
      <c r="P90">
        <v>2</v>
      </c>
      <c r="Q90">
        <v>6</v>
      </c>
      <c r="R90">
        <v>4</v>
      </c>
      <c r="S90">
        <v>6</v>
      </c>
      <c r="T90">
        <v>5</v>
      </c>
      <c r="U90">
        <v>5</v>
      </c>
      <c r="V90">
        <v>2</v>
      </c>
      <c r="W90">
        <v>7</v>
      </c>
      <c r="X90">
        <v>3</v>
      </c>
      <c r="Y90">
        <v>2020</v>
      </c>
      <c r="Z90">
        <v>3</v>
      </c>
      <c r="AA90">
        <v>13</v>
      </c>
      <c r="AD90" t="s">
        <v>178</v>
      </c>
      <c r="AE90">
        <v>1</v>
      </c>
      <c r="AF90">
        <v>2</v>
      </c>
      <c r="AG90">
        <v>1</v>
      </c>
      <c r="AH90">
        <v>1</v>
      </c>
      <c r="AJ90">
        <v>1</v>
      </c>
      <c r="AO90">
        <v>2</v>
      </c>
      <c r="AP90">
        <v>1</v>
      </c>
      <c r="AR90">
        <v>1</v>
      </c>
      <c r="AX90">
        <v>1</v>
      </c>
      <c r="AZ90">
        <v>1</v>
      </c>
      <c r="BE90" t="s">
        <v>66</v>
      </c>
    </row>
    <row r="91" spans="1:57" hidden="1" x14ac:dyDescent="0.2">
      <c r="A91">
        <v>90</v>
      </c>
      <c r="B91" s="2">
        <v>44095.390590277777</v>
      </c>
      <c r="C91" t="s">
        <v>179</v>
      </c>
      <c r="D91">
        <v>63</v>
      </c>
      <c r="E91">
        <v>35</v>
      </c>
      <c r="F91">
        <v>2</v>
      </c>
      <c r="G91">
        <v>1</v>
      </c>
      <c r="H91">
        <v>2</v>
      </c>
      <c r="I91">
        <v>0</v>
      </c>
      <c r="J91">
        <v>1</v>
      </c>
      <c r="L91">
        <v>2</v>
      </c>
      <c r="M91">
        <v>25</v>
      </c>
      <c r="N91">
        <v>2</v>
      </c>
      <c r="O91">
        <v>6</v>
      </c>
      <c r="P91">
        <v>1</v>
      </c>
      <c r="Q91">
        <v>7</v>
      </c>
      <c r="R91">
        <v>2</v>
      </c>
      <c r="S91">
        <v>3</v>
      </c>
      <c r="T91">
        <v>1</v>
      </c>
      <c r="U91">
        <v>7</v>
      </c>
      <c r="V91">
        <v>1</v>
      </c>
      <c r="W91">
        <v>5</v>
      </c>
      <c r="X91">
        <v>2</v>
      </c>
      <c r="Y91">
        <v>1994</v>
      </c>
      <c r="Z91">
        <v>2</v>
      </c>
      <c r="AA91">
        <v>13</v>
      </c>
      <c r="AD91" t="s">
        <v>180</v>
      </c>
      <c r="AE91">
        <v>2</v>
      </c>
      <c r="AF91">
        <v>2</v>
      </c>
      <c r="AG91">
        <v>2</v>
      </c>
      <c r="AH91">
        <v>2</v>
      </c>
      <c r="AN91">
        <v>1</v>
      </c>
      <c r="AO91">
        <v>4</v>
      </c>
      <c r="AX91">
        <v>1</v>
      </c>
      <c r="AY91">
        <v>1</v>
      </c>
      <c r="BD91">
        <v>1</v>
      </c>
      <c r="BE91" t="s">
        <v>63</v>
      </c>
    </row>
    <row r="92" spans="1:57" hidden="1" x14ac:dyDescent="0.2">
      <c r="A92">
        <v>91</v>
      </c>
      <c r="B92" s="2">
        <v>44095.390902777777</v>
      </c>
      <c r="C92" t="s">
        <v>181</v>
      </c>
      <c r="D92">
        <v>32</v>
      </c>
      <c r="E92">
        <v>43</v>
      </c>
      <c r="F92">
        <v>2</v>
      </c>
      <c r="G92">
        <v>1</v>
      </c>
      <c r="H92">
        <v>2</v>
      </c>
      <c r="I92">
        <v>2</v>
      </c>
      <c r="J92">
        <v>1</v>
      </c>
      <c r="L92">
        <v>2</v>
      </c>
      <c r="M92">
        <v>1</v>
      </c>
      <c r="N92">
        <v>2</v>
      </c>
      <c r="O92">
        <v>2</v>
      </c>
      <c r="P92">
        <v>5</v>
      </c>
      <c r="Q92">
        <v>5</v>
      </c>
      <c r="R92">
        <v>5</v>
      </c>
      <c r="S92">
        <v>4</v>
      </c>
      <c r="T92">
        <v>5</v>
      </c>
      <c r="U92">
        <v>7</v>
      </c>
      <c r="V92">
        <v>3</v>
      </c>
      <c r="W92">
        <v>4</v>
      </c>
      <c r="X92">
        <v>2</v>
      </c>
      <c r="Y92">
        <v>2019</v>
      </c>
      <c r="Z92">
        <v>2</v>
      </c>
      <c r="AA92">
        <v>1</v>
      </c>
      <c r="AE92">
        <v>2</v>
      </c>
      <c r="AF92">
        <v>2</v>
      </c>
      <c r="AG92">
        <v>2</v>
      </c>
      <c r="AH92">
        <v>2</v>
      </c>
      <c r="AN92">
        <v>1</v>
      </c>
      <c r="AO92">
        <v>2</v>
      </c>
      <c r="AP92">
        <v>1</v>
      </c>
      <c r="AT92">
        <v>1</v>
      </c>
      <c r="AX92">
        <v>1</v>
      </c>
      <c r="BD92">
        <v>1</v>
      </c>
      <c r="BE92" t="s">
        <v>61</v>
      </c>
    </row>
    <row r="93" spans="1:57" hidden="1" x14ac:dyDescent="0.2">
      <c r="A93">
        <v>92</v>
      </c>
      <c r="B93" s="2">
        <v>44095.391099537039</v>
      </c>
      <c r="C93" t="s">
        <v>182</v>
      </c>
      <c r="D93">
        <v>54</v>
      </c>
      <c r="E93">
        <v>30</v>
      </c>
      <c r="F93">
        <v>1</v>
      </c>
      <c r="G93">
        <v>1</v>
      </c>
      <c r="H93">
        <v>3</v>
      </c>
      <c r="I93">
        <v>0</v>
      </c>
      <c r="J93">
        <v>1</v>
      </c>
      <c r="L93">
        <v>2</v>
      </c>
      <c r="M93">
        <v>20</v>
      </c>
      <c r="N93">
        <v>2</v>
      </c>
      <c r="O93">
        <v>5</v>
      </c>
      <c r="P93">
        <v>3</v>
      </c>
      <c r="Q93">
        <v>6</v>
      </c>
      <c r="R93">
        <v>4</v>
      </c>
      <c r="S93">
        <v>6</v>
      </c>
      <c r="T93">
        <v>5</v>
      </c>
      <c r="U93">
        <v>7</v>
      </c>
      <c r="V93">
        <v>1</v>
      </c>
      <c r="W93">
        <v>7</v>
      </c>
      <c r="X93">
        <v>3</v>
      </c>
      <c r="Y93">
        <v>2007</v>
      </c>
      <c r="Z93">
        <v>4</v>
      </c>
      <c r="AA93">
        <v>10</v>
      </c>
      <c r="AE93">
        <v>2</v>
      </c>
      <c r="AF93">
        <v>2</v>
      </c>
      <c r="AG93">
        <v>2</v>
      </c>
      <c r="AH93">
        <v>2</v>
      </c>
      <c r="AI93">
        <v>1</v>
      </c>
      <c r="AO93">
        <v>2</v>
      </c>
      <c r="AT93">
        <v>1</v>
      </c>
      <c r="AV93">
        <v>1</v>
      </c>
      <c r="AX93">
        <v>1</v>
      </c>
      <c r="BD93">
        <v>1</v>
      </c>
      <c r="BE93" t="s">
        <v>58</v>
      </c>
    </row>
    <row r="94" spans="1:57" hidden="1" x14ac:dyDescent="0.2">
      <c r="A94">
        <v>93</v>
      </c>
      <c r="B94" s="2">
        <v>44095.391319444447</v>
      </c>
      <c r="C94" t="s">
        <v>183</v>
      </c>
      <c r="D94">
        <v>42</v>
      </c>
      <c r="E94">
        <v>37</v>
      </c>
      <c r="F94">
        <v>1</v>
      </c>
      <c r="G94">
        <v>1</v>
      </c>
      <c r="H94">
        <v>2</v>
      </c>
      <c r="I94">
        <v>2</v>
      </c>
      <c r="J94">
        <v>1</v>
      </c>
      <c r="L94">
        <v>1</v>
      </c>
      <c r="M94">
        <v>10</v>
      </c>
      <c r="N94">
        <v>2</v>
      </c>
      <c r="O94">
        <v>7</v>
      </c>
      <c r="P94">
        <v>3</v>
      </c>
      <c r="Q94">
        <v>7</v>
      </c>
      <c r="R94">
        <v>2</v>
      </c>
      <c r="S94">
        <v>7</v>
      </c>
      <c r="T94">
        <v>1</v>
      </c>
      <c r="U94">
        <v>7</v>
      </c>
      <c r="V94">
        <v>2</v>
      </c>
      <c r="W94">
        <v>7</v>
      </c>
      <c r="X94">
        <v>2</v>
      </c>
      <c r="Y94">
        <v>2010</v>
      </c>
      <c r="Z94">
        <v>1</v>
      </c>
      <c r="AA94">
        <v>3</v>
      </c>
      <c r="AE94">
        <v>2</v>
      </c>
      <c r="AF94">
        <v>2</v>
      </c>
      <c r="AG94">
        <v>2</v>
      </c>
      <c r="AH94">
        <v>2</v>
      </c>
      <c r="AK94">
        <v>1</v>
      </c>
      <c r="AO94">
        <v>2</v>
      </c>
      <c r="AP94">
        <v>1</v>
      </c>
      <c r="AW94">
        <v>1</v>
      </c>
      <c r="BB94">
        <v>1</v>
      </c>
      <c r="BC94">
        <v>1</v>
      </c>
      <c r="BE94" t="s">
        <v>66</v>
      </c>
    </row>
    <row r="95" spans="1:57" hidden="1" x14ac:dyDescent="0.2">
      <c r="A95">
        <v>94</v>
      </c>
      <c r="B95" s="2">
        <v>44095.391608796293</v>
      </c>
      <c r="C95" t="s">
        <v>184</v>
      </c>
      <c r="D95">
        <v>42</v>
      </c>
      <c r="E95">
        <v>46</v>
      </c>
      <c r="F95">
        <v>2</v>
      </c>
      <c r="G95">
        <v>1</v>
      </c>
      <c r="H95">
        <v>4</v>
      </c>
      <c r="I95">
        <v>3</v>
      </c>
      <c r="J95">
        <v>3</v>
      </c>
      <c r="L95">
        <v>2</v>
      </c>
      <c r="M95">
        <v>3</v>
      </c>
      <c r="N95">
        <v>2</v>
      </c>
      <c r="O95">
        <v>5</v>
      </c>
      <c r="P95">
        <v>6</v>
      </c>
      <c r="Q95">
        <v>5</v>
      </c>
      <c r="R95">
        <v>4</v>
      </c>
      <c r="S95">
        <v>6</v>
      </c>
      <c r="T95">
        <v>4</v>
      </c>
      <c r="U95">
        <v>5</v>
      </c>
      <c r="V95">
        <v>4</v>
      </c>
      <c r="W95">
        <v>6</v>
      </c>
      <c r="X95">
        <v>5</v>
      </c>
      <c r="Y95">
        <v>2017</v>
      </c>
      <c r="Z95">
        <v>2</v>
      </c>
      <c r="AA95">
        <v>13</v>
      </c>
      <c r="AD95" t="s">
        <v>185</v>
      </c>
      <c r="AE95">
        <v>2</v>
      </c>
      <c r="AF95">
        <v>2</v>
      </c>
      <c r="AG95">
        <v>2</v>
      </c>
      <c r="AH95">
        <v>2</v>
      </c>
      <c r="AJ95">
        <v>1</v>
      </c>
      <c r="AO95">
        <v>5</v>
      </c>
      <c r="AP95">
        <v>1</v>
      </c>
      <c r="AW95">
        <v>1</v>
      </c>
      <c r="AZ95">
        <v>1</v>
      </c>
      <c r="BA95">
        <v>1</v>
      </c>
      <c r="BE95" t="s">
        <v>61</v>
      </c>
    </row>
    <row r="96" spans="1:57" hidden="1" x14ac:dyDescent="0.2">
      <c r="A96">
        <v>95</v>
      </c>
      <c r="B96" s="2">
        <v>44095.391724537039</v>
      </c>
      <c r="C96" t="s">
        <v>186</v>
      </c>
      <c r="D96">
        <v>32</v>
      </c>
      <c r="E96">
        <v>43</v>
      </c>
      <c r="F96">
        <v>1</v>
      </c>
      <c r="G96">
        <v>1</v>
      </c>
      <c r="H96">
        <v>2</v>
      </c>
      <c r="I96">
        <v>2</v>
      </c>
      <c r="J96">
        <v>1</v>
      </c>
      <c r="L96">
        <v>1</v>
      </c>
      <c r="M96">
        <v>9</v>
      </c>
      <c r="N96">
        <v>2</v>
      </c>
      <c r="O96">
        <v>6</v>
      </c>
      <c r="P96">
        <v>4</v>
      </c>
      <c r="Q96">
        <v>7</v>
      </c>
      <c r="R96">
        <v>1</v>
      </c>
      <c r="S96">
        <v>7</v>
      </c>
      <c r="T96">
        <v>4</v>
      </c>
      <c r="U96">
        <v>7</v>
      </c>
      <c r="V96">
        <v>1</v>
      </c>
      <c r="W96">
        <v>6</v>
      </c>
      <c r="X96">
        <v>1</v>
      </c>
      <c r="Y96">
        <v>2011</v>
      </c>
      <c r="Z96">
        <v>1</v>
      </c>
      <c r="AA96">
        <v>3</v>
      </c>
      <c r="AE96">
        <v>1</v>
      </c>
      <c r="AF96">
        <v>1</v>
      </c>
      <c r="AG96">
        <v>2</v>
      </c>
      <c r="AH96">
        <v>2</v>
      </c>
      <c r="AJ96">
        <v>1</v>
      </c>
      <c r="AL96">
        <v>1</v>
      </c>
      <c r="AO96">
        <v>5</v>
      </c>
      <c r="AP96">
        <v>1</v>
      </c>
      <c r="AS96">
        <v>1</v>
      </c>
      <c r="AV96">
        <v>1</v>
      </c>
      <c r="AZ96">
        <v>1</v>
      </c>
      <c r="BA96">
        <v>1</v>
      </c>
      <c r="BC96">
        <v>1</v>
      </c>
      <c r="BE96" t="s">
        <v>61</v>
      </c>
    </row>
    <row r="97" spans="1:57" hidden="1" x14ac:dyDescent="0.2">
      <c r="A97">
        <v>96</v>
      </c>
      <c r="B97" s="2">
        <v>44095.395798611113</v>
      </c>
      <c r="C97" t="s">
        <v>187</v>
      </c>
      <c r="D97">
        <v>63</v>
      </c>
      <c r="E97">
        <v>22</v>
      </c>
      <c r="F97">
        <v>1</v>
      </c>
      <c r="G97">
        <v>1</v>
      </c>
      <c r="H97">
        <v>2</v>
      </c>
      <c r="I97">
        <v>0</v>
      </c>
      <c r="J97">
        <v>4</v>
      </c>
      <c r="L97">
        <v>2</v>
      </c>
      <c r="M97">
        <v>4</v>
      </c>
      <c r="N97">
        <v>2</v>
      </c>
      <c r="O97">
        <v>6</v>
      </c>
      <c r="P97">
        <v>4</v>
      </c>
      <c r="Q97">
        <v>5</v>
      </c>
      <c r="R97">
        <v>2</v>
      </c>
      <c r="S97">
        <v>7</v>
      </c>
      <c r="T97">
        <v>3</v>
      </c>
      <c r="U97">
        <v>7</v>
      </c>
      <c r="V97">
        <v>4</v>
      </c>
      <c r="W97">
        <v>6</v>
      </c>
      <c r="X97">
        <v>4</v>
      </c>
      <c r="Y97">
        <v>2016</v>
      </c>
      <c r="Z97">
        <v>2</v>
      </c>
      <c r="AA97">
        <v>12</v>
      </c>
      <c r="AC97" t="s">
        <v>188</v>
      </c>
      <c r="AE97">
        <v>3</v>
      </c>
      <c r="AF97">
        <v>3</v>
      </c>
      <c r="AG97">
        <v>2</v>
      </c>
      <c r="AH97">
        <v>3</v>
      </c>
      <c r="AJ97">
        <v>1</v>
      </c>
      <c r="AO97">
        <v>4</v>
      </c>
      <c r="AP97">
        <v>1</v>
      </c>
      <c r="BC97">
        <v>1</v>
      </c>
      <c r="BE97" t="s">
        <v>63</v>
      </c>
    </row>
    <row r="98" spans="1:57" hidden="1" x14ac:dyDescent="0.2">
      <c r="A98">
        <v>97</v>
      </c>
      <c r="B98" s="2">
        <v>44095.42863425926</v>
      </c>
      <c r="C98" t="s">
        <v>189</v>
      </c>
      <c r="D98">
        <v>36</v>
      </c>
      <c r="E98">
        <v>9</v>
      </c>
      <c r="F98">
        <v>2</v>
      </c>
      <c r="G98">
        <v>1</v>
      </c>
      <c r="H98">
        <v>3</v>
      </c>
      <c r="I98">
        <v>0</v>
      </c>
      <c r="J98">
        <v>2</v>
      </c>
      <c r="L98">
        <v>2</v>
      </c>
      <c r="M98">
        <v>20</v>
      </c>
      <c r="N98">
        <v>1</v>
      </c>
      <c r="O98">
        <v>4</v>
      </c>
      <c r="P98">
        <v>4</v>
      </c>
      <c r="Q98">
        <v>4</v>
      </c>
      <c r="R98">
        <v>4</v>
      </c>
      <c r="S98">
        <v>4</v>
      </c>
      <c r="T98">
        <v>4</v>
      </c>
      <c r="U98">
        <v>4</v>
      </c>
      <c r="V98">
        <v>4</v>
      </c>
      <c r="W98">
        <v>4</v>
      </c>
      <c r="X98">
        <v>4</v>
      </c>
      <c r="Y98">
        <v>2000</v>
      </c>
      <c r="Z98">
        <v>1</v>
      </c>
      <c r="AA98">
        <v>1</v>
      </c>
      <c r="AE98">
        <v>2</v>
      </c>
      <c r="AF98">
        <v>2</v>
      </c>
      <c r="AG98">
        <v>2</v>
      </c>
      <c r="AH98">
        <v>2</v>
      </c>
      <c r="AM98">
        <v>1</v>
      </c>
      <c r="AO98">
        <v>4</v>
      </c>
      <c r="AR98">
        <v>1</v>
      </c>
      <c r="AT98">
        <v>1</v>
      </c>
      <c r="AV98">
        <v>1</v>
      </c>
      <c r="BA98">
        <v>1</v>
      </c>
      <c r="BB98">
        <v>1</v>
      </c>
      <c r="BE98" t="s">
        <v>61</v>
      </c>
    </row>
    <row r="99" spans="1:57" hidden="1" x14ac:dyDescent="0.2">
      <c r="A99">
        <v>98</v>
      </c>
      <c r="B99" s="2">
        <v>44095.429016203707</v>
      </c>
      <c r="C99" t="s">
        <v>190</v>
      </c>
      <c r="D99">
        <v>21</v>
      </c>
      <c r="E99">
        <v>32</v>
      </c>
      <c r="F99">
        <v>1</v>
      </c>
      <c r="G99">
        <v>1</v>
      </c>
      <c r="H99">
        <v>1</v>
      </c>
      <c r="I99">
        <v>0</v>
      </c>
      <c r="J99">
        <v>1</v>
      </c>
      <c r="L99">
        <v>1</v>
      </c>
      <c r="M99">
        <v>3</v>
      </c>
      <c r="N99">
        <v>1</v>
      </c>
      <c r="O99">
        <v>3</v>
      </c>
      <c r="P99">
        <v>2</v>
      </c>
      <c r="Q99">
        <v>4</v>
      </c>
      <c r="R99">
        <v>7</v>
      </c>
      <c r="S99">
        <v>2</v>
      </c>
      <c r="T99">
        <v>6</v>
      </c>
      <c r="U99">
        <v>5</v>
      </c>
      <c r="V99">
        <v>1</v>
      </c>
      <c r="W99">
        <v>5</v>
      </c>
      <c r="X99">
        <v>6</v>
      </c>
      <c r="Y99">
        <v>2018</v>
      </c>
      <c r="Z99">
        <v>2</v>
      </c>
      <c r="AA99">
        <v>1</v>
      </c>
      <c r="AE99">
        <v>1</v>
      </c>
      <c r="AF99">
        <v>2</v>
      </c>
      <c r="AG99">
        <v>1</v>
      </c>
      <c r="AH99">
        <v>1</v>
      </c>
      <c r="AK99">
        <v>1</v>
      </c>
      <c r="AO99">
        <v>1</v>
      </c>
      <c r="AQ99">
        <v>1</v>
      </c>
      <c r="BB99">
        <v>1</v>
      </c>
      <c r="BE99" t="s">
        <v>58</v>
      </c>
    </row>
    <row r="100" spans="1:57" hidden="1" x14ac:dyDescent="0.2">
      <c r="A100">
        <v>99</v>
      </c>
      <c r="B100" s="2">
        <v>44095.429745370369</v>
      </c>
      <c r="C100" t="s">
        <v>191</v>
      </c>
      <c r="D100">
        <v>50</v>
      </c>
      <c r="E100">
        <v>42</v>
      </c>
      <c r="F100">
        <v>1</v>
      </c>
      <c r="G100">
        <v>1</v>
      </c>
      <c r="H100">
        <v>2</v>
      </c>
      <c r="I100">
        <v>0</v>
      </c>
      <c r="J100">
        <v>4</v>
      </c>
      <c r="L100">
        <v>2</v>
      </c>
      <c r="M100">
        <v>20</v>
      </c>
      <c r="N100">
        <v>2</v>
      </c>
      <c r="O100">
        <v>1</v>
      </c>
      <c r="P100">
        <v>1</v>
      </c>
      <c r="Q100">
        <v>6</v>
      </c>
      <c r="R100">
        <v>7</v>
      </c>
      <c r="S100">
        <v>6</v>
      </c>
      <c r="T100">
        <v>7</v>
      </c>
      <c r="U100">
        <v>7</v>
      </c>
      <c r="V100">
        <v>3</v>
      </c>
      <c r="W100">
        <v>3</v>
      </c>
      <c r="X100">
        <v>2</v>
      </c>
      <c r="Y100">
        <v>2000</v>
      </c>
      <c r="Z100">
        <v>4</v>
      </c>
      <c r="AA100">
        <v>10</v>
      </c>
      <c r="AE100">
        <v>2</v>
      </c>
      <c r="AF100">
        <v>2</v>
      </c>
      <c r="AG100">
        <v>2</v>
      </c>
      <c r="AH100">
        <v>3</v>
      </c>
      <c r="AI100">
        <v>1</v>
      </c>
      <c r="AJ100">
        <v>1</v>
      </c>
      <c r="AO100">
        <v>3</v>
      </c>
      <c r="AP100">
        <v>1</v>
      </c>
      <c r="AT100">
        <v>1</v>
      </c>
      <c r="AX100">
        <v>1</v>
      </c>
      <c r="AZ100">
        <v>1</v>
      </c>
      <c r="BE100" t="s">
        <v>61</v>
      </c>
    </row>
    <row r="101" spans="1:57" hidden="1" x14ac:dyDescent="0.2">
      <c r="A101">
        <v>100</v>
      </c>
      <c r="B101" s="2">
        <v>44095.43</v>
      </c>
      <c r="C101" t="s">
        <v>192</v>
      </c>
      <c r="D101">
        <v>34</v>
      </c>
      <c r="E101">
        <v>20</v>
      </c>
      <c r="F101">
        <v>1</v>
      </c>
      <c r="G101">
        <v>1</v>
      </c>
      <c r="H101">
        <v>1</v>
      </c>
      <c r="I101">
        <v>1</v>
      </c>
      <c r="J101">
        <v>3</v>
      </c>
      <c r="L101">
        <v>1</v>
      </c>
      <c r="M101">
        <v>16</v>
      </c>
      <c r="N101">
        <v>1</v>
      </c>
      <c r="O101">
        <v>6</v>
      </c>
      <c r="P101">
        <v>7</v>
      </c>
      <c r="Q101">
        <v>6</v>
      </c>
      <c r="R101">
        <v>7</v>
      </c>
      <c r="S101">
        <v>7</v>
      </c>
      <c r="T101">
        <v>7</v>
      </c>
      <c r="U101">
        <v>7</v>
      </c>
      <c r="V101">
        <v>7</v>
      </c>
      <c r="W101">
        <v>7</v>
      </c>
      <c r="X101">
        <v>7</v>
      </c>
      <c r="Y101">
        <v>2020</v>
      </c>
      <c r="Z101">
        <v>1</v>
      </c>
      <c r="AA101">
        <v>1</v>
      </c>
      <c r="AE101">
        <v>1</v>
      </c>
      <c r="AF101">
        <v>1</v>
      </c>
      <c r="AG101">
        <v>1</v>
      </c>
      <c r="AH101">
        <v>1</v>
      </c>
      <c r="AI101">
        <v>1</v>
      </c>
      <c r="AO101">
        <v>1</v>
      </c>
      <c r="AP101">
        <v>1</v>
      </c>
      <c r="AQ101">
        <v>1</v>
      </c>
      <c r="AR101">
        <v>1</v>
      </c>
      <c r="AZ101">
        <v>1</v>
      </c>
      <c r="BE101" t="s">
        <v>61</v>
      </c>
    </row>
    <row r="102" spans="1:57" hidden="1" x14ac:dyDescent="0.2">
      <c r="A102">
        <v>101</v>
      </c>
      <c r="B102" s="2">
        <v>44095.430034722223</v>
      </c>
      <c r="C102" t="s">
        <v>193</v>
      </c>
      <c r="D102">
        <v>31</v>
      </c>
      <c r="E102">
        <v>22</v>
      </c>
      <c r="F102">
        <v>1</v>
      </c>
      <c r="G102">
        <v>1</v>
      </c>
      <c r="H102">
        <v>1</v>
      </c>
      <c r="I102">
        <v>0</v>
      </c>
      <c r="J102">
        <v>1</v>
      </c>
      <c r="L102">
        <v>1</v>
      </c>
      <c r="M102">
        <v>6</v>
      </c>
      <c r="N102">
        <v>1</v>
      </c>
      <c r="O102">
        <v>5</v>
      </c>
      <c r="P102">
        <v>4</v>
      </c>
      <c r="Q102">
        <v>4</v>
      </c>
      <c r="R102">
        <v>4</v>
      </c>
      <c r="S102">
        <v>3</v>
      </c>
      <c r="T102">
        <v>3</v>
      </c>
      <c r="U102">
        <v>4</v>
      </c>
      <c r="V102">
        <v>2</v>
      </c>
      <c r="W102">
        <v>6</v>
      </c>
      <c r="X102">
        <v>5</v>
      </c>
      <c r="Y102">
        <v>2015</v>
      </c>
      <c r="Z102">
        <v>2</v>
      </c>
      <c r="AA102">
        <v>5</v>
      </c>
      <c r="AE102">
        <v>1</v>
      </c>
      <c r="AF102">
        <v>2</v>
      </c>
      <c r="AG102">
        <v>2</v>
      </c>
      <c r="AH102">
        <v>1</v>
      </c>
      <c r="AK102">
        <v>1</v>
      </c>
      <c r="AO102">
        <v>4</v>
      </c>
      <c r="AQ102">
        <v>1</v>
      </c>
      <c r="BB102">
        <v>1</v>
      </c>
      <c r="BE102" t="s">
        <v>63</v>
      </c>
    </row>
    <row r="103" spans="1:57" hidden="1" x14ac:dyDescent="0.2">
      <c r="A103">
        <v>102</v>
      </c>
      <c r="B103" s="2">
        <v>44095.430254629631</v>
      </c>
      <c r="C103" t="s">
        <v>194</v>
      </c>
      <c r="D103">
        <v>44</v>
      </c>
      <c r="E103">
        <v>38</v>
      </c>
      <c r="F103">
        <v>2</v>
      </c>
      <c r="G103">
        <v>1</v>
      </c>
      <c r="H103">
        <v>3</v>
      </c>
      <c r="I103">
        <v>1</v>
      </c>
      <c r="J103">
        <v>1</v>
      </c>
      <c r="L103">
        <v>1</v>
      </c>
      <c r="M103">
        <v>13</v>
      </c>
      <c r="N103">
        <v>2</v>
      </c>
      <c r="O103">
        <v>4</v>
      </c>
      <c r="P103">
        <v>5</v>
      </c>
      <c r="Q103">
        <v>7</v>
      </c>
      <c r="R103">
        <v>3</v>
      </c>
      <c r="S103">
        <v>6</v>
      </c>
      <c r="T103">
        <v>3</v>
      </c>
      <c r="U103">
        <v>5</v>
      </c>
      <c r="V103">
        <v>1</v>
      </c>
      <c r="W103">
        <v>6</v>
      </c>
      <c r="X103">
        <v>2</v>
      </c>
      <c r="Y103">
        <v>1999</v>
      </c>
      <c r="Z103">
        <v>1</v>
      </c>
      <c r="AA103">
        <v>13</v>
      </c>
      <c r="AD103" t="s">
        <v>195</v>
      </c>
      <c r="AE103">
        <v>2</v>
      </c>
      <c r="AF103">
        <v>2</v>
      </c>
      <c r="AG103">
        <v>2</v>
      </c>
      <c r="AH103">
        <v>2</v>
      </c>
      <c r="AM103">
        <v>1</v>
      </c>
      <c r="AO103">
        <v>6</v>
      </c>
      <c r="AP103">
        <v>1</v>
      </c>
      <c r="AT103">
        <v>1</v>
      </c>
      <c r="AV103">
        <v>1</v>
      </c>
      <c r="BD103">
        <v>1</v>
      </c>
      <c r="BE103" t="s">
        <v>58</v>
      </c>
    </row>
    <row r="104" spans="1:57" hidden="1" x14ac:dyDescent="0.2">
      <c r="A104">
        <v>103</v>
      </c>
      <c r="B104" s="2">
        <v>44095.43041666667</v>
      </c>
      <c r="C104" t="s">
        <v>196</v>
      </c>
      <c r="D104">
        <v>28</v>
      </c>
      <c r="E104">
        <v>9</v>
      </c>
      <c r="F104">
        <v>2</v>
      </c>
      <c r="G104">
        <v>1</v>
      </c>
      <c r="H104">
        <v>2</v>
      </c>
      <c r="I104">
        <v>0</v>
      </c>
      <c r="J104">
        <v>1</v>
      </c>
      <c r="L104">
        <v>1</v>
      </c>
      <c r="M104">
        <v>2</v>
      </c>
      <c r="N104">
        <v>2</v>
      </c>
      <c r="O104">
        <v>5</v>
      </c>
      <c r="P104">
        <v>3</v>
      </c>
      <c r="Q104">
        <v>7</v>
      </c>
      <c r="R104">
        <v>3</v>
      </c>
      <c r="S104">
        <v>6</v>
      </c>
      <c r="T104">
        <v>5</v>
      </c>
      <c r="U104">
        <v>5</v>
      </c>
      <c r="V104">
        <v>1</v>
      </c>
      <c r="W104">
        <v>5</v>
      </c>
      <c r="X104">
        <v>3</v>
      </c>
      <c r="Y104">
        <v>2018</v>
      </c>
      <c r="Z104">
        <v>1</v>
      </c>
      <c r="AA104">
        <v>3</v>
      </c>
      <c r="AE104">
        <v>1</v>
      </c>
      <c r="AF104">
        <v>1</v>
      </c>
      <c r="AG104">
        <v>2</v>
      </c>
      <c r="AH104">
        <v>2</v>
      </c>
      <c r="AI104">
        <v>1</v>
      </c>
      <c r="AJ104">
        <v>1</v>
      </c>
      <c r="AO104">
        <v>4</v>
      </c>
      <c r="AP104">
        <v>1</v>
      </c>
      <c r="AT104">
        <v>1</v>
      </c>
      <c r="AV104">
        <v>1</v>
      </c>
      <c r="AZ104">
        <v>1</v>
      </c>
      <c r="BC104">
        <v>1</v>
      </c>
      <c r="BE104" t="s">
        <v>61</v>
      </c>
    </row>
    <row r="105" spans="1:57" hidden="1" x14ac:dyDescent="0.2">
      <c r="A105">
        <v>104</v>
      </c>
      <c r="B105" s="2">
        <v>44095.430590277778</v>
      </c>
      <c r="C105" t="s">
        <v>197</v>
      </c>
      <c r="D105">
        <v>64</v>
      </c>
      <c r="E105">
        <v>6</v>
      </c>
      <c r="F105">
        <v>1</v>
      </c>
      <c r="G105">
        <v>1</v>
      </c>
      <c r="H105">
        <v>2</v>
      </c>
      <c r="I105">
        <v>0</v>
      </c>
      <c r="J105">
        <v>1</v>
      </c>
      <c r="L105">
        <v>2</v>
      </c>
      <c r="M105">
        <v>2</v>
      </c>
      <c r="N105">
        <v>2</v>
      </c>
      <c r="O105">
        <v>6</v>
      </c>
      <c r="P105">
        <v>1</v>
      </c>
      <c r="Q105">
        <v>7</v>
      </c>
      <c r="R105">
        <v>4</v>
      </c>
      <c r="S105">
        <v>5</v>
      </c>
      <c r="T105">
        <v>1</v>
      </c>
      <c r="U105">
        <v>7</v>
      </c>
      <c r="V105">
        <v>1</v>
      </c>
      <c r="W105">
        <v>5</v>
      </c>
      <c r="X105">
        <v>1</v>
      </c>
      <c r="Y105">
        <v>2018</v>
      </c>
      <c r="Z105">
        <v>2</v>
      </c>
      <c r="AA105">
        <v>13</v>
      </c>
      <c r="AD105" t="s">
        <v>198</v>
      </c>
      <c r="AE105">
        <v>2</v>
      </c>
      <c r="AF105">
        <v>1</v>
      </c>
      <c r="AG105">
        <v>2</v>
      </c>
      <c r="AH105">
        <v>2</v>
      </c>
      <c r="AJ105">
        <v>1</v>
      </c>
      <c r="AO105">
        <v>5</v>
      </c>
      <c r="AP105">
        <v>1</v>
      </c>
      <c r="AU105">
        <v>1</v>
      </c>
      <c r="AV105">
        <v>1</v>
      </c>
      <c r="BA105">
        <v>1</v>
      </c>
      <c r="BE105" t="s">
        <v>66</v>
      </c>
    </row>
    <row r="106" spans="1:57" hidden="1" x14ac:dyDescent="0.2">
      <c r="A106">
        <v>105</v>
      </c>
      <c r="B106" s="2">
        <v>44095.430659722224</v>
      </c>
      <c r="C106" t="s">
        <v>199</v>
      </c>
      <c r="D106">
        <v>74</v>
      </c>
      <c r="E106">
        <v>19</v>
      </c>
      <c r="F106">
        <v>1</v>
      </c>
      <c r="G106">
        <v>1</v>
      </c>
      <c r="H106">
        <v>1</v>
      </c>
      <c r="I106">
        <v>0</v>
      </c>
      <c r="J106">
        <v>4</v>
      </c>
      <c r="L106">
        <v>1</v>
      </c>
      <c r="M106">
        <v>30</v>
      </c>
      <c r="N106">
        <v>2</v>
      </c>
      <c r="O106">
        <v>7</v>
      </c>
      <c r="P106">
        <v>1</v>
      </c>
      <c r="Q106">
        <v>7</v>
      </c>
      <c r="R106">
        <v>2</v>
      </c>
      <c r="S106">
        <v>7</v>
      </c>
      <c r="T106">
        <v>4</v>
      </c>
      <c r="U106">
        <v>7</v>
      </c>
      <c r="V106">
        <v>1</v>
      </c>
      <c r="W106">
        <v>6</v>
      </c>
      <c r="X106">
        <v>4</v>
      </c>
      <c r="Y106">
        <v>1990</v>
      </c>
      <c r="Z106">
        <v>2</v>
      </c>
      <c r="AA106">
        <v>12</v>
      </c>
      <c r="AC106" t="s">
        <v>200</v>
      </c>
      <c r="AE106">
        <v>2</v>
      </c>
      <c r="AF106">
        <v>2</v>
      </c>
      <c r="AG106">
        <v>2</v>
      </c>
      <c r="AH106">
        <v>2</v>
      </c>
      <c r="AN106">
        <v>1</v>
      </c>
      <c r="AO106">
        <v>4</v>
      </c>
      <c r="AP106">
        <v>1</v>
      </c>
      <c r="AT106">
        <v>1</v>
      </c>
      <c r="AY106">
        <v>1</v>
      </c>
      <c r="BD106">
        <v>1</v>
      </c>
      <c r="BE106" t="s">
        <v>58</v>
      </c>
    </row>
    <row r="107" spans="1:57" hidden="1" x14ac:dyDescent="0.2">
      <c r="A107">
        <v>106</v>
      </c>
      <c r="B107" s="2">
        <v>44095.431307870371</v>
      </c>
      <c r="C107" t="s">
        <v>201</v>
      </c>
      <c r="D107">
        <v>40</v>
      </c>
      <c r="E107">
        <v>32</v>
      </c>
      <c r="F107">
        <v>2</v>
      </c>
      <c r="G107">
        <v>1</v>
      </c>
      <c r="H107">
        <v>1</v>
      </c>
      <c r="I107">
        <v>2</v>
      </c>
      <c r="J107">
        <v>1</v>
      </c>
      <c r="L107">
        <v>1</v>
      </c>
      <c r="M107">
        <v>40</v>
      </c>
      <c r="N107">
        <v>1</v>
      </c>
      <c r="O107">
        <v>6</v>
      </c>
      <c r="P107">
        <v>7</v>
      </c>
      <c r="Q107">
        <v>1</v>
      </c>
      <c r="R107">
        <v>6</v>
      </c>
      <c r="S107">
        <v>4</v>
      </c>
      <c r="T107">
        <v>4</v>
      </c>
      <c r="U107">
        <v>5</v>
      </c>
      <c r="V107">
        <v>5</v>
      </c>
      <c r="W107">
        <v>5</v>
      </c>
      <c r="X107">
        <v>3</v>
      </c>
      <c r="Y107">
        <v>2019</v>
      </c>
      <c r="Z107">
        <v>1</v>
      </c>
      <c r="AA107">
        <v>3</v>
      </c>
      <c r="AE107">
        <v>3</v>
      </c>
      <c r="AF107">
        <v>1</v>
      </c>
      <c r="AG107">
        <v>3</v>
      </c>
      <c r="AH107">
        <v>2</v>
      </c>
      <c r="AL107">
        <v>1</v>
      </c>
      <c r="AO107">
        <v>2</v>
      </c>
      <c r="AR107">
        <v>1</v>
      </c>
      <c r="BB107">
        <v>1</v>
      </c>
      <c r="BE107" t="s">
        <v>58</v>
      </c>
    </row>
    <row r="108" spans="1:57" hidden="1" x14ac:dyDescent="0.2">
      <c r="A108">
        <v>107</v>
      </c>
      <c r="B108" s="2">
        <v>44095.43141203704</v>
      </c>
      <c r="C108" t="s">
        <v>202</v>
      </c>
      <c r="D108">
        <v>37</v>
      </c>
      <c r="E108">
        <v>9</v>
      </c>
      <c r="F108">
        <v>1</v>
      </c>
      <c r="G108">
        <v>1</v>
      </c>
      <c r="H108">
        <v>2</v>
      </c>
      <c r="I108">
        <v>1</v>
      </c>
      <c r="J108">
        <v>1</v>
      </c>
      <c r="L108">
        <v>1</v>
      </c>
      <c r="M108">
        <v>4</v>
      </c>
      <c r="N108">
        <v>2</v>
      </c>
      <c r="O108">
        <v>6</v>
      </c>
      <c r="P108">
        <v>3</v>
      </c>
      <c r="Q108">
        <v>5</v>
      </c>
      <c r="R108">
        <v>4</v>
      </c>
      <c r="S108">
        <v>6</v>
      </c>
      <c r="T108">
        <v>2</v>
      </c>
      <c r="U108">
        <v>6</v>
      </c>
      <c r="V108">
        <v>2</v>
      </c>
      <c r="W108">
        <v>6</v>
      </c>
      <c r="X108">
        <v>3</v>
      </c>
      <c r="Y108">
        <v>2019</v>
      </c>
      <c r="Z108">
        <v>2</v>
      </c>
      <c r="AA108">
        <v>1</v>
      </c>
      <c r="AE108">
        <v>3</v>
      </c>
      <c r="AF108">
        <v>3</v>
      </c>
      <c r="AG108">
        <v>1</v>
      </c>
      <c r="AH108">
        <v>2</v>
      </c>
      <c r="AI108">
        <v>1</v>
      </c>
      <c r="AJ108">
        <v>1</v>
      </c>
      <c r="AM108">
        <v>1</v>
      </c>
      <c r="AO108">
        <v>5</v>
      </c>
      <c r="AT108">
        <v>1</v>
      </c>
      <c r="AU108">
        <v>1</v>
      </c>
      <c r="AX108">
        <v>1</v>
      </c>
      <c r="AZ108">
        <v>1</v>
      </c>
      <c r="BE108" t="s">
        <v>61</v>
      </c>
    </row>
    <row r="109" spans="1:57" hidden="1" x14ac:dyDescent="0.2">
      <c r="A109">
        <v>108</v>
      </c>
      <c r="B109" s="2">
        <v>44095.431423611109</v>
      </c>
      <c r="C109" t="s">
        <v>203</v>
      </c>
      <c r="D109">
        <v>41</v>
      </c>
      <c r="E109">
        <v>1</v>
      </c>
      <c r="F109">
        <v>2</v>
      </c>
      <c r="G109">
        <v>1</v>
      </c>
      <c r="H109">
        <v>2</v>
      </c>
      <c r="I109">
        <v>1</v>
      </c>
      <c r="J109">
        <v>1</v>
      </c>
      <c r="L109">
        <v>1</v>
      </c>
      <c r="M109">
        <v>1</v>
      </c>
      <c r="N109">
        <v>1</v>
      </c>
      <c r="O109">
        <v>5</v>
      </c>
      <c r="P109">
        <v>4</v>
      </c>
      <c r="Q109">
        <v>3</v>
      </c>
      <c r="R109">
        <v>5</v>
      </c>
      <c r="S109">
        <v>5</v>
      </c>
      <c r="T109">
        <v>4</v>
      </c>
      <c r="U109">
        <v>4</v>
      </c>
      <c r="V109">
        <v>4</v>
      </c>
      <c r="W109">
        <v>4</v>
      </c>
      <c r="X109">
        <v>4</v>
      </c>
      <c r="Y109">
        <v>1979</v>
      </c>
      <c r="Z109">
        <v>2</v>
      </c>
      <c r="AA109">
        <v>5</v>
      </c>
      <c r="AE109">
        <v>1</v>
      </c>
      <c r="AF109">
        <v>2</v>
      </c>
      <c r="AG109">
        <v>1</v>
      </c>
      <c r="AH109">
        <v>2</v>
      </c>
      <c r="AK109">
        <v>1</v>
      </c>
      <c r="AO109">
        <v>3</v>
      </c>
      <c r="AR109">
        <v>1</v>
      </c>
      <c r="BB109">
        <v>1</v>
      </c>
      <c r="BE109" t="s">
        <v>61</v>
      </c>
    </row>
    <row r="110" spans="1:57" hidden="1" x14ac:dyDescent="0.2">
      <c r="A110">
        <v>109</v>
      </c>
      <c r="B110" s="2">
        <v>44095.431481481479</v>
      </c>
      <c r="C110" t="s">
        <v>204</v>
      </c>
      <c r="D110">
        <v>82</v>
      </c>
      <c r="E110">
        <v>33</v>
      </c>
      <c r="F110">
        <v>2</v>
      </c>
      <c r="G110">
        <v>1</v>
      </c>
      <c r="H110">
        <v>2</v>
      </c>
      <c r="I110">
        <v>0</v>
      </c>
      <c r="J110">
        <v>4</v>
      </c>
      <c r="L110">
        <v>2</v>
      </c>
      <c r="M110">
        <v>30</v>
      </c>
      <c r="N110">
        <v>2</v>
      </c>
      <c r="O110">
        <v>6</v>
      </c>
      <c r="P110">
        <v>1</v>
      </c>
      <c r="Q110">
        <v>7</v>
      </c>
      <c r="R110">
        <v>1</v>
      </c>
      <c r="S110">
        <v>6</v>
      </c>
      <c r="T110">
        <v>6</v>
      </c>
      <c r="U110">
        <v>7</v>
      </c>
      <c r="V110">
        <v>2</v>
      </c>
      <c r="W110">
        <v>7</v>
      </c>
      <c r="X110">
        <v>2</v>
      </c>
      <c r="Y110">
        <v>2019</v>
      </c>
      <c r="Z110">
        <v>3</v>
      </c>
      <c r="AA110">
        <v>11</v>
      </c>
      <c r="AB110" t="s">
        <v>205</v>
      </c>
      <c r="AE110">
        <v>2</v>
      </c>
      <c r="AF110">
        <v>3</v>
      </c>
      <c r="AG110">
        <v>2</v>
      </c>
      <c r="AH110">
        <v>2</v>
      </c>
      <c r="AJ110">
        <v>1</v>
      </c>
      <c r="AO110">
        <v>4</v>
      </c>
      <c r="AP110">
        <v>1</v>
      </c>
      <c r="AU110">
        <v>1</v>
      </c>
      <c r="AX110">
        <v>1</v>
      </c>
      <c r="BD110">
        <v>1</v>
      </c>
      <c r="BE110" t="s">
        <v>61</v>
      </c>
    </row>
    <row r="111" spans="1:57" hidden="1" x14ac:dyDescent="0.2">
      <c r="A111">
        <v>110</v>
      </c>
      <c r="B111" s="2">
        <v>44095.431516203702</v>
      </c>
      <c r="C111" t="s">
        <v>206</v>
      </c>
      <c r="D111">
        <v>51</v>
      </c>
      <c r="E111">
        <v>3</v>
      </c>
      <c r="F111">
        <v>1</v>
      </c>
      <c r="G111">
        <v>1</v>
      </c>
      <c r="H111">
        <v>4</v>
      </c>
      <c r="I111">
        <v>2</v>
      </c>
      <c r="J111">
        <v>1</v>
      </c>
      <c r="L111">
        <v>2</v>
      </c>
      <c r="M111">
        <v>19</v>
      </c>
      <c r="N111">
        <v>2</v>
      </c>
      <c r="O111">
        <v>6</v>
      </c>
      <c r="P111">
        <v>7</v>
      </c>
      <c r="Q111">
        <v>7</v>
      </c>
      <c r="R111">
        <v>4</v>
      </c>
      <c r="S111">
        <v>7</v>
      </c>
      <c r="T111">
        <v>6</v>
      </c>
      <c r="U111">
        <v>6</v>
      </c>
      <c r="V111">
        <v>1</v>
      </c>
      <c r="W111">
        <v>7</v>
      </c>
      <c r="X111">
        <v>3</v>
      </c>
      <c r="Y111">
        <v>2015</v>
      </c>
      <c r="Z111">
        <v>2</v>
      </c>
      <c r="AA111">
        <v>3</v>
      </c>
      <c r="AE111">
        <v>2</v>
      </c>
      <c r="AF111">
        <v>2</v>
      </c>
      <c r="AG111">
        <v>3</v>
      </c>
      <c r="AH111">
        <v>2</v>
      </c>
      <c r="AJ111">
        <v>1</v>
      </c>
      <c r="AO111">
        <v>4</v>
      </c>
      <c r="AT111">
        <v>1</v>
      </c>
      <c r="AV111">
        <v>1</v>
      </c>
      <c r="AX111">
        <v>1</v>
      </c>
      <c r="BB111">
        <v>1</v>
      </c>
      <c r="BE111" t="s">
        <v>66</v>
      </c>
    </row>
    <row r="112" spans="1:57" hidden="1" x14ac:dyDescent="0.2">
      <c r="A112">
        <v>111</v>
      </c>
      <c r="B112" s="2">
        <v>44095.431747685187</v>
      </c>
      <c r="C112" t="s">
        <v>207</v>
      </c>
      <c r="D112">
        <v>46</v>
      </c>
      <c r="E112">
        <v>33</v>
      </c>
      <c r="F112">
        <v>2</v>
      </c>
      <c r="G112">
        <v>1</v>
      </c>
      <c r="H112">
        <v>2</v>
      </c>
      <c r="I112">
        <v>2</v>
      </c>
      <c r="J112">
        <v>1</v>
      </c>
      <c r="L112">
        <v>1</v>
      </c>
      <c r="M112">
        <v>11</v>
      </c>
      <c r="N112">
        <v>2</v>
      </c>
      <c r="O112">
        <v>4</v>
      </c>
      <c r="P112">
        <v>4</v>
      </c>
      <c r="Q112">
        <v>6</v>
      </c>
      <c r="R112">
        <v>2</v>
      </c>
      <c r="S112">
        <v>5</v>
      </c>
      <c r="T112">
        <v>5</v>
      </c>
      <c r="U112">
        <v>4</v>
      </c>
      <c r="V112">
        <v>3</v>
      </c>
      <c r="W112">
        <v>5</v>
      </c>
      <c r="X112">
        <v>3</v>
      </c>
      <c r="Y112">
        <v>2008</v>
      </c>
      <c r="Z112">
        <v>1</v>
      </c>
      <c r="AA112">
        <v>1</v>
      </c>
      <c r="AE112">
        <v>2</v>
      </c>
      <c r="AF112">
        <v>2</v>
      </c>
      <c r="AG112">
        <v>2</v>
      </c>
      <c r="AH112">
        <v>2</v>
      </c>
      <c r="AI112">
        <v>1</v>
      </c>
      <c r="AL112">
        <v>1</v>
      </c>
      <c r="AM112">
        <v>1</v>
      </c>
      <c r="AO112">
        <v>5</v>
      </c>
      <c r="AR112">
        <v>1</v>
      </c>
      <c r="AX112">
        <v>1</v>
      </c>
      <c r="AY112">
        <v>1</v>
      </c>
      <c r="AZ112">
        <v>1</v>
      </c>
      <c r="BE112" t="s">
        <v>61</v>
      </c>
    </row>
    <row r="113" spans="1:57" hidden="1" x14ac:dyDescent="0.2">
      <c r="A113">
        <v>112</v>
      </c>
      <c r="B113" s="2">
        <v>44095.431817129633</v>
      </c>
      <c r="C113" t="s">
        <v>208</v>
      </c>
      <c r="D113">
        <v>66</v>
      </c>
      <c r="E113">
        <v>32</v>
      </c>
      <c r="F113">
        <v>1</v>
      </c>
      <c r="G113">
        <v>1</v>
      </c>
      <c r="H113">
        <v>1</v>
      </c>
      <c r="I113">
        <v>0</v>
      </c>
      <c r="J113">
        <v>4</v>
      </c>
      <c r="L113">
        <v>2</v>
      </c>
      <c r="M113">
        <v>3</v>
      </c>
      <c r="N113">
        <v>2</v>
      </c>
      <c r="O113">
        <v>2</v>
      </c>
      <c r="P113">
        <v>2</v>
      </c>
      <c r="Q113">
        <v>6</v>
      </c>
      <c r="R113">
        <v>5</v>
      </c>
      <c r="S113">
        <v>5</v>
      </c>
      <c r="T113">
        <v>6</v>
      </c>
      <c r="U113">
        <v>6</v>
      </c>
      <c r="V113">
        <v>2</v>
      </c>
      <c r="W113">
        <v>6</v>
      </c>
      <c r="X113">
        <v>5</v>
      </c>
      <c r="Y113">
        <v>2017</v>
      </c>
      <c r="Z113">
        <v>2</v>
      </c>
      <c r="AA113">
        <v>12</v>
      </c>
      <c r="AC113" t="s">
        <v>209</v>
      </c>
      <c r="AE113">
        <v>2</v>
      </c>
      <c r="AF113">
        <v>2</v>
      </c>
      <c r="AG113">
        <v>2</v>
      </c>
      <c r="AH113">
        <v>2</v>
      </c>
      <c r="AI113">
        <v>1</v>
      </c>
      <c r="AO113">
        <v>4</v>
      </c>
      <c r="AP113">
        <v>1</v>
      </c>
      <c r="AX113">
        <v>1</v>
      </c>
      <c r="BC113">
        <v>1</v>
      </c>
      <c r="BE113" t="s">
        <v>58</v>
      </c>
    </row>
    <row r="114" spans="1:57" hidden="1" x14ac:dyDescent="0.2">
      <c r="A114">
        <v>113</v>
      </c>
      <c r="B114" s="2">
        <v>44095.431828703702</v>
      </c>
      <c r="C114" t="s">
        <v>210</v>
      </c>
      <c r="D114">
        <v>25</v>
      </c>
      <c r="E114">
        <v>30</v>
      </c>
      <c r="F114">
        <v>1</v>
      </c>
      <c r="G114">
        <v>1</v>
      </c>
      <c r="H114">
        <v>2</v>
      </c>
      <c r="I114">
        <v>2</v>
      </c>
      <c r="J114">
        <v>1</v>
      </c>
      <c r="L114">
        <v>1</v>
      </c>
      <c r="M114">
        <v>2</v>
      </c>
      <c r="N114">
        <v>2</v>
      </c>
      <c r="O114">
        <v>5</v>
      </c>
      <c r="P114">
        <v>3</v>
      </c>
      <c r="Q114">
        <v>2</v>
      </c>
      <c r="R114">
        <v>6</v>
      </c>
      <c r="S114">
        <v>3</v>
      </c>
      <c r="T114">
        <v>4</v>
      </c>
      <c r="U114">
        <v>4</v>
      </c>
      <c r="V114">
        <v>3</v>
      </c>
      <c r="W114">
        <v>3</v>
      </c>
      <c r="X114">
        <v>4</v>
      </c>
      <c r="Y114">
        <v>2018</v>
      </c>
      <c r="Z114">
        <v>1</v>
      </c>
      <c r="AA114">
        <v>1</v>
      </c>
      <c r="AE114">
        <v>2</v>
      </c>
      <c r="AF114">
        <v>2</v>
      </c>
      <c r="AG114">
        <v>2</v>
      </c>
      <c r="AH114">
        <v>2</v>
      </c>
      <c r="AI114">
        <v>1</v>
      </c>
      <c r="AO114">
        <v>1</v>
      </c>
      <c r="AP114">
        <v>1</v>
      </c>
      <c r="AQ114">
        <v>1</v>
      </c>
      <c r="BA114">
        <v>1</v>
      </c>
      <c r="BE114" t="s">
        <v>58</v>
      </c>
    </row>
    <row r="115" spans="1:57" hidden="1" x14ac:dyDescent="0.2">
      <c r="A115">
        <v>114</v>
      </c>
      <c r="B115" s="2">
        <v>44095.431990740741</v>
      </c>
      <c r="C115" t="s">
        <v>211</v>
      </c>
      <c r="D115">
        <v>40</v>
      </c>
      <c r="E115">
        <v>28</v>
      </c>
      <c r="F115">
        <v>1</v>
      </c>
      <c r="G115">
        <v>1</v>
      </c>
      <c r="H115">
        <v>2</v>
      </c>
      <c r="I115">
        <v>1</v>
      </c>
      <c r="J115">
        <v>1</v>
      </c>
      <c r="L115">
        <v>2</v>
      </c>
      <c r="M115">
        <v>1</v>
      </c>
      <c r="N115">
        <v>2</v>
      </c>
      <c r="O115">
        <v>5</v>
      </c>
      <c r="P115">
        <v>3</v>
      </c>
      <c r="Q115">
        <v>5</v>
      </c>
      <c r="R115">
        <v>3</v>
      </c>
      <c r="S115">
        <v>5</v>
      </c>
      <c r="T115">
        <v>5</v>
      </c>
      <c r="U115">
        <v>5</v>
      </c>
      <c r="V115">
        <v>3</v>
      </c>
      <c r="W115">
        <v>5</v>
      </c>
      <c r="X115">
        <v>6</v>
      </c>
      <c r="Y115">
        <v>2019</v>
      </c>
      <c r="Z115">
        <v>2</v>
      </c>
      <c r="AA115">
        <v>5</v>
      </c>
      <c r="AE115">
        <v>3</v>
      </c>
      <c r="AF115">
        <v>3</v>
      </c>
      <c r="AG115">
        <v>2</v>
      </c>
      <c r="AH115">
        <v>2</v>
      </c>
      <c r="AM115">
        <v>1</v>
      </c>
      <c r="AO115">
        <v>2</v>
      </c>
      <c r="AT115">
        <v>1</v>
      </c>
      <c r="BA115">
        <v>1</v>
      </c>
      <c r="BE115" t="s">
        <v>66</v>
      </c>
    </row>
    <row r="116" spans="1:57" hidden="1" x14ac:dyDescent="0.2">
      <c r="A116">
        <v>115</v>
      </c>
      <c r="B116" s="2">
        <v>44095.432106481479</v>
      </c>
      <c r="C116" t="s">
        <v>212</v>
      </c>
      <c r="D116">
        <v>48</v>
      </c>
      <c r="E116">
        <v>36</v>
      </c>
      <c r="F116">
        <v>1</v>
      </c>
      <c r="G116">
        <v>1</v>
      </c>
      <c r="H116">
        <v>2</v>
      </c>
      <c r="I116">
        <v>0</v>
      </c>
      <c r="J116">
        <v>1</v>
      </c>
      <c r="L116">
        <v>2</v>
      </c>
      <c r="M116">
        <v>20</v>
      </c>
      <c r="N116">
        <v>1</v>
      </c>
      <c r="O116">
        <v>4</v>
      </c>
      <c r="P116">
        <v>5</v>
      </c>
      <c r="Q116">
        <v>7</v>
      </c>
      <c r="R116">
        <v>3</v>
      </c>
      <c r="S116">
        <v>4</v>
      </c>
      <c r="T116">
        <v>6</v>
      </c>
      <c r="U116">
        <v>5</v>
      </c>
      <c r="V116">
        <v>4</v>
      </c>
      <c r="W116">
        <v>6</v>
      </c>
      <c r="X116">
        <v>5</v>
      </c>
      <c r="Y116">
        <v>2010</v>
      </c>
      <c r="Z116">
        <v>4</v>
      </c>
      <c r="AA116">
        <v>10</v>
      </c>
      <c r="AE116">
        <v>2</v>
      </c>
      <c r="AF116">
        <v>2</v>
      </c>
      <c r="AG116">
        <v>2</v>
      </c>
      <c r="AH116">
        <v>2</v>
      </c>
      <c r="AJ116">
        <v>1</v>
      </c>
      <c r="AM116">
        <v>1</v>
      </c>
      <c r="AO116">
        <v>2</v>
      </c>
      <c r="AP116">
        <v>1</v>
      </c>
      <c r="AT116">
        <v>1</v>
      </c>
      <c r="AW116">
        <v>1</v>
      </c>
      <c r="BA116">
        <v>1</v>
      </c>
      <c r="BE116" t="s">
        <v>61</v>
      </c>
    </row>
    <row r="117" spans="1:57" hidden="1" x14ac:dyDescent="0.2">
      <c r="A117">
        <v>116</v>
      </c>
      <c r="B117" s="2">
        <v>44095.432222222225</v>
      </c>
      <c r="C117" t="s">
        <v>213</v>
      </c>
      <c r="D117">
        <v>36</v>
      </c>
      <c r="E117">
        <v>38</v>
      </c>
      <c r="F117">
        <v>1</v>
      </c>
      <c r="G117">
        <v>1</v>
      </c>
      <c r="H117">
        <v>2</v>
      </c>
      <c r="I117">
        <v>2</v>
      </c>
      <c r="J117">
        <v>6</v>
      </c>
      <c r="L117">
        <v>2</v>
      </c>
      <c r="M117">
        <v>4</v>
      </c>
      <c r="N117">
        <v>1</v>
      </c>
      <c r="O117">
        <v>6</v>
      </c>
      <c r="P117">
        <v>1</v>
      </c>
      <c r="Q117">
        <v>7</v>
      </c>
      <c r="R117">
        <v>5</v>
      </c>
      <c r="S117">
        <v>7</v>
      </c>
      <c r="T117">
        <v>7</v>
      </c>
      <c r="U117">
        <v>5</v>
      </c>
      <c r="V117">
        <v>1</v>
      </c>
      <c r="W117">
        <v>7</v>
      </c>
      <c r="X117">
        <v>3</v>
      </c>
      <c r="Y117">
        <v>2020</v>
      </c>
      <c r="Z117">
        <v>1</v>
      </c>
      <c r="AA117">
        <v>3</v>
      </c>
      <c r="AE117">
        <v>1</v>
      </c>
      <c r="AF117">
        <v>3</v>
      </c>
      <c r="AG117">
        <v>2</v>
      </c>
      <c r="AH117">
        <v>2</v>
      </c>
      <c r="AJ117">
        <v>1</v>
      </c>
      <c r="AM117">
        <v>1</v>
      </c>
      <c r="AO117">
        <v>4</v>
      </c>
      <c r="AP117">
        <v>1</v>
      </c>
      <c r="AT117">
        <v>1</v>
      </c>
      <c r="AU117">
        <v>1</v>
      </c>
      <c r="AZ117">
        <v>1</v>
      </c>
      <c r="BE117" t="s">
        <v>58</v>
      </c>
    </row>
    <row r="118" spans="1:57" hidden="1" x14ac:dyDescent="0.2">
      <c r="A118">
        <v>117</v>
      </c>
      <c r="B118" s="2">
        <v>44095.432291666664</v>
      </c>
      <c r="C118" t="s">
        <v>214</v>
      </c>
      <c r="D118">
        <v>57</v>
      </c>
      <c r="E118">
        <v>4</v>
      </c>
      <c r="F118">
        <v>1</v>
      </c>
      <c r="G118">
        <v>1</v>
      </c>
      <c r="H118">
        <v>1</v>
      </c>
      <c r="I118">
        <v>0</v>
      </c>
      <c r="J118">
        <v>3</v>
      </c>
      <c r="L118">
        <v>2</v>
      </c>
      <c r="M118">
        <v>23</v>
      </c>
      <c r="N118">
        <v>2</v>
      </c>
      <c r="O118">
        <v>7</v>
      </c>
      <c r="P118">
        <v>1</v>
      </c>
      <c r="Q118">
        <v>7</v>
      </c>
      <c r="R118">
        <v>7</v>
      </c>
      <c r="S118">
        <v>7</v>
      </c>
      <c r="T118">
        <v>1</v>
      </c>
      <c r="U118">
        <v>7</v>
      </c>
      <c r="V118">
        <v>5</v>
      </c>
      <c r="W118">
        <v>7</v>
      </c>
      <c r="X118">
        <v>1</v>
      </c>
      <c r="Y118">
        <v>2020</v>
      </c>
      <c r="Z118">
        <v>4</v>
      </c>
      <c r="AA118">
        <v>12</v>
      </c>
      <c r="AC118" t="s">
        <v>215</v>
      </c>
      <c r="AE118">
        <v>2</v>
      </c>
      <c r="AF118">
        <v>2</v>
      </c>
      <c r="AG118">
        <v>2</v>
      </c>
      <c r="AH118">
        <v>2</v>
      </c>
      <c r="AN118">
        <v>1</v>
      </c>
      <c r="AO118">
        <v>3</v>
      </c>
      <c r="AP118">
        <v>1</v>
      </c>
      <c r="AX118">
        <v>1</v>
      </c>
      <c r="AY118">
        <v>1</v>
      </c>
      <c r="BD118">
        <v>1</v>
      </c>
      <c r="BE118" t="s">
        <v>61</v>
      </c>
    </row>
    <row r="119" spans="1:57" hidden="1" x14ac:dyDescent="0.2">
      <c r="A119">
        <v>118</v>
      </c>
      <c r="B119" s="2">
        <v>44095.432291666664</v>
      </c>
      <c r="C119" t="s">
        <v>216</v>
      </c>
      <c r="D119">
        <v>22</v>
      </c>
      <c r="E119">
        <v>30</v>
      </c>
      <c r="F119">
        <v>1</v>
      </c>
      <c r="G119">
        <v>1</v>
      </c>
      <c r="H119">
        <v>4</v>
      </c>
      <c r="I119">
        <v>0</v>
      </c>
      <c r="J119">
        <v>2</v>
      </c>
      <c r="L119">
        <v>1</v>
      </c>
      <c r="M119">
        <v>5</v>
      </c>
      <c r="N119">
        <v>2</v>
      </c>
      <c r="O119">
        <v>7</v>
      </c>
      <c r="P119">
        <v>7</v>
      </c>
      <c r="Q119">
        <v>7</v>
      </c>
      <c r="R119">
        <v>7</v>
      </c>
      <c r="S119">
        <v>7</v>
      </c>
      <c r="T119">
        <v>5</v>
      </c>
      <c r="U119">
        <v>6</v>
      </c>
      <c r="V119">
        <v>5</v>
      </c>
      <c r="W119">
        <v>7</v>
      </c>
      <c r="X119">
        <v>7</v>
      </c>
      <c r="Y119">
        <v>2015</v>
      </c>
      <c r="Z119">
        <v>1</v>
      </c>
      <c r="AA119">
        <v>3</v>
      </c>
      <c r="AE119">
        <v>2</v>
      </c>
      <c r="AF119">
        <v>2</v>
      </c>
      <c r="AG119">
        <v>2</v>
      </c>
      <c r="AH119">
        <v>2</v>
      </c>
      <c r="AM119">
        <v>1</v>
      </c>
      <c r="AO119">
        <v>5</v>
      </c>
      <c r="AP119">
        <v>1</v>
      </c>
      <c r="AW119">
        <v>1</v>
      </c>
      <c r="AY119">
        <v>1</v>
      </c>
      <c r="BA119">
        <v>1</v>
      </c>
      <c r="BE119" t="s">
        <v>58</v>
      </c>
    </row>
    <row r="120" spans="1:57" hidden="1" x14ac:dyDescent="0.2">
      <c r="A120">
        <v>119</v>
      </c>
      <c r="B120" s="2">
        <v>44095.432326388887</v>
      </c>
      <c r="C120" t="s">
        <v>217</v>
      </c>
      <c r="D120">
        <v>41</v>
      </c>
      <c r="E120">
        <v>13</v>
      </c>
      <c r="F120">
        <v>1</v>
      </c>
      <c r="G120">
        <v>1</v>
      </c>
      <c r="H120">
        <v>2</v>
      </c>
      <c r="I120">
        <v>0</v>
      </c>
      <c r="J120">
        <v>1</v>
      </c>
      <c r="L120">
        <v>1</v>
      </c>
      <c r="M120">
        <v>5</v>
      </c>
      <c r="N120">
        <v>1</v>
      </c>
      <c r="O120">
        <v>4</v>
      </c>
      <c r="P120">
        <v>4</v>
      </c>
      <c r="Q120">
        <v>6</v>
      </c>
      <c r="R120">
        <v>4</v>
      </c>
      <c r="S120">
        <v>4</v>
      </c>
      <c r="T120">
        <v>5</v>
      </c>
      <c r="U120">
        <v>6</v>
      </c>
      <c r="V120">
        <v>3</v>
      </c>
      <c r="W120">
        <v>4</v>
      </c>
      <c r="X120">
        <v>4</v>
      </c>
      <c r="Y120">
        <v>2015</v>
      </c>
      <c r="Z120">
        <v>1</v>
      </c>
      <c r="AA120">
        <v>13</v>
      </c>
      <c r="AD120" t="s">
        <v>218</v>
      </c>
      <c r="AE120">
        <v>2</v>
      </c>
      <c r="AF120">
        <v>1</v>
      </c>
      <c r="AG120">
        <v>2</v>
      </c>
      <c r="AH120">
        <v>2</v>
      </c>
      <c r="AJ120">
        <v>1</v>
      </c>
      <c r="AO120">
        <v>6</v>
      </c>
      <c r="AP120">
        <v>1</v>
      </c>
      <c r="AT120">
        <v>1</v>
      </c>
      <c r="AX120">
        <v>1</v>
      </c>
      <c r="BC120">
        <v>1</v>
      </c>
      <c r="BE120" t="s">
        <v>63</v>
      </c>
    </row>
    <row r="121" spans="1:57" hidden="1" x14ac:dyDescent="0.2">
      <c r="A121">
        <v>120</v>
      </c>
      <c r="B121" s="2">
        <v>44095.432442129626</v>
      </c>
      <c r="C121" t="s">
        <v>219</v>
      </c>
      <c r="D121">
        <v>20</v>
      </c>
      <c r="E121">
        <v>23</v>
      </c>
      <c r="F121">
        <v>1</v>
      </c>
      <c r="G121">
        <v>1</v>
      </c>
      <c r="H121">
        <v>1</v>
      </c>
      <c r="I121">
        <v>0</v>
      </c>
      <c r="J121">
        <v>1</v>
      </c>
      <c r="L121">
        <v>2</v>
      </c>
      <c r="M121">
        <v>1</v>
      </c>
      <c r="N121">
        <v>2</v>
      </c>
      <c r="O121">
        <v>4</v>
      </c>
      <c r="P121">
        <v>2</v>
      </c>
      <c r="Q121">
        <v>5</v>
      </c>
      <c r="R121">
        <v>2</v>
      </c>
      <c r="S121">
        <v>4</v>
      </c>
      <c r="T121">
        <v>3</v>
      </c>
      <c r="U121">
        <v>4</v>
      </c>
      <c r="V121">
        <v>3</v>
      </c>
      <c r="W121">
        <v>2</v>
      </c>
      <c r="X121">
        <v>4</v>
      </c>
      <c r="Y121">
        <v>2019</v>
      </c>
      <c r="Z121">
        <v>1</v>
      </c>
      <c r="AA121">
        <v>10</v>
      </c>
      <c r="AE121">
        <v>2</v>
      </c>
      <c r="AF121">
        <v>2</v>
      </c>
      <c r="AG121">
        <v>2</v>
      </c>
      <c r="AH121">
        <v>2</v>
      </c>
      <c r="AI121">
        <v>1</v>
      </c>
      <c r="AM121">
        <v>1</v>
      </c>
      <c r="AO121">
        <v>3</v>
      </c>
      <c r="AR121">
        <v>1</v>
      </c>
      <c r="AU121">
        <v>1</v>
      </c>
      <c r="AV121">
        <v>1</v>
      </c>
      <c r="BB121">
        <v>1</v>
      </c>
      <c r="BE121" t="s">
        <v>63</v>
      </c>
    </row>
    <row r="122" spans="1:57" hidden="1" x14ac:dyDescent="0.2">
      <c r="A122">
        <v>121</v>
      </c>
      <c r="B122" s="2">
        <v>44095.432696759257</v>
      </c>
      <c r="C122" t="s">
        <v>220</v>
      </c>
      <c r="D122">
        <v>35</v>
      </c>
      <c r="E122">
        <v>43</v>
      </c>
      <c r="F122">
        <v>1</v>
      </c>
      <c r="G122">
        <v>1</v>
      </c>
      <c r="H122">
        <v>4</v>
      </c>
      <c r="I122">
        <v>2</v>
      </c>
      <c r="J122">
        <v>1</v>
      </c>
      <c r="L122">
        <v>1</v>
      </c>
      <c r="M122">
        <v>2</v>
      </c>
      <c r="N122">
        <v>1</v>
      </c>
      <c r="O122">
        <v>4</v>
      </c>
      <c r="P122">
        <v>5</v>
      </c>
      <c r="Q122">
        <v>6</v>
      </c>
      <c r="R122">
        <v>6</v>
      </c>
      <c r="S122">
        <v>5</v>
      </c>
      <c r="T122">
        <v>6</v>
      </c>
      <c r="U122">
        <v>4</v>
      </c>
      <c r="V122">
        <v>5</v>
      </c>
      <c r="W122">
        <v>6</v>
      </c>
      <c r="X122">
        <v>5</v>
      </c>
      <c r="Y122">
        <v>2018</v>
      </c>
      <c r="Z122">
        <v>1</v>
      </c>
      <c r="AA122">
        <v>1</v>
      </c>
      <c r="AE122">
        <v>1</v>
      </c>
      <c r="AF122">
        <v>1</v>
      </c>
      <c r="AG122">
        <v>1</v>
      </c>
      <c r="AH122">
        <v>1</v>
      </c>
      <c r="AI122">
        <v>1</v>
      </c>
      <c r="AK122">
        <v>1</v>
      </c>
      <c r="AO122">
        <v>3</v>
      </c>
      <c r="AR122">
        <v>1</v>
      </c>
      <c r="AT122">
        <v>1</v>
      </c>
      <c r="AU122">
        <v>1</v>
      </c>
      <c r="BA122">
        <v>1</v>
      </c>
      <c r="BB122">
        <v>1</v>
      </c>
      <c r="BE122" t="s">
        <v>61</v>
      </c>
    </row>
    <row r="123" spans="1:57" hidden="1" x14ac:dyDescent="0.2">
      <c r="A123">
        <v>122</v>
      </c>
      <c r="B123" s="2">
        <v>44095.432881944442</v>
      </c>
      <c r="C123" t="s">
        <v>221</v>
      </c>
      <c r="D123">
        <v>47</v>
      </c>
      <c r="E123">
        <v>22</v>
      </c>
      <c r="F123">
        <v>1</v>
      </c>
      <c r="G123">
        <v>1</v>
      </c>
      <c r="H123">
        <v>2</v>
      </c>
      <c r="I123">
        <v>0</v>
      </c>
      <c r="J123">
        <v>5</v>
      </c>
      <c r="K123" t="s">
        <v>222</v>
      </c>
      <c r="L123">
        <v>1</v>
      </c>
      <c r="M123">
        <v>14</v>
      </c>
      <c r="N123">
        <v>2</v>
      </c>
      <c r="O123">
        <v>4</v>
      </c>
      <c r="P123">
        <v>6</v>
      </c>
      <c r="Q123">
        <v>4</v>
      </c>
      <c r="R123">
        <v>6</v>
      </c>
      <c r="S123">
        <v>3</v>
      </c>
      <c r="T123">
        <v>4</v>
      </c>
      <c r="U123">
        <v>6</v>
      </c>
      <c r="V123">
        <v>5</v>
      </c>
      <c r="W123">
        <v>2</v>
      </c>
      <c r="X123">
        <v>5</v>
      </c>
      <c r="Y123">
        <v>2010</v>
      </c>
      <c r="Z123">
        <v>1</v>
      </c>
      <c r="AA123">
        <v>13</v>
      </c>
      <c r="AD123" t="s">
        <v>223</v>
      </c>
      <c r="AE123">
        <v>2</v>
      </c>
      <c r="AF123">
        <v>2</v>
      </c>
      <c r="AG123">
        <v>2</v>
      </c>
      <c r="AH123">
        <v>2</v>
      </c>
      <c r="AN123">
        <v>1</v>
      </c>
      <c r="AO123">
        <v>3</v>
      </c>
      <c r="AP123">
        <v>1</v>
      </c>
      <c r="AV123">
        <v>1</v>
      </c>
      <c r="AX123">
        <v>1</v>
      </c>
      <c r="BD123">
        <v>1</v>
      </c>
      <c r="BE123" t="s">
        <v>63</v>
      </c>
    </row>
    <row r="124" spans="1:57" hidden="1" x14ac:dyDescent="0.2">
      <c r="A124">
        <v>123</v>
      </c>
      <c r="B124" s="2">
        <v>44095.432916666665</v>
      </c>
      <c r="C124" t="s">
        <v>224</v>
      </c>
      <c r="D124">
        <v>45</v>
      </c>
      <c r="E124">
        <v>22</v>
      </c>
      <c r="F124">
        <v>1</v>
      </c>
      <c r="G124">
        <v>1</v>
      </c>
      <c r="H124">
        <v>3</v>
      </c>
      <c r="I124">
        <v>2</v>
      </c>
      <c r="J124">
        <v>1</v>
      </c>
      <c r="L124">
        <v>2</v>
      </c>
      <c r="M124">
        <v>11</v>
      </c>
      <c r="N124">
        <v>1</v>
      </c>
      <c r="O124">
        <v>3</v>
      </c>
      <c r="P124">
        <v>3</v>
      </c>
      <c r="Q124">
        <v>7</v>
      </c>
      <c r="R124">
        <v>3</v>
      </c>
      <c r="S124">
        <v>6</v>
      </c>
      <c r="T124">
        <v>5</v>
      </c>
      <c r="U124">
        <v>6</v>
      </c>
      <c r="V124">
        <v>2</v>
      </c>
      <c r="W124">
        <v>7</v>
      </c>
      <c r="X124">
        <v>2</v>
      </c>
      <c r="Y124">
        <v>2019</v>
      </c>
      <c r="Z124">
        <v>2</v>
      </c>
      <c r="AA124">
        <v>1</v>
      </c>
      <c r="AE124">
        <v>1</v>
      </c>
      <c r="AF124">
        <v>1</v>
      </c>
      <c r="AG124">
        <v>1</v>
      </c>
      <c r="AH124">
        <v>1</v>
      </c>
      <c r="AI124">
        <v>1</v>
      </c>
      <c r="AJ124">
        <v>1</v>
      </c>
      <c r="AK124">
        <v>1</v>
      </c>
      <c r="AO124">
        <v>2</v>
      </c>
      <c r="AQ124">
        <v>1</v>
      </c>
      <c r="AR124">
        <v>1</v>
      </c>
      <c r="AW124">
        <v>1</v>
      </c>
      <c r="BA124">
        <v>1</v>
      </c>
      <c r="BB124">
        <v>1</v>
      </c>
      <c r="BC124">
        <v>1</v>
      </c>
      <c r="BE124" t="s">
        <v>63</v>
      </c>
    </row>
    <row r="125" spans="1:57" hidden="1" x14ac:dyDescent="0.2">
      <c r="A125">
        <v>124</v>
      </c>
      <c r="B125" s="2">
        <v>44095.432928240742</v>
      </c>
      <c r="C125" t="s">
        <v>225</v>
      </c>
      <c r="D125">
        <v>35</v>
      </c>
      <c r="E125">
        <v>16</v>
      </c>
      <c r="F125">
        <v>2</v>
      </c>
      <c r="G125">
        <v>1</v>
      </c>
      <c r="H125">
        <v>2</v>
      </c>
      <c r="I125">
        <v>1</v>
      </c>
      <c r="J125">
        <v>1</v>
      </c>
      <c r="L125">
        <v>1</v>
      </c>
      <c r="M125">
        <v>13</v>
      </c>
      <c r="N125">
        <v>1</v>
      </c>
      <c r="O125">
        <v>4</v>
      </c>
      <c r="P125">
        <v>3</v>
      </c>
      <c r="Q125">
        <v>7</v>
      </c>
      <c r="R125">
        <v>3</v>
      </c>
      <c r="S125">
        <v>4</v>
      </c>
      <c r="T125">
        <v>5</v>
      </c>
      <c r="U125">
        <v>4</v>
      </c>
      <c r="V125">
        <v>1</v>
      </c>
      <c r="W125">
        <v>6</v>
      </c>
      <c r="X125">
        <v>4</v>
      </c>
      <c r="Y125">
        <v>2012</v>
      </c>
      <c r="Z125">
        <v>1</v>
      </c>
      <c r="AA125">
        <v>13</v>
      </c>
      <c r="AD125" t="s">
        <v>226</v>
      </c>
      <c r="AE125">
        <v>3</v>
      </c>
      <c r="AF125">
        <v>3</v>
      </c>
      <c r="AG125">
        <v>3</v>
      </c>
      <c r="AH125">
        <v>3</v>
      </c>
      <c r="AN125">
        <v>1</v>
      </c>
      <c r="AO125">
        <v>5</v>
      </c>
      <c r="AP125">
        <v>1</v>
      </c>
      <c r="AV125">
        <v>1</v>
      </c>
      <c r="AY125">
        <v>1</v>
      </c>
      <c r="BD125">
        <v>1</v>
      </c>
      <c r="BE125" t="s">
        <v>63</v>
      </c>
    </row>
    <row r="126" spans="1:57" hidden="1" x14ac:dyDescent="0.2">
      <c r="A126">
        <v>125</v>
      </c>
      <c r="B126" s="2">
        <v>44095.433009259257</v>
      </c>
      <c r="C126" t="s">
        <v>227</v>
      </c>
      <c r="D126">
        <v>32</v>
      </c>
      <c r="E126">
        <v>18</v>
      </c>
      <c r="F126">
        <v>1</v>
      </c>
      <c r="G126">
        <v>1</v>
      </c>
      <c r="H126">
        <v>1</v>
      </c>
      <c r="I126">
        <v>3</v>
      </c>
      <c r="J126">
        <v>1</v>
      </c>
      <c r="L126">
        <v>2</v>
      </c>
      <c r="M126">
        <v>0</v>
      </c>
      <c r="N126">
        <v>2</v>
      </c>
      <c r="O126">
        <v>3</v>
      </c>
      <c r="P126">
        <v>2</v>
      </c>
      <c r="Q126">
        <v>6</v>
      </c>
      <c r="R126">
        <v>6</v>
      </c>
      <c r="S126">
        <v>6</v>
      </c>
      <c r="T126">
        <v>5</v>
      </c>
      <c r="U126">
        <v>7</v>
      </c>
      <c r="V126">
        <v>5</v>
      </c>
      <c r="W126">
        <v>6</v>
      </c>
      <c r="X126">
        <v>1</v>
      </c>
      <c r="Y126">
        <v>2020</v>
      </c>
      <c r="Z126">
        <v>2</v>
      </c>
      <c r="AA126">
        <v>12</v>
      </c>
      <c r="AC126" t="s">
        <v>228</v>
      </c>
      <c r="AE126">
        <v>2</v>
      </c>
      <c r="AF126">
        <v>2</v>
      </c>
      <c r="AG126">
        <v>2</v>
      </c>
      <c r="AH126">
        <v>2</v>
      </c>
      <c r="AI126">
        <v>1</v>
      </c>
      <c r="AO126">
        <v>3</v>
      </c>
      <c r="AP126">
        <v>1</v>
      </c>
      <c r="AU126">
        <v>1</v>
      </c>
      <c r="AX126">
        <v>1</v>
      </c>
      <c r="BD126">
        <v>1</v>
      </c>
      <c r="BE126" t="s">
        <v>61</v>
      </c>
    </row>
    <row r="127" spans="1:57" hidden="1" x14ac:dyDescent="0.2">
      <c r="A127">
        <v>126</v>
      </c>
      <c r="B127" s="2">
        <v>44095.433611111112</v>
      </c>
      <c r="C127" t="s">
        <v>229</v>
      </c>
      <c r="D127">
        <v>42</v>
      </c>
      <c r="E127">
        <v>32</v>
      </c>
      <c r="F127">
        <v>1</v>
      </c>
      <c r="G127">
        <v>1</v>
      </c>
      <c r="H127">
        <v>2</v>
      </c>
      <c r="I127">
        <v>2</v>
      </c>
      <c r="J127">
        <v>1</v>
      </c>
      <c r="L127">
        <v>1</v>
      </c>
      <c r="M127">
        <v>4</v>
      </c>
      <c r="N127">
        <v>1</v>
      </c>
      <c r="O127">
        <v>7</v>
      </c>
      <c r="P127">
        <v>2</v>
      </c>
      <c r="Q127">
        <v>6</v>
      </c>
      <c r="R127">
        <v>2</v>
      </c>
      <c r="S127">
        <v>7</v>
      </c>
      <c r="T127">
        <v>6</v>
      </c>
      <c r="U127">
        <v>6</v>
      </c>
      <c r="V127">
        <v>2</v>
      </c>
      <c r="W127">
        <v>7</v>
      </c>
      <c r="X127">
        <v>2</v>
      </c>
      <c r="Y127">
        <v>2017</v>
      </c>
      <c r="Z127">
        <v>3</v>
      </c>
      <c r="AA127">
        <v>10</v>
      </c>
      <c r="AE127">
        <v>1</v>
      </c>
      <c r="AF127">
        <v>1</v>
      </c>
      <c r="AG127">
        <v>1</v>
      </c>
      <c r="AH127">
        <v>1</v>
      </c>
      <c r="AM127">
        <v>1</v>
      </c>
      <c r="AO127">
        <v>5</v>
      </c>
      <c r="AR127">
        <v>1</v>
      </c>
      <c r="AV127">
        <v>1</v>
      </c>
      <c r="AW127">
        <v>1</v>
      </c>
      <c r="BB127">
        <v>1</v>
      </c>
      <c r="BE127" t="s">
        <v>58</v>
      </c>
    </row>
    <row r="128" spans="1:57" hidden="1" x14ac:dyDescent="0.2">
      <c r="A128">
        <v>127</v>
      </c>
      <c r="B128" s="2">
        <v>44095.434317129628</v>
      </c>
      <c r="C128" t="s">
        <v>230</v>
      </c>
      <c r="D128">
        <v>20</v>
      </c>
      <c r="E128">
        <v>20</v>
      </c>
      <c r="F128">
        <v>1</v>
      </c>
      <c r="G128">
        <v>1</v>
      </c>
      <c r="H128">
        <v>2</v>
      </c>
      <c r="I128">
        <v>1</v>
      </c>
      <c r="J128">
        <v>1</v>
      </c>
      <c r="L128">
        <v>1</v>
      </c>
      <c r="M128">
        <v>20</v>
      </c>
      <c r="N128">
        <v>1</v>
      </c>
      <c r="O128">
        <v>1</v>
      </c>
      <c r="P128">
        <v>4</v>
      </c>
      <c r="Q128">
        <v>3</v>
      </c>
      <c r="R128">
        <v>4</v>
      </c>
      <c r="S128">
        <v>3</v>
      </c>
      <c r="T128">
        <v>5</v>
      </c>
      <c r="U128">
        <v>6</v>
      </c>
      <c r="V128">
        <v>4</v>
      </c>
      <c r="W128">
        <v>5</v>
      </c>
      <c r="X128">
        <v>3</v>
      </c>
      <c r="Y128">
        <v>2000</v>
      </c>
      <c r="Z128">
        <v>1</v>
      </c>
      <c r="AA128">
        <v>1</v>
      </c>
      <c r="AE128">
        <v>2</v>
      </c>
      <c r="AF128">
        <v>1</v>
      </c>
      <c r="AG128">
        <v>1</v>
      </c>
      <c r="AH128">
        <v>2</v>
      </c>
      <c r="AJ128">
        <v>1</v>
      </c>
      <c r="AO128">
        <v>3</v>
      </c>
      <c r="AQ128">
        <v>1</v>
      </c>
      <c r="AS128">
        <v>1</v>
      </c>
      <c r="AU128">
        <v>1</v>
      </c>
      <c r="BA128">
        <v>1</v>
      </c>
      <c r="BE128" t="s">
        <v>61</v>
      </c>
    </row>
    <row r="129" spans="1:57" hidden="1" x14ac:dyDescent="0.2">
      <c r="A129">
        <v>128</v>
      </c>
      <c r="B129" s="2">
        <v>44095.434652777774</v>
      </c>
      <c r="C129" t="s">
        <v>231</v>
      </c>
      <c r="D129">
        <v>30</v>
      </c>
      <c r="E129">
        <v>32</v>
      </c>
      <c r="F129">
        <v>1</v>
      </c>
      <c r="G129">
        <v>1</v>
      </c>
      <c r="H129">
        <v>2</v>
      </c>
      <c r="I129">
        <v>2</v>
      </c>
      <c r="J129">
        <v>1</v>
      </c>
      <c r="L129">
        <v>1</v>
      </c>
      <c r="M129">
        <v>3</v>
      </c>
      <c r="N129">
        <v>2</v>
      </c>
      <c r="O129">
        <v>3</v>
      </c>
      <c r="P129">
        <v>1</v>
      </c>
      <c r="Q129">
        <v>5</v>
      </c>
      <c r="R129">
        <v>3</v>
      </c>
      <c r="S129">
        <v>7</v>
      </c>
      <c r="T129">
        <v>3</v>
      </c>
      <c r="U129">
        <v>4</v>
      </c>
      <c r="V129">
        <v>1</v>
      </c>
      <c r="W129">
        <v>7</v>
      </c>
      <c r="X129">
        <v>3</v>
      </c>
      <c r="Y129">
        <v>2017</v>
      </c>
      <c r="Z129">
        <v>1</v>
      </c>
      <c r="AA129">
        <v>9</v>
      </c>
      <c r="AE129">
        <v>3</v>
      </c>
      <c r="AF129">
        <v>1</v>
      </c>
      <c r="AG129">
        <v>1</v>
      </c>
      <c r="AH129">
        <v>2</v>
      </c>
      <c r="AM129">
        <v>1</v>
      </c>
      <c r="AO129">
        <v>4</v>
      </c>
      <c r="AU129">
        <v>1</v>
      </c>
      <c r="AW129">
        <v>1</v>
      </c>
      <c r="AX129">
        <v>1</v>
      </c>
      <c r="BC129">
        <v>1</v>
      </c>
      <c r="BE129" t="s">
        <v>58</v>
      </c>
    </row>
    <row r="130" spans="1:57" hidden="1" x14ac:dyDescent="0.2">
      <c r="A130">
        <v>129</v>
      </c>
      <c r="B130" s="2">
        <v>44095.434745370374</v>
      </c>
      <c r="C130" t="s">
        <v>232</v>
      </c>
      <c r="D130">
        <v>43</v>
      </c>
      <c r="E130">
        <v>43</v>
      </c>
      <c r="F130">
        <v>1</v>
      </c>
      <c r="G130">
        <v>1</v>
      </c>
      <c r="H130">
        <v>2</v>
      </c>
      <c r="I130">
        <v>3</v>
      </c>
      <c r="J130">
        <v>3</v>
      </c>
      <c r="L130">
        <v>1</v>
      </c>
      <c r="M130">
        <v>15</v>
      </c>
      <c r="N130">
        <v>2</v>
      </c>
      <c r="O130">
        <v>6</v>
      </c>
      <c r="P130">
        <v>1</v>
      </c>
      <c r="Q130">
        <v>7</v>
      </c>
      <c r="R130">
        <v>1</v>
      </c>
      <c r="S130">
        <v>7</v>
      </c>
      <c r="T130">
        <v>6</v>
      </c>
      <c r="U130">
        <v>7</v>
      </c>
      <c r="V130">
        <v>1</v>
      </c>
      <c r="W130">
        <v>7</v>
      </c>
      <c r="X130">
        <v>1</v>
      </c>
      <c r="Y130">
        <v>2010</v>
      </c>
      <c r="Z130">
        <v>1</v>
      </c>
      <c r="AA130">
        <v>3</v>
      </c>
      <c r="AE130">
        <v>2</v>
      </c>
      <c r="AF130">
        <v>3</v>
      </c>
      <c r="AG130">
        <v>2</v>
      </c>
      <c r="AH130">
        <v>2</v>
      </c>
      <c r="AJ130">
        <v>1</v>
      </c>
      <c r="AO130">
        <v>2</v>
      </c>
      <c r="AP130">
        <v>1</v>
      </c>
      <c r="AT130">
        <v>1</v>
      </c>
      <c r="AV130">
        <v>1</v>
      </c>
      <c r="AZ130">
        <v>1</v>
      </c>
      <c r="BA130">
        <v>1</v>
      </c>
      <c r="BB130">
        <v>1</v>
      </c>
      <c r="BC130">
        <v>1</v>
      </c>
      <c r="BE130" t="s">
        <v>61</v>
      </c>
    </row>
    <row r="131" spans="1:57" hidden="1" x14ac:dyDescent="0.2">
      <c r="A131">
        <v>130</v>
      </c>
      <c r="B131" s="2">
        <v>44095.435104166667</v>
      </c>
      <c r="C131" t="s">
        <v>233</v>
      </c>
      <c r="D131">
        <v>48</v>
      </c>
      <c r="E131">
        <v>10</v>
      </c>
      <c r="F131">
        <v>2</v>
      </c>
      <c r="G131">
        <v>1</v>
      </c>
      <c r="H131">
        <v>2</v>
      </c>
      <c r="I131">
        <v>2</v>
      </c>
      <c r="J131">
        <v>2</v>
      </c>
      <c r="L131">
        <v>1</v>
      </c>
      <c r="M131">
        <v>9</v>
      </c>
      <c r="N131">
        <v>1</v>
      </c>
      <c r="O131">
        <v>4</v>
      </c>
      <c r="P131">
        <v>1</v>
      </c>
      <c r="Q131">
        <v>5</v>
      </c>
      <c r="R131">
        <v>3</v>
      </c>
      <c r="S131">
        <v>6</v>
      </c>
      <c r="T131">
        <v>6</v>
      </c>
      <c r="U131">
        <v>6</v>
      </c>
      <c r="V131">
        <v>1</v>
      </c>
      <c r="W131">
        <v>3</v>
      </c>
      <c r="X131">
        <v>1</v>
      </c>
      <c r="Y131">
        <v>2015</v>
      </c>
      <c r="Z131">
        <v>1</v>
      </c>
      <c r="AA131">
        <v>1</v>
      </c>
      <c r="AE131">
        <v>1</v>
      </c>
      <c r="AF131">
        <v>1</v>
      </c>
      <c r="AG131">
        <v>1</v>
      </c>
      <c r="AH131">
        <v>1</v>
      </c>
      <c r="AI131">
        <v>1</v>
      </c>
      <c r="AK131">
        <v>1</v>
      </c>
      <c r="AL131">
        <v>1</v>
      </c>
      <c r="AO131">
        <v>5</v>
      </c>
      <c r="AQ131">
        <v>1</v>
      </c>
      <c r="AU131">
        <v>1</v>
      </c>
      <c r="AV131">
        <v>1</v>
      </c>
      <c r="AZ131">
        <v>1</v>
      </c>
      <c r="BB131">
        <v>1</v>
      </c>
      <c r="BE131" t="s">
        <v>61</v>
      </c>
    </row>
    <row r="132" spans="1:57" hidden="1" x14ac:dyDescent="0.2">
      <c r="A132">
        <v>131</v>
      </c>
      <c r="B132" s="2">
        <v>44095.435289351852</v>
      </c>
      <c r="C132" t="s">
        <v>234</v>
      </c>
      <c r="D132">
        <v>40</v>
      </c>
      <c r="E132">
        <v>33</v>
      </c>
      <c r="F132">
        <v>1</v>
      </c>
      <c r="G132">
        <v>1</v>
      </c>
      <c r="H132">
        <v>2</v>
      </c>
      <c r="I132">
        <v>1</v>
      </c>
      <c r="J132">
        <v>1</v>
      </c>
      <c r="L132">
        <v>1</v>
      </c>
      <c r="M132">
        <v>0</v>
      </c>
      <c r="N132">
        <v>1</v>
      </c>
      <c r="O132">
        <v>6</v>
      </c>
      <c r="P132">
        <v>6</v>
      </c>
      <c r="Q132">
        <v>6</v>
      </c>
      <c r="R132">
        <v>7</v>
      </c>
      <c r="S132">
        <v>7</v>
      </c>
      <c r="T132">
        <v>6</v>
      </c>
      <c r="U132">
        <v>7</v>
      </c>
      <c r="V132">
        <v>5</v>
      </c>
      <c r="W132">
        <v>6</v>
      </c>
      <c r="X132">
        <v>6</v>
      </c>
      <c r="Y132">
        <v>1979</v>
      </c>
      <c r="Z132">
        <v>1</v>
      </c>
      <c r="AA132">
        <v>10</v>
      </c>
      <c r="AE132">
        <v>1</v>
      </c>
      <c r="AF132">
        <v>1</v>
      </c>
      <c r="AG132">
        <v>1</v>
      </c>
      <c r="AH132">
        <v>1</v>
      </c>
      <c r="AI132">
        <v>1</v>
      </c>
      <c r="AJ132">
        <v>1</v>
      </c>
      <c r="AO132">
        <v>2</v>
      </c>
      <c r="AP132">
        <v>1</v>
      </c>
      <c r="AQ132">
        <v>1</v>
      </c>
      <c r="AR132">
        <v>1</v>
      </c>
      <c r="AZ132">
        <v>1</v>
      </c>
      <c r="BB132">
        <v>1</v>
      </c>
      <c r="BC132">
        <v>1</v>
      </c>
      <c r="BE132" t="s">
        <v>61</v>
      </c>
    </row>
    <row r="133" spans="1:57" hidden="1" x14ac:dyDescent="0.2">
      <c r="A133">
        <v>132</v>
      </c>
      <c r="B133" s="2">
        <v>44095.435347222221</v>
      </c>
      <c r="C133" t="s">
        <v>235</v>
      </c>
      <c r="D133">
        <v>40</v>
      </c>
      <c r="E133">
        <v>9</v>
      </c>
      <c r="F133">
        <v>1</v>
      </c>
      <c r="G133">
        <v>1</v>
      </c>
      <c r="H133">
        <v>4</v>
      </c>
      <c r="I133">
        <v>1</v>
      </c>
      <c r="J133">
        <v>1</v>
      </c>
      <c r="L133">
        <v>1</v>
      </c>
      <c r="M133">
        <v>10</v>
      </c>
      <c r="N133">
        <v>1</v>
      </c>
      <c r="O133">
        <v>7</v>
      </c>
      <c r="P133">
        <v>7</v>
      </c>
      <c r="Q133">
        <v>7</v>
      </c>
      <c r="R133">
        <v>7</v>
      </c>
      <c r="S133">
        <v>7</v>
      </c>
      <c r="T133">
        <v>7</v>
      </c>
      <c r="U133">
        <v>7</v>
      </c>
      <c r="V133">
        <v>7</v>
      </c>
      <c r="W133">
        <v>7</v>
      </c>
      <c r="X133">
        <v>7</v>
      </c>
      <c r="Y133">
        <v>2019</v>
      </c>
      <c r="Z133">
        <v>1</v>
      </c>
      <c r="AA133">
        <v>9</v>
      </c>
      <c r="AE133">
        <v>2</v>
      </c>
      <c r="AF133">
        <v>1</v>
      </c>
      <c r="AG133">
        <v>1</v>
      </c>
      <c r="AH133">
        <v>1</v>
      </c>
      <c r="AI133">
        <v>1</v>
      </c>
      <c r="AK133">
        <v>1</v>
      </c>
      <c r="AO133">
        <v>5</v>
      </c>
      <c r="AP133">
        <v>1</v>
      </c>
      <c r="AS133">
        <v>1</v>
      </c>
      <c r="AZ133">
        <v>1</v>
      </c>
      <c r="BB133">
        <v>1</v>
      </c>
      <c r="BE133" t="s">
        <v>61</v>
      </c>
    </row>
    <row r="134" spans="1:57" hidden="1" x14ac:dyDescent="0.2">
      <c r="A134">
        <v>133</v>
      </c>
      <c r="B134" s="2">
        <v>44095.435474537036</v>
      </c>
      <c r="C134" t="s">
        <v>236</v>
      </c>
      <c r="D134">
        <v>40</v>
      </c>
      <c r="E134">
        <v>30</v>
      </c>
      <c r="F134">
        <v>1</v>
      </c>
      <c r="G134">
        <v>1</v>
      </c>
      <c r="H134">
        <v>1</v>
      </c>
      <c r="I134">
        <v>1</v>
      </c>
      <c r="J134">
        <v>1</v>
      </c>
      <c r="L134">
        <v>1</v>
      </c>
      <c r="M134">
        <v>12</v>
      </c>
      <c r="N134">
        <v>1</v>
      </c>
      <c r="O134">
        <v>5</v>
      </c>
      <c r="P134">
        <v>6</v>
      </c>
      <c r="Q134">
        <v>6</v>
      </c>
      <c r="R134">
        <v>6</v>
      </c>
      <c r="S134">
        <v>5</v>
      </c>
      <c r="T134">
        <v>5</v>
      </c>
      <c r="U134">
        <v>5</v>
      </c>
      <c r="V134">
        <v>6</v>
      </c>
      <c r="W134">
        <v>6</v>
      </c>
      <c r="X134">
        <v>6</v>
      </c>
      <c r="Y134">
        <v>2019</v>
      </c>
      <c r="Z134">
        <v>1</v>
      </c>
      <c r="AA134">
        <v>1</v>
      </c>
      <c r="AE134">
        <v>1</v>
      </c>
      <c r="AF134">
        <v>1</v>
      </c>
      <c r="AG134">
        <v>1</v>
      </c>
      <c r="AH134">
        <v>1</v>
      </c>
      <c r="AJ134">
        <v>1</v>
      </c>
      <c r="AO134">
        <v>2</v>
      </c>
      <c r="AQ134">
        <v>1</v>
      </c>
      <c r="BB134">
        <v>1</v>
      </c>
      <c r="BE134" t="s">
        <v>58</v>
      </c>
    </row>
    <row r="135" spans="1:57" hidden="1" x14ac:dyDescent="0.2">
      <c r="A135">
        <v>134</v>
      </c>
      <c r="B135" s="2">
        <v>44095.435694444444</v>
      </c>
      <c r="C135" t="s">
        <v>237</v>
      </c>
      <c r="D135">
        <v>45</v>
      </c>
      <c r="E135">
        <v>43</v>
      </c>
      <c r="F135">
        <v>1</v>
      </c>
      <c r="G135">
        <v>1</v>
      </c>
      <c r="H135">
        <v>2</v>
      </c>
      <c r="I135">
        <v>1</v>
      </c>
      <c r="J135">
        <v>1</v>
      </c>
      <c r="L135">
        <v>1</v>
      </c>
      <c r="M135">
        <v>0</v>
      </c>
      <c r="N135">
        <v>1</v>
      </c>
      <c r="O135">
        <v>6</v>
      </c>
      <c r="P135">
        <v>6</v>
      </c>
      <c r="Q135">
        <v>6</v>
      </c>
      <c r="R135">
        <v>6</v>
      </c>
      <c r="S135">
        <v>6</v>
      </c>
      <c r="T135">
        <v>6</v>
      </c>
      <c r="U135">
        <v>6</v>
      </c>
      <c r="V135">
        <v>6</v>
      </c>
      <c r="W135">
        <v>6</v>
      </c>
      <c r="X135">
        <v>6</v>
      </c>
      <c r="Y135">
        <v>2019</v>
      </c>
      <c r="Z135">
        <v>1</v>
      </c>
      <c r="AA135">
        <v>1</v>
      </c>
      <c r="AE135">
        <v>1</v>
      </c>
      <c r="AF135">
        <v>1</v>
      </c>
      <c r="AG135">
        <v>1</v>
      </c>
      <c r="AH135">
        <v>1</v>
      </c>
      <c r="AI135">
        <v>1</v>
      </c>
      <c r="AO135">
        <v>1</v>
      </c>
      <c r="AQ135">
        <v>1</v>
      </c>
      <c r="AZ135">
        <v>1</v>
      </c>
      <c r="BE135" t="s">
        <v>61</v>
      </c>
    </row>
    <row r="136" spans="1:57" hidden="1" x14ac:dyDescent="0.2">
      <c r="A136">
        <v>135</v>
      </c>
      <c r="B136" s="2">
        <v>44095.436620370368</v>
      </c>
      <c r="C136" t="s">
        <v>238</v>
      </c>
      <c r="D136">
        <v>20</v>
      </c>
      <c r="E136">
        <v>14</v>
      </c>
      <c r="F136">
        <v>1</v>
      </c>
      <c r="G136">
        <v>1</v>
      </c>
      <c r="H136">
        <v>1</v>
      </c>
      <c r="I136">
        <v>2</v>
      </c>
      <c r="J136">
        <v>6</v>
      </c>
      <c r="L136">
        <v>1</v>
      </c>
      <c r="M136">
        <v>0</v>
      </c>
      <c r="N136">
        <v>2</v>
      </c>
      <c r="O136">
        <v>2</v>
      </c>
      <c r="P136">
        <v>1</v>
      </c>
      <c r="Q136">
        <v>7</v>
      </c>
      <c r="R136">
        <v>1</v>
      </c>
      <c r="S136">
        <v>7</v>
      </c>
      <c r="T136">
        <v>7</v>
      </c>
      <c r="U136">
        <v>7</v>
      </c>
      <c r="V136">
        <v>1</v>
      </c>
      <c r="W136">
        <v>7</v>
      </c>
      <c r="X136">
        <v>4</v>
      </c>
      <c r="Y136">
        <v>2017</v>
      </c>
      <c r="Z136">
        <v>3</v>
      </c>
      <c r="AA136">
        <v>14</v>
      </c>
      <c r="AE136">
        <v>2</v>
      </c>
      <c r="AF136">
        <v>3</v>
      </c>
      <c r="AG136">
        <v>3</v>
      </c>
      <c r="AH136">
        <v>2</v>
      </c>
      <c r="AN136">
        <v>1</v>
      </c>
      <c r="AO136">
        <v>6</v>
      </c>
      <c r="AT136">
        <v>1</v>
      </c>
      <c r="AV136">
        <v>1</v>
      </c>
      <c r="AW136">
        <v>1</v>
      </c>
      <c r="AZ136">
        <v>1</v>
      </c>
      <c r="BA136">
        <v>1</v>
      </c>
      <c r="BB136">
        <v>1</v>
      </c>
      <c r="BC136">
        <v>1</v>
      </c>
      <c r="BE136" t="s">
        <v>63</v>
      </c>
    </row>
    <row r="137" spans="1:57" hidden="1" x14ac:dyDescent="0.2">
      <c r="A137">
        <v>136</v>
      </c>
      <c r="B137" s="2">
        <v>44095.437037037038</v>
      </c>
      <c r="C137" t="s">
        <v>239</v>
      </c>
      <c r="D137">
        <v>42</v>
      </c>
      <c r="E137">
        <v>17</v>
      </c>
      <c r="F137">
        <v>1</v>
      </c>
      <c r="G137">
        <v>1</v>
      </c>
      <c r="H137">
        <v>2</v>
      </c>
      <c r="I137">
        <v>0</v>
      </c>
      <c r="J137">
        <v>1</v>
      </c>
      <c r="L137">
        <v>1</v>
      </c>
      <c r="M137">
        <v>8</v>
      </c>
      <c r="N137">
        <v>2</v>
      </c>
      <c r="O137">
        <v>1</v>
      </c>
      <c r="P137">
        <v>3</v>
      </c>
      <c r="Q137">
        <v>7</v>
      </c>
      <c r="R137">
        <v>1</v>
      </c>
      <c r="S137">
        <v>5</v>
      </c>
      <c r="T137">
        <v>3</v>
      </c>
      <c r="U137">
        <v>7</v>
      </c>
      <c r="V137">
        <v>1</v>
      </c>
      <c r="W137">
        <v>7</v>
      </c>
      <c r="X137">
        <v>4</v>
      </c>
      <c r="Y137">
        <v>2012</v>
      </c>
      <c r="Z137">
        <v>1</v>
      </c>
      <c r="AA137">
        <v>11</v>
      </c>
      <c r="AB137" t="s">
        <v>240</v>
      </c>
      <c r="AE137">
        <v>2</v>
      </c>
      <c r="AF137">
        <v>3</v>
      </c>
      <c r="AG137">
        <v>2</v>
      </c>
      <c r="AH137">
        <v>2</v>
      </c>
      <c r="AN137">
        <v>1</v>
      </c>
      <c r="AO137">
        <v>1</v>
      </c>
      <c r="AR137">
        <v>1</v>
      </c>
      <c r="AS137">
        <v>1</v>
      </c>
      <c r="AT137">
        <v>1</v>
      </c>
      <c r="BD137">
        <v>1</v>
      </c>
      <c r="BE137" t="s">
        <v>61</v>
      </c>
    </row>
    <row r="138" spans="1:57" hidden="1" x14ac:dyDescent="0.2">
      <c r="A138">
        <v>137</v>
      </c>
      <c r="B138" s="2">
        <v>44095.437210648146</v>
      </c>
      <c r="C138" t="s">
        <v>241</v>
      </c>
      <c r="D138">
        <v>66</v>
      </c>
      <c r="E138">
        <v>15</v>
      </c>
      <c r="F138">
        <v>1</v>
      </c>
      <c r="G138">
        <v>1</v>
      </c>
      <c r="H138">
        <v>1</v>
      </c>
      <c r="I138">
        <v>0</v>
      </c>
      <c r="J138">
        <v>4</v>
      </c>
      <c r="L138">
        <v>1</v>
      </c>
      <c r="M138">
        <v>30</v>
      </c>
      <c r="N138">
        <v>1</v>
      </c>
      <c r="O138">
        <v>2</v>
      </c>
      <c r="P138">
        <v>2</v>
      </c>
      <c r="Q138">
        <v>6</v>
      </c>
      <c r="R138">
        <v>2</v>
      </c>
      <c r="S138">
        <v>2</v>
      </c>
      <c r="T138">
        <v>2</v>
      </c>
      <c r="U138">
        <v>6</v>
      </c>
      <c r="V138">
        <v>2</v>
      </c>
      <c r="W138">
        <v>3</v>
      </c>
      <c r="X138">
        <v>6</v>
      </c>
      <c r="Y138">
        <v>2004</v>
      </c>
      <c r="Z138">
        <v>3</v>
      </c>
      <c r="AA138">
        <v>13</v>
      </c>
      <c r="AD138" t="s">
        <v>242</v>
      </c>
      <c r="AE138">
        <v>2</v>
      </c>
      <c r="AF138">
        <v>2</v>
      </c>
      <c r="AG138">
        <v>2</v>
      </c>
      <c r="AH138">
        <v>2</v>
      </c>
      <c r="AM138">
        <v>1</v>
      </c>
      <c r="AO138">
        <v>3</v>
      </c>
      <c r="AT138">
        <v>1</v>
      </c>
      <c r="AW138">
        <v>1</v>
      </c>
      <c r="AX138">
        <v>1</v>
      </c>
      <c r="BC138">
        <v>1</v>
      </c>
      <c r="BE138" t="s">
        <v>63</v>
      </c>
    </row>
    <row r="139" spans="1:57" hidden="1" x14ac:dyDescent="0.2">
      <c r="A139">
        <v>138</v>
      </c>
      <c r="B139" s="2">
        <v>44095.437407407408</v>
      </c>
      <c r="C139" t="s">
        <v>243</v>
      </c>
      <c r="D139">
        <v>38</v>
      </c>
      <c r="E139">
        <v>43</v>
      </c>
      <c r="F139">
        <v>1</v>
      </c>
      <c r="G139">
        <v>1</v>
      </c>
      <c r="H139">
        <v>2</v>
      </c>
      <c r="I139">
        <v>1</v>
      </c>
      <c r="J139">
        <v>1</v>
      </c>
      <c r="L139">
        <v>1</v>
      </c>
      <c r="M139">
        <v>10</v>
      </c>
      <c r="N139">
        <v>1</v>
      </c>
      <c r="O139">
        <v>2</v>
      </c>
      <c r="P139">
        <v>2</v>
      </c>
      <c r="Q139">
        <v>6</v>
      </c>
      <c r="R139">
        <v>1</v>
      </c>
      <c r="S139">
        <v>5</v>
      </c>
      <c r="T139">
        <v>5</v>
      </c>
      <c r="U139">
        <v>5</v>
      </c>
      <c r="V139">
        <v>1</v>
      </c>
      <c r="W139">
        <v>5</v>
      </c>
      <c r="X139">
        <v>6</v>
      </c>
      <c r="Y139">
        <v>2015</v>
      </c>
      <c r="Z139">
        <v>1</v>
      </c>
      <c r="AA139">
        <v>1</v>
      </c>
      <c r="AE139">
        <v>1</v>
      </c>
      <c r="AF139">
        <v>1</v>
      </c>
      <c r="AG139">
        <v>1</v>
      </c>
      <c r="AH139">
        <v>1</v>
      </c>
      <c r="AI139">
        <v>1</v>
      </c>
      <c r="AM139">
        <v>1</v>
      </c>
      <c r="AO139">
        <v>2</v>
      </c>
      <c r="AR139">
        <v>1</v>
      </c>
      <c r="AS139">
        <v>1</v>
      </c>
      <c r="AZ139">
        <v>1</v>
      </c>
      <c r="BE139" t="s">
        <v>61</v>
      </c>
    </row>
    <row r="140" spans="1:57" hidden="1" x14ac:dyDescent="0.2">
      <c r="A140">
        <v>139</v>
      </c>
      <c r="B140" s="2">
        <v>44095.437627314815</v>
      </c>
      <c r="C140" t="s">
        <v>244</v>
      </c>
      <c r="D140">
        <v>31</v>
      </c>
      <c r="E140">
        <v>23</v>
      </c>
      <c r="F140">
        <v>1</v>
      </c>
      <c r="G140">
        <v>1</v>
      </c>
      <c r="H140">
        <v>3</v>
      </c>
      <c r="I140">
        <v>0</v>
      </c>
      <c r="J140">
        <v>1</v>
      </c>
      <c r="L140">
        <v>1</v>
      </c>
      <c r="M140">
        <v>5</v>
      </c>
      <c r="N140">
        <v>1</v>
      </c>
      <c r="O140">
        <v>7</v>
      </c>
      <c r="P140">
        <v>3</v>
      </c>
      <c r="Q140">
        <v>7</v>
      </c>
      <c r="R140">
        <v>6</v>
      </c>
      <c r="S140">
        <v>7</v>
      </c>
      <c r="T140">
        <v>6</v>
      </c>
      <c r="U140">
        <v>7</v>
      </c>
      <c r="V140">
        <v>7</v>
      </c>
      <c r="W140">
        <v>7</v>
      </c>
      <c r="X140">
        <v>1</v>
      </c>
      <c r="Y140">
        <v>2015</v>
      </c>
      <c r="Z140">
        <v>1</v>
      </c>
      <c r="AA140">
        <v>1</v>
      </c>
      <c r="AE140">
        <v>2</v>
      </c>
      <c r="AF140">
        <v>1</v>
      </c>
      <c r="AG140">
        <v>2</v>
      </c>
      <c r="AH140">
        <v>2</v>
      </c>
      <c r="AL140">
        <v>1</v>
      </c>
      <c r="AO140">
        <v>2</v>
      </c>
      <c r="AT140">
        <v>1</v>
      </c>
      <c r="AV140">
        <v>1</v>
      </c>
      <c r="AX140">
        <v>1</v>
      </c>
      <c r="AZ140">
        <v>1</v>
      </c>
      <c r="BA140">
        <v>1</v>
      </c>
      <c r="BB140">
        <v>1</v>
      </c>
      <c r="BE140" t="s">
        <v>63</v>
      </c>
    </row>
    <row r="141" spans="1:57" hidden="1" x14ac:dyDescent="0.2">
      <c r="A141">
        <v>140</v>
      </c>
      <c r="B141" s="2">
        <v>44095.438437500001</v>
      </c>
      <c r="C141" t="s">
        <v>245</v>
      </c>
      <c r="D141">
        <v>33</v>
      </c>
      <c r="E141">
        <v>43</v>
      </c>
      <c r="F141">
        <v>1</v>
      </c>
      <c r="G141">
        <v>1</v>
      </c>
      <c r="H141">
        <v>2</v>
      </c>
      <c r="I141">
        <v>2</v>
      </c>
      <c r="J141">
        <v>1</v>
      </c>
      <c r="L141">
        <v>1</v>
      </c>
      <c r="M141">
        <v>2</v>
      </c>
      <c r="N141">
        <v>2</v>
      </c>
      <c r="O141">
        <v>5</v>
      </c>
      <c r="P141">
        <v>3</v>
      </c>
      <c r="Q141">
        <v>5</v>
      </c>
      <c r="R141">
        <v>3</v>
      </c>
      <c r="S141">
        <v>3</v>
      </c>
      <c r="T141">
        <v>4</v>
      </c>
      <c r="U141">
        <v>4</v>
      </c>
      <c r="V141">
        <v>3</v>
      </c>
      <c r="W141">
        <v>6</v>
      </c>
      <c r="X141">
        <v>3</v>
      </c>
      <c r="Y141">
        <v>2018</v>
      </c>
      <c r="Z141">
        <v>1</v>
      </c>
      <c r="AA141">
        <v>5</v>
      </c>
      <c r="AE141">
        <v>2</v>
      </c>
      <c r="AF141">
        <v>1</v>
      </c>
      <c r="AG141">
        <v>2</v>
      </c>
      <c r="AH141">
        <v>2</v>
      </c>
      <c r="AJ141">
        <v>1</v>
      </c>
      <c r="AO141">
        <v>2</v>
      </c>
      <c r="AT141">
        <v>1</v>
      </c>
      <c r="AU141">
        <v>1</v>
      </c>
      <c r="AW141">
        <v>1</v>
      </c>
      <c r="BA141">
        <v>1</v>
      </c>
      <c r="BE141" t="s">
        <v>61</v>
      </c>
    </row>
    <row r="142" spans="1:57" hidden="1" x14ac:dyDescent="0.2">
      <c r="A142">
        <v>141</v>
      </c>
      <c r="B142" s="2">
        <v>44095.438900462963</v>
      </c>
      <c r="C142" t="s">
        <v>246</v>
      </c>
      <c r="D142">
        <v>26</v>
      </c>
      <c r="E142">
        <v>5</v>
      </c>
      <c r="F142">
        <v>1</v>
      </c>
      <c r="G142">
        <v>1</v>
      </c>
      <c r="H142">
        <v>3</v>
      </c>
      <c r="I142">
        <v>0</v>
      </c>
      <c r="J142">
        <v>2</v>
      </c>
      <c r="L142">
        <v>1</v>
      </c>
      <c r="M142">
        <v>3</v>
      </c>
      <c r="N142">
        <v>1</v>
      </c>
      <c r="O142">
        <v>3</v>
      </c>
      <c r="P142">
        <v>3</v>
      </c>
      <c r="Q142">
        <v>3</v>
      </c>
      <c r="R142">
        <v>3</v>
      </c>
      <c r="S142">
        <v>3</v>
      </c>
      <c r="T142">
        <v>2</v>
      </c>
      <c r="U142">
        <v>3</v>
      </c>
      <c r="V142">
        <v>3</v>
      </c>
      <c r="W142">
        <v>2</v>
      </c>
      <c r="X142">
        <v>3</v>
      </c>
      <c r="Y142">
        <v>2016</v>
      </c>
      <c r="Z142">
        <v>1</v>
      </c>
      <c r="AA142">
        <v>3</v>
      </c>
      <c r="AE142">
        <v>2</v>
      </c>
      <c r="AF142">
        <v>2</v>
      </c>
      <c r="AG142">
        <v>2</v>
      </c>
      <c r="AH142">
        <v>1</v>
      </c>
      <c r="AJ142">
        <v>1</v>
      </c>
      <c r="AO142">
        <v>2</v>
      </c>
      <c r="AR142">
        <v>1</v>
      </c>
      <c r="AU142">
        <v>1</v>
      </c>
      <c r="AW142">
        <v>1</v>
      </c>
      <c r="BA142">
        <v>1</v>
      </c>
      <c r="BE142" t="s">
        <v>66</v>
      </c>
    </row>
    <row r="143" spans="1:57" hidden="1" x14ac:dyDescent="0.2">
      <c r="A143">
        <v>142</v>
      </c>
      <c r="B143" s="2">
        <v>44095.438923611109</v>
      </c>
      <c r="C143" t="s">
        <v>247</v>
      </c>
      <c r="D143">
        <v>27</v>
      </c>
      <c r="E143">
        <v>43</v>
      </c>
      <c r="F143">
        <v>2</v>
      </c>
      <c r="G143">
        <v>1</v>
      </c>
      <c r="H143">
        <v>2</v>
      </c>
      <c r="I143">
        <v>1</v>
      </c>
      <c r="J143">
        <v>1</v>
      </c>
      <c r="L143">
        <v>1</v>
      </c>
      <c r="M143">
        <v>2</v>
      </c>
      <c r="N143">
        <v>2</v>
      </c>
      <c r="O143">
        <v>6</v>
      </c>
      <c r="P143">
        <v>5</v>
      </c>
      <c r="Q143">
        <v>5</v>
      </c>
      <c r="R143">
        <v>2</v>
      </c>
      <c r="S143">
        <v>5</v>
      </c>
      <c r="T143">
        <v>5</v>
      </c>
      <c r="U143">
        <v>6</v>
      </c>
      <c r="V143">
        <v>1</v>
      </c>
      <c r="W143">
        <v>6</v>
      </c>
      <c r="X143">
        <v>2</v>
      </c>
      <c r="Y143">
        <v>2018</v>
      </c>
      <c r="Z143">
        <v>1</v>
      </c>
      <c r="AA143">
        <v>1</v>
      </c>
      <c r="AE143">
        <v>2</v>
      </c>
      <c r="AF143">
        <v>3</v>
      </c>
      <c r="AG143">
        <v>2</v>
      </c>
      <c r="AH143">
        <v>2</v>
      </c>
      <c r="AJ143">
        <v>1</v>
      </c>
      <c r="AM143">
        <v>1</v>
      </c>
      <c r="AO143">
        <v>3</v>
      </c>
      <c r="AT143">
        <v>1</v>
      </c>
      <c r="AU143">
        <v>1</v>
      </c>
      <c r="AV143">
        <v>1</v>
      </c>
      <c r="AZ143">
        <v>1</v>
      </c>
      <c r="BA143">
        <v>1</v>
      </c>
      <c r="BE143" t="s">
        <v>61</v>
      </c>
    </row>
    <row r="144" spans="1:57" hidden="1" x14ac:dyDescent="0.2">
      <c r="A144">
        <v>143</v>
      </c>
      <c r="B144" s="2">
        <v>44095.439247685186</v>
      </c>
      <c r="C144" t="s">
        <v>248</v>
      </c>
      <c r="D144">
        <v>66</v>
      </c>
      <c r="E144">
        <v>47</v>
      </c>
      <c r="F144">
        <v>1</v>
      </c>
      <c r="G144">
        <v>1</v>
      </c>
      <c r="H144">
        <v>1</v>
      </c>
      <c r="I144">
        <v>0</v>
      </c>
      <c r="J144">
        <v>4</v>
      </c>
      <c r="L144">
        <v>2</v>
      </c>
      <c r="M144">
        <v>15</v>
      </c>
      <c r="N144">
        <v>2</v>
      </c>
      <c r="O144">
        <v>4</v>
      </c>
      <c r="P144">
        <v>1</v>
      </c>
      <c r="Q144">
        <v>6</v>
      </c>
      <c r="R144">
        <v>1</v>
      </c>
      <c r="S144">
        <v>7</v>
      </c>
      <c r="T144">
        <v>3</v>
      </c>
      <c r="U144">
        <v>7</v>
      </c>
      <c r="V144">
        <v>7</v>
      </c>
      <c r="W144">
        <v>7</v>
      </c>
      <c r="X144">
        <v>5</v>
      </c>
      <c r="Y144">
        <v>2005</v>
      </c>
      <c r="Z144">
        <v>2</v>
      </c>
      <c r="AA144">
        <v>13</v>
      </c>
      <c r="AD144" t="s">
        <v>249</v>
      </c>
      <c r="AE144">
        <v>2</v>
      </c>
      <c r="AF144">
        <v>2</v>
      </c>
      <c r="AG144">
        <v>2</v>
      </c>
      <c r="AH144">
        <v>2</v>
      </c>
      <c r="AN144">
        <v>1</v>
      </c>
      <c r="AO144">
        <v>5</v>
      </c>
      <c r="AX144">
        <v>1</v>
      </c>
      <c r="AY144">
        <v>1</v>
      </c>
      <c r="BD144">
        <v>1</v>
      </c>
      <c r="BE144" t="s">
        <v>66</v>
      </c>
    </row>
    <row r="145" spans="1:57" hidden="1" x14ac:dyDescent="0.2">
      <c r="A145">
        <v>144</v>
      </c>
      <c r="B145" s="2">
        <v>44095.439270833333</v>
      </c>
      <c r="C145" t="s">
        <v>250</v>
      </c>
      <c r="D145">
        <v>37</v>
      </c>
      <c r="E145">
        <v>43</v>
      </c>
      <c r="F145">
        <v>2</v>
      </c>
      <c r="G145">
        <v>1</v>
      </c>
      <c r="H145">
        <v>3</v>
      </c>
      <c r="I145">
        <v>0</v>
      </c>
      <c r="J145">
        <v>1</v>
      </c>
      <c r="L145">
        <v>1</v>
      </c>
      <c r="M145">
        <v>2</v>
      </c>
      <c r="N145">
        <v>2</v>
      </c>
      <c r="O145">
        <v>4</v>
      </c>
      <c r="P145">
        <v>5</v>
      </c>
      <c r="Q145">
        <v>6</v>
      </c>
      <c r="R145">
        <v>2</v>
      </c>
      <c r="S145">
        <v>6</v>
      </c>
      <c r="T145">
        <v>5</v>
      </c>
      <c r="U145">
        <v>6</v>
      </c>
      <c r="V145">
        <v>4</v>
      </c>
      <c r="W145">
        <v>6</v>
      </c>
      <c r="X145">
        <v>2</v>
      </c>
      <c r="Y145">
        <v>2019</v>
      </c>
      <c r="Z145">
        <v>2</v>
      </c>
      <c r="AA145">
        <v>1</v>
      </c>
      <c r="AE145">
        <v>2</v>
      </c>
      <c r="AF145">
        <v>3</v>
      </c>
      <c r="AG145">
        <v>2</v>
      </c>
      <c r="AH145">
        <v>2</v>
      </c>
      <c r="AI145">
        <v>1</v>
      </c>
      <c r="AJ145">
        <v>1</v>
      </c>
      <c r="AO145">
        <v>2</v>
      </c>
      <c r="AP145">
        <v>1</v>
      </c>
      <c r="AZ145">
        <v>1</v>
      </c>
      <c r="BA145">
        <v>1</v>
      </c>
      <c r="BE145" t="s">
        <v>61</v>
      </c>
    </row>
    <row r="146" spans="1:57" hidden="1" x14ac:dyDescent="0.2">
      <c r="A146">
        <v>145</v>
      </c>
      <c r="B146" s="2">
        <v>44095.439293981479</v>
      </c>
      <c r="C146" t="s">
        <v>251</v>
      </c>
      <c r="D146">
        <v>41</v>
      </c>
      <c r="E146">
        <v>5</v>
      </c>
      <c r="F146">
        <v>1</v>
      </c>
      <c r="G146">
        <v>1</v>
      </c>
      <c r="H146">
        <v>2</v>
      </c>
      <c r="I146">
        <v>1</v>
      </c>
      <c r="J146">
        <v>1</v>
      </c>
      <c r="L146">
        <v>1</v>
      </c>
      <c r="M146">
        <v>10</v>
      </c>
      <c r="N146">
        <v>1</v>
      </c>
      <c r="O146">
        <v>7</v>
      </c>
      <c r="P146">
        <v>6</v>
      </c>
      <c r="Q146">
        <v>6</v>
      </c>
      <c r="R146">
        <v>5</v>
      </c>
      <c r="S146">
        <v>6</v>
      </c>
      <c r="T146">
        <v>6</v>
      </c>
      <c r="U146">
        <v>6</v>
      </c>
      <c r="V146">
        <v>5</v>
      </c>
      <c r="W146">
        <v>6</v>
      </c>
      <c r="X146">
        <v>6</v>
      </c>
      <c r="Y146">
        <v>2019</v>
      </c>
      <c r="Z146">
        <v>1</v>
      </c>
      <c r="AA146">
        <v>9</v>
      </c>
      <c r="AE146">
        <v>2</v>
      </c>
      <c r="AF146">
        <v>1</v>
      </c>
      <c r="AG146">
        <v>1</v>
      </c>
      <c r="AH146">
        <v>2</v>
      </c>
      <c r="AI146">
        <v>1</v>
      </c>
      <c r="AJ146">
        <v>1</v>
      </c>
      <c r="AO146">
        <v>1</v>
      </c>
      <c r="AP146">
        <v>1</v>
      </c>
      <c r="AQ146">
        <v>1</v>
      </c>
      <c r="AR146">
        <v>1</v>
      </c>
      <c r="AZ146">
        <v>1</v>
      </c>
      <c r="BE146" t="s">
        <v>66</v>
      </c>
    </row>
    <row r="147" spans="1:57" hidden="1" x14ac:dyDescent="0.2">
      <c r="A147">
        <v>146</v>
      </c>
      <c r="B147" s="2">
        <v>44095.439606481479</v>
      </c>
      <c r="C147" t="s">
        <v>252</v>
      </c>
      <c r="D147">
        <v>55</v>
      </c>
      <c r="E147">
        <v>35</v>
      </c>
      <c r="F147">
        <v>1</v>
      </c>
      <c r="G147">
        <v>1</v>
      </c>
      <c r="H147">
        <v>2</v>
      </c>
      <c r="I147">
        <v>0</v>
      </c>
      <c r="J147">
        <v>1</v>
      </c>
      <c r="L147">
        <v>2</v>
      </c>
      <c r="M147">
        <v>26</v>
      </c>
      <c r="N147">
        <v>2</v>
      </c>
      <c r="O147">
        <v>7</v>
      </c>
      <c r="P147">
        <v>7</v>
      </c>
      <c r="Q147">
        <v>6</v>
      </c>
      <c r="R147">
        <v>7</v>
      </c>
      <c r="S147">
        <v>7</v>
      </c>
      <c r="T147">
        <v>7</v>
      </c>
      <c r="U147">
        <v>7</v>
      </c>
      <c r="V147">
        <v>7</v>
      </c>
      <c r="W147">
        <v>7</v>
      </c>
      <c r="X147">
        <v>7</v>
      </c>
      <c r="Y147">
        <v>1985</v>
      </c>
      <c r="Z147">
        <v>2</v>
      </c>
      <c r="AA147">
        <v>1</v>
      </c>
      <c r="AE147">
        <v>2</v>
      </c>
      <c r="AF147">
        <v>2</v>
      </c>
      <c r="AG147">
        <v>1</v>
      </c>
      <c r="AH147">
        <v>2</v>
      </c>
      <c r="AJ147">
        <v>1</v>
      </c>
      <c r="AM147">
        <v>1</v>
      </c>
      <c r="AO147">
        <v>4</v>
      </c>
      <c r="AQ147">
        <v>1</v>
      </c>
      <c r="AU147">
        <v>1</v>
      </c>
      <c r="AW147">
        <v>1</v>
      </c>
      <c r="AZ147">
        <v>1</v>
      </c>
      <c r="BA147">
        <v>1</v>
      </c>
      <c r="BB147">
        <v>1</v>
      </c>
      <c r="BC147">
        <v>1</v>
      </c>
      <c r="BE147" t="s">
        <v>63</v>
      </c>
    </row>
    <row r="148" spans="1:57" hidden="1" x14ac:dyDescent="0.2">
      <c r="A148">
        <v>147</v>
      </c>
      <c r="B148" s="2">
        <v>44095.439733796295</v>
      </c>
      <c r="C148" t="s">
        <v>253</v>
      </c>
      <c r="D148">
        <v>70</v>
      </c>
      <c r="E148">
        <v>9</v>
      </c>
      <c r="F148">
        <v>1</v>
      </c>
      <c r="G148">
        <v>1</v>
      </c>
      <c r="H148">
        <v>1</v>
      </c>
      <c r="I148">
        <v>0</v>
      </c>
      <c r="J148">
        <v>4</v>
      </c>
      <c r="L148">
        <v>2</v>
      </c>
      <c r="M148">
        <v>16</v>
      </c>
      <c r="N148">
        <v>2</v>
      </c>
      <c r="O148">
        <v>7</v>
      </c>
      <c r="P148">
        <v>2</v>
      </c>
      <c r="Q148">
        <v>7</v>
      </c>
      <c r="R148">
        <v>2</v>
      </c>
      <c r="S148">
        <v>6</v>
      </c>
      <c r="T148">
        <v>4</v>
      </c>
      <c r="U148">
        <v>6</v>
      </c>
      <c r="V148">
        <v>2</v>
      </c>
      <c r="W148">
        <v>6</v>
      </c>
      <c r="X148">
        <v>3</v>
      </c>
      <c r="Y148">
        <v>2016</v>
      </c>
      <c r="Z148">
        <v>3</v>
      </c>
      <c r="AA148">
        <v>13</v>
      </c>
      <c r="AD148" t="s">
        <v>123</v>
      </c>
      <c r="AE148">
        <v>3</v>
      </c>
      <c r="AF148">
        <v>2</v>
      </c>
      <c r="AG148">
        <v>2</v>
      </c>
      <c r="AH148">
        <v>3</v>
      </c>
      <c r="AN148">
        <v>1</v>
      </c>
      <c r="AO148">
        <v>2</v>
      </c>
      <c r="AY148">
        <v>1</v>
      </c>
      <c r="BD148">
        <v>1</v>
      </c>
      <c r="BE148" t="s">
        <v>61</v>
      </c>
    </row>
    <row r="149" spans="1:57" hidden="1" x14ac:dyDescent="0.2">
      <c r="A149">
        <v>148</v>
      </c>
      <c r="B149" s="2">
        <v>44095.439849537041</v>
      </c>
      <c r="C149" t="s">
        <v>254</v>
      </c>
      <c r="D149">
        <v>48</v>
      </c>
      <c r="E149">
        <v>5</v>
      </c>
      <c r="F149">
        <v>1</v>
      </c>
      <c r="G149">
        <v>1</v>
      </c>
      <c r="H149">
        <v>2</v>
      </c>
      <c r="I149">
        <v>0</v>
      </c>
      <c r="J149">
        <v>2</v>
      </c>
      <c r="L149">
        <v>1</v>
      </c>
      <c r="M149">
        <v>12</v>
      </c>
      <c r="N149">
        <v>2</v>
      </c>
      <c r="O149">
        <v>1</v>
      </c>
      <c r="P149">
        <v>4</v>
      </c>
      <c r="Q149">
        <v>5</v>
      </c>
      <c r="R149">
        <v>3</v>
      </c>
      <c r="S149">
        <v>6</v>
      </c>
      <c r="T149">
        <v>3</v>
      </c>
      <c r="U149">
        <v>3</v>
      </c>
      <c r="V149">
        <v>3</v>
      </c>
      <c r="W149">
        <v>5</v>
      </c>
      <c r="X149">
        <v>1</v>
      </c>
      <c r="Y149">
        <v>2008</v>
      </c>
      <c r="Z149">
        <v>1</v>
      </c>
      <c r="AA149">
        <v>13</v>
      </c>
      <c r="AD149" t="s">
        <v>255</v>
      </c>
      <c r="AE149">
        <v>3</v>
      </c>
      <c r="AF149">
        <v>3</v>
      </c>
      <c r="AG149">
        <v>1</v>
      </c>
      <c r="AH149">
        <v>2</v>
      </c>
      <c r="AM149">
        <v>1</v>
      </c>
      <c r="AO149">
        <v>2</v>
      </c>
      <c r="AX149">
        <v>1</v>
      </c>
      <c r="AY149">
        <v>1</v>
      </c>
      <c r="BA149">
        <v>1</v>
      </c>
      <c r="BE149" t="s">
        <v>66</v>
      </c>
    </row>
    <row r="150" spans="1:57" hidden="1" x14ac:dyDescent="0.2">
      <c r="A150">
        <v>149</v>
      </c>
      <c r="B150" s="2">
        <v>44095.440671296295</v>
      </c>
      <c r="C150" t="s">
        <v>256</v>
      </c>
      <c r="D150">
        <v>47</v>
      </c>
      <c r="E150">
        <v>43</v>
      </c>
      <c r="F150">
        <v>2</v>
      </c>
      <c r="G150">
        <v>1</v>
      </c>
      <c r="H150">
        <v>2</v>
      </c>
      <c r="I150">
        <v>0</v>
      </c>
      <c r="J150">
        <v>4</v>
      </c>
      <c r="L150">
        <v>1</v>
      </c>
      <c r="M150">
        <v>9</v>
      </c>
      <c r="N150">
        <v>2</v>
      </c>
      <c r="O150">
        <v>1</v>
      </c>
      <c r="P150">
        <v>5</v>
      </c>
      <c r="Q150">
        <v>7</v>
      </c>
      <c r="R150">
        <v>5</v>
      </c>
      <c r="S150">
        <v>7</v>
      </c>
      <c r="T150">
        <v>7</v>
      </c>
      <c r="U150">
        <v>4</v>
      </c>
      <c r="V150">
        <v>4</v>
      </c>
      <c r="W150">
        <v>7</v>
      </c>
      <c r="X150">
        <v>6</v>
      </c>
      <c r="Y150">
        <v>2000</v>
      </c>
      <c r="Z150">
        <v>1</v>
      </c>
      <c r="AA150">
        <v>6</v>
      </c>
      <c r="AE150">
        <v>2</v>
      </c>
      <c r="AF150">
        <v>3</v>
      </c>
      <c r="AG150">
        <v>2</v>
      </c>
      <c r="AH150">
        <v>2</v>
      </c>
      <c r="AK150">
        <v>1</v>
      </c>
      <c r="AO150">
        <v>4</v>
      </c>
      <c r="AP150">
        <v>1</v>
      </c>
      <c r="AW150">
        <v>1</v>
      </c>
      <c r="AX150">
        <v>1</v>
      </c>
      <c r="BA150">
        <v>1</v>
      </c>
      <c r="BE150" t="s">
        <v>61</v>
      </c>
    </row>
    <row r="151" spans="1:57" hidden="1" x14ac:dyDescent="0.2">
      <c r="A151">
        <v>150</v>
      </c>
      <c r="B151" s="2">
        <v>44095.441006944442</v>
      </c>
      <c r="C151" t="s">
        <v>257</v>
      </c>
      <c r="D151">
        <v>47</v>
      </c>
      <c r="E151">
        <v>46</v>
      </c>
      <c r="F151">
        <v>1</v>
      </c>
      <c r="G151">
        <v>1</v>
      </c>
      <c r="H151">
        <v>1</v>
      </c>
      <c r="I151">
        <v>0</v>
      </c>
      <c r="J151">
        <v>1</v>
      </c>
      <c r="L151">
        <v>1</v>
      </c>
      <c r="M151">
        <v>15</v>
      </c>
      <c r="N151">
        <v>2</v>
      </c>
      <c r="O151">
        <v>5</v>
      </c>
      <c r="P151">
        <v>3</v>
      </c>
      <c r="Q151">
        <v>5</v>
      </c>
      <c r="R151">
        <v>4</v>
      </c>
      <c r="S151">
        <v>5</v>
      </c>
      <c r="T151">
        <v>5</v>
      </c>
      <c r="U151">
        <v>5</v>
      </c>
      <c r="V151">
        <v>3</v>
      </c>
      <c r="W151">
        <v>5</v>
      </c>
      <c r="X151">
        <v>3</v>
      </c>
      <c r="Y151">
        <v>2013</v>
      </c>
      <c r="Z151">
        <v>4</v>
      </c>
      <c r="AA151">
        <v>13</v>
      </c>
      <c r="AD151" t="s">
        <v>258</v>
      </c>
      <c r="AE151">
        <v>2</v>
      </c>
      <c r="AF151">
        <v>1</v>
      </c>
      <c r="AG151">
        <v>2</v>
      </c>
      <c r="AH151">
        <v>2</v>
      </c>
      <c r="AJ151">
        <v>1</v>
      </c>
      <c r="AO151">
        <v>3</v>
      </c>
      <c r="AP151">
        <v>1</v>
      </c>
      <c r="AQ151">
        <v>1</v>
      </c>
      <c r="AT151">
        <v>1</v>
      </c>
      <c r="BC151">
        <v>1</v>
      </c>
      <c r="BE151" t="s">
        <v>61</v>
      </c>
    </row>
    <row r="152" spans="1:57" hidden="1" x14ac:dyDescent="0.2">
      <c r="A152">
        <v>151</v>
      </c>
      <c r="B152" s="2">
        <v>44095.441030092596</v>
      </c>
      <c r="C152" t="s">
        <v>259</v>
      </c>
      <c r="D152">
        <v>45</v>
      </c>
      <c r="E152">
        <v>5</v>
      </c>
      <c r="F152">
        <v>1</v>
      </c>
      <c r="G152">
        <v>1</v>
      </c>
      <c r="H152">
        <v>2</v>
      </c>
      <c r="I152">
        <v>2</v>
      </c>
      <c r="J152">
        <v>1</v>
      </c>
      <c r="L152">
        <v>1</v>
      </c>
      <c r="M152">
        <v>20</v>
      </c>
      <c r="N152">
        <v>1</v>
      </c>
      <c r="O152">
        <v>7</v>
      </c>
      <c r="P152">
        <v>7</v>
      </c>
      <c r="Q152">
        <v>7</v>
      </c>
      <c r="R152">
        <v>6</v>
      </c>
      <c r="S152">
        <v>7</v>
      </c>
      <c r="T152">
        <v>7</v>
      </c>
      <c r="U152">
        <v>7</v>
      </c>
      <c r="V152">
        <v>7</v>
      </c>
      <c r="W152">
        <v>6</v>
      </c>
      <c r="X152">
        <v>7</v>
      </c>
      <c r="Y152">
        <v>2018</v>
      </c>
      <c r="Z152">
        <v>1</v>
      </c>
      <c r="AA152">
        <v>1</v>
      </c>
      <c r="AE152">
        <v>2</v>
      </c>
      <c r="AF152">
        <v>1</v>
      </c>
      <c r="AG152">
        <v>2</v>
      </c>
      <c r="AH152">
        <v>2</v>
      </c>
      <c r="AI152">
        <v>1</v>
      </c>
      <c r="AJ152">
        <v>1</v>
      </c>
      <c r="AK152">
        <v>1</v>
      </c>
      <c r="AM152">
        <v>1</v>
      </c>
      <c r="AO152">
        <v>5</v>
      </c>
      <c r="AP152">
        <v>1</v>
      </c>
      <c r="AQ152">
        <v>1</v>
      </c>
      <c r="AW152">
        <v>1</v>
      </c>
      <c r="AZ152">
        <v>1</v>
      </c>
      <c r="BA152">
        <v>1</v>
      </c>
      <c r="BB152">
        <v>1</v>
      </c>
      <c r="BC152">
        <v>1</v>
      </c>
      <c r="BE152" t="s">
        <v>66</v>
      </c>
    </row>
    <row r="153" spans="1:57" hidden="1" x14ac:dyDescent="0.2">
      <c r="A153">
        <v>152</v>
      </c>
      <c r="B153" s="2">
        <v>44095.441087962965</v>
      </c>
      <c r="C153" t="s">
        <v>260</v>
      </c>
      <c r="D153">
        <v>58</v>
      </c>
      <c r="E153">
        <v>38</v>
      </c>
      <c r="F153">
        <v>2</v>
      </c>
      <c r="G153">
        <v>1</v>
      </c>
      <c r="H153">
        <v>3</v>
      </c>
      <c r="I153">
        <v>0</v>
      </c>
      <c r="J153">
        <v>6</v>
      </c>
      <c r="L153">
        <v>1</v>
      </c>
      <c r="M153">
        <v>12</v>
      </c>
      <c r="N153">
        <v>1</v>
      </c>
      <c r="O153">
        <v>5</v>
      </c>
      <c r="P153">
        <v>4</v>
      </c>
      <c r="Q153">
        <v>4</v>
      </c>
      <c r="R153">
        <v>4</v>
      </c>
      <c r="S153">
        <v>5</v>
      </c>
      <c r="T153">
        <v>3</v>
      </c>
      <c r="U153">
        <v>5</v>
      </c>
      <c r="V153">
        <v>4</v>
      </c>
      <c r="W153">
        <v>4</v>
      </c>
      <c r="X153">
        <v>4</v>
      </c>
      <c r="Y153">
        <v>2003</v>
      </c>
      <c r="Z153">
        <v>3</v>
      </c>
      <c r="AA153">
        <v>13</v>
      </c>
      <c r="AD153" t="s">
        <v>261</v>
      </c>
      <c r="AE153">
        <v>2</v>
      </c>
      <c r="AF153">
        <v>3</v>
      </c>
      <c r="AG153">
        <v>2</v>
      </c>
      <c r="AH153">
        <v>2</v>
      </c>
      <c r="AJ153">
        <v>1</v>
      </c>
      <c r="AO153">
        <v>3</v>
      </c>
      <c r="AP153">
        <v>1</v>
      </c>
      <c r="AU153">
        <v>1</v>
      </c>
      <c r="AX153">
        <v>1</v>
      </c>
      <c r="BD153">
        <v>1</v>
      </c>
      <c r="BE153" t="s">
        <v>58</v>
      </c>
    </row>
    <row r="154" spans="1:57" hidden="1" x14ac:dyDescent="0.2">
      <c r="A154">
        <v>153</v>
      </c>
      <c r="B154" s="2">
        <v>44095.441666666666</v>
      </c>
      <c r="C154" t="s">
        <v>262</v>
      </c>
      <c r="D154">
        <v>45</v>
      </c>
      <c r="E154">
        <v>35</v>
      </c>
      <c r="F154">
        <v>2</v>
      </c>
      <c r="G154">
        <v>1</v>
      </c>
      <c r="H154">
        <v>2</v>
      </c>
      <c r="I154">
        <v>2</v>
      </c>
      <c r="J154">
        <v>1</v>
      </c>
      <c r="L154">
        <v>1</v>
      </c>
      <c r="M154">
        <v>2</v>
      </c>
      <c r="N154">
        <v>2</v>
      </c>
      <c r="O154">
        <v>5</v>
      </c>
      <c r="P154">
        <v>3</v>
      </c>
      <c r="Q154">
        <v>7</v>
      </c>
      <c r="R154">
        <v>5</v>
      </c>
      <c r="S154">
        <v>6</v>
      </c>
      <c r="T154">
        <v>3</v>
      </c>
      <c r="U154">
        <v>7</v>
      </c>
      <c r="V154">
        <v>3</v>
      </c>
      <c r="W154">
        <v>5</v>
      </c>
      <c r="X154">
        <v>3</v>
      </c>
      <c r="Y154">
        <v>2018</v>
      </c>
      <c r="Z154">
        <v>2</v>
      </c>
      <c r="AA154">
        <v>7</v>
      </c>
      <c r="AE154">
        <v>2</v>
      </c>
      <c r="AF154">
        <v>1</v>
      </c>
      <c r="AG154">
        <v>2</v>
      </c>
      <c r="AH154">
        <v>2</v>
      </c>
      <c r="AJ154">
        <v>1</v>
      </c>
      <c r="AO154">
        <v>5</v>
      </c>
      <c r="AP154">
        <v>1</v>
      </c>
      <c r="AU154">
        <v>1</v>
      </c>
      <c r="AV154">
        <v>1</v>
      </c>
      <c r="BA154">
        <v>1</v>
      </c>
      <c r="BE154" t="s">
        <v>63</v>
      </c>
    </row>
    <row r="155" spans="1:57" hidden="1" x14ac:dyDescent="0.2">
      <c r="A155">
        <v>154</v>
      </c>
      <c r="B155" s="2">
        <v>44095.441840277781</v>
      </c>
      <c r="C155" t="s">
        <v>263</v>
      </c>
      <c r="D155">
        <v>61</v>
      </c>
      <c r="E155">
        <v>35</v>
      </c>
      <c r="F155">
        <v>1</v>
      </c>
      <c r="G155">
        <v>1</v>
      </c>
      <c r="H155">
        <v>2</v>
      </c>
      <c r="I155">
        <v>0</v>
      </c>
      <c r="J155">
        <v>1</v>
      </c>
      <c r="L155">
        <v>1</v>
      </c>
      <c r="M155">
        <v>11</v>
      </c>
      <c r="N155">
        <v>2</v>
      </c>
      <c r="O155">
        <v>6</v>
      </c>
      <c r="P155">
        <v>1</v>
      </c>
      <c r="Q155">
        <v>7</v>
      </c>
      <c r="R155">
        <v>1</v>
      </c>
      <c r="S155">
        <v>7</v>
      </c>
      <c r="T155">
        <v>6</v>
      </c>
      <c r="U155">
        <v>6</v>
      </c>
      <c r="V155">
        <v>1</v>
      </c>
      <c r="W155">
        <v>7</v>
      </c>
      <c r="X155">
        <v>5</v>
      </c>
      <c r="Y155">
        <v>2009</v>
      </c>
      <c r="Z155">
        <v>1</v>
      </c>
      <c r="AA155">
        <v>3</v>
      </c>
      <c r="AE155">
        <v>2</v>
      </c>
      <c r="AF155">
        <v>2</v>
      </c>
      <c r="AG155">
        <v>2</v>
      </c>
      <c r="AH155">
        <v>2</v>
      </c>
      <c r="AK155">
        <v>1</v>
      </c>
      <c r="AO155">
        <v>3</v>
      </c>
      <c r="AQ155">
        <v>1</v>
      </c>
      <c r="AU155">
        <v>1</v>
      </c>
      <c r="AW155">
        <v>1</v>
      </c>
      <c r="BA155">
        <v>1</v>
      </c>
      <c r="BE155" t="s">
        <v>63</v>
      </c>
    </row>
    <row r="156" spans="1:57" hidden="1" x14ac:dyDescent="0.2">
      <c r="A156">
        <v>155</v>
      </c>
      <c r="B156" s="2">
        <v>44095.441863425927</v>
      </c>
      <c r="C156" t="s">
        <v>264</v>
      </c>
      <c r="D156">
        <v>41</v>
      </c>
      <c r="E156">
        <v>37</v>
      </c>
      <c r="F156">
        <v>1</v>
      </c>
      <c r="G156">
        <v>1</v>
      </c>
      <c r="H156">
        <v>2</v>
      </c>
      <c r="I156">
        <v>1</v>
      </c>
      <c r="J156">
        <v>1</v>
      </c>
      <c r="L156">
        <v>1</v>
      </c>
      <c r="M156">
        <v>3</v>
      </c>
      <c r="N156">
        <v>1</v>
      </c>
      <c r="O156">
        <v>5</v>
      </c>
      <c r="P156">
        <v>6</v>
      </c>
      <c r="Q156">
        <v>5</v>
      </c>
      <c r="R156">
        <v>6</v>
      </c>
      <c r="S156">
        <v>4</v>
      </c>
      <c r="T156">
        <v>6</v>
      </c>
      <c r="U156">
        <v>6</v>
      </c>
      <c r="V156">
        <v>5</v>
      </c>
      <c r="W156">
        <v>5</v>
      </c>
      <c r="X156">
        <v>5</v>
      </c>
      <c r="Y156">
        <v>2010</v>
      </c>
      <c r="Z156">
        <v>1</v>
      </c>
      <c r="AA156">
        <v>1</v>
      </c>
      <c r="AE156">
        <v>1</v>
      </c>
      <c r="AF156">
        <v>1</v>
      </c>
      <c r="AG156">
        <v>1</v>
      </c>
      <c r="AH156">
        <v>1</v>
      </c>
      <c r="AJ156">
        <v>1</v>
      </c>
      <c r="AO156">
        <v>5</v>
      </c>
      <c r="AQ156">
        <v>1</v>
      </c>
      <c r="BB156">
        <v>1</v>
      </c>
      <c r="BE156" t="s">
        <v>66</v>
      </c>
    </row>
    <row r="157" spans="1:57" hidden="1" x14ac:dyDescent="0.2">
      <c r="A157">
        <v>156</v>
      </c>
      <c r="B157" s="2">
        <v>44095.442326388889</v>
      </c>
      <c r="C157" t="s">
        <v>265</v>
      </c>
      <c r="D157">
        <v>58</v>
      </c>
      <c r="E157">
        <v>38</v>
      </c>
      <c r="F157">
        <v>1</v>
      </c>
      <c r="G157">
        <v>1</v>
      </c>
      <c r="H157">
        <v>3</v>
      </c>
      <c r="I157">
        <v>0</v>
      </c>
      <c r="J157">
        <v>1</v>
      </c>
      <c r="L157">
        <v>2</v>
      </c>
      <c r="M157">
        <v>28</v>
      </c>
      <c r="N157">
        <v>2</v>
      </c>
      <c r="O157">
        <v>5</v>
      </c>
      <c r="P157">
        <v>2</v>
      </c>
      <c r="Q157">
        <v>6</v>
      </c>
      <c r="R157">
        <v>3</v>
      </c>
      <c r="S157">
        <v>6</v>
      </c>
      <c r="T157">
        <v>5</v>
      </c>
      <c r="U157">
        <v>5</v>
      </c>
      <c r="V157">
        <v>1</v>
      </c>
      <c r="W157">
        <v>6</v>
      </c>
      <c r="X157">
        <v>3</v>
      </c>
      <c r="Y157">
        <v>2013</v>
      </c>
      <c r="Z157">
        <v>4</v>
      </c>
      <c r="AA157">
        <v>1</v>
      </c>
      <c r="AE157">
        <v>2</v>
      </c>
      <c r="AF157">
        <v>2</v>
      </c>
      <c r="AG157">
        <v>2</v>
      </c>
      <c r="AH157">
        <v>2</v>
      </c>
      <c r="AN157">
        <v>1</v>
      </c>
      <c r="AO157">
        <v>2</v>
      </c>
      <c r="AT157">
        <v>1</v>
      </c>
      <c r="AU157">
        <v>1</v>
      </c>
      <c r="AV157">
        <v>1</v>
      </c>
      <c r="BC157">
        <v>1</v>
      </c>
      <c r="BE157" t="s">
        <v>58</v>
      </c>
    </row>
    <row r="158" spans="1:57" hidden="1" x14ac:dyDescent="0.2">
      <c r="A158">
        <v>157</v>
      </c>
      <c r="B158" s="2">
        <v>44095.443113425928</v>
      </c>
      <c r="C158" t="s">
        <v>266</v>
      </c>
      <c r="D158">
        <v>46</v>
      </c>
      <c r="E158">
        <v>32</v>
      </c>
      <c r="F158">
        <v>1</v>
      </c>
      <c r="G158">
        <v>1</v>
      </c>
      <c r="H158">
        <v>2</v>
      </c>
      <c r="I158">
        <v>2</v>
      </c>
      <c r="J158">
        <v>1</v>
      </c>
      <c r="L158">
        <v>1</v>
      </c>
      <c r="M158">
        <v>10</v>
      </c>
      <c r="N158">
        <v>1</v>
      </c>
      <c r="O158">
        <v>4</v>
      </c>
      <c r="P158">
        <v>2</v>
      </c>
      <c r="Q158">
        <v>7</v>
      </c>
      <c r="R158">
        <v>3</v>
      </c>
      <c r="S158">
        <v>7</v>
      </c>
      <c r="T158">
        <v>5</v>
      </c>
      <c r="U158">
        <v>6</v>
      </c>
      <c r="V158">
        <v>3</v>
      </c>
      <c r="W158">
        <v>7</v>
      </c>
      <c r="X158">
        <v>2</v>
      </c>
      <c r="Y158">
        <v>2016</v>
      </c>
      <c r="Z158">
        <v>1</v>
      </c>
      <c r="AA158">
        <v>1</v>
      </c>
      <c r="AE158">
        <v>1</v>
      </c>
      <c r="AF158">
        <v>1</v>
      </c>
      <c r="AG158">
        <v>3</v>
      </c>
      <c r="AH158">
        <v>3</v>
      </c>
      <c r="AI158">
        <v>1</v>
      </c>
      <c r="AJ158">
        <v>1</v>
      </c>
      <c r="AK158">
        <v>1</v>
      </c>
      <c r="AL158">
        <v>1</v>
      </c>
      <c r="AM158">
        <v>1</v>
      </c>
      <c r="AO158">
        <v>4</v>
      </c>
      <c r="AP158">
        <v>1</v>
      </c>
      <c r="AT158">
        <v>1</v>
      </c>
      <c r="AW158">
        <v>1</v>
      </c>
      <c r="AZ158">
        <v>1</v>
      </c>
      <c r="BA158">
        <v>1</v>
      </c>
      <c r="BC158">
        <v>1</v>
      </c>
      <c r="BE158" t="s">
        <v>58</v>
      </c>
    </row>
    <row r="159" spans="1:57" hidden="1" x14ac:dyDescent="0.2">
      <c r="A159">
        <v>158</v>
      </c>
      <c r="B159" s="2">
        <v>44095.44425925926</v>
      </c>
      <c r="C159" t="s">
        <v>267</v>
      </c>
      <c r="D159">
        <v>67</v>
      </c>
      <c r="E159">
        <v>43</v>
      </c>
      <c r="F159">
        <v>1</v>
      </c>
      <c r="G159">
        <v>1</v>
      </c>
      <c r="H159">
        <v>2</v>
      </c>
      <c r="I159">
        <v>0</v>
      </c>
      <c r="J159">
        <v>4</v>
      </c>
      <c r="L159">
        <v>2</v>
      </c>
      <c r="M159">
        <v>4</v>
      </c>
      <c r="N159">
        <v>2</v>
      </c>
      <c r="O159">
        <v>5</v>
      </c>
      <c r="P159">
        <v>1</v>
      </c>
      <c r="Q159">
        <v>7</v>
      </c>
      <c r="R159">
        <v>2</v>
      </c>
      <c r="S159">
        <v>5</v>
      </c>
      <c r="T159">
        <v>6</v>
      </c>
      <c r="U159">
        <v>7</v>
      </c>
      <c r="V159">
        <v>1</v>
      </c>
      <c r="W159">
        <v>5</v>
      </c>
      <c r="X159">
        <v>3</v>
      </c>
      <c r="Y159">
        <v>2016</v>
      </c>
      <c r="Z159">
        <v>2</v>
      </c>
      <c r="AA159">
        <v>13</v>
      </c>
      <c r="AD159" t="s">
        <v>60</v>
      </c>
      <c r="AE159">
        <v>2</v>
      </c>
      <c r="AF159">
        <v>2</v>
      </c>
      <c r="AG159">
        <v>2</v>
      </c>
      <c r="AH159">
        <v>2</v>
      </c>
      <c r="AI159">
        <v>1</v>
      </c>
      <c r="AM159">
        <v>1</v>
      </c>
      <c r="AO159">
        <v>5</v>
      </c>
      <c r="AT159">
        <v>1</v>
      </c>
      <c r="AV159">
        <v>1</v>
      </c>
      <c r="AX159">
        <v>1</v>
      </c>
      <c r="AZ159">
        <v>1</v>
      </c>
      <c r="BA159">
        <v>1</v>
      </c>
      <c r="BE159" t="s">
        <v>61</v>
      </c>
    </row>
    <row r="160" spans="1:57" hidden="1" x14ac:dyDescent="0.2">
      <c r="A160">
        <v>159</v>
      </c>
      <c r="B160" s="2">
        <v>44095.444340277776</v>
      </c>
      <c r="C160" t="s">
        <v>268</v>
      </c>
      <c r="D160">
        <v>31</v>
      </c>
      <c r="E160">
        <v>13</v>
      </c>
      <c r="F160">
        <v>1</v>
      </c>
      <c r="G160">
        <v>1</v>
      </c>
      <c r="H160">
        <v>2</v>
      </c>
      <c r="I160">
        <v>1</v>
      </c>
      <c r="J160">
        <v>3</v>
      </c>
      <c r="L160">
        <v>1</v>
      </c>
      <c r="M160">
        <v>4</v>
      </c>
      <c r="N160">
        <v>2</v>
      </c>
      <c r="O160">
        <v>4</v>
      </c>
      <c r="P160">
        <v>5</v>
      </c>
      <c r="Q160">
        <v>6</v>
      </c>
      <c r="R160">
        <v>2</v>
      </c>
      <c r="S160">
        <v>6</v>
      </c>
      <c r="T160">
        <v>6</v>
      </c>
      <c r="U160">
        <v>5</v>
      </c>
      <c r="V160">
        <v>3</v>
      </c>
      <c r="W160">
        <v>4</v>
      </c>
      <c r="X160">
        <v>4</v>
      </c>
      <c r="Y160">
        <v>2011</v>
      </c>
      <c r="Z160">
        <v>1</v>
      </c>
      <c r="AA160">
        <v>3</v>
      </c>
      <c r="AE160">
        <v>1</v>
      </c>
      <c r="AF160">
        <v>1</v>
      </c>
      <c r="AG160">
        <v>1</v>
      </c>
      <c r="AH160">
        <v>2</v>
      </c>
      <c r="AI160">
        <v>1</v>
      </c>
      <c r="AO160">
        <v>2</v>
      </c>
      <c r="AP160">
        <v>1</v>
      </c>
      <c r="AR160">
        <v>1</v>
      </c>
      <c r="AV160">
        <v>1</v>
      </c>
      <c r="BA160">
        <v>1</v>
      </c>
      <c r="BC160">
        <v>1</v>
      </c>
      <c r="BE160" t="s">
        <v>63</v>
      </c>
    </row>
    <row r="161" spans="1:57" hidden="1" x14ac:dyDescent="0.2">
      <c r="A161">
        <v>160</v>
      </c>
      <c r="B161" s="2">
        <v>44095.444606481484</v>
      </c>
      <c r="C161" t="s">
        <v>269</v>
      </c>
      <c r="D161">
        <v>51</v>
      </c>
      <c r="E161">
        <v>5</v>
      </c>
      <c r="F161">
        <v>1</v>
      </c>
      <c r="G161">
        <v>1</v>
      </c>
      <c r="H161">
        <v>1</v>
      </c>
      <c r="I161">
        <v>0</v>
      </c>
      <c r="J161">
        <v>1</v>
      </c>
      <c r="L161">
        <v>1</v>
      </c>
      <c r="M161">
        <v>3</v>
      </c>
      <c r="N161">
        <v>2</v>
      </c>
      <c r="O161">
        <v>4</v>
      </c>
      <c r="P161">
        <v>4</v>
      </c>
      <c r="Q161">
        <v>7</v>
      </c>
      <c r="R161">
        <v>4</v>
      </c>
      <c r="S161">
        <v>4</v>
      </c>
      <c r="T161">
        <v>4</v>
      </c>
      <c r="U161">
        <v>4</v>
      </c>
      <c r="V161">
        <v>3</v>
      </c>
      <c r="W161">
        <v>4</v>
      </c>
      <c r="X161">
        <v>4</v>
      </c>
      <c r="Y161">
        <v>2016</v>
      </c>
      <c r="Z161">
        <v>1</v>
      </c>
      <c r="AA161">
        <v>14</v>
      </c>
      <c r="AE161">
        <v>2</v>
      </c>
      <c r="AF161">
        <v>2</v>
      </c>
      <c r="AG161">
        <v>2</v>
      </c>
      <c r="AH161">
        <v>2</v>
      </c>
      <c r="AI161">
        <v>1</v>
      </c>
      <c r="AJ161">
        <v>1</v>
      </c>
      <c r="AK161">
        <v>1</v>
      </c>
      <c r="AO161">
        <v>2</v>
      </c>
      <c r="AT161">
        <v>1</v>
      </c>
      <c r="BA161">
        <v>1</v>
      </c>
      <c r="BC161">
        <v>1</v>
      </c>
      <c r="BE161" t="s">
        <v>66</v>
      </c>
    </row>
    <row r="162" spans="1:57" hidden="1" x14ac:dyDescent="0.2">
      <c r="A162">
        <v>161</v>
      </c>
      <c r="B162" s="2">
        <v>44095.445543981485</v>
      </c>
      <c r="C162" t="s">
        <v>270</v>
      </c>
      <c r="D162">
        <v>30</v>
      </c>
      <c r="E162">
        <v>5</v>
      </c>
      <c r="F162">
        <v>1</v>
      </c>
      <c r="G162">
        <v>1</v>
      </c>
      <c r="H162">
        <v>3</v>
      </c>
      <c r="I162">
        <v>3</v>
      </c>
      <c r="J162">
        <v>1</v>
      </c>
      <c r="L162">
        <v>1</v>
      </c>
      <c r="M162">
        <v>7</v>
      </c>
      <c r="N162">
        <v>1</v>
      </c>
      <c r="O162">
        <v>7</v>
      </c>
      <c r="P162">
        <v>5</v>
      </c>
      <c r="Q162">
        <v>2</v>
      </c>
      <c r="R162">
        <v>6</v>
      </c>
      <c r="S162">
        <v>7</v>
      </c>
      <c r="T162">
        <v>2</v>
      </c>
      <c r="U162">
        <v>6</v>
      </c>
      <c r="V162">
        <v>3</v>
      </c>
      <c r="W162">
        <v>5</v>
      </c>
      <c r="X162">
        <v>5</v>
      </c>
      <c r="Y162">
        <v>2019</v>
      </c>
      <c r="Z162">
        <v>1</v>
      </c>
      <c r="AA162">
        <v>3</v>
      </c>
      <c r="AE162">
        <v>1</v>
      </c>
      <c r="AF162">
        <v>1</v>
      </c>
      <c r="AG162">
        <v>1</v>
      </c>
      <c r="AH162">
        <v>2</v>
      </c>
      <c r="AI162">
        <v>1</v>
      </c>
      <c r="AJ162">
        <v>1</v>
      </c>
      <c r="AL162">
        <v>1</v>
      </c>
      <c r="AM162">
        <v>1</v>
      </c>
      <c r="AO162">
        <v>1</v>
      </c>
      <c r="AP162">
        <v>1</v>
      </c>
      <c r="AT162">
        <v>1</v>
      </c>
      <c r="AW162">
        <v>1</v>
      </c>
      <c r="AZ162">
        <v>1</v>
      </c>
      <c r="BB162">
        <v>1</v>
      </c>
      <c r="BC162">
        <v>1</v>
      </c>
      <c r="BE162" t="s">
        <v>66</v>
      </c>
    </row>
    <row r="163" spans="1:57" hidden="1" x14ac:dyDescent="0.2">
      <c r="A163">
        <v>162</v>
      </c>
      <c r="B163" s="2">
        <v>44095.445694444446</v>
      </c>
      <c r="C163" t="s">
        <v>271</v>
      </c>
      <c r="D163">
        <v>53</v>
      </c>
      <c r="E163">
        <v>43</v>
      </c>
      <c r="F163">
        <v>1</v>
      </c>
      <c r="G163">
        <v>1</v>
      </c>
      <c r="H163">
        <v>3</v>
      </c>
      <c r="I163">
        <v>0</v>
      </c>
      <c r="J163">
        <v>1</v>
      </c>
      <c r="L163">
        <v>2</v>
      </c>
      <c r="M163">
        <v>3</v>
      </c>
      <c r="N163">
        <v>2</v>
      </c>
      <c r="O163">
        <v>4</v>
      </c>
      <c r="P163">
        <v>4</v>
      </c>
      <c r="Q163">
        <v>6</v>
      </c>
      <c r="R163">
        <v>5</v>
      </c>
      <c r="S163">
        <v>4</v>
      </c>
      <c r="T163">
        <v>4</v>
      </c>
      <c r="U163">
        <v>3</v>
      </c>
      <c r="V163">
        <v>2</v>
      </c>
      <c r="W163">
        <v>4</v>
      </c>
      <c r="X163">
        <v>3</v>
      </c>
      <c r="Y163">
        <v>2017</v>
      </c>
      <c r="Z163">
        <v>2</v>
      </c>
      <c r="AA163">
        <v>5</v>
      </c>
      <c r="AE163">
        <v>2</v>
      </c>
      <c r="AF163">
        <v>3</v>
      </c>
      <c r="AG163">
        <v>2</v>
      </c>
      <c r="AH163">
        <v>2</v>
      </c>
      <c r="AJ163">
        <v>1</v>
      </c>
      <c r="AM163">
        <v>1</v>
      </c>
      <c r="AO163">
        <v>2</v>
      </c>
      <c r="AP163">
        <v>1</v>
      </c>
      <c r="AT163">
        <v>1</v>
      </c>
      <c r="AU163">
        <v>1</v>
      </c>
      <c r="BC163">
        <v>1</v>
      </c>
      <c r="BE163" t="s">
        <v>61</v>
      </c>
    </row>
    <row r="164" spans="1:57" hidden="1" x14ac:dyDescent="0.2">
      <c r="A164">
        <v>163</v>
      </c>
      <c r="B164" s="2">
        <v>44095.446111111109</v>
      </c>
      <c r="C164" t="s">
        <v>272</v>
      </c>
      <c r="D164">
        <v>22</v>
      </c>
      <c r="E164">
        <v>32</v>
      </c>
      <c r="F164">
        <v>1</v>
      </c>
      <c r="G164">
        <v>1</v>
      </c>
      <c r="H164">
        <v>3</v>
      </c>
      <c r="I164">
        <v>2</v>
      </c>
      <c r="J164">
        <v>2</v>
      </c>
      <c r="L164">
        <v>1</v>
      </c>
      <c r="M164">
        <v>4</v>
      </c>
      <c r="N164">
        <v>1</v>
      </c>
      <c r="O164">
        <v>2</v>
      </c>
      <c r="P164">
        <v>2</v>
      </c>
      <c r="Q164">
        <v>1</v>
      </c>
      <c r="R164">
        <v>1</v>
      </c>
      <c r="S164">
        <v>2</v>
      </c>
      <c r="T164">
        <v>4</v>
      </c>
      <c r="U164">
        <v>2</v>
      </c>
      <c r="V164">
        <v>5</v>
      </c>
      <c r="W164">
        <v>3</v>
      </c>
      <c r="X164">
        <v>3</v>
      </c>
      <c r="Y164">
        <v>2019</v>
      </c>
      <c r="Z164">
        <v>1</v>
      </c>
      <c r="AA164">
        <v>1</v>
      </c>
      <c r="AE164">
        <v>1</v>
      </c>
      <c r="AF164">
        <v>1</v>
      </c>
      <c r="AG164">
        <v>1</v>
      </c>
      <c r="AH164">
        <v>1</v>
      </c>
      <c r="AJ164">
        <v>1</v>
      </c>
      <c r="AK164">
        <v>1</v>
      </c>
      <c r="AL164">
        <v>1</v>
      </c>
      <c r="AM164">
        <v>1</v>
      </c>
      <c r="AO164">
        <v>3</v>
      </c>
      <c r="AP164">
        <v>1</v>
      </c>
      <c r="AR164">
        <v>1</v>
      </c>
      <c r="AU164">
        <v>1</v>
      </c>
      <c r="BA164">
        <v>1</v>
      </c>
      <c r="BB164">
        <v>1</v>
      </c>
      <c r="BC164">
        <v>1</v>
      </c>
      <c r="BE164" t="s">
        <v>58</v>
      </c>
    </row>
    <row r="165" spans="1:57" hidden="1" x14ac:dyDescent="0.2">
      <c r="A165">
        <v>164</v>
      </c>
      <c r="B165" s="2">
        <v>44095.446319444447</v>
      </c>
      <c r="C165" t="s">
        <v>273</v>
      </c>
      <c r="D165">
        <v>61</v>
      </c>
      <c r="E165">
        <v>5</v>
      </c>
      <c r="F165">
        <v>2</v>
      </c>
      <c r="G165">
        <v>1</v>
      </c>
      <c r="H165">
        <v>2</v>
      </c>
      <c r="I165">
        <v>0</v>
      </c>
      <c r="J165">
        <v>4</v>
      </c>
      <c r="L165">
        <v>2</v>
      </c>
      <c r="M165">
        <v>25</v>
      </c>
      <c r="N165">
        <v>1</v>
      </c>
      <c r="O165">
        <v>3</v>
      </c>
      <c r="P165">
        <v>3</v>
      </c>
      <c r="Q165">
        <v>7</v>
      </c>
      <c r="R165">
        <v>1</v>
      </c>
      <c r="S165">
        <v>6</v>
      </c>
      <c r="T165">
        <v>2</v>
      </c>
      <c r="U165">
        <v>4</v>
      </c>
      <c r="V165">
        <v>2</v>
      </c>
      <c r="W165">
        <v>6</v>
      </c>
      <c r="X165">
        <v>1</v>
      </c>
      <c r="Y165">
        <v>1994</v>
      </c>
      <c r="Z165">
        <v>3</v>
      </c>
      <c r="AA165">
        <v>3</v>
      </c>
      <c r="AE165">
        <v>2</v>
      </c>
      <c r="AF165">
        <v>3</v>
      </c>
      <c r="AG165">
        <v>2</v>
      </c>
      <c r="AH165">
        <v>2</v>
      </c>
      <c r="AJ165">
        <v>1</v>
      </c>
      <c r="AO165">
        <v>3</v>
      </c>
      <c r="AT165">
        <v>1</v>
      </c>
      <c r="AW165">
        <v>1</v>
      </c>
      <c r="AX165">
        <v>1</v>
      </c>
      <c r="BA165">
        <v>1</v>
      </c>
      <c r="BE165" t="s">
        <v>66</v>
      </c>
    </row>
    <row r="166" spans="1:57" hidden="1" x14ac:dyDescent="0.2">
      <c r="A166">
        <v>165</v>
      </c>
      <c r="B166" s="2">
        <v>44095.446331018517</v>
      </c>
      <c r="C166" t="s">
        <v>274</v>
      </c>
      <c r="D166">
        <v>25</v>
      </c>
      <c r="E166">
        <v>43</v>
      </c>
      <c r="F166">
        <v>1</v>
      </c>
      <c r="G166">
        <v>1</v>
      </c>
      <c r="H166">
        <v>1</v>
      </c>
      <c r="I166">
        <v>0</v>
      </c>
      <c r="J166">
        <v>1</v>
      </c>
      <c r="L166">
        <v>1</v>
      </c>
      <c r="M166">
        <v>3</v>
      </c>
      <c r="N166">
        <v>1</v>
      </c>
      <c r="O166">
        <v>6</v>
      </c>
      <c r="P166">
        <v>4</v>
      </c>
      <c r="Q166">
        <v>7</v>
      </c>
      <c r="R166">
        <v>6</v>
      </c>
      <c r="S166">
        <v>6</v>
      </c>
      <c r="T166">
        <v>3</v>
      </c>
      <c r="U166">
        <v>5</v>
      </c>
      <c r="V166">
        <v>3</v>
      </c>
      <c r="W166">
        <v>4</v>
      </c>
      <c r="X166">
        <v>2</v>
      </c>
      <c r="Y166">
        <v>2017</v>
      </c>
      <c r="Z166">
        <v>1</v>
      </c>
      <c r="AA166">
        <v>1</v>
      </c>
      <c r="AE166">
        <v>2</v>
      </c>
      <c r="AF166">
        <v>1</v>
      </c>
      <c r="AG166">
        <v>2</v>
      </c>
      <c r="AH166">
        <v>2</v>
      </c>
      <c r="AI166">
        <v>1</v>
      </c>
      <c r="AM166">
        <v>1</v>
      </c>
      <c r="AO166">
        <v>6</v>
      </c>
      <c r="AP166">
        <v>1</v>
      </c>
      <c r="AS166">
        <v>1</v>
      </c>
      <c r="AU166">
        <v>1</v>
      </c>
      <c r="BA166">
        <v>1</v>
      </c>
      <c r="BC166">
        <v>1</v>
      </c>
      <c r="BE166" t="s">
        <v>61</v>
      </c>
    </row>
    <row r="167" spans="1:57" hidden="1" x14ac:dyDescent="0.2">
      <c r="A167">
        <v>166</v>
      </c>
      <c r="B167" s="2">
        <v>44095.446377314816</v>
      </c>
      <c r="C167" t="s">
        <v>275</v>
      </c>
      <c r="D167">
        <v>27</v>
      </c>
      <c r="E167">
        <v>5</v>
      </c>
      <c r="F167">
        <v>1</v>
      </c>
      <c r="G167">
        <v>1</v>
      </c>
      <c r="H167">
        <v>2</v>
      </c>
      <c r="I167">
        <v>0</v>
      </c>
      <c r="J167">
        <v>1</v>
      </c>
      <c r="L167">
        <v>1</v>
      </c>
      <c r="M167">
        <v>2</v>
      </c>
      <c r="N167">
        <v>2</v>
      </c>
      <c r="O167">
        <v>2</v>
      </c>
      <c r="P167">
        <v>5</v>
      </c>
      <c r="Q167">
        <v>6</v>
      </c>
      <c r="R167">
        <v>4</v>
      </c>
      <c r="S167">
        <v>5</v>
      </c>
      <c r="T167">
        <v>5</v>
      </c>
      <c r="U167">
        <v>6</v>
      </c>
      <c r="V167">
        <v>3</v>
      </c>
      <c r="W167">
        <v>6</v>
      </c>
      <c r="X167">
        <v>4</v>
      </c>
      <c r="Y167">
        <v>2018</v>
      </c>
      <c r="Z167">
        <v>1</v>
      </c>
      <c r="AA167">
        <v>1</v>
      </c>
      <c r="AE167">
        <v>2</v>
      </c>
      <c r="AF167">
        <v>2</v>
      </c>
      <c r="AG167">
        <v>2</v>
      </c>
      <c r="AH167">
        <v>2</v>
      </c>
      <c r="AI167">
        <v>1</v>
      </c>
      <c r="AJ167">
        <v>1</v>
      </c>
      <c r="AM167">
        <v>1</v>
      </c>
      <c r="AO167">
        <v>3</v>
      </c>
      <c r="AP167">
        <v>1</v>
      </c>
      <c r="AR167">
        <v>1</v>
      </c>
      <c r="AS167">
        <v>1</v>
      </c>
      <c r="AZ167">
        <v>1</v>
      </c>
      <c r="BE167" t="s">
        <v>66</v>
      </c>
    </row>
    <row r="168" spans="1:57" hidden="1" x14ac:dyDescent="0.2">
      <c r="A168">
        <v>167</v>
      </c>
      <c r="B168" s="2">
        <v>44095.446412037039</v>
      </c>
      <c r="C168" t="s">
        <v>276</v>
      </c>
      <c r="D168">
        <v>45</v>
      </c>
      <c r="E168">
        <v>32</v>
      </c>
      <c r="F168">
        <v>1</v>
      </c>
      <c r="G168">
        <v>1</v>
      </c>
      <c r="H168">
        <v>2</v>
      </c>
      <c r="I168">
        <v>2</v>
      </c>
      <c r="J168">
        <v>1</v>
      </c>
      <c r="L168">
        <v>1</v>
      </c>
      <c r="M168">
        <v>2</v>
      </c>
      <c r="N168">
        <v>1</v>
      </c>
      <c r="O168">
        <v>5</v>
      </c>
      <c r="P168">
        <v>4</v>
      </c>
      <c r="Q168">
        <v>6</v>
      </c>
      <c r="R168">
        <v>7</v>
      </c>
      <c r="S168">
        <v>5</v>
      </c>
      <c r="T168">
        <v>6</v>
      </c>
      <c r="U168">
        <v>6</v>
      </c>
      <c r="V168">
        <v>7</v>
      </c>
      <c r="W168">
        <v>5</v>
      </c>
      <c r="X168">
        <v>6</v>
      </c>
      <c r="Y168">
        <v>2018</v>
      </c>
      <c r="Z168">
        <v>1</v>
      </c>
      <c r="AA168">
        <v>1</v>
      </c>
      <c r="AE168">
        <v>1</v>
      </c>
      <c r="AF168">
        <v>2</v>
      </c>
      <c r="AG168">
        <v>1</v>
      </c>
      <c r="AH168">
        <v>1</v>
      </c>
      <c r="AI168">
        <v>1</v>
      </c>
      <c r="AO168">
        <v>3</v>
      </c>
      <c r="AQ168">
        <v>1</v>
      </c>
      <c r="BA168">
        <v>1</v>
      </c>
      <c r="BB168">
        <v>1</v>
      </c>
      <c r="BE168" t="s">
        <v>58</v>
      </c>
    </row>
    <row r="169" spans="1:57" hidden="1" x14ac:dyDescent="0.2">
      <c r="A169">
        <v>168</v>
      </c>
      <c r="B169" s="2">
        <v>44095.446423611109</v>
      </c>
      <c r="C169" t="s">
        <v>277</v>
      </c>
      <c r="D169">
        <v>62</v>
      </c>
      <c r="E169">
        <v>35</v>
      </c>
      <c r="F169">
        <v>1</v>
      </c>
      <c r="G169">
        <v>1</v>
      </c>
      <c r="H169">
        <v>2</v>
      </c>
      <c r="I169">
        <v>2</v>
      </c>
      <c r="J169">
        <v>1</v>
      </c>
      <c r="L169">
        <v>1</v>
      </c>
      <c r="M169">
        <v>10</v>
      </c>
      <c r="N169">
        <v>2</v>
      </c>
      <c r="O169">
        <v>7</v>
      </c>
      <c r="P169">
        <v>5</v>
      </c>
      <c r="Q169">
        <v>5</v>
      </c>
      <c r="R169">
        <v>5</v>
      </c>
      <c r="S169">
        <v>7</v>
      </c>
      <c r="T169">
        <v>7</v>
      </c>
      <c r="U169">
        <v>7</v>
      </c>
      <c r="V169">
        <v>6</v>
      </c>
      <c r="W169">
        <v>6</v>
      </c>
      <c r="X169">
        <v>5</v>
      </c>
      <c r="Y169">
        <v>2012</v>
      </c>
      <c r="Z169">
        <v>1</v>
      </c>
      <c r="AA169">
        <v>3</v>
      </c>
      <c r="AE169">
        <v>2</v>
      </c>
      <c r="AF169">
        <v>2</v>
      </c>
      <c r="AG169">
        <v>1</v>
      </c>
      <c r="AH169">
        <v>2</v>
      </c>
      <c r="AK169">
        <v>1</v>
      </c>
      <c r="AO169">
        <v>4</v>
      </c>
      <c r="AQ169">
        <v>1</v>
      </c>
      <c r="AR169">
        <v>1</v>
      </c>
      <c r="AW169">
        <v>1</v>
      </c>
      <c r="BC169">
        <v>1</v>
      </c>
      <c r="BE169" t="s">
        <v>63</v>
      </c>
    </row>
    <row r="170" spans="1:57" hidden="1" x14ac:dyDescent="0.2">
      <c r="A170">
        <v>169</v>
      </c>
      <c r="B170" s="2">
        <v>44095.446747685186</v>
      </c>
      <c r="C170" t="s">
        <v>278</v>
      </c>
      <c r="D170">
        <v>32</v>
      </c>
      <c r="E170">
        <v>5</v>
      </c>
      <c r="F170">
        <v>1</v>
      </c>
      <c r="G170">
        <v>1</v>
      </c>
      <c r="H170">
        <v>2</v>
      </c>
      <c r="I170">
        <v>1</v>
      </c>
      <c r="J170">
        <v>1</v>
      </c>
      <c r="L170">
        <v>1</v>
      </c>
      <c r="M170">
        <v>3</v>
      </c>
      <c r="N170">
        <v>1</v>
      </c>
      <c r="O170">
        <v>6</v>
      </c>
      <c r="P170">
        <v>7</v>
      </c>
      <c r="Q170">
        <v>7</v>
      </c>
      <c r="R170">
        <v>2</v>
      </c>
      <c r="S170">
        <v>6</v>
      </c>
      <c r="T170">
        <v>6</v>
      </c>
      <c r="U170">
        <v>6</v>
      </c>
      <c r="V170">
        <v>5</v>
      </c>
      <c r="W170">
        <v>6</v>
      </c>
      <c r="X170">
        <v>2</v>
      </c>
      <c r="Y170">
        <v>2019</v>
      </c>
      <c r="Z170">
        <v>1</v>
      </c>
      <c r="AA170">
        <v>1</v>
      </c>
      <c r="AE170">
        <v>1</v>
      </c>
      <c r="AF170">
        <v>1</v>
      </c>
      <c r="AG170">
        <v>1</v>
      </c>
      <c r="AH170">
        <v>1</v>
      </c>
      <c r="AI170">
        <v>1</v>
      </c>
      <c r="AJ170">
        <v>1</v>
      </c>
      <c r="AM170">
        <v>1</v>
      </c>
      <c r="AO170">
        <v>2</v>
      </c>
      <c r="AR170">
        <v>1</v>
      </c>
      <c r="AZ170">
        <v>1</v>
      </c>
      <c r="BE170" t="s">
        <v>66</v>
      </c>
    </row>
    <row r="171" spans="1:57" hidden="1" x14ac:dyDescent="0.2">
      <c r="A171">
        <v>170</v>
      </c>
      <c r="B171" s="2">
        <v>44095.44736111111</v>
      </c>
      <c r="C171" t="s">
        <v>279</v>
      </c>
      <c r="D171">
        <v>20</v>
      </c>
      <c r="E171">
        <v>9</v>
      </c>
      <c r="F171">
        <v>2</v>
      </c>
      <c r="G171">
        <v>1</v>
      </c>
      <c r="H171">
        <v>1</v>
      </c>
      <c r="I171">
        <v>0</v>
      </c>
      <c r="J171">
        <v>2</v>
      </c>
      <c r="L171">
        <v>1</v>
      </c>
      <c r="M171">
        <v>0</v>
      </c>
      <c r="N171">
        <v>1</v>
      </c>
      <c r="O171">
        <v>3</v>
      </c>
      <c r="P171">
        <v>4</v>
      </c>
      <c r="Q171">
        <v>3</v>
      </c>
      <c r="R171">
        <v>5</v>
      </c>
      <c r="S171">
        <v>4</v>
      </c>
      <c r="T171">
        <v>7</v>
      </c>
      <c r="U171">
        <v>7</v>
      </c>
      <c r="V171">
        <v>4</v>
      </c>
      <c r="W171">
        <v>3</v>
      </c>
      <c r="X171">
        <v>4</v>
      </c>
      <c r="Y171">
        <v>1999</v>
      </c>
      <c r="Z171">
        <v>2</v>
      </c>
      <c r="AA171">
        <v>1</v>
      </c>
      <c r="AE171">
        <v>1</v>
      </c>
      <c r="AF171">
        <v>1</v>
      </c>
      <c r="AG171">
        <v>1</v>
      </c>
      <c r="AH171">
        <v>1</v>
      </c>
      <c r="AI171">
        <v>1</v>
      </c>
      <c r="AJ171">
        <v>1</v>
      </c>
      <c r="AL171">
        <v>1</v>
      </c>
      <c r="AO171">
        <v>5</v>
      </c>
      <c r="AP171">
        <v>1</v>
      </c>
      <c r="AQ171">
        <v>1</v>
      </c>
      <c r="AR171">
        <v>1</v>
      </c>
      <c r="AZ171">
        <v>1</v>
      </c>
      <c r="BB171">
        <v>1</v>
      </c>
      <c r="BC171">
        <v>1</v>
      </c>
      <c r="BE171" t="s">
        <v>61</v>
      </c>
    </row>
    <row r="172" spans="1:57" hidden="1" x14ac:dyDescent="0.2">
      <c r="A172">
        <v>171</v>
      </c>
      <c r="B172" s="2">
        <v>44095.447592592594</v>
      </c>
      <c r="C172" t="s">
        <v>280</v>
      </c>
      <c r="D172">
        <v>32</v>
      </c>
      <c r="E172">
        <v>39</v>
      </c>
      <c r="F172">
        <v>1</v>
      </c>
      <c r="G172">
        <v>1</v>
      </c>
      <c r="H172">
        <v>2</v>
      </c>
      <c r="I172">
        <v>1</v>
      </c>
      <c r="J172">
        <v>1</v>
      </c>
      <c r="L172">
        <v>1</v>
      </c>
      <c r="M172">
        <v>1</v>
      </c>
      <c r="N172">
        <v>2</v>
      </c>
      <c r="O172">
        <v>3</v>
      </c>
      <c r="P172">
        <v>2</v>
      </c>
      <c r="Q172">
        <v>6</v>
      </c>
      <c r="R172">
        <v>6</v>
      </c>
      <c r="S172">
        <v>6</v>
      </c>
      <c r="T172">
        <v>5</v>
      </c>
      <c r="U172">
        <v>7</v>
      </c>
      <c r="V172">
        <v>3</v>
      </c>
      <c r="W172">
        <v>6</v>
      </c>
      <c r="X172">
        <v>2</v>
      </c>
      <c r="Y172">
        <v>2019</v>
      </c>
      <c r="Z172">
        <v>1</v>
      </c>
      <c r="AA172">
        <v>12</v>
      </c>
      <c r="AC172" t="s">
        <v>281</v>
      </c>
      <c r="AE172">
        <v>2</v>
      </c>
      <c r="AF172">
        <v>2</v>
      </c>
      <c r="AG172">
        <v>2</v>
      </c>
      <c r="AH172">
        <v>2</v>
      </c>
      <c r="AI172">
        <v>1</v>
      </c>
      <c r="AM172">
        <v>1</v>
      </c>
      <c r="AO172">
        <v>5</v>
      </c>
      <c r="AP172">
        <v>1</v>
      </c>
      <c r="AT172">
        <v>1</v>
      </c>
      <c r="AW172">
        <v>1</v>
      </c>
      <c r="BA172">
        <v>1</v>
      </c>
      <c r="BE172" t="s">
        <v>58</v>
      </c>
    </row>
    <row r="173" spans="1:57" hidden="1" x14ac:dyDescent="0.2">
      <c r="A173">
        <v>172</v>
      </c>
      <c r="B173" s="2">
        <v>44095.447777777779</v>
      </c>
      <c r="C173" t="s">
        <v>282</v>
      </c>
      <c r="D173">
        <v>53</v>
      </c>
      <c r="E173">
        <v>23</v>
      </c>
      <c r="F173">
        <v>1</v>
      </c>
      <c r="G173">
        <v>1</v>
      </c>
      <c r="H173">
        <v>2</v>
      </c>
      <c r="I173">
        <v>1</v>
      </c>
      <c r="J173">
        <v>1</v>
      </c>
      <c r="L173">
        <v>2</v>
      </c>
      <c r="M173">
        <v>11</v>
      </c>
      <c r="N173">
        <v>2</v>
      </c>
      <c r="O173">
        <v>2</v>
      </c>
      <c r="P173">
        <v>2</v>
      </c>
      <c r="Q173">
        <v>4</v>
      </c>
      <c r="R173">
        <v>2</v>
      </c>
      <c r="S173">
        <v>6</v>
      </c>
      <c r="T173">
        <v>7</v>
      </c>
      <c r="U173">
        <v>4</v>
      </c>
      <c r="V173">
        <v>2</v>
      </c>
      <c r="W173">
        <v>4</v>
      </c>
      <c r="X173">
        <v>4</v>
      </c>
      <c r="Y173">
        <v>2015</v>
      </c>
      <c r="Z173">
        <v>2</v>
      </c>
      <c r="AA173">
        <v>11</v>
      </c>
      <c r="AB173" t="s">
        <v>283</v>
      </c>
      <c r="AE173">
        <v>2</v>
      </c>
      <c r="AF173">
        <v>3</v>
      </c>
      <c r="AG173">
        <v>2</v>
      </c>
      <c r="AH173">
        <v>2</v>
      </c>
      <c r="AL173">
        <v>1</v>
      </c>
      <c r="AO173">
        <v>2</v>
      </c>
      <c r="AP173">
        <v>1</v>
      </c>
      <c r="AT173">
        <v>1</v>
      </c>
      <c r="AV173">
        <v>1</v>
      </c>
      <c r="BC173">
        <v>1</v>
      </c>
      <c r="BE173" t="s">
        <v>63</v>
      </c>
    </row>
    <row r="174" spans="1:57" hidden="1" x14ac:dyDescent="0.2">
      <c r="A174">
        <v>173</v>
      </c>
      <c r="B174" s="2">
        <v>44095.447858796295</v>
      </c>
      <c r="C174" t="s">
        <v>284</v>
      </c>
      <c r="D174">
        <v>45</v>
      </c>
      <c r="E174">
        <v>32</v>
      </c>
      <c r="F174">
        <v>1</v>
      </c>
      <c r="G174">
        <v>1</v>
      </c>
      <c r="H174">
        <v>2</v>
      </c>
      <c r="I174">
        <v>2</v>
      </c>
      <c r="J174">
        <v>1</v>
      </c>
      <c r="L174">
        <v>1</v>
      </c>
      <c r="M174">
        <v>27</v>
      </c>
      <c r="N174">
        <v>2</v>
      </c>
      <c r="O174">
        <v>7</v>
      </c>
      <c r="P174">
        <v>1</v>
      </c>
      <c r="Q174">
        <v>7</v>
      </c>
      <c r="R174">
        <v>1</v>
      </c>
      <c r="S174">
        <v>7</v>
      </c>
      <c r="T174">
        <v>7</v>
      </c>
      <c r="U174">
        <v>7</v>
      </c>
      <c r="V174">
        <v>1</v>
      </c>
      <c r="W174">
        <v>5</v>
      </c>
      <c r="X174">
        <v>1</v>
      </c>
      <c r="Y174">
        <v>2019</v>
      </c>
      <c r="Z174">
        <v>4</v>
      </c>
      <c r="AA174">
        <v>9</v>
      </c>
      <c r="AE174">
        <v>1</v>
      </c>
      <c r="AF174">
        <v>1</v>
      </c>
      <c r="AG174">
        <v>3</v>
      </c>
      <c r="AH174">
        <v>2</v>
      </c>
      <c r="AI174">
        <v>1</v>
      </c>
      <c r="AJ174">
        <v>1</v>
      </c>
      <c r="AK174">
        <v>1</v>
      </c>
      <c r="AM174">
        <v>1</v>
      </c>
      <c r="AO174">
        <v>1</v>
      </c>
      <c r="AP174">
        <v>1</v>
      </c>
      <c r="AQ174">
        <v>1</v>
      </c>
      <c r="AS174">
        <v>1</v>
      </c>
      <c r="AZ174">
        <v>1</v>
      </c>
      <c r="BA174">
        <v>1</v>
      </c>
      <c r="BB174">
        <v>1</v>
      </c>
      <c r="BE174" t="s">
        <v>58</v>
      </c>
    </row>
    <row r="175" spans="1:57" hidden="1" x14ac:dyDescent="0.2">
      <c r="A175">
        <v>174</v>
      </c>
      <c r="B175" s="2">
        <v>44095.44803240741</v>
      </c>
      <c r="C175" t="s">
        <v>285</v>
      </c>
      <c r="D175">
        <v>60</v>
      </c>
      <c r="E175">
        <v>32</v>
      </c>
      <c r="F175">
        <v>1</v>
      </c>
      <c r="G175">
        <v>1</v>
      </c>
      <c r="H175">
        <v>2</v>
      </c>
      <c r="I175">
        <v>0</v>
      </c>
      <c r="J175">
        <v>4</v>
      </c>
      <c r="L175">
        <v>1</v>
      </c>
      <c r="M175">
        <v>29</v>
      </c>
      <c r="N175">
        <v>2</v>
      </c>
      <c r="O175">
        <v>5</v>
      </c>
      <c r="P175">
        <v>2</v>
      </c>
      <c r="Q175">
        <v>7</v>
      </c>
      <c r="R175">
        <v>5</v>
      </c>
      <c r="S175">
        <v>6</v>
      </c>
      <c r="T175">
        <v>6</v>
      </c>
      <c r="U175">
        <v>6</v>
      </c>
      <c r="V175">
        <v>5</v>
      </c>
      <c r="W175">
        <v>3</v>
      </c>
      <c r="X175">
        <v>3</v>
      </c>
      <c r="Y175">
        <v>2015</v>
      </c>
      <c r="Z175">
        <v>3</v>
      </c>
      <c r="AA175">
        <v>1</v>
      </c>
      <c r="AE175">
        <v>3</v>
      </c>
      <c r="AF175">
        <v>2</v>
      </c>
      <c r="AG175">
        <v>2</v>
      </c>
      <c r="AH175">
        <v>3</v>
      </c>
      <c r="AN175">
        <v>1</v>
      </c>
      <c r="AO175">
        <v>3</v>
      </c>
      <c r="AP175">
        <v>1</v>
      </c>
      <c r="AV175">
        <v>1</v>
      </c>
      <c r="AX175">
        <v>1</v>
      </c>
      <c r="BD175">
        <v>1</v>
      </c>
      <c r="BE175" t="s">
        <v>58</v>
      </c>
    </row>
    <row r="176" spans="1:57" hidden="1" x14ac:dyDescent="0.2">
      <c r="A176">
        <v>175</v>
      </c>
      <c r="B176" s="2">
        <v>44095.448275462964</v>
      </c>
      <c r="C176" t="s">
        <v>286</v>
      </c>
      <c r="D176">
        <v>30</v>
      </c>
      <c r="E176">
        <v>32</v>
      </c>
      <c r="F176">
        <v>1</v>
      </c>
      <c r="G176">
        <v>1</v>
      </c>
      <c r="H176">
        <v>2</v>
      </c>
      <c r="I176">
        <v>2</v>
      </c>
      <c r="J176">
        <v>1</v>
      </c>
      <c r="L176">
        <v>1</v>
      </c>
      <c r="M176">
        <v>3</v>
      </c>
      <c r="N176">
        <v>2</v>
      </c>
      <c r="O176">
        <v>5</v>
      </c>
      <c r="P176">
        <v>3</v>
      </c>
      <c r="Q176">
        <v>6</v>
      </c>
      <c r="R176">
        <v>2</v>
      </c>
      <c r="S176">
        <v>5</v>
      </c>
      <c r="T176">
        <v>6</v>
      </c>
      <c r="U176">
        <v>5</v>
      </c>
      <c r="V176">
        <v>2</v>
      </c>
      <c r="W176">
        <v>5</v>
      </c>
      <c r="X176">
        <v>5</v>
      </c>
      <c r="Y176">
        <v>2017</v>
      </c>
      <c r="Z176">
        <v>1</v>
      </c>
      <c r="AA176">
        <v>1</v>
      </c>
      <c r="AE176">
        <v>3</v>
      </c>
      <c r="AF176">
        <v>3</v>
      </c>
      <c r="AG176">
        <v>1</v>
      </c>
      <c r="AH176">
        <v>2</v>
      </c>
      <c r="AJ176">
        <v>1</v>
      </c>
      <c r="AO176">
        <v>3</v>
      </c>
      <c r="AQ176">
        <v>1</v>
      </c>
      <c r="AS176">
        <v>1</v>
      </c>
      <c r="AV176">
        <v>1</v>
      </c>
      <c r="BB176">
        <v>1</v>
      </c>
      <c r="BE176" t="s">
        <v>58</v>
      </c>
    </row>
    <row r="177" spans="1:57" hidden="1" x14ac:dyDescent="0.2">
      <c r="A177">
        <v>176</v>
      </c>
      <c r="B177" s="2">
        <v>44095.448622685188</v>
      </c>
      <c r="C177" t="s">
        <v>287</v>
      </c>
      <c r="D177">
        <v>25</v>
      </c>
      <c r="E177">
        <v>10</v>
      </c>
      <c r="F177">
        <v>1</v>
      </c>
      <c r="G177">
        <v>1</v>
      </c>
      <c r="H177">
        <v>3</v>
      </c>
      <c r="I177">
        <v>0</v>
      </c>
      <c r="J177">
        <v>1</v>
      </c>
      <c r="L177">
        <v>1</v>
      </c>
      <c r="M177">
        <v>2</v>
      </c>
      <c r="N177">
        <v>1</v>
      </c>
      <c r="O177">
        <v>5</v>
      </c>
      <c r="P177">
        <v>6</v>
      </c>
      <c r="Q177">
        <v>6</v>
      </c>
      <c r="R177">
        <v>5</v>
      </c>
      <c r="S177">
        <v>7</v>
      </c>
      <c r="T177">
        <v>7</v>
      </c>
      <c r="U177">
        <v>7</v>
      </c>
      <c r="V177">
        <v>2</v>
      </c>
      <c r="W177">
        <v>4</v>
      </c>
      <c r="X177">
        <v>1</v>
      </c>
      <c r="Y177">
        <v>2019</v>
      </c>
      <c r="Z177">
        <v>1</v>
      </c>
      <c r="AA177">
        <v>10</v>
      </c>
      <c r="AE177">
        <v>1</v>
      </c>
      <c r="AF177">
        <v>3</v>
      </c>
      <c r="AG177">
        <v>1</v>
      </c>
      <c r="AH177">
        <v>1</v>
      </c>
      <c r="AI177">
        <v>1</v>
      </c>
      <c r="AK177">
        <v>1</v>
      </c>
      <c r="AO177">
        <v>1</v>
      </c>
      <c r="AR177">
        <v>1</v>
      </c>
      <c r="AX177">
        <v>1</v>
      </c>
      <c r="AZ177">
        <v>1</v>
      </c>
      <c r="BB177">
        <v>1</v>
      </c>
      <c r="BC177">
        <v>1</v>
      </c>
      <c r="BE177" t="s">
        <v>61</v>
      </c>
    </row>
    <row r="178" spans="1:57" hidden="1" x14ac:dyDescent="0.2">
      <c r="A178">
        <v>177</v>
      </c>
      <c r="B178" s="2">
        <v>44095.449143518519</v>
      </c>
      <c r="C178" t="s">
        <v>288</v>
      </c>
      <c r="D178">
        <v>31</v>
      </c>
      <c r="E178">
        <v>10</v>
      </c>
      <c r="F178">
        <v>1</v>
      </c>
      <c r="G178">
        <v>1</v>
      </c>
      <c r="H178">
        <v>1</v>
      </c>
      <c r="I178">
        <v>0</v>
      </c>
      <c r="J178">
        <v>1</v>
      </c>
      <c r="L178">
        <v>1</v>
      </c>
      <c r="M178">
        <v>2</v>
      </c>
      <c r="N178">
        <v>1</v>
      </c>
      <c r="O178">
        <v>5</v>
      </c>
      <c r="P178">
        <v>6</v>
      </c>
      <c r="Q178">
        <v>5</v>
      </c>
      <c r="R178">
        <v>4</v>
      </c>
      <c r="S178">
        <v>4</v>
      </c>
      <c r="T178">
        <v>3</v>
      </c>
      <c r="U178">
        <v>6</v>
      </c>
      <c r="V178">
        <v>6</v>
      </c>
      <c r="W178">
        <v>7</v>
      </c>
      <c r="X178">
        <v>6</v>
      </c>
      <c r="Y178">
        <v>2018</v>
      </c>
      <c r="Z178">
        <v>1</v>
      </c>
      <c r="AA178">
        <v>1</v>
      </c>
      <c r="AE178">
        <v>3</v>
      </c>
      <c r="AF178">
        <v>1</v>
      </c>
      <c r="AG178">
        <v>2</v>
      </c>
      <c r="AH178">
        <v>3</v>
      </c>
      <c r="AI178">
        <v>1</v>
      </c>
      <c r="AK178">
        <v>1</v>
      </c>
      <c r="AL178">
        <v>1</v>
      </c>
      <c r="AO178">
        <v>3</v>
      </c>
      <c r="AP178">
        <v>1</v>
      </c>
      <c r="AS178">
        <v>1</v>
      </c>
      <c r="AU178">
        <v>1</v>
      </c>
      <c r="BA178">
        <v>1</v>
      </c>
      <c r="BC178">
        <v>1</v>
      </c>
      <c r="BE178" t="s">
        <v>61</v>
      </c>
    </row>
    <row r="179" spans="1:57" hidden="1" x14ac:dyDescent="0.2">
      <c r="A179">
        <v>178</v>
      </c>
      <c r="B179" s="2">
        <v>44095.450011574074</v>
      </c>
      <c r="C179" t="s">
        <v>289</v>
      </c>
      <c r="D179">
        <v>22</v>
      </c>
      <c r="E179">
        <v>6</v>
      </c>
      <c r="F179">
        <v>1</v>
      </c>
      <c r="G179">
        <v>1</v>
      </c>
      <c r="H179">
        <v>2</v>
      </c>
      <c r="I179">
        <v>0</v>
      </c>
      <c r="J179">
        <v>2</v>
      </c>
      <c r="L179">
        <v>1</v>
      </c>
      <c r="M179">
        <v>0</v>
      </c>
      <c r="N179">
        <v>1</v>
      </c>
      <c r="O179">
        <v>2</v>
      </c>
      <c r="P179">
        <v>1</v>
      </c>
      <c r="Q179">
        <v>2</v>
      </c>
      <c r="R179">
        <v>2</v>
      </c>
      <c r="S179">
        <v>5</v>
      </c>
      <c r="T179">
        <v>2</v>
      </c>
      <c r="U179">
        <v>3</v>
      </c>
      <c r="V179">
        <v>3</v>
      </c>
      <c r="W179">
        <v>2</v>
      </c>
      <c r="X179">
        <v>4</v>
      </c>
      <c r="Y179">
        <v>1999</v>
      </c>
      <c r="Z179">
        <v>2</v>
      </c>
      <c r="AA179">
        <v>1</v>
      </c>
      <c r="AE179">
        <v>2</v>
      </c>
      <c r="AF179">
        <v>2</v>
      </c>
      <c r="AG179">
        <v>1</v>
      </c>
      <c r="AH179">
        <v>1</v>
      </c>
      <c r="AI179">
        <v>1</v>
      </c>
      <c r="AO179">
        <v>1</v>
      </c>
      <c r="AP179">
        <v>1</v>
      </c>
      <c r="AZ179">
        <v>1</v>
      </c>
      <c r="BE179" t="s">
        <v>66</v>
      </c>
    </row>
    <row r="180" spans="1:57" hidden="1" x14ac:dyDescent="0.2">
      <c r="A180">
        <v>179</v>
      </c>
      <c r="B180" s="2">
        <v>44095.450115740743</v>
      </c>
      <c r="C180" t="s">
        <v>290</v>
      </c>
      <c r="D180">
        <v>61</v>
      </c>
      <c r="E180">
        <v>23</v>
      </c>
      <c r="F180">
        <v>2</v>
      </c>
      <c r="G180">
        <v>1</v>
      </c>
      <c r="H180">
        <v>2</v>
      </c>
      <c r="I180">
        <v>0</v>
      </c>
      <c r="J180">
        <v>1</v>
      </c>
      <c r="L180">
        <v>2</v>
      </c>
      <c r="M180">
        <v>15</v>
      </c>
      <c r="N180">
        <v>2</v>
      </c>
      <c r="O180">
        <v>4</v>
      </c>
      <c r="P180">
        <v>1</v>
      </c>
      <c r="Q180">
        <v>7</v>
      </c>
      <c r="R180">
        <v>4</v>
      </c>
      <c r="S180">
        <v>6</v>
      </c>
      <c r="T180">
        <v>6</v>
      </c>
      <c r="U180">
        <v>7</v>
      </c>
      <c r="V180">
        <v>2</v>
      </c>
      <c r="W180">
        <v>6</v>
      </c>
      <c r="X180">
        <v>6</v>
      </c>
      <c r="Y180">
        <v>2014</v>
      </c>
      <c r="Z180">
        <v>3</v>
      </c>
      <c r="AA180">
        <v>3</v>
      </c>
      <c r="AE180">
        <v>2</v>
      </c>
      <c r="AF180">
        <v>2</v>
      </c>
      <c r="AG180">
        <v>2</v>
      </c>
      <c r="AH180">
        <v>2</v>
      </c>
      <c r="AJ180">
        <v>1</v>
      </c>
      <c r="AO180">
        <v>5</v>
      </c>
      <c r="AP180">
        <v>1</v>
      </c>
      <c r="AT180">
        <v>1</v>
      </c>
      <c r="AU180">
        <v>1</v>
      </c>
      <c r="BA180">
        <v>1</v>
      </c>
      <c r="BE180" t="s">
        <v>63</v>
      </c>
    </row>
    <row r="181" spans="1:57" hidden="1" x14ac:dyDescent="0.2">
      <c r="A181">
        <v>180</v>
      </c>
      <c r="B181" s="2">
        <v>44095.450150462966</v>
      </c>
      <c r="C181" t="s">
        <v>291</v>
      </c>
      <c r="D181">
        <v>28</v>
      </c>
      <c r="E181">
        <v>30</v>
      </c>
      <c r="F181">
        <v>1</v>
      </c>
      <c r="G181">
        <v>1</v>
      </c>
      <c r="H181">
        <v>2</v>
      </c>
      <c r="I181">
        <v>1</v>
      </c>
      <c r="J181">
        <v>1</v>
      </c>
      <c r="L181">
        <v>1</v>
      </c>
      <c r="M181">
        <v>5</v>
      </c>
      <c r="N181">
        <v>1</v>
      </c>
      <c r="O181">
        <v>3</v>
      </c>
      <c r="P181">
        <v>7</v>
      </c>
      <c r="Q181">
        <v>7</v>
      </c>
      <c r="R181">
        <v>6</v>
      </c>
      <c r="S181">
        <v>6</v>
      </c>
      <c r="T181">
        <v>5</v>
      </c>
      <c r="U181">
        <v>7</v>
      </c>
      <c r="V181">
        <v>3</v>
      </c>
      <c r="W181">
        <v>6</v>
      </c>
      <c r="X181">
        <v>3</v>
      </c>
      <c r="Y181">
        <v>2017</v>
      </c>
      <c r="Z181">
        <v>1</v>
      </c>
      <c r="AA181">
        <v>1</v>
      </c>
      <c r="AE181">
        <v>1</v>
      </c>
      <c r="AF181">
        <v>1</v>
      </c>
      <c r="AG181">
        <v>1</v>
      </c>
      <c r="AH181">
        <v>1</v>
      </c>
      <c r="AI181">
        <v>1</v>
      </c>
      <c r="AK181">
        <v>1</v>
      </c>
      <c r="AM181">
        <v>1</v>
      </c>
      <c r="AO181">
        <v>4</v>
      </c>
      <c r="AR181">
        <v>1</v>
      </c>
      <c r="AU181">
        <v>1</v>
      </c>
      <c r="AW181">
        <v>1</v>
      </c>
      <c r="BA181">
        <v>1</v>
      </c>
      <c r="BB181">
        <v>1</v>
      </c>
      <c r="BC181">
        <v>1</v>
      </c>
      <c r="BE181" t="s">
        <v>58</v>
      </c>
    </row>
    <row r="182" spans="1:57" hidden="1" x14ac:dyDescent="0.2">
      <c r="A182">
        <v>181</v>
      </c>
      <c r="B182" s="2">
        <v>44095.450914351852</v>
      </c>
      <c r="C182" t="s">
        <v>292</v>
      </c>
      <c r="D182">
        <v>75</v>
      </c>
      <c r="E182">
        <v>9</v>
      </c>
      <c r="F182">
        <v>1</v>
      </c>
      <c r="G182">
        <v>1</v>
      </c>
      <c r="H182">
        <v>1</v>
      </c>
      <c r="I182">
        <v>0</v>
      </c>
      <c r="J182">
        <v>2</v>
      </c>
      <c r="L182">
        <v>2</v>
      </c>
      <c r="M182">
        <v>1</v>
      </c>
      <c r="N182">
        <v>2</v>
      </c>
      <c r="O182">
        <v>3</v>
      </c>
      <c r="P182">
        <v>1</v>
      </c>
      <c r="Q182">
        <v>7</v>
      </c>
      <c r="R182">
        <v>1</v>
      </c>
      <c r="S182">
        <v>7</v>
      </c>
      <c r="T182">
        <v>4</v>
      </c>
      <c r="U182">
        <v>7</v>
      </c>
      <c r="V182">
        <v>1</v>
      </c>
      <c r="W182">
        <v>6</v>
      </c>
      <c r="X182">
        <v>1</v>
      </c>
      <c r="Y182">
        <v>2019</v>
      </c>
      <c r="Z182">
        <v>2</v>
      </c>
      <c r="AA182">
        <v>14</v>
      </c>
      <c r="AE182">
        <v>2</v>
      </c>
      <c r="AF182">
        <v>2</v>
      </c>
      <c r="AG182">
        <v>2</v>
      </c>
      <c r="AH182">
        <v>2</v>
      </c>
      <c r="AN182">
        <v>1</v>
      </c>
      <c r="AO182">
        <v>3</v>
      </c>
      <c r="AP182">
        <v>1</v>
      </c>
      <c r="AX182">
        <v>1</v>
      </c>
      <c r="AY182">
        <v>1</v>
      </c>
      <c r="BD182">
        <v>1</v>
      </c>
      <c r="BE182" t="s">
        <v>61</v>
      </c>
    </row>
    <row r="183" spans="1:57" hidden="1" x14ac:dyDescent="0.2">
      <c r="A183">
        <v>182</v>
      </c>
      <c r="B183" s="2">
        <v>44095.451064814813</v>
      </c>
      <c r="C183" t="s">
        <v>293</v>
      </c>
      <c r="D183">
        <v>31</v>
      </c>
      <c r="E183">
        <v>46</v>
      </c>
      <c r="F183">
        <v>1</v>
      </c>
      <c r="G183">
        <v>1</v>
      </c>
      <c r="H183">
        <v>2</v>
      </c>
      <c r="I183">
        <v>3</v>
      </c>
      <c r="J183">
        <v>2</v>
      </c>
      <c r="L183">
        <v>2</v>
      </c>
      <c r="M183">
        <v>5</v>
      </c>
      <c r="N183">
        <v>2</v>
      </c>
      <c r="O183">
        <v>2</v>
      </c>
      <c r="P183">
        <v>5</v>
      </c>
      <c r="Q183">
        <v>3</v>
      </c>
      <c r="R183">
        <v>6</v>
      </c>
      <c r="S183">
        <v>4</v>
      </c>
      <c r="T183">
        <v>6</v>
      </c>
      <c r="U183">
        <v>5</v>
      </c>
      <c r="V183">
        <v>7</v>
      </c>
      <c r="W183">
        <v>3</v>
      </c>
      <c r="X183">
        <v>4</v>
      </c>
      <c r="Y183">
        <v>2016</v>
      </c>
      <c r="Z183">
        <v>2</v>
      </c>
      <c r="AA183">
        <v>9</v>
      </c>
      <c r="AE183">
        <v>1</v>
      </c>
      <c r="AF183">
        <v>3</v>
      </c>
      <c r="AG183">
        <v>2</v>
      </c>
      <c r="AH183">
        <v>2</v>
      </c>
      <c r="AN183">
        <v>1</v>
      </c>
      <c r="AO183">
        <v>5</v>
      </c>
      <c r="AT183">
        <v>1</v>
      </c>
      <c r="AU183">
        <v>1</v>
      </c>
      <c r="AV183">
        <v>1</v>
      </c>
      <c r="AZ183">
        <v>1</v>
      </c>
      <c r="BA183">
        <v>1</v>
      </c>
      <c r="BB183">
        <v>1</v>
      </c>
      <c r="BC183">
        <v>1</v>
      </c>
      <c r="BE183" t="s">
        <v>61</v>
      </c>
    </row>
    <row r="184" spans="1:57" hidden="1" x14ac:dyDescent="0.2">
      <c r="A184">
        <v>183</v>
      </c>
      <c r="B184" s="2">
        <v>44095.451354166667</v>
      </c>
      <c r="C184" t="s">
        <v>294</v>
      </c>
      <c r="D184">
        <v>47</v>
      </c>
      <c r="E184">
        <v>38</v>
      </c>
      <c r="F184">
        <v>1</v>
      </c>
      <c r="G184">
        <v>1</v>
      </c>
      <c r="H184">
        <v>2</v>
      </c>
      <c r="I184">
        <v>2</v>
      </c>
      <c r="J184">
        <v>1</v>
      </c>
      <c r="L184">
        <v>1</v>
      </c>
      <c r="M184">
        <v>0</v>
      </c>
      <c r="N184">
        <v>1</v>
      </c>
      <c r="O184">
        <v>6</v>
      </c>
      <c r="P184">
        <v>6</v>
      </c>
      <c r="Q184">
        <v>4</v>
      </c>
      <c r="R184">
        <v>7</v>
      </c>
      <c r="S184">
        <v>7</v>
      </c>
      <c r="T184">
        <v>6</v>
      </c>
      <c r="U184">
        <v>5</v>
      </c>
      <c r="V184">
        <v>7</v>
      </c>
      <c r="W184">
        <v>6</v>
      </c>
      <c r="X184">
        <v>5</v>
      </c>
      <c r="Y184">
        <v>2000</v>
      </c>
      <c r="Z184">
        <v>1</v>
      </c>
      <c r="AA184">
        <v>1</v>
      </c>
      <c r="AE184">
        <v>1</v>
      </c>
      <c r="AF184">
        <v>1</v>
      </c>
      <c r="AG184">
        <v>1</v>
      </c>
      <c r="AH184">
        <v>1</v>
      </c>
      <c r="AI184">
        <v>1</v>
      </c>
      <c r="AK184">
        <v>1</v>
      </c>
      <c r="AO184">
        <v>2</v>
      </c>
      <c r="AP184">
        <v>1</v>
      </c>
      <c r="AR184">
        <v>1</v>
      </c>
      <c r="AS184">
        <v>1</v>
      </c>
      <c r="AZ184">
        <v>1</v>
      </c>
      <c r="BB184">
        <v>1</v>
      </c>
      <c r="BE184" t="s">
        <v>58</v>
      </c>
    </row>
    <row r="185" spans="1:57" hidden="1" x14ac:dyDescent="0.2">
      <c r="A185">
        <v>184</v>
      </c>
      <c r="B185" s="2">
        <v>44095.451979166668</v>
      </c>
      <c r="C185" t="s">
        <v>295</v>
      </c>
      <c r="D185">
        <v>49</v>
      </c>
      <c r="E185">
        <v>22</v>
      </c>
      <c r="F185">
        <v>1</v>
      </c>
      <c r="G185">
        <v>1</v>
      </c>
      <c r="H185">
        <v>2</v>
      </c>
      <c r="I185">
        <v>0</v>
      </c>
      <c r="J185">
        <v>1</v>
      </c>
      <c r="L185">
        <v>1</v>
      </c>
      <c r="M185">
        <v>3</v>
      </c>
      <c r="N185">
        <v>2</v>
      </c>
      <c r="O185">
        <v>4</v>
      </c>
      <c r="P185">
        <v>1</v>
      </c>
      <c r="Q185">
        <v>6</v>
      </c>
      <c r="R185">
        <v>7</v>
      </c>
      <c r="S185">
        <v>7</v>
      </c>
      <c r="T185">
        <v>4</v>
      </c>
      <c r="U185">
        <v>7</v>
      </c>
      <c r="V185">
        <v>3</v>
      </c>
      <c r="W185">
        <v>6</v>
      </c>
      <c r="X185">
        <v>1</v>
      </c>
      <c r="Y185">
        <v>2017</v>
      </c>
      <c r="Z185">
        <v>1</v>
      </c>
      <c r="AA185">
        <v>5</v>
      </c>
      <c r="AE185">
        <v>2</v>
      </c>
      <c r="AF185">
        <v>2</v>
      </c>
      <c r="AG185">
        <v>2</v>
      </c>
      <c r="AH185">
        <v>2</v>
      </c>
      <c r="AM185">
        <v>1</v>
      </c>
      <c r="AO185">
        <v>1</v>
      </c>
      <c r="AV185">
        <v>1</v>
      </c>
      <c r="AX185">
        <v>1</v>
      </c>
      <c r="BA185">
        <v>1</v>
      </c>
      <c r="BE185" t="s">
        <v>63</v>
      </c>
    </row>
    <row r="186" spans="1:57" hidden="1" x14ac:dyDescent="0.2">
      <c r="A186">
        <v>185</v>
      </c>
      <c r="B186" s="2">
        <v>44095.452199074076</v>
      </c>
      <c r="C186" t="s">
        <v>296</v>
      </c>
      <c r="D186">
        <v>40</v>
      </c>
      <c r="E186">
        <v>32</v>
      </c>
      <c r="F186">
        <v>1</v>
      </c>
      <c r="G186">
        <v>1</v>
      </c>
      <c r="H186">
        <v>2</v>
      </c>
      <c r="I186">
        <v>2</v>
      </c>
      <c r="J186">
        <v>1</v>
      </c>
      <c r="L186">
        <v>2</v>
      </c>
      <c r="M186">
        <v>4</v>
      </c>
      <c r="N186">
        <v>1</v>
      </c>
      <c r="O186">
        <v>4</v>
      </c>
      <c r="P186">
        <v>5</v>
      </c>
      <c r="Q186">
        <v>6</v>
      </c>
      <c r="R186">
        <v>7</v>
      </c>
      <c r="S186">
        <v>5</v>
      </c>
      <c r="T186">
        <v>5</v>
      </c>
      <c r="U186">
        <v>6</v>
      </c>
      <c r="V186">
        <v>4</v>
      </c>
      <c r="W186">
        <v>7</v>
      </c>
      <c r="X186">
        <v>6</v>
      </c>
      <c r="Y186">
        <v>2016</v>
      </c>
      <c r="Z186">
        <v>3</v>
      </c>
      <c r="AA186">
        <v>1</v>
      </c>
      <c r="AE186">
        <v>1</v>
      </c>
      <c r="AF186">
        <v>1</v>
      </c>
      <c r="AG186">
        <v>1</v>
      </c>
      <c r="AH186">
        <v>1</v>
      </c>
      <c r="AI186">
        <v>1</v>
      </c>
      <c r="AJ186">
        <v>1</v>
      </c>
      <c r="AK186">
        <v>1</v>
      </c>
      <c r="AO186">
        <v>1</v>
      </c>
      <c r="AP186">
        <v>1</v>
      </c>
      <c r="AR186">
        <v>1</v>
      </c>
      <c r="AT186">
        <v>1</v>
      </c>
      <c r="AZ186">
        <v>1</v>
      </c>
      <c r="BA186">
        <v>1</v>
      </c>
      <c r="BC186">
        <v>1</v>
      </c>
      <c r="BE186" t="s">
        <v>58</v>
      </c>
    </row>
    <row r="187" spans="1:57" hidden="1" x14ac:dyDescent="0.2">
      <c r="A187">
        <v>186</v>
      </c>
      <c r="B187" s="2">
        <v>44095.45616898148</v>
      </c>
      <c r="C187" t="s">
        <v>297</v>
      </c>
      <c r="D187">
        <v>24</v>
      </c>
      <c r="E187">
        <v>36</v>
      </c>
      <c r="F187">
        <v>2</v>
      </c>
      <c r="G187">
        <v>1</v>
      </c>
      <c r="H187">
        <v>2</v>
      </c>
      <c r="I187">
        <v>2</v>
      </c>
      <c r="J187">
        <v>1</v>
      </c>
      <c r="L187">
        <v>1</v>
      </c>
      <c r="M187">
        <v>2</v>
      </c>
      <c r="N187">
        <v>2</v>
      </c>
      <c r="O187">
        <v>5</v>
      </c>
      <c r="P187">
        <v>4</v>
      </c>
      <c r="Q187">
        <v>5</v>
      </c>
      <c r="R187">
        <v>4</v>
      </c>
      <c r="S187">
        <v>5</v>
      </c>
      <c r="T187">
        <v>4</v>
      </c>
      <c r="U187">
        <v>5</v>
      </c>
      <c r="V187">
        <v>3</v>
      </c>
      <c r="W187">
        <v>5</v>
      </c>
      <c r="X187">
        <v>3</v>
      </c>
      <c r="Y187">
        <v>2018</v>
      </c>
      <c r="Z187">
        <v>1</v>
      </c>
      <c r="AA187">
        <v>4</v>
      </c>
      <c r="AE187">
        <v>2</v>
      </c>
      <c r="AF187">
        <v>2</v>
      </c>
      <c r="AG187">
        <v>2</v>
      </c>
      <c r="AH187">
        <v>2</v>
      </c>
      <c r="AN187">
        <v>1</v>
      </c>
      <c r="AO187">
        <v>2</v>
      </c>
      <c r="AP187">
        <v>1</v>
      </c>
      <c r="AU187">
        <v>1</v>
      </c>
      <c r="AX187">
        <v>1</v>
      </c>
      <c r="BD187">
        <v>1</v>
      </c>
      <c r="BE187" t="s">
        <v>61</v>
      </c>
    </row>
    <row r="188" spans="1:57" hidden="1" x14ac:dyDescent="0.2">
      <c r="A188">
        <v>187</v>
      </c>
      <c r="B188" s="2">
        <v>44095.461770833332</v>
      </c>
      <c r="C188" t="s">
        <v>298</v>
      </c>
      <c r="D188">
        <v>31</v>
      </c>
      <c r="E188">
        <v>20</v>
      </c>
      <c r="F188">
        <v>1</v>
      </c>
      <c r="G188">
        <v>1</v>
      </c>
      <c r="H188">
        <v>2</v>
      </c>
      <c r="I188">
        <v>1</v>
      </c>
      <c r="J188">
        <v>1</v>
      </c>
      <c r="L188">
        <v>1</v>
      </c>
      <c r="M188">
        <v>3</v>
      </c>
      <c r="N188">
        <v>1</v>
      </c>
      <c r="O188">
        <v>6</v>
      </c>
      <c r="P188">
        <v>7</v>
      </c>
      <c r="Q188">
        <v>7</v>
      </c>
      <c r="R188">
        <v>6</v>
      </c>
      <c r="S188">
        <v>5</v>
      </c>
      <c r="T188">
        <v>6</v>
      </c>
      <c r="U188">
        <v>6</v>
      </c>
      <c r="V188">
        <v>7</v>
      </c>
      <c r="W188">
        <v>5</v>
      </c>
      <c r="X188">
        <v>6</v>
      </c>
      <c r="Y188">
        <v>2018</v>
      </c>
      <c r="Z188">
        <v>1</v>
      </c>
      <c r="AA188">
        <v>10</v>
      </c>
      <c r="AE188">
        <v>2</v>
      </c>
      <c r="AF188">
        <v>1</v>
      </c>
      <c r="AG188">
        <v>1</v>
      </c>
      <c r="AH188">
        <v>1</v>
      </c>
      <c r="AJ188">
        <v>1</v>
      </c>
      <c r="AO188">
        <v>3</v>
      </c>
      <c r="AP188">
        <v>1</v>
      </c>
      <c r="AU188">
        <v>1</v>
      </c>
      <c r="AV188">
        <v>1</v>
      </c>
      <c r="AZ188">
        <v>1</v>
      </c>
      <c r="BE188" t="s">
        <v>61</v>
      </c>
    </row>
    <row r="189" spans="1:57" hidden="1" x14ac:dyDescent="0.2">
      <c r="A189">
        <v>188</v>
      </c>
      <c r="B189" s="2">
        <v>44095.469722222224</v>
      </c>
      <c r="C189" t="s">
        <v>299</v>
      </c>
      <c r="D189">
        <v>36</v>
      </c>
      <c r="E189">
        <v>17</v>
      </c>
      <c r="F189">
        <v>1</v>
      </c>
      <c r="G189">
        <v>1</v>
      </c>
      <c r="H189">
        <v>1</v>
      </c>
      <c r="I189">
        <v>1</v>
      </c>
      <c r="J189">
        <v>1</v>
      </c>
      <c r="L189">
        <v>1</v>
      </c>
      <c r="M189">
        <v>2</v>
      </c>
      <c r="N189">
        <v>1</v>
      </c>
      <c r="O189">
        <v>3</v>
      </c>
      <c r="P189">
        <v>3</v>
      </c>
      <c r="Q189">
        <v>7</v>
      </c>
      <c r="R189">
        <v>5</v>
      </c>
      <c r="S189">
        <v>6</v>
      </c>
      <c r="T189">
        <v>5</v>
      </c>
      <c r="U189">
        <v>5</v>
      </c>
      <c r="V189">
        <v>3</v>
      </c>
      <c r="W189">
        <v>3</v>
      </c>
      <c r="X189">
        <v>3</v>
      </c>
      <c r="Y189">
        <v>2018</v>
      </c>
      <c r="Z189">
        <v>1</v>
      </c>
      <c r="AA189">
        <v>1</v>
      </c>
      <c r="AE189">
        <v>3</v>
      </c>
      <c r="AF189">
        <v>3</v>
      </c>
      <c r="AG189">
        <v>3</v>
      </c>
      <c r="AH189">
        <v>3</v>
      </c>
      <c r="AI189">
        <v>1</v>
      </c>
      <c r="AK189">
        <v>1</v>
      </c>
      <c r="AM189">
        <v>1</v>
      </c>
      <c r="AO189">
        <v>5</v>
      </c>
      <c r="AT189">
        <v>1</v>
      </c>
      <c r="AX189">
        <v>1</v>
      </c>
      <c r="AY189">
        <v>1</v>
      </c>
      <c r="BB189">
        <v>1</v>
      </c>
      <c r="BE189" t="s">
        <v>61</v>
      </c>
    </row>
    <row r="190" spans="1:57" hidden="1" x14ac:dyDescent="0.2">
      <c r="A190">
        <v>189</v>
      </c>
      <c r="B190" s="2">
        <v>44095.477476851855</v>
      </c>
      <c r="C190" t="s">
        <v>300</v>
      </c>
      <c r="D190">
        <v>29</v>
      </c>
      <c r="E190">
        <v>48</v>
      </c>
      <c r="F190">
        <v>1</v>
      </c>
      <c r="G190">
        <v>1</v>
      </c>
      <c r="H190">
        <v>1</v>
      </c>
      <c r="I190">
        <v>4</v>
      </c>
      <c r="J190">
        <v>6</v>
      </c>
      <c r="L190">
        <v>2</v>
      </c>
      <c r="M190">
        <v>4</v>
      </c>
      <c r="N190">
        <v>2</v>
      </c>
      <c r="O190">
        <v>2</v>
      </c>
      <c r="P190">
        <v>5</v>
      </c>
      <c r="Q190">
        <v>1</v>
      </c>
      <c r="R190">
        <v>5</v>
      </c>
      <c r="S190">
        <v>4</v>
      </c>
      <c r="T190">
        <v>6</v>
      </c>
      <c r="U190">
        <v>2</v>
      </c>
      <c r="V190">
        <v>5</v>
      </c>
      <c r="W190">
        <v>3</v>
      </c>
      <c r="X190">
        <v>5</v>
      </c>
      <c r="Y190">
        <v>2017</v>
      </c>
      <c r="Z190">
        <v>1</v>
      </c>
      <c r="AA190">
        <v>1</v>
      </c>
      <c r="AE190">
        <v>1</v>
      </c>
      <c r="AF190">
        <v>1</v>
      </c>
      <c r="AG190">
        <v>1</v>
      </c>
      <c r="AH190">
        <v>1</v>
      </c>
      <c r="AI190">
        <v>1</v>
      </c>
      <c r="AO190">
        <v>1</v>
      </c>
      <c r="AQ190">
        <v>1</v>
      </c>
      <c r="AZ190">
        <v>1</v>
      </c>
      <c r="BE190" t="s">
        <v>61</v>
      </c>
    </row>
    <row r="191" spans="1:57" hidden="1" x14ac:dyDescent="0.2">
      <c r="A191">
        <v>190</v>
      </c>
      <c r="B191" s="2">
        <v>44095.484652777777</v>
      </c>
      <c r="C191" t="s">
        <v>301</v>
      </c>
      <c r="D191">
        <v>23</v>
      </c>
      <c r="E191">
        <v>38</v>
      </c>
      <c r="F191">
        <v>1</v>
      </c>
      <c r="G191">
        <v>1</v>
      </c>
      <c r="H191">
        <v>2</v>
      </c>
      <c r="I191">
        <v>1</v>
      </c>
      <c r="J191">
        <v>1</v>
      </c>
      <c r="L191">
        <v>1</v>
      </c>
      <c r="M191">
        <v>2</v>
      </c>
      <c r="N191">
        <v>2</v>
      </c>
      <c r="O191">
        <v>6</v>
      </c>
      <c r="P191">
        <v>6</v>
      </c>
      <c r="Q191">
        <v>7</v>
      </c>
      <c r="R191">
        <v>6</v>
      </c>
      <c r="S191">
        <v>6</v>
      </c>
      <c r="T191">
        <v>6</v>
      </c>
      <c r="U191">
        <v>6</v>
      </c>
      <c r="V191">
        <v>7</v>
      </c>
      <c r="W191">
        <v>6</v>
      </c>
      <c r="X191">
        <v>5</v>
      </c>
      <c r="Y191">
        <v>2018</v>
      </c>
      <c r="Z191">
        <v>1</v>
      </c>
      <c r="AA191">
        <v>1</v>
      </c>
      <c r="AE191">
        <v>2</v>
      </c>
      <c r="AF191">
        <v>3</v>
      </c>
      <c r="AG191">
        <v>2</v>
      </c>
      <c r="AH191">
        <v>2</v>
      </c>
      <c r="AI191">
        <v>1</v>
      </c>
      <c r="AM191">
        <v>1</v>
      </c>
      <c r="AO191">
        <v>1</v>
      </c>
      <c r="AR191">
        <v>1</v>
      </c>
      <c r="AT191">
        <v>1</v>
      </c>
      <c r="AX191">
        <v>1</v>
      </c>
      <c r="AZ191">
        <v>1</v>
      </c>
      <c r="BC191">
        <v>1</v>
      </c>
      <c r="BE191" t="s">
        <v>58</v>
      </c>
    </row>
    <row r="192" spans="1:57" hidden="1" x14ac:dyDescent="0.2">
      <c r="A192">
        <v>191</v>
      </c>
      <c r="B192" s="2">
        <v>44095.638333333336</v>
      </c>
      <c r="C192" t="s">
        <v>302</v>
      </c>
      <c r="D192">
        <v>60</v>
      </c>
      <c r="E192">
        <v>46</v>
      </c>
      <c r="F192">
        <v>2</v>
      </c>
      <c r="G192">
        <v>1</v>
      </c>
      <c r="H192">
        <v>2</v>
      </c>
      <c r="I192">
        <v>0</v>
      </c>
      <c r="J192">
        <v>1</v>
      </c>
      <c r="L192">
        <v>1</v>
      </c>
      <c r="M192">
        <v>20</v>
      </c>
      <c r="N192">
        <v>1</v>
      </c>
      <c r="O192">
        <v>6</v>
      </c>
      <c r="P192">
        <v>4</v>
      </c>
      <c r="Q192">
        <v>7</v>
      </c>
      <c r="R192">
        <v>1</v>
      </c>
      <c r="S192">
        <v>5</v>
      </c>
      <c r="T192">
        <v>3</v>
      </c>
      <c r="U192">
        <v>7</v>
      </c>
      <c r="V192">
        <v>4</v>
      </c>
      <c r="W192">
        <v>6</v>
      </c>
      <c r="X192">
        <v>4</v>
      </c>
      <c r="Y192">
        <v>2000</v>
      </c>
      <c r="Z192">
        <v>1</v>
      </c>
      <c r="AA192">
        <v>11</v>
      </c>
      <c r="AB192" t="s">
        <v>303</v>
      </c>
      <c r="AE192">
        <v>2</v>
      </c>
      <c r="AF192">
        <v>2</v>
      </c>
      <c r="AG192">
        <v>2</v>
      </c>
      <c r="AH192">
        <v>2</v>
      </c>
      <c r="AN192">
        <v>1</v>
      </c>
      <c r="AO192">
        <v>6</v>
      </c>
      <c r="AP192">
        <v>1</v>
      </c>
      <c r="AT192">
        <v>1</v>
      </c>
      <c r="AW192">
        <v>1</v>
      </c>
      <c r="BD192">
        <v>1</v>
      </c>
      <c r="BE192" t="s">
        <v>61</v>
      </c>
    </row>
    <row r="193" spans="1:57" hidden="1" x14ac:dyDescent="0.2">
      <c r="A193">
        <v>192</v>
      </c>
      <c r="B193" s="2">
        <v>44095.639166666668</v>
      </c>
      <c r="C193" t="s">
        <v>304</v>
      </c>
      <c r="D193">
        <v>37</v>
      </c>
      <c r="E193">
        <v>5</v>
      </c>
      <c r="F193">
        <v>1</v>
      </c>
      <c r="G193">
        <v>1</v>
      </c>
      <c r="H193">
        <v>2</v>
      </c>
      <c r="I193">
        <v>2</v>
      </c>
      <c r="J193">
        <v>3</v>
      </c>
      <c r="L193">
        <v>1</v>
      </c>
      <c r="M193">
        <v>10</v>
      </c>
      <c r="N193">
        <v>1</v>
      </c>
      <c r="O193">
        <v>1</v>
      </c>
      <c r="P193">
        <v>1</v>
      </c>
      <c r="Q193">
        <v>5</v>
      </c>
      <c r="R193">
        <v>1</v>
      </c>
      <c r="S193">
        <v>7</v>
      </c>
      <c r="T193">
        <v>7</v>
      </c>
      <c r="U193">
        <v>7</v>
      </c>
      <c r="V193">
        <v>1</v>
      </c>
      <c r="W193">
        <v>7</v>
      </c>
      <c r="X193">
        <v>1</v>
      </c>
      <c r="Y193">
        <v>2010</v>
      </c>
      <c r="Z193">
        <v>1</v>
      </c>
      <c r="AA193">
        <v>1</v>
      </c>
      <c r="AE193">
        <v>1</v>
      </c>
      <c r="AF193">
        <v>1</v>
      </c>
      <c r="AG193">
        <v>1</v>
      </c>
      <c r="AH193">
        <v>1</v>
      </c>
      <c r="AI193">
        <v>1</v>
      </c>
      <c r="AO193">
        <v>1</v>
      </c>
      <c r="AP193">
        <v>1</v>
      </c>
      <c r="AZ193">
        <v>1</v>
      </c>
      <c r="BE193" t="s">
        <v>66</v>
      </c>
    </row>
    <row r="194" spans="1:57" hidden="1" x14ac:dyDescent="0.2">
      <c r="A194">
        <v>193</v>
      </c>
      <c r="B194" s="2">
        <v>44095.641747685186</v>
      </c>
      <c r="C194" t="s">
        <v>305</v>
      </c>
      <c r="D194">
        <v>83</v>
      </c>
      <c r="E194">
        <v>37</v>
      </c>
      <c r="F194">
        <v>1</v>
      </c>
      <c r="G194">
        <v>1</v>
      </c>
      <c r="H194">
        <v>1</v>
      </c>
      <c r="I194">
        <v>0</v>
      </c>
      <c r="J194">
        <v>4</v>
      </c>
      <c r="L194">
        <v>2</v>
      </c>
      <c r="M194">
        <v>35</v>
      </c>
      <c r="N194">
        <v>2</v>
      </c>
      <c r="O194">
        <v>5</v>
      </c>
      <c r="P194">
        <v>2</v>
      </c>
      <c r="Q194">
        <v>6</v>
      </c>
      <c r="R194">
        <v>1</v>
      </c>
      <c r="S194">
        <v>6</v>
      </c>
      <c r="T194">
        <v>6</v>
      </c>
      <c r="U194">
        <v>6</v>
      </c>
      <c r="V194">
        <v>3</v>
      </c>
      <c r="W194">
        <v>7</v>
      </c>
      <c r="X194">
        <v>1</v>
      </c>
      <c r="Y194">
        <v>1995</v>
      </c>
      <c r="Z194">
        <v>2</v>
      </c>
      <c r="AA194">
        <v>9</v>
      </c>
      <c r="AE194">
        <v>2</v>
      </c>
      <c r="AF194">
        <v>2</v>
      </c>
      <c r="AG194">
        <v>2</v>
      </c>
      <c r="AH194">
        <v>2</v>
      </c>
      <c r="AN194">
        <v>1</v>
      </c>
      <c r="AO194">
        <v>4</v>
      </c>
      <c r="AT194">
        <v>1</v>
      </c>
      <c r="AV194">
        <v>1</v>
      </c>
      <c r="AX194">
        <v>1</v>
      </c>
      <c r="BD194">
        <v>1</v>
      </c>
      <c r="BE194" t="s">
        <v>66</v>
      </c>
    </row>
    <row r="195" spans="1:57" hidden="1" x14ac:dyDescent="0.2">
      <c r="A195">
        <v>194</v>
      </c>
      <c r="B195" s="2">
        <v>44095.645011574074</v>
      </c>
      <c r="C195" t="s">
        <v>306</v>
      </c>
      <c r="D195">
        <v>44</v>
      </c>
      <c r="E195">
        <v>13</v>
      </c>
      <c r="F195">
        <v>1</v>
      </c>
      <c r="G195">
        <v>1</v>
      </c>
      <c r="H195">
        <v>2</v>
      </c>
      <c r="I195">
        <v>2</v>
      </c>
      <c r="J195">
        <v>1</v>
      </c>
      <c r="L195">
        <v>1</v>
      </c>
      <c r="M195">
        <v>15</v>
      </c>
      <c r="N195">
        <v>2</v>
      </c>
      <c r="O195">
        <v>4</v>
      </c>
      <c r="P195">
        <v>1</v>
      </c>
      <c r="Q195">
        <v>6</v>
      </c>
      <c r="R195">
        <v>1</v>
      </c>
      <c r="S195">
        <v>6</v>
      </c>
      <c r="T195">
        <v>6</v>
      </c>
      <c r="U195">
        <v>6</v>
      </c>
      <c r="V195">
        <v>1</v>
      </c>
      <c r="W195">
        <v>6</v>
      </c>
      <c r="X195">
        <v>1</v>
      </c>
      <c r="Y195">
        <v>2004</v>
      </c>
      <c r="Z195">
        <v>1</v>
      </c>
      <c r="AA195">
        <v>12</v>
      </c>
      <c r="AC195" t="s">
        <v>98</v>
      </c>
      <c r="AE195">
        <v>2</v>
      </c>
      <c r="AF195">
        <v>2</v>
      </c>
      <c r="AG195">
        <v>2</v>
      </c>
      <c r="AH195">
        <v>2</v>
      </c>
      <c r="AN195">
        <v>1</v>
      </c>
      <c r="AO195">
        <v>2</v>
      </c>
      <c r="AP195">
        <v>1</v>
      </c>
      <c r="BD195">
        <v>1</v>
      </c>
      <c r="BE195" t="s">
        <v>63</v>
      </c>
    </row>
    <row r="196" spans="1:57" hidden="1" x14ac:dyDescent="0.2">
      <c r="A196">
        <v>195</v>
      </c>
      <c r="B196" s="2">
        <v>44095.64770833333</v>
      </c>
      <c r="C196" t="s">
        <v>307</v>
      </c>
      <c r="D196">
        <v>38</v>
      </c>
      <c r="E196">
        <v>50</v>
      </c>
      <c r="F196">
        <v>1</v>
      </c>
      <c r="G196">
        <v>1</v>
      </c>
      <c r="H196">
        <v>2</v>
      </c>
      <c r="I196">
        <v>0</v>
      </c>
      <c r="J196">
        <v>6</v>
      </c>
      <c r="L196">
        <v>1</v>
      </c>
      <c r="M196">
        <v>0</v>
      </c>
      <c r="N196">
        <v>2</v>
      </c>
      <c r="O196">
        <v>6</v>
      </c>
      <c r="P196">
        <v>3</v>
      </c>
      <c r="Q196">
        <v>4</v>
      </c>
      <c r="R196">
        <v>3</v>
      </c>
      <c r="S196">
        <v>4</v>
      </c>
      <c r="T196">
        <v>4</v>
      </c>
      <c r="U196">
        <v>6</v>
      </c>
      <c r="V196">
        <v>4</v>
      </c>
      <c r="W196">
        <v>4</v>
      </c>
      <c r="X196">
        <v>1</v>
      </c>
      <c r="Y196">
        <v>2012</v>
      </c>
      <c r="Z196">
        <v>2</v>
      </c>
      <c r="AA196">
        <v>14</v>
      </c>
      <c r="AE196">
        <v>3</v>
      </c>
      <c r="AF196">
        <v>2</v>
      </c>
      <c r="AG196">
        <v>2</v>
      </c>
      <c r="AH196">
        <v>2</v>
      </c>
      <c r="AK196">
        <v>1</v>
      </c>
      <c r="AM196">
        <v>1</v>
      </c>
      <c r="AO196">
        <v>3</v>
      </c>
      <c r="AT196">
        <v>1</v>
      </c>
      <c r="AW196">
        <v>1</v>
      </c>
      <c r="BA196">
        <v>1</v>
      </c>
      <c r="BC196">
        <v>1</v>
      </c>
      <c r="BE196" t="s">
        <v>63</v>
      </c>
    </row>
    <row r="197" spans="1:57" hidden="1" x14ac:dyDescent="0.2">
      <c r="A197">
        <v>196</v>
      </c>
      <c r="B197" s="2">
        <v>44095.648912037039</v>
      </c>
      <c r="C197" t="s">
        <v>308</v>
      </c>
      <c r="D197">
        <v>40</v>
      </c>
      <c r="E197">
        <v>43</v>
      </c>
      <c r="F197">
        <v>1</v>
      </c>
      <c r="G197">
        <v>1</v>
      </c>
      <c r="H197">
        <v>2</v>
      </c>
      <c r="I197">
        <v>2</v>
      </c>
      <c r="J197">
        <v>1</v>
      </c>
      <c r="L197">
        <v>1</v>
      </c>
      <c r="M197">
        <v>5</v>
      </c>
      <c r="N197">
        <v>1</v>
      </c>
      <c r="O197">
        <v>3</v>
      </c>
      <c r="P197">
        <v>1</v>
      </c>
      <c r="Q197">
        <v>6</v>
      </c>
      <c r="R197">
        <v>3</v>
      </c>
      <c r="S197">
        <v>5</v>
      </c>
      <c r="T197">
        <v>6</v>
      </c>
      <c r="U197">
        <v>6</v>
      </c>
      <c r="V197">
        <v>5</v>
      </c>
      <c r="W197">
        <v>6</v>
      </c>
      <c r="X197">
        <v>3</v>
      </c>
      <c r="Y197">
        <v>2017</v>
      </c>
      <c r="Z197">
        <v>2</v>
      </c>
      <c r="AA197">
        <v>10</v>
      </c>
      <c r="AE197">
        <v>1</v>
      </c>
      <c r="AF197">
        <v>1</v>
      </c>
      <c r="AG197">
        <v>1</v>
      </c>
      <c r="AH197">
        <v>1</v>
      </c>
      <c r="AJ197">
        <v>1</v>
      </c>
      <c r="AK197">
        <v>1</v>
      </c>
      <c r="AM197">
        <v>1</v>
      </c>
      <c r="AO197">
        <v>5</v>
      </c>
      <c r="AP197">
        <v>1</v>
      </c>
      <c r="AT197">
        <v>1</v>
      </c>
      <c r="AV197">
        <v>1</v>
      </c>
      <c r="AZ197">
        <v>1</v>
      </c>
      <c r="BA197">
        <v>1</v>
      </c>
      <c r="BC197">
        <v>1</v>
      </c>
      <c r="BE197" t="s">
        <v>61</v>
      </c>
    </row>
    <row r="198" spans="1:57" hidden="1" x14ac:dyDescent="0.2">
      <c r="A198">
        <v>197</v>
      </c>
      <c r="B198" s="2">
        <v>44095.648946759262</v>
      </c>
      <c r="C198" t="s">
        <v>309</v>
      </c>
      <c r="D198">
        <v>57</v>
      </c>
      <c r="E198">
        <v>9</v>
      </c>
      <c r="F198">
        <v>2</v>
      </c>
      <c r="G198">
        <v>1</v>
      </c>
      <c r="H198">
        <v>2</v>
      </c>
      <c r="I198">
        <v>0</v>
      </c>
      <c r="J198">
        <v>1</v>
      </c>
      <c r="L198">
        <v>2</v>
      </c>
      <c r="M198">
        <v>12</v>
      </c>
      <c r="N198">
        <v>2</v>
      </c>
      <c r="O198">
        <v>5</v>
      </c>
      <c r="P198">
        <v>5</v>
      </c>
      <c r="Q198">
        <v>7</v>
      </c>
      <c r="R198">
        <v>7</v>
      </c>
      <c r="S198">
        <v>5</v>
      </c>
      <c r="T198">
        <v>6</v>
      </c>
      <c r="U198">
        <v>7</v>
      </c>
      <c r="V198">
        <v>1</v>
      </c>
      <c r="W198">
        <v>1</v>
      </c>
      <c r="X198">
        <v>1</v>
      </c>
      <c r="Y198">
        <v>2008</v>
      </c>
      <c r="Z198">
        <v>2</v>
      </c>
      <c r="AA198">
        <v>13</v>
      </c>
      <c r="AD198" t="s">
        <v>80</v>
      </c>
      <c r="AE198">
        <v>2</v>
      </c>
      <c r="AF198">
        <v>2</v>
      </c>
      <c r="AG198">
        <v>2</v>
      </c>
      <c r="AH198">
        <v>2</v>
      </c>
      <c r="AN198">
        <v>1</v>
      </c>
      <c r="AO198">
        <v>3</v>
      </c>
      <c r="AP198">
        <v>1</v>
      </c>
      <c r="AX198">
        <v>1</v>
      </c>
      <c r="AY198">
        <v>1</v>
      </c>
      <c r="BD198">
        <v>1</v>
      </c>
      <c r="BE198" t="s">
        <v>61</v>
      </c>
    </row>
    <row r="199" spans="1:57" hidden="1" x14ac:dyDescent="0.2">
      <c r="A199">
        <v>198</v>
      </c>
      <c r="B199" s="2">
        <v>44095.64916666667</v>
      </c>
      <c r="C199" t="s">
        <v>310</v>
      </c>
      <c r="D199">
        <v>39</v>
      </c>
      <c r="E199">
        <v>42</v>
      </c>
      <c r="F199">
        <v>1</v>
      </c>
      <c r="G199">
        <v>1</v>
      </c>
      <c r="H199">
        <v>2</v>
      </c>
      <c r="I199">
        <v>1</v>
      </c>
      <c r="J199">
        <v>1</v>
      </c>
      <c r="L199">
        <v>1</v>
      </c>
      <c r="M199">
        <v>4</v>
      </c>
      <c r="N199">
        <v>1</v>
      </c>
      <c r="O199">
        <v>7</v>
      </c>
      <c r="P199">
        <v>1</v>
      </c>
      <c r="Q199">
        <v>7</v>
      </c>
      <c r="R199">
        <v>1</v>
      </c>
      <c r="S199">
        <v>1</v>
      </c>
      <c r="T199">
        <v>6</v>
      </c>
      <c r="U199">
        <v>7</v>
      </c>
      <c r="V199">
        <v>1</v>
      </c>
      <c r="W199">
        <v>6</v>
      </c>
      <c r="X199">
        <v>1</v>
      </c>
      <c r="Y199">
        <v>2017</v>
      </c>
      <c r="Z199">
        <v>1</v>
      </c>
      <c r="AA199">
        <v>1</v>
      </c>
      <c r="AE199">
        <v>2</v>
      </c>
      <c r="AF199">
        <v>2</v>
      </c>
      <c r="AG199">
        <v>2</v>
      </c>
      <c r="AH199">
        <v>2</v>
      </c>
      <c r="AJ199">
        <v>1</v>
      </c>
      <c r="AM199">
        <v>1</v>
      </c>
      <c r="AO199">
        <v>2</v>
      </c>
      <c r="AP199">
        <v>1</v>
      </c>
      <c r="BB199">
        <v>1</v>
      </c>
      <c r="BE199" t="s">
        <v>61</v>
      </c>
    </row>
    <row r="200" spans="1:57" hidden="1" x14ac:dyDescent="0.2">
      <c r="A200">
        <v>199</v>
      </c>
      <c r="B200" s="2">
        <v>44095.649652777778</v>
      </c>
      <c r="C200" t="s">
        <v>311</v>
      </c>
      <c r="D200">
        <v>44</v>
      </c>
      <c r="E200">
        <v>43</v>
      </c>
      <c r="F200">
        <v>2</v>
      </c>
      <c r="G200">
        <v>1</v>
      </c>
      <c r="H200">
        <v>2</v>
      </c>
      <c r="I200">
        <v>1</v>
      </c>
      <c r="J200">
        <v>1</v>
      </c>
      <c r="L200">
        <v>1</v>
      </c>
      <c r="M200">
        <v>0</v>
      </c>
      <c r="N200">
        <v>2</v>
      </c>
      <c r="O200">
        <v>3</v>
      </c>
      <c r="P200">
        <v>1</v>
      </c>
      <c r="Q200">
        <v>6</v>
      </c>
      <c r="R200">
        <v>5</v>
      </c>
      <c r="S200">
        <v>5</v>
      </c>
      <c r="T200">
        <v>4</v>
      </c>
      <c r="U200">
        <v>6</v>
      </c>
      <c r="V200">
        <v>1</v>
      </c>
      <c r="W200">
        <v>5</v>
      </c>
      <c r="X200">
        <v>2</v>
      </c>
      <c r="Y200">
        <v>2020</v>
      </c>
      <c r="Z200">
        <v>1</v>
      </c>
      <c r="AA200">
        <v>13</v>
      </c>
      <c r="AD200" t="s">
        <v>312</v>
      </c>
      <c r="AE200">
        <v>2</v>
      </c>
      <c r="AF200">
        <v>2</v>
      </c>
      <c r="AG200">
        <v>2</v>
      </c>
      <c r="AH200">
        <v>2</v>
      </c>
      <c r="AI200">
        <v>1</v>
      </c>
      <c r="AM200">
        <v>1</v>
      </c>
      <c r="AO200">
        <v>3</v>
      </c>
      <c r="AP200">
        <v>1</v>
      </c>
      <c r="AT200">
        <v>1</v>
      </c>
      <c r="AX200">
        <v>1</v>
      </c>
      <c r="AZ200">
        <v>1</v>
      </c>
      <c r="BC200">
        <v>1</v>
      </c>
      <c r="BE200" t="s">
        <v>61</v>
      </c>
    </row>
    <row r="201" spans="1:57" hidden="1" x14ac:dyDescent="0.2">
      <c r="A201">
        <v>200</v>
      </c>
      <c r="B201" s="2">
        <v>44095.651284722226</v>
      </c>
      <c r="C201" t="s">
        <v>313</v>
      </c>
      <c r="D201">
        <v>59</v>
      </c>
      <c r="E201">
        <v>5</v>
      </c>
      <c r="F201">
        <v>1</v>
      </c>
      <c r="G201">
        <v>1</v>
      </c>
      <c r="H201">
        <v>2</v>
      </c>
      <c r="I201">
        <v>2</v>
      </c>
      <c r="J201">
        <v>1</v>
      </c>
      <c r="L201">
        <v>2</v>
      </c>
      <c r="M201">
        <v>13</v>
      </c>
      <c r="N201">
        <v>2</v>
      </c>
      <c r="O201">
        <v>7</v>
      </c>
      <c r="P201">
        <v>1</v>
      </c>
      <c r="Q201">
        <v>7</v>
      </c>
      <c r="R201">
        <v>1</v>
      </c>
      <c r="S201">
        <v>6</v>
      </c>
      <c r="T201">
        <v>2</v>
      </c>
      <c r="U201">
        <v>6</v>
      </c>
      <c r="V201">
        <v>1</v>
      </c>
      <c r="W201">
        <v>7</v>
      </c>
      <c r="X201">
        <v>1</v>
      </c>
      <c r="Y201">
        <v>2013</v>
      </c>
      <c r="Z201">
        <v>3</v>
      </c>
      <c r="AA201">
        <v>13</v>
      </c>
      <c r="AD201" t="s">
        <v>314</v>
      </c>
      <c r="AE201">
        <v>1</v>
      </c>
      <c r="AF201">
        <v>2</v>
      </c>
      <c r="AG201">
        <v>1</v>
      </c>
      <c r="AH201">
        <v>1</v>
      </c>
      <c r="AI201">
        <v>1</v>
      </c>
      <c r="AO201">
        <v>1</v>
      </c>
      <c r="AP201">
        <v>1</v>
      </c>
      <c r="AT201">
        <v>1</v>
      </c>
      <c r="AV201">
        <v>1</v>
      </c>
      <c r="BA201">
        <v>1</v>
      </c>
      <c r="BC201">
        <v>1</v>
      </c>
      <c r="BE201" t="s">
        <v>66</v>
      </c>
    </row>
    <row r="202" spans="1:57" hidden="1" x14ac:dyDescent="0.2">
      <c r="A202">
        <v>201</v>
      </c>
      <c r="B202" s="2">
        <v>44095.651678240742</v>
      </c>
      <c r="C202" t="s">
        <v>315</v>
      </c>
      <c r="D202">
        <v>69</v>
      </c>
      <c r="E202">
        <v>50</v>
      </c>
      <c r="F202">
        <v>1</v>
      </c>
      <c r="G202">
        <v>1</v>
      </c>
      <c r="H202">
        <v>1</v>
      </c>
      <c r="I202">
        <v>0</v>
      </c>
      <c r="J202">
        <v>4</v>
      </c>
      <c r="L202">
        <v>1</v>
      </c>
      <c r="M202">
        <v>30</v>
      </c>
      <c r="N202">
        <v>2</v>
      </c>
      <c r="O202">
        <v>1</v>
      </c>
      <c r="P202">
        <v>4</v>
      </c>
      <c r="Q202">
        <v>4</v>
      </c>
      <c r="R202">
        <v>4</v>
      </c>
      <c r="S202">
        <v>4</v>
      </c>
      <c r="T202">
        <v>6</v>
      </c>
      <c r="U202">
        <v>2</v>
      </c>
      <c r="V202">
        <v>2</v>
      </c>
      <c r="W202">
        <v>4</v>
      </c>
      <c r="X202">
        <v>4</v>
      </c>
      <c r="Y202">
        <v>2020</v>
      </c>
      <c r="Z202">
        <v>3</v>
      </c>
      <c r="AA202">
        <v>11</v>
      </c>
      <c r="AB202" t="s">
        <v>316</v>
      </c>
      <c r="AE202">
        <v>2</v>
      </c>
      <c r="AF202">
        <v>2</v>
      </c>
      <c r="AG202">
        <v>2</v>
      </c>
      <c r="AH202">
        <v>2</v>
      </c>
      <c r="AJ202">
        <v>1</v>
      </c>
      <c r="AO202">
        <v>4</v>
      </c>
      <c r="AT202">
        <v>1</v>
      </c>
      <c r="AU202">
        <v>1</v>
      </c>
      <c r="AW202">
        <v>1</v>
      </c>
      <c r="BA202">
        <v>1</v>
      </c>
      <c r="BC202">
        <v>1</v>
      </c>
      <c r="BE202" t="s">
        <v>63</v>
      </c>
    </row>
    <row r="203" spans="1:57" hidden="1" x14ac:dyDescent="0.2">
      <c r="A203">
        <v>202</v>
      </c>
      <c r="B203" s="2">
        <v>44095.651666666665</v>
      </c>
      <c r="C203" t="s">
        <v>317</v>
      </c>
      <c r="D203">
        <v>38</v>
      </c>
      <c r="E203">
        <v>5</v>
      </c>
      <c r="F203">
        <v>1</v>
      </c>
      <c r="G203">
        <v>1</v>
      </c>
      <c r="H203">
        <v>2</v>
      </c>
      <c r="I203">
        <v>1</v>
      </c>
      <c r="J203">
        <v>1</v>
      </c>
      <c r="L203">
        <v>1</v>
      </c>
      <c r="M203">
        <v>0</v>
      </c>
      <c r="N203">
        <v>1</v>
      </c>
      <c r="O203">
        <v>5</v>
      </c>
      <c r="P203">
        <v>7</v>
      </c>
      <c r="Q203">
        <v>7</v>
      </c>
      <c r="R203">
        <v>6</v>
      </c>
      <c r="S203">
        <v>6</v>
      </c>
      <c r="T203">
        <v>6</v>
      </c>
      <c r="U203">
        <v>7</v>
      </c>
      <c r="V203">
        <v>3</v>
      </c>
      <c r="W203">
        <v>6</v>
      </c>
      <c r="X203">
        <v>6</v>
      </c>
      <c r="Y203">
        <v>2017</v>
      </c>
      <c r="Z203">
        <v>1</v>
      </c>
      <c r="AA203">
        <v>9</v>
      </c>
      <c r="AE203">
        <v>1</v>
      </c>
      <c r="AF203">
        <v>2</v>
      </c>
      <c r="AG203">
        <v>1</v>
      </c>
      <c r="AH203">
        <v>1</v>
      </c>
      <c r="AK203">
        <v>1</v>
      </c>
      <c r="AL203">
        <v>1</v>
      </c>
      <c r="AO203">
        <v>5</v>
      </c>
      <c r="AQ203">
        <v>1</v>
      </c>
      <c r="AS203">
        <v>1</v>
      </c>
      <c r="AX203">
        <v>1</v>
      </c>
      <c r="BC203">
        <v>1</v>
      </c>
      <c r="BE203" t="s">
        <v>66</v>
      </c>
    </row>
    <row r="204" spans="1:57" hidden="1" x14ac:dyDescent="0.2">
      <c r="A204">
        <v>203</v>
      </c>
      <c r="B204" s="2">
        <v>44095.651770833334</v>
      </c>
      <c r="C204" t="s">
        <v>318</v>
      </c>
      <c r="D204">
        <v>39</v>
      </c>
      <c r="E204">
        <v>43</v>
      </c>
      <c r="F204">
        <v>2</v>
      </c>
      <c r="G204">
        <v>1</v>
      </c>
      <c r="H204">
        <v>2</v>
      </c>
      <c r="I204">
        <v>2</v>
      </c>
      <c r="J204">
        <v>6</v>
      </c>
      <c r="L204">
        <v>1</v>
      </c>
      <c r="M204">
        <v>2</v>
      </c>
      <c r="N204">
        <v>2</v>
      </c>
      <c r="O204">
        <v>6</v>
      </c>
      <c r="P204">
        <v>6</v>
      </c>
      <c r="Q204">
        <v>6</v>
      </c>
      <c r="R204">
        <v>6</v>
      </c>
      <c r="S204">
        <v>7</v>
      </c>
      <c r="T204">
        <v>6</v>
      </c>
      <c r="U204">
        <v>6</v>
      </c>
      <c r="V204">
        <v>6</v>
      </c>
      <c r="W204">
        <v>7</v>
      </c>
      <c r="X204">
        <v>6</v>
      </c>
      <c r="Y204">
        <v>2018</v>
      </c>
      <c r="Z204">
        <v>1</v>
      </c>
      <c r="AA204">
        <v>14</v>
      </c>
      <c r="AE204">
        <v>2</v>
      </c>
      <c r="AF204">
        <v>2</v>
      </c>
      <c r="AG204">
        <v>2</v>
      </c>
      <c r="AH204">
        <v>2</v>
      </c>
      <c r="AM204">
        <v>1</v>
      </c>
      <c r="AO204">
        <v>5</v>
      </c>
      <c r="AQ204">
        <v>1</v>
      </c>
      <c r="AS204">
        <v>1</v>
      </c>
      <c r="AV204">
        <v>1</v>
      </c>
      <c r="AZ204">
        <v>1</v>
      </c>
      <c r="BC204">
        <v>1</v>
      </c>
      <c r="BE204" t="s">
        <v>61</v>
      </c>
    </row>
    <row r="205" spans="1:57" hidden="1" x14ac:dyDescent="0.2">
      <c r="A205">
        <v>204</v>
      </c>
      <c r="B205" s="2">
        <v>44095.653935185182</v>
      </c>
      <c r="C205" t="s">
        <v>319</v>
      </c>
      <c r="D205">
        <v>36</v>
      </c>
      <c r="E205">
        <v>32</v>
      </c>
      <c r="F205">
        <v>1</v>
      </c>
      <c r="G205">
        <v>1</v>
      </c>
      <c r="H205">
        <v>2</v>
      </c>
      <c r="I205">
        <v>3</v>
      </c>
      <c r="J205">
        <v>1</v>
      </c>
      <c r="L205">
        <v>1</v>
      </c>
      <c r="M205">
        <v>3</v>
      </c>
      <c r="N205">
        <v>1</v>
      </c>
      <c r="O205">
        <v>7</v>
      </c>
      <c r="P205">
        <v>6</v>
      </c>
      <c r="Q205">
        <v>6</v>
      </c>
      <c r="R205">
        <v>7</v>
      </c>
      <c r="S205">
        <v>6</v>
      </c>
      <c r="T205">
        <v>7</v>
      </c>
      <c r="U205">
        <v>6</v>
      </c>
      <c r="V205">
        <v>6</v>
      </c>
      <c r="W205">
        <v>6</v>
      </c>
      <c r="X205">
        <v>6</v>
      </c>
      <c r="Y205">
        <v>2017</v>
      </c>
      <c r="Z205">
        <v>1</v>
      </c>
      <c r="AA205">
        <v>1</v>
      </c>
      <c r="AE205">
        <v>2</v>
      </c>
      <c r="AF205">
        <v>2</v>
      </c>
      <c r="AG205">
        <v>2</v>
      </c>
      <c r="AH205">
        <v>2</v>
      </c>
      <c r="AI205">
        <v>1</v>
      </c>
      <c r="AJ205">
        <v>1</v>
      </c>
      <c r="AO205">
        <v>2</v>
      </c>
      <c r="AP205">
        <v>1</v>
      </c>
      <c r="AR205">
        <v>1</v>
      </c>
      <c r="AT205">
        <v>1</v>
      </c>
      <c r="AZ205">
        <v>1</v>
      </c>
      <c r="BC205">
        <v>1</v>
      </c>
      <c r="BE205" t="s">
        <v>58</v>
      </c>
    </row>
    <row r="206" spans="1:57" hidden="1" x14ac:dyDescent="0.2">
      <c r="A206">
        <v>205</v>
      </c>
      <c r="B206" s="2">
        <v>44095.654618055552</v>
      </c>
      <c r="C206" t="s">
        <v>320</v>
      </c>
      <c r="D206">
        <v>35</v>
      </c>
      <c r="E206">
        <v>10</v>
      </c>
      <c r="F206">
        <v>1</v>
      </c>
      <c r="G206">
        <v>1</v>
      </c>
      <c r="H206">
        <v>2</v>
      </c>
      <c r="I206">
        <v>1</v>
      </c>
      <c r="J206">
        <v>1</v>
      </c>
      <c r="L206">
        <v>1</v>
      </c>
      <c r="M206">
        <v>5</v>
      </c>
      <c r="N206">
        <v>1</v>
      </c>
      <c r="O206">
        <v>6</v>
      </c>
      <c r="P206">
        <v>5</v>
      </c>
      <c r="Q206">
        <v>7</v>
      </c>
      <c r="R206">
        <v>6</v>
      </c>
      <c r="S206">
        <v>7</v>
      </c>
      <c r="T206">
        <v>7</v>
      </c>
      <c r="U206">
        <v>6</v>
      </c>
      <c r="V206">
        <v>6</v>
      </c>
      <c r="W206">
        <v>6</v>
      </c>
      <c r="X206">
        <v>5</v>
      </c>
      <c r="Y206">
        <v>2015</v>
      </c>
      <c r="Z206">
        <v>1</v>
      </c>
      <c r="AA206">
        <v>1</v>
      </c>
      <c r="AE206">
        <v>1</v>
      </c>
      <c r="AF206">
        <v>1</v>
      </c>
      <c r="AG206">
        <v>1</v>
      </c>
      <c r="AH206">
        <v>1</v>
      </c>
      <c r="AI206">
        <v>1</v>
      </c>
      <c r="AK206">
        <v>1</v>
      </c>
      <c r="AM206">
        <v>1</v>
      </c>
      <c r="AO206">
        <v>1</v>
      </c>
      <c r="AP206">
        <v>1</v>
      </c>
      <c r="AR206">
        <v>1</v>
      </c>
      <c r="AT206">
        <v>1</v>
      </c>
      <c r="AZ206">
        <v>1</v>
      </c>
      <c r="BB206">
        <v>1</v>
      </c>
      <c r="BE206" t="s">
        <v>61</v>
      </c>
    </row>
    <row r="207" spans="1:57" hidden="1" x14ac:dyDescent="0.2">
      <c r="A207">
        <v>206</v>
      </c>
      <c r="B207" s="2">
        <v>44095.654907407406</v>
      </c>
      <c r="C207" t="s">
        <v>321</v>
      </c>
      <c r="D207">
        <v>40</v>
      </c>
      <c r="E207">
        <v>46</v>
      </c>
      <c r="F207">
        <v>1</v>
      </c>
      <c r="G207">
        <v>1</v>
      </c>
      <c r="H207">
        <v>2</v>
      </c>
      <c r="I207">
        <v>1</v>
      </c>
      <c r="J207">
        <v>1</v>
      </c>
      <c r="L207">
        <v>1</v>
      </c>
      <c r="M207">
        <v>5</v>
      </c>
      <c r="N207">
        <v>1</v>
      </c>
      <c r="O207">
        <v>7</v>
      </c>
      <c r="P207">
        <v>7</v>
      </c>
      <c r="Q207">
        <v>7</v>
      </c>
      <c r="R207">
        <v>7</v>
      </c>
      <c r="S207">
        <v>6</v>
      </c>
      <c r="T207">
        <v>7</v>
      </c>
      <c r="U207">
        <v>6</v>
      </c>
      <c r="V207">
        <v>6</v>
      </c>
      <c r="W207">
        <v>7</v>
      </c>
      <c r="X207">
        <v>7</v>
      </c>
      <c r="Y207">
        <v>2015</v>
      </c>
      <c r="Z207">
        <v>2</v>
      </c>
      <c r="AA207">
        <v>1</v>
      </c>
      <c r="AE207">
        <v>2</v>
      </c>
      <c r="AF207">
        <v>1</v>
      </c>
      <c r="AG207">
        <v>1</v>
      </c>
      <c r="AH207">
        <v>2</v>
      </c>
      <c r="AI207">
        <v>1</v>
      </c>
      <c r="AM207">
        <v>1</v>
      </c>
      <c r="AO207">
        <v>2</v>
      </c>
      <c r="AQ207">
        <v>1</v>
      </c>
      <c r="AR207">
        <v>1</v>
      </c>
      <c r="AW207">
        <v>1</v>
      </c>
      <c r="AZ207">
        <v>1</v>
      </c>
      <c r="BB207">
        <v>1</v>
      </c>
      <c r="BE207" t="s">
        <v>61</v>
      </c>
    </row>
    <row r="208" spans="1:57" hidden="1" x14ac:dyDescent="0.2">
      <c r="A208">
        <v>207</v>
      </c>
      <c r="B208" s="2">
        <v>44095.65556712963</v>
      </c>
      <c r="C208" t="s">
        <v>322</v>
      </c>
      <c r="D208">
        <v>35</v>
      </c>
      <c r="E208">
        <v>9</v>
      </c>
      <c r="F208">
        <v>1</v>
      </c>
      <c r="G208">
        <v>1</v>
      </c>
      <c r="H208">
        <v>2</v>
      </c>
      <c r="I208">
        <v>3</v>
      </c>
      <c r="J208">
        <v>1</v>
      </c>
      <c r="L208">
        <v>2</v>
      </c>
      <c r="M208">
        <v>3</v>
      </c>
      <c r="N208">
        <v>1</v>
      </c>
      <c r="O208">
        <v>7</v>
      </c>
      <c r="P208">
        <v>7</v>
      </c>
      <c r="Q208">
        <v>7</v>
      </c>
      <c r="R208">
        <v>7</v>
      </c>
      <c r="S208">
        <v>7</v>
      </c>
      <c r="T208">
        <v>6</v>
      </c>
      <c r="U208">
        <v>6</v>
      </c>
      <c r="V208">
        <v>3</v>
      </c>
      <c r="W208">
        <v>5</v>
      </c>
      <c r="X208">
        <v>6</v>
      </c>
      <c r="Y208">
        <v>2019</v>
      </c>
      <c r="Z208">
        <v>2</v>
      </c>
      <c r="AA208">
        <v>1</v>
      </c>
      <c r="AE208">
        <v>1</v>
      </c>
      <c r="AF208">
        <v>1</v>
      </c>
      <c r="AG208">
        <v>1</v>
      </c>
      <c r="AH208">
        <v>1</v>
      </c>
      <c r="AI208">
        <v>1</v>
      </c>
      <c r="AK208">
        <v>1</v>
      </c>
      <c r="AL208">
        <v>1</v>
      </c>
      <c r="AM208">
        <v>1</v>
      </c>
      <c r="AO208">
        <v>1</v>
      </c>
      <c r="AP208">
        <v>1</v>
      </c>
      <c r="AR208">
        <v>1</v>
      </c>
      <c r="AS208">
        <v>1</v>
      </c>
      <c r="AZ208">
        <v>1</v>
      </c>
      <c r="BB208">
        <v>1</v>
      </c>
      <c r="BE208" t="s">
        <v>61</v>
      </c>
    </row>
    <row r="209" spans="1:57" hidden="1" x14ac:dyDescent="0.2">
      <c r="A209">
        <v>208</v>
      </c>
      <c r="B209" s="2">
        <v>44095.655740740738</v>
      </c>
      <c r="C209" t="s">
        <v>323</v>
      </c>
      <c r="D209">
        <v>31</v>
      </c>
      <c r="E209">
        <v>32</v>
      </c>
      <c r="F209">
        <v>1</v>
      </c>
      <c r="G209">
        <v>1</v>
      </c>
      <c r="H209">
        <v>1</v>
      </c>
      <c r="I209">
        <v>1</v>
      </c>
      <c r="J209">
        <v>1</v>
      </c>
      <c r="L209">
        <v>1</v>
      </c>
      <c r="M209">
        <v>0</v>
      </c>
      <c r="N209">
        <v>1</v>
      </c>
      <c r="O209">
        <v>6</v>
      </c>
      <c r="P209">
        <v>6</v>
      </c>
      <c r="Q209">
        <v>7</v>
      </c>
      <c r="R209">
        <v>5</v>
      </c>
      <c r="S209">
        <v>6</v>
      </c>
      <c r="T209">
        <v>5</v>
      </c>
      <c r="U209">
        <v>6</v>
      </c>
      <c r="V209">
        <v>7</v>
      </c>
      <c r="W209">
        <v>6</v>
      </c>
      <c r="X209">
        <v>7</v>
      </c>
      <c r="Y209">
        <v>2000</v>
      </c>
      <c r="Z209">
        <v>1</v>
      </c>
      <c r="AA209">
        <v>1</v>
      </c>
      <c r="AE209">
        <v>1</v>
      </c>
      <c r="AF209">
        <v>1</v>
      </c>
      <c r="AG209">
        <v>1</v>
      </c>
      <c r="AH209">
        <v>1</v>
      </c>
      <c r="AI209">
        <v>1</v>
      </c>
      <c r="AJ209">
        <v>1</v>
      </c>
      <c r="AK209">
        <v>1</v>
      </c>
      <c r="AO209">
        <v>2</v>
      </c>
      <c r="AP209">
        <v>1</v>
      </c>
      <c r="AQ209">
        <v>1</v>
      </c>
      <c r="AR209">
        <v>1</v>
      </c>
      <c r="AZ209">
        <v>1</v>
      </c>
      <c r="BA209">
        <v>1</v>
      </c>
      <c r="BE209" t="s">
        <v>58</v>
      </c>
    </row>
    <row r="210" spans="1:57" hidden="1" x14ac:dyDescent="0.2">
      <c r="A210">
        <v>209</v>
      </c>
      <c r="B210" s="2">
        <v>44095.655844907407</v>
      </c>
      <c r="C210" t="s">
        <v>324</v>
      </c>
      <c r="D210">
        <v>25</v>
      </c>
      <c r="E210">
        <v>7</v>
      </c>
      <c r="F210">
        <v>2</v>
      </c>
      <c r="G210">
        <v>1</v>
      </c>
      <c r="H210">
        <v>2</v>
      </c>
      <c r="I210">
        <v>1</v>
      </c>
      <c r="J210">
        <v>1</v>
      </c>
      <c r="L210">
        <v>1</v>
      </c>
      <c r="M210">
        <v>0</v>
      </c>
      <c r="N210">
        <v>1</v>
      </c>
      <c r="O210">
        <v>5</v>
      </c>
      <c r="P210">
        <v>5</v>
      </c>
      <c r="Q210">
        <v>3</v>
      </c>
      <c r="R210">
        <v>3</v>
      </c>
      <c r="S210">
        <v>6</v>
      </c>
      <c r="T210">
        <v>4</v>
      </c>
      <c r="U210">
        <v>5</v>
      </c>
      <c r="V210">
        <v>4</v>
      </c>
      <c r="W210">
        <v>4</v>
      </c>
      <c r="X210">
        <v>5</v>
      </c>
      <c r="Y210">
        <v>1995</v>
      </c>
      <c r="Z210">
        <v>1</v>
      </c>
      <c r="AA210">
        <v>9</v>
      </c>
      <c r="AE210">
        <v>1</v>
      </c>
      <c r="AF210">
        <v>1</v>
      </c>
      <c r="AG210">
        <v>1</v>
      </c>
      <c r="AH210">
        <v>1</v>
      </c>
      <c r="AJ210">
        <v>1</v>
      </c>
      <c r="AO210">
        <v>1</v>
      </c>
      <c r="AQ210">
        <v>1</v>
      </c>
      <c r="BC210">
        <v>1</v>
      </c>
      <c r="BE210" t="s">
        <v>58</v>
      </c>
    </row>
    <row r="211" spans="1:57" hidden="1" x14ac:dyDescent="0.2">
      <c r="A211">
        <v>210</v>
      </c>
      <c r="B211" s="2">
        <v>44095.656238425923</v>
      </c>
      <c r="C211" t="s">
        <v>325</v>
      </c>
      <c r="D211">
        <v>26</v>
      </c>
      <c r="E211">
        <v>3</v>
      </c>
      <c r="F211">
        <v>1</v>
      </c>
      <c r="G211">
        <v>1</v>
      </c>
      <c r="H211">
        <v>2</v>
      </c>
      <c r="I211">
        <v>2</v>
      </c>
      <c r="J211">
        <v>1</v>
      </c>
      <c r="L211">
        <v>1</v>
      </c>
      <c r="M211">
        <v>2</v>
      </c>
      <c r="N211">
        <v>2</v>
      </c>
      <c r="O211">
        <v>6</v>
      </c>
      <c r="P211">
        <v>4</v>
      </c>
      <c r="Q211">
        <v>6</v>
      </c>
      <c r="R211">
        <v>4</v>
      </c>
      <c r="S211">
        <v>6</v>
      </c>
      <c r="T211">
        <v>4</v>
      </c>
      <c r="U211">
        <v>4</v>
      </c>
      <c r="V211">
        <v>3</v>
      </c>
      <c r="W211">
        <v>4</v>
      </c>
      <c r="X211">
        <v>4</v>
      </c>
      <c r="Y211">
        <v>2018</v>
      </c>
      <c r="Z211">
        <v>1</v>
      </c>
      <c r="AA211">
        <v>1</v>
      </c>
      <c r="AE211">
        <v>1</v>
      </c>
      <c r="AF211">
        <v>2</v>
      </c>
      <c r="AG211">
        <v>2</v>
      </c>
      <c r="AH211">
        <v>2</v>
      </c>
      <c r="AJ211">
        <v>1</v>
      </c>
      <c r="AL211">
        <v>1</v>
      </c>
      <c r="AO211">
        <v>3</v>
      </c>
      <c r="AP211">
        <v>1</v>
      </c>
      <c r="AT211">
        <v>1</v>
      </c>
      <c r="AW211">
        <v>1</v>
      </c>
      <c r="AZ211">
        <v>1</v>
      </c>
      <c r="BE211" t="s">
        <v>66</v>
      </c>
    </row>
    <row r="212" spans="1:57" hidden="1" x14ac:dyDescent="0.2">
      <c r="A212">
        <v>211</v>
      </c>
      <c r="B212" s="2">
        <v>44095.657442129632</v>
      </c>
      <c r="C212" t="s">
        <v>326</v>
      </c>
      <c r="D212">
        <v>56</v>
      </c>
      <c r="E212">
        <v>35</v>
      </c>
      <c r="F212">
        <v>2</v>
      </c>
      <c r="G212">
        <v>1</v>
      </c>
      <c r="H212">
        <v>2</v>
      </c>
      <c r="I212">
        <v>0</v>
      </c>
      <c r="J212">
        <v>1</v>
      </c>
      <c r="L212">
        <v>2</v>
      </c>
      <c r="M212">
        <v>15</v>
      </c>
      <c r="N212">
        <v>2</v>
      </c>
      <c r="O212">
        <v>5</v>
      </c>
      <c r="P212">
        <v>2</v>
      </c>
      <c r="Q212">
        <v>6</v>
      </c>
      <c r="R212">
        <v>4</v>
      </c>
      <c r="S212">
        <v>6</v>
      </c>
      <c r="T212">
        <v>4</v>
      </c>
      <c r="U212">
        <v>5</v>
      </c>
      <c r="V212">
        <v>1</v>
      </c>
      <c r="W212">
        <v>6</v>
      </c>
      <c r="X212">
        <v>3</v>
      </c>
      <c r="Y212">
        <v>2020</v>
      </c>
      <c r="Z212">
        <v>3</v>
      </c>
      <c r="AA212">
        <v>7</v>
      </c>
      <c r="AE212">
        <v>2</v>
      </c>
      <c r="AF212">
        <v>2</v>
      </c>
      <c r="AG212">
        <v>2</v>
      </c>
      <c r="AH212">
        <v>2</v>
      </c>
      <c r="AJ212">
        <v>1</v>
      </c>
      <c r="AO212">
        <v>2</v>
      </c>
      <c r="AT212">
        <v>1</v>
      </c>
      <c r="AU212">
        <v>1</v>
      </c>
      <c r="AV212">
        <v>1</v>
      </c>
      <c r="BD212">
        <v>1</v>
      </c>
      <c r="BE212" t="s">
        <v>63</v>
      </c>
    </row>
    <row r="213" spans="1:57" hidden="1" x14ac:dyDescent="0.2">
      <c r="A213">
        <v>212</v>
      </c>
      <c r="B213" s="2">
        <v>44095.658692129633</v>
      </c>
      <c r="C213" t="s">
        <v>327</v>
      </c>
      <c r="D213">
        <v>42</v>
      </c>
      <c r="E213">
        <v>38</v>
      </c>
      <c r="F213">
        <v>1</v>
      </c>
      <c r="G213">
        <v>1</v>
      </c>
      <c r="H213">
        <v>1</v>
      </c>
      <c r="I213">
        <v>2</v>
      </c>
      <c r="J213">
        <v>1</v>
      </c>
      <c r="L213">
        <v>1</v>
      </c>
      <c r="M213">
        <v>0</v>
      </c>
      <c r="N213">
        <v>1</v>
      </c>
      <c r="O213">
        <v>6</v>
      </c>
      <c r="P213">
        <v>7</v>
      </c>
      <c r="Q213">
        <v>5</v>
      </c>
      <c r="R213">
        <v>7</v>
      </c>
      <c r="S213">
        <v>5</v>
      </c>
      <c r="T213">
        <v>6</v>
      </c>
      <c r="U213">
        <v>6</v>
      </c>
      <c r="V213">
        <v>5</v>
      </c>
      <c r="W213">
        <v>6</v>
      </c>
      <c r="X213">
        <v>6</v>
      </c>
      <c r="Y213">
        <v>2003</v>
      </c>
      <c r="Z213">
        <v>1</v>
      </c>
      <c r="AA213">
        <v>9</v>
      </c>
      <c r="AE213">
        <v>1</v>
      </c>
      <c r="AF213">
        <v>1</v>
      </c>
      <c r="AG213">
        <v>2</v>
      </c>
      <c r="AH213">
        <v>1</v>
      </c>
      <c r="AJ213">
        <v>1</v>
      </c>
      <c r="AO213">
        <v>1</v>
      </c>
      <c r="AQ213">
        <v>1</v>
      </c>
      <c r="AR213">
        <v>1</v>
      </c>
      <c r="AT213">
        <v>1</v>
      </c>
      <c r="AZ213">
        <v>1</v>
      </c>
      <c r="BE213" t="s">
        <v>58</v>
      </c>
    </row>
    <row r="214" spans="1:57" hidden="1" x14ac:dyDescent="0.2">
      <c r="A214">
        <v>213</v>
      </c>
      <c r="B214" s="2">
        <v>44095.659224537034</v>
      </c>
      <c r="C214" t="s">
        <v>328</v>
      </c>
      <c r="D214">
        <v>38</v>
      </c>
      <c r="E214">
        <v>7</v>
      </c>
      <c r="F214">
        <v>2</v>
      </c>
      <c r="G214">
        <v>1</v>
      </c>
      <c r="H214">
        <v>2</v>
      </c>
      <c r="I214">
        <v>2</v>
      </c>
      <c r="J214">
        <v>1</v>
      </c>
      <c r="L214">
        <v>1</v>
      </c>
      <c r="M214">
        <v>0</v>
      </c>
      <c r="N214">
        <v>1</v>
      </c>
      <c r="O214">
        <v>7</v>
      </c>
      <c r="P214">
        <v>7</v>
      </c>
      <c r="Q214">
        <v>7</v>
      </c>
      <c r="R214">
        <v>7</v>
      </c>
      <c r="S214">
        <v>7</v>
      </c>
      <c r="T214">
        <v>6</v>
      </c>
      <c r="U214">
        <v>5</v>
      </c>
      <c r="V214">
        <v>5</v>
      </c>
      <c r="W214">
        <v>7</v>
      </c>
      <c r="X214">
        <v>5</v>
      </c>
      <c r="Y214">
        <v>1982</v>
      </c>
      <c r="Z214">
        <v>1</v>
      </c>
      <c r="AA214">
        <v>1</v>
      </c>
      <c r="AE214">
        <v>1</v>
      </c>
      <c r="AF214">
        <v>1</v>
      </c>
      <c r="AG214">
        <v>1</v>
      </c>
      <c r="AH214">
        <v>1</v>
      </c>
      <c r="AI214">
        <v>1</v>
      </c>
      <c r="AJ214">
        <v>1</v>
      </c>
      <c r="AO214">
        <v>2</v>
      </c>
      <c r="AP214">
        <v>1</v>
      </c>
      <c r="AQ214">
        <v>1</v>
      </c>
      <c r="AR214">
        <v>1</v>
      </c>
      <c r="BA214">
        <v>1</v>
      </c>
      <c r="BB214">
        <v>1</v>
      </c>
      <c r="BC214">
        <v>1</v>
      </c>
      <c r="BE214" t="s">
        <v>58</v>
      </c>
    </row>
    <row r="215" spans="1:57" hidden="1" x14ac:dyDescent="0.2">
      <c r="A215">
        <v>214</v>
      </c>
      <c r="B215" s="2">
        <v>44095.66034722222</v>
      </c>
      <c r="C215" t="s">
        <v>329</v>
      </c>
      <c r="D215">
        <v>27</v>
      </c>
      <c r="E215">
        <v>32</v>
      </c>
      <c r="F215">
        <v>1</v>
      </c>
      <c r="G215">
        <v>1</v>
      </c>
      <c r="H215">
        <v>2</v>
      </c>
      <c r="I215">
        <v>2</v>
      </c>
      <c r="J215">
        <v>1</v>
      </c>
      <c r="L215">
        <v>1</v>
      </c>
      <c r="M215">
        <v>3</v>
      </c>
      <c r="N215">
        <v>1</v>
      </c>
      <c r="O215">
        <v>7</v>
      </c>
      <c r="P215">
        <v>7</v>
      </c>
      <c r="Q215">
        <v>6</v>
      </c>
      <c r="R215">
        <v>6</v>
      </c>
      <c r="S215">
        <v>6</v>
      </c>
      <c r="T215">
        <v>6</v>
      </c>
      <c r="U215">
        <v>6</v>
      </c>
      <c r="V215">
        <v>6</v>
      </c>
      <c r="W215">
        <v>7</v>
      </c>
      <c r="X215">
        <v>7</v>
      </c>
      <c r="Y215">
        <v>2016</v>
      </c>
      <c r="Z215">
        <v>2</v>
      </c>
      <c r="AA215">
        <v>1</v>
      </c>
      <c r="AE215">
        <v>1</v>
      </c>
      <c r="AF215">
        <v>1</v>
      </c>
      <c r="AG215">
        <v>1</v>
      </c>
      <c r="AH215">
        <v>1</v>
      </c>
      <c r="AJ215">
        <v>1</v>
      </c>
      <c r="AL215">
        <v>1</v>
      </c>
      <c r="AO215">
        <v>4</v>
      </c>
      <c r="AP215">
        <v>1</v>
      </c>
      <c r="AR215">
        <v>1</v>
      </c>
      <c r="AU215">
        <v>1</v>
      </c>
      <c r="BA215">
        <v>1</v>
      </c>
      <c r="BE215" t="s">
        <v>58</v>
      </c>
    </row>
    <row r="216" spans="1:57" hidden="1" x14ac:dyDescent="0.2">
      <c r="A216">
        <v>215</v>
      </c>
      <c r="B216" s="2">
        <v>44095.66070601852</v>
      </c>
      <c r="C216" t="s">
        <v>330</v>
      </c>
      <c r="D216">
        <v>40</v>
      </c>
      <c r="E216">
        <v>50</v>
      </c>
      <c r="F216">
        <v>1</v>
      </c>
      <c r="G216">
        <v>1</v>
      </c>
      <c r="H216">
        <v>2</v>
      </c>
      <c r="I216">
        <v>1</v>
      </c>
      <c r="J216">
        <v>1</v>
      </c>
      <c r="L216">
        <v>1</v>
      </c>
      <c r="M216">
        <v>10</v>
      </c>
      <c r="N216">
        <v>2</v>
      </c>
      <c r="O216">
        <v>2</v>
      </c>
      <c r="P216">
        <v>1</v>
      </c>
      <c r="Q216">
        <v>6</v>
      </c>
      <c r="R216">
        <v>1</v>
      </c>
      <c r="S216">
        <v>6</v>
      </c>
      <c r="T216">
        <v>6</v>
      </c>
      <c r="U216">
        <v>6</v>
      </c>
      <c r="V216">
        <v>1</v>
      </c>
      <c r="W216">
        <v>6</v>
      </c>
      <c r="X216">
        <v>2</v>
      </c>
      <c r="Y216">
        <v>2010</v>
      </c>
      <c r="Z216">
        <v>2</v>
      </c>
      <c r="AA216">
        <v>7</v>
      </c>
      <c r="AE216">
        <v>2</v>
      </c>
      <c r="AF216">
        <v>2</v>
      </c>
      <c r="AG216">
        <v>2</v>
      </c>
      <c r="AH216">
        <v>2</v>
      </c>
      <c r="AK216">
        <v>1</v>
      </c>
      <c r="AO216">
        <v>5</v>
      </c>
      <c r="AQ216">
        <v>1</v>
      </c>
      <c r="AS216">
        <v>1</v>
      </c>
      <c r="AW216">
        <v>1</v>
      </c>
      <c r="BA216">
        <v>1</v>
      </c>
      <c r="BE216" t="s">
        <v>63</v>
      </c>
    </row>
    <row r="217" spans="1:57" hidden="1" x14ac:dyDescent="0.2">
      <c r="A217">
        <v>216</v>
      </c>
      <c r="B217" s="2">
        <v>44095.660821759258</v>
      </c>
      <c r="C217" t="s">
        <v>331</v>
      </c>
      <c r="D217">
        <v>59</v>
      </c>
      <c r="E217">
        <v>39</v>
      </c>
      <c r="F217">
        <v>2</v>
      </c>
      <c r="G217">
        <v>1</v>
      </c>
      <c r="H217">
        <v>3</v>
      </c>
      <c r="I217">
        <v>0</v>
      </c>
      <c r="J217">
        <v>1</v>
      </c>
      <c r="L217">
        <v>1</v>
      </c>
      <c r="M217">
        <v>11</v>
      </c>
      <c r="N217">
        <v>2</v>
      </c>
      <c r="O217">
        <v>1</v>
      </c>
      <c r="P217">
        <v>1</v>
      </c>
      <c r="Q217">
        <v>7</v>
      </c>
      <c r="R217">
        <v>1</v>
      </c>
      <c r="S217">
        <v>5</v>
      </c>
      <c r="T217">
        <v>6</v>
      </c>
      <c r="U217">
        <v>7</v>
      </c>
      <c r="V217">
        <v>3</v>
      </c>
      <c r="W217">
        <v>7</v>
      </c>
      <c r="X217">
        <v>3</v>
      </c>
      <c r="Y217">
        <v>2010</v>
      </c>
      <c r="Z217">
        <v>1</v>
      </c>
      <c r="AA217">
        <v>1</v>
      </c>
      <c r="AE217">
        <v>2</v>
      </c>
      <c r="AF217">
        <v>3</v>
      </c>
      <c r="AG217">
        <v>2</v>
      </c>
      <c r="AH217">
        <v>2</v>
      </c>
      <c r="AJ217">
        <v>1</v>
      </c>
      <c r="AL217">
        <v>1</v>
      </c>
      <c r="AO217">
        <v>2</v>
      </c>
      <c r="AR217">
        <v>1</v>
      </c>
      <c r="AT217">
        <v>1</v>
      </c>
      <c r="AV217">
        <v>1</v>
      </c>
      <c r="BA217">
        <v>1</v>
      </c>
      <c r="BE217" t="s">
        <v>58</v>
      </c>
    </row>
    <row r="218" spans="1:57" hidden="1" x14ac:dyDescent="0.2">
      <c r="A218">
        <v>217</v>
      </c>
      <c r="B218" s="2">
        <v>44095.662083333336</v>
      </c>
      <c r="C218" t="s">
        <v>332</v>
      </c>
      <c r="D218">
        <v>34</v>
      </c>
      <c r="E218">
        <v>5</v>
      </c>
      <c r="F218">
        <v>1</v>
      </c>
      <c r="G218">
        <v>1</v>
      </c>
      <c r="H218">
        <v>1</v>
      </c>
      <c r="I218">
        <v>1</v>
      </c>
      <c r="J218">
        <v>1</v>
      </c>
      <c r="L218">
        <v>1</v>
      </c>
      <c r="M218">
        <v>0</v>
      </c>
      <c r="N218">
        <v>1</v>
      </c>
      <c r="O218">
        <v>7</v>
      </c>
      <c r="P218">
        <v>6</v>
      </c>
      <c r="Q218">
        <v>7</v>
      </c>
      <c r="R218">
        <v>6</v>
      </c>
      <c r="S218">
        <v>6</v>
      </c>
      <c r="T218">
        <v>7</v>
      </c>
      <c r="U218">
        <v>6</v>
      </c>
      <c r="V218">
        <v>7</v>
      </c>
      <c r="W218">
        <v>7</v>
      </c>
      <c r="X218">
        <v>6</v>
      </c>
      <c r="Y218">
        <v>1989</v>
      </c>
      <c r="Z218">
        <v>1</v>
      </c>
      <c r="AA218">
        <v>1</v>
      </c>
      <c r="AE218">
        <v>1</v>
      </c>
      <c r="AF218">
        <v>1</v>
      </c>
      <c r="AG218">
        <v>1</v>
      </c>
      <c r="AH218">
        <v>1</v>
      </c>
      <c r="AI218">
        <v>1</v>
      </c>
      <c r="AO218">
        <v>1</v>
      </c>
      <c r="AR218">
        <v>1</v>
      </c>
      <c r="AZ218">
        <v>1</v>
      </c>
      <c r="BE218" t="s">
        <v>66</v>
      </c>
    </row>
    <row r="219" spans="1:57" hidden="1" x14ac:dyDescent="0.2">
      <c r="A219">
        <v>218</v>
      </c>
      <c r="B219" s="2">
        <v>44095.662314814814</v>
      </c>
      <c r="C219" t="s">
        <v>333</v>
      </c>
      <c r="D219">
        <v>29</v>
      </c>
      <c r="E219">
        <v>21</v>
      </c>
      <c r="F219">
        <v>1</v>
      </c>
      <c r="G219">
        <v>1</v>
      </c>
      <c r="H219">
        <v>1</v>
      </c>
      <c r="I219">
        <v>0</v>
      </c>
      <c r="J219">
        <v>1</v>
      </c>
      <c r="L219">
        <v>1</v>
      </c>
      <c r="M219">
        <v>29</v>
      </c>
      <c r="N219">
        <v>2</v>
      </c>
      <c r="O219">
        <v>5</v>
      </c>
      <c r="P219">
        <v>4</v>
      </c>
      <c r="Q219">
        <v>5</v>
      </c>
      <c r="R219">
        <v>5</v>
      </c>
      <c r="S219">
        <v>4</v>
      </c>
      <c r="T219">
        <v>4</v>
      </c>
      <c r="U219">
        <v>5</v>
      </c>
      <c r="V219">
        <v>5</v>
      </c>
      <c r="W219">
        <v>6</v>
      </c>
      <c r="X219">
        <v>4</v>
      </c>
      <c r="Y219">
        <v>1991</v>
      </c>
      <c r="Z219">
        <v>1</v>
      </c>
      <c r="AA219">
        <v>1</v>
      </c>
      <c r="AE219">
        <v>1</v>
      </c>
      <c r="AF219">
        <v>1</v>
      </c>
      <c r="AG219">
        <v>1</v>
      </c>
      <c r="AH219">
        <v>1</v>
      </c>
      <c r="AI219">
        <v>1</v>
      </c>
      <c r="AO219">
        <v>1</v>
      </c>
      <c r="AP219">
        <v>1</v>
      </c>
      <c r="AZ219">
        <v>1</v>
      </c>
      <c r="BE219" t="s">
        <v>58</v>
      </c>
    </row>
    <row r="220" spans="1:57" hidden="1" x14ac:dyDescent="0.2">
      <c r="A220">
        <v>219</v>
      </c>
      <c r="B220" s="2">
        <v>44095.662662037037</v>
      </c>
      <c r="C220" t="s">
        <v>334</v>
      </c>
      <c r="D220">
        <v>63</v>
      </c>
      <c r="E220">
        <v>35</v>
      </c>
      <c r="F220">
        <v>1</v>
      </c>
      <c r="G220">
        <v>1</v>
      </c>
      <c r="H220">
        <v>2</v>
      </c>
      <c r="I220">
        <v>0</v>
      </c>
      <c r="J220">
        <v>2</v>
      </c>
      <c r="L220">
        <v>1</v>
      </c>
      <c r="M220">
        <v>34</v>
      </c>
      <c r="N220">
        <v>1</v>
      </c>
      <c r="O220">
        <v>5</v>
      </c>
      <c r="P220">
        <v>4</v>
      </c>
      <c r="Q220">
        <v>5</v>
      </c>
      <c r="R220">
        <v>4</v>
      </c>
      <c r="S220">
        <v>5</v>
      </c>
      <c r="T220">
        <v>3</v>
      </c>
      <c r="U220">
        <v>4</v>
      </c>
      <c r="V220">
        <v>3</v>
      </c>
      <c r="W220">
        <v>4</v>
      </c>
      <c r="X220">
        <v>4</v>
      </c>
      <c r="Y220">
        <v>2015</v>
      </c>
      <c r="Z220">
        <v>4</v>
      </c>
      <c r="AA220">
        <v>1</v>
      </c>
      <c r="AE220">
        <v>2</v>
      </c>
      <c r="AF220">
        <v>2</v>
      </c>
      <c r="AG220">
        <v>2</v>
      </c>
      <c r="AH220">
        <v>2</v>
      </c>
      <c r="AN220">
        <v>1</v>
      </c>
      <c r="AO220">
        <v>2</v>
      </c>
      <c r="AP220">
        <v>1</v>
      </c>
      <c r="AV220">
        <v>1</v>
      </c>
      <c r="AX220">
        <v>1</v>
      </c>
      <c r="BD220">
        <v>1</v>
      </c>
      <c r="BE220" t="s">
        <v>63</v>
      </c>
    </row>
    <row r="221" spans="1:57" hidden="1" x14ac:dyDescent="0.2">
      <c r="A221">
        <v>220</v>
      </c>
      <c r="B221" s="2">
        <v>44095.662743055553</v>
      </c>
      <c r="C221" t="s">
        <v>335</v>
      </c>
      <c r="D221">
        <v>33</v>
      </c>
      <c r="E221">
        <v>32</v>
      </c>
      <c r="F221">
        <v>1</v>
      </c>
      <c r="G221">
        <v>1</v>
      </c>
      <c r="H221">
        <v>2</v>
      </c>
      <c r="I221">
        <v>1</v>
      </c>
      <c r="J221">
        <v>1</v>
      </c>
      <c r="L221">
        <v>1</v>
      </c>
      <c r="M221">
        <v>4</v>
      </c>
      <c r="N221">
        <v>2</v>
      </c>
      <c r="O221">
        <v>4</v>
      </c>
      <c r="P221">
        <v>3</v>
      </c>
      <c r="Q221">
        <v>4</v>
      </c>
      <c r="R221">
        <v>4</v>
      </c>
      <c r="S221">
        <v>5</v>
      </c>
      <c r="T221">
        <v>5</v>
      </c>
      <c r="U221">
        <v>5</v>
      </c>
      <c r="V221">
        <v>4</v>
      </c>
      <c r="W221">
        <v>5</v>
      </c>
      <c r="X221">
        <v>4</v>
      </c>
      <c r="Y221">
        <v>2016</v>
      </c>
      <c r="Z221">
        <v>1</v>
      </c>
      <c r="AA221">
        <v>3</v>
      </c>
      <c r="AE221">
        <v>2</v>
      </c>
      <c r="AF221">
        <v>3</v>
      </c>
      <c r="AG221">
        <v>2</v>
      </c>
      <c r="AH221">
        <v>2</v>
      </c>
      <c r="AJ221">
        <v>1</v>
      </c>
      <c r="AO221">
        <v>1</v>
      </c>
      <c r="AP221">
        <v>1</v>
      </c>
      <c r="AS221">
        <v>1</v>
      </c>
      <c r="AX221">
        <v>1</v>
      </c>
      <c r="AZ221">
        <v>1</v>
      </c>
      <c r="BC221">
        <v>1</v>
      </c>
      <c r="BE221" t="s">
        <v>58</v>
      </c>
    </row>
    <row r="222" spans="1:57" hidden="1" x14ac:dyDescent="0.2">
      <c r="A222">
        <v>221</v>
      </c>
      <c r="B222" s="2">
        <v>44095.662986111114</v>
      </c>
      <c r="C222" t="s">
        <v>336</v>
      </c>
      <c r="D222">
        <v>22</v>
      </c>
      <c r="E222">
        <v>5</v>
      </c>
      <c r="F222">
        <v>1</v>
      </c>
      <c r="G222">
        <v>1</v>
      </c>
      <c r="H222">
        <v>3</v>
      </c>
      <c r="I222">
        <v>1</v>
      </c>
      <c r="J222">
        <v>1</v>
      </c>
      <c r="L222">
        <v>1</v>
      </c>
      <c r="M222">
        <v>7</v>
      </c>
      <c r="N222">
        <v>2</v>
      </c>
      <c r="O222">
        <v>6</v>
      </c>
      <c r="P222">
        <v>5</v>
      </c>
      <c r="Q222">
        <v>5</v>
      </c>
      <c r="R222">
        <v>5</v>
      </c>
      <c r="S222">
        <v>7</v>
      </c>
      <c r="T222">
        <v>5</v>
      </c>
      <c r="U222">
        <v>6</v>
      </c>
      <c r="V222">
        <v>3</v>
      </c>
      <c r="W222">
        <v>6</v>
      </c>
      <c r="X222">
        <v>2</v>
      </c>
      <c r="Y222">
        <v>2014</v>
      </c>
      <c r="Z222">
        <v>1</v>
      </c>
      <c r="AA222">
        <v>10</v>
      </c>
      <c r="AE222">
        <v>3</v>
      </c>
      <c r="AF222">
        <v>3</v>
      </c>
      <c r="AG222">
        <v>3</v>
      </c>
      <c r="AH222">
        <v>3</v>
      </c>
      <c r="AM222">
        <v>1</v>
      </c>
      <c r="AO222">
        <v>3</v>
      </c>
      <c r="AR222">
        <v>1</v>
      </c>
      <c r="AW222">
        <v>1</v>
      </c>
      <c r="AX222">
        <v>1</v>
      </c>
      <c r="AZ222">
        <v>1</v>
      </c>
      <c r="BE222" t="s">
        <v>66</v>
      </c>
    </row>
    <row r="223" spans="1:57" hidden="1" x14ac:dyDescent="0.2">
      <c r="A223">
        <v>222</v>
      </c>
      <c r="B223" s="2">
        <v>44095.663078703707</v>
      </c>
      <c r="C223" t="s">
        <v>337</v>
      </c>
      <c r="D223">
        <v>77</v>
      </c>
      <c r="E223">
        <v>25</v>
      </c>
      <c r="F223">
        <v>1</v>
      </c>
      <c r="G223">
        <v>1</v>
      </c>
      <c r="H223">
        <v>1</v>
      </c>
      <c r="I223">
        <v>0</v>
      </c>
      <c r="J223">
        <v>4</v>
      </c>
      <c r="L223">
        <v>2</v>
      </c>
      <c r="M223">
        <v>15</v>
      </c>
      <c r="N223">
        <v>2</v>
      </c>
      <c r="O223">
        <v>3</v>
      </c>
      <c r="P223">
        <v>1</v>
      </c>
      <c r="Q223">
        <v>6</v>
      </c>
      <c r="R223">
        <v>1</v>
      </c>
      <c r="S223">
        <v>5</v>
      </c>
      <c r="T223">
        <v>3</v>
      </c>
      <c r="U223">
        <v>5</v>
      </c>
      <c r="V223">
        <v>1</v>
      </c>
      <c r="W223">
        <v>7</v>
      </c>
      <c r="X223">
        <v>3</v>
      </c>
      <c r="Y223">
        <v>2005</v>
      </c>
      <c r="Z223">
        <v>2</v>
      </c>
      <c r="AA223">
        <v>9</v>
      </c>
      <c r="AE223">
        <v>2</v>
      </c>
      <c r="AF223">
        <v>3</v>
      </c>
      <c r="AG223">
        <v>2</v>
      </c>
      <c r="AH223">
        <v>2</v>
      </c>
      <c r="AN223">
        <v>1</v>
      </c>
      <c r="AO223">
        <v>3</v>
      </c>
      <c r="AP223">
        <v>1</v>
      </c>
      <c r="AX223">
        <v>1</v>
      </c>
      <c r="AY223">
        <v>1</v>
      </c>
      <c r="BA223">
        <v>1</v>
      </c>
      <c r="BC223">
        <v>1</v>
      </c>
      <c r="BE223" t="s">
        <v>63</v>
      </c>
    </row>
    <row r="224" spans="1:57" hidden="1" x14ac:dyDescent="0.2">
      <c r="A224">
        <v>223</v>
      </c>
      <c r="B224" s="2">
        <v>44095.663611111115</v>
      </c>
      <c r="C224" t="s">
        <v>338</v>
      </c>
      <c r="D224">
        <v>55</v>
      </c>
      <c r="E224">
        <v>40</v>
      </c>
      <c r="F224">
        <v>2</v>
      </c>
      <c r="G224">
        <v>1</v>
      </c>
      <c r="H224">
        <v>2</v>
      </c>
      <c r="I224">
        <v>0</v>
      </c>
      <c r="J224">
        <v>3</v>
      </c>
      <c r="L224">
        <v>2</v>
      </c>
      <c r="M224">
        <v>6</v>
      </c>
      <c r="N224">
        <v>1</v>
      </c>
      <c r="O224">
        <v>7</v>
      </c>
      <c r="P224">
        <v>1</v>
      </c>
      <c r="Q224">
        <v>7</v>
      </c>
      <c r="R224">
        <v>1</v>
      </c>
      <c r="S224">
        <v>7</v>
      </c>
      <c r="T224">
        <v>1</v>
      </c>
      <c r="U224">
        <v>7</v>
      </c>
      <c r="V224">
        <v>2</v>
      </c>
      <c r="W224">
        <v>6</v>
      </c>
      <c r="X224">
        <v>1</v>
      </c>
      <c r="Y224">
        <v>2014</v>
      </c>
      <c r="Z224">
        <v>2</v>
      </c>
      <c r="AA224">
        <v>1</v>
      </c>
      <c r="AE224">
        <v>2</v>
      </c>
      <c r="AF224">
        <v>1</v>
      </c>
      <c r="AG224">
        <v>2</v>
      </c>
      <c r="AH224">
        <v>2</v>
      </c>
      <c r="AJ224">
        <v>1</v>
      </c>
      <c r="AO224">
        <v>3</v>
      </c>
      <c r="AT224">
        <v>1</v>
      </c>
      <c r="AV224">
        <v>1</v>
      </c>
      <c r="AW224">
        <v>1</v>
      </c>
      <c r="AZ224">
        <v>1</v>
      </c>
      <c r="BE224" t="s">
        <v>61</v>
      </c>
    </row>
    <row r="225" spans="1:57" hidden="1" x14ac:dyDescent="0.2">
      <c r="A225">
        <v>224</v>
      </c>
      <c r="B225" s="2">
        <v>44095.663807870369</v>
      </c>
      <c r="C225" t="s">
        <v>339</v>
      </c>
      <c r="D225">
        <v>59</v>
      </c>
      <c r="E225">
        <v>5</v>
      </c>
      <c r="F225">
        <v>1</v>
      </c>
      <c r="G225">
        <v>1</v>
      </c>
      <c r="H225">
        <v>6</v>
      </c>
      <c r="I225">
        <v>2</v>
      </c>
      <c r="J225">
        <v>1</v>
      </c>
      <c r="L225">
        <v>1</v>
      </c>
      <c r="M225">
        <v>0</v>
      </c>
      <c r="N225">
        <v>1</v>
      </c>
      <c r="O225">
        <v>3</v>
      </c>
      <c r="P225">
        <v>4</v>
      </c>
      <c r="Q225">
        <v>3</v>
      </c>
      <c r="R225">
        <v>4</v>
      </c>
      <c r="S225">
        <v>6</v>
      </c>
      <c r="T225">
        <v>5</v>
      </c>
      <c r="U225">
        <v>5</v>
      </c>
      <c r="V225">
        <v>7</v>
      </c>
      <c r="W225">
        <v>2</v>
      </c>
      <c r="X225">
        <v>4</v>
      </c>
      <c r="Y225">
        <v>1980</v>
      </c>
      <c r="Z225">
        <v>1</v>
      </c>
      <c r="AA225">
        <v>1</v>
      </c>
      <c r="AE225">
        <v>1</v>
      </c>
      <c r="AF225">
        <v>1</v>
      </c>
      <c r="AG225">
        <v>1</v>
      </c>
      <c r="AH225">
        <v>2</v>
      </c>
      <c r="AI225">
        <v>1</v>
      </c>
      <c r="AJ225">
        <v>1</v>
      </c>
      <c r="AK225">
        <v>1</v>
      </c>
      <c r="AO225">
        <v>2</v>
      </c>
      <c r="AP225">
        <v>1</v>
      </c>
      <c r="AQ225">
        <v>1</v>
      </c>
      <c r="AR225">
        <v>1</v>
      </c>
      <c r="BA225">
        <v>1</v>
      </c>
      <c r="BB225">
        <v>1</v>
      </c>
      <c r="BC225">
        <v>1</v>
      </c>
      <c r="BE225" t="s">
        <v>66</v>
      </c>
    </row>
    <row r="226" spans="1:57" hidden="1" x14ac:dyDescent="0.2">
      <c r="A226">
        <v>225</v>
      </c>
      <c r="B226" s="2">
        <v>44095.664212962962</v>
      </c>
      <c r="C226" t="s">
        <v>340</v>
      </c>
      <c r="D226">
        <v>33</v>
      </c>
      <c r="E226">
        <v>13</v>
      </c>
      <c r="F226">
        <v>2</v>
      </c>
      <c r="G226">
        <v>1</v>
      </c>
      <c r="H226">
        <v>2</v>
      </c>
      <c r="I226">
        <v>1</v>
      </c>
      <c r="J226">
        <v>1</v>
      </c>
      <c r="L226">
        <v>1</v>
      </c>
      <c r="M226">
        <v>0</v>
      </c>
      <c r="N226">
        <v>1</v>
      </c>
      <c r="O226">
        <v>6</v>
      </c>
      <c r="P226">
        <v>5</v>
      </c>
      <c r="Q226">
        <v>6</v>
      </c>
      <c r="R226">
        <v>6</v>
      </c>
      <c r="S226">
        <v>7</v>
      </c>
      <c r="T226">
        <v>7</v>
      </c>
      <c r="U226">
        <v>6</v>
      </c>
      <c r="V226">
        <v>7</v>
      </c>
      <c r="W226">
        <v>7</v>
      </c>
      <c r="X226">
        <v>6</v>
      </c>
      <c r="Y226">
        <v>1987</v>
      </c>
      <c r="Z226">
        <v>1</v>
      </c>
      <c r="AA226">
        <v>1</v>
      </c>
      <c r="AE226">
        <v>1</v>
      </c>
      <c r="AF226">
        <v>1</v>
      </c>
      <c r="AG226">
        <v>1</v>
      </c>
      <c r="AH226">
        <v>1</v>
      </c>
      <c r="AI226">
        <v>1</v>
      </c>
      <c r="AJ226">
        <v>1</v>
      </c>
      <c r="AL226">
        <v>1</v>
      </c>
      <c r="AO226">
        <v>3</v>
      </c>
      <c r="AR226">
        <v>1</v>
      </c>
      <c r="AT226">
        <v>1</v>
      </c>
      <c r="AW226">
        <v>1</v>
      </c>
      <c r="AZ226">
        <v>1</v>
      </c>
      <c r="BB226">
        <v>1</v>
      </c>
      <c r="BC226">
        <v>1</v>
      </c>
      <c r="BE226" t="s">
        <v>63</v>
      </c>
    </row>
    <row r="227" spans="1:57" hidden="1" x14ac:dyDescent="0.2">
      <c r="A227">
        <v>226</v>
      </c>
      <c r="B227" s="2">
        <v>44095.664375</v>
      </c>
      <c r="C227" t="s">
        <v>341</v>
      </c>
      <c r="D227">
        <v>55</v>
      </c>
      <c r="E227">
        <v>13</v>
      </c>
      <c r="F227">
        <v>1</v>
      </c>
      <c r="G227">
        <v>1</v>
      </c>
      <c r="H227">
        <v>1</v>
      </c>
      <c r="I227">
        <v>0</v>
      </c>
      <c r="J227">
        <v>1</v>
      </c>
      <c r="L227">
        <v>2</v>
      </c>
      <c r="M227">
        <v>18</v>
      </c>
      <c r="N227">
        <v>2</v>
      </c>
      <c r="O227">
        <v>3</v>
      </c>
      <c r="P227">
        <v>1</v>
      </c>
      <c r="Q227">
        <v>6</v>
      </c>
      <c r="R227">
        <v>3</v>
      </c>
      <c r="S227">
        <v>7</v>
      </c>
      <c r="T227">
        <v>5</v>
      </c>
      <c r="U227">
        <v>6</v>
      </c>
      <c r="V227">
        <v>3</v>
      </c>
      <c r="W227">
        <v>6</v>
      </c>
      <c r="X227">
        <v>3</v>
      </c>
      <c r="Y227">
        <v>2002</v>
      </c>
      <c r="Z227">
        <v>2</v>
      </c>
      <c r="AA227">
        <v>10</v>
      </c>
      <c r="AE227">
        <v>2</v>
      </c>
      <c r="AF227">
        <v>2</v>
      </c>
      <c r="AG227">
        <v>2</v>
      </c>
      <c r="AH227">
        <v>2</v>
      </c>
      <c r="AI227">
        <v>1</v>
      </c>
      <c r="AM227">
        <v>1</v>
      </c>
      <c r="AO227">
        <v>2</v>
      </c>
      <c r="AY227">
        <v>1</v>
      </c>
      <c r="BA227">
        <v>1</v>
      </c>
      <c r="BE227" t="s">
        <v>63</v>
      </c>
    </row>
    <row r="228" spans="1:57" hidden="1" x14ac:dyDescent="0.2">
      <c r="A228">
        <v>227</v>
      </c>
      <c r="B228" s="2">
        <v>44095.664560185185</v>
      </c>
      <c r="C228" t="s">
        <v>342</v>
      </c>
      <c r="D228">
        <v>66</v>
      </c>
      <c r="E228">
        <v>5</v>
      </c>
      <c r="F228">
        <v>1</v>
      </c>
      <c r="G228">
        <v>1</v>
      </c>
      <c r="H228">
        <v>1</v>
      </c>
      <c r="I228">
        <v>0</v>
      </c>
      <c r="J228">
        <v>4</v>
      </c>
      <c r="L228">
        <v>1</v>
      </c>
      <c r="M228">
        <v>21</v>
      </c>
      <c r="N228">
        <v>2</v>
      </c>
      <c r="O228">
        <v>5</v>
      </c>
      <c r="P228">
        <v>1</v>
      </c>
      <c r="Q228">
        <v>7</v>
      </c>
      <c r="R228">
        <v>1</v>
      </c>
      <c r="S228">
        <v>6</v>
      </c>
      <c r="T228">
        <v>3</v>
      </c>
      <c r="U228">
        <v>7</v>
      </c>
      <c r="V228">
        <v>1</v>
      </c>
      <c r="W228">
        <v>6</v>
      </c>
      <c r="X228">
        <v>3</v>
      </c>
      <c r="Y228">
        <v>2009</v>
      </c>
      <c r="Z228">
        <v>4</v>
      </c>
      <c r="AA228">
        <v>3</v>
      </c>
      <c r="AE228">
        <v>2</v>
      </c>
      <c r="AF228">
        <v>3</v>
      </c>
      <c r="AG228">
        <v>2</v>
      </c>
      <c r="AH228">
        <v>2</v>
      </c>
      <c r="AJ228">
        <v>1</v>
      </c>
      <c r="AO228">
        <v>5</v>
      </c>
      <c r="AT228">
        <v>1</v>
      </c>
      <c r="AU228">
        <v>1</v>
      </c>
      <c r="AW228">
        <v>1</v>
      </c>
      <c r="BA228">
        <v>1</v>
      </c>
      <c r="BE228" t="s">
        <v>66</v>
      </c>
    </row>
    <row r="229" spans="1:57" hidden="1" x14ac:dyDescent="0.2">
      <c r="A229">
        <v>228</v>
      </c>
      <c r="B229" s="2">
        <v>44095.665659722225</v>
      </c>
      <c r="C229" t="s">
        <v>343</v>
      </c>
      <c r="D229">
        <v>61</v>
      </c>
      <c r="E229">
        <v>3</v>
      </c>
      <c r="F229">
        <v>1</v>
      </c>
      <c r="G229">
        <v>1</v>
      </c>
      <c r="H229">
        <v>2</v>
      </c>
      <c r="I229">
        <v>2</v>
      </c>
      <c r="J229">
        <v>1</v>
      </c>
      <c r="L229">
        <v>2</v>
      </c>
      <c r="M229">
        <v>19</v>
      </c>
      <c r="N229">
        <v>1</v>
      </c>
      <c r="O229">
        <v>3</v>
      </c>
      <c r="P229">
        <v>2</v>
      </c>
      <c r="Q229">
        <v>7</v>
      </c>
      <c r="R229">
        <v>1</v>
      </c>
      <c r="S229">
        <v>7</v>
      </c>
      <c r="T229">
        <v>6</v>
      </c>
      <c r="U229">
        <v>6</v>
      </c>
      <c r="V229">
        <v>1</v>
      </c>
      <c r="W229">
        <v>6</v>
      </c>
      <c r="X229">
        <v>2</v>
      </c>
      <c r="Y229">
        <v>2001</v>
      </c>
      <c r="Z229">
        <v>2</v>
      </c>
      <c r="AA229">
        <v>10</v>
      </c>
      <c r="AE229">
        <v>3</v>
      </c>
      <c r="AF229">
        <v>3</v>
      </c>
      <c r="AG229">
        <v>2</v>
      </c>
      <c r="AH229">
        <v>3</v>
      </c>
      <c r="AM229">
        <v>1</v>
      </c>
      <c r="AO229">
        <v>1</v>
      </c>
      <c r="AP229">
        <v>1</v>
      </c>
      <c r="AT229">
        <v>1</v>
      </c>
      <c r="AU229">
        <v>1</v>
      </c>
      <c r="AZ229">
        <v>1</v>
      </c>
      <c r="BA229">
        <v>1</v>
      </c>
      <c r="BC229">
        <v>1</v>
      </c>
      <c r="BE229" t="s">
        <v>66</v>
      </c>
    </row>
    <row r="230" spans="1:57" hidden="1" x14ac:dyDescent="0.2">
      <c r="A230">
        <v>229</v>
      </c>
      <c r="B230" s="2">
        <v>44095.665729166663</v>
      </c>
      <c r="C230" t="s">
        <v>344</v>
      </c>
      <c r="D230">
        <v>40</v>
      </c>
      <c r="E230">
        <v>30</v>
      </c>
      <c r="F230">
        <v>1</v>
      </c>
      <c r="G230">
        <v>1</v>
      </c>
      <c r="H230">
        <v>2</v>
      </c>
      <c r="I230">
        <v>2</v>
      </c>
      <c r="J230">
        <v>1</v>
      </c>
      <c r="L230">
        <v>1</v>
      </c>
      <c r="M230">
        <v>5</v>
      </c>
      <c r="N230">
        <v>1</v>
      </c>
      <c r="O230">
        <v>5</v>
      </c>
      <c r="P230">
        <v>5</v>
      </c>
      <c r="Q230">
        <v>4</v>
      </c>
      <c r="R230">
        <v>5</v>
      </c>
      <c r="S230">
        <v>5</v>
      </c>
      <c r="T230">
        <v>4</v>
      </c>
      <c r="U230">
        <v>5</v>
      </c>
      <c r="V230">
        <v>3</v>
      </c>
      <c r="W230">
        <v>5</v>
      </c>
      <c r="X230">
        <v>4</v>
      </c>
      <c r="Y230">
        <v>2015</v>
      </c>
      <c r="Z230">
        <v>1</v>
      </c>
      <c r="AA230">
        <v>3</v>
      </c>
      <c r="AE230">
        <v>1</v>
      </c>
      <c r="AF230">
        <v>1</v>
      </c>
      <c r="AG230">
        <v>1</v>
      </c>
      <c r="AH230">
        <v>1</v>
      </c>
      <c r="AI230">
        <v>1</v>
      </c>
      <c r="AJ230">
        <v>1</v>
      </c>
      <c r="AM230">
        <v>1</v>
      </c>
      <c r="AO230">
        <v>3</v>
      </c>
      <c r="AP230">
        <v>1</v>
      </c>
      <c r="AR230">
        <v>1</v>
      </c>
      <c r="AT230">
        <v>1</v>
      </c>
      <c r="AZ230">
        <v>1</v>
      </c>
      <c r="BB230">
        <v>1</v>
      </c>
      <c r="BC230">
        <v>1</v>
      </c>
      <c r="BE230" t="s">
        <v>58</v>
      </c>
    </row>
    <row r="231" spans="1:57" hidden="1" x14ac:dyDescent="0.2">
      <c r="A231">
        <v>230</v>
      </c>
      <c r="B231" s="2">
        <v>44095.665949074071</v>
      </c>
      <c r="C231" t="s">
        <v>345</v>
      </c>
      <c r="D231">
        <v>34</v>
      </c>
      <c r="E231">
        <v>43</v>
      </c>
      <c r="F231">
        <v>1</v>
      </c>
      <c r="G231">
        <v>1</v>
      </c>
      <c r="H231">
        <v>2</v>
      </c>
      <c r="I231">
        <v>0</v>
      </c>
      <c r="J231">
        <v>1</v>
      </c>
      <c r="L231">
        <v>2</v>
      </c>
      <c r="M231">
        <v>3</v>
      </c>
      <c r="N231">
        <v>2</v>
      </c>
      <c r="O231">
        <v>5</v>
      </c>
      <c r="P231">
        <v>2</v>
      </c>
      <c r="Q231">
        <v>5</v>
      </c>
      <c r="R231">
        <v>2</v>
      </c>
      <c r="S231">
        <v>6</v>
      </c>
      <c r="T231">
        <v>6</v>
      </c>
      <c r="U231">
        <v>6</v>
      </c>
      <c r="V231">
        <v>5</v>
      </c>
      <c r="W231">
        <v>7</v>
      </c>
      <c r="X231">
        <v>5</v>
      </c>
      <c r="Y231">
        <v>2017</v>
      </c>
      <c r="Z231">
        <v>2</v>
      </c>
      <c r="AA231">
        <v>3</v>
      </c>
      <c r="AE231">
        <v>2</v>
      </c>
      <c r="AF231">
        <v>2</v>
      </c>
      <c r="AG231">
        <v>2</v>
      </c>
      <c r="AH231">
        <v>3</v>
      </c>
      <c r="AI231">
        <v>1</v>
      </c>
      <c r="AO231">
        <v>2</v>
      </c>
      <c r="AV231">
        <v>1</v>
      </c>
      <c r="AX231">
        <v>1</v>
      </c>
      <c r="AY231">
        <v>1</v>
      </c>
      <c r="BC231">
        <v>1</v>
      </c>
      <c r="BE231" t="s">
        <v>61</v>
      </c>
    </row>
    <row r="232" spans="1:57" hidden="1" x14ac:dyDescent="0.2">
      <c r="A232">
        <v>231</v>
      </c>
      <c r="B232" s="2">
        <v>44095.666006944448</v>
      </c>
      <c r="C232" t="s">
        <v>346</v>
      </c>
      <c r="D232">
        <v>34</v>
      </c>
      <c r="E232">
        <v>30</v>
      </c>
      <c r="F232">
        <v>1</v>
      </c>
      <c r="G232">
        <v>1</v>
      </c>
      <c r="H232">
        <v>3</v>
      </c>
      <c r="I232">
        <v>0</v>
      </c>
      <c r="J232">
        <v>4</v>
      </c>
      <c r="L232">
        <v>1</v>
      </c>
      <c r="M232">
        <v>20</v>
      </c>
      <c r="N232">
        <v>2</v>
      </c>
      <c r="O232">
        <v>1</v>
      </c>
      <c r="P232">
        <v>6</v>
      </c>
      <c r="Q232">
        <v>6</v>
      </c>
      <c r="R232">
        <v>7</v>
      </c>
      <c r="S232">
        <v>4</v>
      </c>
      <c r="T232">
        <v>7</v>
      </c>
      <c r="U232">
        <v>7</v>
      </c>
      <c r="V232">
        <v>5</v>
      </c>
      <c r="W232">
        <v>3</v>
      </c>
      <c r="X232">
        <v>5</v>
      </c>
      <c r="Y232">
        <v>2016</v>
      </c>
      <c r="Z232">
        <v>3</v>
      </c>
      <c r="AA232">
        <v>10</v>
      </c>
      <c r="AE232">
        <v>3</v>
      </c>
      <c r="AF232">
        <v>3</v>
      </c>
      <c r="AG232">
        <v>2</v>
      </c>
      <c r="AH232">
        <v>3</v>
      </c>
      <c r="AJ232">
        <v>1</v>
      </c>
      <c r="AM232">
        <v>1</v>
      </c>
      <c r="AO232">
        <v>3</v>
      </c>
      <c r="AQ232">
        <v>1</v>
      </c>
      <c r="AU232">
        <v>1</v>
      </c>
      <c r="AX232">
        <v>1</v>
      </c>
      <c r="BA232">
        <v>1</v>
      </c>
      <c r="BE232" t="s">
        <v>58</v>
      </c>
    </row>
    <row r="233" spans="1:57" hidden="1" x14ac:dyDescent="0.2">
      <c r="A233">
        <v>232</v>
      </c>
      <c r="B233" s="2">
        <v>44095.66609953704</v>
      </c>
      <c r="C233" t="s">
        <v>347</v>
      </c>
      <c r="D233">
        <v>65</v>
      </c>
      <c r="E233">
        <v>18</v>
      </c>
      <c r="F233">
        <v>1</v>
      </c>
      <c r="G233">
        <v>1</v>
      </c>
      <c r="H233">
        <v>2</v>
      </c>
      <c r="I233">
        <v>0</v>
      </c>
      <c r="J233">
        <v>4</v>
      </c>
      <c r="L233">
        <v>1</v>
      </c>
      <c r="M233">
        <v>9</v>
      </c>
      <c r="N233">
        <v>2</v>
      </c>
      <c r="O233">
        <v>6</v>
      </c>
      <c r="P233">
        <v>5</v>
      </c>
      <c r="Q233">
        <v>7</v>
      </c>
      <c r="R233">
        <v>2</v>
      </c>
      <c r="S233">
        <v>7</v>
      </c>
      <c r="T233">
        <v>4</v>
      </c>
      <c r="U233">
        <v>7</v>
      </c>
      <c r="V233">
        <v>1</v>
      </c>
      <c r="W233">
        <v>6</v>
      </c>
      <c r="X233">
        <v>1</v>
      </c>
      <c r="Y233">
        <v>2011</v>
      </c>
      <c r="Z233">
        <v>2</v>
      </c>
      <c r="AA233">
        <v>9</v>
      </c>
      <c r="AE233">
        <v>2</v>
      </c>
      <c r="AF233">
        <v>2</v>
      </c>
      <c r="AG233">
        <v>1</v>
      </c>
      <c r="AH233">
        <v>2</v>
      </c>
      <c r="AN233">
        <v>1</v>
      </c>
      <c r="AO233">
        <v>4</v>
      </c>
      <c r="AT233">
        <v>1</v>
      </c>
      <c r="AV233">
        <v>1</v>
      </c>
      <c r="BD233">
        <v>1</v>
      </c>
      <c r="BE233" t="s">
        <v>61</v>
      </c>
    </row>
    <row r="234" spans="1:57" hidden="1" x14ac:dyDescent="0.2">
      <c r="A234">
        <v>233</v>
      </c>
      <c r="B234" s="2">
        <v>44095.666215277779</v>
      </c>
      <c r="C234" t="s">
        <v>348</v>
      </c>
      <c r="D234">
        <v>69</v>
      </c>
      <c r="E234">
        <v>30</v>
      </c>
      <c r="F234">
        <v>1</v>
      </c>
      <c r="G234">
        <v>1</v>
      </c>
      <c r="H234">
        <v>1</v>
      </c>
      <c r="I234">
        <v>0</v>
      </c>
      <c r="J234">
        <v>4</v>
      </c>
      <c r="L234">
        <v>2</v>
      </c>
      <c r="M234">
        <v>24</v>
      </c>
      <c r="N234">
        <v>2</v>
      </c>
      <c r="O234">
        <v>7</v>
      </c>
      <c r="P234">
        <v>1</v>
      </c>
      <c r="Q234">
        <v>7</v>
      </c>
      <c r="R234">
        <v>1</v>
      </c>
      <c r="S234">
        <v>7</v>
      </c>
      <c r="T234">
        <v>1</v>
      </c>
      <c r="U234">
        <v>7</v>
      </c>
      <c r="V234">
        <v>1</v>
      </c>
      <c r="W234">
        <v>7</v>
      </c>
      <c r="X234">
        <v>1</v>
      </c>
      <c r="Y234">
        <v>2013</v>
      </c>
      <c r="Z234">
        <v>3</v>
      </c>
      <c r="AA234">
        <v>12</v>
      </c>
      <c r="AC234" t="s">
        <v>349</v>
      </c>
      <c r="AE234">
        <v>2</v>
      </c>
      <c r="AF234">
        <v>3</v>
      </c>
      <c r="AG234">
        <v>2</v>
      </c>
      <c r="AH234">
        <v>2</v>
      </c>
      <c r="AM234">
        <v>1</v>
      </c>
      <c r="AO234">
        <v>2</v>
      </c>
      <c r="AP234">
        <v>1</v>
      </c>
      <c r="AT234">
        <v>1</v>
      </c>
      <c r="AX234">
        <v>1</v>
      </c>
      <c r="BA234">
        <v>1</v>
      </c>
      <c r="BE234" t="s">
        <v>58</v>
      </c>
    </row>
    <row r="235" spans="1:57" hidden="1" x14ac:dyDescent="0.2">
      <c r="A235">
        <v>234</v>
      </c>
      <c r="B235" s="2">
        <v>44095.667094907411</v>
      </c>
      <c r="C235" t="s">
        <v>350</v>
      </c>
      <c r="D235">
        <v>48</v>
      </c>
      <c r="E235">
        <v>32</v>
      </c>
      <c r="F235">
        <v>1</v>
      </c>
      <c r="G235">
        <v>1</v>
      </c>
      <c r="H235">
        <v>1</v>
      </c>
      <c r="I235">
        <v>2</v>
      </c>
      <c r="J235">
        <v>1</v>
      </c>
      <c r="L235">
        <v>1</v>
      </c>
      <c r="M235">
        <v>6</v>
      </c>
      <c r="N235">
        <v>2</v>
      </c>
      <c r="O235">
        <v>4</v>
      </c>
      <c r="P235">
        <v>4</v>
      </c>
      <c r="Q235">
        <v>5</v>
      </c>
      <c r="R235">
        <v>5</v>
      </c>
      <c r="S235">
        <v>5</v>
      </c>
      <c r="T235">
        <v>5</v>
      </c>
      <c r="U235">
        <v>5</v>
      </c>
      <c r="V235">
        <v>5</v>
      </c>
      <c r="W235">
        <v>3</v>
      </c>
      <c r="X235">
        <v>3</v>
      </c>
      <c r="Y235">
        <v>2014</v>
      </c>
      <c r="Z235">
        <v>2</v>
      </c>
      <c r="AA235">
        <v>13</v>
      </c>
      <c r="AD235" t="s">
        <v>73</v>
      </c>
      <c r="AE235">
        <v>2</v>
      </c>
      <c r="AF235">
        <v>2</v>
      </c>
      <c r="AG235">
        <v>2</v>
      </c>
      <c r="AH235">
        <v>2</v>
      </c>
      <c r="AI235">
        <v>1</v>
      </c>
      <c r="AO235">
        <v>2</v>
      </c>
      <c r="AT235">
        <v>1</v>
      </c>
      <c r="AV235">
        <v>1</v>
      </c>
      <c r="AX235">
        <v>1</v>
      </c>
      <c r="AZ235">
        <v>1</v>
      </c>
      <c r="BA235">
        <v>1</v>
      </c>
      <c r="BC235">
        <v>1</v>
      </c>
      <c r="BE235" t="s">
        <v>58</v>
      </c>
    </row>
    <row r="236" spans="1:57" hidden="1" x14ac:dyDescent="0.2">
      <c r="A236">
        <v>235</v>
      </c>
      <c r="B236" s="2">
        <v>44095.667210648149</v>
      </c>
      <c r="C236" t="s">
        <v>351</v>
      </c>
      <c r="D236">
        <v>48</v>
      </c>
      <c r="E236">
        <v>33</v>
      </c>
      <c r="F236">
        <v>1</v>
      </c>
      <c r="G236">
        <v>1</v>
      </c>
      <c r="H236">
        <v>3</v>
      </c>
      <c r="I236">
        <v>1</v>
      </c>
      <c r="J236">
        <v>1</v>
      </c>
      <c r="L236">
        <v>2</v>
      </c>
      <c r="M236">
        <v>4</v>
      </c>
      <c r="N236">
        <v>2</v>
      </c>
      <c r="O236">
        <v>6</v>
      </c>
      <c r="P236">
        <v>3</v>
      </c>
      <c r="Q236">
        <v>5</v>
      </c>
      <c r="R236">
        <v>4</v>
      </c>
      <c r="S236">
        <v>5</v>
      </c>
      <c r="T236">
        <v>2</v>
      </c>
      <c r="U236">
        <v>6</v>
      </c>
      <c r="V236">
        <v>5</v>
      </c>
      <c r="W236">
        <v>6</v>
      </c>
      <c r="X236">
        <v>3</v>
      </c>
      <c r="Y236">
        <v>2020</v>
      </c>
      <c r="Z236">
        <v>3</v>
      </c>
      <c r="AA236">
        <v>2</v>
      </c>
      <c r="AE236">
        <v>2</v>
      </c>
      <c r="AF236">
        <v>2</v>
      </c>
      <c r="AG236">
        <v>2</v>
      </c>
      <c r="AH236">
        <v>2</v>
      </c>
      <c r="AN236">
        <v>1</v>
      </c>
      <c r="AO236">
        <v>2</v>
      </c>
      <c r="AP236">
        <v>1</v>
      </c>
      <c r="AV236">
        <v>1</v>
      </c>
      <c r="AX236">
        <v>1</v>
      </c>
      <c r="BA236">
        <v>1</v>
      </c>
      <c r="BE236" t="s">
        <v>61</v>
      </c>
    </row>
    <row r="237" spans="1:57" hidden="1" x14ac:dyDescent="0.2">
      <c r="A237">
        <v>236</v>
      </c>
      <c r="B237" s="2">
        <v>44095.667245370372</v>
      </c>
      <c r="C237" t="s">
        <v>352</v>
      </c>
      <c r="D237">
        <v>45</v>
      </c>
      <c r="E237">
        <v>12</v>
      </c>
      <c r="F237">
        <v>1</v>
      </c>
      <c r="G237">
        <v>1</v>
      </c>
      <c r="H237">
        <v>1</v>
      </c>
      <c r="I237">
        <v>0</v>
      </c>
      <c r="J237">
        <v>1</v>
      </c>
      <c r="L237">
        <v>2</v>
      </c>
      <c r="M237">
        <v>20</v>
      </c>
      <c r="N237">
        <v>2</v>
      </c>
      <c r="O237">
        <v>4</v>
      </c>
      <c r="P237">
        <v>1</v>
      </c>
      <c r="Q237">
        <v>5</v>
      </c>
      <c r="R237">
        <v>3</v>
      </c>
      <c r="S237">
        <v>7</v>
      </c>
      <c r="T237">
        <v>5</v>
      </c>
      <c r="U237">
        <v>6</v>
      </c>
      <c r="V237">
        <v>2</v>
      </c>
      <c r="W237">
        <v>6</v>
      </c>
      <c r="X237">
        <v>2</v>
      </c>
      <c r="Y237">
        <v>2012</v>
      </c>
      <c r="Z237">
        <v>3</v>
      </c>
      <c r="AA237">
        <v>9</v>
      </c>
      <c r="AE237">
        <v>2</v>
      </c>
      <c r="AF237">
        <v>2</v>
      </c>
      <c r="AG237">
        <v>2</v>
      </c>
      <c r="AH237">
        <v>2</v>
      </c>
      <c r="AN237">
        <v>1</v>
      </c>
      <c r="AO237">
        <v>2</v>
      </c>
      <c r="AP237">
        <v>1</v>
      </c>
      <c r="AT237">
        <v>1</v>
      </c>
      <c r="AX237">
        <v>1</v>
      </c>
      <c r="BD237">
        <v>1</v>
      </c>
      <c r="BE237" t="s">
        <v>66</v>
      </c>
    </row>
    <row r="238" spans="1:57" hidden="1" x14ac:dyDescent="0.2">
      <c r="A238">
        <v>237</v>
      </c>
      <c r="B238" s="2">
        <v>44095.667256944442</v>
      </c>
      <c r="C238" t="s">
        <v>353</v>
      </c>
      <c r="D238">
        <v>40</v>
      </c>
      <c r="E238">
        <v>16</v>
      </c>
      <c r="F238">
        <v>1</v>
      </c>
      <c r="G238">
        <v>1</v>
      </c>
      <c r="H238">
        <v>2</v>
      </c>
      <c r="I238">
        <v>2</v>
      </c>
      <c r="J238">
        <v>1</v>
      </c>
      <c r="L238">
        <v>1</v>
      </c>
      <c r="M238">
        <v>6</v>
      </c>
      <c r="N238">
        <v>1</v>
      </c>
      <c r="O238">
        <v>7</v>
      </c>
      <c r="P238">
        <v>1</v>
      </c>
      <c r="Q238">
        <v>5</v>
      </c>
      <c r="R238">
        <v>6</v>
      </c>
      <c r="S238">
        <v>6</v>
      </c>
      <c r="T238">
        <v>3</v>
      </c>
      <c r="U238">
        <v>2</v>
      </c>
      <c r="V238">
        <v>6</v>
      </c>
      <c r="W238">
        <v>2</v>
      </c>
      <c r="X238">
        <v>1</v>
      </c>
      <c r="Y238">
        <v>2014</v>
      </c>
      <c r="Z238">
        <v>1</v>
      </c>
      <c r="AA238">
        <v>1</v>
      </c>
      <c r="AE238">
        <v>2</v>
      </c>
      <c r="AF238">
        <v>1</v>
      </c>
      <c r="AG238">
        <v>2</v>
      </c>
      <c r="AH238">
        <v>2</v>
      </c>
      <c r="AI238">
        <v>1</v>
      </c>
      <c r="AJ238">
        <v>1</v>
      </c>
      <c r="AO238">
        <v>4</v>
      </c>
      <c r="AP238">
        <v>1</v>
      </c>
      <c r="AS238">
        <v>1</v>
      </c>
      <c r="AV238">
        <v>1</v>
      </c>
      <c r="AZ238">
        <v>1</v>
      </c>
      <c r="BE238" t="s">
        <v>63</v>
      </c>
    </row>
    <row r="239" spans="1:57" hidden="1" x14ac:dyDescent="0.2">
      <c r="A239">
        <v>238</v>
      </c>
      <c r="B239" s="2">
        <v>44095.668194444443</v>
      </c>
      <c r="C239" t="s">
        <v>354</v>
      </c>
      <c r="D239">
        <v>53</v>
      </c>
      <c r="E239">
        <v>23</v>
      </c>
      <c r="F239">
        <v>1</v>
      </c>
      <c r="G239">
        <v>1</v>
      </c>
      <c r="H239">
        <v>3</v>
      </c>
      <c r="I239">
        <v>0</v>
      </c>
      <c r="J239">
        <v>1</v>
      </c>
      <c r="L239">
        <v>1</v>
      </c>
      <c r="M239">
        <v>15</v>
      </c>
      <c r="N239">
        <v>2</v>
      </c>
      <c r="O239">
        <v>6</v>
      </c>
      <c r="P239">
        <v>4</v>
      </c>
      <c r="Q239">
        <v>5</v>
      </c>
      <c r="R239">
        <v>4</v>
      </c>
      <c r="S239">
        <v>6</v>
      </c>
      <c r="T239">
        <v>4</v>
      </c>
      <c r="U239">
        <v>7</v>
      </c>
      <c r="V239">
        <v>2</v>
      </c>
      <c r="W239">
        <v>4</v>
      </c>
      <c r="X239">
        <v>5</v>
      </c>
      <c r="Y239">
        <v>2014</v>
      </c>
      <c r="Z239">
        <v>3</v>
      </c>
      <c r="AA239">
        <v>3</v>
      </c>
      <c r="AE239">
        <v>2</v>
      </c>
      <c r="AF239">
        <v>2</v>
      </c>
      <c r="AG239">
        <v>2</v>
      </c>
      <c r="AH239">
        <v>2</v>
      </c>
      <c r="AI239">
        <v>1</v>
      </c>
      <c r="AJ239">
        <v>1</v>
      </c>
      <c r="AK239">
        <v>1</v>
      </c>
      <c r="AO239">
        <v>2</v>
      </c>
      <c r="AP239">
        <v>1</v>
      </c>
      <c r="AR239">
        <v>1</v>
      </c>
      <c r="AU239">
        <v>1</v>
      </c>
      <c r="AZ239">
        <v>1</v>
      </c>
      <c r="BA239">
        <v>1</v>
      </c>
      <c r="BE239" t="s">
        <v>63</v>
      </c>
    </row>
    <row r="240" spans="1:57" hidden="1" x14ac:dyDescent="0.2">
      <c r="A240">
        <v>239</v>
      </c>
      <c r="B240" s="2">
        <v>44095.668564814812</v>
      </c>
      <c r="C240" t="s">
        <v>355</v>
      </c>
      <c r="D240">
        <v>52</v>
      </c>
      <c r="E240">
        <v>30</v>
      </c>
      <c r="F240">
        <v>1</v>
      </c>
      <c r="G240">
        <v>1</v>
      </c>
      <c r="H240">
        <v>2</v>
      </c>
      <c r="I240">
        <v>2</v>
      </c>
      <c r="J240">
        <v>1</v>
      </c>
      <c r="L240">
        <v>2</v>
      </c>
      <c r="M240">
        <v>6</v>
      </c>
      <c r="N240">
        <v>2</v>
      </c>
      <c r="O240">
        <v>5</v>
      </c>
      <c r="P240">
        <v>3</v>
      </c>
      <c r="Q240">
        <v>6</v>
      </c>
      <c r="R240">
        <v>3</v>
      </c>
      <c r="S240">
        <v>5</v>
      </c>
      <c r="T240">
        <v>5</v>
      </c>
      <c r="U240">
        <v>5</v>
      </c>
      <c r="V240">
        <v>2</v>
      </c>
      <c r="W240">
        <v>6</v>
      </c>
      <c r="X240">
        <v>3</v>
      </c>
      <c r="Y240">
        <v>2014</v>
      </c>
      <c r="Z240">
        <v>2</v>
      </c>
      <c r="AA240">
        <v>3</v>
      </c>
      <c r="AE240">
        <v>2</v>
      </c>
      <c r="AF240">
        <v>3</v>
      </c>
      <c r="AG240">
        <v>2</v>
      </c>
      <c r="AH240">
        <v>2</v>
      </c>
      <c r="AI240">
        <v>1</v>
      </c>
      <c r="AM240">
        <v>1</v>
      </c>
      <c r="AO240">
        <v>2</v>
      </c>
      <c r="AP240">
        <v>1</v>
      </c>
      <c r="AV240">
        <v>1</v>
      </c>
      <c r="AX240">
        <v>1</v>
      </c>
      <c r="BC240">
        <v>1</v>
      </c>
      <c r="BE240" t="s">
        <v>58</v>
      </c>
    </row>
    <row r="241" spans="1:57" hidden="1" x14ac:dyDescent="0.2">
      <c r="A241">
        <v>240</v>
      </c>
      <c r="B241" s="2">
        <v>44095.668749999997</v>
      </c>
      <c r="C241" t="s">
        <v>356</v>
      </c>
      <c r="D241">
        <v>50</v>
      </c>
      <c r="E241">
        <v>41</v>
      </c>
      <c r="F241">
        <v>1</v>
      </c>
      <c r="G241">
        <v>1</v>
      </c>
      <c r="H241">
        <v>2</v>
      </c>
      <c r="I241">
        <v>3</v>
      </c>
      <c r="J241">
        <v>2</v>
      </c>
      <c r="L241">
        <v>1</v>
      </c>
      <c r="M241">
        <v>0</v>
      </c>
      <c r="N241">
        <v>1</v>
      </c>
      <c r="O241">
        <v>7</v>
      </c>
      <c r="P241">
        <v>6</v>
      </c>
      <c r="Q241">
        <v>6</v>
      </c>
      <c r="R241">
        <v>7</v>
      </c>
      <c r="S241">
        <v>7</v>
      </c>
      <c r="T241">
        <v>6</v>
      </c>
      <c r="U241">
        <v>6</v>
      </c>
      <c r="V241">
        <v>6</v>
      </c>
      <c r="W241">
        <v>6</v>
      </c>
      <c r="X241">
        <v>5</v>
      </c>
      <c r="Y241">
        <v>1958</v>
      </c>
      <c r="Z241">
        <v>1</v>
      </c>
      <c r="AA241">
        <v>1</v>
      </c>
      <c r="AE241">
        <v>1</v>
      </c>
      <c r="AF241">
        <v>2</v>
      </c>
      <c r="AG241">
        <v>2</v>
      </c>
      <c r="AH241">
        <v>1</v>
      </c>
      <c r="AI241">
        <v>1</v>
      </c>
      <c r="AO241">
        <v>3</v>
      </c>
      <c r="AS241">
        <v>1</v>
      </c>
      <c r="AZ241">
        <v>1</v>
      </c>
      <c r="BE241" t="s">
        <v>63</v>
      </c>
    </row>
    <row r="242" spans="1:57" hidden="1" x14ac:dyDescent="0.2">
      <c r="A242">
        <v>241</v>
      </c>
      <c r="B242" s="2">
        <v>44095.668946759259</v>
      </c>
      <c r="C242" t="s">
        <v>357</v>
      </c>
      <c r="D242">
        <v>35</v>
      </c>
      <c r="E242">
        <v>10</v>
      </c>
      <c r="F242">
        <v>1</v>
      </c>
      <c r="G242">
        <v>1</v>
      </c>
      <c r="H242">
        <v>2</v>
      </c>
      <c r="I242">
        <v>1</v>
      </c>
      <c r="J242">
        <v>1</v>
      </c>
      <c r="L242">
        <v>2</v>
      </c>
      <c r="M242">
        <v>2</v>
      </c>
      <c r="N242">
        <v>2</v>
      </c>
      <c r="O242">
        <v>6</v>
      </c>
      <c r="P242">
        <v>6</v>
      </c>
      <c r="Q242">
        <v>1</v>
      </c>
      <c r="R242">
        <v>7</v>
      </c>
      <c r="S242">
        <v>7</v>
      </c>
      <c r="T242">
        <v>1</v>
      </c>
      <c r="U242">
        <v>3</v>
      </c>
      <c r="V242">
        <v>1</v>
      </c>
      <c r="W242">
        <v>2</v>
      </c>
      <c r="X242">
        <v>1</v>
      </c>
      <c r="Y242">
        <v>2015</v>
      </c>
      <c r="Z242">
        <v>1</v>
      </c>
      <c r="AA242">
        <v>1</v>
      </c>
      <c r="AE242">
        <v>1</v>
      </c>
      <c r="AF242">
        <v>1</v>
      </c>
      <c r="AG242">
        <v>2</v>
      </c>
      <c r="AH242">
        <v>2</v>
      </c>
      <c r="AI242">
        <v>1</v>
      </c>
      <c r="AJ242">
        <v>1</v>
      </c>
      <c r="AL242">
        <v>1</v>
      </c>
      <c r="AM242">
        <v>1</v>
      </c>
      <c r="AO242">
        <v>2</v>
      </c>
      <c r="AP242">
        <v>1</v>
      </c>
      <c r="AT242">
        <v>1</v>
      </c>
      <c r="AV242">
        <v>1</v>
      </c>
      <c r="AZ242">
        <v>1</v>
      </c>
      <c r="BA242">
        <v>1</v>
      </c>
      <c r="BC242">
        <v>1</v>
      </c>
      <c r="BE242" t="s">
        <v>61</v>
      </c>
    </row>
    <row r="243" spans="1:57" hidden="1" x14ac:dyDescent="0.2">
      <c r="A243">
        <v>242</v>
      </c>
      <c r="B243" s="2">
        <v>44095.669120370374</v>
      </c>
      <c r="C243" t="s">
        <v>358</v>
      </c>
      <c r="D243">
        <v>25</v>
      </c>
      <c r="E243">
        <v>7</v>
      </c>
      <c r="F243">
        <v>1</v>
      </c>
      <c r="G243">
        <v>1</v>
      </c>
      <c r="H243">
        <v>2</v>
      </c>
      <c r="I243">
        <v>2</v>
      </c>
      <c r="J243">
        <v>1</v>
      </c>
      <c r="L243">
        <v>1</v>
      </c>
      <c r="M243">
        <v>0</v>
      </c>
      <c r="N243">
        <v>1</v>
      </c>
      <c r="O243">
        <v>4</v>
      </c>
      <c r="P243">
        <v>4</v>
      </c>
      <c r="Q243">
        <v>4</v>
      </c>
      <c r="R243">
        <v>4</v>
      </c>
      <c r="S243">
        <v>4</v>
      </c>
      <c r="T243">
        <v>4</v>
      </c>
      <c r="U243">
        <v>4</v>
      </c>
      <c r="V243">
        <v>4</v>
      </c>
      <c r="W243">
        <v>4</v>
      </c>
      <c r="X243">
        <v>4</v>
      </c>
      <c r="Y243">
        <v>1998</v>
      </c>
      <c r="Z243">
        <v>1</v>
      </c>
      <c r="AA243">
        <v>1</v>
      </c>
      <c r="AE243">
        <v>1</v>
      </c>
      <c r="AF243">
        <v>1</v>
      </c>
      <c r="AG243">
        <v>1</v>
      </c>
      <c r="AH243">
        <v>1</v>
      </c>
      <c r="AI243">
        <v>1</v>
      </c>
      <c r="AJ243">
        <v>1</v>
      </c>
      <c r="AK243">
        <v>1</v>
      </c>
      <c r="AL243">
        <v>1</v>
      </c>
      <c r="AO243">
        <v>1</v>
      </c>
      <c r="AQ243">
        <v>1</v>
      </c>
      <c r="AR243">
        <v>1</v>
      </c>
      <c r="AS243">
        <v>1</v>
      </c>
      <c r="AZ243">
        <v>1</v>
      </c>
      <c r="BA243">
        <v>1</v>
      </c>
      <c r="BB243">
        <v>1</v>
      </c>
      <c r="BC243">
        <v>1</v>
      </c>
      <c r="BE243" t="s">
        <v>58</v>
      </c>
    </row>
    <row r="244" spans="1:57" hidden="1" x14ac:dyDescent="0.2">
      <c r="A244">
        <v>243</v>
      </c>
      <c r="B244" s="2">
        <v>44095.669398148151</v>
      </c>
      <c r="C244" t="s">
        <v>359</v>
      </c>
      <c r="D244">
        <v>50</v>
      </c>
      <c r="E244">
        <v>9</v>
      </c>
      <c r="F244">
        <v>2</v>
      </c>
      <c r="G244">
        <v>1</v>
      </c>
      <c r="H244">
        <v>3</v>
      </c>
      <c r="I244">
        <v>0</v>
      </c>
      <c r="J244">
        <v>3</v>
      </c>
      <c r="L244">
        <v>1</v>
      </c>
      <c r="M244">
        <v>17</v>
      </c>
      <c r="N244">
        <v>2</v>
      </c>
      <c r="O244">
        <v>5</v>
      </c>
      <c r="P244">
        <v>1</v>
      </c>
      <c r="Q244">
        <v>5</v>
      </c>
      <c r="R244">
        <v>1</v>
      </c>
      <c r="S244">
        <v>7</v>
      </c>
      <c r="T244">
        <v>5</v>
      </c>
      <c r="U244">
        <v>7</v>
      </c>
      <c r="V244">
        <v>1</v>
      </c>
      <c r="W244">
        <v>5</v>
      </c>
      <c r="X244">
        <v>1</v>
      </c>
      <c r="Y244">
        <v>2003</v>
      </c>
      <c r="Z244">
        <v>1</v>
      </c>
      <c r="AA244">
        <v>13</v>
      </c>
      <c r="AD244" t="s">
        <v>80</v>
      </c>
      <c r="AE244">
        <v>2</v>
      </c>
      <c r="AF244">
        <v>2</v>
      </c>
      <c r="AG244">
        <v>2</v>
      </c>
      <c r="AH244">
        <v>2</v>
      </c>
      <c r="AN244">
        <v>1</v>
      </c>
      <c r="AO244">
        <v>2</v>
      </c>
      <c r="AP244">
        <v>1</v>
      </c>
      <c r="AT244">
        <v>1</v>
      </c>
      <c r="AV244">
        <v>1</v>
      </c>
      <c r="BD244">
        <v>1</v>
      </c>
      <c r="BE244" t="s">
        <v>61</v>
      </c>
    </row>
    <row r="245" spans="1:57" hidden="1" x14ac:dyDescent="0.2">
      <c r="A245">
        <v>244</v>
      </c>
      <c r="B245" s="2">
        <v>44095.669710648152</v>
      </c>
      <c r="C245" t="s">
        <v>360</v>
      </c>
      <c r="D245">
        <v>71</v>
      </c>
      <c r="E245">
        <v>6</v>
      </c>
      <c r="F245">
        <v>1</v>
      </c>
      <c r="G245">
        <v>1</v>
      </c>
      <c r="H245">
        <v>1</v>
      </c>
      <c r="I245">
        <v>0</v>
      </c>
      <c r="J245">
        <v>2</v>
      </c>
      <c r="L245">
        <v>2</v>
      </c>
      <c r="M245">
        <v>3</v>
      </c>
      <c r="N245">
        <v>2</v>
      </c>
      <c r="O245">
        <v>5</v>
      </c>
      <c r="P245">
        <v>2</v>
      </c>
      <c r="Q245">
        <v>7</v>
      </c>
      <c r="R245">
        <v>2</v>
      </c>
      <c r="S245">
        <v>4</v>
      </c>
      <c r="T245">
        <v>6</v>
      </c>
      <c r="U245">
        <v>6</v>
      </c>
      <c r="V245">
        <v>1</v>
      </c>
      <c r="W245">
        <v>6</v>
      </c>
      <c r="X245">
        <v>5</v>
      </c>
      <c r="Y245">
        <v>2017</v>
      </c>
      <c r="Z245">
        <v>2</v>
      </c>
      <c r="AA245">
        <v>12</v>
      </c>
      <c r="AC245" t="s">
        <v>361</v>
      </c>
      <c r="AE245">
        <v>2</v>
      </c>
      <c r="AF245">
        <v>1</v>
      </c>
      <c r="AG245">
        <v>2</v>
      </c>
      <c r="AH245">
        <v>2</v>
      </c>
      <c r="AJ245">
        <v>1</v>
      </c>
      <c r="AO245">
        <v>3</v>
      </c>
      <c r="AP245">
        <v>1</v>
      </c>
      <c r="AV245">
        <v>1</v>
      </c>
      <c r="AW245">
        <v>1</v>
      </c>
      <c r="AZ245">
        <v>1</v>
      </c>
      <c r="BA245">
        <v>1</v>
      </c>
      <c r="BE245" t="s">
        <v>66</v>
      </c>
    </row>
    <row r="246" spans="1:57" hidden="1" x14ac:dyDescent="0.2">
      <c r="A246">
        <v>245</v>
      </c>
      <c r="B246" s="2">
        <v>44095.669942129629</v>
      </c>
      <c r="C246" t="s">
        <v>362</v>
      </c>
      <c r="D246">
        <v>26</v>
      </c>
      <c r="E246">
        <v>32</v>
      </c>
      <c r="F246">
        <v>1</v>
      </c>
      <c r="G246">
        <v>1</v>
      </c>
      <c r="H246">
        <v>1</v>
      </c>
      <c r="I246">
        <v>0</v>
      </c>
      <c r="J246">
        <v>1</v>
      </c>
      <c r="L246">
        <v>1</v>
      </c>
      <c r="M246">
        <v>4</v>
      </c>
      <c r="N246">
        <v>2</v>
      </c>
      <c r="O246">
        <v>6</v>
      </c>
      <c r="P246">
        <v>2</v>
      </c>
      <c r="Q246">
        <v>3</v>
      </c>
      <c r="R246">
        <v>2</v>
      </c>
      <c r="S246">
        <v>5</v>
      </c>
      <c r="T246">
        <v>3</v>
      </c>
      <c r="U246">
        <v>5</v>
      </c>
      <c r="V246">
        <v>2</v>
      </c>
      <c r="W246">
        <v>5</v>
      </c>
      <c r="X246">
        <v>6</v>
      </c>
      <c r="Y246">
        <v>2016</v>
      </c>
      <c r="Z246">
        <v>1</v>
      </c>
      <c r="AA246">
        <v>13</v>
      </c>
      <c r="AD246" t="s">
        <v>363</v>
      </c>
      <c r="AE246">
        <v>2</v>
      </c>
      <c r="AF246">
        <v>3</v>
      </c>
      <c r="AG246">
        <v>2</v>
      </c>
      <c r="AH246">
        <v>3</v>
      </c>
      <c r="AN246">
        <v>1</v>
      </c>
      <c r="AO246">
        <v>5</v>
      </c>
      <c r="AT246">
        <v>1</v>
      </c>
      <c r="AV246">
        <v>1</v>
      </c>
      <c r="AW246">
        <v>1</v>
      </c>
      <c r="AZ246">
        <v>1</v>
      </c>
      <c r="BE246" t="s">
        <v>58</v>
      </c>
    </row>
    <row r="247" spans="1:57" hidden="1" x14ac:dyDescent="0.2">
      <c r="A247">
        <v>246</v>
      </c>
      <c r="B247" s="2">
        <v>44095.669930555552</v>
      </c>
      <c r="C247" t="s">
        <v>364</v>
      </c>
      <c r="D247">
        <v>35</v>
      </c>
      <c r="E247">
        <v>9</v>
      </c>
      <c r="F247">
        <v>1</v>
      </c>
      <c r="G247">
        <v>1</v>
      </c>
      <c r="H247">
        <v>2</v>
      </c>
      <c r="I247">
        <v>2</v>
      </c>
      <c r="J247">
        <v>3</v>
      </c>
      <c r="L247">
        <v>1</v>
      </c>
      <c r="M247">
        <v>30</v>
      </c>
      <c r="N247">
        <v>1</v>
      </c>
      <c r="O247">
        <v>7</v>
      </c>
      <c r="P247">
        <v>4</v>
      </c>
      <c r="Q247">
        <v>7</v>
      </c>
      <c r="R247">
        <v>6</v>
      </c>
      <c r="S247">
        <v>5</v>
      </c>
      <c r="T247">
        <v>6</v>
      </c>
      <c r="U247">
        <v>7</v>
      </c>
      <c r="V247">
        <v>6</v>
      </c>
      <c r="W247">
        <v>5</v>
      </c>
      <c r="X247">
        <v>6</v>
      </c>
      <c r="Y247">
        <v>2018</v>
      </c>
      <c r="Z247">
        <v>2</v>
      </c>
      <c r="AA247">
        <v>9</v>
      </c>
      <c r="AE247">
        <v>1</v>
      </c>
      <c r="AF247">
        <v>1</v>
      </c>
      <c r="AG247">
        <v>1</v>
      </c>
      <c r="AH247">
        <v>1</v>
      </c>
      <c r="AJ247">
        <v>1</v>
      </c>
      <c r="AO247">
        <v>1</v>
      </c>
      <c r="AQ247">
        <v>1</v>
      </c>
      <c r="AR247">
        <v>1</v>
      </c>
      <c r="AX247">
        <v>1</v>
      </c>
      <c r="AZ247">
        <v>1</v>
      </c>
      <c r="BB247">
        <v>1</v>
      </c>
      <c r="BE247" t="s">
        <v>61</v>
      </c>
    </row>
    <row r="248" spans="1:57" hidden="1" x14ac:dyDescent="0.2">
      <c r="A248">
        <v>247</v>
      </c>
      <c r="B248" s="2">
        <v>44095.669930555552</v>
      </c>
      <c r="C248" t="s">
        <v>365</v>
      </c>
      <c r="D248">
        <v>59</v>
      </c>
      <c r="E248">
        <v>10</v>
      </c>
      <c r="F248">
        <v>1</v>
      </c>
      <c r="G248">
        <v>1</v>
      </c>
      <c r="H248">
        <v>2</v>
      </c>
      <c r="I248">
        <v>0</v>
      </c>
      <c r="J248">
        <v>4</v>
      </c>
      <c r="L248">
        <v>2</v>
      </c>
      <c r="M248">
        <v>19</v>
      </c>
      <c r="N248">
        <v>2</v>
      </c>
      <c r="O248">
        <v>2</v>
      </c>
      <c r="P248">
        <v>4</v>
      </c>
      <c r="Q248">
        <v>7</v>
      </c>
      <c r="R248">
        <v>4</v>
      </c>
      <c r="S248">
        <v>4</v>
      </c>
      <c r="T248">
        <v>6</v>
      </c>
      <c r="U248">
        <v>7</v>
      </c>
      <c r="V248">
        <v>2</v>
      </c>
      <c r="W248">
        <v>6</v>
      </c>
      <c r="X248">
        <v>2</v>
      </c>
      <c r="Y248">
        <v>2002</v>
      </c>
      <c r="Z248">
        <v>1</v>
      </c>
      <c r="AA248">
        <v>3</v>
      </c>
      <c r="AE248">
        <v>2</v>
      </c>
      <c r="AF248">
        <v>2</v>
      </c>
      <c r="AG248">
        <v>1</v>
      </c>
      <c r="AH248">
        <v>2</v>
      </c>
      <c r="AN248">
        <v>1</v>
      </c>
      <c r="AO248">
        <v>3</v>
      </c>
      <c r="AU248">
        <v>1</v>
      </c>
      <c r="AV248">
        <v>1</v>
      </c>
      <c r="AX248">
        <v>1</v>
      </c>
      <c r="BC248">
        <v>1</v>
      </c>
      <c r="BE248" t="s">
        <v>61</v>
      </c>
    </row>
    <row r="249" spans="1:57" hidden="1" x14ac:dyDescent="0.2">
      <c r="A249">
        <v>248</v>
      </c>
      <c r="B249" s="2">
        <v>44095.67015046296</v>
      </c>
      <c r="C249" t="s">
        <v>366</v>
      </c>
      <c r="D249">
        <v>45</v>
      </c>
      <c r="E249">
        <v>32</v>
      </c>
      <c r="F249">
        <v>1</v>
      </c>
      <c r="G249">
        <v>1</v>
      </c>
      <c r="H249">
        <v>2</v>
      </c>
      <c r="I249">
        <v>2</v>
      </c>
      <c r="J249">
        <v>1</v>
      </c>
      <c r="L249">
        <v>1</v>
      </c>
      <c r="M249">
        <v>12</v>
      </c>
      <c r="N249">
        <v>1</v>
      </c>
      <c r="O249">
        <v>5</v>
      </c>
      <c r="P249">
        <v>6</v>
      </c>
      <c r="Q249">
        <v>5</v>
      </c>
      <c r="R249">
        <v>5</v>
      </c>
      <c r="S249">
        <v>6</v>
      </c>
      <c r="T249">
        <v>6</v>
      </c>
      <c r="U249">
        <v>5</v>
      </c>
      <c r="V249">
        <v>6</v>
      </c>
      <c r="W249">
        <v>6</v>
      </c>
      <c r="X249">
        <v>5</v>
      </c>
      <c r="Y249">
        <v>2012</v>
      </c>
      <c r="Z249">
        <v>1</v>
      </c>
      <c r="AA249">
        <v>1</v>
      </c>
      <c r="AE249">
        <v>1</v>
      </c>
      <c r="AF249">
        <v>1</v>
      </c>
      <c r="AG249">
        <v>1</v>
      </c>
      <c r="AH249">
        <v>1</v>
      </c>
      <c r="AI249">
        <v>1</v>
      </c>
      <c r="AJ249">
        <v>1</v>
      </c>
      <c r="AK249">
        <v>1</v>
      </c>
      <c r="AL249">
        <v>1</v>
      </c>
      <c r="AO249">
        <v>2</v>
      </c>
      <c r="AR249">
        <v>1</v>
      </c>
      <c r="AS249">
        <v>1</v>
      </c>
      <c r="AT249">
        <v>1</v>
      </c>
      <c r="AZ249">
        <v>1</v>
      </c>
      <c r="BB249">
        <v>1</v>
      </c>
      <c r="BC249">
        <v>1</v>
      </c>
      <c r="BE249" t="s">
        <v>58</v>
      </c>
    </row>
    <row r="250" spans="1:57" hidden="1" x14ac:dyDescent="0.2">
      <c r="A250">
        <v>249</v>
      </c>
      <c r="B250" s="2">
        <v>44095.670185185183</v>
      </c>
      <c r="C250" t="s">
        <v>367</v>
      </c>
      <c r="D250">
        <v>29</v>
      </c>
      <c r="E250">
        <v>5</v>
      </c>
      <c r="F250">
        <v>1</v>
      </c>
      <c r="G250">
        <v>1</v>
      </c>
      <c r="H250">
        <v>2</v>
      </c>
      <c r="I250">
        <v>1</v>
      </c>
      <c r="J250">
        <v>1</v>
      </c>
      <c r="L250">
        <v>1</v>
      </c>
      <c r="M250">
        <v>2</v>
      </c>
      <c r="N250">
        <v>1</v>
      </c>
      <c r="O250">
        <v>6</v>
      </c>
      <c r="P250">
        <v>7</v>
      </c>
      <c r="Q250">
        <v>5</v>
      </c>
      <c r="R250">
        <v>7</v>
      </c>
      <c r="S250">
        <v>7</v>
      </c>
      <c r="T250">
        <v>7</v>
      </c>
      <c r="U250">
        <v>7</v>
      </c>
      <c r="V250">
        <v>7</v>
      </c>
      <c r="W250">
        <v>7</v>
      </c>
      <c r="X250">
        <v>5</v>
      </c>
      <c r="Y250">
        <v>2002</v>
      </c>
      <c r="Z250">
        <v>1</v>
      </c>
      <c r="AA250">
        <v>1</v>
      </c>
      <c r="AE250">
        <v>1</v>
      </c>
      <c r="AF250">
        <v>1</v>
      </c>
      <c r="AG250">
        <v>1</v>
      </c>
      <c r="AH250">
        <v>1</v>
      </c>
      <c r="AI250">
        <v>1</v>
      </c>
      <c r="AO250">
        <v>1</v>
      </c>
      <c r="AP250">
        <v>1</v>
      </c>
      <c r="AT250">
        <v>1</v>
      </c>
      <c r="AZ250">
        <v>1</v>
      </c>
      <c r="BE250" t="s">
        <v>66</v>
      </c>
    </row>
    <row r="251" spans="1:57" hidden="1" x14ac:dyDescent="0.2">
      <c r="A251">
        <v>250</v>
      </c>
      <c r="B251" s="2">
        <v>44095.67046296296</v>
      </c>
      <c r="C251" t="s">
        <v>368</v>
      </c>
      <c r="D251">
        <v>37</v>
      </c>
      <c r="E251">
        <v>16</v>
      </c>
      <c r="F251">
        <v>1</v>
      </c>
      <c r="G251">
        <v>1</v>
      </c>
      <c r="H251">
        <v>2</v>
      </c>
      <c r="I251">
        <v>1</v>
      </c>
      <c r="J251">
        <v>1</v>
      </c>
      <c r="L251">
        <v>1</v>
      </c>
      <c r="M251">
        <v>10</v>
      </c>
      <c r="N251">
        <v>1</v>
      </c>
      <c r="O251">
        <v>6</v>
      </c>
      <c r="P251">
        <v>7</v>
      </c>
      <c r="Q251">
        <v>7</v>
      </c>
      <c r="R251">
        <v>7</v>
      </c>
      <c r="S251">
        <v>6</v>
      </c>
      <c r="T251">
        <v>7</v>
      </c>
      <c r="U251">
        <v>7</v>
      </c>
      <c r="V251">
        <v>6</v>
      </c>
      <c r="W251">
        <v>7</v>
      </c>
      <c r="X251">
        <v>6</v>
      </c>
      <c r="Y251">
        <v>2018</v>
      </c>
      <c r="Z251">
        <v>1</v>
      </c>
      <c r="AA251">
        <v>1</v>
      </c>
      <c r="AE251">
        <v>1</v>
      </c>
      <c r="AF251">
        <v>1</v>
      </c>
      <c r="AG251">
        <v>1</v>
      </c>
      <c r="AH251">
        <v>1</v>
      </c>
      <c r="AJ251">
        <v>1</v>
      </c>
      <c r="AL251">
        <v>1</v>
      </c>
      <c r="AO251">
        <v>1</v>
      </c>
      <c r="AP251">
        <v>1</v>
      </c>
      <c r="AQ251">
        <v>1</v>
      </c>
      <c r="AS251">
        <v>1</v>
      </c>
      <c r="AZ251">
        <v>1</v>
      </c>
      <c r="BE251" t="s">
        <v>63</v>
      </c>
    </row>
    <row r="252" spans="1:57" hidden="1" x14ac:dyDescent="0.2">
      <c r="A252">
        <v>251</v>
      </c>
      <c r="B252" s="2">
        <v>44095.670787037037</v>
      </c>
      <c r="C252" t="s">
        <v>369</v>
      </c>
      <c r="D252">
        <v>25</v>
      </c>
      <c r="E252">
        <v>32</v>
      </c>
      <c r="F252">
        <v>1</v>
      </c>
      <c r="G252">
        <v>1</v>
      </c>
      <c r="H252">
        <v>1</v>
      </c>
      <c r="I252">
        <v>0</v>
      </c>
      <c r="J252">
        <v>1</v>
      </c>
      <c r="L252">
        <v>1</v>
      </c>
      <c r="M252">
        <v>25</v>
      </c>
      <c r="N252">
        <v>1</v>
      </c>
      <c r="O252">
        <v>3</v>
      </c>
      <c r="P252">
        <v>4</v>
      </c>
      <c r="Q252">
        <v>3</v>
      </c>
      <c r="R252">
        <v>5</v>
      </c>
      <c r="S252">
        <v>1</v>
      </c>
      <c r="T252">
        <v>6</v>
      </c>
      <c r="U252">
        <v>3</v>
      </c>
      <c r="V252">
        <v>5</v>
      </c>
      <c r="W252">
        <v>7</v>
      </c>
      <c r="X252">
        <v>4</v>
      </c>
      <c r="Y252">
        <v>2020</v>
      </c>
      <c r="Z252">
        <v>1</v>
      </c>
      <c r="AA252">
        <v>14</v>
      </c>
      <c r="AE252">
        <v>3</v>
      </c>
      <c r="AF252">
        <v>3</v>
      </c>
      <c r="AG252">
        <v>3</v>
      </c>
      <c r="AH252">
        <v>2</v>
      </c>
      <c r="AN252">
        <v>1</v>
      </c>
      <c r="AO252">
        <v>4</v>
      </c>
      <c r="AW252">
        <v>1</v>
      </c>
      <c r="BD252">
        <v>1</v>
      </c>
      <c r="BE252" t="s">
        <v>58</v>
      </c>
    </row>
    <row r="253" spans="1:57" hidden="1" x14ac:dyDescent="0.2">
      <c r="A253">
        <v>252</v>
      </c>
      <c r="B253" s="2">
        <v>44095.6719212963</v>
      </c>
      <c r="C253" t="s">
        <v>370</v>
      </c>
      <c r="D253">
        <v>33</v>
      </c>
      <c r="E253">
        <v>5</v>
      </c>
      <c r="F253">
        <v>2</v>
      </c>
      <c r="G253">
        <v>1</v>
      </c>
      <c r="H253">
        <v>8</v>
      </c>
      <c r="I253">
        <v>8</v>
      </c>
      <c r="J253">
        <v>2</v>
      </c>
      <c r="L253">
        <v>1</v>
      </c>
      <c r="M253">
        <v>0</v>
      </c>
      <c r="N253">
        <v>1</v>
      </c>
      <c r="O253">
        <v>6</v>
      </c>
      <c r="P253">
        <v>6</v>
      </c>
      <c r="Q253">
        <v>5</v>
      </c>
      <c r="R253">
        <v>6</v>
      </c>
      <c r="S253">
        <v>5</v>
      </c>
      <c r="T253">
        <v>6</v>
      </c>
      <c r="U253">
        <v>5</v>
      </c>
      <c r="V253">
        <v>6</v>
      </c>
      <c r="W253">
        <v>7</v>
      </c>
      <c r="X253">
        <v>6</v>
      </c>
      <c r="Y253">
        <v>2020</v>
      </c>
      <c r="Z253">
        <v>2</v>
      </c>
      <c r="AA253">
        <v>1</v>
      </c>
      <c r="AE253">
        <v>1</v>
      </c>
      <c r="AF253">
        <v>1</v>
      </c>
      <c r="AG253">
        <v>1</v>
      </c>
      <c r="AH253">
        <v>1</v>
      </c>
      <c r="AJ253">
        <v>1</v>
      </c>
      <c r="AO253">
        <v>2</v>
      </c>
      <c r="AR253">
        <v>1</v>
      </c>
      <c r="BA253">
        <v>1</v>
      </c>
      <c r="BE253" t="s">
        <v>66</v>
      </c>
    </row>
    <row r="254" spans="1:57" hidden="1" x14ac:dyDescent="0.2">
      <c r="A254">
        <v>253</v>
      </c>
      <c r="B254" s="2">
        <v>44095.672129629631</v>
      </c>
      <c r="C254" t="s">
        <v>371</v>
      </c>
      <c r="D254">
        <v>35</v>
      </c>
      <c r="E254">
        <v>10</v>
      </c>
      <c r="F254">
        <v>1</v>
      </c>
      <c r="G254">
        <v>1</v>
      </c>
      <c r="H254">
        <v>2</v>
      </c>
      <c r="I254">
        <v>1</v>
      </c>
      <c r="J254">
        <v>1</v>
      </c>
      <c r="L254">
        <v>1</v>
      </c>
      <c r="M254">
        <v>3</v>
      </c>
      <c r="N254">
        <v>1</v>
      </c>
      <c r="O254">
        <v>7</v>
      </c>
      <c r="P254">
        <v>6</v>
      </c>
      <c r="Q254">
        <v>6</v>
      </c>
      <c r="R254">
        <v>6</v>
      </c>
      <c r="S254">
        <v>5</v>
      </c>
      <c r="T254">
        <v>7</v>
      </c>
      <c r="U254">
        <v>6</v>
      </c>
      <c r="V254">
        <v>6</v>
      </c>
      <c r="W254">
        <v>7</v>
      </c>
      <c r="X254">
        <v>7</v>
      </c>
      <c r="Y254">
        <v>2019</v>
      </c>
      <c r="Z254">
        <v>1</v>
      </c>
      <c r="AA254">
        <v>1</v>
      </c>
      <c r="AE254">
        <v>2</v>
      </c>
      <c r="AF254">
        <v>3</v>
      </c>
      <c r="AG254">
        <v>2</v>
      </c>
      <c r="AH254">
        <v>1</v>
      </c>
      <c r="AL254">
        <v>1</v>
      </c>
      <c r="AO254">
        <v>5</v>
      </c>
      <c r="AR254">
        <v>1</v>
      </c>
      <c r="AU254">
        <v>1</v>
      </c>
      <c r="AW254">
        <v>1</v>
      </c>
      <c r="BA254">
        <v>1</v>
      </c>
      <c r="BE254" t="s">
        <v>61</v>
      </c>
    </row>
    <row r="255" spans="1:57" hidden="1" x14ac:dyDescent="0.2">
      <c r="A255">
        <v>254</v>
      </c>
      <c r="B255" s="2">
        <v>44095.672280092593</v>
      </c>
      <c r="C255" t="s">
        <v>372</v>
      </c>
      <c r="D255">
        <v>25</v>
      </c>
      <c r="E255">
        <v>5</v>
      </c>
      <c r="F255">
        <v>1</v>
      </c>
      <c r="G255">
        <v>1</v>
      </c>
      <c r="H255">
        <v>2</v>
      </c>
      <c r="I255">
        <v>1</v>
      </c>
      <c r="J255">
        <v>1</v>
      </c>
      <c r="L255">
        <v>1</v>
      </c>
      <c r="M255">
        <v>5</v>
      </c>
      <c r="N255">
        <v>1</v>
      </c>
      <c r="O255">
        <v>6</v>
      </c>
      <c r="P255">
        <v>5</v>
      </c>
      <c r="Q255">
        <v>3</v>
      </c>
      <c r="R255">
        <v>6</v>
      </c>
      <c r="S255">
        <v>3</v>
      </c>
      <c r="T255">
        <v>6</v>
      </c>
      <c r="U255">
        <v>3</v>
      </c>
      <c r="V255">
        <v>5</v>
      </c>
      <c r="W255">
        <v>3</v>
      </c>
      <c r="X255">
        <v>5</v>
      </c>
      <c r="Y255">
        <v>2008</v>
      </c>
      <c r="Z255">
        <v>1</v>
      </c>
      <c r="AA255">
        <v>2</v>
      </c>
      <c r="AE255">
        <v>1</v>
      </c>
      <c r="AF255">
        <v>1</v>
      </c>
      <c r="AG255">
        <v>1</v>
      </c>
      <c r="AH255">
        <v>1</v>
      </c>
      <c r="AJ255">
        <v>1</v>
      </c>
      <c r="AO255">
        <v>2</v>
      </c>
      <c r="AR255">
        <v>1</v>
      </c>
      <c r="BA255">
        <v>1</v>
      </c>
      <c r="BE255" t="s">
        <v>66</v>
      </c>
    </row>
    <row r="256" spans="1:57" hidden="1" x14ac:dyDescent="0.2">
      <c r="A256">
        <v>255</v>
      </c>
      <c r="B256" s="2">
        <v>44095.672442129631</v>
      </c>
      <c r="C256" t="s">
        <v>373</v>
      </c>
      <c r="D256">
        <v>37</v>
      </c>
      <c r="E256">
        <v>1</v>
      </c>
      <c r="F256">
        <v>1</v>
      </c>
      <c r="G256">
        <v>1</v>
      </c>
      <c r="H256">
        <v>1</v>
      </c>
      <c r="I256">
        <v>2</v>
      </c>
      <c r="J256">
        <v>1</v>
      </c>
      <c r="L256">
        <v>2</v>
      </c>
      <c r="M256">
        <v>10</v>
      </c>
      <c r="N256">
        <v>1</v>
      </c>
      <c r="O256">
        <v>1</v>
      </c>
      <c r="P256">
        <v>5</v>
      </c>
      <c r="Q256">
        <v>5</v>
      </c>
      <c r="R256">
        <v>5</v>
      </c>
      <c r="S256">
        <v>5</v>
      </c>
      <c r="T256">
        <v>7</v>
      </c>
      <c r="U256">
        <v>3</v>
      </c>
      <c r="V256">
        <v>1</v>
      </c>
      <c r="W256">
        <v>1</v>
      </c>
      <c r="X256">
        <v>1</v>
      </c>
      <c r="Y256">
        <v>2017</v>
      </c>
      <c r="Z256">
        <v>1</v>
      </c>
      <c r="AA256">
        <v>7</v>
      </c>
      <c r="AE256">
        <v>1</v>
      </c>
      <c r="AF256">
        <v>2</v>
      </c>
      <c r="AG256">
        <v>1</v>
      </c>
      <c r="AH256">
        <v>1</v>
      </c>
      <c r="AJ256">
        <v>1</v>
      </c>
      <c r="AM256">
        <v>1</v>
      </c>
      <c r="AO256">
        <v>1</v>
      </c>
      <c r="AT256">
        <v>1</v>
      </c>
      <c r="AU256">
        <v>1</v>
      </c>
      <c r="AX256">
        <v>1</v>
      </c>
      <c r="BB256">
        <v>1</v>
      </c>
      <c r="BC256">
        <v>1</v>
      </c>
      <c r="BE256" t="s">
        <v>61</v>
      </c>
    </row>
    <row r="257" spans="1:57" hidden="1" x14ac:dyDescent="0.2">
      <c r="A257">
        <v>256</v>
      </c>
      <c r="B257" s="2">
        <v>44095.673148148147</v>
      </c>
      <c r="C257" t="s">
        <v>374</v>
      </c>
      <c r="D257">
        <v>32</v>
      </c>
      <c r="E257">
        <v>5</v>
      </c>
      <c r="F257">
        <v>1</v>
      </c>
      <c r="G257">
        <v>1</v>
      </c>
      <c r="H257">
        <v>2</v>
      </c>
      <c r="I257">
        <v>2</v>
      </c>
      <c r="J257">
        <v>1</v>
      </c>
      <c r="L257">
        <v>2</v>
      </c>
      <c r="M257">
        <v>5</v>
      </c>
      <c r="N257">
        <v>1</v>
      </c>
      <c r="O257">
        <v>5</v>
      </c>
      <c r="P257">
        <v>5</v>
      </c>
      <c r="Q257">
        <v>6</v>
      </c>
      <c r="R257">
        <v>6</v>
      </c>
      <c r="S257">
        <v>3</v>
      </c>
      <c r="T257">
        <v>4</v>
      </c>
      <c r="U257">
        <v>5</v>
      </c>
      <c r="V257">
        <v>7</v>
      </c>
      <c r="W257">
        <v>6</v>
      </c>
      <c r="X257">
        <v>5</v>
      </c>
      <c r="Y257">
        <v>2016</v>
      </c>
      <c r="Z257">
        <v>2</v>
      </c>
      <c r="AA257">
        <v>5</v>
      </c>
      <c r="AE257">
        <v>1</v>
      </c>
      <c r="AF257">
        <v>1</v>
      </c>
      <c r="AG257">
        <v>1</v>
      </c>
      <c r="AH257">
        <v>1</v>
      </c>
      <c r="AI257">
        <v>1</v>
      </c>
      <c r="AJ257">
        <v>1</v>
      </c>
      <c r="AL257">
        <v>1</v>
      </c>
      <c r="AO257">
        <v>2</v>
      </c>
      <c r="AR257">
        <v>1</v>
      </c>
      <c r="AT257">
        <v>1</v>
      </c>
      <c r="AU257">
        <v>1</v>
      </c>
      <c r="AZ257">
        <v>1</v>
      </c>
      <c r="BB257">
        <v>1</v>
      </c>
      <c r="BE257" t="s">
        <v>66</v>
      </c>
    </row>
    <row r="258" spans="1:57" hidden="1" x14ac:dyDescent="0.2">
      <c r="A258">
        <v>257</v>
      </c>
      <c r="B258" s="2">
        <v>44095.673171296294</v>
      </c>
      <c r="C258" t="s">
        <v>375</v>
      </c>
      <c r="D258">
        <v>35</v>
      </c>
      <c r="E258">
        <v>5</v>
      </c>
      <c r="F258">
        <v>1</v>
      </c>
      <c r="G258">
        <v>1</v>
      </c>
      <c r="H258">
        <v>2</v>
      </c>
      <c r="I258">
        <v>3</v>
      </c>
      <c r="J258">
        <v>1</v>
      </c>
      <c r="L258">
        <v>1</v>
      </c>
      <c r="M258">
        <v>12</v>
      </c>
      <c r="N258">
        <v>2</v>
      </c>
      <c r="O258">
        <v>3</v>
      </c>
      <c r="P258">
        <v>2</v>
      </c>
      <c r="Q258">
        <v>3</v>
      </c>
      <c r="R258">
        <v>2</v>
      </c>
      <c r="S258">
        <v>3</v>
      </c>
      <c r="T258">
        <v>3</v>
      </c>
      <c r="U258">
        <v>3</v>
      </c>
      <c r="V258">
        <v>2</v>
      </c>
      <c r="W258">
        <v>2</v>
      </c>
      <c r="X258">
        <v>2</v>
      </c>
      <c r="Y258">
        <v>2007</v>
      </c>
      <c r="Z258">
        <v>1</v>
      </c>
      <c r="AA258">
        <v>3</v>
      </c>
      <c r="AE258">
        <v>1</v>
      </c>
      <c r="AF258">
        <v>1</v>
      </c>
      <c r="AG258">
        <v>1</v>
      </c>
      <c r="AH258">
        <v>2</v>
      </c>
      <c r="AJ258">
        <v>1</v>
      </c>
      <c r="AL258">
        <v>1</v>
      </c>
      <c r="AO258">
        <v>1</v>
      </c>
      <c r="AR258">
        <v>1</v>
      </c>
      <c r="AU258">
        <v>1</v>
      </c>
      <c r="AW258">
        <v>1</v>
      </c>
      <c r="AZ258">
        <v>1</v>
      </c>
      <c r="BA258">
        <v>1</v>
      </c>
      <c r="BE258" t="s">
        <v>66</v>
      </c>
    </row>
    <row r="259" spans="1:57" hidden="1" x14ac:dyDescent="0.2">
      <c r="A259">
        <v>258</v>
      </c>
      <c r="B259" s="2">
        <v>44095.673229166663</v>
      </c>
      <c r="C259" t="s">
        <v>376</v>
      </c>
      <c r="D259">
        <v>35</v>
      </c>
      <c r="E259">
        <v>9</v>
      </c>
      <c r="F259">
        <v>2</v>
      </c>
      <c r="G259">
        <v>1</v>
      </c>
      <c r="H259">
        <v>1</v>
      </c>
      <c r="I259">
        <v>0</v>
      </c>
      <c r="J259">
        <v>1</v>
      </c>
      <c r="L259">
        <v>1</v>
      </c>
      <c r="M259">
        <v>0</v>
      </c>
      <c r="N259">
        <v>1</v>
      </c>
      <c r="O259">
        <v>7</v>
      </c>
      <c r="P259">
        <v>6</v>
      </c>
      <c r="Q259">
        <v>6</v>
      </c>
      <c r="R259">
        <v>6</v>
      </c>
      <c r="S259">
        <v>7</v>
      </c>
      <c r="T259">
        <v>7</v>
      </c>
      <c r="U259">
        <v>7</v>
      </c>
      <c r="V259">
        <v>7</v>
      </c>
      <c r="W259">
        <v>6</v>
      </c>
      <c r="X259">
        <v>7</v>
      </c>
      <c r="Y259">
        <v>1985</v>
      </c>
      <c r="Z259">
        <v>1</v>
      </c>
      <c r="AA259">
        <v>1</v>
      </c>
      <c r="AE259">
        <v>1</v>
      </c>
      <c r="AF259">
        <v>1</v>
      </c>
      <c r="AG259">
        <v>1</v>
      </c>
      <c r="AH259">
        <v>1</v>
      </c>
      <c r="AI259">
        <v>1</v>
      </c>
      <c r="AO259">
        <v>2</v>
      </c>
      <c r="AQ259">
        <v>1</v>
      </c>
      <c r="AR259">
        <v>1</v>
      </c>
      <c r="AS259">
        <v>1</v>
      </c>
      <c r="BA259">
        <v>1</v>
      </c>
      <c r="BE259" t="s">
        <v>61</v>
      </c>
    </row>
    <row r="260" spans="1:57" hidden="1" x14ac:dyDescent="0.2">
      <c r="A260">
        <v>259</v>
      </c>
      <c r="B260" s="2">
        <v>44095.673668981479</v>
      </c>
      <c r="C260" t="s">
        <v>377</v>
      </c>
      <c r="D260">
        <v>40</v>
      </c>
      <c r="E260">
        <v>9</v>
      </c>
      <c r="F260">
        <v>1</v>
      </c>
      <c r="G260">
        <v>1</v>
      </c>
      <c r="H260">
        <v>2</v>
      </c>
      <c r="I260">
        <v>1</v>
      </c>
      <c r="J260">
        <v>1</v>
      </c>
      <c r="L260">
        <v>1</v>
      </c>
      <c r="M260">
        <v>4</v>
      </c>
      <c r="N260">
        <v>1</v>
      </c>
      <c r="O260">
        <v>6</v>
      </c>
      <c r="P260">
        <v>1</v>
      </c>
      <c r="Q260">
        <v>7</v>
      </c>
      <c r="R260">
        <v>1</v>
      </c>
      <c r="S260">
        <v>6</v>
      </c>
      <c r="T260">
        <v>5</v>
      </c>
      <c r="U260">
        <v>6</v>
      </c>
      <c r="V260">
        <v>1</v>
      </c>
      <c r="W260">
        <v>7</v>
      </c>
      <c r="X260">
        <v>3</v>
      </c>
      <c r="Y260">
        <v>2018</v>
      </c>
      <c r="Z260">
        <v>1</v>
      </c>
      <c r="AA260">
        <v>1</v>
      </c>
      <c r="AE260">
        <v>3</v>
      </c>
      <c r="AF260">
        <v>1</v>
      </c>
      <c r="AG260">
        <v>1</v>
      </c>
      <c r="AH260">
        <v>3</v>
      </c>
      <c r="AJ260">
        <v>1</v>
      </c>
      <c r="AK260">
        <v>1</v>
      </c>
      <c r="AM260">
        <v>1</v>
      </c>
      <c r="AO260">
        <v>4</v>
      </c>
      <c r="AP260">
        <v>1</v>
      </c>
      <c r="AR260">
        <v>1</v>
      </c>
      <c r="AU260">
        <v>1</v>
      </c>
      <c r="AZ260">
        <v>1</v>
      </c>
      <c r="BA260">
        <v>1</v>
      </c>
      <c r="BB260">
        <v>1</v>
      </c>
      <c r="BE260" t="s">
        <v>61</v>
      </c>
    </row>
    <row r="261" spans="1:57" hidden="1" x14ac:dyDescent="0.2">
      <c r="A261">
        <v>260</v>
      </c>
      <c r="B261" s="2">
        <v>44095.673680555556</v>
      </c>
      <c r="C261" t="s">
        <v>378</v>
      </c>
      <c r="D261">
        <v>35</v>
      </c>
      <c r="E261">
        <v>32</v>
      </c>
      <c r="F261">
        <v>1</v>
      </c>
      <c r="G261">
        <v>1</v>
      </c>
      <c r="H261">
        <v>2</v>
      </c>
      <c r="I261">
        <v>2</v>
      </c>
      <c r="J261">
        <v>1</v>
      </c>
      <c r="L261">
        <v>1</v>
      </c>
      <c r="M261">
        <v>13</v>
      </c>
      <c r="N261">
        <v>1</v>
      </c>
      <c r="O261">
        <v>3</v>
      </c>
      <c r="P261">
        <v>7</v>
      </c>
      <c r="Q261">
        <v>6</v>
      </c>
      <c r="R261">
        <v>2</v>
      </c>
      <c r="S261">
        <v>4</v>
      </c>
      <c r="T261">
        <v>5</v>
      </c>
      <c r="U261">
        <v>6</v>
      </c>
      <c r="V261">
        <v>5</v>
      </c>
      <c r="W261">
        <v>6</v>
      </c>
      <c r="X261">
        <v>3</v>
      </c>
      <c r="Y261">
        <v>2018</v>
      </c>
      <c r="Z261">
        <v>1</v>
      </c>
      <c r="AA261">
        <v>1</v>
      </c>
      <c r="AE261">
        <v>2</v>
      </c>
      <c r="AF261">
        <v>2</v>
      </c>
      <c r="AG261">
        <v>1</v>
      </c>
      <c r="AH261">
        <v>2</v>
      </c>
      <c r="AI261">
        <v>1</v>
      </c>
      <c r="AK261">
        <v>1</v>
      </c>
      <c r="AO261">
        <v>3</v>
      </c>
      <c r="AQ261">
        <v>1</v>
      </c>
      <c r="AZ261">
        <v>1</v>
      </c>
      <c r="BB261">
        <v>1</v>
      </c>
      <c r="BE261" t="s">
        <v>58</v>
      </c>
    </row>
    <row r="262" spans="1:57" hidden="1" x14ac:dyDescent="0.2">
      <c r="A262">
        <v>261</v>
      </c>
      <c r="B262" s="2">
        <v>44095.674178240741</v>
      </c>
      <c r="C262" t="s">
        <v>379</v>
      </c>
      <c r="D262">
        <v>67</v>
      </c>
      <c r="E262">
        <v>28</v>
      </c>
      <c r="F262">
        <v>2</v>
      </c>
      <c r="G262">
        <v>1</v>
      </c>
      <c r="H262">
        <v>2</v>
      </c>
      <c r="I262">
        <v>0</v>
      </c>
      <c r="J262">
        <v>4</v>
      </c>
      <c r="L262">
        <v>2</v>
      </c>
      <c r="M262">
        <v>3</v>
      </c>
      <c r="N262">
        <v>2</v>
      </c>
      <c r="O262">
        <v>6</v>
      </c>
      <c r="P262">
        <v>2</v>
      </c>
      <c r="Q262">
        <v>7</v>
      </c>
      <c r="R262">
        <v>1</v>
      </c>
      <c r="S262">
        <v>4</v>
      </c>
      <c r="T262">
        <v>2</v>
      </c>
      <c r="U262">
        <v>7</v>
      </c>
      <c r="V262">
        <v>2</v>
      </c>
      <c r="W262">
        <v>6</v>
      </c>
      <c r="X262">
        <v>4</v>
      </c>
      <c r="Y262">
        <v>2017</v>
      </c>
      <c r="Z262">
        <v>2</v>
      </c>
      <c r="AA262">
        <v>9</v>
      </c>
      <c r="AE262">
        <v>2</v>
      </c>
      <c r="AF262">
        <v>3</v>
      </c>
      <c r="AG262">
        <v>2</v>
      </c>
      <c r="AH262">
        <v>2</v>
      </c>
      <c r="AN262">
        <v>1</v>
      </c>
      <c r="AO262">
        <v>4</v>
      </c>
      <c r="AT262">
        <v>1</v>
      </c>
      <c r="AU262">
        <v>1</v>
      </c>
      <c r="AX262">
        <v>1</v>
      </c>
      <c r="BA262">
        <v>1</v>
      </c>
      <c r="BE262" t="s">
        <v>66</v>
      </c>
    </row>
    <row r="263" spans="1:57" hidden="1" x14ac:dyDescent="0.2">
      <c r="A263">
        <v>262</v>
      </c>
      <c r="B263" s="2">
        <v>44095.67491898148</v>
      </c>
      <c r="C263" t="s">
        <v>380</v>
      </c>
      <c r="D263">
        <v>33</v>
      </c>
      <c r="E263">
        <v>38</v>
      </c>
      <c r="F263">
        <v>1</v>
      </c>
      <c r="G263">
        <v>1</v>
      </c>
      <c r="H263">
        <v>1</v>
      </c>
      <c r="I263">
        <v>0</v>
      </c>
      <c r="J263">
        <v>1</v>
      </c>
      <c r="L263">
        <v>1</v>
      </c>
      <c r="M263">
        <v>0</v>
      </c>
      <c r="N263">
        <v>2</v>
      </c>
      <c r="O263">
        <v>4</v>
      </c>
      <c r="P263">
        <v>3</v>
      </c>
      <c r="Q263">
        <v>5</v>
      </c>
      <c r="R263">
        <v>3</v>
      </c>
      <c r="S263">
        <v>4</v>
      </c>
      <c r="T263">
        <v>5</v>
      </c>
      <c r="U263">
        <v>5</v>
      </c>
      <c r="V263">
        <v>3</v>
      </c>
      <c r="W263">
        <v>5</v>
      </c>
      <c r="X263">
        <v>3</v>
      </c>
      <c r="Y263">
        <v>2020</v>
      </c>
      <c r="Z263">
        <v>1</v>
      </c>
      <c r="AA263">
        <v>7</v>
      </c>
      <c r="AE263">
        <v>2</v>
      </c>
      <c r="AF263">
        <v>2</v>
      </c>
      <c r="AG263">
        <v>2</v>
      </c>
      <c r="AH263">
        <v>2</v>
      </c>
      <c r="AN263">
        <v>1</v>
      </c>
      <c r="AO263">
        <v>2</v>
      </c>
      <c r="AP263">
        <v>1</v>
      </c>
      <c r="AU263">
        <v>1</v>
      </c>
      <c r="AW263">
        <v>1</v>
      </c>
      <c r="BD263">
        <v>1</v>
      </c>
      <c r="BE263" t="s">
        <v>58</v>
      </c>
    </row>
    <row r="264" spans="1:57" hidden="1" x14ac:dyDescent="0.2">
      <c r="A264">
        <v>263</v>
      </c>
      <c r="B264" s="2">
        <v>44095.675775462965</v>
      </c>
      <c r="C264" t="s">
        <v>381</v>
      </c>
      <c r="D264">
        <v>30</v>
      </c>
      <c r="E264">
        <v>1</v>
      </c>
      <c r="F264">
        <v>1</v>
      </c>
      <c r="G264">
        <v>1</v>
      </c>
      <c r="H264">
        <v>1</v>
      </c>
      <c r="I264">
        <v>1</v>
      </c>
      <c r="J264">
        <v>2</v>
      </c>
      <c r="L264">
        <v>1</v>
      </c>
      <c r="M264">
        <v>0</v>
      </c>
      <c r="N264">
        <v>1</v>
      </c>
      <c r="O264">
        <v>4</v>
      </c>
      <c r="P264">
        <v>5</v>
      </c>
      <c r="Q264">
        <v>6</v>
      </c>
      <c r="R264">
        <v>4</v>
      </c>
      <c r="S264">
        <v>4</v>
      </c>
      <c r="T264">
        <v>5</v>
      </c>
      <c r="U264">
        <v>5</v>
      </c>
      <c r="V264">
        <v>5</v>
      </c>
      <c r="W264">
        <v>6</v>
      </c>
      <c r="X264">
        <v>6</v>
      </c>
      <c r="Y264">
        <v>1989</v>
      </c>
      <c r="Z264">
        <v>2</v>
      </c>
      <c r="AA264">
        <v>9</v>
      </c>
      <c r="AE264">
        <v>1</v>
      </c>
      <c r="AF264">
        <v>1</v>
      </c>
      <c r="AG264">
        <v>1</v>
      </c>
      <c r="AH264">
        <v>1</v>
      </c>
      <c r="AI264">
        <v>1</v>
      </c>
      <c r="AO264">
        <v>2</v>
      </c>
      <c r="AQ264">
        <v>1</v>
      </c>
      <c r="AR264">
        <v>1</v>
      </c>
      <c r="BA264">
        <v>1</v>
      </c>
      <c r="BE264" t="s">
        <v>61</v>
      </c>
    </row>
    <row r="265" spans="1:57" hidden="1" x14ac:dyDescent="0.2">
      <c r="A265">
        <v>264</v>
      </c>
      <c r="B265" s="2">
        <v>44095.677476851852</v>
      </c>
      <c r="C265" t="s">
        <v>382</v>
      </c>
      <c r="D265">
        <v>42</v>
      </c>
      <c r="E265">
        <v>40</v>
      </c>
      <c r="F265">
        <v>1</v>
      </c>
      <c r="G265">
        <v>1</v>
      </c>
      <c r="H265">
        <v>1</v>
      </c>
      <c r="I265">
        <v>2</v>
      </c>
      <c r="J265">
        <v>1</v>
      </c>
      <c r="L265">
        <v>1</v>
      </c>
      <c r="M265">
        <v>5</v>
      </c>
      <c r="N265">
        <v>2</v>
      </c>
      <c r="O265">
        <v>3</v>
      </c>
      <c r="P265">
        <v>2</v>
      </c>
      <c r="Q265">
        <v>7</v>
      </c>
      <c r="R265">
        <v>1</v>
      </c>
      <c r="S265">
        <v>6</v>
      </c>
      <c r="T265">
        <v>5</v>
      </c>
      <c r="U265">
        <v>6</v>
      </c>
      <c r="V265">
        <v>1</v>
      </c>
      <c r="W265">
        <v>6</v>
      </c>
      <c r="X265">
        <v>2</v>
      </c>
      <c r="Y265">
        <v>2015</v>
      </c>
      <c r="Z265">
        <v>1</v>
      </c>
      <c r="AA265">
        <v>10</v>
      </c>
      <c r="AE265">
        <v>2</v>
      </c>
      <c r="AF265">
        <v>2</v>
      </c>
      <c r="AG265">
        <v>2</v>
      </c>
      <c r="AH265">
        <v>2</v>
      </c>
      <c r="AM265">
        <v>1</v>
      </c>
      <c r="AO265">
        <v>2</v>
      </c>
      <c r="AT265">
        <v>1</v>
      </c>
      <c r="AU265">
        <v>1</v>
      </c>
      <c r="AY265">
        <v>1</v>
      </c>
      <c r="BA265">
        <v>1</v>
      </c>
      <c r="BC265">
        <v>1</v>
      </c>
      <c r="BE265" t="s">
        <v>61</v>
      </c>
    </row>
    <row r="266" spans="1:57" hidden="1" x14ac:dyDescent="0.2">
      <c r="A266">
        <v>265</v>
      </c>
      <c r="B266" s="2">
        <v>44095.678148148145</v>
      </c>
      <c r="C266" t="s">
        <v>383</v>
      </c>
      <c r="D266">
        <v>48</v>
      </c>
      <c r="E266">
        <v>13</v>
      </c>
      <c r="F266">
        <v>2</v>
      </c>
      <c r="G266">
        <v>1</v>
      </c>
      <c r="H266">
        <v>1</v>
      </c>
      <c r="I266">
        <v>1</v>
      </c>
      <c r="J266">
        <v>1</v>
      </c>
      <c r="L266">
        <v>1</v>
      </c>
      <c r="M266">
        <v>0</v>
      </c>
      <c r="N266">
        <v>1</v>
      </c>
      <c r="O266">
        <v>6</v>
      </c>
      <c r="P266">
        <v>6</v>
      </c>
      <c r="Q266">
        <v>7</v>
      </c>
      <c r="R266">
        <v>6</v>
      </c>
      <c r="S266">
        <v>6</v>
      </c>
      <c r="T266">
        <v>7</v>
      </c>
      <c r="U266">
        <v>6</v>
      </c>
      <c r="V266">
        <v>7</v>
      </c>
      <c r="W266">
        <v>5</v>
      </c>
      <c r="X266">
        <v>5</v>
      </c>
      <c r="Y266">
        <v>1980</v>
      </c>
      <c r="Z266">
        <v>1</v>
      </c>
      <c r="AA266">
        <v>9</v>
      </c>
      <c r="AE266">
        <v>1</v>
      </c>
      <c r="AF266">
        <v>1</v>
      </c>
      <c r="AG266">
        <v>1</v>
      </c>
      <c r="AH266">
        <v>1</v>
      </c>
      <c r="AJ266">
        <v>1</v>
      </c>
      <c r="AK266">
        <v>1</v>
      </c>
      <c r="AL266">
        <v>1</v>
      </c>
      <c r="AM266">
        <v>1</v>
      </c>
      <c r="AO266">
        <v>3</v>
      </c>
      <c r="AR266">
        <v>1</v>
      </c>
      <c r="AS266">
        <v>1</v>
      </c>
      <c r="AT266">
        <v>1</v>
      </c>
      <c r="AZ266">
        <v>1</v>
      </c>
      <c r="BA266">
        <v>1</v>
      </c>
      <c r="BB266">
        <v>1</v>
      </c>
      <c r="BE266" t="s">
        <v>63</v>
      </c>
    </row>
    <row r="267" spans="1:57" hidden="1" x14ac:dyDescent="0.2">
      <c r="A267">
        <v>266</v>
      </c>
      <c r="B267" s="2">
        <v>44095.678425925929</v>
      </c>
      <c r="C267" t="s">
        <v>384</v>
      </c>
      <c r="D267">
        <v>26</v>
      </c>
      <c r="E267">
        <v>28</v>
      </c>
      <c r="F267">
        <v>2</v>
      </c>
      <c r="G267">
        <v>1</v>
      </c>
      <c r="H267">
        <v>2</v>
      </c>
      <c r="I267">
        <v>1</v>
      </c>
      <c r="J267">
        <v>1</v>
      </c>
      <c r="L267">
        <v>1</v>
      </c>
      <c r="M267">
        <v>3</v>
      </c>
      <c r="N267">
        <v>2</v>
      </c>
      <c r="O267">
        <v>5</v>
      </c>
      <c r="P267">
        <v>5</v>
      </c>
      <c r="Q267">
        <v>6</v>
      </c>
      <c r="R267">
        <v>6</v>
      </c>
      <c r="S267">
        <v>6</v>
      </c>
      <c r="T267">
        <v>5</v>
      </c>
      <c r="U267">
        <v>6</v>
      </c>
      <c r="V267">
        <v>1</v>
      </c>
      <c r="W267">
        <v>5</v>
      </c>
      <c r="X267">
        <v>2</v>
      </c>
      <c r="Y267">
        <v>2020</v>
      </c>
      <c r="Z267">
        <v>3</v>
      </c>
      <c r="AA267">
        <v>14</v>
      </c>
      <c r="AE267">
        <v>2</v>
      </c>
      <c r="AF267">
        <v>2</v>
      </c>
      <c r="AG267">
        <v>2</v>
      </c>
      <c r="AH267">
        <v>2</v>
      </c>
      <c r="AN267">
        <v>1</v>
      </c>
      <c r="AO267">
        <v>5</v>
      </c>
      <c r="AQ267">
        <v>1</v>
      </c>
      <c r="AT267">
        <v>1</v>
      </c>
      <c r="AV267">
        <v>1</v>
      </c>
      <c r="BA267">
        <v>1</v>
      </c>
      <c r="BC267">
        <v>1</v>
      </c>
      <c r="BE267" t="s">
        <v>66</v>
      </c>
    </row>
    <row r="268" spans="1:57" hidden="1" x14ac:dyDescent="0.2">
      <c r="A268">
        <v>267</v>
      </c>
      <c r="B268" s="2">
        <v>44095.67869212963</v>
      </c>
      <c r="C268" t="s">
        <v>385</v>
      </c>
      <c r="D268">
        <v>40</v>
      </c>
      <c r="E268">
        <v>37</v>
      </c>
      <c r="F268">
        <v>2</v>
      </c>
      <c r="G268">
        <v>1</v>
      </c>
      <c r="H268">
        <v>2</v>
      </c>
      <c r="I268">
        <v>1</v>
      </c>
      <c r="J268">
        <v>2</v>
      </c>
      <c r="L268">
        <v>1</v>
      </c>
      <c r="M268">
        <v>0</v>
      </c>
      <c r="N268">
        <v>1</v>
      </c>
      <c r="O268">
        <v>7</v>
      </c>
      <c r="P268">
        <v>6</v>
      </c>
      <c r="Q268">
        <v>7</v>
      </c>
      <c r="R268">
        <v>6</v>
      </c>
      <c r="S268">
        <v>7</v>
      </c>
      <c r="T268">
        <v>6</v>
      </c>
      <c r="U268">
        <v>7</v>
      </c>
      <c r="V268">
        <v>6</v>
      </c>
      <c r="W268">
        <v>7</v>
      </c>
      <c r="X268">
        <v>6</v>
      </c>
      <c r="Y268">
        <v>1984</v>
      </c>
      <c r="Z268">
        <v>1</v>
      </c>
      <c r="AA268">
        <v>9</v>
      </c>
      <c r="AE268">
        <v>1</v>
      </c>
      <c r="AF268">
        <v>1</v>
      </c>
      <c r="AG268">
        <v>1</v>
      </c>
      <c r="AH268">
        <v>1</v>
      </c>
      <c r="AI268">
        <v>1</v>
      </c>
      <c r="AJ268">
        <v>1</v>
      </c>
      <c r="AK268">
        <v>1</v>
      </c>
      <c r="AO268">
        <v>2</v>
      </c>
      <c r="AP268">
        <v>1</v>
      </c>
      <c r="AQ268">
        <v>1</v>
      </c>
      <c r="AR268">
        <v>1</v>
      </c>
      <c r="AZ268">
        <v>1</v>
      </c>
      <c r="BA268">
        <v>1</v>
      </c>
      <c r="BB268">
        <v>1</v>
      </c>
      <c r="BE268" t="s">
        <v>66</v>
      </c>
    </row>
    <row r="269" spans="1:57" hidden="1" x14ac:dyDescent="0.2">
      <c r="A269">
        <v>268</v>
      </c>
      <c r="B269" s="2">
        <v>44095.679444444446</v>
      </c>
      <c r="C269" t="s">
        <v>386</v>
      </c>
      <c r="D269">
        <v>50</v>
      </c>
      <c r="E269">
        <v>32</v>
      </c>
      <c r="F269">
        <v>1</v>
      </c>
      <c r="G269">
        <v>1</v>
      </c>
      <c r="H269">
        <v>2</v>
      </c>
      <c r="I269">
        <v>6</v>
      </c>
      <c r="J269">
        <v>3</v>
      </c>
      <c r="L269">
        <v>1</v>
      </c>
      <c r="M269">
        <v>22</v>
      </c>
      <c r="N269">
        <v>2</v>
      </c>
      <c r="O269">
        <v>7</v>
      </c>
      <c r="P269">
        <v>1</v>
      </c>
      <c r="Q269">
        <v>7</v>
      </c>
      <c r="R269">
        <v>1</v>
      </c>
      <c r="S269">
        <v>7</v>
      </c>
      <c r="T269">
        <v>4</v>
      </c>
      <c r="U269">
        <v>7</v>
      </c>
      <c r="V269">
        <v>1</v>
      </c>
      <c r="W269">
        <v>7</v>
      </c>
      <c r="X269">
        <v>4</v>
      </c>
      <c r="Y269">
        <v>2000</v>
      </c>
      <c r="Z269">
        <v>1</v>
      </c>
      <c r="AA269">
        <v>3</v>
      </c>
      <c r="AE269">
        <v>2</v>
      </c>
      <c r="AF269">
        <v>2</v>
      </c>
      <c r="AG269">
        <v>1</v>
      </c>
      <c r="AH269">
        <v>2</v>
      </c>
      <c r="AK269">
        <v>1</v>
      </c>
      <c r="AO269">
        <v>2</v>
      </c>
      <c r="AR269">
        <v>1</v>
      </c>
      <c r="BD269">
        <v>1</v>
      </c>
      <c r="BE269" t="s">
        <v>58</v>
      </c>
    </row>
    <row r="270" spans="1:57" hidden="1" x14ac:dyDescent="0.2">
      <c r="A270">
        <v>269</v>
      </c>
      <c r="B270" s="2">
        <v>44095.6797337963</v>
      </c>
      <c r="C270" t="s">
        <v>387</v>
      </c>
      <c r="D270">
        <v>51</v>
      </c>
      <c r="E270">
        <v>30</v>
      </c>
      <c r="F270">
        <v>2</v>
      </c>
      <c r="G270">
        <v>1</v>
      </c>
      <c r="H270">
        <v>4</v>
      </c>
      <c r="I270">
        <v>0</v>
      </c>
      <c r="J270">
        <v>1</v>
      </c>
      <c r="L270">
        <v>2</v>
      </c>
      <c r="M270">
        <v>21</v>
      </c>
      <c r="N270">
        <v>1</v>
      </c>
      <c r="O270">
        <v>6</v>
      </c>
      <c r="P270">
        <v>1</v>
      </c>
      <c r="Q270">
        <v>7</v>
      </c>
      <c r="R270">
        <v>5</v>
      </c>
      <c r="S270">
        <v>5</v>
      </c>
      <c r="T270">
        <v>2</v>
      </c>
      <c r="U270">
        <v>5</v>
      </c>
      <c r="V270">
        <v>1</v>
      </c>
      <c r="W270">
        <v>6</v>
      </c>
      <c r="X270">
        <v>2</v>
      </c>
      <c r="Y270">
        <v>2014</v>
      </c>
      <c r="Z270">
        <v>2</v>
      </c>
      <c r="AA270">
        <v>10</v>
      </c>
      <c r="AE270">
        <v>3</v>
      </c>
      <c r="AF270">
        <v>3</v>
      </c>
      <c r="AG270">
        <v>2</v>
      </c>
      <c r="AH270">
        <v>3</v>
      </c>
      <c r="AN270">
        <v>1</v>
      </c>
      <c r="AO270">
        <v>3</v>
      </c>
      <c r="AP270">
        <v>1</v>
      </c>
      <c r="AV270">
        <v>1</v>
      </c>
      <c r="AX270">
        <v>1</v>
      </c>
      <c r="BD270">
        <v>1</v>
      </c>
      <c r="BE270" t="s">
        <v>58</v>
      </c>
    </row>
    <row r="271" spans="1:57" hidden="1" x14ac:dyDescent="0.2">
      <c r="A271">
        <v>270</v>
      </c>
      <c r="B271" s="2">
        <v>44095.679849537039</v>
      </c>
      <c r="C271" t="s">
        <v>388</v>
      </c>
      <c r="D271">
        <v>46</v>
      </c>
      <c r="E271">
        <v>14</v>
      </c>
      <c r="F271">
        <v>1</v>
      </c>
      <c r="G271">
        <v>1</v>
      </c>
      <c r="H271">
        <v>3</v>
      </c>
      <c r="I271">
        <v>3</v>
      </c>
      <c r="J271">
        <v>1</v>
      </c>
      <c r="L271">
        <v>1</v>
      </c>
      <c r="M271">
        <v>16</v>
      </c>
      <c r="N271">
        <v>2</v>
      </c>
      <c r="O271">
        <v>1</v>
      </c>
      <c r="P271">
        <v>3</v>
      </c>
      <c r="Q271">
        <v>6</v>
      </c>
      <c r="R271">
        <v>6</v>
      </c>
      <c r="S271">
        <v>3</v>
      </c>
      <c r="T271">
        <v>7</v>
      </c>
      <c r="U271">
        <v>7</v>
      </c>
      <c r="V271">
        <v>1</v>
      </c>
      <c r="W271">
        <v>3</v>
      </c>
      <c r="X271">
        <v>1</v>
      </c>
      <c r="Y271">
        <v>2019</v>
      </c>
      <c r="Z271">
        <v>3</v>
      </c>
      <c r="AA271">
        <v>7</v>
      </c>
      <c r="AE271">
        <v>2</v>
      </c>
      <c r="AF271">
        <v>2</v>
      </c>
      <c r="AG271">
        <v>2</v>
      </c>
      <c r="AH271">
        <v>2</v>
      </c>
      <c r="AM271">
        <v>1</v>
      </c>
      <c r="AO271">
        <v>2</v>
      </c>
      <c r="AP271">
        <v>1</v>
      </c>
      <c r="AT271">
        <v>1</v>
      </c>
      <c r="AW271">
        <v>1</v>
      </c>
      <c r="BD271">
        <v>1</v>
      </c>
      <c r="BE271" t="s">
        <v>63</v>
      </c>
    </row>
    <row r="272" spans="1:57" hidden="1" x14ac:dyDescent="0.2">
      <c r="A272">
        <v>271</v>
      </c>
      <c r="B272" s="2">
        <v>44095.6799537037</v>
      </c>
      <c r="C272" t="s">
        <v>389</v>
      </c>
      <c r="D272">
        <v>31</v>
      </c>
      <c r="E272">
        <v>6</v>
      </c>
      <c r="F272">
        <v>1</v>
      </c>
      <c r="G272">
        <v>1</v>
      </c>
      <c r="H272">
        <v>2</v>
      </c>
      <c r="I272">
        <v>1</v>
      </c>
      <c r="J272">
        <v>1</v>
      </c>
      <c r="L272">
        <v>1</v>
      </c>
      <c r="M272">
        <v>1</v>
      </c>
      <c r="N272">
        <v>2</v>
      </c>
      <c r="O272">
        <v>3</v>
      </c>
      <c r="P272">
        <v>5</v>
      </c>
      <c r="Q272">
        <v>6</v>
      </c>
      <c r="R272">
        <v>6</v>
      </c>
      <c r="S272">
        <v>7</v>
      </c>
      <c r="T272">
        <v>7</v>
      </c>
      <c r="U272">
        <v>7</v>
      </c>
      <c r="V272">
        <v>3</v>
      </c>
      <c r="W272">
        <v>6</v>
      </c>
      <c r="X272">
        <v>1</v>
      </c>
      <c r="Y272">
        <v>2019</v>
      </c>
      <c r="Z272">
        <v>1</v>
      </c>
      <c r="AA272">
        <v>13</v>
      </c>
      <c r="AD272" t="s">
        <v>73</v>
      </c>
      <c r="AE272">
        <v>2</v>
      </c>
      <c r="AF272">
        <v>1</v>
      </c>
      <c r="AG272">
        <v>2</v>
      </c>
      <c r="AH272">
        <v>2</v>
      </c>
      <c r="AI272">
        <v>1</v>
      </c>
      <c r="AJ272">
        <v>1</v>
      </c>
      <c r="AK272">
        <v>1</v>
      </c>
      <c r="AM272">
        <v>1</v>
      </c>
      <c r="AO272">
        <v>3</v>
      </c>
      <c r="AP272">
        <v>1</v>
      </c>
      <c r="AT272">
        <v>1</v>
      </c>
      <c r="AU272">
        <v>1</v>
      </c>
      <c r="AZ272">
        <v>1</v>
      </c>
      <c r="BA272">
        <v>1</v>
      </c>
      <c r="BB272">
        <v>1</v>
      </c>
      <c r="BE272" t="s">
        <v>66</v>
      </c>
    </row>
    <row r="273" spans="1:57" hidden="1" x14ac:dyDescent="0.2">
      <c r="A273">
        <v>272</v>
      </c>
      <c r="B273" s="2">
        <v>44095.680104166669</v>
      </c>
      <c r="C273" t="s">
        <v>390</v>
      </c>
      <c r="D273">
        <v>54</v>
      </c>
      <c r="E273">
        <v>20</v>
      </c>
      <c r="F273">
        <v>1</v>
      </c>
      <c r="G273">
        <v>1</v>
      </c>
      <c r="H273">
        <v>2</v>
      </c>
      <c r="I273">
        <v>2</v>
      </c>
      <c r="J273">
        <v>1</v>
      </c>
      <c r="L273">
        <v>1</v>
      </c>
      <c r="M273">
        <v>0</v>
      </c>
      <c r="N273">
        <v>1</v>
      </c>
      <c r="O273">
        <v>5</v>
      </c>
      <c r="P273">
        <v>5</v>
      </c>
      <c r="Q273">
        <v>6</v>
      </c>
      <c r="R273">
        <v>7</v>
      </c>
      <c r="S273">
        <v>6</v>
      </c>
      <c r="T273">
        <v>7</v>
      </c>
      <c r="U273">
        <v>7</v>
      </c>
      <c r="V273">
        <v>6</v>
      </c>
      <c r="W273">
        <v>6</v>
      </c>
      <c r="X273">
        <v>7</v>
      </c>
      <c r="Y273">
        <v>2010</v>
      </c>
      <c r="Z273">
        <v>1</v>
      </c>
      <c r="AA273">
        <v>1</v>
      </c>
      <c r="AE273">
        <v>1</v>
      </c>
      <c r="AF273">
        <v>1</v>
      </c>
      <c r="AG273">
        <v>1</v>
      </c>
      <c r="AH273">
        <v>1</v>
      </c>
      <c r="AI273">
        <v>1</v>
      </c>
      <c r="AO273">
        <v>1</v>
      </c>
      <c r="AQ273">
        <v>1</v>
      </c>
      <c r="AR273">
        <v>1</v>
      </c>
      <c r="AS273">
        <v>1</v>
      </c>
      <c r="AZ273">
        <v>1</v>
      </c>
      <c r="BA273">
        <v>1</v>
      </c>
      <c r="BE273" t="s">
        <v>61</v>
      </c>
    </row>
    <row r="274" spans="1:57" hidden="1" x14ac:dyDescent="0.2">
      <c r="A274">
        <v>273</v>
      </c>
      <c r="B274" s="2">
        <v>44095.681273148148</v>
      </c>
      <c r="C274" t="s">
        <v>391</v>
      </c>
      <c r="D274">
        <v>45</v>
      </c>
      <c r="E274">
        <v>32</v>
      </c>
      <c r="F274">
        <v>1</v>
      </c>
      <c r="G274">
        <v>1</v>
      </c>
      <c r="H274">
        <v>2</v>
      </c>
      <c r="I274">
        <v>2</v>
      </c>
      <c r="J274">
        <v>1</v>
      </c>
      <c r="L274">
        <v>1</v>
      </c>
      <c r="M274">
        <v>10</v>
      </c>
      <c r="N274">
        <v>1</v>
      </c>
      <c r="O274">
        <v>6</v>
      </c>
      <c r="P274">
        <v>7</v>
      </c>
      <c r="Q274">
        <v>7</v>
      </c>
      <c r="R274">
        <v>2</v>
      </c>
      <c r="S274">
        <v>7</v>
      </c>
      <c r="T274">
        <v>2</v>
      </c>
      <c r="U274">
        <v>7</v>
      </c>
      <c r="V274">
        <v>5</v>
      </c>
      <c r="W274">
        <v>5</v>
      </c>
      <c r="X274">
        <v>6</v>
      </c>
      <c r="Y274">
        <v>2000</v>
      </c>
      <c r="Z274">
        <v>1</v>
      </c>
      <c r="AA274">
        <v>10</v>
      </c>
      <c r="AE274">
        <v>1</v>
      </c>
      <c r="AF274">
        <v>1</v>
      </c>
      <c r="AG274">
        <v>1</v>
      </c>
      <c r="AH274">
        <v>1</v>
      </c>
      <c r="AJ274">
        <v>1</v>
      </c>
      <c r="AO274">
        <v>2</v>
      </c>
      <c r="AR274">
        <v>1</v>
      </c>
      <c r="AT274">
        <v>1</v>
      </c>
      <c r="AX274">
        <v>1</v>
      </c>
      <c r="BC274">
        <v>1</v>
      </c>
      <c r="BE274" t="s">
        <v>58</v>
      </c>
    </row>
    <row r="275" spans="1:57" hidden="1" x14ac:dyDescent="0.2">
      <c r="A275">
        <v>274</v>
      </c>
      <c r="B275" s="2">
        <v>44095.681574074071</v>
      </c>
      <c r="C275" t="s">
        <v>392</v>
      </c>
      <c r="D275">
        <v>48</v>
      </c>
      <c r="E275">
        <v>43</v>
      </c>
      <c r="F275">
        <v>1</v>
      </c>
      <c r="G275">
        <v>1</v>
      </c>
      <c r="H275">
        <v>1</v>
      </c>
      <c r="I275">
        <v>1</v>
      </c>
      <c r="J275">
        <v>1</v>
      </c>
      <c r="L275">
        <v>1</v>
      </c>
      <c r="M275">
        <v>10</v>
      </c>
      <c r="N275">
        <v>1</v>
      </c>
      <c r="O275">
        <v>7</v>
      </c>
      <c r="P275">
        <v>6</v>
      </c>
      <c r="Q275">
        <v>6</v>
      </c>
      <c r="R275">
        <v>7</v>
      </c>
      <c r="S275">
        <v>5</v>
      </c>
      <c r="T275">
        <v>6</v>
      </c>
      <c r="U275">
        <v>5</v>
      </c>
      <c r="V275">
        <v>5</v>
      </c>
      <c r="W275">
        <v>5</v>
      </c>
      <c r="X275">
        <v>4</v>
      </c>
      <c r="Y275">
        <v>2010</v>
      </c>
      <c r="Z275">
        <v>1</v>
      </c>
      <c r="AA275">
        <v>1</v>
      </c>
      <c r="AE275">
        <v>1</v>
      </c>
      <c r="AF275">
        <v>1</v>
      </c>
      <c r="AG275">
        <v>1</v>
      </c>
      <c r="AH275">
        <v>1</v>
      </c>
      <c r="AI275">
        <v>1</v>
      </c>
      <c r="AJ275">
        <v>1</v>
      </c>
      <c r="AK275">
        <v>1</v>
      </c>
      <c r="AL275">
        <v>1</v>
      </c>
      <c r="AM275">
        <v>1</v>
      </c>
      <c r="AO275">
        <v>2</v>
      </c>
      <c r="AP275">
        <v>1</v>
      </c>
      <c r="AQ275">
        <v>1</v>
      </c>
      <c r="AR275">
        <v>1</v>
      </c>
      <c r="AZ275">
        <v>1</v>
      </c>
      <c r="BA275">
        <v>1</v>
      </c>
      <c r="BB275">
        <v>1</v>
      </c>
      <c r="BC275">
        <v>1</v>
      </c>
      <c r="BE275" t="s">
        <v>61</v>
      </c>
    </row>
    <row r="276" spans="1:57" hidden="1" x14ac:dyDescent="0.2">
      <c r="A276">
        <v>275</v>
      </c>
      <c r="B276" s="2">
        <v>44095.681620370371</v>
      </c>
      <c r="C276" t="s">
        <v>393</v>
      </c>
      <c r="D276">
        <v>30</v>
      </c>
      <c r="E276">
        <v>5</v>
      </c>
      <c r="F276">
        <v>1</v>
      </c>
      <c r="G276">
        <v>1</v>
      </c>
      <c r="H276">
        <v>1</v>
      </c>
      <c r="I276">
        <v>0</v>
      </c>
      <c r="J276">
        <v>1</v>
      </c>
      <c r="L276">
        <v>1</v>
      </c>
      <c r="M276">
        <v>2</v>
      </c>
      <c r="N276">
        <v>1</v>
      </c>
      <c r="O276">
        <v>7</v>
      </c>
      <c r="P276">
        <v>7</v>
      </c>
      <c r="Q276">
        <v>6</v>
      </c>
      <c r="R276">
        <v>5</v>
      </c>
      <c r="S276">
        <v>5</v>
      </c>
      <c r="T276">
        <v>6</v>
      </c>
      <c r="U276">
        <v>7</v>
      </c>
      <c r="V276">
        <v>6</v>
      </c>
      <c r="W276">
        <v>6</v>
      </c>
      <c r="X276">
        <v>5</v>
      </c>
      <c r="Y276">
        <v>1988</v>
      </c>
      <c r="Z276">
        <v>1</v>
      </c>
      <c r="AA276">
        <v>7</v>
      </c>
      <c r="AE276">
        <v>1</v>
      </c>
      <c r="AF276">
        <v>1</v>
      </c>
      <c r="AG276">
        <v>1</v>
      </c>
      <c r="AH276">
        <v>1</v>
      </c>
      <c r="AJ276">
        <v>1</v>
      </c>
      <c r="AO276">
        <v>4</v>
      </c>
      <c r="AQ276">
        <v>1</v>
      </c>
      <c r="AV276">
        <v>1</v>
      </c>
      <c r="BA276">
        <v>1</v>
      </c>
      <c r="BE276" t="s">
        <v>66</v>
      </c>
    </row>
    <row r="277" spans="1:57" hidden="1" x14ac:dyDescent="0.2">
      <c r="A277">
        <v>276</v>
      </c>
      <c r="B277" s="2">
        <v>44095.681620370371</v>
      </c>
      <c r="C277" t="s">
        <v>394</v>
      </c>
      <c r="D277">
        <v>36</v>
      </c>
      <c r="E277">
        <v>21</v>
      </c>
      <c r="F277">
        <v>1</v>
      </c>
      <c r="G277">
        <v>1</v>
      </c>
      <c r="H277">
        <v>2</v>
      </c>
      <c r="I277">
        <v>2</v>
      </c>
      <c r="J277">
        <v>1</v>
      </c>
      <c r="L277">
        <v>1</v>
      </c>
      <c r="M277">
        <v>36</v>
      </c>
      <c r="N277">
        <v>1</v>
      </c>
      <c r="O277">
        <v>4</v>
      </c>
      <c r="P277">
        <v>5</v>
      </c>
      <c r="Q277">
        <v>5</v>
      </c>
      <c r="R277">
        <v>5</v>
      </c>
      <c r="S277">
        <v>6</v>
      </c>
      <c r="T277">
        <v>6</v>
      </c>
      <c r="U277">
        <v>4</v>
      </c>
      <c r="V277">
        <v>5</v>
      </c>
      <c r="W277">
        <v>4</v>
      </c>
      <c r="X277">
        <v>5</v>
      </c>
      <c r="Y277">
        <v>2015</v>
      </c>
      <c r="Z277">
        <v>1</v>
      </c>
      <c r="AA277">
        <v>1</v>
      </c>
      <c r="AE277">
        <v>1</v>
      </c>
      <c r="AF277">
        <v>1</v>
      </c>
      <c r="AG277">
        <v>1</v>
      </c>
      <c r="AH277">
        <v>1</v>
      </c>
      <c r="AJ277">
        <v>1</v>
      </c>
      <c r="AO277">
        <v>2</v>
      </c>
      <c r="AQ277">
        <v>1</v>
      </c>
      <c r="BA277">
        <v>1</v>
      </c>
      <c r="BE277" t="s">
        <v>58</v>
      </c>
    </row>
    <row r="278" spans="1:57" hidden="1" x14ac:dyDescent="0.2">
      <c r="A278">
        <v>277</v>
      </c>
      <c r="B278" s="2">
        <v>44095.681666666664</v>
      </c>
      <c r="C278" t="s">
        <v>395</v>
      </c>
      <c r="D278">
        <v>31</v>
      </c>
      <c r="E278">
        <v>15</v>
      </c>
      <c r="F278">
        <v>1</v>
      </c>
      <c r="G278">
        <v>1</v>
      </c>
      <c r="H278">
        <v>1</v>
      </c>
      <c r="I278">
        <v>0</v>
      </c>
      <c r="J278">
        <v>1</v>
      </c>
      <c r="L278">
        <v>1</v>
      </c>
      <c r="M278">
        <v>1</v>
      </c>
      <c r="N278">
        <v>1</v>
      </c>
      <c r="O278">
        <v>7</v>
      </c>
      <c r="P278">
        <v>5</v>
      </c>
      <c r="Q278">
        <v>6</v>
      </c>
      <c r="R278">
        <v>5</v>
      </c>
      <c r="S278">
        <v>6</v>
      </c>
      <c r="T278">
        <v>6</v>
      </c>
      <c r="U278">
        <v>6</v>
      </c>
      <c r="V278">
        <v>5</v>
      </c>
      <c r="W278">
        <v>5</v>
      </c>
      <c r="X278">
        <v>6</v>
      </c>
      <c r="Y278">
        <v>1999</v>
      </c>
      <c r="Z278">
        <v>1</v>
      </c>
      <c r="AA278">
        <v>1</v>
      </c>
      <c r="AE278">
        <v>1</v>
      </c>
      <c r="AF278">
        <v>1</v>
      </c>
      <c r="AG278">
        <v>1</v>
      </c>
      <c r="AH278">
        <v>1</v>
      </c>
      <c r="AJ278">
        <v>1</v>
      </c>
      <c r="AO278">
        <v>2</v>
      </c>
      <c r="AP278">
        <v>1</v>
      </c>
      <c r="AR278">
        <v>1</v>
      </c>
      <c r="AS278">
        <v>1</v>
      </c>
      <c r="BA278">
        <v>1</v>
      </c>
      <c r="BB278">
        <v>1</v>
      </c>
      <c r="BE278" t="s">
        <v>63</v>
      </c>
    </row>
    <row r="279" spans="1:57" hidden="1" x14ac:dyDescent="0.2">
      <c r="A279">
        <v>278</v>
      </c>
      <c r="B279" s="2">
        <v>44095.682997685188</v>
      </c>
      <c r="C279" t="s">
        <v>396</v>
      </c>
      <c r="D279">
        <v>25</v>
      </c>
      <c r="E279">
        <v>32</v>
      </c>
      <c r="F279">
        <v>1</v>
      </c>
      <c r="G279">
        <v>1</v>
      </c>
      <c r="H279">
        <v>2</v>
      </c>
      <c r="I279">
        <v>2</v>
      </c>
      <c r="J279">
        <v>1</v>
      </c>
      <c r="L279">
        <v>1</v>
      </c>
      <c r="M279">
        <v>4</v>
      </c>
      <c r="N279">
        <v>1</v>
      </c>
      <c r="O279">
        <v>7</v>
      </c>
      <c r="P279">
        <v>1</v>
      </c>
      <c r="Q279">
        <v>7</v>
      </c>
      <c r="R279">
        <v>1</v>
      </c>
      <c r="S279">
        <v>7</v>
      </c>
      <c r="T279">
        <v>7</v>
      </c>
      <c r="U279">
        <v>7</v>
      </c>
      <c r="V279">
        <v>1</v>
      </c>
      <c r="W279">
        <v>7</v>
      </c>
      <c r="X279">
        <v>1</v>
      </c>
      <c r="Y279">
        <v>2016</v>
      </c>
      <c r="Z279">
        <v>1</v>
      </c>
      <c r="AA279">
        <v>1</v>
      </c>
      <c r="AE279">
        <v>1</v>
      </c>
      <c r="AF279">
        <v>1</v>
      </c>
      <c r="AG279">
        <v>1</v>
      </c>
      <c r="AH279">
        <v>2</v>
      </c>
      <c r="AI279">
        <v>1</v>
      </c>
      <c r="AO279">
        <v>1</v>
      </c>
      <c r="AQ279">
        <v>1</v>
      </c>
      <c r="AS279">
        <v>1</v>
      </c>
      <c r="AT279">
        <v>1</v>
      </c>
      <c r="AZ279">
        <v>1</v>
      </c>
      <c r="BA279">
        <v>1</v>
      </c>
      <c r="BB279">
        <v>1</v>
      </c>
      <c r="BE279" t="s">
        <v>58</v>
      </c>
    </row>
    <row r="280" spans="1:57" hidden="1" x14ac:dyDescent="0.2">
      <c r="A280">
        <v>279</v>
      </c>
      <c r="B280" s="2">
        <v>44095.683182870373</v>
      </c>
      <c r="C280" t="s">
        <v>397</v>
      </c>
      <c r="D280">
        <v>30</v>
      </c>
      <c r="E280">
        <v>5</v>
      </c>
      <c r="F280">
        <v>1</v>
      </c>
      <c r="G280">
        <v>1</v>
      </c>
      <c r="H280">
        <v>3</v>
      </c>
      <c r="I280">
        <v>1</v>
      </c>
      <c r="J280">
        <v>1</v>
      </c>
      <c r="L280">
        <v>1</v>
      </c>
      <c r="M280">
        <v>23</v>
      </c>
      <c r="N280">
        <v>1</v>
      </c>
      <c r="O280">
        <v>5</v>
      </c>
      <c r="P280">
        <v>6</v>
      </c>
      <c r="Q280">
        <v>6</v>
      </c>
      <c r="R280">
        <v>5</v>
      </c>
      <c r="S280">
        <v>4</v>
      </c>
      <c r="T280">
        <v>5</v>
      </c>
      <c r="U280">
        <v>4</v>
      </c>
      <c r="V280">
        <v>6</v>
      </c>
      <c r="W280">
        <v>6</v>
      </c>
      <c r="X280">
        <v>5</v>
      </c>
      <c r="Y280">
        <v>2017</v>
      </c>
      <c r="Z280">
        <v>2</v>
      </c>
      <c r="AA280">
        <v>2</v>
      </c>
      <c r="AE280">
        <v>1</v>
      </c>
      <c r="AF280">
        <v>2</v>
      </c>
      <c r="AG280">
        <v>1</v>
      </c>
      <c r="AH280">
        <v>2</v>
      </c>
      <c r="AJ280">
        <v>1</v>
      </c>
      <c r="AO280">
        <v>2</v>
      </c>
      <c r="AR280">
        <v>1</v>
      </c>
      <c r="BC280">
        <v>1</v>
      </c>
      <c r="BE280" t="s">
        <v>66</v>
      </c>
    </row>
    <row r="281" spans="1:57" hidden="1" x14ac:dyDescent="0.2">
      <c r="A281">
        <v>280</v>
      </c>
      <c r="B281" s="2">
        <v>44095.684293981481</v>
      </c>
      <c r="C281" t="s">
        <v>398</v>
      </c>
      <c r="D281">
        <v>40</v>
      </c>
      <c r="E281">
        <v>32</v>
      </c>
      <c r="F281">
        <v>1</v>
      </c>
      <c r="G281">
        <v>1</v>
      </c>
      <c r="H281">
        <v>2</v>
      </c>
      <c r="I281">
        <v>1</v>
      </c>
      <c r="J281">
        <v>1</v>
      </c>
      <c r="L281">
        <v>1</v>
      </c>
      <c r="M281">
        <v>11</v>
      </c>
      <c r="N281">
        <v>1</v>
      </c>
      <c r="O281">
        <v>7</v>
      </c>
      <c r="P281">
        <v>1</v>
      </c>
      <c r="Q281">
        <v>7</v>
      </c>
      <c r="R281">
        <v>6</v>
      </c>
      <c r="S281">
        <v>7</v>
      </c>
      <c r="T281">
        <v>2</v>
      </c>
      <c r="U281">
        <v>7</v>
      </c>
      <c r="V281">
        <v>1</v>
      </c>
      <c r="W281">
        <v>7</v>
      </c>
      <c r="X281">
        <v>1</v>
      </c>
      <c r="Y281">
        <v>2010</v>
      </c>
      <c r="Z281">
        <v>2</v>
      </c>
      <c r="AA281">
        <v>1</v>
      </c>
      <c r="AE281">
        <v>1</v>
      </c>
      <c r="AF281">
        <v>1</v>
      </c>
      <c r="AG281">
        <v>2</v>
      </c>
      <c r="AH281">
        <v>2</v>
      </c>
      <c r="AI281">
        <v>1</v>
      </c>
      <c r="AO281">
        <v>5</v>
      </c>
      <c r="AT281">
        <v>1</v>
      </c>
      <c r="AV281">
        <v>1</v>
      </c>
      <c r="AX281">
        <v>1</v>
      </c>
      <c r="BB281">
        <v>1</v>
      </c>
      <c r="BC281">
        <v>1</v>
      </c>
      <c r="BE281" t="s">
        <v>58</v>
      </c>
    </row>
    <row r="282" spans="1:57" hidden="1" x14ac:dyDescent="0.2">
      <c r="A282">
        <v>281</v>
      </c>
      <c r="B282" s="2">
        <v>44095.686180555553</v>
      </c>
      <c r="C282" t="s">
        <v>399</v>
      </c>
      <c r="D282">
        <v>47</v>
      </c>
      <c r="E282">
        <v>47</v>
      </c>
      <c r="F282">
        <v>1</v>
      </c>
      <c r="G282">
        <v>1</v>
      </c>
      <c r="H282">
        <v>3</v>
      </c>
      <c r="I282">
        <v>0</v>
      </c>
      <c r="J282">
        <v>1</v>
      </c>
      <c r="L282">
        <v>1</v>
      </c>
      <c r="M282">
        <v>5</v>
      </c>
      <c r="N282">
        <v>2</v>
      </c>
      <c r="O282">
        <v>5</v>
      </c>
      <c r="P282">
        <v>1</v>
      </c>
      <c r="Q282">
        <v>7</v>
      </c>
      <c r="R282">
        <v>5</v>
      </c>
      <c r="S282">
        <v>6</v>
      </c>
      <c r="T282">
        <v>6</v>
      </c>
      <c r="U282">
        <v>7</v>
      </c>
      <c r="V282">
        <v>3</v>
      </c>
      <c r="W282">
        <v>4</v>
      </c>
      <c r="X282">
        <v>1</v>
      </c>
      <c r="Y282">
        <v>2015</v>
      </c>
      <c r="Z282">
        <v>1</v>
      </c>
      <c r="AA282">
        <v>5</v>
      </c>
      <c r="AE282">
        <v>2</v>
      </c>
      <c r="AF282">
        <v>3</v>
      </c>
      <c r="AG282">
        <v>2</v>
      </c>
      <c r="AH282">
        <v>2</v>
      </c>
      <c r="AI282">
        <v>1</v>
      </c>
      <c r="AK282">
        <v>1</v>
      </c>
      <c r="AM282">
        <v>1</v>
      </c>
      <c r="AO282">
        <v>2</v>
      </c>
      <c r="AT282">
        <v>1</v>
      </c>
      <c r="AV282">
        <v>1</v>
      </c>
      <c r="AX282">
        <v>1</v>
      </c>
      <c r="BA282">
        <v>1</v>
      </c>
      <c r="BE282" t="s">
        <v>66</v>
      </c>
    </row>
    <row r="283" spans="1:57" hidden="1" x14ac:dyDescent="0.2">
      <c r="A283">
        <v>282</v>
      </c>
      <c r="B283" s="2">
        <v>44095.68644675926</v>
      </c>
      <c r="C283" t="s">
        <v>400</v>
      </c>
      <c r="D283">
        <v>35</v>
      </c>
      <c r="E283">
        <v>18</v>
      </c>
      <c r="F283">
        <v>1</v>
      </c>
      <c r="G283">
        <v>1</v>
      </c>
      <c r="H283">
        <v>2</v>
      </c>
      <c r="I283">
        <v>1</v>
      </c>
      <c r="J283">
        <v>1</v>
      </c>
      <c r="L283">
        <v>1</v>
      </c>
      <c r="M283">
        <v>0</v>
      </c>
      <c r="N283">
        <v>1</v>
      </c>
      <c r="O283">
        <v>6</v>
      </c>
      <c r="P283">
        <v>6</v>
      </c>
      <c r="Q283">
        <v>6</v>
      </c>
      <c r="R283">
        <v>5</v>
      </c>
      <c r="S283">
        <v>7</v>
      </c>
      <c r="T283">
        <v>5</v>
      </c>
      <c r="U283">
        <v>6</v>
      </c>
      <c r="V283">
        <v>6</v>
      </c>
      <c r="W283">
        <v>7</v>
      </c>
      <c r="X283">
        <v>6</v>
      </c>
      <c r="Y283">
        <v>2019</v>
      </c>
      <c r="Z283">
        <v>1</v>
      </c>
      <c r="AA283">
        <v>1</v>
      </c>
      <c r="AE283">
        <v>1</v>
      </c>
      <c r="AF283">
        <v>1</v>
      </c>
      <c r="AG283">
        <v>1</v>
      </c>
      <c r="AH283">
        <v>1</v>
      </c>
      <c r="AI283">
        <v>1</v>
      </c>
      <c r="AJ283">
        <v>1</v>
      </c>
      <c r="AL283">
        <v>1</v>
      </c>
      <c r="AO283">
        <v>1</v>
      </c>
      <c r="AR283">
        <v>1</v>
      </c>
      <c r="AS283">
        <v>1</v>
      </c>
      <c r="AU283">
        <v>1</v>
      </c>
      <c r="BA283">
        <v>1</v>
      </c>
      <c r="BB283">
        <v>1</v>
      </c>
      <c r="BC283">
        <v>1</v>
      </c>
      <c r="BE283" t="s">
        <v>61</v>
      </c>
    </row>
    <row r="284" spans="1:57" hidden="1" x14ac:dyDescent="0.2">
      <c r="A284">
        <v>283</v>
      </c>
      <c r="B284" s="2">
        <v>44095.687268518515</v>
      </c>
      <c r="C284" t="s">
        <v>401</v>
      </c>
      <c r="D284">
        <v>55</v>
      </c>
      <c r="E284">
        <v>9</v>
      </c>
      <c r="F284">
        <v>1</v>
      </c>
      <c r="G284">
        <v>1</v>
      </c>
      <c r="H284">
        <v>3</v>
      </c>
      <c r="I284">
        <v>0</v>
      </c>
      <c r="J284">
        <v>1</v>
      </c>
      <c r="L284">
        <v>1</v>
      </c>
      <c r="M284">
        <v>28</v>
      </c>
      <c r="N284">
        <v>2</v>
      </c>
      <c r="O284">
        <v>1</v>
      </c>
      <c r="P284">
        <v>2</v>
      </c>
      <c r="Q284">
        <v>6</v>
      </c>
      <c r="R284">
        <v>1</v>
      </c>
      <c r="S284">
        <v>6</v>
      </c>
      <c r="T284">
        <v>6</v>
      </c>
      <c r="U284">
        <v>2</v>
      </c>
      <c r="V284">
        <v>1</v>
      </c>
      <c r="W284">
        <v>4</v>
      </c>
      <c r="X284">
        <v>2</v>
      </c>
      <c r="Y284">
        <v>2004</v>
      </c>
      <c r="Z284">
        <v>4</v>
      </c>
      <c r="AA284">
        <v>11</v>
      </c>
      <c r="AB284" t="s">
        <v>402</v>
      </c>
      <c r="AE284">
        <v>3</v>
      </c>
      <c r="AF284">
        <v>3</v>
      </c>
      <c r="AG284">
        <v>2</v>
      </c>
      <c r="AH284">
        <v>3</v>
      </c>
      <c r="AJ284">
        <v>1</v>
      </c>
      <c r="AM284">
        <v>1</v>
      </c>
      <c r="AO284">
        <v>5</v>
      </c>
      <c r="AP284">
        <v>1</v>
      </c>
      <c r="AX284">
        <v>1</v>
      </c>
      <c r="AY284">
        <v>1</v>
      </c>
      <c r="BA284">
        <v>1</v>
      </c>
      <c r="BC284">
        <v>1</v>
      </c>
      <c r="BE284" t="s">
        <v>61</v>
      </c>
    </row>
    <row r="285" spans="1:57" hidden="1" x14ac:dyDescent="0.2">
      <c r="A285">
        <v>284</v>
      </c>
      <c r="B285" s="2">
        <v>44095.687523148146</v>
      </c>
      <c r="C285" t="s">
        <v>403</v>
      </c>
      <c r="D285">
        <v>44</v>
      </c>
      <c r="E285">
        <v>47</v>
      </c>
      <c r="F285">
        <v>1</v>
      </c>
      <c r="G285">
        <v>1</v>
      </c>
      <c r="H285">
        <v>3</v>
      </c>
      <c r="I285">
        <v>1</v>
      </c>
      <c r="J285">
        <v>1</v>
      </c>
      <c r="L285">
        <v>1</v>
      </c>
      <c r="M285">
        <v>15</v>
      </c>
      <c r="N285">
        <v>2</v>
      </c>
      <c r="O285">
        <v>1</v>
      </c>
      <c r="P285">
        <v>2</v>
      </c>
      <c r="Q285">
        <v>6</v>
      </c>
      <c r="R285">
        <v>6</v>
      </c>
      <c r="S285">
        <v>7</v>
      </c>
      <c r="T285">
        <v>7</v>
      </c>
      <c r="U285">
        <v>7</v>
      </c>
      <c r="V285">
        <v>5</v>
      </c>
      <c r="W285">
        <v>5</v>
      </c>
      <c r="X285">
        <v>6</v>
      </c>
      <c r="Y285">
        <v>2005</v>
      </c>
      <c r="Z285">
        <v>1</v>
      </c>
      <c r="AA285">
        <v>11</v>
      </c>
      <c r="AB285" t="s">
        <v>404</v>
      </c>
      <c r="AE285">
        <v>2</v>
      </c>
      <c r="AF285">
        <v>2</v>
      </c>
      <c r="AG285">
        <v>2</v>
      </c>
      <c r="AH285">
        <v>2</v>
      </c>
      <c r="AI285">
        <v>1</v>
      </c>
      <c r="AO285">
        <v>2</v>
      </c>
      <c r="AP285">
        <v>1</v>
      </c>
      <c r="AT285">
        <v>1</v>
      </c>
      <c r="AU285">
        <v>1</v>
      </c>
      <c r="BA285">
        <v>1</v>
      </c>
      <c r="BC285">
        <v>1</v>
      </c>
      <c r="BE285" t="s">
        <v>66</v>
      </c>
    </row>
    <row r="286" spans="1:57" hidden="1" x14ac:dyDescent="0.2">
      <c r="A286">
        <v>285</v>
      </c>
      <c r="B286" s="2">
        <v>44095.688043981485</v>
      </c>
      <c r="C286" t="s">
        <v>405</v>
      </c>
      <c r="D286">
        <v>46</v>
      </c>
      <c r="E286">
        <v>5</v>
      </c>
      <c r="F286">
        <v>1</v>
      </c>
      <c r="G286">
        <v>1</v>
      </c>
      <c r="H286">
        <v>2</v>
      </c>
      <c r="I286">
        <v>2</v>
      </c>
      <c r="J286">
        <v>1</v>
      </c>
      <c r="L286">
        <v>1</v>
      </c>
      <c r="M286">
        <v>4</v>
      </c>
      <c r="N286">
        <v>2</v>
      </c>
      <c r="O286">
        <v>4</v>
      </c>
      <c r="P286">
        <v>1</v>
      </c>
      <c r="Q286">
        <v>5</v>
      </c>
      <c r="R286">
        <v>2</v>
      </c>
      <c r="S286">
        <v>5</v>
      </c>
      <c r="T286">
        <v>3</v>
      </c>
      <c r="U286">
        <v>5</v>
      </c>
      <c r="V286">
        <v>3</v>
      </c>
      <c r="W286">
        <v>6</v>
      </c>
      <c r="X286">
        <v>4</v>
      </c>
      <c r="Y286">
        <v>2017</v>
      </c>
      <c r="Z286">
        <v>2</v>
      </c>
      <c r="AA286">
        <v>3</v>
      </c>
      <c r="AE286">
        <v>1</v>
      </c>
      <c r="AF286">
        <v>1</v>
      </c>
      <c r="AG286">
        <v>2</v>
      </c>
      <c r="AH286">
        <v>2</v>
      </c>
      <c r="AI286">
        <v>1</v>
      </c>
      <c r="AJ286">
        <v>1</v>
      </c>
      <c r="AO286">
        <v>2</v>
      </c>
      <c r="AP286">
        <v>1</v>
      </c>
      <c r="AT286">
        <v>1</v>
      </c>
      <c r="AV286">
        <v>1</v>
      </c>
      <c r="AZ286">
        <v>1</v>
      </c>
      <c r="BE286" t="s">
        <v>66</v>
      </c>
    </row>
    <row r="287" spans="1:57" hidden="1" x14ac:dyDescent="0.2">
      <c r="A287">
        <v>286</v>
      </c>
      <c r="B287" s="2">
        <v>44095.688298611109</v>
      </c>
      <c r="C287" t="s">
        <v>406</v>
      </c>
      <c r="D287">
        <v>39</v>
      </c>
      <c r="E287">
        <v>43</v>
      </c>
      <c r="F287">
        <v>2</v>
      </c>
      <c r="G287">
        <v>1</v>
      </c>
      <c r="H287">
        <v>2</v>
      </c>
      <c r="I287">
        <v>3</v>
      </c>
      <c r="J287">
        <v>3</v>
      </c>
      <c r="L287">
        <v>1</v>
      </c>
      <c r="M287">
        <v>0</v>
      </c>
      <c r="N287">
        <v>1</v>
      </c>
      <c r="O287">
        <v>7</v>
      </c>
      <c r="P287">
        <v>7</v>
      </c>
      <c r="Q287">
        <v>6</v>
      </c>
      <c r="R287">
        <v>5</v>
      </c>
      <c r="S287">
        <v>6</v>
      </c>
      <c r="T287">
        <v>7</v>
      </c>
      <c r="U287">
        <v>6</v>
      </c>
      <c r="V287">
        <v>6</v>
      </c>
      <c r="W287">
        <v>6</v>
      </c>
      <c r="X287">
        <v>6</v>
      </c>
      <c r="Y287">
        <v>1999</v>
      </c>
      <c r="Z287">
        <v>1</v>
      </c>
      <c r="AA287">
        <v>1</v>
      </c>
      <c r="AE287">
        <v>1</v>
      </c>
      <c r="AF287">
        <v>1</v>
      </c>
      <c r="AG287">
        <v>1</v>
      </c>
      <c r="AH287">
        <v>1</v>
      </c>
      <c r="AJ287">
        <v>1</v>
      </c>
      <c r="AO287">
        <v>1</v>
      </c>
      <c r="AQ287">
        <v>1</v>
      </c>
      <c r="AR287">
        <v>1</v>
      </c>
      <c r="AS287">
        <v>1</v>
      </c>
      <c r="AZ287">
        <v>1</v>
      </c>
      <c r="BA287">
        <v>1</v>
      </c>
      <c r="BE287" t="s">
        <v>61</v>
      </c>
    </row>
    <row r="288" spans="1:57" hidden="1" x14ac:dyDescent="0.2">
      <c r="A288">
        <v>287</v>
      </c>
      <c r="B288" s="2">
        <v>44095.68849537037</v>
      </c>
      <c r="C288" t="s">
        <v>407</v>
      </c>
      <c r="D288">
        <v>64</v>
      </c>
      <c r="E288">
        <v>5</v>
      </c>
      <c r="F288">
        <v>1</v>
      </c>
      <c r="G288">
        <v>1</v>
      </c>
      <c r="H288">
        <v>2</v>
      </c>
      <c r="I288">
        <v>0</v>
      </c>
      <c r="J288">
        <v>4</v>
      </c>
      <c r="L288">
        <v>2</v>
      </c>
      <c r="M288">
        <v>13</v>
      </c>
      <c r="N288">
        <v>2</v>
      </c>
      <c r="O288">
        <v>2</v>
      </c>
      <c r="P288">
        <v>2</v>
      </c>
      <c r="Q288">
        <v>5</v>
      </c>
      <c r="R288">
        <v>5</v>
      </c>
      <c r="S288">
        <v>5</v>
      </c>
      <c r="T288">
        <v>7</v>
      </c>
      <c r="U288">
        <v>5</v>
      </c>
      <c r="V288">
        <v>5</v>
      </c>
      <c r="W288">
        <v>6</v>
      </c>
      <c r="X288">
        <v>3</v>
      </c>
      <c r="Y288">
        <v>2007</v>
      </c>
      <c r="Z288">
        <v>2</v>
      </c>
      <c r="AA288">
        <v>13</v>
      </c>
      <c r="AD288" t="s">
        <v>195</v>
      </c>
      <c r="AE288">
        <v>2</v>
      </c>
      <c r="AF288">
        <v>3</v>
      </c>
      <c r="AG288">
        <v>2</v>
      </c>
      <c r="AH288">
        <v>2</v>
      </c>
      <c r="AI288">
        <v>1</v>
      </c>
      <c r="AM288">
        <v>1</v>
      </c>
      <c r="AO288">
        <v>2</v>
      </c>
      <c r="AT288">
        <v>1</v>
      </c>
      <c r="AV288">
        <v>1</v>
      </c>
      <c r="AY288">
        <v>1</v>
      </c>
      <c r="BA288">
        <v>1</v>
      </c>
      <c r="BE288" t="s">
        <v>66</v>
      </c>
    </row>
    <row r="289" spans="1:57" hidden="1" x14ac:dyDescent="0.2">
      <c r="A289">
        <v>288</v>
      </c>
      <c r="B289" s="2">
        <v>44095.689016203702</v>
      </c>
      <c r="C289" t="s">
        <v>408</v>
      </c>
      <c r="D289">
        <v>38</v>
      </c>
      <c r="E289">
        <v>1</v>
      </c>
      <c r="F289">
        <v>2</v>
      </c>
      <c r="G289">
        <v>1</v>
      </c>
      <c r="H289">
        <v>2</v>
      </c>
      <c r="I289">
        <v>1</v>
      </c>
      <c r="J289">
        <v>1</v>
      </c>
      <c r="L289">
        <v>1</v>
      </c>
      <c r="M289">
        <v>10</v>
      </c>
      <c r="N289">
        <v>1</v>
      </c>
      <c r="O289">
        <v>7</v>
      </c>
      <c r="P289">
        <v>6</v>
      </c>
      <c r="Q289">
        <v>6</v>
      </c>
      <c r="R289">
        <v>5</v>
      </c>
      <c r="S289">
        <v>6</v>
      </c>
      <c r="T289">
        <v>6</v>
      </c>
      <c r="U289">
        <v>6</v>
      </c>
      <c r="V289">
        <v>5</v>
      </c>
      <c r="W289">
        <v>5</v>
      </c>
      <c r="X289">
        <v>6</v>
      </c>
      <c r="Y289">
        <v>2010</v>
      </c>
      <c r="Z289">
        <v>1</v>
      </c>
      <c r="AA289">
        <v>9</v>
      </c>
      <c r="AE289">
        <v>1</v>
      </c>
      <c r="AF289">
        <v>1</v>
      </c>
      <c r="AG289">
        <v>1</v>
      </c>
      <c r="AH289">
        <v>1</v>
      </c>
      <c r="AJ289">
        <v>1</v>
      </c>
      <c r="AK289">
        <v>1</v>
      </c>
      <c r="AO289">
        <v>2</v>
      </c>
      <c r="AQ289">
        <v>1</v>
      </c>
      <c r="AR289">
        <v>1</v>
      </c>
      <c r="AW289">
        <v>1</v>
      </c>
      <c r="AZ289">
        <v>1</v>
      </c>
      <c r="BE289" t="s">
        <v>61</v>
      </c>
    </row>
    <row r="290" spans="1:57" hidden="1" x14ac:dyDescent="0.2">
      <c r="A290">
        <v>289</v>
      </c>
      <c r="B290" s="2">
        <v>44095.689849537041</v>
      </c>
      <c r="C290" t="s">
        <v>409</v>
      </c>
      <c r="D290">
        <v>43</v>
      </c>
      <c r="E290">
        <v>24</v>
      </c>
      <c r="F290">
        <v>2</v>
      </c>
      <c r="G290">
        <v>1</v>
      </c>
      <c r="H290">
        <v>2</v>
      </c>
      <c r="I290">
        <v>1</v>
      </c>
      <c r="J290">
        <v>1</v>
      </c>
      <c r="L290">
        <v>2</v>
      </c>
      <c r="M290">
        <v>5</v>
      </c>
      <c r="N290">
        <v>1</v>
      </c>
      <c r="O290">
        <v>6</v>
      </c>
      <c r="P290">
        <v>5</v>
      </c>
      <c r="Q290">
        <v>6</v>
      </c>
      <c r="R290">
        <v>6</v>
      </c>
      <c r="S290">
        <v>7</v>
      </c>
      <c r="T290">
        <v>7</v>
      </c>
      <c r="U290">
        <v>6</v>
      </c>
      <c r="V290">
        <v>4</v>
      </c>
      <c r="W290">
        <v>6</v>
      </c>
      <c r="X290">
        <v>5</v>
      </c>
      <c r="Y290">
        <v>2014</v>
      </c>
      <c r="Z290">
        <v>1</v>
      </c>
      <c r="AA290">
        <v>9</v>
      </c>
      <c r="AE290">
        <v>1</v>
      </c>
      <c r="AF290">
        <v>1</v>
      </c>
      <c r="AG290">
        <v>1</v>
      </c>
      <c r="AH290">
        <v>2</v>
      </c>
      <c r="AM290">
        <v>1</v>
      </c>
      <c r="AO290">
        <v>1</v>
      </c>
      <c r="AP290">
        <v>1</v>
      </c>
      <c r="AR290">
        <v>1</v>
      </c>
      <c r="AV290">
        <v>1</v>
      </c>
      <c r="BC290">
        <v>1</v>
      </c>
      <c r="BE290" t="s">
        <v>61</v>
      </c>
    </row>
    <row r="291" spans="1:57" hidden="1" x14ac:dyDescent="0.2">
      <c r="A291">
        <v>290</v>
      </c>
      <c r="B291" s="2">
        <v>44095.689930555556</v>
      </c>
      <c r="C291" t="s">
        <v>410</v>
      </c>
      <c r="D291">
        <v>35</v>
      </c>
      <c r="E291">
        <v>9</v>
      </c>
      <c r="F291">
        <v>1</v>
      </c>
      <c r="G291">
        <v>1</v>
      </c>
      <c r="H291">
        <v>2</v>
      </c>
      <c r="I291">
        <v>1</v>
      </c>
      <c r="J291">
        <v>1</v>
      </c>
      <c r="L291">
        <v>1</v>
      </c>
      <c r="M291">
        <v>5</v>
      </c>
      <c r="N291">
        <v>1</v>
      </c>
      <c r="O291">
        <v>7</v>
      </c>
      <c r="P291">
        <v>6</v>
      </c>
      <c r="Q291">
        <v>7</v>
      </c>
      <c r="R291">
        <v>5</v>
      </c>
      <c r="S291">
        <v>6</v>
      </c>
      <c r="T291">
        <v>7</v>
      </c>
      <c r="U291">
        <v>7</v>
      </c>
      <c r="V291">
        <v>6</v>
      </c>
      <c r="W291">
        <v>7</v>
      </c>
      <c r="X291">
        <v>7</v>
      </c>
      <c r="Y291">
        <v>2016</v>
      </c>
      <c r="Z291">
        <v>1</v>
      </c>
      <c r="AA291">
        <v>1</v>
      </c>
      <c r="AE291">
        <v>1</v>
      </c>
      <c r="AF291">
        <v>1</v>
      </c>
      <c r="AG291">
        <v>1</v>
      </c>
      <c r="AH291">
        <v>1</v>
      </c>
      <c r="AI291">
        <v>1</v>
      </c>
      <c r="AJ291">
        <v>1</v>
      </c>
      <c r="AK291">
        <v>1</v>
      </c>
      <c r="AL291">
        <v>1</v>
      </c>
      <c r="AO291">
        <v>1</v>
      </c>
      <c r="AP291">
        <v>1</v>
      </c>
      <c r="AQ291">
        <v>1</v>
      </c>
      <c r="AS291">
        <v>1</v>
      </c>
      <c r="AZ291">
        <v>1</v>
      </c>
      <c r="BA291">
        <v>1</v>
      </c>
      <c r="BB291">
        <v>1</v>
      </c>
      <c r="BE291" t="s">
        <v>61</v>
      </c>
    </row>
    <row r="292" spans="1:57" hidden="1" x14ac:dyDescent="0.2">
      <c r="A292">
        <v>291</v>
      </c>
      <c r="B292" s="2">
        <v>44095.691342592596</v>
      </c>
      <c r="C292" t="s">
        <v>411</v>
      </c>
      <c r="D292">
        <v>50</v>
      </c>
      <c r="E292">
        <v>10</v>
      </c>
      <c r="F292">
        <v>1</v>
      </c>
      <c r="G292">
        <v>1</v>
      </c>
      <c r="H292">
        <v>2</v>
      </c>
      <c r="I292">
        <v>0</v>
      </c>
      <c r="J292">
        <v>1</v>
      </c>
      <c r="L292">
        <v>1</v>
      </c>
      <c r="M292">
        <v>5</v>
      </c>
      <c r="N292">
        <v>2</v>
      </c>
      <c r="O292">
        <v>2</v>
      </c>
      <c r="P292">
        <v>4</v>
      </c>
      <c r="Q292">
        <v>7</v>
      </c>
      <c r="R292">
        <v>3</v>
      </c>
      <c r="S292">
        <v>5</v>
      </c>
      <c r="T292">
        <v>5</v>
      </c>
      <c r="U292">
        <v>3</v>
      </c>
      <c r="V292">
        <v>4</v>
      </c>
      <c r="W292">
        <v>5</v>
      </c>
      <c r="X292">
        <v>4</v>
      </c>
      <c r="Y292">
        <v>2015</v>
      </c>
      <c r="Z292">
        <v>1</v>
      </c>
      <c r="AA292">
        <v>13</v>
      </c>
      <c r="AD292" t="s">
        <v>123</v>
      </c>
      <c r="AE292">
        <v>2</v>
      </c>
      <c r="AF292">
        <v>2</v>
      </c>
      <c r="AG292">
        <v>2</v>
      </c>
      <c r="AH292">
        <v>2</v>
      </c>
      <c r="AK292">
        <v>1</v>
      </c>
      <c r="AO292">
        <v>2</v>
      </c>
      <c r="AT292">
        <v>1</v>
      </c>
      <c r="AV292">
        <v>1</v>
      </c>
      <c r="AX292">
        <v>1</v>
      </c>
      <c r="AZ292">
        <v>1</v>
      </c>
      <c r="BA292">
        <v>1</v>
      </c>
      <c r="BC292">
        <v>1</v>
      </c>
      <c r="BE292" t="s">
        <v>61</v>
      </c>
    </row>
    <row r="293" spans="1:57" hidden="1" x14ac:dyDescent="0.2">
      <c r="A293">
        <v>292</v>
      </c>
      <c r="B293" s="2">
        <v>44095.692118055558</v>
      </c>
      <c r="C293" t="s">
        <v>412</v>
      </c>
      <c r="D293">
        <v>36</v>
      </c>
      <c r="E293">
        <v>18</v>
      </c>
      <c r="F293">
        <v>1</v>
      </c>
      <c r="G293">
        <v>1</v>
      </c>
      <c r="H293">
        <v>1</v>
      </c>
      <c r="I293">
        <v>0</v>
      </c>
      <c r="J293">
        <v>1</v>
      </c>
      <c r="L293">
        <v>1</v>
      </c>
      <c r="M293">
        <v>2</v>
      </c>
      <c r="N293">
        <v>2</v>
      </c>
      <c r="O293">
        <v>6</v>
      </c>
      <c r="P293">
        <v>6</v>
      </c>
      <c r="Q293">
        <v>3</v>
      </c>
      <c r="R293">
        <v>4</v>
      </c>
      <c r="S293">
        <v>4</v>
      </c>
      <c r="T293">
        <v>5</v>
      </c>
      <c r="U293">
        <v>4</v>
      </c>
      <c r="V293">
        <v>5</v>
      </c>
      <c r="W293">
        <v>4</v>
      </c>
      <c r="X293">
        <v>5</v>
      </c>
      <c r="Y293">
        <v>2018</v>
      </c>
      <c r="Z293">
        <v>1</v>
      </c>
      <c r="AA293">
        <v>2</v>
      </c>
      <c r="AE293">
        <v>1</v>
      </c>
      <c r="AF293">
        <v>2</v>
      </c>
      <c r="AG293">
        <v>3</v>
      </c>
      <c r="AH293">
        <v>1</v>
      </c>
      <c r="AI293">
        <v>1</v>
      </c>
      <c r="AM293">
        <v>1</v>
      </c>
      <c r="AO293">
        <v>2</v>
      </c>
      <c r="AP293">
        <v>1</v>
      </c>
      <c r="AT293">
        <v>1</v>
      </c>
      <c r="AV293">
        <v>1</v>
      </c>
      <c r="AZ293">
        <v>1</v>
      </c>
      <c r="BE293" t="s">
        <v>61</v>
      </c>
    </row>
    <row r="294" spans="1:57" hidden="1" x14ac:dyDescent="0.2">
      <c r="A294">
        <v>293</v>
      </c>
      <c r="B294" s="2">
        <v>44095.693773148145</v>
      </c>
      <c r="C294" t="s">
        <v>413</v>
      </c>
      <c r="D294">
        <v>18</v>
      </c>
      <c r="E294">
        <v>16</v>
      </c>
      <c r="F294">
        <v>1</v>
      </c>
      <c r="G294">
        <v>1</v>
      </c>
      <c r="H294">
        <v>5</v>
      </c>
      <c r="I294">
        <v>0</v>
      </c>
      <c r="J294">
        <v>2</v>
      </c>
      <c r="L294">
        <v>1</v>
      </c>
      <c r="M294">
        <v>6</v>
      </c>
      <c r="N294">
        <v>1</v>
      </c>
      <c r="O294">
        <v>7</v>
      </c>
      <c r="P294">
        <v>7</v>
      </c>
      <c r="Q294">
        <v>7</v>
      </c>
      <c r="R294">
        <v>7</v>
      </c>
      <c r="S294">
        <v>7</v>
      </c>
      <c r="T294">
        <v>7</v>
      </c>
      <c r="U294">
        <v>7</v>
      </c>
      <c r="V294">
        <v>7</v>
      </c>
      <c r="W294">
        <v>7</v>
      </c>
      <c r="X294">
        <v>7</v>
      </c>
      <c r="Y294">
        <v>2012</v>
      </c>
      <c r="Z294">
        <v>2</v>
      </c>
      <c r="AA294">
        <v>1</v>
      </c>
      <c r="AE294">
        <v>2</v>
      </c>
      <c r="AF294">
        <v>2</v>
      </c>
      <c r="AG294">
        <v>2</v>
      </c>
      <c r="AH294">
        <v>2</v>
      </c>
      <c r="AI294">
        <v>1</v>
      </c>
      <c r="AO294">
        <v>6</v>
      </c>
      <c r="AT294">
        <v>1</v>
      </c>
      <c r="AU294">
        <v>1</v>
      </c>
      <c r="AV294">
        <v>1</v>
      </c>
      <c r="AZ294">
        <v>1</v>
      </c>
      <c r="BE294" t="s">
        <v>63</v>
      </c>
    </row>
    <row r="295" spans="1:57" hidden="1" x14ac:dyDescent="0.2">
      <c r="A295">
        <v>294</v>
      </c>
      <c r="B295" s="2">
        <v>44095.693819444445</v>
      </c>
      <c r="C295" t="s">
        <v>414</v>
      </c>
      <c r="D295">
        <v>44</v>
      </c>
      <c r="E295">
        <v>32</v>
      </c>
      <c r="F295">
        <v>1</v>
      </c>
      <c r="G295">
        <v>1</v>
      </c>
      <c r="H295">
        <v>2</v>
      </c>
      <c r="I295">
        <v>2</v>
      </c>
      <c r="J295">
        <v>1</v>
      </c>
      <c r="L295">
        <v>2</v>
      </c>
      <c r="M295">
        <v>14</v>
      </c>
      <c r="N295">
        <v>2</v>
      </c>
      <c r="O295">
        <v>3</v>
      </c>
      <c r="P295">
        <v>3</v>
      </c>
      <c r="Q295">
        <v>6</v>
      </c>
      <c r="R295">
        <v>4</v>
      </c>
      <c r="S295">
        <v>3</v>
      </c>
      <c r="T295">
        <v>3</v>
      </c>
      <c r="U295">
        <v>5</v>
      </c>
      <c r="V295">
        <v>5</v>
      </c>
      <c r="W295">
        <v>4</v>
      </c>
      <c r="X295">
        <v>3</v>
      </c>
      <c r="Y295">
        <v>2006</v>
      </c>
      <c r="Z295">
        <v>2</v>
      </c>
      <c r="AA295">
        <v>13</v>
      </c>
      <c r="AD295" t="s">
        <v>415</v>
      </c>
      <c r="AE295">
        <v>2</v>
      </c>
      <c r="AF295">
        <v>1</v>
      </c>
      <c r="AG295">
        <v>2</v>
      </c>
      <c r="AH295">
        <v>2</v>
      </c>
      <c r="AJ295">
        <v>1</v>
      </c>
      <c r="AO295">
        <v>3</v>
      </c>
      <c r="AT295">
        <v>1</v>
      </c>
      <c r="AU295">
        <v>1</v>
      </c>
      <c r="AW295">
        <v>1</v>
      </c>
      <c r="AZ295">
        <v>1</v>
      </c>
      <c r="BE295" t="s">
        <v>58</v>
      </c>
    </row>
    <row r="296" spans="1:57" hidden="1" x14ac:dyDescent="0.2">
      <c r="A296">
        <v>295</v>
      </c>
      <c r="B296" s="2">
        <v>44095.694548611114</v>
      </c>
      <c r="C296" t="s">
        <v>416</v>
      </c>
      <c r="D296">
        <v>45</v>
      </c>
      <c r="E296">
        <v>5</v>
      </c>
      <c r="F296">
        <v>1</v>
      </c>
      <c r="G296">
        <v>1</v>
      </c>
      <c r="H296">
        <v>2</v>
      </c>
      <c r="I296">
        <v>2</v>
      </c>
      <c r="J296">
        <v>3</v>
      </c>
      <c r="L296">
        <v>2</v>
      </c>
      <c r="M296">
        <v>7</v>
      </c>
      <c r="N296">
        <v>1</v>
      </c>
      <c r="O296">
        <v>7</v>
      </c>
      <c r="P296">
        <v>7</v>
      </c>
      <c r="Q296">
        <v>7</v>
      </c>
      <c r="R296">
        <v>7</v>
      </c>
      <c r="S296">
        <v>7</v>
      </c>
      <c r="T296">
        <v>7</v>
      </c>
      <c r="U296">
        <v>7</v>
      </c>
      <c r="V296">
        <v>7</v>
      </c>
      <c r="W296">
        <v>7</v>
      </c>
      <c r="X296">
        <v>7</v>
      </c>
      <c r="Y296">
        <v>2018</v>
      </c>
      <c r="Z296">
        <v>1</v>
      </c>
      <c r="AA296">
        <v>1</v>
      </c>
      <c r="AE296">
        <v>1</v>
      </c>
      <c r="AF296">
        <v>1</v>
      </c>
      <c r="AG296">
        <v>1</v>
      </c>
      <c r="AH296">
        <v>1</v>
      </c>
      <c r="AI296">
        <v>1</v>
      </c>
      <c r="AK296">
        <v>1</v>
      </c>
      <c r="AM296">
        <v>1</v>
      </c>
      <c r="AO296">
        <v>5</v>
      </c>
      <c r="AP296">
        <v>1</v>
      </c>
      <c r="AU296">
        <v>1</v>
      </c>
      <c r="AX296">
        <v>1</v>
      </c>
      <c r="AZ296">
        <v>1</v>
      </c>
      <c r="BB296">
        <v>1</v>
      </c>
      <c r="BC296">
        <v>1</v>
      </c>
      <c r="BE296" t="s">
        <v>66</v>
      </c>
    </row>
    <row r="297" spans="1:57" hidden="1" x14ac:dyDescent="0.2">
      <c r="A297">
        <v>296</v>
      </c>
      <c r="B297" s="2">
        <v>44095.694745370369</v>
      </c>
      <c r="C297" t="s">
        <v>417</v>
      </c>
      <c r="D297">
        <v>35</v>
      </c>
      <c r="E297">
        <v>5</v>
      </c>
      <c r="F297">
        <v>1</v>
      </c>
      <c r="G297">
        <v>1</v>
      </c>
      <c r="H297">
        <v>2</v>
      </c>
      <c r="I297">
        <v>2</v>
      </c>
      <c r="J297">
        <v>1</v>
      </c>
      <c r="L297">
        <v>1</v>
      </c>
      <c r="M297">
        <v>4</v>
      </c>
      <c r="N297">
        <v>1</v>
      </c>
      <c r="O297">
        <v>6</v>
      </c>
      <c r="P297">
        <v>6</v>
      </c>
      <c r="Q297">
        <v>6</v>
      </c>
      <c r="R297">
        <v>6</v>
      </c>
      <c r="S297">
        <v>6</v>
      </c>
      <c r="T297">
        <v>4</v>
      </c>
      <c r="U297">
        <v>7</v>
      </c>
      <c r="V297">
        <v>3</v>
      </c>
      <c r="W297">
        <v>6</v>
      </c>
      <c r="X297">
        <v>6</v>
      </c>
      <c r="Y297">
        <v>2018</v>
      </c>
      <c r="Z297">
        <v>1</v>
      </c>
      <c r="AA297">
        <v>3</v>
      </c>
      <c r="AE297">
        <v>1</v>
      </c>
      <c r="AF297">
        <v>1</v>
      </c>
      <c r="AG297">
        <v>1</v>
      </c>
      <c r="AH297">
        <v>1</v>
      </c>
      <c r="AI297">
        <v>1</v>
      </c>
      <c r="AJ297">
        <v>1</v>
      </c>
      <c r="AL297">
        <v>1</v>
      </c>
      <c r="AO297">
        <v>2</v>
      </c>
      <c r="AP297">
        <v>1</v>
      </c>
      <c r="AR297">
        <v>1</v>
      </c>
      <c r="AS297">
        <v>1</v>
      </c>
      <c r="AZ297">
        <v>1</v>
      </c>
      <c r="BA297">
        <v>1</v>
      </c>
      <c r="BE297" t="s">
        <v>66</v>
      </c>
    </row>
    <row r="298" spans="1:57" hidden="1" x14ac:dyDescent="0.2">
      <c r="A298">
        <v>297</v>
      </c>
      <c r="B298" s="2">
        <v>44095.695231481484</v>
      </c>
      <c r="C298" t="s">
        <v>418</v>
      </c>
      <c r="D298">
        <v>26</v>
      </c>
      <c r="E298">
        <v>32</v>
      </c>
      <c r="F298">
        <v>1</v>
      </c>
      <c r="G298">
        <v>1</v>
      </c>
      <c r="H298">
        <v>4</v>
      </c>
      <c r="I298">
        <v>0</v>
      </c>
      <c r="J298">
        <v>1</v>
      </c>
      <c r="L298">
        <v>1</v>
      </c>
      <c r="M298">
        <v>12</v>
      </c>
      <c r="N298">
        <v>2</v>
      </c>
      <c r="O298">
        <v>2</v>
      </c>
      <c r="P298">
        <v>2</v>
      </c>
      <c r="Q298">
        <v>6</v>
      </c>
      <c r="R298">
        <v>3</v>
      </c>
      <c r="S298">
        <v>4</v>
      </c>
      <c r="T298">
        <v>6</v>
      </c>
      <c r="U298">
        <v>5</v>
      </c>
      <c r="V298">
        <v>2</v>
      </c>
      <c r="W298">
        <v>6</v>
      </c>
      <c r="X298">
        <v>2</v>
      </c>
      <c r="Y298">
        <v>2002</v>
      </c>
      <c r="Z298">
        <v>1</v>
      </c>
      <c r="AA298">
        <v>9</v>
      </c>
      <c r="AE298">
        <v>3</v>
      </c>
      <c r="AF298">
        <v>1</v>
      </c>
      <c r="AG298">
        <v>2</v>
      </c>
      <c r="AH298">
        <v>1</v>
      </c>
      <c r="AJ298">
        <v>1</v>
      </c>
      <c r="AO298">
        <v>2</v>
      </c>
      <c r="AP298">
        <v>1</v>
      </c>
      <c r="AT298">
        <v>1</v>
      </c>
      <c r="AU298">
        <v>1</v>
      </c>
      <c r="AZ298">
        <v>1</v>
      </c>
      <c r="BE298" t="s">
        <v>58</v>
      </c>
    </row>
    <row r="299" spans="1:57" hidden="1" x14ac:dyDescent="0.2">
      <c r="A299">
        <v>298</v>
      </c>
      <c r="B299" s="2">
        <v>44095.695486111108</v>
      </c>
      <c r="C299" t="s">
        <v>419</v>
      </c>
      <c r="D299">
        <v>55</v>
      </c>
      <c r="E299">
        <v>16</v>
      </c>
      <c r="F299">
        <v>2</v>
      </c>
      <c r="G299">
        <v>1</v>
      </c>
      <c r="H299">
        <v>2</v>
      </c>
      <c r="I299">
        <v>0</v>
      </c>
      <c r="J299">
        <v>1</v>
      </c>
      <c r="L299">
        <v>2</v>
      </c>
      <c r="M299">
        <v>2</v>
      </c>
      <c r="N299">
        <v>2</v>
      </c>
      <c r="O299">
        <v>1</v>
      </c>
      <c r="P299">
        <v>1</v>
      </c>
      <c r="Q299">
        <v>7</v>
      </c>
      <c r="R299">
        <v>6</v>
      </c>
      <c r="S299">
        <v>5</v>
      </c>
      <c r="T299">
        <v>7</v>
      </c>
      <c r="U299">
        <v>7</v>
      </c>
      <c r="V299">
        <v>7</v>
      </c>
      <c r="W299">
        <v>6</v>
      </c>
      <c r="X299">
        <v>2</v>
      </c>
      <c r="Y299">
        <v>2019</v>
      </c>
      <c r="Z299">
        <v>2</v>
      </c>
      <c r="AA299">
        <v>13</v>
      </c>
      <c r="AD299" t="s">
        <v>420</v>
      </c>
      <c r="AE299">
        <v>2</v>
      </c>
      <c r="AF299">
        <v>2</v>
      </c>
      <c r="AG299">
        <v>1</v>
      </c>
      <c r="AH299">
        <v>2</v>
      </c>
      <c r="AN299">
        <v>1</v>
      </c>
      <c r="AO299">
        <v>3</v>
      </c>
      <c r="AP299">
        <v>1</v>
      </c>
      <c r="AV299">
        <v>1</v>
      </c>
      <c r="AX299">
        <v>1</v>
      </c>
      <c r="BC299">
        <v>1</v>
      </c>
      <c r="BE299" t="s">
        <v>63</v>
      </c>
    </row>
    <row r="300" spans="1:57" hidden="1" x14ac:dyDescent="0.2">
      <c r="A300">
        <v>299</v>
      </c>
      <c r="B300" s="2">
        <v>44095.695763888885</v>
      </c>
      <c r="C300" t="s">
        <v>421</v>
      </c>
      <c r="D300">
        <v>57</v>
      </c>
      <c r="E300">
        <v>46</v>
      </c>
      <c r="F300">
        <v>1</v>
      </c>
      <c r="G300">
        <v>1</v>
      </c>
      <c r="H300">
        <v>3</v>
      </c>
      <c r="I300">
        <v>2</v>
      </c>
      <c r="J300">
        <v>1</v>
      </c>
      <c r="L300">
        <v>2</v>
      </c>
      <c r="M300">
        <v>8</v>
      </c>
      <c r="N300">
        <v>2</v>
      </c>
      <c r="O300">
        <v>2</v>
      </c>
      <c r="P300">
        <v>1</v>
      </c>
      <c r="Q300">
        <v>7</v>
      </c>
      <c r="R300">
        <v>2</v>
      </c>
      <c r="S300">
        <v>3</v>
      </c>
      <c r="T300">
        <v>6</v>
      </c>
      <c r="U300">
        <v>6</v>
      </c>
      <c r="V300">
        <v>1</v>
      </c>
      <c r="W300">
        <v>7</v>
      </c>
      <c r="X300">
        <v>5</v>
      </c>
      <c r="Y300">
        <v>2012</v>
      </c>
      <c r="Z300">
        <v>2</v>
      </c>
      <c r="AA300">
        <v>13</v>
      </c>
      <c r="AD300" t="s">
        <v>226</v>
      </c>
      <c r="AE300">
        <v>2</v>
      </c>
      <c r="AF300">
        <v>2</v>
      </c>
      <c r="AG300">
        <v>2</v>
      </c>
      <c r="AH300">
        <v>2</v>
      </c>
      <c r="AN300">
        <v>1</v>
      </c>
      <c r="AO300">
        <v>2</v>
      </c>
      <c r="AY300">
        <v>1</v>
      </c>
      <c r="BC300">
        <v>1</v>
      </c>
      <c r="BE300" t="s">
        <v>61</v>
      </c>
    </row>
    <row r="301" spans="1:57" hidden="1" x14ac:dyDescent="0.2">
      <c r="A301">
        <v>300</v>
      </c>
      <c r="B301" s="2">
        <v>44095.696539351855</v>
      </c>
      <c r="C301" t="s">
        <v>422</v>
      </c>
      <c r="D301">
        <v>32</v>
      </c>
      <c r="E301">
        <v>47</v>
      </c>
      <c r="F301">
        <v>1</v>
      </c>
      <c r="G301">
        <v>1</v>
      </c>
      <c r="H301">
        <v>2</v>
      </c>
      <c r="I301">
        <v>0</v>
      </c>
      <c r="J301">
        <v>1</v>
      </c>
      <c r="L301">
        <v>1</v>
      </c>
      <c r="M301">
        <v>4</v>
      </c>
      <c r="N301">
        <v>2</v>
      </c>
      <c r="O301">
        <v>6</v>
      </c>
      <c r="P301">
        <v>4</v>
      </c>
      <c r="Q301">
        <v>7</v>
      </c>
      <c r="R301">
        <v>5</v>
      </c>
      <c r="S301">
        <v>7</v>
      </c>
      <c r="T301">
        <v>4</v>
      </c>
      <c r="U301">
        <v>7</v>
      </c>
      <c r="V301">
        <v>4</v>
      </c>
      <c r="W301">
        <v>3</v>
      </c>
      <c r="X301">
        <v>2</v>
      </c>
      <c r="Y301">
        <v>2016</v>
      </c>
      <c r="Z301">
        <v>1</v>
      </c>
      <c r="AA301">
        <v>12</v>
      </c>
      <c r="AC301" t="s">
        <v>423</v>
      </c>
      <c r="AE301">
        <v>1</v>
      </c>
      <c r="AF301">
        <v>1</v>
      </c>
      <c r="AG301">
        <v>2</v>
      </c>
      <c r="AH301">
        <v>3</v>
      </c>
      <c r="AI301">
        <v>1</v>
      </c>
      <c r="AJ301">
        <v>1</v>
      </c>
      <c r="AO301">
        <v>5</v>
      </c>
      <c r="AP301">
        <v>1</v>
      </c>
      <c r="AT301">
        <v>1</v>
      </c>
      <c r="AU301">
        <v>1</v>
      </c>
      <c r="BA301">
        <v>1</v>
      </c>
      <c r="BE301" t="s">
        <v>66</v>
      </c>
    </row>
    <row r="302" spans="1:57" hidden="1" x14ac:dyDescent="0.2">
      <c r="A302">
        <v>301</v>
      </c>
      <c r="B302" s="2">
        <v>44095.697708333333</v>
      </c>
      <c r="C302" t="s">
        <v>424</v>
      </c>
      <c r="D302">
        <v>21</v>
      </c>
      <c r="E302">
        <v>20</v>
      </c>
      <c r="F302">
        <v>1</v>
      </c>
      <c r="G302">
        <v>1</v>
      </c>
      <c r="H302">
        <v>2</v>
      </c>
      <c r="I302">
        <v>0</v>
      </c>
      <c r="J302">
        <v>1</v>
      </c>
      <c r="L302">
        <v>1</v>
      </c>
      <c r="M302">
        <v>5</v>
      </c>
      <c r="N302">
        <v>1</v>
      </c>
      <c r="O302">
        <v>5</v>
      </c>
      <c r="P302">
        <v>3</v>
      </c>
      <c r="Q302">
        <v>5</v>
      </c>
      <c r="R302">
        <v>5</v>
      </c>
      <c r="S302">
        <v>5</v>
      </c>
      <c r="T302">
        <v>6</v>
      </c>
      <c r="U302">
        <v>7</v>
      </c>
      <c r="V302">
        <v>4</v>
      </c>
      <c r="W302">
        <v>5</v>
      </c>
      <c r="X302">
        <v>6</v>
      </c>
      <c r="Y302">
        <v>2018</v>
      </c>
      <c r="Z302">
        <v>1</v>
      </c>
      <c r="AA302">
        <v>1</v>
      </c>
      <c r="AE302">
        <v>1</v>
      </c>
      <c r="AF302">
        <v>1</v>
      </c>
      <c r="AG302">
        <v>1</v>
      </c>
      <c r="AH302">
        <v>1</v>
      </c>
      <c r="AJ302">
        <v>1</v>
      </c>
      <c r="AO302">
        <v>1</v>
      </c>
      <c r="AP302">
        <v>1</v>
      </c>
      <c r="AT302">
        <v>1</v>
      </c>
      <c r="AW302">
        <v>1</v>
      </c>
      <c r="BC302">
        <v>1</v>
      </c>
      <c r="BE302" t="s">
        <v>61</v>
      </c>
    </row>
    <row r="303" spans="1:57" hidden="1" x14ac:dyDescent="0.2">
      <c r="A303">
        <v>302</v>
      </c>
      <c r="B303" s="2">
        <v>44095.698900462965</v>
      </c>
      <c r="C303" t="s">
        <v>425</v>
      </c>
      <c r="D303">
        <v>38</v>
      </c>
      <c r="E303">
        <v>32</v>
      </c>
      <c r="F303">
        <v>1</v>
      </c>
      <c r="G303">
        <v>1</v>
      </c>
      <c r="H303">
        <v>2</v>
      </c>
      <c r="I303">
        <v>2</v>
      </c>
      <c r="J303">
        <v>1</v>
      </c>
      <c r="L303">
        <v>1</v>
      </c>
      <c r="M303">
        <v>10</v>
      </c>
      <c r="N303">
        <v>1</v>
      </c>
      <c r="O303">
        <v>6</v>
      </c>
      <c r="P303">
        <v>7</v>
      </c>
      <c r="Q303">
        <v>6</v>
      </c>
      <c r="R303">
        <v>5</v>
      </c>
      <c r="S303">
        <v>6</v>
      </c>
      <c r="T303">
        <v>6</v>
      </c>
      <c r="U303">
        <v>7</v>
      </c>
      <c r="V303">
        <v>6</v>
      </c>
      <c r="W303">
        <v>6</v>
      </c>
      <c r="X303">
        <v>7</v>
      </c>
      <c r="Y303">
        <v>2010</v>
      </c>
      <c r="Z303">
        <v>1</v>
      </c>
      <c r="AA303">
        <v>1</v>
      </c>
      <c r="AE303">
        <v>1</v>
      </c>
      <c r="AF303">
        <v>1</v>
      </c>
      <c r="AG303">
        <v>1</v>
      </c>
      <c r="AH303">
        <v>1</v>
      </c>
      <c r="AI303">
        <v>1</v>
      </c>
      <c r="AM303">
        <v>1</v>
      </c>
      <c r="AO303">
        <v>2</v>
      </c>
      <c r="AQ303">
        <v>1</v>
      </c>
      <c r="AT303">
        <v>1</v>
      </c>
      <c r="AV303">
        <v>1</v>
      </c>
      <c r="AZ303">
        <v>1</v>
      </c>
      <c r="BB303">
        <v>1</v>
      </c>
      <c r="BE303" t="s">
        <v>58</v>
      </c>
    </row>
    <row r="304" spans="1:57" hidden="1" x14ac:dyDescent="0.2">
      <c r="A304">
        <v>303</v>
      </c>
      <c r="B304" s="2">
        <v>44095.699247685188</v>
      </c>
      <c r="C304" t="s">
        <v>426</v>
      </c>
      <c r="D304">
        <v>25</v>
      </c>
      <c r="E304">
        <v>7</v>
      </c>
      <c r="F304">
        <v>1</v>
      </c>
      <c r="G304">
        <v>1</v>
      </c>
      <c r="H304">
        <v>1</v>
      </c>
      <c r="I304">
        <v>0</v>
      </c>
      <c r="J304">
        <v>1</v>
      </c>
      <c r="L304">
        <v>1</v>
      </c>
      <c r="M304">
        <v>0</v>
      </c>
      <c r="N304">
        <v>1</v>
      </c>
      <c r="O304">
        <v>7</v>
      </c>
      <c r="P304">
        <v>7</v>
      </c>
      <c r="Q304">
        <v>7</v>
      </c>
      <c r="R304">
        <v>7</v>
      </c>
      <c r="S304">
        <v>7</v>
      </c>
      <c r="T304">
        <v>7</v>
      </c>
      <c r="U304">
        <v>7</v>
      </c>
      <c r="V304">
        <v>7</v>
      </c>
      <c r="W304">
        <v>7</v>
      </c>
      <c r="X304">
        <v>7</v>
      </c>
      <c r="Y304">
        <v>1999</v>
      </c>
      <c r="Z304">
        <v>1</v>
      </c>
      <c r="AA304">
        <v>1</v>
      </c>
      <c r="AE304">
        <v>1</v>
      </c>
      <c r="AF304">
        <v>1</v>
      </c>
      <c r="AG304">
        <v>1</v>
      </c>
      <c r="AH304">
        <v>1</v>
      </c>
      <c r="AI304">
        <v>1</v>
      </c>
      <c r="AO304">
        <v>1</v>
      </c>
      <c r="AP304">
        <v>1</v>
      </c>
      <c r="AR304">
        <v>1</v>
      </c>
      <c r="AT304">
        <v>1</v>
      </c>
      <c r="AZ304">
        <v>1</v>
      </c>
      <c r="BA304">
        <v>1</v>
      </c>
      <c r="BB304">
        <v>1</v>
      </c>
      <c r="BC304">
        <v>1</v>
      </c>
      <c r="BE304" t="s">
        <v>58</v>
      </c>
    </row>
    <row r="305" spans="1:57" hidden="1" x14ac:dyDescent="0.2">
      <c r="A305">
        <v>304</v>
      </c>
      <c r="B305" s="2">
        <v>44095.700706018521</v>
      </c>
      <c r="C305" t="s">
        <v>427</v>
      </c>
      <c r="D305">
        <v>40</v>
      </c>
      <c r="E305">
        <v>32</v>
      </c>
      <c r="F305">
        <v>1</v>
      </c>
      <c r="G305">
        <v>1</v>
      </c>
      <c r="H305">
        <v>2</v>
      </c>
      <c r="I305">
        <v>2</v>
      </c>
      <c r="J305">
        <v>1</v>
      </c>
      <c r="L305">
        <v>1</v>
      </c>
      <c r="M305">
        <v>4</v>
      </c>
      <c r="N305">
        <v>1</v>
      </c>
      <c r="O305">
        <v>5</v>
      </c>
      <c r="P305">
        <v>6</v>
      </c>
      <c r="Q305">
        <v>4</v>
      </c>
      <c r="R305">
        <v>5</v>
      </c>
      <c r="S305">
        <v>6</v>
      </c>
      <c r="T305">
        <v>7</v>
      </c>
      <c r="U305">
        <v>5</v>
      </c>
      <c r="V305">
        <v>6</v>
      </c>
      <c r="W305">
        <v>4</v>
      </c>
      <c r="X305">
        <v>6</v>
      </c>
      <c r="Y305">
        <v>2018</v>
      </c>
      <c r="Z305">
        <v>1</v>
      </c>
      <c r="AA305">
        <v>5</v>
      </c>
      <c r="AE305">
        <v>1</v>
      </c>
      <c r="AF305">
        <v>1</v>
      </c>
      <c r="AG305">
        <v>1</v>
      </c>
      <c r="AH305">
        <v>2</v>
      </c>
      <c r="AI305">
        <v>1</v>
      </c>
      <c r="AO305">
        <v>3</v>
      </c>
      <c r="AP305">
        <v>1</v>
      </c>
      <c r="AS305">
        <v>1</v>
      </c>
      <c r="AT305">
        <v>1</v>
      </c>
      <c r="AZ305">
        <v>1</v>
      </c>
      <c r="BA305">
        <v>1</v>
      </c>
      <c r="BB305">
        <v>1</v>
      </c>
      <c r="BC305">
        <v>1</v>
      </c>
      <c r="BE305" t="s">
        <v>58</v>
      </c>
    </row>
    <row r="306" spans="1:57" hidden="1" x14ac:dyDescent="0.2">
      <c r="A306">
        <v>305</v>
      </c>
      <c r="B306" s="2">
        <v>44095.700810185182</v>
      </c>
      <c r="C306" t="s">
        <v>428</v>
      </c>
      <c r="D306">
        <v>36</v>
      </c>
      <c r="E306">
        <v>5</v>
      </c>
      <c r="F306">
        <v>1</v>
      </c>
      <c r="G306">
        <v>1</v>
      </c>
      <c r="H306">
        <v>2</v>
      </c>
      <c r="I306">
        <v>1</v>
      </c>
      <c r="J306">
        <v>1</v>
      </c>
      <c r="L306">
        <v>1</v>
      </c>
      <c r="M306">
        <v>10</v>
      </c>
      <c r="N306">
        <v>1</v>
      </c>
      <c r="O306">
        <v>7</v>
      </c>
      <c r="P306">
        <v>6</v>
      </c>
      <c r="Q306">
        <v>6</v>
      </c>
      <c r="R306">
        <v>7</v>
      </c>
      <c r="S306">
        <v>7</v>
      </c>
      <c r="T306">
        <v>6</v>
      </c>
      <c r="U306">
        <v>7</v>
      </c>
      <c r="V306">
        <v>3</v>
      </c>
      <c r="W306">
        <v>6</v>
      </c>
      <c r="X306">
        <v>7</v>
      </c>
      <c r="Y306">
        <v>2018</v>
      </c>
      <c r="Z306">
        <v>1</v>
      </c>
      <c r="AA306">
        <v>1</v>
      </c>
      <c r="AE306">
        <v>1</v>
      </c>
      <c r="AF306">
        <v>1</v>
      </c>
      <c r="AG306">
        <v>1</v>
      </c>
      <c r="AH306">
        <v>2</v>
      </c>
      <c r="AI306">
        <v>1</v>
      </c>
      <c r="AK306">
        <v>1</v>
      </c>
      <c r="AO306">
        <v>5</v>
      </c>
      <c r="AP306">
        <v>1</v>
      </c>
      <c r="AT306">
        <v>1</v>
      </c>
      <c r="AV306">
        <v>1</v>
      </c>
      <c r="BA306">
        <v>1</v>
      </c>
      <c r="BE306" t="s">
        <v>66</v>
      </c>
    </row>
    <row r="307" spans="1:57" hidden="1" x14ac:dyDescent="0.2">
      <c r="A307">
        <v>306</v>
      </c>
      <c r="B307" s="2">
        <v>44095.701863425929</v>
      </c>
      <c r="C307" t="s">
        <v>429</v>
      </c>
      <c r="D307">
        <v>51</v>
      </c>
      <c r="E307">
        <v>13</v>
      </c>
      <c r="F307">
        <v>1</v>
      </c>
      <c r="G307">
        <v>1</v>
      </c>
      <c r="H307">
        <v>2</v>
      </c>
      <c r="I307">
        <v>0</v>
      </c>
      <c r="J307">
        <v>1</v>
      </c>
      <c r="L307">
        <v>2</v>
      </c>
      <c r="M307">
        <v>37</v>
      </c>
      <c r="N307">
        <v>2</v>
      </c>
      <c r="O307">
        <v>5</v>
      </c>
      <c r="P307">
        <v>1</v>
      </c>
      <c r="Q307">
        <v>5</v>
      </c>
      <c r="R307">
        <v>5</v>
      </c>
      <c r="S307">
        <v>5</v>
      </c>
      <c r="T307">
        <v>5</v>
      </c>
      <c r="U307">
        <v>5</v>
      </c>
      <c r="V307">
        <v>5</v>
      </c>
      <c r="W307">
        <v>5</v>
      </c>
      <c r="X307">
        <v>4</v>
      </c>
      <c r="Y307">
        <v>2020</v>
      </c>
      <c r="Z307">
        <v>2</v>
      </c>
      <c r="AA307">
        <v>12</v>
      </c>
      <c r="AC307" t="s">
        <v>430</v>
      </c>
      <c r="AE307">
        <v>3</v>
      </c>
      <c r="AF307">
        <v>1</v>
      </c>
      <c r="AG307">
        <v>2</v>
      </c>
      <c r="AH307">
        <v>3</v>
      </c>
      <c r="AJ307">
        <v>1</v>
      </c>
      <c r="AO307">
        <v>4</v>
      </c>
      <c r="AP307">
        <v>1</v>
      </c>
      <c r="AT307">
        <v>1</v>
      </c>
      <c r="AW307">
        <v>1</v>
      </c>
      <c r="BB307">
        <v>1</v>
      </c>
      <c r="BE307" t="s">
        <v>63</v>
      </c>
    </row>
    <row r="308" spans="1:57" hidden="1" x14ac:dyDescent="0.2">
      <c r="A308">
        <v>307</v>
      </c>
      <c r="B308" s="2">
        <v>44095.704467592594</v>
      </c>
      <c r="C308" t="s">
        <v>431</v>
      </c>
      <c r="D308">
        <v>41</v>
      </c>
      <c r="E308">
        <v>9</v>
      </c>
      <c r="F308">
        <v>1</v>
      </c>
      <c r="G308">
        <v>1</v>
      </c>
      <c r="H308">
        <v>3</v>
      </c>
      <c r="I308">
        <v>1</v>
      </c>
      <c r="J308">
        <v>1</v>
      </c>
      <c r="L308">
        <v>1</v>
      </c>
      <c r="M308">
        <v>41</v>
      </c>
      <c r="N308">
        <v>1</v>
      </c>
      <c r="O308">
        <v>7</v>
      </c>
      <c r="P308">
        <v>6</v>
      </c>
      <c r="Q308">
        <v>5</v>
      </c>
      <c r="R308">
        <v>5</v>
      </c>
      <c r="S308">
        <v>6</v>
      </c>
      <c r="T308">
        <v>7</v>
      </c>
      <c r="U308">
        <v>6</v>
      </c>
      <c r="V308">
        <v>6</v>
      </c>
      <c r="W308">
        <v>6</v>
      </c>
      <c r="X308">
        <v>7</v>
      </c>
      <c r="Y308">
        <v>2014</v>
      </c>
      <c r="Z308">
        <v>1</v>
      </c>
      <c r="AA308">
        <v>1</v>
      </c>
      <c r="AE308">
        <v>1</v>
      </c>
      <c r="AF308">
        <v>1</v>
      </c>
      <c r="AG308">
        <v>1</v>
      </c>
      <c r="AH308">
        <v>1</v>
      </c>
      <c r="AI308">
        <v>1</v>
      </c>
      <c r="AO308">
        <v>1</v>
      </c>
      <c r="AQ308">
        <v>1</v>
      </c>
      <c r="BA308">
        <v>1</v>
      </c>
      <c r="BE308" t="s">
        <v>61</v>
      </c>
    </row>
    <row r="309" spans="1:57" hidden="1" x14ac:dyDescent="0.2">
      <c r="A309">
        <v>308</v>
      </c>
      <c r="B309" s="2">
        <v>44095.704560185186</v>
      </c>
      <c r="C309" t="s">
        <v>432</v>
      </c>
      <c r="D309">
        <v>55</v>
      </c>
      <c r="E309">
        <v>35</v>
      </c>
      <c r="F309">
        <v>1</v>
      </c>
      <c r="G309">
        <v>1</v>
      </c>
      <c r="H309">
        <v>2</v>
      </c>
      <c r="I309">
        <v>0</v>
      </c>
      <c r="J309">
        <v>2</v>
      </c>
      <c r="L309">
        <v>1</v>
      </c>
      <c r="M309">
        <v>25</v>
      </c>
      <c r="N309">
        <v>2</v>
      </c>
      <c r="O309">
        <v>7</v>
      </c>
      <c r="P309">
        <v>7</v>
      </c>
      <c r="Q309">
        <v>6</v>
      </c>
      <c r="R309">
        <v>1</v>
      </c>
      <c r="S309">
        <v>6</v>
      </c>
      <c r="T309">
        <v>1</v>
      </c>
      <c r="U309">
        <v>7</v>
      </c>
      <c r="V309">
        <v>2</v>
      </c>
      <c r="W309">
        <v>5</v>
      </c>
      <c r="X309">
        <v>1</v>
      </c>
      <c r="Y309">
        <v>2010</v>
      </c>
      <c r="Z309">
        <v>4</v>
      </c>
      <c r="AA309">
        <v>14</v>
      </c>
      <c r="AE309">
        <v>2</v>
      </c>
      <c r="AF309">
        <v>2</v>
      </c>
      <c r="AG309">
        <v>2</v>
      </c>
      <c r="AH309">
        <v>1</v>
      </c>
      <c r="AN309">
        <v>1</v>
      </c>
      <c r="AO309">
        <v>2</v>
      </c>
      <c r="AP309">
        <v>1</v>
      </c>
      <c r="AT309">
        <v>1</v>
      </c>
      <c r="BD309">
        <v>1</v>
      </c>
      <c r="BE309" t="s">
        <v>63</v>
      </c>
    </row>
    <row r="310" spans="1:57" hidden="1" x14ac:dyDescent="0.2">
      <c r="A310">
        <v>309</v>
      </c>
      <c r="B310" s="2">
        <v>44095.704664351855</v>
      </c>
      <c r="C310" t="s">
        <v>433</v>
      </c>
      <c r="D310">
        <v>61</v>
      </c>
      <c r="E310">
        <v>17</v>
      </c>
      <c r="F310">
        <v>1</v>
      </c>
      <c r="G310">
        <v>1</v>
      </c>
      <c r="H310">
        <v>1</v>
      </c>
      <c r="I310">
        <v>0</v>
      </c>
      <c r="J310">
        <v>1</v>
      </c>
      <c r="L310">
        <v>1</v>
      </c>
      <c r="M310">
        <v>3</v>
      </c>
      <c r="N310">
        <v>1</v>
      </c>
      <c r="O310">
        <v>3</v>
      </c>
      <c r="P310">
        <v>1</v>
      </c>
      <c r="Q310">
        <v>5</v>
      </c>
      <c r="R310">
        <v>2</v>
      </c>
      <c r="S310">
        <v>4</v>
      </c>
      <c r="T310">
        <v>5</v>
      </c>
      <c r="U310">
        <v>5</v>
      </c>
      <c r="V310">
        <v>2</v>
      </c>
      <c r="W310">
        <v>5</v>
      </c>
      <c r="X310">
        <v>5</v>
      </c>
      <c r="Y310">
        <v>2017</v>
      </c>
      <c r="Z310">
        <v>1</v>
      </c>
      <c r="AA310">
        <v>13</v>
      </c>
      <c r="AD310" t="s">
        <v>434</v>
      </c>
      <c r="AE310">
        <v>2</v>
      </c>
      <c r="AF310">
        <v>2</v>
      </c>
      <c r="AG310">
        <v>2</v>
      </c>
      <c r="AH310">
        <v>2</v>
      </c>
      <c r="AJ310">
        <v>1</v>
      </c>
      <c r="AO310">
        <v>5</v>
      </c>
      <c r="AY310">
        <v>1</v>
      </c>
      <c r="BD310">
        <v>1</v>
      </c>
      <c r="BE310" t="s">
        <v>61</v>
      </c>
    </row>
    <row r="311" spans="1:57" hidden="1" x14ac:dyDescent="0.2">
      <c r="A311">
        <v>310</v>
      </c>
      <c r="B311" s="2">
        <v>44095.704918981479</v>
      </c>
      <c r="C311" t="s">
        <v>435</v>
      </c>
      <c r="D311">
        <v>47</v>
      </c>
      <c r="E311">
        <v>9</v>
      </c>
      <c r="F311">
        <v>1</v>
      </c>
      <c r="G311">
        <v>1</v>
      </c>
      <c r="H311">
        <v>3</v>
      </c>
      <c r="I311">
        <v>2</v>
      </c>
      <c r="J311">
        <v>1</v>
      </c>
      <c r="L311">
        <v>1</v>
      </c>
      <c r="M311">
        <v>10</v>
      </c>
      <c r="N311">
        <v>2</v>
      </c>
      <c r="O311">
        <v>2</v>
      </c>
      <c r="P311">
        <v>1</v>
      </c>
      <c r="Q311">
        <v>7</v>
      </c>
      <c r="R311">
        <v>1</v>
      </c>
      <c r="S311">
        <v>6</v>
      </c>
      <c r="T311">
        <v>6</v>
      </c>
      <c r="U311">
        <v>7</v>
      </c>
      <c r="V311">
        <v>1</v>
      </c>
      <c r="W311">
        <v>7</v>
      </c>
      <c r="X311">
        <v>2</v>
      </c>
      <c r="Y311">
        <v>2010</v>
      </c>
      <c r="Z311">
        <v>1</v>
      </c>
      <c r="AA311">
        <v>1</v>
      </c>
      <c r="AE311">
        <v>3</v>
      </c>
      <c r="AF311">
        <v>3</v>
      </c>
      <c r="AG311">
        <v>3</v>
      </c>
      <c r="AH311">
        <v>2</v>
      </c>
      <c r="AK311">
        <v>1</v>
      </c>
      <c r="AO311">
        <v>4</v>
      </c>
      <c r="AQ311">
        <v>1</v>
      </c>
      <c r="AT311">
        <v>1</v>
      </c>
      <c r="AX311">
        <v>1</v>
      </c>
      <c r="AZ311">
        <v>1</v>
      </c>
      <c r="BA311">
        <v>1</v>
      </c>
      <c r="BC311">
        <v>1</v>
      </c>
      <c r="BE311" t="s">
        <v>61</v>
      </c>
    </row>
    <row r="312" spans="1:57" hidden="1" x14ac:dyDescent="0.2">
      <c r="A312">
        <v>311</v>
      </c>
      <c r="B312" s="2">
        <v>44095.705277777779</v>
      </c>
      <c r="C312" t="s">
        <v>436</v>
      </c>
      <c r="D312">
        <v>50</v>
      </c>
      <c r="E312">
        <v>10</v>
      </c>
      <c r="F312">
        <v>2</v>
      </c>
      <c r="G312">
        <v>1</v>
      </c>
      <c r="H312">
        <v>2</v>
      </c>
      <c r="I312">
        <v>1</v>
      </c>
      <c r="J312">
        <v>1</v>
      </c>
      <c r="L312">
        <v>1</v>
      </c>
      <c r="M312">
        <v>7</v>
      </c>
      <c r="N312">
        <v>2</v>
      </c>
      <c r="O312">
        <v>7</v>
      </c>
      <c r="P312">
        <v>1</v>
      </c>
      <c r="Q312">
        <v>7</v>
      </c>
      <c r="R312">
        <v>1</v>
      </c>
      <c r="S312">
        <v>7</v>
      </c>
      <c r="T312">
        <v>1</v>
      </c>
      <c r="U312">
        <v>7</v>
      </c>
      <c r="V312">
        <v>1</v>
      </c>
      <c r="W312">
        <v>7</v>
      </c>
      <c r="X312">
        <v>1</v>
      </c>
      <c r="Y312">
        <v>2013</v>
      </c>
      <c r="Z312">
        <v>1</v>
      </c>
      <c r="AA312">
        <v>11</v>
      </c>
      <c r="AB312" t="s">
        <v>437</v>
      </c>
      <c r="AE312">
        <v>2</v>
      </c>
      <c r="AF312">
        <v>2</v>
      </c>
      <c r="AG312">
        <v>2</v>
      </c>
      <c r="AH312">
        <v>2</v>
      </c>
      <c r="AN312">
        <v>1</v>
      </c>
      <c r="AO312">
        <v>2</v>
      </c>
      <c r="AP312">
        <v>1</v>
      </c>
      <c r="AU312">
        <v>1</v>
      </c>
      <c r="AX312">
        <v>1</v>
      </c>
      <c r="BC312">
        <v>1</v>
      </c>
      <c r="BE312" t="s">
        <v>61</v>
      </c>
    </row>
    <row r="313" spans="1:57" hidden="1" x14ac:dyDescent="0.2">
      <c r="A313">
        <v>312</v>
      </c>
      <c r="B313" s="2">
        <v>44095.709490740737</v>
      </c>
      <c r="C313" t="s">
        <v>438</v>
      </c>
      <c r="D313">
        <v>64</v>
      </c>
      <c r="E313">
        <v>14</v>
      </c>
      <c r="F313">
        <v>1</v>
      </c>
      <c r="G313">
        <v>1</v>
      </c>
      <c r="H313">
        <v>2</v>
      </c>
      <c r="I313">
        <v>0</v>
      </c>
      <c r="J313">
        <v>5</v>
      </c>
      <c r="K313" t="s">
        <v>439</v>
      </c>
      <c r="L313">
        <v>1</v>
      </c>
      <c r="M313">
        <v>30</v>
      </c>
      <c r="N313">
        <v>2</v>
      </c>
      <c r="O313">
        <v>1</v>
      </c>
      <c r="P313">
        <v>1</v>
      </c>
      <c r="Q313">
        <v>6</v>
      </c>
      <c r="R313">
        <v>1</v>
      </c>
      <c r="S313">
        <v>4</v>
      </c>
      <c r="T313">
        <v>7</v>
      </c>
      <c r="U313">
        <v>6</v>
      </c>
      <c r="V313">
        <v>1</v>
      </c>
      <c r="W313">
        <v>6</v>
      </c>
      <c r="X313">
        <v>6</v>
      </c>
      <c r="Y313">
        <v>1998</v>
      </c>
      <c r="Z313">
        <v>1</v>
      </c>
      <c r="AA313">
        <v>13</v>
      </c>
      <c r="AD313" t="s">
        <v>80</v>
      </c>
      <c r="AE313">
        <v>2</v>
      </c>
      <c r="AF313">
        <v>2</v>
      </c>
      <c r="AG313">
        <v>2</v>
      </c>
      <c r="AH313">
        <v>2</v>
      </c>
      <c r="AN313">
        <v>1</v>
      </c>
      <c r="AO313">
        <v>3</v>
      </c>
      <c r="AY313">
        <v>1</v>
      </c>
      <c r="BD313">
        <v>1</v>
      </c>
      <c r="BE313" t="s">
        <v>63</v>
      </c>
    </row>
    <row r="314" spans="1:57" hidden="1" x14ac:dyDescent="0.2">
      <c r="A314">
        <v>313</v>
      </c>
      <c r="B314" s="2">
        <v>44095.710115740738</v>
      </c>
      <c r="C314" t="s">
        <v>440</v>
      </c>
      <c r="D314">
        <v>65</v>
      </c>
      <c r="E314">
        <v>38</v>
      </c>
      <c r="F314">
        <v>1</v>
      </c>
      <c r="G314">
        <v>1</v>
      </c>
      <c r="H314">
        <v>1</v>
      </c>
      <c r="I314">
        <v>0</v>
      </c>
      <c r="J314">
        <v>1</v>
      </c>
      <c r="L314">
        <v>2</v>
      </c>
      <c r="M314">
        <v>6</v>
      </c>
      <c r="N314">
        <v>2</v>
      </c>
      <c r="O314">
        <v>2</v>
      </c>
      <c r="P314">
        <v>2</v>
      </c>
      <c r="Q314">
        <v>7</v>
      </c>
      <c r="R314">
        <v>7</v>
      </c>
      <c r="S314">
        <v>3</v>
      </c>
      <c r="T314">
        <v>5</v>
      </c>
      <c r="U314">
        <v>7</v>
      </c>
      <c r="V314">
        <v>1</v>
      </c>
      <c r="W314">
        <v>2</v>
      </c>
      <c r="X314">
        <v>5</v>
      </c>
      <c r="Y314">
        <v>2014</v>
      </c>
      <c r="Z314">
        <v>2</v>
      </c>
      <c r="AA314">
        <v>13</v>
      </c>
      <c r="AD314" t="s">
        <v>80</v>
      </c>
      <c r="AE314">
        <v>2</v>
      </c>
      <c r="AF314">
        <v>2</v>
      </c>
      <c r="AG314">
        <v>2</v>
      </c>
      <c r="AH314">
        <v>3</v>
      </c>
      <c r="AN314">
        <v>1</v>
      </c>
      <c r="AO314">
        <v>1</v>
      </c>
      <c r="AQ314">
        <v>1</v>
      </c>
      <c r="AT314">
        <v>1</v>
      </c>
      <c r="AX314">
        <v>1</v>
      </c>
      <c r="BD314">
        <v>1</v>
      </c>
      <c r="BE314" t="s">
        <v>58</v>
      </c>
    </row>
    <row r="315" spans="1:57" hidden="1" x14ac:dyDescent="0.2">
      <c r="A315">
        <v>314</v>
      </c>
      <c r="B315" s="2">
        <v>44095.711493055554</v>
      </c>
      <c r="C315" t="s">
        <v>441</v>
      </c>
      <c r="D315">
        <v>29</v>
      </c>
      <c r="E315">
        <v>44</v>
      </c>
      <c r="F315">
        <v>1</v>
      </c>
      <c r="G315">
        <v>1</v>
      </c>
      <c r="H315">
        <v>3</v>
      </c>
      <c r="I315">
        <v>2</v>
      </c>
      <c r="J315">
        <v>1</v>
      </c>
      <c r="L315">
        <v>1</v>
      </c>
      <c r="M315">
        <v>4</v>
      </c>
      <c r="N315">
        <v>1</v>
      </c>
      <c r="O315">
        <v>6</v>
      </c>
      <c r="P315">
        <v>1</v>
      </c>
      <c r="Q315">
        <v>7</v>
      </c>
      <c r="R315">
        <v>7</v>
      </c>
      <c r="S315">
        <v>6</v>
      </c>
      <c r="T315">
        <v>6</v>
      </c>
      <c r="U315">
        <v>5</v>
      </c>
      <c r="V315">
        <v>7</v>
      </c>
      <c r="W315">
        <v>7</v>
      </c>
      <c r="X315">
        <v>7</v>
      </c>
      <c r="Y315">
        <v>2019</v>
      </c>
      <c r="Z315">
        <v>2</v>
      </c>
      <c r="AA315">
        <v>3</v>
      </c>
      <c r="AE315">
        <v>1</v>
      </c>
      <c r="AF315">
        <v>1</v>
      </c>
      <c r="AG315">
        <v>1</v>
      </c>
      <c r="AH315">
        <v>2</v>
      </c>
      <c r="AL315">
        <v>1</v>
      </c>
      <c r="AM315">
        <v>1</v>
      </c>
      <c r="AO315">
        <v>6</v>
      </c>
      <c r="AP315">
        <v>1</v>
      </c>
      <c r="AV315">
        <v>1</v>
      </c>
      <c r="AW315">
        <v>1</v>
      </c>
      <c r="AZ315">
        <v>1</v>
      </c>
      <c r="BB315">
        <v>1</v>
      </c>
      <c r="BC315">
        <v>1</v>
      </c>
      <c r="BE315" t="s">
        <v>66</v>
      </c>
    </row>
    <row r="316" spans="1:57" hidden="1" x14ac:dyDescent="0.2">
      <c r="A316">
        <v>315</v>
      </c>
      <c r="B316" s="2">
        <v>44095.713530092595</v>
      </c>
      <c r="C316" t="s">
        <v>442</v>
      </c>
      <c r="D316">
        <v>26</v>
      </c>
      <c r="E316">
        <v>43</v>
      </c>
      <c r="F316">
        <v>1</v>
      </c>
      <c r="G316">
        <v>1</v>
      </c>
      <c r="H316">
        <v>2</v>
      </c>
      <c r="I316">
        <v>1</v>
      </c>
      <c r="J316">
        <v>1</v>
      </c>
      <c r="L316">
        <v>1</v>
      </c>
      <c r="M316">
        <v>5</v>
      </c>
      <c r="N316">
        <v>2</v>
      </c>
      <c r="O316">
        <v>5</v>
      </c>
      <c r="P316">
        <v>4</v>
      </c>
      <c r="Q316">
        <v>3</v>
      </c>
      <c r="R316">
        <v>4</v>
      </c>
      <c r="S316">
        <v>4</v>
      </c>
      <c r="T316">
        <v>6</v>
      </c>
      <c r="U316">
        <v>5</v>
      </c>
      <c r="V316">
        <v>2</v>
      </c>
      <c r="W316">
        <v>6</v>
      </c>
      <c r="X316">
        <v>5</v>
      </c>
      <c r="Y316">
        <v>2015</v>
      </c>
      <c r="Z316">
        <v>1</v>
      </c>
      <c r="AA316">
        <v>10</v>
      </c>
      <c r="AE316">
        <v>1</v>
      </c>
      <c r="AF316">
        <v>1</v>
      </c>
      <c r="AG316">
        <v>2</v>
      </c>
      <c r="AH316">
        <v>1</v>
      </c>
      <c r="AI316">
        <v>1</v>
      </c>
      <c r="AK316">
        <v>1</v>
      </c>
      <c r="AM316">
        <v>1</v>
      </c>
      <c r="AO316">
        <v>3</v>
      </c>
      <c r="AP316">
        <v>1</v>
      </c>
      <c r="AU316">
        <v>1</v>
      </c>
      <c r="AW316">
        <v>1</v>
      </c>
      <c r="BC316">
        <v>1</v>
      </c>
      <c r="BE316" t="s">
        <v>61</v>
      </c>
    </row>
    <row r="317" spans="1:57" hidden="1" x14ac:dyDescent="0.2">
      <c r="A317">
        <v>316</v>
      </c>
      <c r="B317" s="2">
        <v>44095.715300925927</v>
      </c>
      <c r="C317" t="s">
        <v>443</v>
      </c>
      <c r="D317">
        <v>45</v>
      </c>
      <c r="E317">
        <v>13</v>
      </c>
      <c r="F317">
        <v>1</v>
      </c>
      <c r="G317">
        <v>1</v>
      </c>
      <c r="H317">
        <v>1</v>
      </c>
      <c r="I317">
        <v>0</v>
      </c>
      <c r="J317">
        <v>1</v>
      </c>
      <c r="L317">
        <v>1</v>
      </c>
      <c r="M317">
        <v>16</v>
      </c>
      <c r="N317">
        <v>2</v>
      </c>
      <c r="O317">
        <v>2</v>
      </c>
      <c r="P317">
        <v>3</v>
      </c>
      <c r="Q317">
        <v>6</v>
      </c>
      <c r="R317">
        <v>2</v>
      </c>
      <c r="S317">
        <v>5</v>
      </c>
      <c r="T317">
        <v>6</v>
      </c>
      <c r="U317">
        <v>6</v>
      </c>
      <c r="V317">
        <v>1</v>
      </c>
      <c r="W317">
        <v>6</v>
      </c>
      <c r="X317">
        <v>3</v>
      </c>
      <c r="Y317">
        <v>2019</v>
      </c>
      <c r="Z317">
        <v>3</v>
      </c>
      <c r="AA317">
        <v>13</v>
      </c>
      <c r="AD317" t="s">
        <v>98</v>
      </c>
      <c r="AE317">
        <v>2</v>
      </c>
      <c r="AF317">
        <v>3</v>
      </c>
      <c r="AG317">
        <v>2</v>
      </c>
      <c r="AH317">
        <v>2</v>
      </c>
      <c r="AI317">
        <v>1</v>
      </c>
      <c r="AL317">
        <v>1</v>
      </c>
      <c r="AM317">
        <v>1</v>
      </c>
      <c r="AO317">
        <v>3</v>
      </c>
      <c r="AP317">
        <v>1</v>
      </c>
      <c r="AR317">
        <v>1</v>
      </c>
      <c r="AV317">
        <v>1</v>
      </c>
      <c r="BA317">
        <v>1</v>
      </c>
      <c r="BE317" t="s">
        <v>63</v>
      </c>
    </row>
    <row r="318" spans="1:57" hidden="1" x14ac:dyDescent="0.2">
      <c r="A318">
        <v>317</v>
      </c>
      <c r="B318" s="2">
        <v>44095.717442129629</v>
      </c>
      <c r="C318" t="s">
        <v>444</v>
      </c>
      <c r="D318">
        <v>46</v>
      </c>
      <c r="E318">
        <v>50</v>
      </c>
      <c r="F318">
        <v>1</v>
      </c>
      <c r="G318">
        <v>1</v>
      </c>
      <c r="H318">
        <v>1</v>
      </c>
      <c r="I318">
        <v>0</v>
      </c>
      <c r="J318">
        <v>1</v>
      </c>
      <c r="L318">
        <v>2</v>
      </c>
      <c r="M318">
        <v>1</v>
      </c>
      <c r="N318">
        <v>2</v>
      </c>
      <c r="O318">
        <v>1</v>
      </c>
      <c r="P318">
        <v>2</v>
      </c>
      <c r="Q318">
        <v>7</v>
      </c>
      <c r="R318">
        <v>3</v>
      </c>
      <c r="S318">
        <v>5</v>
      </c>
      <c r="T318">
        <v>7</v>
      </c>
      <c r="U318">
        <v>2</v>
      </c>
      <c r="V318">
        <v>1</v>
      </c>
      <c r="W318">
        <v>7</v>
      </c>
      <c r="X318">
        <v>6</v>
      </c>
      <c r="Y318">
        <v>2009</v>
      </c>
      <c r="Z318">
        <v>2</v>
      </c>
      <c r="AA318">
        <v>14</v>
      </c>
      <c r="AE318">
        <v>2</v>
      </c>
      <c r="AF318">
        <v>3</v>
      </c>
      <c r="AG318">
        <v>2</v>
      </c>
      <c r="AH318">
        <v>3</v>
      </c>
      <c r="AM318">
        <v>1</v>
      </c>
      <c r="AO318">
        <v>2</v>
      </c>
      <c r="AP318">
        <v>1</v>
      </c>
      <c r="AT318">
        <v>1</v>
      </c>
      <c r="AY318">
        <v>1</v>
      </c>
      <c r="BC318">
        <v>1</v>
      </c>
      <c r="BE318" t="s">
        <v>63</v>
      </c>
    </row>
    <row r="319" spans="1:57" hidden="1" x14ac:dyDescent="0.2">
      <c r="A319">
        <v>318</v>
      </c>
      <c r="B319" s="2">
        <v>44095.717928240738</v>
      </c>
      <c r="C319" t="s">
        <v>445</v>
      </c>
      <c r="D319">
        <v>20</v>
      </c>
      <c r="E319">
        <v>5</v>
      </c>
      <c r="F319">
        <v>2</v>
      </c>
      <c r="G319">
        <v>1</v>
      </c>
      <c r="H319">
        <v>2</v>
      </c>
      <c r="I319">
        <v>2</v>
      </c>
      <c r="J319">
        <v>3</v>
      </c>
      <c r="L319">
        <v>1</v>
      </c>
      <c r="M319">
        <v>5</v>
      </c>
      <c r="N319">
        <v>1</v>
      </c>
      <c r="O319">
        <v>5</v>
      </c>
      <c r="P319">
        <v>3</v>
      </c>
      <c r="Q319">
        <v>5</v>
      </c>
      <c r="R319">
        <v>4</v>
      </c>
      <c r="S319">
        <v>3</v>
      </c>
      <c r="T319">
        <v>4</v>
      </c>
      <c r="U319">
        <v>3</v>
      </c>
      <c r="V319">
        <v>4</v>
      </c>
      <c r="W319">
        <v>3</v>
      </c>
      <c r="X319">
        <v>3</v>
      </c>
      <c r="Y319">
        <v>2000</v>
      </c>
      <c r="Z319">
        <v>2</v>
      </c>
      <c r="AA319">
        <v>8</v>
      </c>
      <c r="AE319">
        <v>1</v>
      </c>
      <c r="AF319">
        <v>1</v>
      </c>
      <c r="AG319">
        <v>1</v>
      </c>
      <c r="AH319">
        <v>1</v>
      </c>
      <c r="AM319">
        <v>1</v>
      </c>
      <c r="AO319">
        <v>1</v>
      </c>
      <c r="AS319">
        <v>1</v>
      </c>
      <c r="AW319">
        <v>1</v>
      </c>
      <c r="AY319">
        <v>1</v>
      </c>
      <c r="BC319">
        <v>1</v>
      </c>
      <c r="BE319" t="s">
        <v>66</v>
      </c>
    </row>
    <row r="320" spans="1:57" hidden="1" x14ac:dyDescent="0.2">
      <c r="A320">
        <v>319</v>
      </c>
      <c r="B320" s="2">
        <v>44095.719131944446</v>
      </c>
      <c r="C320" t="s">
        <v>446</v>
      </c>
      <c r="D320">
        <v>26</v>
      </c>
      <c r="E320">
        <v>7</v>
      </c>
      <c r="F320">
        <v>2</v>
      </c>
      <c r="G320">
        <v>1</v>
      </c>
      <c r="H320">
        <v>2</v>
      </c>
      <c r="I320">
        <v>1</v>
      </c>
      <c r="J320">
        <v>2</v>
      </c>
      <c r="L320">
        <v>2</v>
      </c>
      <c r="M320">
        <v>1</v>
      </c>
      <c r="N320">
        <v>1</v>
      </c>
      <c r="O320">
        <v>6</v>
      </c>
      <c r="P320">
        <v>6</v>
      </c>
      <c r="Q320">
        <v>5</v>
      </c>
      <c r="R320">
        <v>4</v>
      </c>
      <c r="S320">
        <v>6</v>
      </c>
      <c r="T320">
        <v>6</v>
      </c>
      <c r="U320">
        <v>5</v>
      </c>
      <c r="V320">
        <v>5</v>
      </c>
      <c r="W320">
        <v>5</v>
      </c>
      <c r="X320">
        <v>4</v>
      </c>
      <c r="Y320">
        <v>2018</v>
      </c>
      <c r="Z320">
        <v>2</v>
      </c>
      <c r="AA320">
        <v>7</v>
      </c>
      <c r="AE320">
        <v>2</v>
      </c>
      <c r="AF320">
        <v>1</v>
      </c>
      <c r="AG320">
        <v>1</v>
      </c>
      <c r="AH320">
        <v>2</v>
      </c>
      <c r="AJ320">
        <v>1</v>
      </c>
      <c r="AO320">
        <v>4</v>
      </c>
      <c r="AR320">
        <v>1</v>
      </c>
      <c r="AT320">
        <v>1</v>
      </c>
      <c r="AU320">
        <v>1</v>
      </c>
      <c r="BA320">
        <v>1</v>
      </c>
      <c r="BE320" t="s">
        <v>58</v>
      </c>
    </row>
    <row r="321" spans="1:57" hidden="1" x14ac:dyDescent="0.2">
      <c r="A321">
        <v>320</v>
      </c>
      <c r="B321" s="2">
        <v>44095.719814814816</v>
      </c>
      <c r="C321" t="s">
        <v>447</v>
      </c>
      <c r="D321">
        <v>45</v>
      </c>
      <c r="E321">
        <v>43</v>
      </c>
      <c r="F321">
        <v>1</v>
      </c>
      <c r="G321">
        <v>1</v>
      </c>
      <c r="H321">
        <v>2</v>
      </c>
      <c r="I321">
        <v>3</v>
      </c>
      <c r="J321">
        <v>1</v>
      </c>
      <c r="L321">
        <v>1</v>
      </c>
      <c r="M321">
        <v>11</v>
      </c>
      <c r="N321">
        <v>2</v>
      </c>
      <c r="O321">
        <v>7</v>
      </c>
      <c r="P321">
        <v>1</v>
      </c>
      <c r="Q321">
        <v>6</v>
      </c>
      <c r="R321">
        <v>1</v>
      </c>
      <c r="S321">
        <v>7</v>
      </c>
      <c r="T321">
        <v>1</v>
      </c>
      <c r="U321">
        <v>5</v>
      </c>
      <c r="V321">
        <v>1</v>
      </c>
      <c r="W321">
        <v>7</v>
      </c>
      <c r="X321">
        <v>1</v>
      </c>
      <c r="Y321">
        <v>2009</v>
      </c>
      <c r="Z321">
        <v>1</v>
      </c>
      <c r="AA321">
        <v>1</v>
      </c>
      <c r="AE321">
        <v>2</v>
      </c>
      <c r="AF321">
        <v>1</v>
      </c>
      <c r="AG321">
        <v>2</v>
      </c>
      <c r="AH321">
        <v>2</v>
      </c>
      <c r="AJ321">
        <v>1</v>
      </c>
      <c r="AO321">
        <v>1</v>
      </c>
      <c r="AP321">
        <v>1</v>
      </c>
      <c r="AS321">
        <v>1</v>
      </c>
      <c r="AT321">
        <v>1</v>
      </c>
      <c r="BA321">
        <v>1</v>
      </c>
      <c r="BB321">
        <v>1</v>
      </c>
      <c r="BC321">
        <v>1</v>
      </c>
      <c r="BE321" t="s">
        <v>61</v>
      </c>
    </row>
    <row r="322" spans="1:57" hidden="1" x14ac:dyDescent="0.2">
      <c r="A322">
        <v>321</v>
      </c>
      <c r="B322" s="2">
        <v>44095.720879629633</v>
      </c>
      <c r="C322" t="s">
        <v>448</v>
      </c>
      <c r="D322">
        <v>32</v>
      </c>
      <c r="E322">
        <v>5</v>
      </c>
      <c r="F322">
        <v>1</v>
      </c>
      <c r="G322">
        <v>1</v>
      </c>
      <c r="H322">
        <v>2</v>
      </c>
      <c r="I322">
        <v>0</v>
      </c>
      <c r="J322">
        <v>1</v>
      </c>
      <c r="L322">
        <v>1</v>
      </c>
      <c r="M322">
        <v>4</v>
      </c>
      <c r="N322">
        <v>2</v>
      </c>
      <c r="O322">
        <v>5</v>
      </c>
      <c r="P322">
        <v>3</v>
      </c>
      <c r="Q322">
        <v>6</v>
      </c>
      <c r="R322">
        <v>5</v>
      </c>
      <c r="S322">
        <v>6</v>
      </c>
      <c r="T322">
        <v>5</v>
      </c>
      <c r="U322">
        <v>5</v>
      </c>
      <c r="V322">
        <v>5</v>
      </c>
      <c r="W322">
        <v>5</v>
      </c>
      <c r="X322">
        <v>5</v>
      </c>
      <c r="Y322">
        <v>2016</v>
      </c>
      <c r="Z322">
        <v>1</v>
      </c>
      <c r="AA322">
        <v>1</v>
      </c>
      <c r="AE322">
        <v>2</v>
      </c>
      <c r="AF322">
        <v>1</v>
      </c>
      <c r="AG322">
        <v>2</v>
      </c>
      <c r="AH322">
        <v>2</v>
      </c>
      <c r="AJ322">
        <v>1</v>
      </c>
      <c r="AO322">
        <v>3</v>
      </c>
      <c r="AR322">
        <v>1</v>
      </c>
      <c r="AT322">
        <v>1</v>
      </c>
      <c r="AV322">
        <v>1</v>
      </c>
      <c r="BB322">
        <v>1</v>
      </c>
      <c r="BE322" t="s">
        <v>66</v>
      </c>
    </row>
    <row r="323" spans="1:57" hidden="1" x14ac:dyDescent="0.2">
      <c r="A323">
        <v>322</v>
      </c>
      <c r="B323" s="2">
        <v>44095.722430555557</v>
      </c>
      <c r="C323" t="s">
        <v>449</v>
      </c>
      <c r="D323">
        <v>48</v>
      </c>
      <c r="E323">
        <v>5</v>
      </c>
      <c r="F323">
        <v>1</v>
      </c>
      <c r="G323">
        <v>1</v>
      </c>
      <c r="H323">
        <v>3</v>
      </c>
      <c r="I323">
        <v>2</v>
      </c>
      <c r="J323">
        <v>1</v>
      </c>
      <c r="L323">
        <v>2</v>
      </c>
      <c r="M323">
        <v>5</v>
      </c>
      <c r="N323">
        <v>2</v>
      </c>
      <c r="O323">
        <v>1</v>
      </c>
      <c r="P323">
        <v>1</v>
      </c>
      <c r="Q323">
        <v>7</v>
      </c>
      <c r="R323">
        <v>1</v>
      </c>
      <c r="S323">
        <v>7</v>
      </c>
      <c r="T323">
        <v>5</v>
      </c>
      <c r="U323">
        <v>6</v>
      </c>
      <c r="V323">
        <v>2</v>
      </c>
      <c r="W323">
        <v>7</v>
      </c>
      <c r="X323">
        <v>3</v>
      </c>
      <c r="Y323">
        <v>2019</v>
      </c>
      <c r="Z323">
        <v>4</v>
      </c>
      <c r="AA323">
        <v>3</v>
      </c>
      <c r="AE323">
        <v>2</v>
      </c>
      <c r="AF323">
        <v>2</v>
      </c>
      <c r="AG323">
        <v>2</v>
      </c>
      <c r="AH323">
        <v>2</v>
      </c>
      <c r="AI323">
        <v>1</v>
      </c>
      <c r="AJ323">
        <v>1</v>
      </c>
      <c r="AO323">
        <v>5</v>
      </c>
      <c r="AP323">
        <v>1</v>
      </c>
      <c r="AT323">
        <v>1</v>
      </c>
      <c r="AX323">
        <v>1</v>
      </c>
      <c r="AZ323">
        <v>1</v>
      </c>
      <c r="BA323">
        <v>1</v>
      </c>
      <c r="BE323" t="s">
        <v>66</v>
      </c>
    </row>
    <row r="324" spans="1:57" hidden="1" x14ac:dyDescent="0.2">
      <c r="A324">
        <v>323</v>
      </c>
      <c r="B324" s="2">
        <v>44095.724675925929</v>
      </c>
      <c r="C324" t="s">
        <v>450</v>
      </c>
      <c r="D324">
        <v>32</v>
      </c>
      <c r="E324">
        <v>32</v>
      </c>
      <c r="F324">
        <v>1</v>
      </c>
      <c r="G324">
        <v>1</v>
      </c>
      <c r="H324">
        <v>2</v>
      </c>
      <c r="I324">
        <v>1</v>
      </c>
      <c r="J324">
        <v>1</v>
      </c>
      <c r="L324">
        <v>1</v>
      </c>
      <c r="M324">
        <v>10</v>
      </c>
      <c r="N324">
        <v>1</v>
      </c>
      <c r="O324">
        <v>6</v>
      </c>
      <c r="P324">
        <v>4</v>
      </c>
      <c r="Q324">
        <v>6</v>
      </c>
      <c r="R324">
        <v>6</v>
      </c>
      <c r="S324">
        <v>7</v>
      </c>
      <c r="T324">
        <v>6</v>
      </c>
      <c r="U324">
        <v>7</v>
      </c>
      <c r="V324">
        <v>5</v>
      </c>
      <c r="W324">
        <v>7</v>
      </c>
      <c r="X324">
        <v>6</v>
      </c>
      <c r="Y324">
        <v>2015</v>
      </c>
      <c r="Z324">
        <v>2</v>
      </c>
      <c r="AA324">
        <v>1</v>
      </c>
      <c r="AE324">
        <v>2</v>
      </c>
      <c r="AF324">
        <v>1</v>
      </c>
      <c r="AG324">
        <v>1</v>
      </c>
      <c r="AH324">
        <v>2</v>
      </c>
      <c r="AI324">
        <v>1</v>
      </c>
      <c r="AO324">
        <v>5</v>
      </c>
      <c r="AQ324">
        <v>1</v>
      </c>
      <c r="AS324">
        <v>1</v>
      </c>
      <c r="AU324">
        <v>1</v>
      </c>
      <c r="AZ324">
        <v>1</v>
      </c>
      <c r="BB324">
        <v>1</v>
      </c>
      <c r="BE324" t="s">
        <v>58</v>
      </c>
    </row>
    <row r="325" spans="1:57" hidden="1" x14ac:dyDescent="0.2">
      <c r="A325">
        <v>324</v>
      </c>
      <c r="B325" s="2">
        <v>44095.728078703702</v>
      </c>
      <c r="C325" t="s">
        <v>451</v>
      </c>
      <c r="D325">
        <v>25</v>
      </c>
      <c r="E325">
        <v>38</v>
      </c>
      <c r="F325">
        <v>1</v>
      </c>
      <c r="G325">
        <v>1</v>
      </c>
      <c r="H325">
        <v>1</v>
      </c>
      <c r="I325">
        <v>1</v>
      </c>
      <c r="J325">
        <v>1</v>
      </c>
      <c r="L325">
        <v>1</v>
      </c>
      <c r="M325">
        <v>4</v>
      </c>
      <c r="N325">
        <v>2</v>
      </c>
      <c r="O325">
        <v>5</v>
      </c>
      <c r="P325">
        <v>2</v>
      </c>
      <c r="Q325">
        <v>5</v>
      </c>
      <c r="R325">
        <v>3</v>
      </c>
      <c r="S325">
        <v>6</v>
      </c>
      <c r="T325">
        <v>5</v>
      </c>
      <c r="U325">
        <v>6</v>
      </c>
      <c r="V325">
        <v>4</v>
      </c>
      <c r="W325">
        <v>5</v>
      </c>
      <c r="X325">
        <v>3</v>
      </c>
      <c r="Y325">
        <v>2020</v>
      </c>
      <c r="Z325">
        <v>3</v>
      </c>
      <c r="AA325">
        <v>7</v>
      </c>
      <c r="AE325">
        <v>2</v>
      </c>
      <c r="AF325">
        <v>2</v>
      </c>
      <c r="AG325">
        <v>2</v>
      </c>
      <c r="AH325">
        <v>2</v>
      </c>
      <c r="AN325">
        <v>1</v>
      </c>
      <c r="AO325">
        <v>1</v>
      </c>
      <c r="AP325">
        <v>1</v>
      </c>
      <c r="AT325">
        <v>1</v>
      </c>
      <c r="AV325">
        <v>1</v>
      </c>
      <c r="BD325">
        <v>1</v>
      </c>
      <c r="BE325" t="s">
        <v>58</v>
      </c>
    </row>
    <row r="326" spans="1:57" hidden="1" x14ac:dyDescent="0.2">
      <c r="A326">
        <v>325</v>
      </c>
      <c r="B326" s="2">
        <v>44095.729571759257</v>
      </c>
      <c r="C326" t="s">
        <v>452</v>
      </c>
      <c r="D326">
        <v>32</v>
      </c>
      <c r="E326">
        <v>16</v>
      </c>
      <c r="F326">
        <v>1</v>
      </c>
      <c r="G326">
        <v>1</v>
      </c>
      <c r="H326">
        <v>1</v>
      </c>
      <c r="I326">
        <v>0</v>
      </c>
      <c r="J326">
        <v>1</v>
      </c>
      <c r="L326">
        <v>1</v>
      </c>
      <c r="M326">
        <v>2</v>
      </c>
      <c r="N326">
        <v>1</v>
      </c>
      <c r="O326">
        <v>7</v>
      </c>
      <c r="P326">
        <v>7</v>
      </c>
      <c r="Q326">
        <v>6</v>
      </c>
      <c r="R326">
        <v>7</v>
      </c>
      <c r="S326">
        <v>6</v>
      </c>
      <c r="T326">
        <v>7</v>
      </c>
      <c r="U326">
        <v>5</v>
      </c>
      <c r="V326">
        <v>7</v>
      </c>
      <c r="W326">
        <v>7</v>
      </c>
      <c r="X326">
        <v>6</v>
      </c>
      <c r="Y326">
        <v>2000</v>
      </c>
      <c r="Z326">
        <v>2</v>
      </c>
      <c r="AA326">
        <v>1</v>
      </c>
      <c r="AE326">
        <v>1</v>
      </c>
      <c r="AF326">
        <v>1</v>
      </c>
      <c r="AG326">
        <v>1</v>
      </c>
      <c r="AH326">
        <v>1</v>
      </c>
      <c r="AI326">
        <v>1</v>
      </c>
      <c r="AO326">
        <v>2</v>
      </c>
      <c r="AQ326">
        <v>1</v>
      </c>
      <c r="AR326">
        <v>1</v>
      </c>
      <c r="AS326">
        <v>1</v>
      </c>
      <c r="BA326">
        <v>1</v>
      </c>
      <c r="BB326">
        <v>1</v>
      </c>
      <c r="BE326" t="s">
        <v>63</v>
      </c>
    </row>
    <row r="327" spans="1:57" hidden="1" x14ac:dyDescent="0.2">
      <c r="A327">
        <v>326</v>
      </c>
      <c r="B327" s="2">
        <v>44095.733460648145</v>
      </c>
      <c r="C327" t="s">
        <v>453</v>
      </c>
      <c r="D327">
        <v>22</v>
      </c>
      <c r="E327">
        <v>10</v>
      </c>
      <c r="F327">
        <v>1</v>
      </c>
      <c r="G327">
        <v>1</v>
      </c>
      <c r="H327">
        <v>1</v>
      </c>
      <c r="I327">
        <v>0</v>
      </c>
      <c r="J327">
        <v>1</v>
      </c>
      <c r="L327">
        <v>1</v>
      </c>
      <c r="M327">
        <v>2</v>
      </c>
      <c r="N327">
        <v>1</v>
      </c>
      <c r="O327">
        <v>3</v>
      </c>
      <c r="P327">
        <v>6</v>
      </c>
      <c r="Q327">
        <v>4</v>
      </c>
      <c r="R327">
        <v>4</v>
      </c>
      <c r="S327">
        <v>5</v>
      </c>
      <c r="T327">
        <v>4</v>
      </c>
      <c r="U327">
        <v>4</v>
      </c>
      <c r="V327">
        <v>6</v>
      </c>
      <c r="W327">
        <v>1</v>
      </c>
      <c r="X327">
        <v>1</v>
      </c>
      <c r="Y327">
        <v>2018</v>
      </c>
      <c r="Z327">
        <v>1</v>
      </c>
      <c r="AA327">
        <v>1</v>
      </c>
      <c r="AE327">
        <v>3</v>
      </c>
      <c r="AF327">
        <v>3</v>
      </c>
      <c r="AG327">
        <v>1</v>
      </c>
      <c r="AH327">
        <v>1</v>
      </c>
      <c r="AI327">
        <v>1</v>
      </c>
      <c r="AO327">
        <v>6</v>
      </c>
      <c r="AT327">
        <v>1</v>
      </c>
      <c r="BA327">
        <v>1</v>
      </c>
      <c r="BE327" t="s">
        <v>61</v>
      </c>
    </row>
    <row r="328" spans="1:57" hidden="1" x14ac:dyDescent="0.2">
      <c r="A328">
        <v>327</v>
      </c>
      <c r="B328" s="2">
        <v>44095.733541666668</v>
      </c>
      <c r="C328" t="s">
        <v>454</v>
      </c>
      <c r="D328">
        <v>21</v>
      </c>
      <c r="E328">
        <v>4</v>
      </c>
      <c r="F328">
        <v>1</v>
      </c>
      <c r="G328">
        <v>1</v>
      </c>
      <c r="H328">
        <v>1</v>
      </c>
      <c r="I328">
        <v>0</v>
      </c>
      <c r="J328">
        <v>2</v>
      </c>
      <c r="L328">
        <v>1</v>
      </c>
      <c r="M328">
        <v>2</v>
      </c>
      <c r="N328">
        <v>1</v>
      </c>
      <c r="O328">
        <v>4</v>
      </c>
      <c r="P328">
        <v>4</v>
      </c>
      <c r="Q328">
        <v>6</v>
      </c>
      <c r="R328">
        <v>5</v>
      </c>
      <c r="S328">
        <v>5</v>
      </c>
      <c r="T328">
        <v>4</v>
      </c>
      <c r="U328">
        <v>5</v>
      </c>
      <c r="V328">
        <v>4</v>
      </c>
      <c r="W328">
        <v>7</v>
      </c>
      <c r="X328">
        <v>3</v>
      </c>
      <c r="Y328">
        <v>2018</v>
      </c>
      <c r="Z328">
        <v>2</v>
      </c>
      <c r="AA328">
        <v>3</v>
      </c>
      <c r="AE328">
        <v>2</v>
      </c>
      <c r="AF328">
        <v>1</v>
      </c>
      <c r="AG328">
        <v>1</v>
      </c>
      <c r="AH328">
        <v>2</v>
      </c>
      <c r="AJ328">
        <v>1</v>
      </c>
      <c r="AM328">
        <v>1</v>
      </c>
      <c r="AO328">
        <v>3</v>
      </c>
      <c r="AQ328">
        <v>1</v>
      </c>
      <c r="AR328">
        <v>1</v>
      </c>
      <c r="AV328">
        <v>1</v>
      </c>
      <c r="BA328">
        <v>1</v>
      </c>
      <c r="BB328">
        <v>1</v>
      </c>
      <c r="BC328">
        <v>1</v>
      </c>
      <c r="BE328" t="s">
        <v>61</v>
      </c>
    </row>
    <row r="329" spans="1:57" hidden="1" x14ac:dyDescent="0.2">
      <c r="A329">
        <v>328</v>
      </c>
      <c r="B329" s="2">
        <v>44095.735405092593</v>
      </c>
      <c r="C329" t="s">
        <v>455</v>
      </c>
      <c r="D329">
        <v>30</v>
      </c>
      <c r="E329">
        <v>32</v>
      </c>
      <c r="F329">
        <v>1</v>
      </c>
      <c r="G329">
        <v>1</v>
      </c>
      <c r="H329">
        <v>2</v>
      </c>
      <c r="I329">
        <v>0</v>
      </c>
      <c r="J329">
        <v>1</v>
      </c>
      <c r="L329">
        <v>1</v>
      </c>
      <c r="M329">
        <v>2</v>
      </c>
      <c r="N329">
        <v>1</v>
      </c>
      <c r="O329">
        <v>4</v>
      </c>
      <c r="P329">
        <v>4</v>
      </c>
      <c r="Q329">
        <v>3</v>
      </c>
      <c r="R329">
        <v>2</v>
      </c>
      <c r="S329">
        <v>5</v>
      </c>
      <c r="T329">
        <v>2</v>
      </c>
      <c r="U329">
        <v>2</v>
      </c>
      <c r="V329">
        <v>3</v>
      </c>
      <c r="W329">
        <v>1</v>
      </c>
      <c r="X329">
        <v>3</v>
      </c>
      <c r="Y329">
        <v>2017</v>
      </c>
      <c r="Z329">
        <v>1</v>
      </c>
      <c r="AA329">
        <v>1</v>
      </c>
      <c r="AE329">
        <v>1</v>
      </c>
      <c r="AF329">
        <v>3</v>
      </c>
      <c r="AG329">
        <v>1</v>
      </c>
      <c r="AH329">
        <v>2</v>
      </c>
      <c r="AM329">
        <v>1</v>
      </c>
      <c r="AO329">
        <v>2</v>
      </c>
      <c r="AP329">
        <v>1</v>
      </c>
      <c r="AR329">
        <v>1</v>
      </c>
      <c r="AT329">
        <v>1</v>
      </c>
      <c r="BA329">
        <v>1</v>
      </c>
      <c r="BE329" t="s">
        <v>58</v>
      </c>
    </row>
    <row r="330" spans="1:57" hidden="1" x14ac:dyDescent="0.2">
      <c r="A330">
        <v>329</v>
      </c>
      <c r="B330" s="2">
        <v>44095.737847222219</v>
      </c>
      <c r="C330" t="s">
        <v>456</v>
      </c>
      <c r="D330">
        <v>30</v>
      </c>
      <c r="E330">
        <v>32</v>
      </c>
      <c r="F330">
        <v>1</v>
      </c>
      <c r="G330">
        <v>1</v>
      </c>
      <c r="H330">
        <v>2</v>
      </c>
      <c r="I330">
        <v>1</v>
      </c>
      <c r="J330">
        <v>1</v>
      </c>
      <c r="L330">
        <v>1</v>
      </c>
      <c r="M330">
        <v>6</v>
      </c>
      <c r="N330">
        <v>1</v>
      </c>
      <c r="O330">
        <v>7</v>
      </c>
      <c r="P330">
        <v>7</v>
      </c>
      <c r="Q330">
        <v>7</v>
      </c>
      <c r="R330">
        <v>7</v>
      </c>
      <c r="S330">
        <v>7</v>
      </c>
      <c r="T330">
        <v>7</v>
      </c>
      <c r="U330">
        <v>7</v>
      </c>
      <c r="V330">
        <v>7</v>
      </c>
      <c r="W330">
        <v>7</v>
      </c>
      <c r="X330">
        <v>7</v>
      </c>
      <c r="Y330">
        <v>2011</v>
      </c>
      <c r="Z330">
        <v>1</v>
      </c>
      <c r="AA330">
        <v>1</v>
      </c>
      <c r="AE330">
        <v>1</v>
      </c>
      <c r="AF330">
        <v>1</v>
      </c>
      <c r="AG330">
        <v>1</v>
      </c>
      <c r="AH330">
        <v>1</v>
      </c>
      <c r="AI330">
        <v>1</v>
      </c>
      <c r="AO330">
        <v>1</v>
      </c>
      <c r="AP330">
        <v>1</v>
      </c>
      <c r="AZ330">
        <v>1</v>
      </c>
      <c r="BE330" t="s">
        <v>58</v>
      </c>
    </row>
    <row r="331" spans="1:57" hidden="1" x14ac:dyDescent="0.2">
      <c r="A331">
        <v>330</v>
      </c>
      <c r="B331" s="2">
        <v>44095.737881944442</v>
      </c>
      <c r="C331" t="s">
        <v>457</v>
      </c>
      <c r="D331">
        <v>30</v>
      </c>
      <c r="E331">
        <v>32</v>
      </c>
      <c r="F331">
        <v>1</v>
      </c>
      <c r="G331">
        <v>1</v>
      </c>
      <c r="H331">
        <v>2</v>
      </c>
      <c r="I331">
        <v>1</v>
      </c>
      <c r="J331">
        <v>1</v>
      </c>
      <c r="L331">
        <v>1</v>
      </c>
      <c r="M331">
        <v>0</v>
      </c>
      <c r="N331">
        <v>1</v>
      </c>
      <c r="O331">
        <v>7</v>
      </c>
      <c r="P331">
        <v>7</v>
      </c>
      <c r="Q331">
        <v>7</v>
      </c>
      <c r="R331">
        <v>7</v>
      </c>
      <c r="S331">
        <v>7</v>
      </c>
      <c r="T331">
        <v>7</v>
      </c>
      <c r="U331">
        <v>7</v>
      </c>
      <c r="V331">
        <v>7</v>
      </c>
      <c r="W331">
        <v>7</v>
      </c>
      <c r="X331">
        <v>7</v>
      </c>
      <c r="Y331">
        <v>2019</v>
      </c>
      <c r="Z331">
        <v>1</v>
      </c>
      <c r="AA331">
        <v>1</v>
      </c>
      <c r="AE331">
        <v>2</v>
      </c>
      <c r="AF331">
        <v>3</v>
      </c>
      <c r="AG331">
        <v>1</v>
      </c>
      <c r="AH331">
        <v>1</v>
      </c>
      <c r="AJ331">
        <v>1</v>
      </c>
      <c r="AL331">
        <v>1</v>
      </c>
      <c r="AO331">
        <v>5</v>
      </c>
      <c r="AP331">
        <v>1</v>
      </c>
      <c r="AQ331">
        <v>1</v>
      </c>
      <c r="AZ331">
        <v>1</v>
      </c>
      <c r="BA331">
        <v>1</v>
      </c>
      <c r="BE331" t="s">
        <v>58</v>
      </c>
    </row>
    <row r="332" spans="1:57" hidden="1" x14ac:dyDescent="0.2">
      <c r="A332">
        <v>331</v>
      </c>
      <c r="B332" s="2">
        <v>44095.739918981482</v>
      </c>
      <c r="C332" t="s">
        <v>458</v>
      </c>
      <c r="D332">
        <v>49</v>
      </c>
      <c r="E332">
        <v>13</v>
      </c>
      <c r="F332">
        <v>1</v>
      </c>
      <c r="G332">
        <v>1</v>
      </c>
      <c r="H332">
        <v>3</v>
      </c>
      <c r="I332">
        <v>1</v>
      </c>
      <c r="J332">
        <v>1</v>
      </c>
      <c r="L332">
        <v>1</v>
      </c>
      <c r="M332">
        <v>16</v>
      </c>
      <c r="N332">
        <v>1</v>
      </c>
      <c r="O332">
        <v>3</v>
      </c>
      <c r="P332">
        <v>2</v>
      </c>
      <c r="Q332">
        <v>5</v>
      </c>
      <c r="R332">
        <v>2</v>
      </c>
      <c r="S332">
        <v>4</v>
      </c>
      <c r="T332">
        <v>4</v>
      </c>
      <c r="U332">
        <v>3</v>
      </c>
      <c r="V332">
        <v>5</v>
      </c>
      <c r="W332">
        <v>4</v>
      </c>
      <c r="X332">
        <v>4</v>
      </c>
      <c r="Y332">
        <v>2010</v>
      </c>
      <c r="Z332">
        <v>3</v>
      </c>
      <c r="AA332">
        <v>13</v>
      </c>
      <c r="AD332" t="s">
        <v>80</v>
      </c>
      <c r="AE332">
        <v>3</v>
      </c>
      <c r="AF332">
        <v>2</v>
      </c>
      <c r="AG332">
        <v>2</v>
      </c>
      <c r="AH332">
        <v>3</v>
      </c>
      <c r="AN332">
        <v>1</v>
      </c>
      <c r="AO332">
        <v>2</v>
      </c>
      <c r="AV332">
        <v>1</v>
      </c>
      <c r="AX332">
        <v>1</v>
      </c>
      <c r="BD332">
        <v>1</v>
      </c>
      <c r="BE332" t="s">
        <v>63</v>
      </c>
    </row>
    <row r="333" spans="1:57" hidden="1" x14ac:dyDescent="0.2">
      <c r="A333">
        <v>332</v>
      </c>
      <c r="B333" s="2">
        <v>44095.744976851849</v>
      </c>
      <c r="C333" t="s">
        <v>459</v>
      </c>
      <c r="D333">
        <v>54</v>
      </c>
      <c r="E333">
        <v>35</v>
      </c>
      <c r="F333">
        <v>1</v>
      </c>
      <c r="G333">
        <v>1</v>
      </c>
      <c r="H333">
        <v>1</v>
      </c>
      <c r="I333">
        <v>0</v>
      </c>
      <c r="J333">
        <v>1</v>
      </c>
      <c r="L333">
        <v>1</v>
      </c>
      <c r="M333">
        <v>8</v>
      </c>
      <c r="N333">
        <v>2</v>
      </c>
      <c r="O333">
        <v>4</v>
      </c>
      <c r="P333">
        <v>4</v>
      </c>
      <c r="Q333">
        <v>6</v>
      </c>
      <c r="R333">
        <v>5</v>
      </c>
      <c r="S333">
        <v>6</v>
      </c>
      <c r="T333">
        <v>5</v>
      </c>
      <c r="U333">
        <v>6</v>
      </c>
      <c r="V333">
        <v>4</v>
      </c>
      <c r="W333">
        <v>6</v>
      </c>
      <c r="X333">
        <v>2</v>
      </c>
      <c r="Y333">
        <v>2012</v>
      </c>
      <c r="Z333">
        <v>1</v>
      </c>
      <c r="AA333">
        <v>13</v>
      </c>
      <c r="AD333" t="s">
        <v>80</v>
      </c>
      <c r="AE333">
        <v>2</v>
      </c>
      <c r="AF333">
        <v>3</v>
      </c>
      <c r="AG333">
        <v>2</v>
      </c>
      <c r="AH333">
        <v>2</v>
      </c>
      <c r="AN333">
        <v>1</v>
      </c>
      <c r="AO333">
        <v>1</v>
      </c>
      <c r="AT333">
        <v>1</v>
      </c>
      <c r="AX333">
        <v>1</v>
      </c>
      <c r="BD333">
        <v>1</v>
      </c>
      <c r="BE333" t="s">
        <v>63</v>
      </c>
    </row>
    <row r="334" spans="1:57" hidden="1" x14ac:dyDescent="0.2">
      <c r="A334">
        <v>333</v>
      </c>
      <c r="B334" s="2">
        <v>44095.746817129628</v>
      </c>
      <c r="C334" t="s">
        <v>460</v>
      </c>
      <c r="D334">
        <v>37</v>
      </c>
      <c r="E334">
        <v>3</v>
      </c>
      <c r="F334">
        <v>1</v>
      </c>
      <c r="G334">
        <v>1</v>
      </c>
      <c r="H334">
        <v>2</v>
      </c>
      <c r="I334">
        <v>3</v>
      </c>
      <c r="J334">
        <v>1</v>
      </c>
      <c r="L334">
        <v>1</v>
      </c>
      <c r="M334">
        <v>6</v>
      </c>
      <c r="N334">
        <v>2</v>
      </c>
      <c r="O334">
        <v>6</v>
      </c>
      <c r="P334">
        <v>5</v>
      </c>
      <c r="Q334">
        <v>5</v>
      </c>
      <c r="R334">
        <v>3</v>
      </c>
      <c r="S334">
        <v>6</v>
      </c>
      <c r="T334">
        <v>1</v>
      </c>
      <c r="U334">
        <v>6</v>
      </c>
      <c r="V334">
        <v>5</v>
      </c>
      <c r="W334">
        <v>6</v>
      </c>
      <c r="X334">
        <v>4</v>
      </c>
      <c r="Y334">
        <v>2014</v>
      </c>
      <c r="Z334">
        <v>1</v>
      </c>
      <c r="AA334">
        <v>1</v>
      </c>
      <c r="AE334">
        <v>1</v>
      </c>
      <c r="AF334">
        <v>3</v>
      </c>
      <c r="AG334">
        <v>3</v>
      </c>
      <c r="AH334">
        <v>1</v>
      </c>
      <c r="AN334">
        <v>1</v>
      </c>
      <c r="AO334">
        <v>4</v>
      </c>
      <c r="AP334">
        <v>1</v>
      </c>
      <c r="AU334">
        <v>1</v>
      </c>
      <c r="AX334">
        <v>1</v>
      </c>
      <c r="AZ334">
        <v>1</v>
      </c>
      <c r="BE334" t="s">
        <v>66</v>
      </c>
    </row>
    <row r="335" spans="1:57" hidden="1" x14ac:dyDescent="0.2">
      <c r="A335">
        <v>334</v>
      </c>
      <c r="B335" s="2">
        <v>44095.752812500003</v>
      </c>
      <c r="C335" t="s">
        <v>461</v>
      </c>
      <c r="D335">
        <v>23</v>
      </c>
      <c r="E335">
        <v>9</v>
      </c>
      <c r="F335">
        <v>2</v>
      </c>
      <c r="G335">
        <v>1</v>
      </c>
      <c r="H335">
        <v>4</v>
      </c>
      <c r="I335">
        <v>0</v>
      </c>
      <c r="J335">
        <v>2</v>
      </c>
      <c r="L335">
        <v>1</v>
      </c>
      <c r="M335">
        <v>18</v>
      </c>
      <c r="N335">
        <v>2</v>
      </c>
      <c r="O335">
        <v>6</v>
      </c>
      <c r="P335">
        <v>2</v>
      </c>
      <c r="Q335">
        <v>6</v>
      </c>
      <c r="R335">
        <v>5</v>
      </c>
      <c r="S335">
        <v>6</v>
      </c>
      <c r="T335">
        <v>2</v>
      </c>
      <c r="U335">
        <v>7</v>
      </c>
      <c r="V335">
        <v>3</v>
      </c>
      <c r="W335">
        <v>5</v>
      </c>
      <c r="X335">
        <v>3</v>
      </c>
      <c r="Y335">
        <v>2017</v>
      </c>
      <c r="Z335">
        <v>4</v>
      </c>
      <c r="AA335">
        <v>14</v>
      </c>
      <c r="AE335">
        <v>3</v>
      </c>
      <c r="AF335">
        <v>2</v>
      </c>
      <c r="AG335">
        <v>2</v>
      </c>
      <c r="AH335">
        <v>1</v>
      </c>
      <c r="AI335">
        <v>1</v>
      </c>
      <c r="AO335">
        <v>3</v>
      </c>
      <c r="AP335">
        <v>1</v>
      </c>
      <c r="AT335">
        <v>1</v>
      </c>
      <c r="AX335">
        <v>1</v>
      </c>
      <c r="BB335">
        <v>1</v>
      </c>
      <c r="BE335" t="s">
        <v>61</v>
      </c>
    </row>
    <row r="336" spans="1:57" hidden="1" x14ac:dyDescent="0.2">
      <c r="A336">
        <v>335</v>
      </c>
      <c r="B336" s="2">
        <v>44095.759398148148</v>
      </c>
      <c r="C336" t="s">
        <v>462</v>
      </c>
      <c r="D336">
        <v>45</v>
      </c>
      <c r="E336">
        <v>2</v>
      </c>
      <c r="F336">
        <v>1</v>
      </c>
      <c r="G336">
        <v>1</v>
      </c>
      <c r="H336">
        <v>3</v>
      </c>
      <c r="I336">
        <v>2</v>
      </c>
      <c r="J336">
        <v>1</v>
      </c>
      <c r="L336">
        <v>1</v>
      </c>
      <c r="M336">
        <v>6</v>
      </c>
      <c r="N336">
        <v>2</v>
      </c>
      <c r="O336">
        <v>1</v>
      </c>
      <c r="P336">
        <v>1</v>
      </c>
      <c r="Q336">
        <v>7</v>
      </c>
      <c r="R336">
        <v>1</v>
      </c>
      <c r="S336">
        <v>7</v>
      </c>
      <c r="T336">
        <v>2</v>
      </c>
      <c r="U336">
        <v>7</v>
      </c>
      <c r="V336">
        <v>1</v>
      </c>
      <c r="W336">
        <v>7</v>
      </c>
      <c r="X336">
        <v>1</v>
      </c>
      <c r="Y336">
        <v>2017</v>
      </c>
      <c r="Z336">
        <v>1</v>
      </c>
      <c r="AA336">
        <v>3</v>
      </c>
      <c r="AE336">
        <v>3</v>
      </c>
      <c r="AF336">
        <v>1</v>
      </c>
      <c r="AG336">
        <v>1</v>
      </c>
      <c r="AH336">
        <v>2</v>
      </c>
      <c r="AI336">
        <v>1</v>
      </c>
      <c r="AJ336">
        <v>1</v>
      </c>
      <c r="AO336">
        <v>4</v>
      </c>
      <c r="AP336">
        <v>1</v>
      </c>
      <c r="AT336">
        <v>1</v>
      </c>
      <c r="AV336">
        <v>1</v>
      </c>
      <c r="AZ336">
        <v>1</v>
      </c>
      <c r="BC336">
        <v>1</v>
      </c>
      <c r="BE336" t="s">
        <v>66</v>
      </c>
    </row>
    <row r="337" spans="1:57" hidden="1" x14ac:dyDescent="0.2">
      <c r="A337">
        <v>336</v>
      </c>
      <c r="B337" s="2">
        <v>44095.768460648149</v>
      </c>
      <c r="C337" t="s">
        <v>463</v>
      </c>
      <c r="D337">
        <v>34</v>
      </c>
      <c r="E337">
        <v>20</v>
      </c>
      <c r="F337">
        <v>2</v>
      </c>
      <c r="G337">
        <v>1</v>
      </c>
      <c r="H337">
        <v>2</v>
      </c>
      <c r="I337">
        <v>2</v>
      </c>
      <c r="J337">
        <v>1</v>
      </c>
      <c r="L337">
        <v>1</v>
      </c>
      <c r="M337">
        <v>11</v>
      </c>
      <c r="N337">
        <v>2</v>
      </c>
      <c r="O337">
        <v>5</v>
      </c>
      <c r="P337">
        <v>2</v>
      </c>
      <c r="Q337">
        <v>6</v>
      </c>
      <c r="R337">
        <v>2</v>
      </c>
      <c r="S337">
        <v>6</v>
      </c>
      <c r="T337">
        <v>5</v>
      </c>
      <c r="U337">
        <v>5</v>
      </c>
      <c r="V337">
        <v>2</v>
      </c>
      <c r="W337">
        <v>6</v>
      </c>
      <c r="X337">
        <v>6</v>
      </c>
      <c r="Y337">
        <v>2009</v>
      </c>
      <c r="Z337">
        <v>1</v>
      </c>
      <c r="AA337">
        <v>1</v>
      </c>
      <c r="AE337">
        <v>1</v>
      </c>
      <c r="AF337">
        <v>2</v>
      </c>
      <c r="AG337">
        <v>2</v>
      </c>
      <c r="AH337">
        <v>2</v>
      </c>
      <c r="AN337">
        <v>1</v>
      </c>
      <c r="AO337">
        <v>5</v>
      </c>
      <c r="AP337">
        <v>1</v>
      </c>
      <c r="AV337">
        <v>1</v>
      </c>
      <c r="AW337">
        <v>1</v>
      </c>
      <c r="AZ337">
        <v>1</v>
      </c>
      <c r="BE337" t="s">
        <v>61</v>
      </c>
    </row>
    <row r="338" spans="1:57" hidden="1" x14ac:dyDescent="0.2">
      <c r="A338">
        <v>337</v>
      </c>
      <c r="B338" s="2">
        <v>44095.771053240744</v>
      </c>
      <c r="C338" t="s">
        <v>464</v>
      </c>
      <c r="D338">
        <v>50</v>
      </c>
      <c r="E338">
        <v>5</v>
      </c>
      <c r="F338">
        <v>1</v>
      </c>
      <c r="G338">
        <v>1</v>
      </c>
      <c r="H338">
        <v>2</v>
      </c>
      <c r="I338">
        <v>0</v>
      </c>
      <c r="J338">
        <v>2</v>
      </c>
      <c r="L338">
        <v>2</v>
      </c>
      <c r="M338">
        <v>5</v>
      </c>
      <c r="N338">
        <v>2</v>
      </c>
      <c r="O338">
        <v>5</v>
      </c>
      <c r="P338">
        <v>1</v>
      </c>
      <c r="Q338">
        <v>7</v>
      </c>
      <c r="R338">
        <v>4</v>
      </c>
      <c r="S338">
        <v>6</v>
      </c>
      <c r="T338">
        <v>5</v>
      </c>
      <c r="U338">
        <v>7</v>
      </c>
      <c r="V338">
        <v>2</v>
      </c>
      <c r="W338">
        <v>7</v>
      </c>
      <c r="X338">
        <v>1</v>
      </c>
      <c r="Y338">
        <v>2019</v>
      </c>
      <c r="Z338">
        <v>2</v>
      </c>
      <c r="AA338">
        <v>10</v>
      </c>
      <c r="AE338">
        <v>2</v>
      </c>
      <c r="AF338">
        <v>2</v>
      </c>
      <c r="AG338">
        <v>1</v>
      </c>
      <c r="AH338">
        <v>2</v>
      </c>
      <c r="AI338">
        <v>1</v>
      </c>
      <c r="AO338">
        <v>4</v>
      </c>
      <c r="AP338">
        <v>1</v>
      </c>
      <c r="AU338">
        <v>1</v>
      </c>
      <c r="AV338">
        <v>1</v>
      </c>
      <c r="AZ338">
        <v>1</v>
      </c>
      <c r="BE338" t="s">
        <v>66</v>
      </c>
    </row>
    <row r="339" spans="1:57" hidden="1" x14ac:dyDescent="0.2">
      <c r="A339">
        <v>338</v>
      </c>
      <c r="B339" s="2">
        <v>44095.776620370372</v>
      </c>
      <c r="C339" t="s">
        <v>465</v>
      </c>
      <c r="D339">
        <v>26</v>
      </c>
      <c r="E339">
        <v>32</v>
      </c>
      <c r="F339">
        <v>2</v>
      </c>
      <c r="G339">
        <v>1</v>
      </c>
      <c r="H339">
        <v>3</v>
      </c>
      <c r="I339">
        <v>1</v>
      </c>
      <c r="J339">
        <v>3</v>
      </c>
      <c r="L339">
        <v>2</v>
      </c>
      <c r="M339">
        <v>0</v>
      </c>
      <c r="N339">
        <v>1</v>
      </c>
      <c r="O339">
        <v>5</v>
      </c>
      <c r="P339">
        <v>1</v>
      </c>
      <c r="Q339">
        <v>7</v>
      </c>
      <c r="R339">
        <v>4</v>
      </c>
      <c r="S339">
        <v>7</v>
      </c>
      <c r="T339">
        <v>7</v>
      </c>
      <c r="U339">
        <v>7</v>
      </c>
      <c r="V339">
        <v>3</v>
      </c>
      <c r="W339">
        <v>4</v>
      </c>
      <c r="X339">
        <v>2</v>
      </c>
      <c r="Y339">
        <v>2018</v>
      </c>
      <c r="Z339">
        <v>1</v>
      </c>
      <c r="AA339">
        <v>14</v>
      </c>
      <c r="AE339">
        <v>1</v>
      </c>
      <c r="AF339">
        <v>1</v>
      </c>
      <c r="AG339">
        <v>3</v>
      </c>
      <c r="AH339">
        <v>1</v>
      </c>
      <c r="AI339">
        <v>1</v>
      </c>
      <c r="AJ339">
        <v>1</v>
      </c>
      <c r="AM339">
        <v>1</v>
      </c>
      <c r="AO339">
        <v>5</v>
      </c>
      <c r="AQ339">
        <v>1</v>
      </c>
      <c r="AT339">
        <v>1</v>
      </c>
      <c r="AW339">
        <v>1</v>
      </c>
      <c r="BA339">
        <v>1</v>
      </c>
      <c r="BB339">
        <v>1</v>
      </c>
      <c r="BE339" t="s">
        <v>58</v>
      </c>
    </row>
    <row r="340" spans="1:57" hidden="1" x14ac:dyDescent="0.2">
      <c r="A340">
        <v>339</v>
      </c>
      <c r="B340" s="2">
        <v>44095.777465277781</v>
      </c>
      <c r="C340" t="s">
        <v>466</v>
      </c>
      <c r="D340">
        <v>55</v>
      </c>
      <c r="E340">
        <v>9</v>
      </c>
      <c r="F340">
        <v>1</v>
      </c>
      <c r="G340">
        <v>1</v>
      </c>
      <c r="H340">
        <v>1</v>
      </c>
      <c r="I340">
        <v>0</v>
      </c>
      <c r="J340">
        <v>1</v>
      </c>
      <c r="L340">
        <v>2</v>
      </c>
      <c r="M340">
        <v>15</v>
      </c>
      <c r="N340">
        <v>2</v>
      </c>
      <c r="O340">
        <v>5</v>
      </c>
      <c r="P340">
        <v>4</v>
      </c>
      <c r="Q340">
        <v>6</v>
      </c>
      <c r="R340">
        <v>4</v>
      </c>
      <c r="S340">
        <v>6</v>
      </c>
      <c r="T340">
        <v>5</v>
      </c>
      <c r="U340">
        <v>6</v>
      </c>
      <c r="V340">
        <v>2</v>
      </c>
      <c r="W340">
        <v>5</v>
      </c>
      <c r="X340">
        <v>5</v>
      </c>
      <c r="Y340">
        <v>2005</v>
      </c>
      <c r="Z340">
        <v>2</v>
      </c>
      <c r="AA340">
        <v>11</v>
      </c>
      <c r="AB340" t="s">
        <v>467</v>
      </c>
      <c r="AE340">
        <v>3</v>
      </c>
      <c r="AF340">
        <v>2</v>
      </c>
      <c r="AG340">
        <v>2</v>
      </c>
      <c r="AH340">
        <v>3</v>
      </c>
      <c r="AN340">
        <v>1</v>
      </c>
      <c r="AO340">
        <v>3</v>
      </c>
      <c r="AP340">
        <v>1</v>
      </c>
      <c r="AX340">
        <v>1</v>
      </c>
      <c r="BD340">
        <v>1</v>
      </c>
      <c r="BE340" t="s">
        <v>61</v>
      </c>
    </row>
    <row r="341" spans="1:57" hidden="1" x14ac:dyDescent="0.2">
      <c r="A341">
        <v>340</v>
      </c>
      <c r="B341" s="2">
        <v>44095.779004629629</v>
      </c>
      <c r="C341" t="s">
        <v>468</v>
      </c>
      <c r="D341">
        <v>78</v>
      </c>
      <c r="E341">
        <v>21</v>
      </c>
      <c r="F341">
        <v>1</v>
      </c>
      <c r="G341">
        <v>1</v>
      </c>
      <c r="H341">
        <v>1</v>
      </c>
      <c r="I341">
        <v>0</v>
      </c>
      <c r="J341">
        <v>5</v>
      </c>
      <c r="K341" t="s">
        <v>469</v>
      </c>
      <c r="L341">
        <v>1</v>
      </c>
      <c r="M341">
        <v>25</v>
      </c>
      <c r="N341">
        <v>2</v>
      </c>
      <c r="O341">
        <v>5</v>
      </c>
      <c r="P341">
        <v>2</v>
      </c>
      <c r="Q341">
        <v>7</v>
      </c>
      <c r="R341">
        <v>6</v>
      </c>
      <c r="S341">
        <v>3</v>
      </c>
      <c r="T341">
        <v>5</v>
      </c>
      <c r="U341">
        <v>7</v>
      </c>
      <c r="V341">
        <v>6</v>
      </c>
      <c r="W341">
        <v>5</v>
      </c>
      <c r="X341">
        <v>1</v>
      </c>
      <c r="Y341">
        <v>2012</v>
      </c>
      <c r="Z341">
        <v>3</v>
      </c>
      <c r="AA341">
        <v>10</v>
      </c>
      <c r="AE341">
        <v>2</v>
      </c>
      <c r="AF341">
        <v>2</v>
      </c>
      <c r="AG341">
        <v>2</v>
      </c>
      <c r="AH341">
        <v>2</v>
      </c>
      <c r="AJ341">
        <v>1</v>
      </c>
      <c r="AO341">
        <v>3</v>
      </c>
      <c r="AP341">
        <v>1</v>
      </c>
      <c r="AV341">
        <v>1</v>
      </c>
      <c r="AX341">
        <v>1</v>
      </c>
      <c r="BA341">
        <v>1</v>
      </c>
      <c r="BE341" t="s">
        <v>58</v>
      </c>
    </row>
    <row r="342" spans="1:57" hidden="1" x14ac:dyDescent="0.2">
      <c r="A342">
        <v>341</v>
      </c>
      <c r="B342" s="2">
        <v>44095.7812037037</v>
      </c>
      <c r="C342" t="s">
        <v>470</v>
      </c>
      <c r="D342">
        <v>67</v>
      </c>
      <c r="E342">
        <v>33</v>
      </c>
      <c r="F342">
        <v>1</v>
      </c>
      <c r="G342">
        <v>1</v>
      </c>
      <c r="H342">
        <v>2</v>
      </c>
      <c r="I342">
        <v>0</v>
      </c>
      <c r="J342">
        <v>4</v>
      </c>
      <c r="L342">
        <v>2</v>
      </c>
      <c r="M342">
        <v>19</v>
      </c>
      <c r="N342">
        <v>2</v>
      </c>
      <c r="O342">
        <v>5</v>
      </c>
      <c r="P342">
        <v>3</v>
      </c>
      <c r="Q342">
        <v>7</v>
      </c>
      <c r="R342">
        <v>4</v>
      </c>
      <c r="S342">
        <v>6</v>
      </c>
      <c r="T342">
        <v>4</v>
      </c>
      <c r="U342">
        <v>7</v>
      </c>
      <c r="V342">
        <v>1</v>
      </c>
      <c r="W342">
        <v>4</v>
      </c>
      <c r="X342">
        <v>1</v>
      </c>
      <c r="Y342">
        <v>2020</v>
      </c>
      <c r="Z342">
        <v>3</v>
      </c>
      <c r="AA342">
        <v>13</v>
      </c>
      <c r="AD342" t="s">
        <v>71</v>
      </c>
      <c r="AE342">
        <v>3</v>
      </c>
      <c r="AF342">
        <v>2</v>
      </c>
      <c r="AG342">
        <v>3</v>
      </c>
      <c r="AH342">
        <v>3</v>
      </c>
      <c r="AJ342">
        <v>1</v>
      </c>
      <c r="AO342">
        <v>4</v>
      </c>
      <c r="AP342">
        <v>1</v>
      </c>
      <c r="AV342">
        <v>1</v>
      </c>
      <c r="AX342">
        <v>1</v>
      </c>
      <c r="BA342">
        <v>1</v>
      </c>
      <c r="BE342" t="s">
        <v>61</v>
      </c>
    </row>
    <row r="343" spans="1:57" hidden="1" x14ac:dyDescent="0.2">
      <c r="A343">
        <v>342</v>
      </c>
      <c r="B343" s="2">
        <v>44095.781770833331</v>
      </c>
      <c r="C343" t="s">
        <v>471</v>
      </c>
      <c r="D343">
        <v>68</v>
      </c>
      <c r="E343">
        <v>3</v>
      </c>
      <c r="F343">
        <v>1</v>
      </c>
      <c r="G343">
        <v>1</v>
      </c>
      <c r="H343">
        <v>1</v>
      </c>
      <c r="I343">
        <v>0</v>
      </c>
      <c r="J343">
        <v>4</v>
      </c>
      <c r="L343">
        <v>2</v>
      </c>
      <c r="M343">
        <v>23</v>
      </c>
      <c r="N343">
        <v>2</v>
      </c>
      <c r="O343">
        <v>3</v>
      </c>
      <c r="P343">
        <v>3</v>
      </c>
      <c r="Q343">
        <v>5</v>
      </c>
      <c r="R343">
        <v>3</v>
      </c>
      <c r="S343">
        <v>5</v>
      </c>
      <c r="T343">
        <v>5</v>
      </c>
      <c r="U343">
        <v>5</v>
      </c>
      <c r="V343">
        <v>3</v>
      </c>
      <c r="W343">
        <v>5</v>
      </c>
      <c r="X343">
        <v>5</v>
      </c>
      <c r="Y343">
        <v>2002</v>
      </c>
      <c r="Z343">
        <v>4</v>
      </c>
      <c r="AA343">
        <v>1</v>
      </c>
      <c r="AE343">
        <v>2</v>
      </c>
      <c r="AF343">
        <v>2</v>
      </c>
      <c r="AG343">
        <v>2</v>
      </c>
      <c r="AH343">
        <v>2</v>
      </c>
      <c r="AM343">
        <v>1</v>
      </c>
      <c r="AO343">
        <v>5</v>
      </c>
      <c r="AT343">
        <v>1</v>
      </c>
      <c r="AV343">
        <v>1</v>
      </c>
      <c r="AY343">
        <v>1</v>
      </c>
      <c r="AZ343">
        <v>1</v>
      </c>
      <c r="BE343" t="s">
        <v>66</v>
      </c>
    </row>
    <row r="344" spans="1:57" hidden="1" x14ac:dyDescent="0.2">
      <c r="A344">
        <v>343</v>
      </c>
      <c r="B344" s="2">
        <v>44095.783888888887</v>
      </c>
      <c r="C344" t="s">
        <v>472</v>
      </c>
      <c r="D344">
        <v>71</v>
      </c>
      <c r="E344">
        <v>5</v>
      </c>
      <c r="F344">
        <v>2</v>
      </c>
      <c r="G344">
        <v>1</v>
      </c>
      <c r="H344">
        <v>2</v>
      </c>
      <c r="I344">
        <v>0</v>
      </c>
      <c r="J344">
        <v>2</v>
      </c>
      <c r="L344">
        <v>2</v>
      </c>
      <c r="M344">
        <v>23</v>
      </c>
      <c r="N344">
        <v>2</v>
      </c>
      <c r="O344">
        <v>5</v>
      </c>
      <c r="P344">
        <v>1</v>
      </c>
      <c r="Q344">
        <v>6</v>
      </c>
      <c r="R344">
        <v>1</v>
      </c>
      <c r="S344">
        <v>5</v>
      </c>
      <c r="T344">
        <v>1</v>
      </c>
      <c r="U344">
        <v>7</v>
      </c>
      <c r="V344">
        <v>1</v>
      </c>
      <c r="W344">
        <v>6</v>
      </c>
      <c r="X344">
        <v>1</v>
      </c>
      <c r="Y344">
        <v>2012</v>
      </c>
      <c r="Z344">
        <v>3</v>
      </c>
      <c r="AA344">
        <v>7</v>
      </c>
      <c r="AE344">
        <v>2</v>
      </c>
      <c r="AF344">
        <v>2</v>
      </c>
      <c r="AG344">
        <v>2</v>
      </c>
      <c r="AH344">
        <v>2</v>
      </c>
      <c r="AN344">
        <v>1</v>
      </c>
      <c r="AO344">
        <v>3</v>
      </c>
      <c r="AP344">
        <v>1</v>
      </c>
      <c r="AT344">
        <v>1</v>
      </c>
      <c r="AW344">
        <v>1</v>
      </c>
      <c r="BD344">
        <v>1</v>
      </c>
      <c r="BE344" t="s">
        <v>66</v>
      </c>
    </row>
    <row r="345" spans="1:57" hidden="1" x14ac:dyDescent="0.2">
      <c r="A345">
        <v>344</v>
      </c>
      <c r="B345" s="2">
        <v>44095.784548611111</v>
      </c>
      <c r="C345" t="s">
        <v>473</v>
      </c>
      <c r="D345">
        <v>65</v>
      </c>
      <c r="E345">
        <v>23</v>
      </c>
      <c r="F345">
        <v>2</v>
      </c>
      <c r="G345">
        <v>1</v>
      </c>
      <c r="H345">
        <v>2</v>
      </c>
      <c r="I345">
        <v>1</v>
      </c>
      <c r="J345">
        <v>4</v>
      </c>
      <c r="L345">
        <v>2</v>
      </c>
      <c r="M345">
        <v>9</v>
      </c>
      <c r="N345">
        <v>1</v>
      </c>
      <c r="O345">
        <v>1</v>
      </c>
      <c r="P345">
        <v>2</v>
      </c>
      <c r="Q345">
        <v>3</v>
      </c>
      <c r="R345">
        <v>2</v>
      </c>
      <c r="S345">
        <v>5</v>
      </c>
      <c r="T345">
        <v>6</v>
      </c>
      <c r="U345">
        <v>5</v>
      </c>
      <c r="V345">
        <v>1</v>
      </c>
      <c r="W345">
        <v>5</v>
      </c>
      <c r="X345">
        <v>5</v>
      </c>
      <c r="Y345">
        <v>2011</v>
      </c>
      <c r="Z345">
        <v>2</v>
      </c>
      <c r="AA345">
        <v>12</v>
      </c>
      <c r="AC345" t="s">
        <v>474</v>
      </c>
      <c r="AE345">
        <v>2</v>
      </c>
      <c r="AF345">
        <v>2</v>
      </c>
      <c r="AG345">
        <v>2</v>
      </c>
      <c r="AH345">
        <v>2</v>
      </c>
      <c r="AN345">
        <v>1</v>
      </c>
      <c r="AO345">
        <v>3</v>
      </c>
      <c r="AV345">
        <v>1</v>
      </c>
      <c r="AX345">
        <v>1</v>
      </c>
      <c r="BA345">
        <v>1</v>
      </c>
      <c r="BE345" t="s">
        <v>63</v>
      </c>
    </row>
    <row r="346" spans="1:57" hidden="1" x14ac:dyDescent="0.2">
      <c r="A346">
        <v>345</v>
      </c>
      <c r="B346" s="2">
        <v>44095.787766203706</v>
      </c>
      <c r="C346" t="s">
        <v>475</v>
      </c>
      <c r="D346">
        <v>66</v>
      </c>
      <c r="E346">
        <v>49</v>
      </c>
      <c r="F346">
        <v>2</v>
      </c>
      <c r="G346">
        <v>1</v>
      </c>
      <c r="H346">
        <v>2</v>
      </c>
      <c r="I346">
        <v>1</v>
      </c>
      <c r="J346">
        <v>5</v>
      </c>
      <c r="K346" t="s">
        <v>439</v>
      </c>
      <c r="L346">
        <v>1</v>
      </c>
      <c r="M346">
        <v>37</v>
      </c>
      <c r="N346">
        <v>2</v>
      </c>
      <c r="O346">
        <v>3</v>
      </c>
      <c r="P346">
        <v>2</v>
      </c>
      <c r="Q346">
        <v>6</v>
      </c>
      <c r="R346">
        <v>6</v>
      </c>
      <c r="S346">
        <v>6</v>
      </c>
      <c r="T346">
        <v>6</v>
      </c>
      <c r="U346">
        <v>7</v>
      </c>
      <c r="V346">
        <v>1</v>
      </c>
      <c r="W346">
        <v>4</v>
      </c>
      <c r="X346">
        <v>1</v>
      </c>
      <c r="Y346">
        <v>2010</v>
      </c>
      <c r="Z346">
        <v>3</v>
      </c>
      <c r="AA346">
        <v>11</v>
      </c>
      <c r="AB346" t="s">
        <v>476</v>
      </c>
      <c r="AE346">
        <v>2</v>
      </c>
      <c r="AF346">
        <v>2</v>
      </c>
      <c r="AG346">
        <v>2</v>
      </c>
      <c r="AH346">
        <v>2</v>
      </c>
      <c r="AN346">
        <v>1</v>
      </c>
      <c r="AO346">
        <v>3</v>
      </c>
      <c r="AP346">
        <v>1</v>
      </c>
      <c r="AT346">
        <v>1</v>
      </c>
      <c r="AU346">
        <v>1</v>
      </c>
      <c r="BD346">
        <v>1</v>
      </c>
      <c r="BE346" t="s">
        <v>61</v>
      </c>
    </row>
    <row r="347" spans="1:57" hidden="1" x14ac:dyDescent="0.2">
      <c r="A347">
        <v>346</v>
      </c>
      <c r="B347" s="2">
        <v>44095.787835648145</v>
      </c>
      <c r="C347" t="s">
        <v>477</v>
      </c>
      <c r="D347">
        <v>56</v>
      </c>
      <c r="E347">
        <v>46</v>
      </c>
      <c r="F347">
        <v>2</v>
      </c>
      <c r="G347">
        <v>1</v>
      </c>
      <c r="H347">
        <v>2</v>
      </c>
      <c r="I347">
        <v>0</v>
      </c>
      <c r="J347">
        <v>5</v>
      </c>
      <c r="K347" t="s">
        <v>478</v>
      </c>
      <c r="L347">
        <v>1</v>
      </c>
      <c r="M347">
        <v>8</v>
      </c>
      <c r="N347">
        <v>2</v>
      </c>
      <c r="O347">
        <v>5</v>
      </c>
      <c r="P347">
        <v>5</v>
      </c>
      <c r="Q347">
        <v>6</v>
      </c>
      <c r="R347">
        <v>6</v>
      </c>
      <c r="S347">
        <v>5</v>
      </c>
      <c r="T347">
        <v>1</v>
      </c>
      <c r="U347">
        <v>5</v>
      </c>
      <c r="V347">
        <v>5</v>
      </c>
      <c r="W347">
        <v>2</v>
      </c>
      <c r="X347">
        <v>2</v>
      </c>
      <c r="Y347">
        <v>2012</v>
      </c>
      <c r="Z347">
        <v>3</v>
      </c>
      <c r="AA347">
        <v>10</v>
      </c>
      <c r="AE347">
        <v>1</v>
      </c>
      <c r="AF347">
        <v>2</v>
      </c>
      <c r="AG347">
        <v>1</v>
      </c>
      <c r="AH347">
        <v>1</v>
      </c>
      <c r="AN347">
        <v>1</v>
      </c>
      <c r="AO347">
        <v>3</v>
      </c>
      <c r="AV347">
        <v>1</v>
      </c>
      <c r="BD347">
        <v>1</v>
      </c>
      <c r="BE347" t="s">
        <v>61</v>
      </c>
    </row>
    <row r="348" spans="1:57" hidden="1" x14ac:dyDescent="0.2">
      <c r="A348">
        <v>347</v>
      </c>
      <c r="B348" s="2">
        <v>44095.788865740738</v>
      </c>
      <c r="C348" t="s">
        <v>479</v>
      </c>
      <c r="D348">
        <v>54</v>
      </c>
      <c r="E348">
        <v>30</v>
      </c>
      <c r="F348">
        <v>1</v>
      </c>
      <c r="G348">
        <v>1</v>
      </c>
      <c r="H348">
        <v>1</v>
      </c>
      <c r="I348">
        <v>0</v>
      </c>
      <c r="J348">
        <v>1</v>
      </c>
      <c r="L348">
        <v>1</v>
      </c>
      <c r="M348">
        <v>14</v>
      </c>
      <c r="N348">
        <v>2</v>
      </c>
      <c r="O348">
        <v>3</v>
      </c>
      <c r="P348">
        <v>1</v>
      </c>
      <c r="Q348">
        <v>6</v>
      </c>
      <c r="R348">
        <v>1</v>
      </c>
      <c r="S348">
        <v>4</v>
      </c>
      <c r="T348">
        <v>7</v>
      </c>
      <c r="U348">
        <v>7</v>
      </c>
      <c r="V348">
        <v>2</v>
      </c>
      <c r="W348">
        <v>6</v>
      </c>
      <c r="X348">
        <v>4</v>
      </c>
      <c r="Y348">
        <v>2009</v>
      </c>
      <c r="Z348">
        <v>1</v>
      </c>
      <c r="AA348">
        <v>14</v>
      </c>
      <c r="AE348">
        <v>2</v>
      </c>
      <c r="AF348">
        <v>2</v>
      </c>
      <c r="AG348">
        <v>2</v>
      </c>
      <c r="AH348">
        <v>2</v>
      </c>
      <c r="AN348">
        <v>1</v>
      </c>
      <c r="AO348">
        <v>5</v>
      </c>
      <c r="AP348">
        <v>1</v>
      </c>
      <c r="BD348">
        <v>1</v>
      </c>
      <c r="BE348" t="s">
        <v>58</v>
      </c>
    </row>
    <row r="349" spans="1:57" hidden="1" x14ac:dyDescent="0.2">
      <c r="A349">
        <v>348</v>
      </c>
      <c r="B349" s="2">
        <v>44095.791296296295</v>
      </c>
      <c r="C349" t="s">
        <v>480</v>
      </c>
      <c r="D349">
        <v>47</v>
      </c>
      <c r="E349">
        <v>30</v>
      </c>
      <c r="F349">
        <v>2</v>
      </c>
      <c r="G349">
        <v>1</v>
      </c>
      <c r="H349">
        <v>6</v>
      </c>
      <c r="I349">
        <v>0</v>
      </c>
      <c r="J349">
        <v>1</v>
      </c>
      <c r="L349">
        <v>2</v>
      </c>
      <c r="M349">
        <v>16</v>
      </c>
      <c r="N349">
        <v>1</v>
      </c>
      <c r="O349">
        <v>7</v>
      </c>
      <c r="P349">
        <v>1</v>
      </c>
      <c r="Q349">
        <v>7</v>
      </c>
      <c r="R349">
        <v>1</v>
      </c>
      <c r="S349">
        <v>6</v>
      </c>
      <c r="T349">
        <v>1</v>
      </c>
      <c r="U349">
        <v>7</v>
      </c>
      <c r="V349">
        <v>1</v>
      </c>
      <c r="W349">
        <v>6</v>
      </c>
      <c r="X349">
        <v>1</v>
      </c>
      <c r="Y349">
        <v>2004</v>
      </c>
      <c r="Z349">
        <v>2</v>
      </c>
      <c r="AA349">
        <v>13</v>
      </c>
      <c r="AD349" t="s">
        <v>242</v>
      </c>
      <c r="AE349">
        <v>2</v>
      </c>
      <c r="AF349">
        <v>3</v>
      </c>
      <c r="AG349">
        <v>2</v>
      </c>
      <c r="AH349">
        <v>2</v>
      </c>
      <c r="AN349">
        <v>1</v>
      </c>
      <c r="AO349">
        <v>2</v>
      </c>
      <c r="AP349">
        <v>1</v>
      </c>
      <c r="AT349">
        <v>1</v>
      </c>
      <c r="AX349">
        <v>1</v>
      </c>
      <c r="BD349">
        <v>1</v>
      </c>
      <c r="BE349" t="s">
        <v>58</v>
      </c>
    </row>
    <row r="350" spans="1:57" hidden="1" x14ac:dyDescent="0.2">
      <c r="A350">
        <v>349</v>
      </c>
      <c r="B350" s="2">
        <v>44095.795474537037</v>
      </c>
      <c r="C350" t="s">
        <v>481</v>
      </c>
      <c r="D350">
        <v>49</v>
      </c>
      <c r="E350">
        <v>38</v>
      </c>
      <c r="F350">
        <v>2</v>
      </c>
      <c r="G350">
        <v>1</v>
      </c>
      <c r="H350">
        <v>2</v>
      </c>
      <c r="I350">
        <v>1</v>
      </c>
      <c r="J350">
        <v>5</v>
      </c>
      <c r="K350" t="s">
        <v>482</v>
      </c>
      <c r="L350">
        <v>1</v>
      </c>
      <c r="M350">
        <v>20</v>
      </c>
      <c r="N350">
        <v>2</v>
      </c>
      <c r="O350">
        <v>4</v>
      </c>
      <c r="P350">
        <v>4</v>
      </c>
      <c r="Q350">
        <v>4</v>
      </c>
      <c r="R350">
        <v>5</v>
      </c>
      <c r="S350">
        <v>2</v>
      </c>
      <c r="T350">
        <v>6</v>
      </c>
      <c r="U350">
        <v>4</v>
      </c>
      <c r="V350">
        <v>6</v>
      </c>
      <c r="W350">
        <v>5</v>
      </c>
      <c r="X350">
        <v>4</v>
      </c>
      <c r="Y350">
        <v>2002</v>
      </c>
      <c r="Z350">
        <v>1</v>
      </c>
      <c r="AA350">
        <v>10</v>
      </c>
      <c r="AE350">
        <v>3</v>
      </c>
      <c r="AF350">
        <v>2</v>
      </c>
      <c r="AG350">
        <v>2</v>
      </c>
      <c r="AH350">
        <v>3</v>
      </c>
      <c r="AN350">
        <v>1</v>
      </c>
      <c r="AO350">
        <v>4</v>
      </c>
      <c r="AX350">
        <v>1</v>
      </c>
      <c r="AY350">
        <v>1</v>
      </c>
      <c r="BD350">
        <v>1</v>
      </c>
      <c r="BE350" t="s">
        <v>58</v>
      </c>
    </row>
    <row r="351" spans="1:57" hidden="1" x14ac:dyDescent="0.2">
      <c r="A351">
        <v>350</v>
      </c>
      <c r="B351" s="2">
        <v>44095.795798611114</v>
      </c>
      <c r="C351" t="s">
        <v>483</v>
      </c>
      <c r="D351">
        <v>66</v>
      </c>
      <c r="E351">
        <v>9</v>
      </c>
      <c r="F351">
        <v>1</v>
      </c>
      <c r="G351">
        <v>1</v>
      </c>
      <c r="H351">
        <v>2</v>
      </c>
      <c r="I351">
        <v>0</v>
      </c>
      <c r="J351">
        <v>1</v>
      </c>
      <c r="L351">
        <v>1</v>
      </c>
      <c r="M351">
        <v>4</v>
      </c>
      <c r="N351">
        <v>1</v>
      </c>
      <c r="O351">
        <v>6</v>
      </c>
      <c r="P351">
        <v>6</v>
      </c>
      <c r="Q351">
        <v>6</v>
      </c>
      <c r="R351">
        <v>6</v>
      </c>
      <c r="S351">
        <v>6</v>
      </c>
      <c r="T351">
        <v>6</v>
      </c>
      <c r="U351">
        <v>6</v>
      </c>
      <c r="V351">
        <v>6</v>
      </c>
      <c r="W351">
        <v>6</v>
      </c>
      <c r="X351">
        <v>6</v>
      </c>
      <c r="Y351">
        <v>2015</v>
      </c>
      <c r="Z351">
        <v>1</v>
      </c>
      <c r="AA351">
        <v>3</v>
      </c>
      <c r="AE351">
        <v>3</v>
      </c>
      <c r="AF351">
        <v>3</v>
      </c>
      <c r="AG351">
        <v>3</v>
      </c>
      <c r="AH351">
        <v>3</v>
      </c>
      <c r="AM351">
        <v>1</v>
      </c>
      <c r="AO351">
        <v>5</v>
      </c>
      <c r="AP351">
        <v>1</v>
      </c>
      <c r="AZ351">
        <v>1</v>
      </c>
      <c r="BE351" t="s">
        <v>61</v>
      </c>
    </row>
    <row r="352" spans="1:57" hidden="1" x14ac:dyDescent="0.2">
      <c r="A352">
        <v>351</v>
      </c>
      <c r="B352" s="2">
        <v>44095.796030092592</v>
      </c>
      <c r="C352" t="s">
        <v>484</v>
      </c>
      <c r="D352">
        <v>66</v>
      </c>
      <c r="E352">
        <v>14</v>
      </c>
      <c r="F352">
        <v>1</v>
      </c>
      <c r="G352">
        <v>1</v>
      </c>
      <c r="H352">
        <v>1</v>
      </c>
      <c r="I352">
        <v>0</v>
      </c>
      <c r="J352">
        <v>4</v>
      </c>
      <c r="L352">
        <v>2</v>
      </c>
      <c r="M352">
        <v>25</v>
      </c>
      <c r="N352">
        <v>1</v>
      </c>
      <c r="O352">
        <v>7</v>
      </c>
      <c r="P352">
        <v>1</v>
      </c>
      <c r="Q352">
        <v>7</v>
      </c>
      <c r="R352">
        <v>1</v>
      </c>
      <c r="S352">
        <v>7</v>
      </c>
      <c r="T352">
        <v>1</v>
      </c>
      <c r="U352">
        <v>7</v>
      </c>
      <c r="V352">
        <v>1</v>
      </c>
      <c r="W352">
        <v>7</v>
      </c>
      <c r="X352">
        <v>1</v>
      </c>
      <c r="Y352">
        <v>2002</v>
      </c>
      <c r="Z352">
        <v>2</v>
      </c>
      <c r="AA352">
        <v>14</v>
      </c>
      <c r="AE352">
        <v>2</v>
      </c>
      <c r="AF352">
        <v>3</v>
      </c>
      <c r="AG352">
        <v>2</v>
      </c>
      <c r="AH352">
        <v>2</v>
      </c>
      <c r="AI352">
        <v>1</v>
      </c>
      <c r="AJ352">
        <v>1</v>
      </c>
      <c r="AK352">
        <v>1</v>
      </c>
      <c r="AL352">
        <v>1</v>
      </c>
      <c r="AM352">
        <v>1</v>
      </c>
      <c r="AO352">
        <v>3</v>
      </c>
      <c r="AT352">
        <v>1</v>
      </c>
      <c r="AX352">
        <v>1</v>
      </c>
      <c r="AY352">
        <v>1</v>
      </c>
      <c r="BA352">
        <v>1</v>
      </c>
      <c r="BE352" t="s">
        <v>63</v>
      </c>
    </row>
    <row r="353" spans="1:57" hidden="1" x14ac:dyDescent="0.2">
      <c r="A353">
        <v>352</v>
      </c>
      <c r="B353" s="2">
        <v>44095.797442129631</v>
      </c>
      <c r="C353" t="s">
        <v>485</v>
      </c>
      <c r="D353">
        <v>72</v>
      </c>
      <c r="E353">
        <v>14</v>
      </c>
      <c r="F353">
        <v>1</v>
      </c>
      <c r="G353">
        <v>1</v>
      </c>
      <c r="H353">
        <v>1</v>
      </c>
      <c r="I353">
        <v>0</v>
      </c>
      <c r="J353">
        <v>4</v>
      </c>
      <c r="L353">
        <v>1</v>
      </c>
      <c r="M353">
        <v>10</v>
      </c>
      <c r="N353">
        <v>2</v>
      </c>
      <c r="O353">
        <v>5</v>
      </c>
      <c r="P353">
        <v>1</v>
      </c>
      <c r="Q353">
        <v>7</v>
      </c>
      <c r="R353">
        <v>1</v>
      </c>
      <c r="S353">
        <v>7</v>
      </c>
      <c r="T353">
        <v>4</v>
      </c>
      <c r="U353">
        <v>6</v>
      </c>
      <c r="V353">
        <v>1</v>
      </c>
      <c r="W353">
        <v>7</v>
      </c>
      <c r="X353">
        <v>1</v>
      </c>
      <c r="Y353">
        <v>2000</v>
      </c>
      <c r="Z353">
        <v>1</v>
      </c>
      <c r="AA353">
        <v>13</v>
      </c>
      <c r="AD353" t="s">
        <v>486</v>
      </c>
      <c r="AE353">
        <v>2</v>
      </c>
      <c r="AF353">
        <v>2</v>
      </c>
      <c r="AG353">
        <v>2</v>
      </c>
      <c r="AH353">
        <v>3</v>
      </c>
      <c r="AM353">
        <v>1</v>
      </c>
      <c r="AO353">
        <v>4</v>
      </c>
      <c r="AY353">
        <v>1</v>
      </c>
      <c r="BD353">
        <v>1</v>
      </c>
      <c r="BE353" t="s">
        <v>63</v>
      </c>
    </row>
    <row r="354" spans="1:57" hidden="1" x14ac:dyDescent="0.2">
      <c r="A354">
        <v>353</v>
      </c>
      <c r="B354" s="2">
        <v>44095.805</v>
      </c>
      <c r="C354" t="s">
        <v>487</v>
      </c>
      <c r="D354">
        <v>70</v>
      </c>
      <c r="E354">
        <v>36</v>
      </c>
      <c r="F354">
        <v>2</v>
      </c>
      <c r="G354">
        <v>1</v>
      </c>
      <c r="H354">
        <v>2</v>
      </c>
      <c r="I354">
        <v>0</v>
      </c>
      <c r="J354">
        <v>4</v>
      </c>
      <c r="L354">
        <v>2</v>
      </c>
      <c r="M354">
        <v>29</v>
      </c>
      <c r="N354">
        <v>1</v>
      </c>
      <c r="O354">
        <v>7</v>
      </c>
      <c r="P354">
        <v>1</v>
      </c>
      <c r="Q354">
        <v>7</v>
      </c>
      <c r="R354">
        <v>1</v>
      </c>
      <c r="S354">
        <v>7</v>
      </c>
      <c r="T354">
        <v>6</v>
      </c>
      <c r="U354">
        <v>7</v>
      </c>
      <c r="V354">
        <v>1</v>
      </c>
      <c r="W354">
        <v>7</v>
      </c>
      <c r="X354">
        <v>1</v>
      </c>
      <c r="Y354">
        <v>1992</v>
      </c>
      <c r="Z354">
        <v>2</v>
      </c>
      <c r="AA354">
        <v>12</v>
      </c>
      <c r="AC354" t="s">
        <v>488</v>
      </c>
      <c r="AE354">
        <v>2</v>
      </c>
      <c r="AF354">
        <v>2</v>
      </c>
      <c r="AG354">
        <v>1</v>
      </c>
      <c r="AH354">
        <v>3</v>
      </c>
      <c r="AN354">
        <v>1</v>
      </c>
      <c r="AO354">
        <v>4</v>
      </c>
      <c r="AT354">
        <v>1</v>
      </c>
      <c r="AV354">
        <v>1</v>
      </c>
      <c r="AX354">
        <v>1</v>
      </c>
      <c r="BD354">
        <v>1</v>
      </c>
      <c r="BE354" t="s">
        <v>61</v>
      </c>
    </row>
    <row r="355" spans="1:57" hidden="1" x14ac:dyDescent="0.2">
      <c r="A355">
        <v>354</v>
      </c>
      <c r="B355" s="2">
        <v>44095.805810185186</v>
      </c>
      <c r="C355" t="s">
        <v>489</v>
      </c>
      <c r="D355">
        <v>30</v>
      </c>
      <c r="E355">
        <v>32</v>
      </c>
      <c r="F355">
        <v>1</v>
      </c>
      <c r="G355">
        <v>1</v>
      </c>
      <c r="H355">
        <v>2</v>
      </c>
      <c r="I355">
        <v>1</v>
      </c>
      <c r="J355">
        <v>1</v>
      </c>
      <c r="L355">
        <v>1</v>
      </c>
      <c r="M355">
        <v>1</v>
      </c>
      <c r="N355">
        <v>1</v>
      </c>
      <c r="O355">
        <v>7</v>
      </c>
      <c r="P355">
        <v>7</v>
      </c>
      <c r="Q355">
        <v>7</v>
      </c>
      <c r="R355">
        <v>7</v>
      </c>
      <c r="S355">
        <v>7</v>
      </c>
      <c r="T355">
        <v>7</v>
      </c>
      <c r="U355">
        <v>7</v>
      </c>
      <c r="V355">
        <v>7</v>
      </c>
      <c r="W355">
        <v>7</v>
      </c>
      <c r="X355">
        <v>7</v>
      </c>
      <c r="Y355">
        <v>1999</v>
      </c>
      <c r="Z355">
        <v>1</v>
      </c>
      <c r="AA355">
        <v>1</v>
      </c>
      <c r="AE355">
        <v>1</v>
      </c>
      <c r="AF355">
        <v>1</v>
      </c>
      <c r="AG355">
        <v>2</v>
      </c>
      <c r="AH355">
        <v>1</v>
      </c>
      <c r="AI355">
        <v>1</v>
      </c>
      <c r="AO355">
        <v>1</v>
      </c>
      <c r="AP355">
        <v>1</v>
      </c>
      <c r="AQ355">
        <v>1</v>
      </c>
      <c r="AR355">
        <v>1</v>
      </c>
      <c r="AZ355">
        <v>1</v>
      </c>
      <c r="BE355" t="s">
        <v>58</v>
      </c>
    </row>
    <row r="356" spans="1:57" hidden="1" x14ac:dyDescent="0.2">
      <c r="A356">
        <v>355</v>
      </c>
      <c r="B356" s="2">
        <v>44095.806111111109</v>
      </c>
      <c r="C356" t="s">
        <v>490</v>
      </c>
      <c r="D356">
        <v>71</v>
      </c>
      <c r="E356">
        <v>23</v>
      </c>
      <c r="F356">
        <v>1</v>
      </c>
      <c r="G356">
        <v>1</v>
      </c>
      <c r="H356">
        <v>2</v>
      </c>
      <c r="I356">
        <v>0</v>
      </c>
      <c r="J356">
        <v>1</v>
      </c>
      <c r="L356">
        <v>1</v>
      </c>
      <c r="M356">
        <v>20</v>
      </c>
      <c r="N356">
        <v>2</v>
      </c>
      <c r="O356">
        <v>5</v>
      </c>
      <c r="P356">
        <v>2</v>
      </c>
      <c r="Q356">
        <v>6</v>
      </c>
      <c r="R356">
        <v>3</v>
      </c>
      <c r="S356">
        <v>5</v>
      </c>
      <c r="T356">
        <v>4</v>
      </c>
      <c r="U356">
        <v>6</v>
      </c>
      <c r="V356">
        <v>2</v>
      </c>
      <c r="W356">
        <v>6</v>
      </c>
      <c r="X356">
        <v>4</v>
      </c>
      <c r="Y356">
        <v>2000</v>
      </c>
      <c r="Z356">
        <v>1</v>
      </c>
      <c r="AA356">
        <v>3</v>
      </c>
      <c r="AE356">
        <v>2</v>
      </c>
      <c r="AF356">
        <v>3</v>
      </c>
      <c r="AG356">
        <v>3</v>
      </c>
      <c r="AH356">
        <v>2</v>
      </c>
      <c r="AJ356">
        <v>1</v>
      </c>
      <c r="AM356">
        <v>1</v>
      </c>
      <c r="AO356">
        <v>2</v>
      </c>
      <c r="AT356">
        <v>1</v>
      </c>
      <c r="AU356">
        <v>1</v>
      </c>
      <c r="AY356">
        <v>1</v>
      </c>
      <c r="BD356">
        <v>1</v>
      </c>
      <c r="BE356" t="s">
        <v>63</v>
      </c>
    </row>
    <row r="357" spans="1:57" hidden="1" x14ac:dyDescent="0.2">
      <c r="A357">
        <v>356</v>
      </c>
      <c r="B357" s="2">
        <v>44095.810567129629</v>
      </c>
      <c r="C357" t="s">
        <v>491</v>
      </c>
      <c r="D357">
        <v>31</v>
      </c>
      <c r="E357">
        <v>10</v>
      </c>
      <c r="F357">
        <v>1</v>
      </c>
      <c r="G357">
        <v>1</v>
      </c>
      <c r="H357">
        <v>2</v>
      </c>
      <c r="I357">
        <v>2</v>
      </c>
      <c r="J357">
        <v>1</v>
      </c>
      <c r="L357">
        <v>2</v>
      </c>
      <c r="M357">
        <v>2</v>
      </c>
      <c r="N357">
        <v>2</v>
      </c>
      <c r="O357">
        <v>6</v>
      </c>
      <c r="P357">
        <v>3</v>
      </c>
      <c r="Q357">
        <v>6</v>
      </c>
      <c r="R357">
        <v>2</v>
      </c>
      <c r="S357">
        <v>6</v>
      </c>
      <c r="T357">
        <v>4</v>
      </c>
      <c r="U357">
        <v>5</v>
      </c>
      <c r="V357">
        <v>2</v>
      </c>
      <c r="W357">
        <v>6</v>
      </c>
      <c r="X357">
        <v>3</v>
      </c>
      <c r="Y357">
        <v>2018</v>
      </c>
      <c r="Z357">
        <v>2</v>
      </c>
      <c r="AA357">
        <v>12</v>
      </c>
      <c r="AC357" t="s">
        <v>226</v>
      </c>
      <c r="AE357">
        <v>2</v>
      </c>
      <c r="AF357">
        <v>2</v>
      </c>
      <c r="AG357">
        <v>2</v>
      </c>
      <c r="AH357">
        <v>2</v>
      </c>
      <c r="AI357">
        <v>1</v>
      </c>
      <c r="AK357">
        <v>1</v>
      </c>
      <c r="AO357">
        <v>3</v>
      </c>
      <c r="AV357">
        <v>1</v>
      </c>
      <c r="AX357">
        <v>1</v>
      </c>
      <c r="AY357">
        <v>1</v>
      </c>
      <c r="BD357">
        <v>1</v>
      </c>
      <c r="BE357" t="s">
        <v>61</v>
      </c>
    </row>
    <row r="358" spans="1:57" hidden="1" x14ac:dyDescent="0.2">
      <c r="A358">
        <v>357</v>
      </c>
      <c r="B358" s="2">
        <v>44095.813611111109</v>
      </c>
      <c r="C358" t="s">
        <v>492</v>
      </c>
      <c r="D358">
        <v>54</v>
      </c>
      <c r="E358">
        <v>27</v>
      </c>
      <c r="F358">
        <v>1</v>
      </c>
      <c r="G358">
        <v>1</v>
      </c>
      <c r="H358">
        <v>2</v>
      </c>
      <c r="I358">
        <v>0</v>
      </c>
      <c r="J358">
        <v>5</v>
      </c>
      <c r="K358" t="s">
        <v>1626</v>
      </c>
      <c r="L358">
        <v>1</v>
      </c>
      <c r="M358">
        <v>20</v>
      </c>
      <c r="N358">
        <v>2</v>
      </c>
      <c r="O358">
        <v>2</v>
      </c>
      <c r="P358">
        <v>2</v>
      </c>
      <c r="Q358">
        <v>6</v>
      </c>
      <c r="R358">
        <v>2</v>
      </c>
      <c r="S358">
        <v>2</v>
      </c>
      <c r="T358">
        <v>2</v>
      </c>
      <c r="U358">
        <v>6</v>
      </c>
      <c r="V358">
        <v>1</v>
      </c>
      <c r="W358">
        <v>6</v>
      </c>
      <c r="X358">
        <v>2</v>
      </c>
      <c r="Y358">
        <v>2007</v>
      </c>
      <c r="Z358">
        <v>3</v>
      </c>
      <c r="AA358">
        <v>10</v>
      </c>
      <c r="AE358">
        <v>2</v>
      </c>
      <c r="AF358">
        <v>2</v>
      </c>
      <c r="AG358">
        <v>2</v>
      </c>
      <c r="AH358">
        <v>2</v>
      </c>
      <c r="AN358">
        <v>1</v>
      </c>
      <c r="AO358">
        <v>4</v>
      </c>
      <c r="AP358">
        <v>1</v>
      </c>
      <c r="AV358">
        <v>1</v>
      </c>
      <c r="AW358">
        <v>1</v>
      </c>
      <c r="BD358">
        <v>1</v>
      </c>
      <c r="BE358" t="s">
        <v>63</v>
      </c>
    </row>
    <row r="359" spans="1:57" hidden="1" x14ac:dyDescent="0.2">
      <c r="A359">
        <v>358</v>
      </c>
      <c r="B359" s="2">
        <v>44095.818576388891</v>
      </c>
      <c r="C359" t="s">
        <v>493</v>
      </c>
      <c r="D359">
        <v>64</v>
      </c>
      <c r="E359">
        <v>17</v>
      </c>
      <c r="F359">
        <v>2</v>
      </c>
      <c r="G359">
        <v>1</v>
      </c>
      <c r="H359">
        <v>4</v>
      </c>
      <c r="I359">
        <v>0</v>
      </c>
      <c r="J359">
        <v>1</v>
      </c>
      <c r="L359">
        <v>2</v>
      </c>
      <c r="M359">
        <v>0</v>
      </c>
      <c r="N359">
        <v>2</v>
      </c>
      <c r="O359">
        <v>1</v>
      </c>
      <c r="P359">
        <v>5</v>
      </c>
      <c r="Q359">
        <v>7</v>
      </c>
      <c r="R359">
        <v>7</v>
      </c>
      <c r="S359">
        <v>3</v>
      </c>
      <c r="T359">
        <v>3</v>
      </c>
      <c r="U359">
        <v>5</v>
      </c>
      <c r="V359">
        <v>1</v>
      </c>
      <c r="W359">
        <v>3</v>
      </c>
      <c r="X359">
        <v>1</v>
      </c>
      <c r="Y359">
        <v>2019</v>
      </c>
      <c r="Z359">
        <v>2</v>
      </c>
      <c r="AA359">
        <v>13</v>
      </c>
      <c r="AD359" t="s">
        <v>494</v>
      </c>
      <c r="AE359">
        <v>2</v>
      </c>
      <c r="AF359">
        <v>2</v>
      </c>
      <c r="AG359">
        <v>2</v>
      </c>
      <c r="AH359">
        <v>2</v>
      </c>
      <c r="AN359">
        <v>1</v>
      </c>
      <c r="AO359">
        <v>3</v>
      </c>
      <c r="AX359">
        <v>1</v>
      </c>
      <c r="AY359">
        <v>1</v>
      </c>
      <c r="BD359">
        <v>1</v>
      </c>
      <c r="BE359" t="s">
        <v>61</v>
      </c>
    </row>
    <row r="360" spans="1:57" hidden="1" x14ac:dyDescent="0.2">
      <c r="A360">
        <v>359</v>
      </c>
      <c r="B360" s="2">
        <v>44095.822465277779</v>
      </c>
      <c r="C360" t="s">
        <v>495</v>
      </c>
      <c r="D360">
        <v>54</v>
      </c>
      <c r="E360">
        <v>38</v>
      </c>
      <c r="F360">
        <v>1</v>
      </c>
      <c r="G360">
        <v>1</v>
      </c>
      <c r="H360">
        <v>1</v>
      </c>
      <c r="I360">
        <v>0</v>
      </c>
      <c r="J360">
        <v>4</v>
      </c>
      <c r="L360">
        <v>2</v>
      </c>
      <c r="M360">
        <v>30</v>
      </c>
      <c r="N360">
        <v>2</v>
      </c>
      <c r="O360">
        <v>7</v>
      </c>
      <c r="P360">
        <v>1</v>
      </c>
      <c r="Q360">
        <v>7</v>
      </c>
      <c r="R360">
        <v>3</v>
      </c>
      <c r="S360">
        <v>7</v>
      </c>
      <c r="T360">
        <v>5</v>
      </c>
      <c r="U360">
        <v>7</v>
      </c>
      <c r="V360">
        <v>1</v>
      </c>
      <c r="W360">
        <v>7</v>
      </c>
      <c r="X360">
        <v>7</v>
      </c>
      <c r="Y360">
        <v>2000</v>
      </c>
      <c r="Z360">
        <v>2</v>
      </c>
      <c r="AA360">
        <v>3</v>
      </c>
      <c r="AE360">
        <v>2</v>
      </c>
      <c r="AF360">
        <v>3</v>
      </c>
      <c r="AG360">
        <v>3</v>
      </c>
      <c r="AH360">
        <v>2</v>
      </c>
      <c r="AM360">
        <v>1</v>
      </c>
      <c r="AO360">
        <v>4</v>
      </c>
      <c r="AP360">
        <v>1</v>
      </c>
      <c r="AV360">
        <v>1</v>
      </c>
      <c r="AX360">
        <v>1</v>
      </c>
      <c r="BB360">
        <v>1</v>
      </c>
      <c r="BE360" t="s">
        <v>58</v>
      </c>
    </row>
    <row r="361" spans="1:57" hidden="1" x14ac:dyDescent="0.2">
      <c r="A361">
        <v>360</v>
      </c>
      <c r="B361" s="2">
        <v>44095.822627314818</v>
      </c>
      <c r="C361" t="s">
        <v>496</v>
      </c>
      <c r="D361">
        <v>70</v>
      </c>
      <c r="E361">
        <v>41</v>
      </c>
      <c r="F361">
        <v>1</v>
      </c>
      <c r="G361">
        <v>1</v>
      </c>
      <c r="H361">
        <v>2</v>
      </c>
      <c r="I361">
        <v>0</v>
      </c>
      <c r="J361">
        <v>5</v>
      </c>
      <c r="K361" t="s">
        <v>439</v>
      </c>
      <c r="L361">
        <v>2</v>
      </c>
      <c r="M361">
        <v>4</v>
      </c>
      <c r="N361">
        <v>1</v>
      </c>
      <c r="O361">
        <v>7</v>
      </c>
      <c r="P361">
        <v>1</v>
      </c>
      <c r="Q361">
        <v>7</v>
      </c>
      <c r="R361">
        <v>1</v>
      </c>
      <c r="S361">
        <v>6</v>
      </c>
      <c r="T361">
        <v>1</v>
      </c>
      <c r="U361">
        <v>6</v>
      </c>
      <c r="V361">
        <v>1</v>
      </c>
      <c r="W361">
        <v>7</v>
      </c>
      <c r="X361">
        <v>1</v>
      </c>
      <c r="Y361">
        <v>2016</v>
      </c>
      <c r="Z361">
        <v>2</v>
      </c>
      <c r="AA361">
        <v>7</v>
      </c>
      <c r="AE361">
        <v>2</v>
      </c>
      <c r="AF361">
        <v>2</v>
      </c>
      <c r="AG361">
        <v>2</v>
      </c>
      <c r="AH361">
        <v>2</v>
      </c>
      <c r="AN361">
        <v>1</v>
      </c>
      <c r="AO361">
        <v>6</v>
      </c>
      <c r="AY361">
        <v>1</v>
      </c>
      <c r="BD361">
        <v>1</v>
      </c>
      <c r="BE361" t="s">
        <v>63</v>
      </c>
    </row>
    <row r="362" spans="1:57" hidden="1" x14ac:dyDescent="0.2">
      <c r="A362">
        <v>361</v>
      </c>
      <c r="B362" s="2">
        <v>44095.824178240742</v>
      </c>
      <c r="C362" t="s">
        <v>497</v>
      </c>
      <c r="D362">
        <v>55</v>
      </c>
      <c r="E362">
        <v>38</v>
      </c>
      <c r="F362">
        <v>2</v>
      </c>
      <c r="G362">
        <v>1</v>
      </c>
      <c r="H362">
        <v>2</v>
      </c>
      <c r="I362">
        <v>0</v>
      </c>
      <c r="J362">
        <v>1</v>
      </c>
      <c r="L362">
        <v>1</v>
      </c>
      <c r="M362">
        <v>20</v>
      </c>
      <c r="N362">
        <v>2</v>
      </c>
      <c r="O362">
        <v>7</v>
      </c>
      <c r="P362">
        <v>2</v>
      </c>
      <c r="Q362">
        <v>5</v>
      </c>
      <c r="R362">
        <v>6</v>
      </c>
      <c r="S362">
        <v>6</v>
      </c>
      <c r="T362">
        <v>4</v>
      </c>
      <c r="U362">
        <v>7</v>
      </c>
      <c r="V362">
        <v>5</v>
      </c>
      <c r="W362">
        <v>4</v>
      </c>
      <c r="X362">
        <v>3</v>
      </c>
      <c r="Y362">
        <v>2012</v>
      </c>
      <c r="Z362">
        <v>3</v>
      </c>
      <c r="AA362">
        <v>13</v>
      </c>
      <c r="AD362" t="s">
        <v>498</v>
      </c>
      <c r="AE362">
        <v>3</v>
      </c>
      <c r="AF362">
        <v>2</v>
      </c>
      <c r="AG362">
        <v>2</v>
      </c>
      <c r="AH362">
        <v>2</v>
      </c>
      <c r="AI362">
        <v>1</v>
      </c>
      <c r="AK362">
        <v>1</v>
      </c>
      <c r="AO362">
        <v>3</v>
      </c>
      <c r="AP362">
        <v>1</v>
      </c>
      <c r="AU362">
        <v>1</v>
      </c>
      <c r="AV362">
        <v>1</v>
      </c>
      <c r="BD362">
        <v>1</v>
      </c>
      <c r="BE362" t="s">
        <v>58</v>
      </c>
    </row>
    <row r="363" spans="1:57" hidden="1" x14ac:dyDescent="0.2">
      <c r="A363">
        <v>362</v>
      </c>
      <c r="B363" s="2">
        <v>44095.828958333332</v>
      </c>
      <c r="C363" t="s">
        <v>499</v>
      </c>
      <c r="D363">
        <v>70</v>
      </c>
      <c r="E363">
        <v>4</v>
      </c>
      <c r="F363">
        <v>1</v>
      </c>
      <c r="G363">
        <v>1</v>
      </c>
      <c r="H363">
        <v>1</v>
      </c>
      <c r="I363">
        <v>2</v>
      </c>
      <c r="J363">
        <v>6</v>
      </c>
      <c r="L363">
        <v>1</v>
      </c>
      <c r="M363">
        <v>40</v>
      </c>
      <c r="N363">
        <v>2</v>
      </c>
      <c r="O363">
        <v>4</v>
      </c>
      <c r="P363">
        <v>4</v>
      </c>
      <c r="Q363">
        <v>5</v>
      </c>
      <c r="R363">
        <v>4</v>
      </c>
      <c r="S363">
        <v>5</v>
      </c>
      <c r="T363">
        <v>1</v>
      </c>
      <c r="U363">
        <v>4</v>
      </c>
      <c r="V363">
        <v>4</v>
      </c>
      <c r="W363">
        <v>6</v>
      </c>
      <c r="X363">
        <v>4</v>
      </c>
      <c r="Y363">
        <v>2012</v>
      </c>
      <c r="Z363">
        <v>3</v>
      </c>
      <c r="AA363">
        <v>14</v>
      </c>
      <c r="AE363">
        <v>2</v>
      </c>
      <c r="AF363">
        <v>3</v>
      </c>
      <c r="AG363">
        <v>3</v>
      </c>
      <c r="AH363">
        <v>2</v>
      </c>
      <c r="AN363">
        <v>1</v>
      </c>
      <c r="AO363">
        <v>4</v>
      </c>
      <c r="AY363">
        <v>1</v>
      </c>
      <c r="BD363">
        <v>1</v>
      </c>
      <c r="BE363" t="s">
        <v>61</v>
      </c>
    </row>
    <row r="364" spans="1:57" hidden="1" x14ac:dyDescent="0.2">
      <c r="A364">
        <v>363</v>
      </c>
      <c r="B364" s="2">
        <v>44095.833136574074</v>
      </c>
      <c r="C364" t="s">
        <v>500</v>
      </c>
      <c r="D364">
        <v>63</v>
      </c>
      <c r="E364">
        <v>44</v>
      </c>
      <c r="F364">
        <v>1</v>
      </c>
      <c r="G364">
        <v>1</v>
      </c>
      <c r="H364">
        <v>2</v>
      </c>
      <c r="I364">
        <v>0</v>
      </c>
      <c r="J364">
        <v>4</v>
      </c>
      <c r="L364">
        <v>1</v>
      </c>
      <c r="M364">
        <v>32</v>
      </c>
      <c r="N364">
        <v>2</v>
      </c>
      <c r="O364">
        <v>5</v>
      </c>
      <c r="P364">
        <v>1</v>
      </c>
      <c r="Q364">
        <v>7</v>
      </c>
      <c r="R364">
        <v>4</v>
      </c>
      <c r="S364">
        <v>6</v>
      </c>
      <c r="T364">
        <v>5</v>
      </c>
      <c r="U364">
        <v>4</v>
      </c>
      <c r="V364">
        <v>2</v>
      </c>
      <c r="W364">
        <v>6</v>
      </c>
      <c r="X364">
        <v>3</v>
      </c>
      <c r="Y364">
        <v>2011</v>
      </c>
      <c r="Z364">
        <v>3</v>
      </c>
      <c r="AA364">
        <v>13</v>
      </c>
      <c r="AD364" t="s">
        <v>501</v>
      </c>
      <c r="AE364">
        <v>2</v>
      </c>
      <c r="AF364">
        <v>3</v>
      </c>
      <c r="AG364">
        <v>2</v>
      </c>
      <c r="AH364">
        <v>2</v>
      </c>
      <c r="AI364">
        <v>1</v>
      </c>
      <c r="AM364">
        <v>1</v>
      </c>
      <c r="AO364">
        <v>3</v>
      </c>
      <c r="AT364">
        <v>1</v>
      </c>
      <c r="AX364">
        <v>1</v>
      </c>
      <c r="AY364">
        <v>1</v>
      </c>
      <c r="BA364">
        <v>1</v>
      </c>
      <c r="BE364" t="s">
        <v>66</v>
      </c>
    </row>
    <row r="365" spans="1:57" hidden="1" x14ac:dyDescent="0.2">
      <c r="A365">
        <v>364</v>
      </c>
      <c r="B365" s="2">
        <v>44095.833368055559</v>
      </c>
      <c r="C365" t="s">
        <v>502</v>
      </c>
      <c r="D365">
        <v>28</v>
      </c>
      <c r="E365">
        <v>9</v>
      </c>
      <c r="F365">
        <v>1</v>
      </c>
      <c r="G365">
        <v>1</v>
      </c>
      <c r="H365">
        <v>2</v>
      </c>
      <c r="I365">
        <v>2</v>
      </c>
      <c r="J365">
        <v>2</v>
      </c>
      <c r="L365">
        <v>1</v>
      </c>
      <c r="M365">
        <v>4</v>
      </c>
      <c r="N365">
        <v>1</v>
      </c>
      <c r="O365">
        <v>5</v>
      </c>
      <c r="P365">
        <v>5</v>
      </c>
      <c r="Q365">
        <v>5</v>
      </c>
      <c r="R365">
        <v>5</v>
      </c>
      <c r="S365">
        <v>5</v>
      </c>
      <c r="T365">
        <v>6</v>
      </c>
      <c r="U365">
        <v>5</v>
      </c>
      <c r="V365">
        <v>5</v>
      </c>
      <c r="W365">
        <v>5</v>
      </c>
      <c r="X365">
        <v>5</v>
      </c>
      <c r="Y365">
        <v>2019</v>
      </c>
      <c r="Z365">
        <v>1</v>
      </c>
      <c r="AA365">
        <v>1</v>
      </c>
      <c r="AE365">
        <v>1</v>
      </c>
      <c r="AF365">
        <v>1</v>
      </c>
      <c r="AG365">
        <v>1</v>
      </c>
      <c r="AH365">
        <v>2</v>
      </c>
      <c r="AI365">
        <v>1</v>
      </c>
      <c r="AO365">
        <v>2</v>
      </c>
      <c r="AQ365">
        <v>1</v>
      </c>
      <c r="AV365">
        <v>1</v>
      </c>
      <c r="AW365">
        <v>1</v>
      </c>
      <c r="BB365">
        <v>1</v>
      </c>
      <c r="BE365" t="s">
        <v>61</v>
      </c>
    </row>
    <row r="366" spans="1:57" hidden="1" x14ac:dyDescent="0.2">
      <c r="A366">
        <v>365</v>
      </c>
      <c r="B366" s="2">
        <v>44095.83902777778</v>
      </c>
      <c r="C366" t="s">
        <v>503</v>
      </c>
      <c r="D366">
        <v>59</v>
      </c>
      <c r="E366">
        <v>32</v>
      </c>
      <c r="F366">
        <v>1</v>
      </c>
      <c r="G366">
        <v>1</v>
      </c>
      <c r="H366">
        <v>1</v>
      </c>
      <c r="I366">
        <v>0</v>
      </c>
      <c r="J366">
        <v>1</v>
      </c>
      <c r="L366">
        <v>2</v>
      </c>
      <c r="M366">
        <v>10</v>
      </c>
      <c r="N366">
        <v>2</v>
      </c>
      <c r="O366">
        <v>6</v>
      </c>
      <c r="P366">
        <v>1</v>
      </c>
      <c r="Q366">
        <v>6</v>
      </c>
      <c r="R366">
        <v>2</v>
      </c>
      <c r="S366">
        <v>5</v>
      </c>
      <c r="T366">
        <v>3</v>
      </c>
      <c r="U366">
        <v>6</v>
      </c>
      <c r="V366">
        <v>2</v>
      </c>
      <c r="W366">
        <v>7</v>
      </c>
      <c r="X366">
        <v>5</v>
      </c>
      <c r="Y366">
        <v>2009</v>
      </c>
      <c r="Z366">
        <v>2</v>
      </c>
      <c r="AA366">
        <v>11</v>
      </c>
      <c r="AB366" t="s">
        <v>504</v>
      </c>
      <c r="AE366">
        <v>2</v>
      </c>
      <c r="AF366">
        <v>2</v>
      </c>
      <c r="AG366">
        <v>2</v>
      </c>
      <c r="AH366">
        <v>2</v>
      </c>
      <c r="AI366">
        <v>1</v>
      </c>
      <c r="AK366">
        <v>1</v>
      </c>
      <c r="AO366">
        <v>2</v>
      </c>
      <c r="AR366">
        <v>1</v>
      </c>
      <c r="AV366">
        <v>1</v>
      </c>
      <c r="AX366">
        <v>1</v>
      </c>
      <c r="BC366">
        <v>1</v>
      </c>
      <c r="BE366" t="s">
        <v>58</v>
      </c>
    </row>
    <row r="367" spans="1:57" hidden="1" x14ac:dyDescent="0.2">
      <c r="A367">
        <v>366</v>
      </c>
      <c r="B367" s="2">
        <v>44095.840462962966</v>
      </c>
      <c r="C367" t="s">
        <v>505</v>
      </c>
      <c r="D367">
        <v>64</v>
      </c>
      <c r="E367">
        <v>7</v>
      </c>
      <c r="F367">
        <v>1</v>
      </c>
      <c r="G367">
        <v>1</v>
      </c>
      <c r="H367">
        <v>1</v>
      </c>
      <c r="I367">
        <v>0</v>
      </c>
      <c r="J367">
        <v>3</v>
      </c>
      <c r="L367">
        <v>1</v>
      </c>
      <c r="M367">
        <v>30</v>
      </c>
      <c r="N367">
        <v>2</v>
      </c>
      <c r="O367">
        <v>3</v>
      </c>
      <c r="P367">
        <v>1</v>
      </c>
      <c r="Q367">
        <v>7</v>
      </c>
      <c r="R367">
        <v>1</v>
      </c>
      <c r="S367">
        <v>6</v>
      </c>
      <c r="T367">
        <v>3</v>
      </c>
      <c r="U367">
        <v>5</v>
      </c>
      <c r="V367">
        <v>1</v>
      </c>
      <c r="W367">
        <v>7</v>
      </c>
      <c r="X367">
        <v>4</v>
      </c>
      <c r="Y367">
        <v>2004</v>
      </c>
      <c r="Z367">
        <v>3</v>
      </c>
      <c r="AA367">
        <v>10</v>
      </c>
      <c r="AE367">
        <v>2</v>
      </c>
      <c r="AF367">
        <v>2</v>
      </c>
      <c r="AG367">
        <v>2</v>
      </c>
      <c r="AH367">
        <v>2</v>
      </c>
      <c r="AM367">
        <v>1</v>
      </c>
      <c r="AO367">
        <v>6</v>
      </c>
      <c r="AY367">
        <v>1</v>
      </c>
      <c r="BD367">
        <v>1</v>
      </c>
      <c r="BE367" t="s">
        <v>58</v>
      </c>
    </row>
    <row r="368" spans="1:57" hidden="1" x14ac:dyDescent="0.2">
      <c r="A368">
        <v>367</v>
      </c>
      <c r="B368" s="2">
        <v>44095.845243055555</v>
      </c>
      <c r="C368" t="s">
        <v>506</v>
      </c>
      <c r="D368">
        <v>61</v>
      </c>
      <c r="E368">
        <v>42</v>
      </c>
      <c r="F368">
        <v>2</v>
      </c>
      <c r="G368">
        <v>1</v>
      </c>
      <c r="H368">
        <v>2</v>
      </c>
      <c r="I368">
        <v>0</v>
      </c>
      <c r="J368">
        <v>4</v>
      </c>
      <c r="L368">
        <v>1</v>
      </c>
      <c r="M368">
        <v>28</v>
      </c>
      <c r="N368">
        <v>2</v>
      </c>
      <c r="O368">
        <v>6</v>
      </c>
      <c r="P368">
        <v>1</v>
      </c>
      <c r="Q368">
        <v>7</v>
      </c>
      <c r="R368">
        <v>1</v>
      </c>
      <c r="S368">
        <v>6</v>
      </c>
      <c r="T368">
        <v>5</v>
      </c>
      <c r="U368">
        <v>7</v>
      </c>
      <c r="V368">
        <v>1</v>
      </c>
      <c r="W368">
        <v>7</v>
      </c>
      <c r="X368">
        <v>1</v>
      </c>
      <c r="Y368">
        <v>2019</v>
      </c>
      <c r="Z368">
        <v>4</v>
      </c>
      <c r="AA368">
        <v>11</v>
      </c>
      <c r="AB368" t="s">
        <v>507</v>
      </c>
      <c r="AE368">
        <v>2</v>
      </c>
      <c r="AF368">
        <v>1</v>
      </c>
      <c r="AG368">
        <v>2</v>
      </c>
      <c r="AH368">
        <v>2</v>
      </c>
      <c r="AJ368">
        <v>1</v>
      </c>
      <c r="AO368">
        <v>4</v>
      </c>
      <c r="AT368">
        <v>1</v>
      </c>
      <c r="AV368">
        <v>1</v>
      </c>
      <c r="AX368">
        <v>1</v>
      </c>
      <c r="BB368">
        <v>1</v>
      </c>
      <c r="BE368" t="s">
        <v>61</v>
      </c>
    </row>
    <row r="369" spans="1:57" hidden="1" x14ac:dyDescent="0.2">
      <c r="A369">
        <v>368</v>
      </c>
      <c r="B369" s="2">
        <v>44095.849039351851</v>
      </c>
      <c r="C369" t="s">
        <v>508</v>
      </c>
      <c r="D369">
        <v>48</v>
      </c>
      <c r="E369">
        <v>32</v>
      </c>
      <c r="F369">
        <v>2</v>
      </c>
      <c r="G369">
        <v>1</v>
      </c>
      <c r="H369">
        <v>2</v>
      </c>
      <c r="I369">
        <v>1</v>
      </c>
      <c r="J369">
        <v>1</v>
      </c>
      <c r="L369">
        <v>1</v>
      </c>
      <c r="M369">
        <v>22</v>
      </c>
      <c r="N369">
        <v>2</v>
      </c>
      <c r="O369">
        <v>4</v>
      </c>
      <c r="P369">
        <v>1</v>
      </c>
      <c r="Q369">
        <v>7</v>
      </c>
      <c r="R369">
        <v>1</v>
      </c>
      <c r="S369">
        <v>7</v>
      </c>
      <c r="T369">
        <v>4</v>
      </c>
      <c r="U369">
        <v>7</v>
      </c>
      <c r="V369">
        <v>1</v>
      </c>
      <c r="W369">
        <v>7</v>
      </c>
      <c r="X369">
        <v>4</v>
      </c>
      <c r="Y369">
        <v>1998</v>
      </c>
      <c r="Z369">
        <v>1</v>
      </c>
      <c r="AA369">
        <v>3</v>
      </c>
      <c r="AE369">
        <v>2</v>
      </c>
      <c r="AF369">
        <v>2</v>
      </c>
      <c r="AG369">
        <v>2</v>
      </c>
      <c r="AH369">
        <v>2</v>
      </c>
      <c r="AM369">
        <v>1</v>
      </c>
      <c r="AO369">
        <v>5</v>
      </c>
      <c r="AP369">
        <v>1</v>
      </c>
      <c r="AU369">
        <v>1</v>
      </c>
      <c r="AX369">
        <v>1</v>
      </c>
      <c r="BD369">
        <v>1</v>
      </c>
      <c r="BE369" t="s">
        <v>58</v>
      </c>
    </row>
    <row r="370" spans="1:57" hidden="1" x14ac:dyDescent="0.2">
      <c r="A370">
        <v>369</v>
      </c>
      <c r="B370" s="2">
        <v>44095.84946759259</v>
      </c>
      <c r="C370" t="s">
        <v>509</v>
      </c>
      <c r="D370">
        <v>70</v>
      </c>
      <c r="E370">
        <v>42</v>
      </c>
      <c r="F370">
        <v>1</v>
      </c>
      <c r="G370">
        <v>1</v>
      </c>
      <c r="H370">
        <v>4</v>
      </c>
      <c r="I370">
        <v>1</v>
      </c>
      <c r="J370">
        <v>5</v>
      </c>
      <c r="K370" t="s">
        <v>510</v>
      </c>
      <c r="L370">
        <v>2</v>
      </c>
      <c r="M370">
        <v>26</v>
      </c>
      <c r="N370">
        <v>2</v>
      </c>
      <c r="O370">
        <v>7</v>
      </c>
      <c r="P370">
        <v>4</v>
      </c>
      <c r="Q370">
        <v>7</v>
      </c>
      <c r="R370">
        <v>5</v>
      </c>
      <c r="S370">
        <v>6</v>
      </c>
      <c r="T370">
        <v>1</v>
      </c>
      <c r="U370">
        <v>7</v>
      </c>
      <c r="V370">
        <v>2</v>
      </c>
      <c r="W370">
        <v>7</v>
      </c>
      <c r="X370">
        <v>1</v>
      </c>
      <c r="Y370">
        <v>2012</v>
      </c>
      <c r="Z370">
        <v>3</v>
      </c>
      <c r="AA370">
        <v>13</v>
      </c>
      <c r="AD370" t="s">
        <v>511</v>
      </c>
      <c r="AE370">
        <v>2</v>
      </c>
      <c r="AF370">
        <v>2</v>
      </c>
      <c r="AG370">
        <v>2</v>
      </c>
      <c r="AH370">
        <v>2</v>
      </c>
      <c r="AI370">
        <v>1</v>
      </c>
      <c r="AO370">
        <v>3</v>
      </c>
      <c r="AP370">
        <v>1</v>
      </c>
      <c r="AT370">
        <v>1</v>
      </c>
      <c r="AX370">
        <v>1</v>
      </c>
      <c r="AZ370">
        <v>1</v>
      </c>
      <c r="BC370">
        <v>1</v>
      </c>
      <c r="BE370" t="s">
        <v>61</v>
      </c>
    </row>
    <row r="371" spans="1:57" hidden="1" x14ac:dyDescent="0.2">
      <c r="A371">
        <v>370</v>
      </c>
      <c r="B371" s="2">
        <v>44095.854120370372</v>
      </c>
      <c r="C371" t="s">
        <v>512</v>
      </c>
      <c r="D371">
        <v>65</v>
      </c>
      <c r="E371">
        <v>40</v>
      </c>
      <c r="F371">
        <v>1</v>
      </c>
      <c r="G371">
        <v>1</v>
      </c>
      <c r="H371">
        <v>2</v>
      </c>
      <c r="I371">
        <v>0</v>
      </c>
      <c r="J371">
        <v>1</v>
      </c>
      <c r="L371">
        <v>2</v>
      </c>
      <c r="M371">
        <v>3</v>
      </c>
      <c r="N371">
        <v>2</v>
      </c>
      <c r="O371">
        <v>2</v>
      </c>
      <c r="P371">
        <v>5</v>
      </c>
      <c r="Q371">
        <v>6</v>
      </c>
      <c r="R371">
        <v>5</v>
      </c>
      <c r="S371">
        <v>5</v>
      </c>
      <c r="T371">
        <v>5</v>
      </c>
      <c r="U371">
        <v>6</v>
      </c>
      <c r="V371">
        <v>2</v>
      </c>
      <c r="W371">
        <v>6</v>
      </c>
      <c r="X371">
        <v>1</v>
      </c>
      <c r="Y371">
        <v>2017</v>
      </c>
      <c r="Z371">
        <v>2</v>
      </c>
      <c r="AA371">
        <v>13</v>
      </c>
      <c r="AD371" t="s">
        <v>80</v>
      </c>
      <c r="AE371">
        <v>3</v>
      </c>
      <c r="AF371">
        <v>2</v>
      </c>
      <c r="AG371">
        <v>2</v>
      </c>
      <c r="AH371">
        <v>3</v>
      </c>
      <c r="AM371">
        <v>1</v>
      </c>
      <c r="AO371">
        <v>5</v>
      </c>
      <c r="AQ371">
        <v>1</v>
      </c>
      <c r="AT371">
        <v>1</v>
      </c>
      <c r="AX371">
        <v>1</v>
      </c>
      <c r="AZ371">
        <v>1</v>
      </c>
      <c r="BA371">
        <v>1</v>
      </c>
      <c r="BE371" t="s">
        <v>61</v>
      </c>
    </row>
    <row r="372" spans="1:57" hidden="1" x14ac:dyDescent="0.2">
      <c r="A372">
        <v>371</v>
      </c>
      <c r="B372" s="2">
        <v>44095.86546296296</v>
      </c>
      <c r="C372" t="s">
        <v>513</v>
      </c>
      <c r="D372">
        <v>57</v>
      </c>
      <c r="E372">
        <v>39</v>
      </c>
      <c r="F372">
        <v>1</v>
      </c>
      <c r="G372">
        <v>1</v>
      </c>
      <c r="H372">
        <v>2</v>
      </c>
      <c r="I372">
        <v>0</v>
      </c>
      <c r="J372">
        <v>4</v>
      </c>
      <c r="L372">
        <v>2</v>
      </c>
      <c r="M372">
        <v>2</v>
      </c>
      <c r="N372">
        <v>2</v>
      </c>
      <c r="O372">
        <v>6</v>
      </c>
      <c r="P372">
        <v>6</v>
      </c>
      <c r="Q372">
        <v>6</v>
      </c>
      <c r="R372">
        <v>7</v>
      </c>
      <c r="S372">
        <v>5</v>
      </c>
      <c r="T372">
        <v>7</v>
      </c>
      <c r="U372">
        <v>6</v>
      </c>
      <c r="V372">
        <v>6</v>
      </c>
      <c r="W372">
        <v>7</v>
      </c>
      <c r="X372">
        <v>6</v>
      </c>
      <c r="Y372">
        <v>2000</v>
      </c>
      <c r="Z372">
        <v>1</v>
      </c>
      <c r="AA372">
        <v>3</v>
      </c>
      <c r="AE372">
        <v>3</v>
      </c>
      <c r="AF372">
        <v>3</v>
      </c>
      <c r="AG372">
        <v>3</v>
      </c>
      <c r="AH372">
        <v>3</v>
      </c>
      <c r="AI372">
        <v>1</v>
      </c>
      <c r="AO372">
        <v>1</v>
      </c>
      <c r="AQ372">
        <v>1</v>
      </c>
      <c r="AW372">
        <v>1</v>
      </c>
      <c r="AZ372">
        <v>1</v>
      </c>
      <c r="BE372" t="s">
        <v>58</v>
      </c>
    </row>
    <row r="373" spans="1:57" hidden="1" x14ac:dyDescent="0.2">
      <c r="A373">
        <v>372</v>
      </c>
      <c r="B373" s="2">
        <v>44095.867581018516</v>
      </c>
      <c r="C373" t="s">
        <v>514</v>
      </c>
      <c r="D373">
        <v>70</v>
      </c>
      <c r="E373">
        <v>42</v>
      </c>
      <c r="F373">
        <v>2</v>
      </c>
      <c r="G373">
        <v>1</v>
      </c>
      <c r="H373">
        <v>2</v>
      </c>
      <c r="I373">
        <v>0</v>
      </c>
      <c r="J373">
        <v>1</v>
      </c>
      <c r="L373">
        <v>2</v>
      </c>
      <c r="M373">
        <v>15</v>
      </c>
      <c r="N373">
        <v>2</v>
      </c>
      <c r="O373">
        <v>3</v>
      </c>
      <c r="P373">
        <v>3</v>
      </c>
      <c r="Q373">
        <v>6</v>
      </c>
      <c r="R373">
        <v>3</v>
      </c>
      <c r="S373">
        <v>6</v>
      </c>
      <c r="T373">
        <v>6</v>
      </c>
      <c r="U373">
        <v>6</v>
      </c>
      <c r="V373">
        <v>3</v>
      </c>
      <c r="W373">
        <v>5</v>
      </c>
      <c r="X373">
        <v>3</v>
      </c>
      <c r="Y373">
        <v>2017</v>
      </c>
      <c r="Z373">
        <v>3</v>
      </c>
      <c r="AA373">
        <v>1</v>
      </c>
      <c r="AE373">
        <v>1</v>
      </c>
      <c r="AF373">
        <v>2</v>
      </c>
      <c r="AG373">
        <v>1</v>
      </c>
      <c r="AH373">
        <v>1</v>
      </c>
      <c r="AN373">
        <v>1</v>
      </c>
      <c r="AO373">
        <v>5</v>
      </c>
      <c r="AT373">
        <v>1</v>
      </c>
      <c r="AW373">
        <v>1</v>
      </c>
      <c r="AX373">
        <v>1</v>
      </c>
      <c r="BA373">
        <v>1</v>
      </c>
      <c r="BC373">
        <v>1</v>
      </c>
      <c r="BE373" t="s">
        <v>61</v>
      </c>
    </row>
    <row r="374" spans="1:57" hidden="1" x14ac:dyDescent="0.2">
      <c r="A374">
        <v>373</v>
      </c>
      <c r="B374" s="2">
        <v>44095.880856481483</v>
      </c>
      <c r="C374" t="s">
        <v>515</v>
      </c>
      <c r="D374">
        <v>46</v>
      </c>
      <c r="E374">
        <v>35</v>
      </c>
      <c r="F374">
        <v>1</v>
      </c>
      <c r="G374">
        <v>1</v>
      </c>
      <c r="H374">
        <v>2</v>
      </c>
      <c r="I374">
        <v>1</v>
      </c>
      <c r="J374">
        <v>1</v>
      </c>
      <c r="L374">
        <v>1</v>
      </c>
      <c r="M374">
        <v>16</v>
      </c>
      <c r="N374">
        <v>2</v>
      </c>
      <c r="O374">
        <v>6</v>
      </c>
      <c r="P374">
        <v>5</v>
      </c>
      <c r="Q374">
        <v>6</v>
      </c>
      <c r="R374">
        <v>5</v>
      </c>
      <c r="S374">
        <v>6</v>
      </c>
      <c r="T374">
        <v>2</v>
      </c>
      <c r="U374">
        <v>6</v>
      </c>
      <c r="V374">
        <v>1</v>
      </c>
      <c r="W374">
        <v>6</v>
      </c>
      <c r="X374">
        <v>1</v>
      </c>
      <c r="Y374">
        <v>2004</v>
      </c>
      <c r="Z374">
        <v>1</v>
      </c>
      <c r="AA374">
        <v>14</v>
      </c>
      <c r="AE374">
        <v>2</v>
      </c>
      <c r="AF374">
        <v>2</v>
      </c>
      <c r="AG374">
        <v>2</v>
      </c>
      <c r="AH374">
        <v>2</v>
      </c>
      <c r="AN374">
        <v>1</v>
      </c>
      <c r="AO374">
        <v>3</v>
      </c>
      <c r="AY374">
        <v>1</v>
      </c>
      <c r="BD374">
        <v>1</v>
      </c>
      <c r="BE374" t="s">
        <v>63</v>
      </c>
    </row>
    <row r="375" spans="1:57" hidden="1" x14ac:dyDescent="0.2">
      <c r="A375">
        <v>374</v>
      </c>
      <c r="B375" s="2">
        <v>44095.886747685188</v>
      </c>
      <c r="C375" t="s">
        <v>516</v>
      </c>
      <c r="D375">
        <v>63</v>
      </c>
      <c r="E375">
        <v>35</v>
      </c>
      <c r="F375">
        <v>1</v>
      </c>
      <c r="G375">
        <v>1</v>
      </c>
      <c r="H375">
        <v>2</v>
      </c>
      <c r="I375">
        <v>0</v>
      </c>
      <c r="J375">
        <v>1</v>
      </c>
      <c r="L375">
        <v>2</v>
      </c>
      <c r="M375">
        <v>10</v>
      </c>
      <c r="N375">
        <v>2</v>
      </c>
      <c r="O375">
        <v>6</v>
      </c>
      <c r="P375">
        <v>2</v>
      </c>
      <c r="Q375">
        <v>7</v>
      </c>
      <c r="R375">
        <v>2</v>
      </c>
      <c r="S375">
        <v>5</v>
      </c>
      <c r="T375">
        <v>2</v>
      </c>
      <c r="U375">
        <v>5</v>
      </c>
      <c r="V375">
        <v>1</v>
      </c>
      <c r="W375">
        <v>6</v>
      </c>
      <c r="X375">
        <v>4</v>
      </c>
      <c r="Y375">
        <v>2020</v>
      </c>
      <c r="Z375">
        <v>3</v>
      </c>
      <c r="AA375">
        <v>7</v>
      </c>
      <c r="AE375">
        <v>2</v>
      </c>
      <c r="AF375">
        <v>2</v>
      </c>
      <c r="AG375">
        <v>2</v>
      </c>
      <c r="AH375">
        <v>2</v>
      </c>
      <c r="AJ375">
        <v>1</v>
      </c>
      <c r="AO375">
        <v>5</v>
      </c>
      <c r="AP375">
        <v>1</v>
      </c>
      <c r="AV375">
        <v>1</v>
      </c>
      <c r="AY375">
        <v>1</v>
      </c>
      <c r="AZ375">
        <v>1</v>
      </c>
      <c r="BE375" t="s">
        <v>63</v>
      </c>
    </row>
    <row r="376" spans="1:57" hidden="1" x14ac:dyDescent="0.2">
      <c r="A376">
        <v>375</v>
      </c>
      <c r="B376" s="2">
        <v>44095.887175925927</v>
      </c>
      <c r="C376" t="s">
        <v>517</v>
      </c>
      <c r="D376">
        <v>25</v>
      </c>
      <c r="E376">
        <v>30</v>
      </c>
      <c r="F376">
        <v>1</v>
      </c>
      <c r="G376">
        <v>1</v>
      </c>
      <c r="H376">
        <v>2</v>
      </c>
      <c r="I376">
        <v>1</v>
      </c>
      <c r="J376">
        <v>1</v>
      </c>
      <c r="L376">
        <v>1</v>
      </c>
      <c r="M376">
        <v>0</v>
      </c>
      <c r="N376">
        <v>1</v>
      </c>
      <c r="O376">
        <v>4</v>
      </c>
      <c r="P376">
        <v>4</v>
      </c>
      <c r="Q376">
        <v>4</v>
      </c>
      <c r="R376">
        <v>5</v>
      </c>
      <c r="S376">
        <v>4</v>
      </c>
      <c r="T376">
        <v>4</v>
      </c>
      <c r="U376">
        <v>6</v>
      </c>
      <c r="V376">
        <v>4</v>
      </c>
      <c r="W376">
        <v>5</v>
      </c>
      <c r="X376">
        <v>4</v>
      </c>
      <c r="Y376">
        <v>2019</v>
      </c>
      <c r="Z376">
        <v>1</v>
      </c>
      <c r="AA376">
        <v>1</v>
      </c>
      <c r="AE376">
        <v>1</v>
      </c>
      <c r="AF376">
        <v>1</v>
      </c>
      <c r="AG376">
        <v>1</v>
      </c>
      <c r="AH376">
        <v>1</v>
      </c>
      <c r="AI376">
        <v>1</v>
      </c>
      <c r="AO376">
        <v>1</v>
      </c>
      <c r="AP376">
        <v>1</v>
      </c>
      <c r="BA376">
        <v>1</v>
      </c>
      <c r="BE376" t="s">
        <v>58</v>
      </c>
    </row>
    <row r="377" spans="1:57" hidden="1" x14ac:dyDescent="0.2">
      <c r="A377">
        <v>376</v>
      </c>
      <c r="B377" s="2">
        <v>44095.897523148145</v>
      </c>
      <c r="C377" t="s">
        <v>518</v>
      </c>
      <c r="D377">
        <v>61</v>
      </c>
      <c r="E377">
        <v>50</v>
      </c>
      <c r="F377">
        <v>2</v>
      </c>
      <c r="G377">
        <v>1</v>
      </c>
      <c r="H377">
        <v>2</v>
      </c>
      <c r="I377">
        <v>0</v>
      </c>
      <c r="J377">
        <v>1</v>
      </c>
      <c r="L377">
        <v>2</v>
      </c>
      <c r="M377">
        <v>3</v>
      </c>
      <c r="N377">
        <v>2</v>
      </c>
      <c r="O377">
        <v>5</v>
      </c>
      <c r="P377">
        <v>1</v>
      </c>
      <c r="Q377">
        <v>7</v>
      </c>
      <c r="R377">
        <v>1</v>
      </c>
      <c r="S377">
        <v>4</v>
      </c>
      <c r="T377">
        <v>4</v>
      </c>
      <c r="U377">
        <v>7</v>
      </c>
      <c r="V377">
        <v>1</v>
      </c>
      <c r="W377">
        <v>6</v>
      </c>
      <c r="X377">
        <v>1</v>
      </c>
      <c r="Y377">
        <v>2017</v>
      </c>
      <c r="Z377">
        <v>3</v>
      </c>
      <c r="AA377">
        <v>11</v>
      </c>
      <c r="AB377" t="s">
        <v>519</v>
      </c>
      <c r="AE377">
        <v>2</v>
      </c>
      <c r="AF377">
        <v>2</v>
      </c>
      <c r="AG377">
        <v>2</v>
      </c>
      <c r="AH377">
        <v>3</v>
      </c>
      <c r="AN377">
        <v>1</v>
      </c>
      <c r="AO377">
        <v>6</v>
      </c>
      <c r="AT377">
        <v>1</v>
      </c>
      <c r="AW377">
        <v>1</v>
      </c>
      <c r="BA377">
        <v>1</v>
      </c>
      <c r="BE377" t="s">
        <v>63</v>
      </c>
    </row>
    <row r="378" spans="1:57" hidden="1" x14ac:dyDescent="0.2">
      <c r="A378">
        <v>377</v>
      </c>
      <c r="B378" s="2">
        <v>44095.900891203702</v>
      </c>
      <c r="C378" t="s">
        <v>520</v>
      </c>
      <c r="D378">
        <v>34</v>
      </c>
      <c r="E378">
        <v>3</v>
      </c>
      <c r="F378">
        <v>1</v>
      </c>
      <c r="G378">
        <v>1</v>
      </c>
      <c r="H378">
        <v>1</v>
      </c>
      <c r="I378">
        <v>3</v>
      </c>
      <c r="J378">
        <v>1</v>
      </c>
      <c r="L378">
        <v>1</v>
      </c>
      <c r="M378">
        <v>2</v>
      </c>
      <c r="N378">
        <v>2</v>
      </c>
      <c r="O378">
        <v>7</v>
      </c>
      <c r="P378">
        <v>6</v>
      </c>
      <c r="Q378">
        <v>4</v>
      </c>
      <c r="R378">
        <v>6</v>
      </c>
      <c r="S378">
        <v>6</v>
      </c>
      <c r="T378">
        <v>7</v>
      </c>
      <c r="U378">
        <v>6</v>
      </c>
      <c r="V378">
        <v>2</v>
      </c>
      <c r="W378">
        <v>3</v>
      </c>
      <c r="X378">
        <v>1</v>
      </c>
      <c r="Y378">
        <v>2019</v>
      </c>
      <c r="Z378">
        <v>1</v>
      </c>
      <c r="AA378">
        <v>10</v>
      </c>
      <c r="AE378">
        <v>2</v>
      </c>
      <c r="AF378">
        <v>2</v>
      </c>
      <c r="AG378">
        <v>1</v>
      </c>
      <c r="AH378">
        <v>2</v>
      </c>
      <c r="AN378">
        <v>1</v>
      </c>
      <c r="AO378">
        <v>3</v>
      </c>
      <c r="AT378">
        <v>1</v>
      </c>
      <c r="AU378">
        <v>1</v>
      </c>
      <c r="AW378">
        <v>1</v>
      </c>
      <c r="AZ378">
        <v>1</v>
      </c>
      <c r="BA378">
        <v>1</v>
      </c>
      <c r="BB378">
        <v>1</v>
      </c>
      <c r="BC378">
        <v>1</v>
      </c>
      <c r="BE378" t="s">
        <v>66</v>
      </c>
    </row>
    <row r="379" spans="1:57" hidden="1" x14ac:dyDescent="0.2">
      <c r="A379">
        <v>378</v>
      </c>
      <c r="B379" s="2">
        <v>44095.90902777778</v>
      </c>
      <c r="C379" t="s">
        <v>521</v>
      </c>
      <c r="D379">
        <v>50</v>
      </c>
      <c r="E379">
        <v>43</v>
      </c>
      <c r="F379">
        <v>2</v>
      </c>
      <c r="G379">
        <v>1</v>
      </c>
      <c r="H379">
        <v>5</v>
      </c>
      <c r="I379">
        <v>1</v>
      </c>
      <c r="J379">
        <v>1</v>
      </c>
      <c r="L379">
        <v>1</v>
      </c>
      <c r="M379">
        <v>0</v>
      </c>
      <c r="N379">
        <v>1</v>
      </c>
      <c r="O379">
        <v>6</v>
      </c>
      <c r="P379">
        <v>7</v>
      </c>
      <c r="Q379">
        <v>7</v>
      </c>
      <c r="R379">
        <v>7</v>
      </c>
      <c r="S379">
        <v>6</v>
      </c>
      <c r="T379">
        <v>6</v>
      </c>
      <c r="U379">
        <v>6</v>
      </c>
      <c r="V379">
        <v>6</v>
      </c>
      <c r="W379">
        <v>6</v>
      </c>
      <c r="X379">
        <v>7</v>
      </c>
      <c r="Y379">
        <v>2019</v>
      </c>
      <c r="Z379">
        <v>1</v>
      </c>
      <c r="AA379">
        <v>1</v>
      </c>
      <c r="AE379">
        <v>1</v>
      </c>
      <c r="AF379">
        <v>1</v>
      </c>
      <c r="AG379">
        <v>1</v>
      </c>
      <c r="AH379">
        <v>1</v>
      </c>
      <c r="AI379">
        <v>1</v>
      </c>
      <c r="AO379">
        <v>2</v>
      </c>
      <c r="AQ379">
        <v>1</v>
      </c>
      <c r="AR379">
        <v>1</v>
      </c>
      <c r="AS379">
        <v>1</v>
      </c>
      <c r="BA379">
        <v>1</v>
      </c>
      <c r="BB379">
        <v>1</v>
      </c>
      <c r="BE379" t="s">
        <v>61</v>
      </c>
    </row>
    <row r="380" spans="1:57" hidden="1" x14ac:dyDescent="0.2">
      <c r="A380">
        <v>379</v>
      </c>
      <c r="B380" s="2">
        <v>44095.909259259257</v>
      </c>
      <c r="C380" t="s">
        <v>522</v>
      </c>
      <c r="D380">
        <v>71</v>
      </c>
      <c r="E380">
        <v>29</v>
      </c>
      <c r="F380">
        <v>2</v>
      </c>
      <c r="G380">
        <v>1</v>
      </c>
      <c r="H380">
        <v>2</v>
      </c>
      <c r="I380">
        <v>0</v>
      </c>
      <c r="J380">
        <v>4</v>
      </c>
      <c r="L380">
        <v>1</v>
      </c>
      <c r="M380">
        <v>43</v>
      </c>
      <c r="N380">
        <v>2</v>
      </c>
      <c r="O380">
        <v>2</v>
      </c>
      <c r="P380">
        <v>4</v>
      </c>
      <c r="Q380">
        <v>6</v>
      </c>
      <c r="R380">
        <v>5</v>
      </c>
      <c r="S380">
        <v>4</v>
      </c>
      <c r="T380">
        <v>7</v>
      </c>
      <c r="U380">
        <v>6</v>
      </c>
      <c r="V380">
        <v>3</v>
      </c>
      <c r="W380">
        <v>5</v>
      </c>
      <c r="X380">
        <v>7</v>
      </c>
      <c r="Y380">
        <v>1999</v>
      </c>
      <c r="Z380">
        <v>3</v>
      </c>
      <c r="AA380">
        <v>10</v>
      </c>
      <c r="AE380">
        <v>2</v>
      </c>
      <c r="AF380">
        <v>2</v>
      </c>
      <c r="AG380">
        <v>2</v>
      </c>
      <c r="AH380">
        <v>2</v>
      </c>
      <c r="AN380">
        <v>1</v>
      </c>
      <c r="AO380">
        <v>2</v>
      </c>
      <c r="AP380">
        <v>1</v>
      </c>
      <c r="AY380">
        <v>1</v>
      </c>
      <c r="BA380">
        <v>1</v>
      </c>
      <c r="BE380" t="s">
        <v>58</v>
      </c>
    </row>
    <row r="381" spans="1:57" hidden="1" x14ac:dyDescent="0.2">
      <c r="A381">
        <v>380</v>
      </c>
      <c r="B381" s="2">
        <v>44095.913113425922</v>
      </c>
      <c r="C381" t="s">
        <v>523</v>
      </c>
      <c r="D381">
        <v>59</v>
      </c>
      <c r="E381">
        <v>18</v>
      </c>
      <c r="F381">
        <v>1</v>
      </c>
      <c r="G381">
        <v>1</v>
      </c>
      <c r="H381">
        <v>2</v>
      </c>
      <c r="I381">
        <v>0</v>
      </c>
      <c r="J381">
        <v>1</v>
      </c>
      <c r="L381">
        <v>2</v>
      </c>
      <c r="M381">
        <v>26</v>
      </c>
      <c r="N381">
        <v>1</v>
      </c>
      <c r="O381">
        <v>5</v>
      </c>
      <c r="P381">
        <v>2</v>
      </c>
      <c r="Q381">
        <v>6</v>
      </c>
      <c r="R381">
        <v>2</v>
      </c>
      <c r="S381">
        <v>6</v>
      </c>
      <c r="T381">
        <v>3</v>
      </c>
      <c r="U381">
        <v>7</v>
      </c>
      <c r="V381">
        <v>1</v>
      </c>
      <c r="W381">
        <v>6</v>
      </c>
      <c r="X381">
        <v>2</v>
      </c>
      <c r="Y381">
        <v>2017</v>
      </c>
      <c r="Z381">
        <v>3</v>
      </c>
      <c r="AA381">
        <v>3</v>
      </c>
      <c r="AE381">
        <v>2</v>
      </c>
      <c r="AF381">
        <v>1</v>
      </c>
      <c r="AG381">
        <v>2</v>
      </c>
      <c r="AH381">
        <v>2</v>
      </c>
      <c r="AJ381">
        <v>1</v>
      </c>
      <c r="AO381">
        <v>1</v>
      </c>
      <c r="AP381">
        <v>1</v>
      </c>
      <c r="AV381">
        <v>1</v>
      </c>
      <c r="AX381">
        <v>1</v>
      </c>
      <c r="BD381">
        <v>1</v>
      </c>
      <c r="BE381" t="s">
        <v>61</v>
      </c>
    </row>
    <row r="382" spans="1:57" hidden="1" x14ac:dyDescent="0.2">
      <c r="A382">
        <v>381</v>
      </c>
      <c r="B382" s="2">
        <v>44095.923032407409</v>
      </c>
      <c r="C382" t="s">
        <v>524</v>
      </c>
      <c r="D382">
        <v>30</v>
      </c>
      <c r="E382">
        <v>28</v>
      </c>
      <c r="F382">
        <v>1</v>
      </c>
      <c r="G382">
        <v>1</v>
      </c>
      <c r="H382">
        <v>1</v>
      </c>
      <c r="I382">
        <v>0</v>
      </c>
      <c r="J382">
        <v>1</v>
      </c>
      <c r="L382">
        <v>1</v>
      </c>
      <c r="M382">
        <v>1</v>
      </c>
      <c r="N382">
        <v>2</v>
      </c>
      <c r="O382">
        <v>5</v>
      </c>
      <c r="P382">
        <v>4</v>
      </c>
      <c r="Q382">
        <v>7</v>
      </c>
      <c r="R382">
        <v>1</v>
      </c>
      <c r="S382">
        <v>6</v>
      </c>
      <c r="T382">
        <v>3</v>
      </c>
      <c r="U382">
        <v>7</v>
      </c>
      <c r="V382">
        <v>1</v>
      </c>
      <c r="W382">
        <v>7</v>
      </c>
      <c r="X382">
        <v>4</v>
      </c>
      <c r="Y382">
        <v>2020</v>
      </c>
      <c r="Z382">
        <v>1</v>
      </c>
      <c r="AA382">
        <v>1</v>
      </c>
      <c r="AE382">
        <v>1</v>
      </c>
      <c r="AF382">
        <v>1</v>
      </c>
      <c r="AG382">
        <v>2</v>
      </c>
      <c r="AH382">
        <v>2</v>
      </c>
      <c r="AI382">
        <v>1</v>
      </c>
      <c r="AO382">
        <v>1</v>
      </c>
      <c r="AP382">
        <v>1</v>
      </c>
      <c r="AR382">
        <v>1</v>
      </c>
      <c r="AT382">
        <v>1</v>
      </c>
      <c r="AZ382">
        <v>1</v>
      </c>
      <c r="BE382" t="s">
        <v>66</v>
      </c>
    </row>
    <row r="383" spans="1:57" hidden="1" x14ac:dyDescent="0.2">
      <c r="A383">
        <v>382</v>
      </c>
      <c r="B383" s="2">
        <v>44095.925532407404</v>
      </c>
      <c r="C383" t="s">
        <v>525</v>
      </c>
      <c r="D383">
        <v>55</v>
      </c>
      <c r="E383">
        <v>36</v>
      </c>
      <c r="F383">
        <v>1</v>
      </c>
      <c r="G383">
        <v>1</v>
      </c>
      <c r="H383">
        <v>2</v>
      </c>
      <c r="I383">
        <v>0</v>
      </c>
      <c r="J383">
        <v>1</v>
      </c>
      <c r="L383">
        <v>1</v>
      </c>
      <c r="M383">
        <v>19</v>
      </c>
      <c r="N383">
        <v>2</v>
      </c>
      <c r="O383">
        <v>3</v>
      </c>
      <c r="P383">
        <v>1</v>
      </c>
      <c r="Q383">
        <v>7</v>
      </c>
      <c r="R383">
        <v>2</v>
      </c>
      <c r="S383">
        <v>6</v>
      </c>
      <c r="T383">
        <v>6</v>
      </c>
      <c r="U383">
        <v>6</v>
      </c>
      <c r="V383">
        <v>1</v>
      </c>
      <c r="W383">
        <v>7</v>
      </c>
      <c r="X383">
        <v>2</v>
      </c>
      <c r="Y383">
        <v>2001</v>
      </c>
      <c r="Z383">
        <v>1</v>
      </c>
      <c r="AA383">
        <v>9</v>
      </c>
      <c r="AE383">
        <v>2</v>
      </c>
      <c r="AF383">
        <v>2</v>
      </c>
      <c r="AG383">
        <v>2</v>
      </c>
      <c r="AH383">
        <v>3</v>
      </c>
      <c r="AI383">
        <v>1</v>
      </c>
      <c r="AM383">
        <v>1</v>
      </c>
      <c r="AO383">
        <v>3</v>
      </c>
      <c r="AT383">
        <v>1</v>
      </c>
      <c r="AW383">
        <v>1</v>
      </c>
      <c r="AX383">
        <v>1</v>
      </c>
      <c r="BD383">
        <v>1</v>
      </c>
      <c r="BE383" t="s">
        <v>61</v>
      </c>
    </row>
    <row r="384" spans="1:57" hidden="1" x14ac:dyDescent="0.2">
      <c r="A384">
        <v>383</v>
      </c>
      <c r="B384" s="2">
        <v>44095.929675925923</v>
      </c>
      <c r="C384" t="s">
        <v>526</v>
      </c>
      <c r="D384">
        <v>72</v>
      </c>
      <c r="E384">
        <v>9</v>
      </c>
      <c r="F384">
        <v>2</v>
      </c>
      <c r="G384">
        <v>1</v>
      </c>
      <c r="H384">
        <v>3</v>
      </c>
      <c r="I384">
        <v>1</v>
      </c>
      <c r="J384">
        <v>3</v>
      </c>
      <c r="L384">
        <v>1</v>
      </c>
      <c r="M384">
        <v>0</v>
      </c>
      <c r="N384">
        <v>1</v>
      </c>
      <c r="O384">
        <v>1</v>
      </c>
      <c r="P384">
        <v>4</v>
      </c>
      <c r="Q384">
        <v>5</v>
      </c>
      <c r="R384">
        <v>6</v>
      </c>
      <c r="S384">
        <v>3</v>
      </c>
      <c r="T384">
        <v>6</v>
      </c>
      <c r="U384">
        <v>7</v>
      </c>
      <c r="V384">
        <v>7</v>
      </c>
      <c r="W384">
        <v>2</v>
      </c>
      <c r="X384">
        <v>4</v>
      </c>
      <c r="Y384">
        <v>2005</v>
      </c>
      <c r="Z384">
        <v>2</v>
      </c>
      <c r="AA384">
        <v>4</v>
      </c>
      <c r="AE384">
        <v>1</v>
      </c>
      <c r="AF384">
        <v>2</v>
      </c>
      <c r="AG384">
        <v>1</v>
      </c>
      <c r="AH384">
        <v>1</v>
      </c>
      <c r="AJ384">
        <v>1</v>
      </c>
      <c r="AO384">
        <v>3</v>
      </c>
      <c r="AQ384">
        <v>1</v>
      </c>
      <c r="AS384">
        <v>1</v>
      </c>
      <c r="AV384">
        <v>1</v>
      </c>
      <c r="AZ384">
        <v>1</v>
      </c>
      <c r="BB384">
        <v>1</v>
      </c>
      <c r="BE384" t="s">
        <v>61</v>
      </c>
    </row>
    <row r="385" spans="1:57" hidden="1" x14ac:dyDescent="0.2">
      <c r="A385">
        <v>384</v>
      </c>
      <c r="B385" s="2">
        <v>44095.948622685188</v>
      </c>
      <c r="C385" t="s">
        <v>527</v>
      </c>
      <c r="D385">
        <v>46</v>
      </c>
      <c r="E385">
        <v>43</v>
      </c>
      <c r="F385">
        <v>2</v>
      </c>
      <c r="G385">
        <v>1</v>
      </c>
      <c r="H385">
        <v>3</v>
      </c>
      <c r="I385">
        <v>0</v>
      </c>
      <c r="J385">
        <v>1</v>
      </c>
      <c r="L385">
        <v>2</v>
      </c>
      <c r="M385">
        <v>3</v>
      </c>
      <c r="N385">
        <v>2</v>
      </c>
      <c r="O385">
        <v>2</v>
      </c>
      <c r="P385">
        <v>1</v>
      </c>
      <c r="Q385">
        <v>7</v>
      </c>
      <c r="R385">
        <v>6</v>
      </c>
      <c r="S385">
        <v>7</v>
      </c>
      <c r="T385">
        <v>6</v>
      </c>
      <c r="U385">
        <v>5</v>
      </c>
      <c r="V385">
        <v>1</v>
      </c>
      <c r="W385">
        <v>6</v>
      </c>
      <c r="X385">
        <v>5</v>
      </c>
      <c r="Y385">
        <v>2016</v>
      </c>
      <c r="Z385">
        <v>2</v>
      </c>
      <c r="AA385">
        <v>6</v>
      </c>
      <c r="AE385">
        <v>2</v>
      </c>
      <c r="AF385">
        <v>1</v>
      </c>
      <c r="AG385">
        <v>2</v>
      </c>
      <c r="AH385">
        <v>2</v>
      </c>
      <c r="AI385">
        <v>1</v>
      </c>
      <c r="AJ385">
        <v>1</v>
      </c>
      <c r="AM385">
        <v>1</v>
      </c>
      <c r="AO385">
        <v>2</v>
      </c>
      <c r="AP385">
        <v>1</v>
      </c>
      <c r="AT385">
        <v>1</v>
      </c>
      <c r="AU385">
        <v>1</v>
      </c>
      <c r="AZ385">
        <v>1</v>
      </c>
      <c r="BE385" t="s">
        <v>61</v>
      </c>
    </row>
    <row r="386" spans="1:57" hidden="1" x14ac:dyDescent="0.2">
      <c r="A386">
        <v>385</v>
      </c>
      <c r="B386" s="2">
        <v>44095.949201388888</v>
      </c>
      <c r="C386" t="s">
        <v>528</v>
      </c>
      <c r="D386">
        <v>64</v>
      </c>
      <c r="E386">
        <v>35</v>
      </c>
      <c r="F386">
        <v>1</v>
      </c>
      <c r="G386">
        <v>1</v>
      </c>
      <c r="H386">
        <v>1</v>
      </c>
      <c r="I386">
        <v>0</v>
      </c>
      <c r="J386">
        <v>1</v>
      </c>
      <c r="L386">
        <v>2</v>
      </c>
      <c r="M386">
        <v>0</v>
      </c>
      <c r="N386">
        <v>2</v>
      </c>
      <c r="O386">
        <v>5</v>
      </c>
      <c r="P386">
        <v>1</v>
      </c>
      <c r="Q386">
        <v>5</v>
      </c>
      <c r="R386">
        <v>1</v>
      </c>
      <c r="S386">
        <v>5</v>
      </c>
      <c r="T386">
        <v>5</v>
      </c>
      <c r="U386">
        <v>5</v>
      </c>
      <c r="V386">
        <v>2</v>
      </c>
      <c r="W386">
        <v>6</v>
      </c>
      <c r="X386">
        <v>1</v>
      </c>
      <c r="Y386">
        <v>2000</v>
      </c>
      <c r="Z386">
        <v>1</v>
      </c>
      <c r="AA386">
        <v>14</v>
      </c>
      <c r="AE386">
        <v>1</v>
      </c>
      <c r="AF386">
        <v>2</v>
      </c>
      <c r="AG386">
        <v>1</v>
      </c>
      <c r="AH386">
        <v>3</v>
      </c>
      <c r="AI386">
        <v>1</v>
      </c>
      <c r="AK386">
        <v>1</v>
      </c>
      <c r="AM386">
        <v>1</v>
      </c>
      <c r="AO386">
        <v>3</v>
      </c>
      <c r="AP386">
        <v>1</v>
      </c>
      <c r="AT386">
        <v>1</v>
      </c>
      <c r="AV386">
        <v>1</v>
      </c>
      <c r="BA386">
        <v>1</v>
      </c>
      <c r="BC386">
        <v>1</v>
      </c>
      <c r="BE386" t="s">
        <v>63</v>
      </c>
    </row>
    <row r="387" spans="1:57" hidden="1" x14ac:dyDescent="0.2">
      <c r="A387">
        <v>386</v>
      </c>
      <c r="B387" s="2">
        <v>44095.952314814815</v>
      </c>
      <c r="C387" t="s">
        <v>529</v>
      </c>
      <c r="D387">
        <v>66</v>
      </c>
      <c r="E387">
        <v>40</v>
      </c>
      <c r="F387">
        <v>2</v>
      </c>
      <c r="G387">
        <v>1</v>
      </c>
      <c r="H387">
        <v>2</v>
      </c>
      <c r="I387">
        <v>0</v>
      </c>
      <c r="J387">
        <v>1</v>
      </c>
      <c r="L387">
        <v>2</v>
      </c>
      <c r="M387">
        <v>18</v>
      </c>
      <c r="N387">
        <v>2</v>
      </c>
      <c r="O387">
        <v>6</v>
      </c>
      <c r="P387">
        <v>1</v>
      </c>
      <c r="Q387">
        <v>7</v>
      </c>
      <c r="R387">
        <v>3</v>
      </c>
      <c r="S387">
        <v>7</v>
      </c>
      <c r="T387">
        <v>3</v>
      </c>
      <c r="U387">
        <v>6</v>
      </c>
      <c r="V387">
        <v>1</v>
      </c>
      <c r="W387">
        <v>7</v>
      </c>
      <c r="X387">
        <v>2</v>
      </c>
      <c r="Y387">
        <v>2017</v>
      </c>
      <c r="Z387">
        <v>3</v>
      </c>
      <c r="AA387">
        <v>1</v>
      </c>
      <c r="AE387">
        <v>2</v>
      </c>
      <c r="AF387">
        <v>3</v>
      </c>
      <c r="AG387">
        <v>2</v>
      </c>
      <c r="AH387">
        <v>2</v>
      </c>
      <c r="AI387">
        <v>1</v>
      </c>
      <c r="AJ387">
        <v>1</v>
      </c>
      <c r="AO387">
        <v>4</v>
      </c>
      <c r="AP387">
        <v>1</v>
      </c>
      <c r="AT387">
        <v>1</v>
      </c>
      <c r="AY387">
        <v>1</v>
      </c>
      <c r="AZ387">
        <v>1</v>
      </c>
      <c r="BC387">
        <v>1</v>
      </c>
      <c r="BE387" t="s">
        <v>61</v>
      </c>
    </row>
    <row r="388" spans="1:57" hidden="1" x14ac:dyDescent="0.2">
      <c r="A388">
        <v>387</v>
      </c>
      <c r="B388" s="2">
        <v>44095.957604166666</v>
      </c>
      <c r="C388" t="s">
        <v>530</v>
      </c>
      <c r="D388">
        <v>20</v>
      </c>
      <c r="E388">
        <v>5</v>
      </c>
      <c r="F388">
        <v>1</v>
      </c>
      <c r="G388">
        <v>1</v>
      </c>
      <c r="H388">
        <v>1</v>
      </c>
      <c r="I388">
        <v>0</v>
      </c>
      <c r="J388">
        <v>1</v>
      </c>
      <c r="L388">
        <v>1</v>
      </c>
      <c r="M388">
        <v>1</v>
      </c>
      <c r="N388">
        <v>1</v>
      </c>
      <c r="O388">
        <v>6</v>
      </c>
      <c r="P388">
        <v>6</v>
      </c>
      <c r="Q388">
        <v>6</v>
      </c>
      <c r="R388">
        <v>5</v>
      </c>
      <c r="S388">
        <v>7</v>
      </c>
      <c r="T388">
        <v>4</v>
      </c>
      <c r="U388">
        <v>5</v>
      </c>
      <c r="V388">
        <v>7</v>
      </c>
      <c r="W388">
        <v>6</v>
      </c>
      <c r="X388">
        <v>6</v>
      </c>
      <c r="Y388">
        <v>2019</v>
      </c>
      <c r="Z388">
        <v>1</v>
      </c>
      <c r="AA388">
        <v>1</v>
      </c>
      <c r="AE388">
        <v>1</v>
      </c>
      <c r="AF388">
        <v>1</v>
      </c>
      <c r="AG388">
        <v>1</v>
      </c>
      <c r="AH388">
        <v>1</v>
      </c>
      <c r="AI388">
        <v>1</v>
      </c>
      <c r="AO388">
        <v>1</v>
      </c>
      <c r="AP388">
        <v>1</v>
      </c>
      <c r="BA388">
        <v>1</v>
      </c>
      <c r="BE388" t="s">
        <v>66</v>
      </c>
    </row>
    <row r="389" spans="1:57" hidden="1" x14ac:dyDescent="0.2">
      <c r="A389">
        <v>388</v>
      </c>
      <c r="B389" s="2">
        <v>44095.96366898148</v>
      </c>
      <c r="C389" t="s">
        <v>531</v>
      </c>
      <c r="D389">
        <v>67</v>
      </c>
      <c r="E389">
        <v>32</v>
      </c>
      <c r="F389">
        <v>1</v>
      </c>
      <c r="G389">
        <v>1</v>
      </c>
      <c r="H389">
        <v>3</v>
      </c>
      <c r="I389">
        <v>0</v>
      </c>
      <c r="J389">
        <v>1</v>
      </c>
      <c r="L389">
        <v>1</v>
      </c>
      <c r="M389">
        <v>11</v>
      </c>
      <c r="N389">
        <v>2</v>
      </c>
      <c r="O389">
        <v>1</v>
      </c>
      <c r="P389">
        <v>1</v>
      </c>
      <c r="Q389">
        <v>7</v>
      </c>
      <c r="R389">
        <v>2</v>
      </c>
      <c r="S389">
        <v>6</v>
      </c>
      <c r="T389">
        <v>7</v>
      </c>
      <c r="U389">
        <v>6</v>
      </c>
      <c r="V389">
        <v>1</v>
      </c>
      <c r="W389">
        <v>7</v>
      </c>
      <c r="X389">
        <v>1</v>
      </c>
      <c r="Y389">
        <v>2009</v>
      </c>
      <c r="Z389">
        <v>1</v>
      </c>
      <c r="AA389">
        <v>13</v>
      </c>
      <c r="AD389" t="s">
        <v>80</v>
      </c>
      <c r="AE389">
        <v>2</v>
      </c>
      <c r="AF389">
        <v>1</v>
      </c>
      <c r="AG389">
        <v>3</v>
      </c>
      <c r="AH389">
        <v>2</v>
      </c>
      <c r="AI389">
        <v>1</v>
      </c>
      <c r="AJ389">
        <v>1</v>
      </c>
      <c r="AK389">
        <v>1</v>
      </c>
      <c r="AL389">
        <v>1</v>
      </c>
      <c r="AM389">
        <v>1</v>
      </c>
      <c r="AO389">
        <v>2</v>
      </c>
      <c r="AT389">
        <v>1</v>
      </c>
      <c r="AW389">
        <v>1</v>
      </c>
      <c r="AX389">
        <v>1</v>
      </c>
      <c r="BC389">
        <v>1</v>
      </c>
      <c r="BE389" t="s">
        <v>58</v>
      </c>
    </row>
    <row r="390" spans="1:57" hidden="1" x14ac:dyDescent="0.2">
      <c r="A390">
        <v>389</v>
      </c>
      <c r="B390" s="2">
        <v>44095.969201388885</v>
      </c>
      <c r="C390" t="s">
        <v>532</v>
      </c>
      <c r="D390">
        <v>50</v>
      </c>
      <c r="E390">
        <v>38</v>
      </c>
      <c r="F390">
        <v>1</v>
      </c>
      <c r="G390">
        <v>1</v>
      </c>
      <c r="H390">
        <v>1</v>
      </c>
      <c r="I390">
        <v>0</v>
      </c>
      <c r="J390">
        <v>1</v>
      </c>
      <c r="L390">
        <v>2</v>
      </c>
      <c r="M390">
        <v>15</v>
      </c>
      <c r="N390">
        <v>1</v>
      </c>
      <c r="O390">
        <v>7</v>
      </c>
      <c r="P390">
        <v>1</v>
      </c>
      <c r="Q390">
        <v>7</v>
      </c>
      <c r="R390">
        <v>1</v>
      </c>
      <c r="S390">
        <v>7</v>
      </c>
      <c r="T390">
        <v>1</v>
      </c>
      <c r="U390">
        <v>7</v>
      </c>
      <c r="V390">
        <v>1</v>
      </c>
      <c r="W390">
        <v>7</v>
      </c>
      <c r="X390">
        <v>1</v>
      </c>
      <c r="Y390">
        <v>2000</v>
      </c>
      <c r="Z390">
        <v>1</v>
      </c>
      <c r="AA390">
        <v>2</v>
      </c>
      <c r="AE390">
        <v>2</v>
      </c>
      <c r="AF390">
        <v>2</v>
      </c>
      <c r="AG390">
        <v>1</v>
      </c>
      <c r="AH390">
        <v>2</v>
      </c>
      <c r="AN390">
        <v>1</v>
      </c>
      <c r="AO390">
        <v>2</v>
      </c>
      <c r="AP390">
        <v>1</v>
      </c>
      <c r="AT390">
        <v>1</v>
      </c>
      <c r="AV390">
        <v>1</v>
      </c>
      <c r="BA390">
        <v>1</v>
      </c>
      <c r="BE390" t="s">
        <v>58</v>
      </c>
    </row>
    <row r="391" spans="1:57" hidden="1" x14ac:dyDescent="0.2">
      <c r="A391">
        <v>390</v>
      </c>
      <c r="B391" s="2">
        <v>44096.068043981482</v>
      </c>
      <c r="C391" t="s">
        <v>533</v>
      </c>
      <c r="D391">
        <v>20</v>
      </c>
      <c r="E391">
        <v>1</v>
      </c>
      <c r="F391">
        <v>1</v>
      </c>
      <c r="G391">
        <v>1</v>
      </c>
      <c r="H391">
        <v>2</v>
      </c>
      <c r="I391">
        <v>0</v>
      </c>
      <c r="J391">
        <v>2</v>
      </c>
      <c r="L391">
        <v>2</v>
      </c>
      <c r="M391">
        <v>0</v>
      </c>
      <c r="N391">
        <v>2</v>
      </c>
      <c r="O391">
        <v>4</v>
      </c>
      <c r="P391">
        <v>3</v>
      </c>
      <c r="Q391">
        <v>4</v>
      </c>
      <c r="R391">
        <v>4</v>
      </c>
      <c r="S391">
        <v>4</v>
      </c>
      <c r="T391">
        <v>5</v>
      </c>
      <c r="U391">
        <v>3</v>
      </c>
      <c r="V391">
        <v>4</v>
      </c>
      <c r="W391">
        <v>6</v>
      </c>
      <c r="X391">
        <v>4</v>
      </c>
      <c r="Y391">
        <v>2020</v>
      </c>
      <c r="Z391">
        <v>3</v>
      </c>
      <c r="AA391">
        <v>10</v>
      </c>
      <c r="AE391">
        <v>1</v>
      </c>
      <c r="AF391">
        <v>1</v>
      </c>
      <c r="AG391">
        <v>2</v>
      </c>
      <c r="AH391">
        <v>3</v>
      </c>
      <c r="AM391">
        <v>1</v>
      </c>
      <c r="AO391">
        <v>4</v>
      </c>
      <c r="AQ391">
        <v>1</v>
      </c>
      <c r="AT391">
        <v>1</v>
      </c>
      <c r="AU391">
        <v>1</v>
      </c>
      <c r="BB391">
        <v>1</v>
      </c>
      <c r="BE391" t="s">
        <v>61</v>
      </c>
    </row>
    <row r="392" spans="1:57" hidden="1" x14ac:dyDescent="0.2">
      <c r="A392">
        <v>391</v>
      </c>
      <c r="B392" s="2">
        <v>44096.076550925929</v>
      </c>
      <c r="C392" t="s">
        <v>534</v>
      </c>
      <c r="D392">
        <v>19</v>
      </c>
      <c r="E392">
        <v>6</v>
      </c>
      <c r="F392">
        <v>2</v>
      </c>
      <c r="G392">
        <v>1</v>
      </c>
      <c r="H392">
        <v>2</v>
      </c>
      <c r="I392">
        <v>2</v>
      </c>
      <c r="J392">
        <v>3</v>
      </c>
      <c r="L392">
        <v>1</v>
      </c>
      <c r="M392">
        <v>0</v>
      </c>
      <c r="N392">
        <v>1</v>
      </c>
      <c r="O392">
        <v>3</v>
      </c>
      <c r="P392">
        <v>3</v>
      </c>
      <c r="Q392">
        <v>7</v>
      </c>
      <c r="R392">
        <v>3</v>
      </c>
      <c r="S392">
        <v>3</v>
      </c>
      <c r="T392">
        <v>2</v>
      </c>
      <c r="U392">
        <v>2</v>
      </c>
      <c r="V392">
        <v>5</v>
      </c>
      <c r="W392">
        <v>4</v>
      </c>
      <c r="X392">
        <v>4</v>
      </c>
      <c r="Y392">
        <v>2018</v>
      </c>
      <c r="Z392">
        <v>2</v>
      </c>
      <c r="AA392">
        <v>3</v>
      </c>
      <c r="AE392">
        <v>1</v>
      </c>
      <c r="AF392">
        <v>2</v>
      </c>
      <c r="AG392">
        <v>2</v>
      </c>
      <c r="AH392">
        <v>1</v>
      </c>
      <c r="AJ392">
        <v>1</v>
      </c>
      <c r="AO392">
        <v>3</v>
      </c>
      <c r="AR392">
        <v>1</v>
      </c>
      <c r="BC392">
        <v>1</v>
      </c>
      <c r="BE392" t="s">
        <v>66</v>
      </c>
    </row>
    <row r="393" spans="1:57" hidden="1" x14ac:dyDescent="0.2">
      <c r="A393">
        <v>392</v>
      </c>
      <c r="B393" s="2">
        <v>44096.184664351851</v>
      </c>
      <c r="C393" t="s">
        <v>535</v>
      </c>
      <c r="D393">
        <v>50</v>
      </c>
      <c r="E393">
        <v>36</v>
      </c>
      <c r="F393">
        <v>1</v>
      </c>
      <c r="G393">
        <v>1</v>
      </c>
      <c r="H393">
        <v>1</v>
      </c>
      <c r="I393">
        <v>1</v>
      </c>
      <c r="J393">
        <v>1</v>
      </c>
      <c r="L393">
        <v>2</v>
      </c>
      <c r="M393">
        <v>11</v>
      </c>
      <c r="N393">
        <v>2</v>
      </c>
      <c r="O393">
        <v>3</v>
      </c>
      <c r="P393">
        <v>1</v>
      </c>
      <c r="Q393">
        <v>7</v>
      </c>
      <c r="R393">
        <v>2</v>
      </c>
      <c r="S393">
        <v>6</v>
      </c>
      <c r="T393">
        <v>7</v>
      </c>
      <c r="U393">
        <v>7</v>
      </c>
      <c r="V393">
        <v>1</v>
      </c>
      <c r="W393">
        <v>7</v>
      </c>
      <c r="X393">
        <v>1</v>
      </c>
      <c r="Y393">
        <v>2009</v>
      </c>
      <c r="Z393">
        <v>2</v>
      </c>
      <c r="AA393">
        <v>10</v>
      </c>
      <c r="AE393">
        <v>3</v>
      </c>
      <c r="AF393">
        <v>1</v>
      </c>
      <c r="AG393">
        <v>2</v>
      </c>
      <c r="AH393">
        <v>3</v>
      </c>
      <c r="AI393">
        <v>1</v>
      </c>
      <c r="AJ393">
        <v>1</v>
      </c>
      <c r="AO393">
        <v>5</v>
      </c>
      <c r="AP393">
        <v>1</v>
      </c>
      <c r="AV393">
        <v>1</v>
      </c>
      <c r="AY393">
        <v>1</v>
      </c>
      <c r="AZ393">
        <v>1</v>
      </c>
      <c r="BA393">
        <v>1</v>
      </c>
      <c r="BE393" t="s">
        <v>61</v>
      </c>
    </row>
    <row r="394" spans="1:57" hidden="1" x14ac:dyDescent="0.2">
      <c r="A394">
        <v>393</v>
      </c>
      <c r="B394" s="2">
        <v>44096.250752314816</v>
      </c>
      <c r="C394" t="s">
        <v>536</v>
      </c>
      <c r="D394">
        <v>46</v>
      </c>
      <c r="E394">
        <v>32</v>
      </c>
      <c r="F394">
        <v>1</v>
      </c>
      <c r="G394">
        <v>1</v>
      </c>
      <c r="H394">
        <v>1</v>
      </c>
      <c r="I394">
        <v>2</v>
      </c>
      <c r="J394">
        <v>1</v>
      </c>
      <c r="L394">
        <v>2</v>
      </c>
      <c r="M394">
        <v>4</v>
      </c>
      <c r="N394">
        <v>1</v>
      </c>
      <c r="O394">
        <v>5</v>
      </c>
      <c r="P394">
        <v>1</v>
      </c>
      <c r="Q394">
        <v>7</v>
      </c>
      <c r="R394">
        <v>1</v>
      </c>
      <c r="S394">
        <v>7</v>
      </c>
      <c r="T394">
        <v>6</v>
      </c>
      <c r="U394">
        <v>7</v>
      </c>
      <c r="V394">
        <v>1</v>
      </c>
      <c r="W394">
        <v>7</v>
      </c>
      <c r="X394">
        <v>1</v>
      </c>
      <c r="Y394">
        <v>2018</v>
      </c>
      <c r="Z394">
        <v>1</v>
      </c>
      <c r="AA394">
        <v>3</v>
      </c>
      <c r="AE394">
        <v>1</v>
      </c>
      <c r="AF394">
        <v>1</v>
      </c>
      <c r="AG394">
        <v>1</v>
      </c>
      <c r="AH394">
        <v>1</v>
      </c>
      <c r="AI394">
        <v>1</v>
      </c>
      <c r="AO394">
        <v>2</v>
      </c>
      <c r="AP394">
        <v>1</v>
      </c>
      <c r="AR394">
        <v>1</v>
      </c>
      <c r="AT394">
        <v>1</v>
      </c>
      <c r="AZ394">
        <v>1</v>
      </c>
      <c r="BE394" t="s">
        <v>58</v>
      </c>
    </row>
    <row r="395" spans="1:57" hidden="1" x14ac:dyDescent="0.2">
      <c r="A395">
        <v>394</v>
      </c>
      <c r="B395" s="2">
        <v>44096.368078703701</v>
      </c>
      <c r="C395" t="s">
        <v>537</v>
      </c>
      <c r="D395">
        <v>70</v>
      </c>
      <c r="E395">
        <v>38</v>
      </c>
      <c r="F395">
        <v>1</v>
      </c>
      <c r="G395">
        <v>1</v>
      </c>
      <c r="H395">
        <v>1</v>
      </c>
      <c r="I395">
        <v>0</v>
      </c>
      <c r="J395">
        <v>3</v>
      </c>
      <c r="L395">
        <v>2</v>
      </c>
      <c r="M395">
        <v>10</v>
      </c>
      <c r="N395">
        <v>2</v>
      </c>
      <c r="O395">
        <v>4</v>
      </c>
      <c r="P395">
        <v>4</v>
      </c>
      <c r="Q395">
        <v>5</v>
      </c>
      <c r="R395">
        <v>4</v>
      </c>
      <c r="S395">
        <v>5</v>
      </c>
      <c r="T395">
        <v>5</v>
      </c>
      <c r="U395">
        <v>6</v>
      </c>
      <c r="V395">
        <v>3</v>
      </c>
      <c r="W395">
        <v>5</v>
      </c>
      <c r="X395">
        <v>4</v>
      </c>
      <c r="Y395">
        <v>2010</v>
      </c>
      <c r="Z395">
        <v>2</v>
      </c>
      <c r="AA395">
        <v>13</v>
      </c>
      <c r="AD395" t="s">
        <v>538</v>
      </c>
      <c r="AE395">
        <v>3</v>
      </c>
      <c r="AF395">
        <v>2</v>
      </c>
      <c r="AG395">
        <v>2</v>
      </c>
      <c r="AH395">
        <v>3</v>
      </c>
      <c r="AN395">
        <v>1</v>
      </c>
      <c r="AO395">
        <v>4</v>
      </c>
      <c r="AP395">
        <v>1</v>
      </c>
      <c r="AT395">
        <v>1</v>
      </c>
      <c r="AX395">
        <v>1</v>
      </c>
      <c r="BD395">
        <v>1</v>
      </c>
      <c r="BE395" t="s">
        <v>58</v>
      </c>
    </row>
    <row r="396" spans="1:57" hidden="1" x14ac:dyDescent="0.2">
      <c r="A396">
        <v>395</v>
      </c>
      <c r="B396" s="2">
        <v>44096.438321759262</v>
      </c>
      <c r="C396" t="s">
        <v>539</v>
      </c>
      <c r="D396">
        <v>52</v>
      </c>
      <c r="E396">
        <v>13</v>
      </c>
      <c r="F396">
        <v>1</v>
      </c>
      <c r="G396">
        <v>1</v>
      </c>
      <c r="H396">
        <v>2</v>
      </c>
      <c r="I396">
        <v>2</v>
      </c>
      <c r="J396">
        <v>1</v>
      </c>
      <c r="L396">
        <v>2</v>
      </c>
      <c r="M396">
        <v>15</v>
      </c>
      <c r="N396">
        <v>2</v>
      </c>
      <c r="O396">
        <v>6</v>
      </c>
      <c r="P396">
        <v>1</v>
      </c>
      <c r="Q396">
        <v>7</v>
      </c>
      <c r="R396">
        <v>1</v>
      </c>
      <c r="S396">
        <v>7</v>
      </c>
      <c r="T396">
        <v>6</v>
      </c>
      <c r="U396">
        <v>7</v>
      </c>
      <c r="V396">
        <v>1</v>
      </c>
      <c r="W396">
        <v>7</v>
      </c>
      <c r="X396">
        <v>2</v>
      </c>
      <c r="Y396">
        <v>2005</v>
      </c>
      <c r="Z396">
        <v>2</v>
      </c>
      <c r="AA396">
        <v>1</v>
      </c>
      <c r="AE396">
        <v>1</v>
      </c>
      <c r="AF396">
        <v>1</v>
      </c>
      <c r="AG396">
        <v>2</v>
      </c>
      <c r="AH396">
        <v>1</v>
      </c>
      <c r="AJ396">
        <v>1</v>
      </c>
      <c r="AO396">
        <v>2</v>
      </c>
      <c r="AP396">
        <v>1</v>
      </c>
      <c r="AQ396">
        <v>1</v>
      </c>
      <c r="AV396">
        <v>1</v>
      </c>
      <c r="AZ396">
        <v>1</v>
      </c>
      <c r="BE396" t="s">
        <v>63</v>
      </c>
    </row>
    <row r="397" spans="1:57" hidden="1" x14ac:dyDescent="0.2">
      <c r="A397">
        <v>396</v>
      </c>
      <c r="B397" s="2">
        <v>44096.456423611111</v>
      </c>
      <c r="C397" t="s">
        <v>540</v>
      </c>
      <c r="D397">
        <v>51</v>
      </c>
      <c r="E397">
        <v>35</v>
      </c>
      <c r="F397">
        <v>1</v>
      </c>
      <c r="G397">
        <v>1</v>
      </c>
      <c r="H397">
        <v>4</v>
      </c>
      <c r="I397">
        <v>2</v>
      </c>
      <c r="J397">
        <v>3</v>
      </c>
      <c r="L397">
        <v>2</v>
      </c>
      <c r="M397">
        <v>13</v>
      </c>
      <c r="N397">
        <v>2</v>
      </c>
      <c r="O397">
        <v>4</v>
      </c>
      <c r="P397">
        <v>2</v>
      </c>
      <c r="Q397">
        <v>7</v>
      </c>
      <c r="R397">
        <v>5</v>
      </c>
      <c r="S397">
        <v>4</v>
      </c>
      <c r="T397">
        <v>6</v>
      </c>
      <c r="U397">
        <v>6</v>
      </c>
      <c r="V397">
        <v>5</v>
      </c>
      <c r="W397">
        <v>2</v>
      </c>
      <c r="X397">
        <v>7</v>
      </c>
      <c r="Y397">
        <v>1994</v>
      </c>
      <c r="Z397">
        <v>2</v>
      </c>
      <c r="AA397">
        <v>7</v>
      </c>
      <c r="AE397">
        <v>2</v>
      </c>
      <c r="AF397">
        <v>3</v>
      </c>
      <c r="AG397">
        <v>2</v>
      </c>
      <c r="AH397">
        <v>2</v>
      </c>
      <c r="AI397">
        <v>1</v>
      </c>
      <c r="AJ397">
        <v>1</v>
      </c>
      <c r="AK397">
        <v>1</v>
      </c>
      <c r="AM397">
        <v>1</v>
      </c>
      <c r="AO397">
        <v>2</v>
      </c>
      <c r="AU397">
        <v>1</v>
      </c>
      <c r="AV397">
        <v>1</v>
      </c>
      <c r="AW397">
        <v>1</v>
      </c>
      <c r="BA397">
        <v>1</v>
      </c>
      <c r="BB397">
        <v>1</v>
      </c>
      <c r="BE397" t="s">
        <v>63</v>
      </c>
    </row>
    <row r="398" spans="1:57" hidden="1" x14ac:dyDescent="0.2">
      <c r="A398">
        <v>397</v>
      </c>
      <c r="B398" s="2">
        <v>44096.484976851854</v>
      </c>
      <c r="C398" t="s">
        <v>541</v>
      </c>
      <c r="D398">
        <v>29</v>
      </c>
      <c r="E398">
        <v>32</v>
      </c>
      <c r="F398">
        <v>1</v>
      </c>
      <c r="G398">
        <v>1</v>
      </c>
      <c r="H398">
        <v>2</v>
      </c>
      <c r="I398">
        <v>1</v>
      </c>
      <c r="J398">
        <v>1</v>
      </c>
      <c r="L398">
        <v>1</v>
      </c>
      <c r="M398">
        <v>1</v>
      </c>
      <c r="N398">
        <v>1</v>
      </c>
      <c r="O398">
        <v>5</v>
      </c>
      <c r="P398">
        <v>1</v>
      </c>
      <c r="Q398">
        <v>7</v>
      </c>
      <c r="R398">
        <v>2</v>
      </c>
      <c r="S398">
        <v>5</v>
      </c>
      <c r="T398">
        <v>6</v>
      </c>
      <c r="U398">
        <v>7</v>
      </c>
      <c r="V398">
        <v>1</v>
      </c>
      <c r="W398">
        <v>6</v>
      </c>
      <c r="X398">
        <v>4</v>
      </c>
      <c r="Y398">
        <v>2018</v>
      </c>
      <c r="Z398">
        <v>1</v>
      </c>
      <c r="AA398">
        <v>11</v>
      </c>
      <c r="AB398" t="s">
        <v>542</v>
      </c>
      <c r="AE398">
        <v>3</v>
      </c>
      <c r="AF398">
        <v>3</v>
      </c>
      <c r="AG398">
        <v>3</v>
      </c>
      <c r="AH398">
        <v>2</v>
      </c>
      <c r="AI398">
        <v>1</v>
      </c>
      <c r="AJ398">
        <v>1</v>
      </c>
      <c r="AK398">
        <v>1</v>
      </c>
      <c r="AM398">
        <v>1</v>
      </c>
      <c r="AO398">
        <v>2</v>
      </c>
      <c r="AV398">
        <v>1</v>
      </c>
      <c r="AW398">
        <v>1</v>
      </c>
      <c r="AX398">
        <v>1</v>
      </c>
      <c r="AZ398">
        <v>1</v>
      </c>
      <c r="BA398">
        <v>1</v>
      </c>
      <c r="BC398">
        <v>1</v>
      </c>
      <c r="BE398" t="s">
        <v>58</v>
      </c>
    </row>
    <row r="399" spans="1:57" hidden="1" x14ac:dyDescent="0.2">
      <c r="A399">
        <v>398</v>
      </c>
      <c r="B399" s="2">
        <v>44096.488668981481</v>
      </c>
      <c r="C399" t="s">
        <v>543</v>
      </c>
      <c r="D399">
        <v>37</v>
      </c>
      <c r="E399">
        <v>32</v>
      </c>
      <c r="F399">
        <v>1</v>
      </c>
      <c r="G399">
        <v>1</v>
      </c>
      <c r="H399">
        <v>1</v>
      </c>
      <c r="I399">
        <v>0</v>
      </c>
      <c r="J399">
        <v>5</v>
      </c>
      <c r="K399" t="s">
        <v>544</v>
      </c>
      <c r="L399">
        <v>2</v>
      </c>
      <c r="M399">
        <v>4</v>
      </c>
      <c r="N399">
        <v>2</v>
      </c>
      <c r="O399">
        <v>6</v>
      </c>
      <c r="P399">
        <v>4</v>
      </c>
      <c r="Q399">
        <v>6</v>
      </c>
      <c r="R399">
        <v>7</v>
      </c>
      <c r="S399">
        <v>5</v>
      </c>
      <c r="T399">
        <v>5</v>
      </c>
      <c r="U399">
        <v>6</v>
      </c>
      <c r="V399">
        <v>3</v>
      </c>
      <c r="W399">
        <v>6</v>
      </c>
      <c r="X399">
        <v>5</v>
      </c>
      <c r="Y399">
        <v>2016</v>
      </c>
      <c r="Z399">
        <v>1</v>
      </c>
      <c r="AA399">
        <v>3</v>
      </c>
      <c r="AE399">
        <v>3</v>
      </c>
      <c r="AF399">
        <v>1</v>
      </c>
      <c r="AG399">
        <v>1</v>
      </c>
      <c r="AH399">
        <v>3</v>
      </c>
      <c r="AJ399">
        <v>1</v>
      </c>
      <c r="AO399">
        <v>1</v>
      </c>
      <c r="AP399">
        <v>1</v>
      </c>
      <c r="AZ399">
        <v>1</v>
      </c>
      <c r="BE399" t="s">
        <v>58</v>
      </c>
    </row>
    <row r="400" spans="1:57" hidden="1" x14ac:dyDescent="0.2">
      <c r="A400">
        <v>399</v>
      </c>
      <c r="B400" s="2">
        <v>44096.490312499998</v>
      </c>
      <c r="C400" t="s">
        <v>545</v>
      </c>
      <c r="D400">
        <v>35</v>
      </c>
      <c r="E400">
        <v>30</v>
      </c>
      <c r="F400">
        <v>1</v>
      </c>
      <c r="G400">
        <v>1</v>
      </c>
      <c r="H400">
        <v>2</v>
      </c>
      <c r="I400">
        <v>2</v>
      </c>
      <c r="J400">
        <v>1</v>
      </c>
      <c r="L400">
        <v>1</v>
      </c>
      <c r="M400">
        <v>2</v>
      </c>
      <c r="N400">
        <v>1</v>
      </c>
      <c r="O400">
        <v>6</v>
      </c>
      <c r="P400">
        <v>4</v>
      </c>
      <c r="Q400">
        <v>6</v>
      </c>
      <c r="R400">
        <v>2</v>
      </c>
      <c r="S400">
        <v>7</v>
      </c>
      <c r="T400">
        <v>7</v>
      </c>
      <c r="U400">
        <v>6</v>
      </c>
      <c r="V400">
        <v>2</v>
      </c>
      <c r="W400">
        <v>6</v>
      </c>
      <c r="X400">
        <v>2</v>
      </c>
      <c r="Y400">
        <v>2018</v>
      </c>
      <c r="Z400">
        <v>1</v>
      </c>
      <c r="AA400">
        <v>1</v>
      </c>
      <c r="AE400">
        <v>3</v>
      </c>
      <c r="AF400">
        <v>1</v>
      </c>
      <c r="AG400">
        <v>1</v>
      </c>
      <c r="AH400">
        <v>3</v>
      </c>
      <c r="AI400">
        <v>1</v>
      </c>
      <c r="AJ400">
        <v>1</v>
      </c>
      <c r="AM400">
        <v>1</v>
      </c>
      <c r="AO400">
        <v>4</v>
      </c>
      <c r="AP400">
        <v>1</v>
      </c>
      <c r="AV400">
        <v>1</v>
      </c>
      <c r="AW400">
        <v>1</v>
      </c>
      <c r="BB400">
        <v>1</v>
      </c>
      <c r="BC400">
        <v>1</v>
      </c>
      <c r="BE400" t="s">
        <v>58</v>
      </c>
    </row>
    <row r="401" spans="1:57" hidden="1" x14ac:dyDescent="0.2">
      <c r="A401">
        <v>400</v>
      </c>
      <c r="B401" s="2">
        <v>44096.490960648145</v>
      </c>
      <c r="C401" t="s">
        <v>546</v>
      </c>
      <c r="D401">
        <v>41</v>
      </c>
      <c r="E401">
        <v>13</v>
      </c>
      <c r="F401">
        <v>1</v>
      </c>
      <c r="G401">
        <v>1</v>
      </c>
      <c r="H401">
        <v>2</v>
      </c>
      <c r="I401">
        <v>2</v>
      </c>
      <c r="J401">
        <v>1</v>
      </c>
      <c r="L401">
        <v>1</v>
      </c>
      <c r="M401">
        <v>14</v>
      </c>
      <c r="N401">
        <v>2</v>
      </c>
      <c r="O401">
        <v>6</v>
      </c>
      <c r="P401">
        <v>4</v>
      </c>
      <c r="Q401">
        <v>6</v>
      </c>
      <c r="R401">
        <v>3</v>
      </c>
      <c r="S401">
        <v>7</v>
      </c>
      <c r="T401">
        <v>5</v>
      </c>
      <c r="U401">
        <v>6</v>
      </c>
      <c r="V401">
        <v>3</v>
      </c>
      <c r="W401">
        <v>6</v>
      </c>
      <c r="X401">
        <v>2</v>
      </c>
      <c r="Y401">
        <v>2006</v>
      </c>
      <c r="Z401">
        <v>1</v>
      </c>
      <c r="AA401">
        <v>9</v>
      </c>
      <c r="AE401">
        <v>3</v>
      </c>
      <c r="AF401">
        <v>2</v>
      </c>
      <c r="AG401">
        <v>2</v>
      </c>
      <c r="AH401">
        <v>2</v>
      </c>
      <c r="AI401">
        <v>1</v>
      </c>
      <c r="AJ401">
        <v>1</v>
      </c>
      <c r="AL401">
        <v>1</v>
      </c>
      <c r="AM401">
        <v>1</v>
      </c>
      <c r="AO401">
        <v>2</v>
      </c>
      <c r="AP401">
        <v>1</v>
      </c>
      <c r="AT401">
        <v>1</v>
      </c>
      <c r="AU401">
        <v>1</v>
      </c>
      <c r="AZ401">
        <v>1</v>
      </c>
      <c r="BA401">
        <v>1</v>
      </c>
      <c r="BB401">
        <v>1</v>
      </c>
      <c r="BC401">
        <v>1</v>
      </c>
      <c r="BE401" t="s">
        <v>63</v>
      </c>
    </row>
    <row r="402" spans="1:57" hidden="1" x14ac:dyDescent="0.2">
      <c r="A402">
        <v>401</v>
      </c>
      <c r="B402" s="2">
        <v>44096.491122685184</v>
      </c>
      <c r="C402" t="s">
        <v>547</v>
      </c>
      <c r="D402">
        <v>26</v>
      </c>
      <c r="E402">
        <v>5</v>
      </c>
      <c r="F402">
        <v>1</v>
      </c>
      <c r="G402">
        <v>1</v>
      </c>
      <c r="H402">
        <v>2</v>
      </c>
      <c r="I402">
        <v>0</v>
      </c>
      <c r="J402">
        <v>1</v>
      </c>
      <c r="L402">
        <v>2</v>
      </c>
      <c r="M402">
        <v>4</v>
      </c>
      <c r="N402">
        <v>2</v>
      </c>
      <c r="O402">
        <v>4</v>
      </c>
      <c r="P402">
        <v>3</v>
      </c>
      <c r="Q402">
        <v>6</v>
      </c>
      <c r="R402">
        <v>3</v>
      </c>
      <c r="S402">
        <v>5</v>
      </c>
      <c r="T402">
        <v>5</v>
      </c>
      <c r="U402">
        <v>6</v>
      </c>
      <c r="V402">
        <v>5</v>
      </c>
      <c r="W402">
        <v>4</v>
      </c>
      <c r="X402">
        <v>5</v>
      </c>
      <c r="Y402">
        <v>2016</v>
      </c>
      <c r="Z402">
        <v>2</v>
      </c>
      <c r="AA402">
        <v>3</v>
      </c>
      <c r="AE402">
        <v>3</v>
      </c>
      <c r="AF402">
        <v>3</v>
      </c>
      <c r="AG402">
        <v>2</v>
      </c>
      <c r="AH402">
        <v>3</v>
      </c>
      <c r="AI402">
        <v>1</v>
      </c>
      <c r="AM402">
        <v>1</v>
      </c>
      <c r="AO402">
        <v>1</v>
      </c>
      <c r="AR402">
        <v>1</v>
      </c>
      <c r="AT402">
        <v>1</v>
      </c>
      <c r="AV402">
        <v>1</v>
      </c>
      <c r="BC402">
        <v>1</v>
      </c>
      <c r="BE402" t="s">
        <v>66</v>
      </c>
    </row>
    <row r="403" spans="1:57" hidden="1" x14ac:dyDescent="0.2">
      <c r="A403">
        <v>402</v>
      </c>
      <c r="B403" s="2">
        <v>44096.491157407407</v>
      </c>
      <c r="C403" t="s">
        <v>548</v>
      </c>
      <c r="D403">
        <v>75</v>
      </c>
      <c r="E403">
        <v>30</v>
      </c>
      <c r="F403">
        <v>1</v>
      </c>
      <c r="G403">
        <v>1</v>
      </c>
      <c r="H403">
        <v>1</v>
      </c>
      <c r="I403">
        <v>0</v>
      </c>
      <c r="J403">
        <v>1</v>
      </c>
      <c r="L403">
        <v>2</v>
      </c>
      <c r="M403">
        <v>16</v>
      </c>
      <c r="N403">
        <v>2</v>
      </c>
      <c r="O403">
        <v>3</v>
      </c>
      <c r="P403">
        <v>1</v>
      </c>
      <c r="Q403">
        <v>1</v>
      </c>
      <c r="R403">
        <v>4</v>
      </c>
      <c r="S403">
        <v>3</v>
      </c>
      <c r="T403">
        <v>2</v>
      </c>
      <c r="U403">
        <v>6</v>
      </c>
      <c r="V403">
        <v>1</v>
      </c>
      <c r="W403">
        <v>6</v>
      </c>
      <c r="X403">
        <v>2</v>
      </c>
      <c r="Y403">
        <v>2003</v>
      </c>
      <c r="Z403">
        <v>2</v>
      </c>
      <c r="AA403">
        <v>14</v>
      </c>
      <c r="AE403">
        <v>2</v>
      </c>
      <c r="AF403">
        <v>2</v>
      </c>
      <c r="AG403">
        <v>2</v>
      </c>
      <c r="AH403">
        <v>2</v>
      </c>
      <c r="AN403">
        <v>1</v>
      </c>
      <c r="AO403">
        <v>3</v>
      </c>
      <c r="AP403">
        <v>1</v>
      </c>
      <c r="AT403">
        <v>1</v>
      </c>
      <c r="AW403">
        <v>1</v>
      </c>
      <c r="BB403">
        <v>1</v>
      </c>
      <c r="BE403" t="s">
        <v>58</v>
      </c>
    </row>
    <row r="404" spans="1:57" hidden="1" x14ac:dyDescent="0.2">
      <c r="A404">
        <v>403</v>
      </c>
      <c r="B404" s="2">
        <v>44096.491203703707</v>
      </c>
      <c r="C404" t="s">
        <v>549</v>
      </c>
      <c r="D404">
        <v>62</v>
      </c>
      <c r="E404">
        <v>38</v>
      </c>
      <c r="F404">
        <v>1</v>
      </c>
      <c r="G404">
        <v>1</v>
      </c>
      <c r="H404">
        <v>2</v>
      </c>
      <c r="I404">
        <v>0</v>
      </c>
      <c r="J404">
        <v>4</v>
      </c>
      <c r="L404">
        <v>2</v>
      </c>
      <c r="M404">
        <v>28</v>
      </c>
      <c r="N404">
        <v>2</v>
      </c>
      <c r="O404">
        <v>5</v>
      </c>
      <c r="P404">
        <v>1</v>
      </c>
      <c r="Q404">
        <v>7</v>
      </c>
      <c r="R404">
        <v>3</v>
      </c>
      <c r="S404">
        <v>4</v>
      </c>
      <c r="T404">
        <v>6</v>
      </c>
      <c r="U404">
        <v>6</v>
      </c>
      <c r="V404">
        <v>2</v>
      </c>
      <c r="W404">
        <v>5</v>
      </c>
      <c r="X404">
        <v>4</v>
      </c>
      <c r="Y404">
        <v>2018</v>
      </c>
      <c r="Z404">
        <v>3</v>
      </c>
      <c r="AA404">
        <v>12</v>
      </c>
      <c r="AC404" t="s">
        <v>550</v>
      </c>
      <c r="AE404">
        <v>1</v>
      </c>
      <c r="AF404">
        <v>2</v>
      </c>
      <c r="AG404">
        <v>1</v>
      </c>
      <c r="AH404">
        <v>1</v>
      </c>
      <c r="AN404">
        <v>1</v>
      </c>
      <c r="AO404">
        <v>4</v>
      </c>
      <c r="AP404">
        <v>1</v>
      </c>
      <c r="AT404">
        <v>1</v>
      </c>
      <c r="AX404">
        <v>1</v>
      </c>
      <c r="BC404">
        <v>1</v>
      </c>
      <c r="BE404" t="s">
        <v>58</v>
      </c>
    </row>
    <row r="405" spans="1:57" hidden="1" x14ac:dyDescent="0.2">
      <c r="A405">
        <v>404</v>
      </c>
      <c r="B405" s="2">
        <v>44096.491342592592</v>
      </c>
      <c r="C405" t="s">
        <v>551</v>
      </c>
      <c r="D405">
        <v>33</v>
      </c>
      <c r="E405">
        <v>14</v>
      </c>
      <c r="F405">
        <v>1</v>
      </c>
      <c r="G405">
        <v>1</v>
      </c>
      <c r="H405">
        <v>2</v>
      </c>
      <c r="I405">
        <v>2</v>
      </c>
      <c r="J405">
        <v>1</v>
      </c>
      <c r="L405">
        <v>2</v>
      </c>
      <c r="M405">
        <v>3</v>
      </c>
      <c r="N405">
        <v>2</v>
      </c>
      <c r="O405">
        <v>4</v>
      </c>
      <c r="P405">
        <v>4</v>
      </c>
      <c r="Q405">
        <v>4</v>
      </c>
      <c r="R405">
        <v>4</v>
      </c>
      <c r="S405">
        <v>4</v>
      </c>
      <c r="T405">
        <v>4</v>
      </c>
      <c r="U405">
        <v>4</v>
      </c>
      <c r="V405">
        <v>4</v>
      </c>
      <c r="W405">
        <v>4</v>
      </c>
      <c r="X405">
        <v>4</v>
      </c>
      <c r="Y405">
        <v>2017</v>
      </c>
      <c r="Z405">
        <v>2</v>
      </c>
      <c r="AA405">
        <v>14</v>
      </c>
      <c r="AE405">
        <v>1</v>
      </c>
      <c r="AF405">
        <v>2</v>
      </c>
      <c r="AG405">
        <v>2</v>
      </c>
      <c r="AH405">
        <v>1</v>
      </c>
      <c r="AN405">
        <v>1</v>
      </c>
      <c r="AO405">
        <v>5</v>
      </c>
      <c r="AY405">
        <v>1</v>
      </c>
      <c r="BD405">
        <v>1</v>
      </c>
      <c r="BE405" t="s">
        <v>63</v>
      </c>
    </row>
    <row r="406" spans="1:57" hidden="1" x14ac:dyDescent="0.2">
      <c r="A406">
        <v>405</v>
      </c>
      <c r="B406" s="2">
        <v>44096.491354166668</v>
      </c>
      <c r="C406" t="s">
        <v>552</v>
      </c>
      <c r="D406">
        <v>65</v>
      </c>
      <c r="E406">
        <v>5</v>
      </c>
      <c r="F406">
        <v>1</v>
      </c>
      <c r="G406">
        <v>1</v>
      </c>
      <c r="H406">
        <v>1</v>
      </c>
      <c r="I406">
        <v>0</v>
      </c>
      <c r="J406">
        <v>4</v>
      </c>
      <c r="L406">
        <v>2</v>
      </c>
      <c r="M406">
        <v>10</v>
      </c>
      <c r="N406">
        <v>2</v>
      </c>
      <c r="O406">
        <v>5</v>
      </c>
      <c r="P406">
        <v>3</v>
      </c>
      <c r="Q406">
        <v>5</v>
      </c>
      <c r="R406">
        <v>5</v>
      </c>
      <c r="S406">
        <v>5</v>
      </c>
      <c r="T406">
        <v>4</v>
      </c>
      <c r="U406">
        <v>5</v>
      </c>
      <c r="V406">
        <v>2</v>
      </c>
      <c r="W406">
        <v>5</v>
      </c>
      <c r="X406">
        <v>4</v>
      </c>
      <c r="Y406">
        <v>2010</v>
      </c>
      <c r="Z406">
        <v>2</v>
      </c>
      <c r="AA406">
        <v>10</v>
      </c>
      <c r="AE406">
        <v>2</v>
      </c>
      <c r="AF406">
        <v>2</v>
      </c>
      <c r="AG406">
        <v>1</v>
      </c>
      <c r="AH406">
        <v>2</v>
      </c>
      <c r="AI406">
        <v>1</v>
      </c>
      <c r="AO406">
        <v>2</v>
      </c>
      <c r="AV406">
        <v>1</v>
      </c>
      <c r="AW406">
        <v>1</v>
      </c>
      <c r="AX406">
        <v>1</v>
      </c>
      <c r="BD406">
        <v>1</v>
      </c>
      <c r="BE406" t="s">
        <v>66</v>
      </c>
    </row>
    <row r="407" spans="1:57" hidden="1" x14ac:dyDescent="0.2">
      <c r="A407">
        <v>406</v>
      </c>
      <c r="B407" s="2">
        <v>44096.49150462963</v>
      </c>
      <c r="C407" t="s">
        <v>553</v>
      </c>
      <c r="D407">
        <v>58</v>
      </c>
      <c r="E407">
        <v>1</v>
      </c>
      <c r="F407">
        <v>1</v>
      </c>
      <c r="G407">
        <v>1</v>
      </c>
      <c r="H407">
        <v>2</v>
      </c>
      <c r="I407">
        <v>0</v>
      </c>
      <c r="J407">
        <v>1</v>
      </c>
      <c r="L407">
        <v>2</v>
      </c>
      <c r="M407">
        <v>2</v>
      </c>
      <c r="N407">
        <v>2</v>
      </c>
      <c r="O407">
        <v>6</v>
      </c>
      <c r="P407">
        <v>3</v>
      </c>
      <c r="Q407">
        <v>5</v>
      </c>
      <c r="R407">
        <v>3</v>
      </c>
      <c r="S407">
        <v>7</v>
      </c>
      <c r="T407">
        <v>6</v>
      </c>
      <c r="U407">
        <v>5</v>
      </c>
      <c r="V407">
        <v>3</v>
      </c>
      <c r="W407">
        <v>6</v>
      </c>
      <c r="X407">
        <v>3</v>
      </c>
      <c r="Y407">
        <v>2019</v>
      </c>
      <c r="Z407">
        <v>3</v>
      </c>
      <c r="AA407">
        <v>13</v>
      </c>
      <c r="AD407" t="s">
        <v>60</v>
      </c>
      <c r="AE407">
        <v>2</v>
      </c>
      <c r="AF407">
        <v>2</v>
      </c>
      <c r="AG407">
        <v>2</v>
      </c>
      <c r="AH407">
        <v>2</v>
      </c>
      <c r="AN407">
        <v>1</v>
      </c>
      <c r="AO407">
        <v>5</v>
      </c>
      <c r="AP407">
        <v>1</v>
      </c>
      <c r="AU407">
        <v>1</v>
      </c>
      <c r="AX407">
        <v>1</v>
      </c>
      <c r="BC407">
        <v>1</v>
      </c>
      <c r="BE407" t="s">
        <v>61</v>
      </c>
    </row>
    <row r="408" spans="1:57" hidden="1" x14ac:dyDescent="0.2">
      <c r="A408">
        <v>407</v>
      </c>
      <c r="B408" s="2">
        <v>44096.491886574076</v>
      </c>
      <c r="C408" t="s">
        <v>554</v>
      </c>
      <c r="D408">
        <v>43</v>
      </c>
      <c r="E408">
        <v>5</v>
      </c>
      <c r="F408">
        <v>1</v>
      </c>
      <c r="G408">
        <v>1</v>
      </c>
      <c r="H408">
        <v>2</v>
      </c>
      <c r="I408">
        <v>0</v>
      </c>
      <c r="J408">
        <v>1</v>
      </c>
      <c r="L408">
        <v>1</v>
      </c>
      <c r="M408">
        <v>10</v>
      </c>
      <c r="N408">
        <v>2</v>
      </c>
      <c r="O408">
        <v>6</v>
      </c>
      <c r="P408">
        <v>6</v>
      </c>
      <c r="Q408">
        <v>5</v>
      </c>
      <c r="R408">
        <v>4</v>
      </c>
      <c r="S408">
        <v>3</v>
      </c>
      <c r="T408">
        <v>5</v>
      </c>
      <c r="U408">
        <v>5</v>
      </c>
      <c r="V408">
        <v>4</v>
      </c>
      <c r="W408">
        <v>5</v>
      </c>
      <c r="X408">
        <v>4</v>
      </c>
      <c r="Y408">
        <v>2010</v>
      </c>
      <c r="Z408">
        <v>1</v>
      </c>
      <c r="AA408">
        <v>10</v>
      </c>
      <c r="AE408">
        <v>2</v>
      </c>
      <c r="AF408">
        <v>2</v>
      </c>
      <c r="AG408">
        <v>2</v>
      </c>
      <c r="AH408">
        <v>2</v>
      </c>
      <c r="AJ408">
        <v>1</v>
      </c>
      <c r="AM408">
        <v>1</v>
      </c>
      <c r="AO408">
        <v>2</v>
      </c>
      <c r="AQ408">
        <v>1</v>
      </c>
      <c r="AT408">
        <v>1</v>
      </c>
      <c r="AW408">
        <v>1</v>
      </c>
      <c r="AZ408">
        <v>1</v>
      </c>
      <c r="BB408">
        <v>1</v>
      </c>
      <c r="BE408" t="s">
        <v>66</v>
      </c>
    </row>
    <row r="409" spans="1:57" hidden="1" x14ac:dyDescent="0.2">
      <c r="A409">
        <v>408</v>
      </c>
      <c r="B409" s="2">
        <v>44096.492384259262</v>
      </c>
      <c r="C409" t="s">
        <v>555</v>
      </c>
      <c r="D409">
        <v>48</v>
      </c>
      <c r="E409">
        <v>10</v>
      </c>
      <c r="F409">
        <v>1</v>
      </c>
      <c r="G409">
        <v>1</v>
      </c>
      <c r="H409">
        <v>2</v>
      </c>
      <c r="I409">
        <v>1</v>
      </c>
      <c r="J409">
        <v>5</v>
      </c>
      <c r="K409" t="s">
        <v>556</v>
      </c>
      <c r="L409">
        <v>1</v>
      </c>
      <c r="M409">
        <v>16</v>
      </c>
      <c r="N409">
        <v>1</v>
      </c>
      <c r="O409">
        <v>4</v>
      </c>
      <c r="P409">
        <v>4</v>
      </c>
      <c r="Q409">
        <v>4</v>
      </c>
      <c r="R409">
        <v>5</v>
      </c>
      <c r="S409">
        <v>4</v>
      </c>
      <c r="T409">
        <v>3</v>
      </c>
      <c r="U409">
        <v>4</v>
      </c>
      <c r="V409">
        <v>4</v>
      </c>
      <c r="W409">
        <v>4</v>
      </c>
      <c r="X409">
        <v>4</v>
      </c>
      <c r="Y409">
        <v>2004</v>
      </c>
      <c r="Z409">
        <v>1</v>
      </c>
      <c r="AA409">
        <v>3</v>
      </c>
      <c r="AE409">
        <v>2</v>
      </c>
      <c r="AF409">
        <v>2</v>
      </c>
      <c r="AG409">
        <v>2</v>
      </c>
      <c r="AH409">
        <v>2</v>
      </c>
      <c r="AI409">
        <v>1</v>
      </c>
      <c r="AM409">
        <v>1</v>
      </c>
      <c r="AO409">
        <v>2</v>
      </c>
      <c r="AT409">
        <v>1</v>
      </c>
      <c r="AU409">
        <v>1</v>
      </c>
      <c r="AV409">
        <v>1</v>
      </c>
      <c r="BD409">
        <v>1</v>
      </c>
      <c r="BE409" t="s">
        <v>61</v>
      </c>
    </row>
    <row r="410" spans="1:57" hidden="1" x14ac:dyDescent="0.2">
      <c r="A410">
        <v>409</v>
      </c>
      <c r="B410" s="2">
        <v>44096.4925</v>
      </c>
      <c r="C410" t="s">
        <v>557</v>
      </c>
      <c r="D410">
        <v>40</v>
      </c>
      <c r="E410">
        <v>32</v>
      </c>
      <c r="F410">
        <v>1</v>
      </c>
      <c r="G410">
        <v>1</v>
      </c>
      <c r="H410">
        <v>2</v>
      </c>
      <c r="I410">
        <v>2</v>
      </c>
      <c r="J410">
        <v>1</v>
      </c>
      <c r="L410">
        <v>1</v>
      </c>
      <c r="M410">
        <v>5</v>
      </c>
      <c r="N410">
        <v>1</v>
      </c>
      <c r="O410">
        <v>2</v>
      </c>
      <c r="P410">
        <v>6</v>
      </c>
      <c r="Q410">
        <v>5</v>
      </c>
      <c r="R410">
        <v>7</v>
      </c>
      <c r="S410">
        <v>7</v>
      </c>
      <c r="T410">
        <v>4</v>
      </c>
      <c r="U410">
        <v>1</v>
      </c>
      <c r="V410">
        <v>6</v>
      </c>
      <c r="W410">
        <v>6</v>
      </c>
      <c r="X410">
        <v>7</v>
      </c>
      <c r="Y410">
        <v>1990</v>
      </c>
      <c r="Z410">
        <v>1</v>
      </c>
      <c r="AA410">
        <v>1</v>
      </c>
      <c r="AE410">
        <v>1</v>
      </c>
      <c r="AF410">
        <v>1</v>
      </c>
      <c r="AG410">
        <v>1</v>
      </c>
      <c r="AH410">
        <v>1</v>
      </c>
      <c r="AI410">
        <v>1</v>
      </c>
      <c r="AO410">
        <v>1</v>
      </c>
      <c r="AP410">
        <v>1</v>
      </c>
      <c r="AZ410">
        <v>1</v>
      </c>
      <c r="BE410" t="s">
        <v>58</v>
      </c>
    </row>
    <row r="411" spans="1:57" hidden="1" x14ac:dyDescent="0.2">
      <c r="A411">
        <v>410</v>
      </c>
      <c r="B411" s="2">
        <v>44096.492581018516</v>
      </c>
      <c r="C411" t="s">
        <v>558</v>
      </c>
      <c r="D411">
        <v>42</v>
      </c>
      <c r="E411">
        <v>5</v>
      </c>
      <c r="F411">
        <v>1</v>
      </c>
      <c r="G411">
        <v>1</v>
      </c>
      <c r="H411">
        <v>2</v>
      </c>
      <c r="I411">
        <v>2</v>
      </c>
      <c r="J411">
        <v>1</v>
      </c>
      <c r="L411">
        <v>1</v>
      </c>
      <c r="M411">
        <v>2</v>
      </c>
      <c r="N411">
        <v>2</v>
      </c>
      <c r="O411">
        <v>3</v>
      </c>
      <c r="P411">
        <v>4</v>
      </c>
      <c r="Q411">
        <v>3</v>
      </c>
      <c r="R411">
        <v>2</v>
      </c>
      <c r="S411">
        <v>4</v>
      </c>
      <c r="T411">
        <v>2</v>
      </c>
      <c r="U411">
        <v>4</v>
      </c>
      <c r="V411">
        <v>2</v>
      </c>
      <c r="W411">
        <v>4</v>
      </c>
      <c r="X411">
        <v>1</v>
      </c>
      <c r="Y411">
        <v>2018</v>
      </c>
      <c r="Z411">
        <v>2</v>
      </c>
      <c r="AA411">
        <v>1</v>
      </c>
      <c r="AE411">
        <v>2</v>
      </c>
      <c r="AF411">
        <v>2</v>
      </c>
      <c r="AG411">
        <v>1</v>
      </c>
      <c r="AH411">
        <v>3</v>
      </c>
      <c r="AJ411">
        <v>1</v>
      </c>
      <c r="AO411">
        <v>2</v>
      </c>
      <c r="AQ411">
        <v>1</v>
      </c>
      <c r="AT411">
        <v>1</v>
      </c>
      <c r="AU411">
        <v>1</v>
      </c>
      <c r="AZ411">
        <v>1</v>
      </c>
      <c r="BE411" t="s">
        <v>66</v>
      </c>
    </row>
    <row r="412" spans="1:57" hidden="1" x14ac:dyDescent="0.2">
      <c r="A412">
        <v>411</v>
      </c>
      <c r="B412" s="2">
        <v>44096.492858796293</v>
      </c>
      <c r="C412" t="s">
        <v>559</v>
      </c>
      <c r="D412">
        <v>70</v>
      </c>
      <c r="E412">
        <v>3</v>
      </c>
      <c r="F412">
        <v>1</v>
      </c>
      <c r="G412">
        <v>1</v>
      </c>
      <c r="H412">
        <v>1</v>
      </c>
      <c r="I412">
        <v>0</v>
      </c>
      <c r="J412">
        <v>4</v>
      </c>
      <c r="L412">
        <v>2</v>
      </c>
      <c r="M412">
        <v>7</v>
      </c>
      <c r="N412">
        <v>2</v>
      </c>
      <c r="O412">
        <v>2</v>
      </c>
      <c r="P412">
        <v>2</v>
      </c>
      <c r="Q412">
        <v>6</v>
      </c>
      <c r="R412">
        <v>3</v>
      </c>
      <c r="S412">
        <v>4</v>
      </c>
      <c r="T412">
        <v>7</v>
      </c>
      <c r="U412">
        <v>5</v>
      </c>
      <c r="V412">
        <v>1</v>
      </c>
      <c r="W412">
        <v>6</v>
      </c>
      <c r="X412">
        <v>2</v>
      </c>
      <c r="Y412">
        <v>2020</v>
      </c>
      <c r="Z412">
        <v>3</v>
      </c>
      <c r="AA412">
        <v>7</v>
      </c>
      <c r="AE412">
        <v>2</v>
      </c>
      <c r="AF412">
        <v>2</v>
      </c>
      <c r="AG412">
        <v>2</v>
      </c>
      <c r="AH412">
        <v>2</v>
      </c>
      <c r="AI412">
        <v>1</v>
      </c>
      <c r="AM412">
        <v>1</v>
      </c>
      <c r="AO412">
        <v>2</v>
      </c>
      <c r="AP412">
        <v>1</v>
      </c>
      <c r="AR412">
        <v>1</v>
      </c>
      <c r="AV412">
        <v>1</v>
      </c>
      <c r="BA412">
        <v>1</v>
      </c>
      <c r="BE412" t="s">
        <v>66</v>
      </c>
    </row>
    <row r="413" spans="1:57" hidden="1" x14ac:dyDescent="0.2">
      <c r="A413">
        <v>412</v>
      </c>
      <c r="B413" s="2">
        <v>44096.49318287037</v>
      </c>
      <c r="C413" t="s">
        <v>560</v>
      </c>
      <c r="D413">
        <v>58</v>
      </c>
      <c r="E413">
        <v>36</v>
      </c>
      <c r="F413">
        <v>2</v>
      </c>
      <c r="G413">
        <v>1</v>
      </c>
      <c r="H413">
        <v>2</v>
      </c>
      <c r="I413">
        <v>0</v>
      </c>
      <c r="J413">
        <v>1</v>
      </c>
      <c r="L413">
        <v>2</v>
      </c>
      <c r="M413">
        <v>32</v>
      </c>
      <c r="N413">
        <v>2</v>
      </c>
      <c r="O413">
        <v>4</v>
      </c>
      <c r="P413">
        <v>5</v>
      </c>
      <c r="Q413">
        <v>4</v>
      </c>
      <c r="R413">
        <v>3</v>
      </c>
      <c r="S413">
        <v>5</v>
      </c>
      <c r="T413">
        <v>5</v>
      </c>
      <c r="U413">
        <v>5</v>
      </c>
      <c r="V413">
        <v>3</v>
      </c>
      <c r="W413">
        <v>4</v>
      </c>
      <c r="X413">
        <v>3</v>
      </c>
      <c r="Y413">
        <v>2001</v>
      </c>
      <c r="Z413">
        <v>2</v>
      </c>
      <c r="AA413">
        <v>13</v>
      </c>
      <c r="AD413" t="s">
        <v>561</v>
      </c>
      <c r="AE413">
        <v>2</v>
      </c>
      <c r="AF413">
        <v>2</v>
      </c>
      <c r="AG413">
        <v>2</v>
      </c>
      <c r="AH413">
        <v>2</v>
      </c>
      <c r="AN413">
        <v>1</v>
      </c>
      <c r="AO413">
        <v>2</v>
      </c>
      <c r="AR413">
        <v>1</v>
      </c>
      <c r="AX413">
        <v>1</v>
      </c>
      <c r="AY413">
        <v>1</v>
      </c>
      <c r="BD413">
        <v>1</v>
      </c>
      <c r="BE413" t="s">
        <v>61</v>
      </c>
    </row>
    <row r="414" spans="1:57" hidden="1" x14ac:dyDescent="0.2">
      <c r="A414">
        <v>413</v>
      </c>
      <c r="B414" s="2">
        <v>44096.493518518517</v>
      </c>
      <c r="C414" t="s">
        <v>562</v>
      </c>
      <c r="D414">
        <v>62</v>
      </c>
      <c r="E414">
        <v>9</v>
      </c>
      <c r="F414">
        <v>1</v>
      </c>
      <c r="G414">
        <v>1</v>
      </c>
      <c r="H414">
        <v>1</v>
      </c>
      <c r="I414">
        <v>0</v>
      </c>
      <c r="J414">
        <v>4</v>
      </c>
      <c r="L414">
        <v>2</v>
      </c>
      <c r="M414">
        <v>4</v>
      </c>
      <c r="N414">
        <v>2</v>
      </c>
      <c r="O414">
        <v>2</v>
      </c>
      <c r="P414">
        <v>3</v>
      </c>
      <c r="Q414">
        <v>6</v>
      </c>
      <c r="R414">
        <v>2</v>
      </c>
      <c r="S414">
        <v>6</v>
      </c>
      <c r="T414">
        <v>7</v>
      </c>
      <c r="U414">
        <v>6</v>
      </c>
      <c r="V414">
        <v>6</v>
      </c>
      <c r="W414">
        <v>4</v>
      </c>
      <c r="X414">
        <v>5</v>
      </c>
      <c r="Y414">
        <v>2019</v>
      </c>
      <c r="Z414">
        <v>2</v>
      </c>
      <c r="AA414">
        <v>13</v>
      </c>
      <c r="AD414" t="s">
        <v>563</v>
      </c>
      <c r="AE414">
        <v>2</v>
      </c>
      <c r="AF414">
        <v>2</v>
      </c>
      <c r="AG414">
        <v>2</v>
      </c>
      <c r="AH414">
        <v>2</v>
      </c>
      <c r="AM414">
        <v>1</v>
      </c>
      <c r="AO414">
        <v>5</v>
      </c>
      <c r="AR414">
        <v>1</v>
      </c>
      <c r="AT414">
        <v>1</v>
      </c>
      <c r="AV414">
        <v>1</v>
      </c>
      <c r="BA414">
        <v>1</v>
      </c>
      <c r="BB414">
        <v>1</v>
      </c>
      <c r="BE414" t="s">
        <v>61</v>
      </c>
    </row>
    <row r="415" spans="1:57" hidden="1" x14ac:dyDescent="0.2">
      <c r="A415">
        <v>414</v>
      </c>
      <c r="B415" s="2">
        <v>44096.493587962963</v>
      </c>
      <c r="C415" t="s">
        <v>564</v>
      </c>
      <c r="D415">
        <v>53</v>
      </c>
      <c r="E415">
        <v>14</v>
      </c>
      <c r="F415">
        <v>2</v>
      </c>
      <c r="G415">
        <v>1</v>
      </c>
      <c r="H415">
        <v>2</v>
      </c>
      <c r="I415">
        <v>0</v>
      </c>
      <c r="J415">
        <v>1</v>
      </c>
      <c r="L415">
        <v>2</v>
      </c>
      <c r="M415">
        <v>25</v>
      </c>
      <c r="N415">
        <v>2</v>
      </c>
      <c r="O415">
        <v>4</v>
      </c>
      <c r="P415">
        <v>1</v>
      </c>
      <c r="Q415">
        <v>7</v>
      </c>
      <c r="R415">
        <v>1</v>
      </c>
      <c r="S415">
        <v>5</v>
      </c>
      <c r="T415">
        <v>2</v>
      </c>
      <c r="U415">
        <v>7</v>
      </c>
      <c r="V415">
        <v>1</v>
      </c>
      <c r="W415">
        <v>6</v>
      </c>
      <c r="X415">
        <v>5</v>
      </c>
      <c r="Y415">
        <v>2000</v>
      </c>
      <c r="Z415">
        <v>3</v>
      </c>
      <c r="AA415">
        <v>11</v>
      </c>
      <c r="AB415" t="s">
        <v>565</v>
      </c>
      <c r="AE415">
        <v>2</v>
      </c>
      <c r="AF415">
        <v>2</v>
      </c>
      <c r="AG415">
        <v>2</v>
      </c>
      <c r="AH415">
        <v>2</v>
      </c>
      <c r="AN415">
        <v>1</v>
      </c>
      <c r="AO415">
        <v>4</v>
      </c>
      <c r="AV415">
        <v>1</v>
      </c>
      <c r="AW415">
        <v>1</v>
      </c>
      <c r="AX415">
        <v>1</v>
      </c>
      <c r="AZ415">
        <v>1</v>
      </c>
      <c r="BA415">
        <v>1</v>
      </c>
      <c r="BE415" t="s">
        <v>63</v>
      </c>
    </row>
    <row r="416" spans="1:57" hidden="1" x14ac:dyDescent="0.2">
      <c r="A416">
        <v>415</v>
      </c>
      <c r="B416" s="2">
        <v>44096.49359953704</v>
      </c>
      <c r="C416" t="s">
        <v>566</v>
      </c>
      <c r="D416">
        <v>69</v>
      </c>
      <c r="E416">
        <v>9</v>
      </c>
      <c r="F416">
        <v>1</v>
      </c>
      <c r="G416">
        <v>1</v>
      </c>
      <c r="H416">
        <v>2</v>
      </c>
      <c r="I416">
        <v>0</v>
      </c>
      <c r="J416">
        <v>2</v>
      </c>
      <c r="L416">
        <v>2</v>
      </c>
      <c r="M416">
        <v>19</v>
      </c>
      <c r="N416">
        <v>2</v>
      </c>
      <c r="O416">
        <v>4</v>
      </c>
      <c r="P416">
        <v>1</v>
      </c>
      <c r="Q416">
        <v>6</v>
      </c>
      <c r="R416">
        <v>4</v>
      </c>
      <c r="S416">
        <v>1</v>
      </c>
      <c r="T416">
        <v>6</v>
      </c>
      <c r="U416">
        <v>6</v>
      </c>
      <c r="V416">
        <v>1</v>
      </c>
      <c r="W416">
        <v>5</v>
      </c>
      <c r="X416">
        <v>1</v>
      </c>
      <c r="Y416">
        <v>2016</v>
      </c>
      <c r="Z416">
        <v>3</v>
      </c>
      <c r="AA416">
        <v>13</v>
      </c>
      <c r="AD416" t="s">
        <v>123</v>
      </c>
      <c r="AE416">
        <v>2</v>
      </c>
      <c r="AF416">
        <v>2</v>
      </c>
      <c r="AG416">
        <v>1</v>
      </c>
      <c r="AH416">
        <v>2</v>
      </c>
      <c r="AM416">
        <v>1</v>
      </c>
      <c r="AO416">
        <v>2</v>
      </c>
      <c r="AP416">
        <v>1</v>
      </c>
      <c r="AT416">
        <v>1</v>
      </c>
      <c r="AV416">
        <v>1</v>
      </c>
      <c r="BD416">
        <v>1</v>
      </c>
      <c r="BE416" t="s">
        <v>61</v>
      </c>
    </row>
    <row r="417" spans="1:57" hidden="1" x14ac:dyDescent="0.2">
      <c r="A417">
        <v>416</v>
      </c>
      <c r="B417" s="2">
        <v>44096.493738425925</v>
      </c>
      <c r="C417" t="s">
        <v>567</v>
      </c>
      <c r="D417">
        <v>40</v>
      </c>
      <c r="E417">
        <v>49</v>
      </c>
      <c r="F417">
        <v>1</v>
      </c>
      <c r="G417">
        <v>1</v>
      </c>
      <c r="H417">
        <v>1</v>
      </c>
      <c r="I417">
        <v>1</v>
      </c>
      <c r="J417">
        <v>2</v>
      </c>
      <c r="L417">
        <v>1</v>
      </c>
      <c r="M417">
        <v>5</v>
      </c>
      <c r="N417">
        <v>2</v>
      </c>
      <c r="O417">
        <v>5</v>
      </c>
      <c r="P417">
        <v>1</v>
      </c>
      <c r="Q417">
        <v>7</v>
      </c>
      <c r="R417">
        <v>2</v>
      </c>
      <c r="S417">
        <v>6</v>
      </c>
      <c r="T417">
        <v>6</v>
      </c>
      <c r="U417">
        <v>6</v>
      </c>
      <c r="V417">
        <v>1</v>
      </c>
      <c r="W417">
        <v>7</v>
      </c>
      <c r="X417">
        <v>3</v>
      </c>
      <c r="Y417">
        <v>2006</v>
      </c>
      <c r="Z417">
        <v>1</v>
      </c>
      <c r="AA417">
        <v>3</v>
      </c>
      <c r="AE417">
        <v>1</v>
      </c>
      <c r="AF417">
        <v>1</v>
      </c>
      <c r="AG417">
        <v>1</v>
      </c>
      <c r="AH417">
        <v>1</v>
      </c>
      <c r="AI417">
        <v>1</v>
      </c>
      <c r="AJ417">
        <v>1</v>
      </c>
      <c r="AM417">
        <v>1</v>
      </c>
      <c r="AO417">
        <v>4</v>
      </c>
      <c r="AP417">
        <v>1</v>
      </c>
      <c r="AV417">
        <v>1</v>
      </c>
      <c r="AX417">
        <v>1</v>
      </c>
      <c r="BA417">
        <v>1</v>
      </c>
      <c r="BE417" t="s">
        <v>61</v>
      </c>
    </row>
    <row r="418" spans="1:57" hidden="1" x14ac:dyDescent="0.2">
      <c r="A418">
        <v>417</v>
      </c>
      <c r="B418" s="2">
        <v>44096.494571759256</v>
      </c>
      <c r="C418" t="s">
        <v>568</v>
      </c>
      <c r="D418">
        <v>29</v>
      </c>
      <c r="E418">
        <v>43</v>
      </c>
      <c r="F418">
        <v>1</v>
      </c>
      <c r="G418">
        <v>1</v>
      </c>
      <c r="H418">
        <v>2</v>
      </c>
      <c r="I418">
        <v>1</v>
      </c>
      <c r="J418">
        <v>1</v>
      </c>
      <c r="L418">
        <v>1</v>
      </c>
      <c r="M418">
        <v>0</v>
      </c>
      <c r="N418">
        <v>2</v>
      </c>
      <c r="O418">
        <v>3</v>
      </c>
      <c r="P418">
        <v>6</v>
      </c>
      <c r="Q418">
        <v>4</v>
      </c>
      <c r="R418">
        <v>7</v>
      </c>
      <c r="S418">
        <v>7</v>
      </c>
      <c r="T418">
        <v>4</v>
      </c>
      <c r="U418">
        <v>3</v>
      </c>
      <c r="V418">
        <v>1</v>
      </c>
      <c r="W418">
        <v>2</v>
      </c>
      <c r="X418">
        <v>7</v>
      </c>
      <c r="Y418">
        <v>2020</v>
      </c>
      <c r="Z418">
        <v>1</v>
      </c>
      <c r="AA418">
        <v>12</v>
      </c>
      <c r="AC418" t="s">
        <v>361</v>
      </c>
      <c r="AE418">
        <v>2</v>
      </c>
      <c r="AF418">
        <v>2</v>
      </c>
      <c r="AG418">
        <v>2</v>
      </c>
      <c r="AH418">
        <v>2</v>
      </c>
      <c r="AJ418">
        <v>1</v>
      </c>
      <c r="AO418">
        <v>5</v>
      </c>
      <c r="AR418">
        <v>1</v>
      </c>
      <c r="BA418">
        <v>1</v>
      </c>
      <c r="BE418" t="s">
        <v>61</v>
      </c>
    </row>
    <row r="419" spans="1:57" hidden="1" x14ac:dyDescent="0.2">
      <c r="A419">
        <v>418</v>
      </c>
      <c r="B419" s="2">
        <v>44096.494768518518</v>
      </c>
      <c r="C419" t="s">
        <v>569</v>
      </c>
      <c r="D419">
        <v>61</v>
      </c>
      <c r="E419">
        <v>21</v>
      </c>
      <c r="F419">
        <v>1</v>
      </c>
      <c r="G419">
        <v>1</v>
      </c>
      <c r="H419">
        <v>1</v>
      </c>
      <c r="I419">
        <v>0</v>
      </c>
      <c r="J419">
        <v>1</v>
      </c>
      <c r="L419">
        <v>2</v>
      </c>
      <c r="M419">
        <v>25</v>
      </c>
      <c r="N419">
        <v>2</v>
      </c>
      <c r="O419">
        <v>3</v>
      </c>
      <c r="P419">
        <v>3</v>
      </c>
      <c r="Q419">
        <v>6</v>
      </c>
      <c r="R419">
        <v>3</v>
      </c>
      <c r="S419">
        <v>5</v>
      </c>
      <c r="T419">
        <v>5</v>
      </c>
      <c r="U419">
        <v>6</v>
      </c>
      <c r="V419">
        <v>4</v>
      </c>
      <c r="W419">
        <v>5</v>
      </c>
      <c r="X419">
        <v>5</v>
      </c>
      <c r="Y419">
        <v>2010</v>
      </c>
      <c r="Z419">
        <v>2</v>
      </c>
      <c r="AA419">
        <v>11</v>
      </c>
      <c r="AB419" t="s">
        <v>570</v>
      </c>
      <c r="AE419">
        <v>2</v>
      </c>
      <c r="AF419">
        <v>2</v>
      </c>
      <c r="AG419">
        <v>2</v>
      </c>
      <c r="AH419">
        <v>2</v>
      </c>
      <c r="AI419">
        <v>1</v>
      </c>
      <c r="AO419">
        <v>3</v>
      </c>
      <c r="AP419">
        <v>1</v>
      </c>
      <c r="AX419">
        <v>1</v>
      </c>
      <c r="AY419">
        <v>1</v>
      </c>
      <c r="BC419">
        <v>1</v>
      </c>
      <c r="BE419" t="s">
        <v>58</v>
      </c>
    </row>
    <row r="420" spans="1:57" hidden="1" x14ac:dyDescent="0.2">
      <c r="A420">
        <v>419</v>
      </c>
      <c r="B420" s="2">
        <v>44096.495069444441</v>
      </c>
      <c r="C420" t="s">
        <v>571</v>
      </c>
      <c r="D420">
        <v>64</v>
      </c>
      <c r="E420">
        <v>5</v>
      </c>
      <c r="F420">
        <v>1</v>
      </c>
      <c r="G420">
        <v>1</v>
      </c>
      <c r="H420">
        <v>1</v>
      </c>
      <c r="I420">
        <v>0</v>
      </c>
      <c r="J420">
        <v>4</v>
      </c>
      <c r="L420">
        <v>1</v>
      </c>
      <c r="M420">
        <v>20</v>
      </c>
      <c r="N420">
        <v>2</v>
      </c>
      <c r="O420">
        <v>6</v>
      </c>
      <c r="P420">
        <v>3</v>
      </c>
      <c r="Q420">
        <v>6</v>
      </c>
      <c r="R420">
        <v>4</v>
      </c>
      <c r="S420">
        <v>3</v>
      </c>
      <c r="T420">
        <v>1</v>
      </c>
      <c r="U420">
        <v>7</v>
      </c>
      <c r="V420">
        <v>3</v>
      </c>
      <c r="W420">
        <v>5</v>
      </c>
      <c r="X420">
        <v>5</v>
      </c>
      <c r="Y420">
        <v>2002</v>
      </c>
      <c r="Z420">
        <v>3</v>
      </c>
      <c r="AA420">
        <v>1</v>
      </c>
      <c r="AE420">
        <v>3</v>
      </c>
      <c r="AF420">
        <v>2</v>
      </c>
      <c r="AG420">
        <v>3</v>
      </c>
      <c r="AH420">
        <v>3</v>
      </c>
      <c r="AM420">
        <v>1</v>
      </c>
      <c r="AO420">
        <v>3</v>
      </c>
      <c r="AY420">
        <v>1</v>
      </c>
      <c r="BD420">
        <v>1</v>
      </c>
      <c r="BE420" t="s">
        <v>66</v>
      </c>
    </row>
    <row r="421" spans="1:57" hidden="1" x14ac:dyDescent="0.2">
      <c r="A421">
        <v>420</v>
      </c>
      <c r="B421" s="2">
        <v>44096.495509259257</v>
      </c>
      <c r="C421" t="s">
        <v>572</v>
      </c>
      <c r="D421">
        <v>50</v>
      </c>
      <c r="E421">
        <v>10</v>
      </c>
      <c r="F421">
        <v>1</v>
      </c>
      <c r="G421">
        <v>1</v>
      </c>
      <c r="H421">
        <v>2</v>
      </c>
      <c r="I421">
        <v>1</v>
      </c>
      <c r="J421">
        <v>1</v>
      </c>
      <c r="L421">
        <v>1</v>
      </c>
      <c r="M421">
        <v>8</v>
      </c>
      <c r="N421">
        <v>2</v>
      </c>
      <c r="O421">
        <v>4</v>
      </c>
      <c r="P421">
        <v>5</v>
      </c>
      <c r="Q421">
        <v>7</v>
      </c>
      <c r="R421">
        <v>6</v>
      </c>
      <c r="S421">
        <v>3</v>
      </c>
      <c r="T421">
        <v>5</v>
      </c>
      <c r="U421">
        <v>6</v>
      </c>
      <c r="V421">
        <v>6</v>
      </c>
      <c r="W421">
        <v>6</v>
      </c>
      <c r="X421">
        <v>2</v>
      </c>
      <c r="Y421">
        <v>2010</v>
      </c>
      <c r="Z421">
        <v>1</v>
      </c>
      <c r="AA421">
        <v>1</v>
      </c>
      <c r="AE421">
        <v>2</v>
      </c>
      <c r="AF421">
        <v>1</v>
      </c>
      <c r="AG421">
        <v>2</v>
      </c>
      <c r="AH421">
        <v>2</v>
      </c>
      <c r="AJ421">
        <v>1</v>
      </c>
      <c r="AO421">
        <v>3</v>
      </c>
      <c r="AQ421">
        <v>1</v>
      </c>
      <c r="AW421">
        <v>1</v>
      </c>
      <c r="AX421">
        <v>1</v>
      </c>
      <c r="BB421">
        <v>1</v>
      </c>
      <c r="BE421" t="s">
        <v>61</v>
      </c>
    </row>
    <row r="422" spans="1:57" hidden="1" x14ac:dyDescent="0.2">
      <c r="A422">
        <v>421</v>
      </c>
      <c r="B422" s="2">
        <v>44096.495555555557</v>
      </c>
      <c r="C422" t="s">
        <v>573</v>
      </c>
      <c r="D422">
        <v>53</v>
      </c>
      <c r="E422">
        <v>7</v>
      </c>
      <c r="F422">
        <v>1</v>
      </c>
      <c r="G422">
        <v>1</v>
      </c>
      <c r="H422">
        <v>2</v>
      </c>
      <c r="I422">
        <v>0</v>
      </c>
      <c r="J422">
        <v>1</v>
      </c>
      <c r="L422">
        <v>1</v>
      </c>
      <c r="M422">
        <v>22</v>
      </c>
      <c r="N422">
        <v>2</v>
      </c>
      <c r="O422">
        <v>3</v>
      </c>
      <c r="P422">
        <v>3</v>
      </c>
      <c r="Q422">
        <v>5</v>
      </c>
      <c r="R422">
        <v>3</v>
      </c>
      <c r="S422">
        <v>3</v>
      </c>
      <c r="T422">
        <v>7</v>
      </c>
      <c r="U422">
        <v>5</v>
      </c>
      <c r="V422">
        <v>3</v>
      </c>
      <c r="W422">
        <v>6</v>
      </c>
      <c r="X422">
        <v>5</v>
      </c>
      <c r="Y422">
        <v>2000</v>
      </c>
      <c r="Z422">
        <v>1</v>
      </c>
      <c r="AA422">
        <v>13</v>
      </c>
      <c r="AD422" t="s">
        <v>92</v>
      </c>
      <c r="AE422">
        <v>2</v>
      </c>
      <c r="AF422">
        <v>2</v>
      </c>
      <c r="AG422">
        <v>2</v>
      </c>
      <c r="AH422">
        <v>2</v>
      </c>
      <c r="AM422">
        <v>1</v>
      </c>
      <c r="AO422">
        <v>6</v>
      </c>
      <c r="AT422">
        <v>1</v>
      </c>
      <c r="AX422">
        <v>1</v>
      </c>
      <c r="AY422">
        <v>1</v>
      </c>
      <c r="BD422">
        <v>1</v>
      </c>
      <c r="BE422" t="s">
        <v>58</v>
      </c>
    </row>
    <row r="423" spans="1:57" hidden="1" x14ac:dyDescent="0.2">
      <c r="A423">
        <v>422</v>
      </c>
      <c r="B423" s="2">
        <v>44096.497037037036</v>
      </c>
      <c r="C423" t="s">
        <v>574</v>
      </c>
      <c r="D423">
        <v>71</v>
      </c>
      <c r="E423">
        <v>18</v>
      </c>
      <c r="F423">
        <v>1</v>
      </c>
      <c r="G423">
        <v>1</v>
      </c>
      <c r="H423">
        <v>1</v>
      </c>
      <c r="I423">
        <v>0</v>
      </c>
      <c r="J423">
        <v>1</v>
      </c>
      <c r="L423">
        <v>2</v>
      </c>
      <c r="M423">
        <v>18</v>
      </c>
      <c r="N423">
        <v>2</v>
      </c>
      <c r="O423">
        <v>5</v>
      </c>
      <c r="P423">
        <v>3</v>
      </c>
      <c r="Q423">
        <v>5</v>
      </c>
      <c r="R423">
        <v>4</v>
      </c>
      <c r="S423">
        <v>6</v>
      </c>
      <c r="T423">
        <v>4</v>
      </c>
      <c r="U423">
        <v>6</v>
      </c>
      <c r="V423">
        <v>3</v>
      </c>
      <c r="W423">
        <v>5</v>
      </c>
      <c r="X423">
        <v>3</v>
      </c>
      <c r="Y423">
        <v>2010</v>
      </c>
      <c r="Z423">
        <v>3</v>
      </c>
      <c r="AA423">
        <v>7</v>
      </c>
      <c r="AE423">
        <v>2</v>
      </c>
      <c r="AF423">
        <v>3</v>
      </c>
      <c r="AG423">
        <v>2</v>
      </c>
      <c r="AH423">
        <v>2</v>
      </c>
      <c r="AN423">
        <v>1</v>
      </c>
      <c r="AO423">
        <v>3</v>
      </c>
      <c r="AQ423">
        <v>1</v>
      </c>
      <c r="AT423">
        <v>1</v>
      </c>
      <c r="AW423">
        <v>1</v>
      </c>
      <c r="BD423">
        <v>1</v>
      </c>
      <c r="BE423" t="s">
        <v>61</v>
      </c>
    </row>
    <row r="424" spans="1:57" hidden="1" x14ac:dyDescent="0.2">
      <c r="A424">
        <v>423</v>
      </c>
      <c r="B424" s="2">
        <v>44096.499305555553</v>
      </c>
      <c r="C424" t="s">
        <v>575</v>
      </c>
      <c r="D424">
        <v>20</v>
      </c>
      <c r="E424">
        <v>32</v>
      </c>
      <c r="F424">
        <v>1</v>
      </c>
      <c r="G424">
        <v>1</v>
      </c>
      <c r="H424">
        <v>2</v>
      </c>
      <c r="I424">
        <v>2</v>
      </c>
      <c r="J424">
        <v>1</v>
      </c>
      <c r="L424">
        <v>1</v>
      </c>
      <c r="M424">
        <v>3</v>
      </c>
      <c r="N424">
        <v>1</v>
      </c>
      <c r="O424">
        <v>7</v>
      </c>
      <c r="P424">
        <v>1</v>
      </c>
      <c r="Q424">
        <v>7</v>
      </c>
      <c r="R424">
        <v>1</v>
      </c>
      <c r="S424">
        <v>7</v>
      </c>
      <c r="T424">
        <v>7</v>
      </c>
      <c r="U424">
        <v>7</v>
      </c>
      <c r="V424">
        <v>1</v>
      </c>
      <c r="W424">
        <v>7</v>
      </c>
      <c r="X424">
        <v>1</v>
      </c>
      <c r="Y424">
        <v>2018</v>
      </c>
      <c r="Z424">
        <v>1</v>
      </c>
      <c r="AA424">
        <v>10</v>
      </c>
      <c r="AE424">
        <v>2</v>
      </c>
      <c r="AF424">
        <v>1</v>
      </c>
      <c r="AG424">
        <v>1</v>
      </c>
      <c r="AH424">
        <v>2</v>
      </c>
      <c r="AI424">
        <v>1</v>
      </c>
      <c r="AJ424">
        <v>1</v>
      </c>
      <c r="AM424">
        <v>1</v>
      </c>
      <c r="AO424">
        <v>2</v>
      </c>
      <c r="AP424">
        <v>1</v>
      </c>
      <c r="AT424">
        <v>1</v>
      </c>
      <c r="AU424">
        <v>1</v>
      </c>
      <c r="AZ424">
        <v>1</v>
      </c>
      <c r="BA424">
        <v>1</v>
      </c>
      <c r="BC424">
        <v>1</v>
      </c>
      <c r="BE424" t="s">
        <v>58</v>
      </c>
    </row>
    <row r="425" spans="1:57" hidden="1" x14ac:dyDescent="0.2">
      <c r="A425">
        <v>424</v>
      </c>
      <c r="B425" s="2">
        <v>44096.499710648146</v>
      </c>
      <c r="C425" t="s">
        <v>576</v>
      </c>
      <c r="D425">
        <v>55</v>
      </c>
      <c r="E425">
        <v>9</v>
      </c>
      <c r="F425">
        <v>1</v>
      </c>
      <c r="G425">
        <v>1</v>
      </c>
      <c r="H425">
        <v>1</v>
      </c>
      <c r="I425">
        <v>1</v>
      </c>
      <c r="J425">
        <v>3</v>
      </c>
      <c r="L425">
        <v>1</v>
      </c>
      <c r="M425">
        <v>0</v>
      </c>
      <c r="N425">
        <v>1</v>
      </c>
      <c r="O425">
        <v>5</v>
      </c>
      <c r="P425">
        <v>6</v>
      </c>
      <c r="Q425">
        <v>6</v>
      </c>
      <c r="R425">
        <v>7</v>
      </c>
      <c r="S425">
        <v>6</v>
      </c>
      <c r="T425">
        <v>5</v>
      </c>
      <c r="U425">
        <v>6</v>
      </c>
      <c r="V425">
        <v>7</v>
      </c>
      <c r="W425">
        <v>6</v>
      </c>
      <c r="X425">
        <v>6</v>
      </c>
      <c r="Y425">
        <v>1965</v>
      </c>
      <c r="Z425">
        <v>2</v>
      </c>
      <c r="AA425">
        <v>1</v>
      </c>
      <c r="AE425">
        <v>1</v>
      </c>
      <c r="AF425">
        <v>1</v>
      </c>
      <c r="AG425">
        <v>1</v>
      </c>
      <c r="AH425">
        <v>1</v>
      </c>
      <c r="AI425">
        <v>1</v>
      </c>
      <c r="AO425">
        <v>1</v>
      </c>
      <c r="AQ425">
        <v>1</v>
      </c>
      <c r="AT425">
        <v>1</v>
      </c>
      <c r="AV425">
        <v>1</v>
      </c>
      <c r="BA425">
        <v>1</v>
      </c>
      <c r="BB425">
        <v>1</v>
      </c>
      <c r="BE425" t="s">
        <v>61</v>
      </c>
    </row>
    <row r="426" spans="1:57" hidden="1" x14ac:dyDescent="0.2">
      <c r="A426">
        <v>425</v>
      </c>
      <c r="B426" s="2">
        <v>44096.501435185186</v>
      </c>
      <c r="C426" t="s">
        <v>577</v>
      </c>
      <c r="D426">
        <v>47</v>
      </c>
      <c r="E426">
        <v>5</v>
      </c>
      <c r="F426">
        <v>1</v>
      </c>
      <c r="G426">
        <v>1</v>
      </c>
      <c r="H426">
        <v>2</v>
      </c>
      <c r="I426">
        <v>1</v>
      </c>
      <c r="J426">
        <v>1</v>
      </c>
      <c r="L426">
        <v>1</v>
      </c>
      <c r="M426">
        <v>0</v>
      </c>
      <c r="N426">
        <v>1</v>
      </c>
      <c r="O426">
        <v>6</v>
      </c>
      <c r="P426">
        <v>6</v>
      </c>
      <c r="Q426">
        <v>7</v>
      </c>
      <c r="R426">
        <v>6</v>
      </c>
      <c r="S426">
        <v>7</v>
      </c>
      <c r="T426">
        <v>7</v>
      </c>
      <c r="U426">
        <v>6</v>
      </c>
      <c r="V426">
        <v>7</v>
      </c>
      <c r="W426">
        <v>6</v>
      </c>
      <c r="X426">
        <v>7</v>
      </c>
      <c r="Y426">
        <v>2000</v>
      </c>
      <c r="Z426">
        <v>1</v>
      </c>
      <c r="AA426">
        <v>1</v>
      </c>
      <c r="AE426">
        <v>1</v>
      </c>
      <c r="AF426">
        <v>1</v>
      </c>
      <c r="AG426">
        <v>1</v>
      </c>
      <c r="AH426">
        <v>1</v>
      </c>
      <c r="AI426">
        <v>1</v>
      </c>
      <c r="AJ426">
        <v>1</v>
      </c>
      <c r="AK426">
        <v>1</v>
      </c>
      <c r="AL426">
        <v>1</v>
      </c>
      <c r="AM426">
        <v>1</v>
      </c>
      <c r="AO426">
        <v>1</v>
      </c>
      <c r="AP426">
        <v>1</v>
      </c>
      <c r="AQ426">
        <v>1</v>
      </c>
      <c r="AR426">
        <v>1</v>
      </c>
      <c r="AZ426">
        <v>1</v>
      </c>
      <c r="BA426">
        <v>1</v>
      </c>
      <c r="BB426">
        <v>1</v>
      </c>
      <c r="BC426">
        <v>1</v>
      </c>
      <c r="BE426" t="s">
        <v>66</v>
      </c>
    </row>
    <row r="427" spans="1:57" hidden="1" x14ac:dyDescent="0.2">
      <c r="A427">
        <v>426</v>
      </c>
      <c r="B427" s="2">
        <v>44096.502847222226</v>
      </c>
      <c r="C427" t="s">
        <v>578</v>
      </c>
      <c r="D427">
        <v>42</v>
      </c>
      <c r="E427">
        <v>32</v>
      </c>
      <c r="F427">
        <v>1</v>
      </c>
      <c r="G427">
        <v>1</v>
      </c>
      <c r="H427">
        <v>3</v>
      </c>
      <c r="I427">
        <v>2</v>
      </c>
      <c r="J427">
        <v>1</v>
      </c>
      <c r="L427">
        <v>1</v>
      </c>
      <c r="M427">
        <v>5</v>
      </c>
      <c r="N427">
        <v>2</v>
      </c>
      <c r="O427">
        <v>7</v>
      </c>
      <c r="P427">
        <v>1</v>
      </c>
      <c r="Q427">
        <v>7</v>
      </c>
      <c r="R427">
        <v>2</v>
      </c>
      <c r="S427">
        <v>6</v>
      </c>
      <c r="T427">
        <v>2</v>
      </c>
      <c r="U427">
        <v>6</v>
      </c>
      <c r="V427">
        <v>1</v>
      </c>
      <c r="W427">
        <v>7</v>
      </c>
      <c r="X427">
        <v>1</v>
      </c>
      <c r="Y427">
        <v>2014</v>
      </c>
      <c r="Z427">
        <v>1</v>
      </c>
      <c r="AA427">
        <v>1</v>
      </c>
      <c r="AE427">
        <v>2</v>
      </c>
      <c r="AF427">
        <v>2</v>
      </c>
      <c r="AG427">
        <v>1</v>
      </c>
      <c r="AH427">
        <v>2</v>
      </c>
      <c r="AK427">
        <v>1</v>
      </c>
      <c r="AL427">
        <v>1</v>
      </c>
      <c r="AM427">
        <v>1</v>
      </c>
      <c r="AO427">
        <v>2</v>
      </c>
      <c r="AP427">
        <v>1</v>
      </c>
      <c r="AR427">
        <v>1</v>
      </c>
      <c r="AV427">
        <v>1</v>
      </c>
      <c r="AZ427">
        <v>1</v>
      </c>
      <c r="BA427">
        <v>1</v>
      </c>
      <c r="BC427">
        <v>1</v>
      </c>
      <c r="BE427" t="s">
        <v>58</v>
      </c>
    </row>
    <row r="428" spans="1:57" hidden="1" x14ac:dyDescent="0.2">
      <c r="A428">
        <v>427</v>
      </c>
      <c r="B428" s="2">
        <v>44096.504710648151</v>
      </c>
      <c r="C428" t="s">
        <v>579</v>
      </c>
      <c r="D428">
        <v>28</v>
      </c>
      <c r="E428">
        <v>13</v>
      </c>
      <c r="F428">
        <v>1</v>
      </c>
      <c r="G428">
        <v>1</v>
      </c>
      <c r="H428">
        <v>2</v>
      </c>
      <c r="I428">
        <v>0</v>
      </c>
      <c r="J428">
        <v>1</v>
      </c>
      <c r="L428">
        <v>1</v>
      </c>
      <c r="M428">
        <v>5</v>
      </c>
      <c r="N428">
        <v>2</v>
      </c>
      <c r="O428">
        <v>7</v>
      </c>
      <c r="P428">
        <v>2</v>
      </c>
      <c r="Q428">
        <v>6</v>
      </c>
      <c r="R428">
        <v>4</v>
      </c>
      <c r="S428">
        <v>7</v>
      </c>
      <c r="T428">
        <v>1</v>
      </c>
      <c r="U428">
        <v>6</v>
      </c>
      <c r="V428">
        <v>2</v>
      </c>
      <c r="W428">
        <v>5</v>
      </c>
      <c r="X428">
        <v>3</v>
      </c>
      <c r="Y428">
        <v>2020</v>
      </c>
      <c r="Z428">
        <v>1</v>
      </c>
      <c r="AA428">
        <v>13</v>
      </c>
      <c r="AD428" t="s">
        <v>580</v>
      </c>
      <c r="AE428">
        <v>3</v>
      </c>
      <c r="AF428">
        <v>2</v>
      </c>
      <c r="AG428">
        <v>2</v>
      </c>
      <c r="AH428">
        <v>2</v>
      </c>
      <c r="AN428">
        <v>1</v>
      </c>
      <c r="AO428">
        <v>5</v>
      </c>
      <c r="AU428">
        <v>1</v>
      </c>
      <c r="AX428">
        <v>1</v>
      </c>
      <c r="AY428">
        <v>1</v>
      </c>
      <c r="BA428">
        <v>1</v>
      </c>
      <c r="BE428" t="s">
        <v>63</v>
      </c>
    </row>
    <row r="429" spans="1:57" hidden="1" x14ac:dyDescent="0.2">
      <c r="A429">
        <v>428</v>
      </c>
      <c r="B429" s="2">
        <v>44096.505231481482</v>
      </c>
      <c r="C429" t="s">
        <v>581</v>
      </c>
      <c r="D429">
        <v>46</v>
      </c>
      <c r="E429">
        <v>33</v>
      </c>
      <c r="F429">
        <v>2</v>
      </c>
      <c r="G429">
        <v>1</v>
      </c>
      <c r="H429">
        <v>2</v>
      </c>
      <c r="I429">
        <v>0</v>
      </c>
      <c r="J429">
        <v>1</v>
      </c>
      <c r="L429">
        <v>1</v>
      </c>
      <c r="M429">
        <v>1</v>
      </c>
      <c r="N429">
        <v>2</v>
      </c>
      <c r="O429">
        <v>4</v>
      </c>
      <c r="P429">
        <v>3</v>
      </c>
      <c r="Q429">
        <v>7</v>
      </c>
      <c r="R429">
        <v>4</v>
      </c>
      <c r="S429">
        <v>6</v>
      </c>
      <c r="T429">
        <v>6</v>
      </c>
      <c r="U429">
        <v>5</v>
      </c>
      <c r="V429">
        <v>2</v>
      </c>
      <c r="W429">
        <v>6</v>
      </c>
      <c r="X429">
        <v>2</v>
      </c>
      <c r="Y429">
        <v>2019</v>
      </c>
      <c r="Z429">
        <v>1</v>
      </c>
      <c r="AA429">
        <v>1</v>
      </c>
      <c r="AE429">
        <v>2</v>
      </c>
      <c r="AF429">
        <v>2</v>
      </c>
      <c r="AG429">
        <v>2</v>
      </c>
      <c r="AH429">
        <v>2</v>
      </c>
      <c r="AI429">
        <v>1</v>
      </c>
      <c r="AM429">
        <v>1</v>
      </c>
      <c r="AO429">
        <v>1</v>
      </c>
      <c r="AP429">
        <v>1</v>
      </c>
      <c r="AT429">
        <v>1</v>
      </c>
      <c r="AV429">
        <v>1</v>
      </c>
      <c r="AZ429">
        <v>1</v>
      </c>
      <c r="BC429">
        <v>1</v>
      </c>
      <c r="BE429" t="s">
        <v>61</v>
      </c>
    </row>
    <row r="430" spans="1:57" hidden="1" x14ac:dyDescent="0.2">
      <c r="A430">
        <v>429</v>
      </c>
      <c r="B430" s="2">
        <v>44096.505289351851</v>
      </c>
      <c r="C430" t="s">
        <v>582</v>
      </c>
      <c r="D430">
        <v>55</v>
      </c>
      <c r="E430">
        <v>25</v>
      </c>
      <c r="F430">
        <v>1</v>
      </c>
      <c r="G430">
        <v>1</v>
      </c>
      <c r="H430">
        <v>2</v>
      </c>
      <c r="I430">
        <v>0</v>
      </c>
      <c r="J430">
        <v>1</v>
      </c>
      <c r="L430">
        <v>2</v>
      </c>
      <c r="M430">
        <v>16</v>
      </c>
      <c r="N430">
        <v>2</v>
      </c>
      <c r="O430">
        <v>5</v>
      </c>
      <c r="P430">
        <v>3</v>
      </c>
      <c r="Q430">
        <v>6</v>
      </c>
      <c r="R430">
        <v>6</v>
      </c>
      <c r="S430">
        <v>4</v>
      </c>
      <c r="T430">
        <v>2</v>
      </c>
      <c r="U430">
        <v>6</v>
      </c>
      <c r="V430">
        <v>3</v>
      </c>
      <c r="W430">
        <v>4</v>
      </c>
      <c r="X430">
        <v>3</v>
      </c>
      <c r="Y430">
        <v>2005</v>
      </c>
      <c r="Z430">
        <v>2</v>
      </c>
      <c r="AA430">
        <v>10</v>
      </c>
      <c r="AE430">
        <v>2</v>
      </c>
      <c r="AF430">
        <v>3</v>
      </c>
      <c r="AG430">
        <v>2</v>
      </c>
      <c r="AH430">
        <v>2</v>
      </c>
      <c r="AN430">
        <v>1</v>
      </c>
      <c r="AO430">
        <v>2</v>
      </c>
      <c r="AT430">
        <v>1</v>
      </c>
      <c r="AX430">
        <v>1</v>
      </c>
      <c r="AY430">
        <v>1</v>
      </c>
      <c r="BD430">
        <v>1</v>
      </c>
      <c r="BE430" t="s">
        <v>63</v>
      </c>
    </row>
    <row r="431" spans="1:57" hidden="1" x14ac:dyDescent="0.2">
      <c r="A431">
        <v>430</v>
      </c>
      <c r="B431" s="2">
        <v>44096.505925925929</v>
      </c>
      <c r="C431" t="s">
        <v>583</v>
      </c>
      <c r="D431">
        <v>35</v>
      </c>
      <c r="E431">
        <v>5</v>
      </c>
      <c r="F431">
        <v>1</v>
      </c>
      <c r="G431">
        <v>1</v>
      </c>
      <c r="H431">
        <v>1</v>
      </c>
      <c r="I431">
        <v>2</v>
      </c>
      <c r="J431">
        <v>1</v>
      </c>
      <c r="L431">
        <v>1</v>
      </c>
      <c r="M431">
        <v>0</v>
      </c>
      <c r="N431">
        <v>2</v>
      </c>
      <c r="O431">
        <v>5</v>
      </c>
      <c r="P431">
        <v>6</v>
      </c>
      <c r="Q431">
        <v>4</v>
      </c>
      <c r="R431">
        <v>3</v>
      </c>
      <c r="S431">
        <v>6</v>
      </c>
      <c r="T431">
        <v>5</v>
      </c>
      <c r="U431">
        <v>4</v>
      </c>
      <c r="V431">
        <v>2</v>
      </c>
      <c r="W431">
        <v>6</v>
      </c>
      <c r="X431">
        <v>2</v>
      </c>
      <c r="Y431">
        <v>2019</v>
      </c>
      <c r="Z431">
        <v>1</v>
      </c>
      <c r="AA431">
        <v>1</v>
      </c>
      <c r="AE431">
        <v>1</v>
      </c>
      <c r="AF431">
        <v>1</v>
      </c>
      <c r="AG431">
        <v>1</v>
      </c>
      <c r="AH431">
        <v>1</v>
      </c>
      <c r="AI431">
        <v>1</v>
      </c>
      <c r="AL431">
        <v>1</v>
      </c>
      <c r="AO431">
        <v>5</v>
      </c>
      <c r="AQ431">
        <v>1</v>
      </c>
      <c r="AR431">
        <v>1</v>
      </c>
      <c r="AS431">
        <v>1</v>
      </c>
      <c r="BA431">
        <v>1</v>
      </c>
      <c r="BB431">
        <v>1</v>
      </c>
      <c r="BE431" t="s">
        <v>66</v>
      </c>
    </row>
    <row r="432" spans="1:57" hidden="1" x14ac:dyDescent="0.2">
      <c r="A432">
        <v>431</v>
      </c>
      <c r="B432" s="2">
        <v>44096.507754629631</v>
      </c>
      <c r="C432" t="s">
        <v>584</v>
      </c>
      <c r="D432">
        <v>34</v>
      </c>
      <c r="E432">
        <v>38</v>
      </c>
      <c r="F432">
        <v>1</v>
      </c>
      <c r="G432">
        <v>1</v>
      </c>
      <c r="H432">
        <v>2</v>
      </c>
      <c r="I432">
        <v>2</v>
      </c>
      <c r="J432">
        <v>1</v>
      </c>
      <c r="L432">
        <v>1</v>
      </c>
      <c r="M432">
        <v>7</v>
      </c>
      <c r="N432">
        <v>2</v>
      </c>
      <c r="O432">
        <v>6</v>
      </c>
      <c r="P432">
        <v>6</v>
      </c>
      <c r="Q432">
        <v>6</v>
      </c>
      <c r="R432">
        <v>2</v>
      </c>
      <c r="S432">
        <v>6</v>
      </c>
      <c r="T432">
        <v>6</v>
      </c>
      <c r="U432">
        <v>7</v>
      </c>
      <c r="V432">
        <v>2</v>
      </c>
      <c r="W432">
        <v>6</v>
      </c>
      <c r="X432">
        <v>4</v>
      </c>
      <c r="Y432">
        <v>2013</v>
      </c>
      <c r="Z432">
        <v>1</v>
      </c>
      <c r="AA432">
        <v>1</v>
      </c>
      <c r="AE432">
        <v>1</v>
      </c>
      <c r="AF432">
        <v>2</v>
      </c>
      <c r="AG432">
        <v>2</v>
      </c>
      <c r="AH432">
        <v>1</v>
      </c>
      <c r="AI432">
        <v>1</v>
      </c>
      <c r="AJ432">
        <v>1</v>
      </c>
      <c r="AM432">
        <v>1</v>
      </c>
      <c r="AO432">
        <v>2</v>
      </c>
      <c r="AP432">
        <v>1</v>
      </c>
      <c r="AQ432">
        <v>1</v>
      </c>
      <c r="AR432">
        <v>1</v>
      </c>
      <c r="AZ432">
        <v>1</v>
      </c>
      <c r="BB432">
        <v>1</v>
      </c>
      <c r="BC432">
        <v>1</v>
      </c>
      <c r="BE432" t="s">
        <v>58</v>
      </c>
    </row>
    <row r="433" spans="1:57" hidden="1" x14ac:dyDescent="0.2">
      <c r="A433">
        <v>432</v>
      </c>
      <c r="B433" s="2">
        <v>44096.508356481485</v>
      </c>
      <c r="C433" t="s">
        <v>585</v>
      </c>
      <c r="D433">
        <v>35</v>
      </c>
      <c r="E433">
        <v>32</v>
      </c>
      <c r="F433">
        <v>1</v>
      </c>
      <c r="G433">
        <v>1</v>
      </c>
      <c r="H433">
        <v>2</v>
      </c>
      <c r="I433">
        <v>2</v>
      </c>
      <c r="J433">
        <v>1</v>
      </c>
      <c r="L433">
        <v>1</v>
      </c>
      <c r="M433">
        <v>2</v>
      </c>
      <c r="N433">
        <v>2</v>
      </c>
      <c r="O433">
        <v>3</v>
      </c>
      <c r="P433">
        <v>1</v>
      </c>
      <c r="Q433">
        <v>7</v>
      </c>
      <c r="R433">
        <v>1</v>
      </c>
      <c r="S433">
        <v>6</v>
      </c>
      <c r="T433">
        <v>5</v>
      </c>
      <c r="U433">
        <v>3</v>
      </c>
      <c r="V433">
        <v>1</v>
      </c>
      <c r="W433">
        <v>7</v>
      </c>
      <c r="X433">
        <v>6</v>
      </c>
      <c r="Y433">
        <v>2015</v>
      </c>
      <c r="Z433">
        <v>1</v>
      </c>
      <c r="AA433">
        <v>5</v>
      </c>
      <c r="AE433">
        <v>3</v>
      </c>
      <c r="AF433">
        <v>3</v>
      </c>
      <c r="AG433">
        <v>1</v>
      </c>
      <c r="AH433">
        <v>2</v>
      </c>
      <c r="AI433">
        <v>1</v>
      </c>
      <c r="AO433">
        <v>3</v>
      </c>
      <c r="AP433">
        <v>1</v>
      </c>
      <c r="AS433">
        <v>1</v>
      </c>
      <c r="AW433">
        <v>1</v>
      </c>
      <c r="AZ433">
        <v>1</v>
      </c>
      <c r="BC433">
        <v>1</v>
      </c>
      <c r="BE433" t="s">
        <v>58</v>
      </c>
    </row>
    <row r="434" spans="1:57" hidden="1" x14ac:dyDescent="0.2">
      <c r="A434">
        <v>433</v>
      </c>
      <c r="B434" s="2">
        <v>44096.508449074077</v>
      </c>
      <c r="C434" t="s">
        <v>586</v>
      </c>
      <c r="D434">
        <v>50</v>
      </c>
      <c r="E434">
        <v>14</v>
      </c>
      <c r="F434">
        <v>2</v>
      </c>
      <c r="G434">
        <v>1</v>
      </c>
      <c r="H434">
        <v>1</v>
      </c>
      <c r="I434">
        <v>0</v>
      </c>
      <c r="J434">
        <v>1</v>
      </c>
      <c r="L434">
        <v>1</v>
      </c>
      <c r="M434">
        <v>50</v>
      </c>
      <c r="N434">
        <v>1</v>
      </c>
      <c r="O434">
        <v>5</v>
      </c>
      <c r="P434">
        <v>5</v>
      </c>
      <c r="Q434">
        <v>7</v>
      </c>
      <c r="R434">
        <v>5</v>
      </c>
      <c r="S434">
        <v>6</v>
      </c>
      <c r="T434">
        <v>6</v>
      </c>
      <c r="U434">
        <v>6</v>
      </c>
      <c r="V434">
        <v>6</v>
      </c>
      <c r="W434">
        <v>6</v>
      </c>
      <c r="X434">
        <v>5</v>
      </c>
      <c r="Y434">
        <v>1960</v>
      </c>
      <c r="Z434">
        <v>1</v>
      </c>
      <c r="AA434">
        <v>1</v>
      </c>
      <c r="AE434">
        <v>1</v>
      </c>
      <c r="AF434">
        <v>1</v>
      </c>
      <c r="AG434">
        <v>1</v>
      </c>
      <c r="AH434">
        <v>1</v>
      </c>
      <c r="AI434">
        <v>1</v>
      </c>
      <c r="AO434">
        <v>2</v>
      </c>
      <c r="AP434">
        <v>1</v>
      </c>
      <c r="AR434">
        <v>1</v>
      </c>
      <c r="AU434">
        <v>1</v>
      </c>
      <c r="AZ434">
        <v>1</v>
      </c>
      <c r="BB434">
        <v>1</v>
      </c>
      <c r="BE434" t="s">
        <v>63</v>
      </c>
    </row>
    <row r="435" spans="1:57" hidden="1" x14ac:dyDescent="0.2">
      <c r="A435">
        <v>434</v>
      </c>
      <c r="B435" s="2">
        <v>44096.508726851855</v>
      </c>
      <c r="C435" t="s">
        <v>587</v>
      </c>
      <c r="D435">
        <v>40</v>
      </c>
      <c r="E435">
        <v>32</v>
      </c>
      <c r="F435">
        <v>1</v>
      </c>
      <c r="G435">
        <v>1</v>
      </c>
      <c r="H435">
        <v>2</v>
      </c>
      <c r="I435">
        <v>2</v>
      </c>
      <c r="J435">
        <v>1</v>
      </c>
      <c r="L435">
        <v>2</v>
      </c>
      <c r="M435">
        <v>5</v>
      </c>
      <c r="N435">
        <v>1</v>
      </c>
      <c r="O435">
        <v>3</v>
      </c>
      <c r="P435">
        <v>6</v>
      </c>
      <c r="Q435">
        <v>3</v>
      </c>
      <c r="R435">
        <v>5</v>
      </c>
      <c r="S435">
        <v>5</v>
      </c>
      <c r="T435">
        <v>3</v>
      </c>
      <c r="U435">
        <v>5</v>
      </c>
      <c r="V435">
        <v>2</v>
      </c>
      <c r="W435">
        <v>4</v>
      </c>
      <c r="X435">
        <v>6</v>
      </c>
      <c r="Y435">
        <v>2013</v>
      </c>
      <c r="Z435">
        <v>1</v>
      </c>
      <c r="AA435">
        <v>2</v>
      </c>
      <c r="AE435">
        <v>1</v>
      </c>
      <c r="AF435">
        <v>1</v>
      </c>
      <c r="AG435">
        <v>1</v>
      </c>
      <c r="AH435">
        <v>1</v>
      </c>
      <c r="AI435">
        <v>1</v>
      </c>
      <c r="AK435">
        <v>1</v>
      </c>
      <c r="AL435">
        <v>1</v>
      </c>
      <c r="AM435">
        <v>1</v>
      </c>
      <c r="AO435">
        <v>5</v>
      </c>
      <c r="AP435">
        <v>1</v>
      </c>
      <c r="AQ435">
        <v>1</v>
      </c>
      <c r="AS435">
        <v>1</v>
      </c>
      <c r="AZ435">
        <v>1</v>
      </c>
      <c r="BA435">
        <v>1</v>
      </c>
      <c r="BB435">
        <v>1</v>
      </c>
      <c r="BC435">
        <v>1</v>
      </c>
      <c r="BE435" t="s">
        <v>58</v>
      </c>
    </row>
    <row r="436" spans="1:57" hidden="1" x14ac:dyDescent="0.2">
      <c r="A436">
        <v>435</v>
      </c>
      <c r="B436" s="2">
        <v>44096.513819444444</v>
      </c>
      <c r="C436" t="s">
        <v>588</v>
      </c>
      <c r="D436">
        <v>34</v>
      </c>
      <c r="E436">
        <v>5</v>
      </c>
      <c r="F436">
        <v>1</v>
      </c>
      <c r="G436">
        <v>1</v>
      </c>
      <c r="H436">
        <v>2</v>
      </c>
      <c r="I436">
        <v>2</v>
      </c>
      <c r="J436">
        <v>1</v>
      </c>
      <c r="L436">
        <v>1</v>
      </c>
      <c r="M436">
        <v>2</v>
      </c>
      <c r="N436">
        <v>1</v>
      </c>
      <c r="O436">
        <v>4</v>
      </c>
      <c r="P436">
        <v>2</v>
      </c>
      <c r="Q436">
        <v>5</v>
      </c>
      <c r="R436">
        <v>1</v>
      </c>
      <c r="S436">
        <v>3</v>
      </c>
      <c r="T436">
        <v>5</v>
      </c>
      <c r="U436">
        <v>3</v>
      </c>
      <c r="V436">
        <v>6</v>
      </c>
      <c r="W436">
        <v>2</v>
      </c>
      <c r="X436">
        <v>2</v>
      </c>
      <c r="Y436">
        <v>2000</v>
      </c>
      <c r="Z436">
        <v>1</v>
      </c>
      <c r="AA436">
        <v>1</v>
      </c>
      <c r="AE436">
        <v>1</v>
      </c>
      <c r="AF436">
        <v>1</v>
      </c>
      <c r="AG436">
        <v>1</v>
      </c>
      <c r="AH436">
        <v>1</v>
      </c>
      <c r="AJ436">
        <v>1</v>
      </c>
      <c r="AO436">
        <v>3</v>
      </c>
      <c r="AR436">
        <v>1</v>
      </c>
      <c r="AT436">
        <v>1</v>
      </c>
      <c r="AW436">
        <v>1</v>
      </c>
      <c r="BA436">
        <v>1</v>
      </c>
      <c r="BE436" t="s">
        <v>66</v>
      </c>
    </row>
    <row r="437" spans="1:57" hidden="1" x14ac:dyDescent="0.2">
      <c r="A437">
        <v>436</v>
      </c>
      <c r="B437" s="2">
        <v>44096.518483796295</v>
      </c>
      <c r="C437" t="s">
        <v>589</v>
      </c>
      <c r="D437">
        <v>35</v>
      </c>
      <c r="E437">
        <v>32</v>
      </c>
      <c r="F437">
        <v>1</v>
      </c>
      <c r="G437">
        <v>1</v>
      </c>
      <c r="H437">
        <v>2</v>
      </c>
      <c r="I437">
        <v>2</v>
      </c>
      <c r="J437">
        <v>1</v>
      </c>
      <c r="L437">
        <v>1</v>
      </c>
      <c r="M437">
        <v>4</v>
      </c>
      <c r="N437">
        <v>1</v>
      </c>
      <c r="O437">
        <v>5</v>
      </c>
      <c r="P437">
        <v>7</v>
      </c>
      <c r="Q437">
        <v>3</v>
      </c>
      <c r="R437">
        <v>6</v>
      </c>
      <c r="S437">
        <v>4</v>
      </c>
      <c r="T437">
        <v>1</v>
      </c>
      <c r="U437">
        <v>4</v>
      </c>
      <c r="V437">
        <v>6</v>
      </c>
      <c r="W437">
        <v>7</v>
      </c>
      <c r="X437">
        <v>5</v>
      </c>
      <c r="Y437">
        <v>2019</v>
      </c>
      <c r="Z437">
        <v>2</v>
      </c>
      <c r="AA437">
        <v>1</v>
      </c>
      <c r="AE437">
        <v>1</v>
      </c>
      <c r="AF437">
        <v>1</v>
      </c>
      <c r="AG437">
        <v>1</v>
      </c>
      <c r="AH437">
        <v>2</v>
      </c>
      <c r="AI437">
        <v>1</v>
      </c>
      <c r="AK437">
        <v>1</v>
      </c>
      <c r="AO437">
        <v>2</v>
      </c>
      <c r="AP437">
        <v>1</v>
      </c>
      <c r="AT437">
        <v>1</v>
      </c>
      <c r="AW437">
        <v>1</v>
      </c>
      <c r="AZ437">
        <v>1</v>
      </c>
      <c r="BB437">
        <v>1</v>
      </c>
      <c r="BE437" t="s">
        <v>58</v>
      </c>
    </row>
    <row r="438" spans="1:57" hidden="1" x14ac:dyDescent="0.2">
      <c r="A438">
        <v>437</v>
      </c>
      <c r="B438" s="2">
        <v>44096.518530092595</v>
      </c>
      <c r="C438" t="s">
        <v>590</v>
      </c>
      <c r="D438">
        <v>58</v>
      </c>
      <c r="E438">
        <v>9</v>
      </c>
      <c r="F438">
        <v>1</v>
      </c>
      <c r="G438">
        <v>1</v>
      </c>
      <c r="H438">
        <v>1</v>
      </c>
      <c r="I438">
        <v>0</v>
      </c>
      <c r="J438">
        <v>1</v>
      </c>
      <c r="L438">
        <v>1</v>
      </c>
      <c r="M438">
        <v>37</v>
      </c>
      <c r="N438">
        <v>2</v>
      </c>
      <c r="O438">
        <v>4</v>
      </c>
      <c r="P438">
        <v>3</v>
      </c>
      <c r="Q438">
        <v>5</v>
      </c>
      <c r="R438">
        <v>3</v>
      </c>
      <c r="S438">
        <v>5</v>
      </c>
      <c r="T438">
        <v>5</v>
      </c>
      <c r="U438">
        <v>5</v>
      </c>
      <c r="V438">
        <v>5</v>
      </c>
      <c r="W438">
        <v>5</v>
      </c>
      <c r="X438">
        <v>5</v>
      </c>
      <c r="Y438">
        <v>2020</v>
      </c>
      <c r="Z438">
        <v>4</v>
      </c>
      <c r="AA438">
        <v>10</v>
      </c>
      <c r="AE438">
        <v>2</v>
      </c>
      <c r="AF438">
        <v>2</v>
      </c>
      <c r="AG438">
        <v>2</v>
      </c>
      <c r="AH438">
        <v>2</v>
      </c>
      <c r="AN438">
        <v>1</v>
      </c>
      <c r="AO438">
        <v>6</v>
      </c>
      <c r="AT438">
        <v>1</v>
      </c>
      <c r="AW438">
        <v>1</v>
      </c>
      <c r="AY438">
        <v>1</v>
      </c>
      <c r="BD438">
        <v>1</v>
      </c>
      <c r="BE438" t="s">
        <v>61</v>
      </c>
    </row>
    <row r="439" spans="1:57" hidden="1" x14ac:dyDescent="0.2">
      <c r="A439">
        <v>438</v>
      </c>
      <c r="B439" s="2">
        <v>44096.519247685188</v>
      </c>
      <c r="C439" t="s">
        <v>591</v>
      </c>
      <c r="D439">
        <v>33</v>
      </c>
      <c r="E439">
        <v>29</v>
      </c>
      <c r="F439">
        <v>2</v>
      </c>
      <c r="G439">
        <v>1</v>
      </c>
      <c r="H439">
        <v>1</v>
      </c>
      <c r="I439">
        <v>0</v>
      </c>
      <c r="J439">
        <v>2</v>
      </c>
      <c r="L439">
        <v>2</v>
      </c>
      <c r="M439">
        <v>0</v>
      </c>
      <c r="N439">
        <v>2</v>
      </c>
      <c r="O439">
        <v>5</v>
      </c>
      <c r="P439">
        <v>7</v>
      </c>
      <c r="Q439">
        <v>3</v>
      </c>
      <c r="R439">
        <v>6</v>
      </c>
      <c r="S439">
        <v>2</v>
      </c>
      <c r="T439">
        <v>5</v>
      </c>
      <c r="U439">
        <v>5</v>
      </c>
      <c r="V439">
        <v>7</v>
      </c>
      <c r="W439">
        <v>5</v>
      </c>
      <c r="X439">
        <v>3</v>
      </c>
      <c r="Y439">
        <v>2016</v>
      </c>
      <c r="Z439">
        <v>2</v>
      </c>
      <c r="AA439">
        <v>8</v>
      </c>
      <c r="AE439">
        <v>2</v>
      </c>
      <c r="AF439">
        <v>2</v>
      </c>
      <c r="AG439">
        <v>2</v>
      </c>
      <c r="AH439">
        <v>2</v>
      </c>
      <c r="AJ439">
        <v>1</v>
      </c>
      <c r="AO439">
        <v>4</v>
      </c>
      <c r="AP439">
        <v>1</v>
      </c>
      <c r="AR439">
        <v>1</v>
      </c>
      <c r="AS439">
        <v>1</v>
      </c>
      <c r="BA439">
        <v>1</v>
      </c>
      <c r="BB439">
        <v>1</v>
      </c>
      <c r="BC439">
        <v>1</v>
      </c>
      <c r="BE439" t="s">
        <v>58</v>
      </c>
    </row>
    <row r="440" spans="1:57" hidden="1" x14ac:dyDescent="0.2">
      <c r="A440">
        <v>439</v>
      </c>
      <c r="B440" s="2">
        <v>44096.52008101852</v>
      </c>
      <c r="C440" t="s">
        <v>592</v>
      </c>
      <c r="D440">
        <v>43</v>
      </c>
      <c r="E440">
        <v>33</v>
      </c>
      <c r="F440">
        <v>1</v>
      </c>
      <c r="G440">
        <v>1</v>
      </c>
      <c r="H440">
        <v>1</v>
      </c>
      <c r="I440">
        <v>1</v>
      </c>
      <c r="J440">
        <v>1</v>
      </c>
      <c r="L440">
        <v>2</v>
      </c>
      <c r="M440">
        <v>4</v>
      </c>
      <c r="N440">
        <v>2</v>
      </c>
      <c r="O440">
        <v>2</v>
      </c>
      <c r="P440">
        <v>6</v>
      </c>
      <c r="Q440">
        <v>4</v>
      </c>
      <c r="R440">
        <v>6</v>
      </c>
      <c r="S440">
        <v>5</v>
      </c>
      <c r="T440">
        <v>7</v>
      </c>
      <c r="U440">
        <v>4</v>
      </c>
      <c r="V440">
        <v>5</v>
      </c>
      <c r="W440">
        <v>6</v>
      </c>
      <c r="X440">
        <v>7</v>
      </c>
      <c r="Y440">
        <v>2016</v>
      </c>
      <c r="Z440">
        <v>2</v>
      </c>
      <c r="AA440">
        <v>11</v>
      </c>
      <c r="AB440" t="s">
        <v>593</v>
      </c>
      <c r="AE440">
        <v>2</v>
      </c>
      <c r="AF440">
        <v>3</v>
      </c>
      <c r="AG440">
        <v>2</v>
      </c>
      <c r="AH440">
        <v>2</v>
      </c>
      <c r="AI440">
        <v>1</v>
      </c>
      <c r="AM440">
        <v>1</v>
      </c>
      <c r="AO440">
        <v>5</v>
      </c>
      <c r="AP440">
        <v>1</v>
      </c>
      <c r="AU440">
        <v>1</v>
      </c>
      <c r="AV440">
        <v>1</v>
      </c>
      <c r="BD440">
        <v>1</v>
      </c>
      <c r="BE440" t="s">
        <v>61</v>
      </c>
    </row>
    <row r="441" spans="1:57" hidden="1" x14ac:dyDescent="0.2">
      <c r="A441">
        <v>440</v>
      </c>
      <c r="B441" s="2">
        <v>44096.520543981482</v>
      </c>
      <c r="C441" t="s">
        <v>594</v>
      </c>
      <c r="D441">
        <v>57</v>
      </c>
      <c r="E441">
        <v>9</v>
      </c>
      <c r="F441">
        <v>1</v>
      </c>
      <c r="G441">
        <v>1</v>
      </c>
      <c r="H441">
        <v>2</v>
      </c>
      <c r="I441">
        <v>0</v>
      </c>
      <c r="J441">
        <v>1</v>
      </c>
      <c r="L441">
        <v>2</v>
      </c>
      <c r="M441">
        <v>8</v>
      </c>
      <c r="N441">
        <v>1</v>
      </c>
      <c r="O441">
        <v>4</v>
      </c>
      <c r="P441">
        <v>5</v>
      </c>
      <c r="Q441">
        <v>6</v>
      </c>
      <c r="R441">
        <v>4</v>
      </c>
      <c r="S441">
        <v>5</v>
      </c>
      <c r="T441">
        <v>3</v>
      </c>
      <c r="U441">
        <v>5</v>
      </c>
      <c r="V441">
        <v>5</v>
      </c>
      <c r="W441">
        <v>4</v>
      </c>
      <c r="X441">
        <v>3</v>
      </c>
      <c r="Y441">
        <v>2012</v>
      </c>
      <c r="Z441">
        <v>2</v>
      </c>
      <c r="AA441">
        <v>13</v>
      </c>
      <c r="AD441" t="s">
        <v>595</v>
      </c>
      <c r="AE441">
        <v>2</v>
      </c>
      <c r="AF441">
        <v>2</v>
      </c>
      <c r="AG441">
        <v>2</v>
      </c>
      <c r="AH441">
        <v>2</v>
      </c>
      <c r="AN441">
        <v>1</v>
      </c>
      <c r="AO441">
        <v>6</v>
      </c>
      <c r="AP441">
        <v>1</v>
      </c>
      <c r="AW441">
        <v>1</v>
      </c>
      <c r="AX441">
        <v>1</v>
      </c>
      <c r="BC441">
        <v>1</v>
      </c>
      <c r="BE441" t="s">
        <v>61</v>
      </c>
    </row>
    <row r="442" spans="1:57" hidden="1" x14ac:dyDescent="0.2">
      <c r="A442">
        <v>441</v>
      </c>
      <c r="B442" s="2">
        <v>44096.520694444444</v>
      </c>
      <c r="C442" t="s">
        <v>596</v>
      </c>
      <c r="D442">
        <v>58</v>
      </c>
      <c r="E442">
        <v>21</v>
      </c>
      <c r="F442">
        <v>1</v>
      </c>
      <c r="G442">
        <v>1</v>
      </c>
      <c r="H442">
        <v>1</v>
      </c>
      <c r="I442">
        <v>2</v>
      </c>
      <c r="J442">
        <v>1</v>
      </c>
      <c r="L442">
        <v>1</v>
      </c>
      <c r="M442">
        <v>21</v>
      </c>
      <c r="N442">
        <v>1</v>
      </c>
      <c r="O442">
        <v>6</v>
      </c>
      <c r="P442">
        <v>1</v>
      </c>
      <c r="Q442">
        <v>7</v>
      </c>
      <c r="R442">
        <v>1</v>
      </c>
      <c r="S442">
        <v>6</v>
      </c>
      <c r="T442">
        <v>5</v>
      </c>
      <c r="U442">
        <v>7</v>
      </c>
      <c r="V442">
        <v>3</v>
      </c>
      <c r="W442">
        <v>7</v>
      </c>
      <c r="X442">
        <v>2</v>
      </c>
      <c r="Y442">
        <v>2000</v>
      </c>
      <c r="Z442">
        <v>1</v>
      </c>
      <c r="AA442">
        <v>9</v>
      </c>
      <c r="AE442">
        <v>3</v>
      </c>
      <c r="AF442">
        <v>3</v>
      </c>
      <c r="AG442">
        <v>2</v>
      </c>
      <c r="AH442">
        <v>2</v>
      </c>
      <c r="AI442">
        <v>1</v>
      </c>
      <c r="AJ442">
        <v>1</v>
      </c>
      <c r="AO442">
        <v>2</v>
      </c>
      <c r="AP442">
        <v>1</v>
      </c>
      <c r="AT442">
        <v>1</v>
      </c>
      <c r="AZ442">
        <v>1</v>
      </c>
      <c r="BE442" t="s">
        <v>58</v>
      </c>
    </row>
    <row r="443" spans="1:57" hidden="1" x14ac:dyDescent="0.2">
      <c r="A443">
        <v>442</v>
      </c>
      <c r="B443" s="2">
        <v>44096.521053240744</v>
      </c>
      <c r="C443" t="s">
        <v>597</v>
      </c>
      <c r="D443">
        <v>35</v>
      </c>
      <c r="E443">
        <v>5</v>
      </c>
      <c r="F443">
        <v>1</v>
      </c>
      <c r="G443">
        <v>1</v>
      </c>
      <c r="H443">
        <v>2</v>
      </c>
      <c r="I443">
        <v>3</v>
      </c>
      <c r="J443">
        <v>1</v>
      </c>
      <c r="L443">
        <v>1</v>
      </c>
      <c r="M443">
        <v>12</v>
      </c>
      <c r="N443">
        <v>1</v>
      </c>
      <c r="O443">
        <v>3</v>
      </c>
      <c r="P443">
        <v>1</v>
      </c>
      <c r="Q443">
        <v>6</v>
      </c>
      <c r="R443">
        <v>2</v>
      </c>
      <c r="S443">
        <v>4</v>
      </c>
      <c r="T443">
        <v>6</v>
      </c>
      <c r="U443">
        <v>2</v>
      </c>
      <c r="V443">
        <v>6</v>
      </c>
      <c r="W443">
        <v>7</v>
      </c>
      <c r="X443">
        <v>1</v>
      </c>
      <c r="Y443">
        <v>2008</v>
      </c>
      <c r="Z443">
        <v>1</v>
      </c>
      <c r="AA443">
        <v>3</v>
      </c>
      <c r="AE443">
        <v>1</v>
      </c>
      <c r="AF443">
        <v>1</v>
      </c>
      <c r="AG443">
        <v>1</v>
      </c>
      <c r="AH443">
        <v>2</v>
      </c>
      <c r="AI443">
        <v>1</v>
      </c>
      <c r="AJ443">
        <v>1</v>
      </c>
      <c r="AO443">
        <v>2</v>
      </c>
      <c r="AQ443">
        <v>1</v>
      </c>
      <c r="AS443">
        <v>1</v>
      </c>
      <c r="AU443">
        <v>1</v>
      </c>
      <c r="AZ443">
        <v>1</v>
      </c>
      <c r="BA443">
        <v>1</v>
      </c>
      <c r="BE443" t="s">
        <v>66</v>
      </c>
    </row>
    <row r="444" spans="1:57" hidden="1" x14ac:dyDescent="0.2">
      <c r="A444">
        <v>443</v>
      </c>
      <c r="B444" s="2">
        <v>44096.525370370371</v>
      </c>
      <c r="C444" t="s">
        <v>598</v>
      </c>
      <c r="D444">
        <v>32</v>
      </c>
      <c r="E444">
        <v>25</v>
      </c>
      <c r="F444">
        <v>2</v>
      </c>
      <c r="G444">
        <v>1</v>
      </c>
      <c r="H444">
        <v>2</v>
      </c>
      <c r="I444">
        <v>0</v>
      </c>
      <c r="J444">
        <v>1</v>
      </c>
      <c r="L444">
        <v>1</v>
      </c>
      <c r="M444">
        <v>0</v>
      </c>
      <c r="N444">
        <v>2</v>
      </c>
      <c r="O444">
        <v>4</v>
      </c>
      <c r="P444">
        <v>2</v>
      </c>
      <c r="Q444">
        <v>7</v>
      </c>
      <c r="R444">
        <v>5</v>
      </c>
      <c r="S444">
        <v>4</v>
      </c>
      <c r="T444">
        <v>5</v>
      </c>
      <c r="U444">
        <v>6</v>
      </c>
      <c r="V444">
        <v>1</v>
      </c>
      <c r="W444">
        <v>6</v>
      </c>
      <c r="X444">
        <v>4</v>
      </c>
      <c r="Y444">
        <v>2020</v>
      </c>
      <c r="Z444">
        <v>1</v>
      </c>
      <c r="AA444">
        <v>10</v>
      </c>
      <c r="AE444">
        <v>2</v>
      </c>
      <c r="AF444">
        <v>2</v>
      </c>
      <c r="AG444">
        <v>2</v>
      </c>
      <c r="AH444">
        <v>2</v>
      </c>
      <c r="AN444">
        <v>1</v>
      </c>
      <c r="AO444">
        <v>6</v>
      </c>
      <c r="AP444">
        <v>1</v>
      </c>
      <c r="AT444">
        <v>1</v>
      </c>
      <c r="AY444">
        <v>1</v>
      </c>
      <c r="BD444">
        <v>1</v>
      </c>
      <c r="BE444" t="s">
        <v>63</v>
      </c>
    </row>
    <row r="445" spans="1:57" hidden="1" x14ac:dyDescent="0.2">
      <c r="A445">
        <v>444</v>
      </c>
      <c r="B445" s="2">
        <v>44096.526550925926</v>
      </c>
      <c r="C445" t="s">
        <v>599</v>
      </c>
      <c r="D445">
        <v>36</v>
      </c>
      <c r="E445">
        <v>10</v>
      </c>
      <c r="F445">
        <v>2</v>
      </c>
      <c r="G445">
        <v>1</v>
      </c>
      <c r="H445">
        <v>1</v>
      </c>
      <c r="I445">
        <v>2</v>
      </c>
      <c r="J445">
        <v>1</v>
      </c>
      <c r="L445">
        <v>1</v>
      </c>
      <c r="M445">
        <v>36</v>
      </c>
      <c r="N445">
        <v>1</v>
      </c>
      <c r="O445">
        <v>5</v>
      </c>
      <c r="P445">
        <v>7</v>
      </c>
      <c r="Q445">
        <v>6</v>
      </c>
      <c r="R445">
        <v>6</v>
      </c>
      <c r="S445">
        <v>6</v>
      </c>
      <c r="T445">
        <v>7</v>
      </c>
      <c r="U445">
        <v>6</v>
      </c>
      <c r="V445">
        <v>6</v>
      </c>
      <c r="W445">
        <v>5</v>
      </c>
      <c r="X445">
        <v>5</v>
      </c>
      <c r="Y445">
        <v>2000</v>
      </c>
      <c r="Z445">
        <v>3</v>
      </c>
      <c r="AA445">
        <v>1</v>
      </c>
      <c r="AE445">
        <v>1</v>
      </c>
      <c r="AF445">
        <v>1</v>
      </c>
      <c r="AG445">
        <v>1</v>
      </c>
      <c r="AH445">
        <v>1</v>
      </c>
      <c r="AI445">
        <v>1</v>
      </c>
      <c r="AO445">
        <v>1</v>
      </c>
      <c r="AP445">
        <v>1</v>
      </c>
      <c r="AQ445">
        <v>1</v>
      </c>
      <c r="AR445">
        <v>1</v>
      </c>
      <c r="AZ445">
        <v>1</v>
      </c>
      <c r="BA445">
        <v>1</v>
      </c>
      <c r="BE445" t="s">
        <v>61</v>
      </c>
    </row>
    <row r="446" spans="1:57" hidden="1" x14ac:dyDescent="0.2">
      <c r="A446">
        <v>445</v>
      </c>
      <c r="B446" s="2">
        <v>44096.526597222219</v>
      </c>
      <c r="C446" t="s">
        <v>600</v>
      </c>
      <c r="D446">
        <v>53</v>
      </c>
      <c r="E446">
        <v>17</v>
      </c>
      <c r="F446">
        <v>1</v>
      </c>
      <c r="G446">
        <v>1</v>
      </c>
      <c r="H446">
        <v>2</v>
      </c>
      <c r="I446">
        <v>0</v>
      </c>
      <c r="J446">
        <v>1</v>
      </c>
      <c r="L446">
        <v>2</v>
      </c>
      <c r="M446">
        <v>3</v>
      </c>
      <c r="N446">
        <v>2</v>
      </c>
      <c r="O446">
        <v>5</v>
      </c>
      <c r="P446">
        <v>4</v>
      </c>
      <c r="Q446">
        <v>6</v>
      </c>
      <c r="R446">
        <v>3</v>
      </c>
      <c r="S446">
        <v>6</v>
      </c>
      <c r="T446">
        <v>3</v>
      </c>
      <c r="U446">
        <v>7</v>
      </c>
      <c r="V446">
        <v>2</v>
      </c>
      <c r="W446">
        <v>5</v>
      </c>
      <c r="X446">
        <v>5</v>
      </c>
      <c r="Y446">
        <v>2017</v>
      </c>
      <c r="Z446">
        <v>2</v>
      </c>
      <c r="AA446">
        <v>11</v>
      </c>
      <c r="AB446" t="s">
        <v>601</v>
      </c>
      <c r="AE446">
        <v>3</v>
      </c>
      <c r="AF446">
        <v>3</v>
      </c>
      <c r="AG446">
        <v>2</v>
      </c>
      <c r="AH446">
        <v>3</v>
      </c>
      <c r="AJ446">
        <v>1</v>
      </c>
      <c r="AM446">
        <v>1</v>
      </c>
      <c r="AO446">
        <v>2</v>
      </c>
      <c r="AP446">
        <v>1</v>
      </c>
      <c r="AU446">
        <v>1</v>
      </c>
      <c r="AX446">
        <v>1</v>
      </c>
      <c r="AZ446">
        <v>1</v>
      </c>
      <c r="BA446">
        <v>1</v>
      </c>
      <c r="BE446" t="s">
        <v>61</v>
      </c>
    </row>
    <row r="447" spans="1:57" hidden="1" x14ac:dyDescent="0.2">
      <c r="A447">
        <v>446</v>
      </c>
      <c r="B447" s="2">
        <v>44096.526747685188</v>
      </c>
      <c r="C447" t="s">
        <v>602</v>
      </c>
      <c r="D447">
        <v>32</v>
      </c>
      <c r="E447">
        <v>5</v>
      </c>
      <c r="F447">
        <v>1</v>
      </c>
      <c r="G447">
        <v>1</v>
      </c>
      <c r="H447">
        <v>1</v>
      </c>
      <c r="I447">
        <v>2</v>
      </c>
      <c r="J447">
        <v>1</v>
      </c>
      <c r="L447">
        <v>1</v>
      </c>
      <c r="M447">
        <v>0</v>
      </c>
      <c r="N447">
        <v>1</v>
      </c>
      <c r="O447">
        <v>6</v>
      </c>
      <c r="P447">
        <v>6</v>
      </c>
      <c r="Q447">
        <v>5</v>
      </c>
      <c r="R447">
        <v>6</v>
      </c>
      <c r="S447">
        <v>6</v>
      </c>
      <c r="T447">
        <v>7</v>
      </c>
      <c r="U447">
        <v>7</v>
      </c>
      <c r="V447">
        <v>7</v>
      </c>
      <c r="W447">
        <v>6</v>
      </c>
      <c r="X447">
        <v>6</v>
      </c>
      <c r="Y447">
        <v>2000</v>
      </c>
      <c r="Z447">
        <v>1</v>
      </c>
      <c r="AA447">
        <v>1</v>
      </c>
      <c r="AE447">
        <v>1</v>
      </c>
      <c r="AF447">
        <v>1</v>
      </c>
      <c r="AG447">
        <v>1</v>
      </c>
      <c r="AH447">
        <v>1</v>
      </c>
      <c r="AJ447">
        <v>1</v>
      </c>
      <c r="AO447">
        <v>1</v>
      </c>
      <c r="AQ447">
        <v>1</v>
      </c>
      <c r="AZ447">
        <v>1</v>
      </c>
      <c r="BA447">
        <v>1</v>
      </c>
      <c r="BE447" t="s">
        <v>66</v>
      </c>
    </row>
    <row r="448" spans="1:57" hidden="1" x14ac:dyDescent="0.2">
      <c r="A448">
        <v>447</v>
      </c>
      <c r="B448" s="2">
        <v>44096.527106481481</v>
      </c>
      <c r="C448" t="s">
        <v>603</v>
      </c>
      <c r="D448">
        <v>51</v>
      </c>
      <c r="E448">
        <v>25</v>
      </c>
      <c r="F448">
        <v>1</v>
      </c>
      <c r="G448">
        <v>1</v>
      </c>
      <c r="H448">
        <v>2</v>
      </c>
      <c r="I448">
        <v>1</v>
      </c>
      <c r="J448">
        <v>1</v>
      </c>
      <c r="L448">
        <v>2</v>
      </c>
      <c r="M448">
        <v>3</v>
      </c>
      <c r="N448">
        <v>2</v>
      </c>
      <c r="O448">
        <v>4</v>
      </c>
      <c r="P448">
        <v>4</v>
      </c>
      <c r="Q448">
        <v>4</v>
      </c>
      <c r="R448">
        <v>4</v>
      </c>
      <c r="S448">
        <v>4</v>
      </c>
      <c r="T448">
        <v>6</v>
      </c>
      <c r="U448">
        <v>6</v>
      </c>
      <c r="V448">
        <v>3</v>
      </c>
      <c r="W448">
        <v>5</v>
      </c>
      <c r="X448">
        <v>5</v>
      </c>
      <c r="Y448">
        <v>2017</v>
      </c>
      <c r="Z448">
        <v>2</v>
      </c>
      <c r="AA448">
        <v>13</v>
      </c>
      <c r="AD448" t="s">
        <v>604</v>
      </c>
      <c r="AE448">
        <v>3</v>
      </c>
      <c r="AF448">
        <v>1</v>
      </c>
      <c r="AG448">
        <v>2</v>
      </c>
      <c r="AH448">
        <v>2</v>
      </c>
      <c r="AJ448">
        <v>1</v>
      </c>
      <c r="AM448">
        <v>1</v>
      </c>
      <c r="AO448">
        <v>1</v>
      </c>
      <c r="AS448">
        <v>1</v>
      </c>
      <c r="AU448">
        <v>1</v>
      </c>
      <c r="AY448">
        <v>1</v>
      </c>
      <c r="BD448">
        <v>1</v>
      </c>
      <c r="BE448" t="s">
        <v>63</v>
      </c>
    </row>
    <row r="449" spans="1:57" hidden="1" x14ac:dyDescent="0.2">
      <c r="A449">
        <v>448</v>
      </c>
      <c r="B449" s="2">
        <v>44096.527291666665</v>
      </c>
      <c r="C449" t="s">
        <v>605</v>
      </c>
      <c r="D449">
        <v>25</v>
      </c>
      <c r="E449">
        <v>5</v>
      </c>
      <c r="F449">
        <v>1</v>
      </c>
      <c r="G449">
        <v>1</v>
      </c>
      <c r="H449">
        <v>3</v>
      </c>
      <c r="I449">
        <v>0</v>
      </c>
      <c r="J449">
        <v>1</v>
      </c>
      <c r="L449">
        <v>1</v>
      </c>
      <c r="M449">
        <v>25</v>
      </c>
      <c r="N449">
        <v>1</v>
      </c>
      <c r="O449">
        <v>6</v>
      </c>
      <c r="P449">
        <v>6</v>
      </c>
      <c r="Q449">
        <v>6</v>
      </c>
      <c r="R449">
        <v>6</v>
      </c>
      <c r="S449">
        <v>6</v>
      </c>
      <c r="T449">
        <v>5</v>
      </c>
      <c r="U449">
        <v>7</v>
      </c>
      <c r="V449">
        <v>4</v>
      </c>
      <c r="W449">
        <v>5</v>
      </c>
      <c r="X449">
        <v>6</v>
      </c>
      <c r="Y449">
        <v>2018</v>
      </c>
      <c r="Z449">
        <v>1</v>
      </c>
      <c r="AA449">
        <v>6</v>
      </c>
      <c r="AE449">
        <v>1</v>
      </c>
      <c r="AF449">
        <v>3</v>
      </c>
      <c r="AG449">
        <v>2</v>
      </c>
      <c r="AH449">
        <v>1</v>
      </c>
      <c r="AK449">
        <v>1</v>
      </c>
      <c r="AO449">
        <v>3</v>
      </c>
      <c r="AR449">
        <v>1</v>
      </c>
      <c r="AT449">
        <v>1</v>
      </c>
      <c r="AU449">
        <v>1</v>
      </c>
      <c r="BA449">
        <v>1</v>
      </c>
      <c r="BB449">
        <v>1</v>
      </c>
      <c r="BC449">
        <v>1</v>
      </c>
      <c r="BE449" t="s">
        <v>66</v>
      </c>
    </row>
    <row r="450" spans="1:57" hidden="1" x14ac:dyDescent="0.2">
      <c r="A450">
        <v>449</v>
      </c>
      <c r="B450" s="2">
        <v>44096.527685185189</v>
      </c>
      <c r="C450" t="s">
        <v>606</v>
      </c>
      <c r="D450">
        <v>47</v>
      </c>
      <c r="E450">
        <v>33</v>
      </c>
      <c r="F450">
        <v>1</v>
      </c>
      <c r="G450">
        <v>1</v>
      </c>
      <c r="H450">
        <v>2</v>
      </c>
      <c r="I450">
        <v>0</v>
      </c>
      <c r="J450">
        <v>6</v>
      </c>
      <c r="L450">
        <v>1</v>
      </c>
      <c r="M450">
        <v>3</v>
      </c>
      <c r="N450">
        <v>2</v>
      </c>
      <c r="O450">
        <v>2</v>
      </c>
      <c r="P450">
        <v>1</v>
      </c>
      <c r="Q450">
        <v>6</v>
      </c>
      <c r="R450">
        <v>3</v>
      </c>
      <c r="S450">
        <v>5</v>
      </c>
      <c r="T450">
        <v>6</v>
      </c>
      <c r="U450">
        <v>7</v>
      </c>
      <c r="V450">
        <v>1</v>
      </c>
      <c r="W450">
        <v>6</v>
      </c>
      <c r="X450">
        <v>3</v>
      </c>
      <c r="Y450">
        <v>2009</v>
      </c>
      <c r="Z450">
        <v>1</v>
      </c>
      <c r="AA450">
        <v>3</v>
      </c>
      <c r="AE450">
        <v>2</v>
      </c>
      <c r="AF450">
        <v>3</v>
      </c>
      <c r="AG450">
        <v>2</v>
      </c>
      <c r="AH450">
        <v>2</v>
      </c>
      <c r="AJ450">
        <v>1</v>
      </c>
      <c r="AO450">
        <v>2</v>
      </c>
      <c r="AP450">
        <v>1</v>
      </c>
      <c r="AV450">
        <v>1</v>
      </c>
      <c r="AX450">
        <v>1</v>
      </c>
      <c r="AZ450">
        <v>1</v>
      </c>
      <c r="BE450" t="s">
        <v>61</v>
      </c>
    </row>
    <row r="451" spans="1:57" hidden="1" x14ac:dyDescent="0.2">
      <c r="A451">
        <v>450</v>
      </c>
      <c r="B451" s="2">
        <v>44096.527951388889</v>
      </c>
      <c r="C451" t="s">
        <v>607</v>
      </c>
      <c r="D451">
        <v>40</v>
      </c>
      <c r="E451">
        <v>30</v>
      </c>
      <c r="F451">
        <v>2</v>
      </c>
      <c r="G451">
        <v>1</v>
      </c>
      <c r="H451">
        <v>1</v>
      </c>
      <c r="I451">
        <v>1</v>
      </c>
      <c r="J451">
        <v>1</v>
      </c>
      <c r="L451">
        <v>1</v>
      </c>
      <c r="M451">
        <v>3</v>
      </c>
      <c r="N451">
        <v>1</v>
      </c>
      <c r="O451">
        <v>7</v>
      </c>
      <c r="P451">
        <v>3</v>
      </c>
      <c r="Q451">
        <v>7</v>
      </c>
      <c r="R451">
        <v>6</v>
      </c>
      <c r="S451">
        <v>7</v>
      </c>
      <c r="T451">
        <v>7</v>
      </c>
      <c r="U451">
        <v>7</v>
      </c>
      <c r="V451">
        <v>1</v>
      </c>
      <c r="W451">
        <v>7</v>
      </c>
      <c r="X451">
        <v>3</v>
      </c>
      <c r="Y451">
        <v>2000</v>
      </c>
      <c r="Z451">
        <v>1</v>
      </c>
      <c r="AA451">
        <v>3</v>
      </c>
      <c r="AE451">
        <v>1</v>
      </c>
      <c r="AF451">
        <v>1</v>
      </c>
      <c r="AG451">
        <v>1</v>
      </c>
      <c r="AH451">
        <v>2</v>
      </c>
      <c r="AJ451">
        <v>1</v>
      </c>
      <c r="AO451">
        <v>1</v>
      </c>
      <c r="AR451">
        <v>1</v>
      </c>
      <c r="AZ451">
        <v>1</v>
      </c>
      <c r="BE451" t="s">
        <v>58</v>
      </c>
    </row>
    <row r="452" spans="1:57" hidden="1" x14ac:dyDescent="0.2">
      <c r="A452">
        <v>451</v>
      </c>
      <c r="B452" s="2">
        <v>44096.528807870367</v>
      </c>
      <c r="C452" t="s">
        <v>608</v>
      </c>
      <c r="D452">
        <v>33</v>
      </c>
      <c r="E452">
        <v>1</v>
      </c>
      <c r="F452">
        <v>1</v>
      </c>
      <c r="G452">
        <v>1</v>
      </c>
      <c r="H452">
        <v>2</v>
      </c>
      <c r="I452">
        <v>0</v>
      </c>
      <c r="J452">
        <v>1</v>
      </c>
      <c r="L452">
        <v>1</v>
      </c>
      <c r="M452">
        <v>2</v>
      </c>
      <c r="N452">
        <v>2</v>
      </c>
      <c r="O452">
        <v>5</v>
      </c>
      <c r="P452">
        <v>2</v>
      </c>
      <c r="Q452">
        <v>5</v>
      </c>
      <c r="R452">
        <v>6</v>
      </c>
      <c r="S452">
        <v>5</v>
      </c>
      <c r="T452">
        <v>5</v>
      </c>
      <c r="U452">
        <v>6</v>
      </c>
      <c r="V452">
        <v>5</v>
      </c>
      <c r="W452">
        <v>5</v>
      </c>
      <c r="X452">
        <v>5</v>
      </c>
      <c r="Y452">
        <v>2018</v>
      </c>
      <c r="Z452">
        <v>1</v>
      </c>
      <c r="AA452">
        <v>10</v>
      </c>
      <c r="AE452">
        <v>1</v>
      </c>
      <c r="AF452">
        <v>2</v>
      </c>
      <c r="AG452">
        <v>3</v>
      </c>
      <c r="AH452">
        <v>2</v>
      </c>
      <c r="AI452">
        <v>1</v>
      </c>
      <c r="AJ452">
        <v>1</v>
      </c>
      <c r="AK452">
        <v>1</v>
      </c>
      <c r="AM452">
        <v>1</v>
      </c>
      <c r="AO452">
        <v>1</v>
      </c>
      <c r="AQ452">
        <v>1</v>
      </c>
      <c r="AT452">
        <v>1</v>
      </c>
      <c r="AV452">
        <v>1</v>
      </c>
      <c r="AZ452">
        <v>1</v>
      </c>
      <c r="BA452">
        <v>1</v>
      </c>
      <c r="BB452">
        <v>1</v>
      </c>
      <c r="BC452">
        <v>1</v>
      </c>
      <c r="BE452" t="s">
        <v>61</v>
      </c>
    </row>
    <row r="453" spans="1:57" hidden="1" x14ac:dyDescent="0.2">
      <c r="A453">
        <v>452</v>
      </c>
      <c r="B453" s="2">
        <v>44096.52888888889</v>
      </c>
      <c r="C453" t="s">
        <v>609</v>
      </c>
      <c r="D453">
        <v>45</v>
      </c>
      <c r="E453">
        <v>30</v>
      </c>
      <c r="F453">
        <v>1</v>
      </c>
      <c r="G453">
        <v>1</v>
      </c>
      <c r="H453">
        <v>3</v>
      </c>
      <c r="I453">
        <v>3</v>
      </c>
      <c r="J453">
        <v>1</v>
      </c>
      <c r="L453">
        <v>1</v>
      </c>
      <c r="M453">
        <v>7</v>
      </c>
      <c r="N453">
        <v>1</v>
      </c>
      <c r="O453">
        <v>4</v>
      </c>
      <c r="P453">
        <v>7</v>
      </c>
      <c r="Q453">
        <v>5</v>
      </c>
      <c r="R453">
        <v>6</v>
      </c>
      <c r="S453">
        <v>6</v>
      </c>
      <c r="T453">
        <v>4</v>
      </c>
      <c r="U453">
        <v>7</v>
      </c>
      <c r="V453">
        <v>6</v>
      </c>
      <c r="W453">
        <v>5</v>
      </c>
      <c r="X453">
        <v>7</v>
      </c>
      <c r="Y453">
        <v>2016</v>
      </c>
      <c r="Z453">
        <v>2</v>
      </c>
      <c r="AA453">
        <v>1</v>
      </c>
      <c r="AE453">
        <v>1</v>
      </c>
      <c r="AF453">
        <v>1</v>
      </c>
      <c r="AG453">
        <v>1</v>
      </c>
      <c r="AH453">
        <v>2</v>
      </c>
      <c r="AI453">
        <v>1</v>
      </c>
      <c r="AK453">
        <v>1</v>
      </c>
      <c r="AM453">
        <v>1</v>
      </c>
      <c r="AO453">
        <v>4</v>
      </c>
      <c r="AP453">
        <v>1</v>
      </c>
      <c r="AU453">
        <v>1</v>
      </c>
      <c r="AW453">
        <v>1</v>
      </c>
      <c r="AZ453">
        <v>1</v>
      </c>
      <c r="BB453">
        <v>1</v>
      </c>
      <c r="BC453">
        <v>1</v>
      </c>
      <c r="BE453" t="s">
        <v>58</v>
      </c>
    </row>
    <row r="454" spans="1:57" hidden="1" x14ac:dyDescent="0.2">
      <c r="A454">
        <v>453</v>
      </c>
      <c r="B454" s="2">
        <v>44096.529409722221</v>
      </c>
      <c r="C454" t="s">
        <v>610</v>
      </c>
      <c r="D454">
        <v>70</v>
      </c>
      <c r="E454">
        <v>28</v>
      </c>
      <c r="F454">
        <v>2</v>
      </c>
      <c r="G454">
        <v>1</v>
      </c>
      <c r="H454">
        <v>2</v>
      </c>
      <c r="I454">
        <v>0</v>
      </c>
      <c r="J454">
        <v>4</v>
      </c>
      <c r="L454">
        <v>2</v>
      </c>
      <c r="M454">
        <v>17</v>
      </c>
      <c r="N454">
        <v>2</v>
      </c>
      <c r="O454">
        <v>1</v>
      </c>
      <c r="P454">
        <v>1</v>
      </c>
      <c r="Q454">
        <v>6</v>
      </c>
      <c r="R454">
        <v>1</v>
      </c>
      <c r="S454">
        <v>4</v>
      </c>
      <c r="T454">
        <v>6</v>
      </c>
      <c r="U454">
        <v>4</v>
      </c>
      <c r="V454">
        <v>1</v>
      </c>
      <c r="W454">
        <v>7</v>
      </c>
      <c r="X454">
        <v>1</v>
      </c>
      <c r="Y454">
        <v>2020</v>
      </c>
      <c r="Z454">
        <v>4</v>
      </c>
      <c r="AA454">
        <v>3</v>
      </c>
      <c r="AE454">
        <v>2</v>
      </c>
      <c r="AF454">
        <v>2</v>
      </c>
      <c r="AG454">
        <v>2</v>
      </c>
      <c r="AH454">
        <v>2</v>
      </c>
      <c r="AN454">
        <v>1</v>
      </c>
      <c r="AO454">
        <v>5</v>
      </c>
      <c r="AP454">
        <v>1</v>
      </c>
      <c r="AV454">
        <v>1</v>
      </c>
      <c r="AW454">
        <v>1</v>
      </c>
      <c r="BA454">
        <v>1</v>
      </c>
      <c r="BC454">
        <v>1</v>
      </c>
      <c r="BE454" t="s">
        <v>66</v>
      </c>
    </row>
    <row r="455" spans="1:57" hidden="1" x14ac:dyDescent="0.2">
      <c r="A455">
        <v>454</v>
      </c>
      <c r="B455" s="2">
        <v>44096.529583333337</v>
      </c>
      <c r="C455" t="s">
        <v>611</v>
      </c>
      <c r="D455">
        <v>40</v>
      </c>
      <c r="E455">
        <v>33</v>
      </c>
      <c r="F455">
        <v>1</v>
      </c>
      <c r="G455">
        <v>1</v>
      </c>
      <c r="H455">
        <v>2</v>
      </c>
      <c r="I455">
        <v>3</v>
      </c>
      <c r="J455">
        <v>1</v>
      </c>
      <c r="L455">
        <v>1</v>
      </c>
      <c r="M455">
        <v>1</v>
      </c>
      <c r="N455">
        <v>2</v>
      </c>
      <c r="O455">
        <v>3</v>
      </c>
      <c r="P455">
        <v>4</v>
      </c>
      <c r="Q455">
        <v>3</v>
      </c>
      <c r="R455">
        <v>6</v>
      </c>
      <c r="S455">
        <v>5</v>
      </c>
      <c r="T455">
        <v>5</v>
      </c>
      <c r="U455">
        <v>3</v>
      </c>
      <c r="V455">
        <v>6</v>
      </c>
      <c r="W455">
        <v>3</v>
      </c>
      <c r="X455">
        <v>5</v>
      </c>
      <c r="Y455">
        <v>2019</v>
      </c>
      <c r="Z455">
        <v>1</v>
      </c>
      <c r="AA455">
        <v>11</v>
      </c>
      <c r="AB455" t="s">
        <v>612</v>
      </c>
      <c r="AE455">
        <v>2</v>
      </c>
      <c r="AF455">
        <v>2</v>
      </c>
      <c r="AG455">
        <v>2</v>
      </c>
      <c r="AH455">
        <v>3</v>
      </c>
      <c r="AI455">
        <v>1</v>
      </c>
      <c r="AO455">
        <v>3</v>
      </c>
      <c r="AP455">
        <v>1</v>
      </c>
      <c r="AV455">
        <v>1</v>
      </c>
      <c r="AX455">
        <v>1</v>
      </c>
      <c r="BA455">
        <v>1</v>
      </c>
      <c r="BC455">
        <v>1</v>
      </c>
      <c r="BE455" t="s">
        <v>61</v>
      </c>
    </row>
    <row r="456" spans="1:57" hidden="1" x14ac:dyDescent="0.2">
      <c r="A456">
        <v>455</v>
      </c>
      <c r="B456" s="2">
        <v>44096.529606481483</v>
      </c>
      <c r="C456" t="s">
        <v>613</v>
      </c>
      <c r="D456">
        <v>35</v>
      </c>
      <c r="E456">
        <v>32</v>
      </c>
      <c r="F456">
        <v>2</v>
      </c>
      <c r="G456">
        <v>1</v>
      </c>
      <c r="H456">
        <v>3</v>
      </c>
      <c r="I456">
        <v>2</v>
      </c>
      <c r="J456">
        <v>1</v>
      </c>
      <c r="L456">
        <v>1</v>
      </c>
      <c r="M456">
        <v>3</v>
      </c>
      <c r="N456">
        <v>1</v>
      </c>
      <c r="O456">
        <v>7</v>
      </c>
      <c r="P456">
        <v>5</v>
      </c>
      <c r="Q456">
        <v>7</v>
      </c>
      <c r="R456">
        <v>5</v>
      </c>
      <c r="S456">
        <v>3</v>
      </c>
      <c r="T456">
        <v>6</v>
      </c>
      <c r="U456">
        <v>6</v>
      </c>
      <c r="V456">
        <v>5</v>
      </c>
      <c r="W456">
        <v>7</v>
      </c>
      <c r="X456">
        <v>6</v>
      </c>
      <c r="Y456">
        <v>2012</v>
      </c>
      <c r="Z456">
        <v>1</v>
      </c>
      <c r="AA456">
        <v>5</v>
      </c>
      <c r="AE456">
        <v>1</v>
      </c>
      <c r="AF456">
        <v>1</v>
      </c>
      <c r="AG456">
        <v>1</v>
      </c>
      <c r="AH456">
        <v>1</v>
      </c>
      <c r="AI456">
        <v>1</v>
      </c>
      <c r="AJ456">
        <v>1</v>
      </c>
      <c r="AO456">
        <v>2</v>
      </c>
      <c r="AR456">
        <v>1</v>
      </c>
      <c r="AT456">
        <v>1</v>
      </c>
      <c r="AW456">
        <v>1</v>
      </c>
      <c r="BA456">
        <v>1</v>
      </c>
      <c r="BC456">
        <v>1</v>
      </c>
      <c r="BE456" t="s">
        <v>58</v>
      </c>
    </row>
    <row r="457" spans="1:57" hidden="1" x14ac:dyDescent="0.2">
      <c r="A457">
        <v>456</v>
      </c>
      <c r="B457" s="2">
        <v>44096.531875000001</v>
      </c>
      <c r="C457" t="s">
        <v>614</v>
      </c>
      <c r="D457">
        <v>26</v>
      </c>
      <c r="E457">
        <v>35</v>
      </c>
      <c r="F457">
        <v>1</v>
      </c>
      <c r="G457">
        <v>1</v>
      </c>
      <c r="H457">
        <v>1</v>
      </c>
      <c r="I457">
        <v>2</v>
      </c>
      <c r="J457">
        <v>1</v>
      </c>
      <c r="L457">
        <v>1</v>
      </c>
      <c r="M457">
        <v>0</v>
      </c>
      <c r="N457">
        <v>1</v>
      </c>
      <c r="O457">
        <v>5</v>
      </c>
      <c r="P457">
        <v>6</v>
      </c>
      <c r="Q457">
        <v>6</v>
      </c>
      <c r="R457">
        <v>5</v>
      </c>
      <c r="S457">
        <v>4</v>
      </c>
      <c r="T457">
        <v>7</v>
      </c>
      <c r="U457">
        <v>5</v>
      </c>
      <c r="V457">
        <v>1</v>
      </c>
      <c r="W457">
        <v>1</v>
      </c>
      <c r="X457">
        <v>6</v>
      </c>
      <c r="Y457">
        <v>2019</v>
      </c>
      <c r="Z457">
        <v>1</v>
      </c>
      <c r="AA457">
        <v>6</v>
      </c>
      <c r="AE457">
        <v>2</v>
      </c>
      <c r="AF457">
        <v>1</v>
      </c>
      <c r="AG457">
        <v>1</v>
      </c>
      <c r="AH457">
        <v>3</v>
      </c>
      <c r="AK457">
        <v>1</v>
      </c>
      <c r="AO457">
        <v>3</v>
      </c>
      <c r="AU457">
        <v>1</v>
      </c>
      <c r="AV457">
        <v>1</v>
      </c>
      <c r="AX457">
        <v>1</v>
      </c>
      <c r="AZ457">
        <v>1</v>
      </c>
      <c r="BC457">
        <v>1</v>
      </c>
      <c r="BE457" t="s">
        <v>63</v>
      </c>
    </row>
    <row r="458" spans="1:57" hidden="1" x14ac:dyDescent="0.2">
      <c r="A458">
        <v>457</v>
      </c>
      <c r="B458" s="2">
        <v>44096.532002314816</v>
      </c>
      <c r="C458" t="s">
        <v>615</v>
      </c>
      <c r="D458">
        <v>43</v>
      </c>
      <c r="E458">
        <v>9</v>
      </c>
      <c r="F458">
        <v>1</v>
      </c>
      <c r="G458">
        <v>1</v>
      </c>
      <c r="H458">
        <v>1</v>
      </c>
      <c r="I458">
        <v>0</v>
      </c>
      <c r="J458">
        <v>1</v>
      </c>
      <c r="L458">
        <v>1</v>
      </c>
      <c r="M458">
        <v>9</v>
      </c>
      <c r="N458">
        <v>2</v>
      </c>
      <c r="O458">
        <v>4</v>
      </c>
      <c r="P458">
        <v>3</v>
      </c>
      <c r="Q458">
        <v>3</v>
      </c>
      <c r="R458">
        <v>6</v>
      </c>
      <c r="S458">
        <v>5</v>
      </c>
      <c r="T458">
        <v>4</v>
      </c>
      <c r="U458">
        <v>6</v>
      </c>
      <c r="V458">
        <v>3</v>
      </c>
      <c r="W458">
        <v>4</v>
      </c>
      <c r="X458">
        <v>6</v>
      </c>
      <c r="Y458">
        <v>2011</v>
      </c>
      <c r="Z458">
        <v>1</v>
      </c>
      <c r="AA458">
        <v>1</v>
      </c>
      <c r="AE458">
        <v>2</v>
      </c>
      <c r="AF458">
        <v>2</v>
      </c>
      <c r="AG458">
        <v>2</v>
      </c>
      <c r="AH458">
        <v>2</v>
      </c>
      <c r="AJ458">
        <v>1</v>
      </c>
      <c r="AO458">
        <v>3</v>
      </c>
      <c r="AP458">
        <v>1</v>
      </c>
      <c r="AR458">
        <v>1</v>
      </c>
      <c r="AT458">
        <v>1</v>
      </c>
      <c r="BA458">
        <v>1</v>
      </c>
      <c r="BC458">
        <v>1</v>
      </c>
      <c r="BE458" t="s">
        <v>61</v>
      </c>
    </row>
    <row r="459" spans="1:57" hidden="1" x14ac:dyDescent="0.2">
      <c r="A459">
        <v>458</v>
      </c>
      <c r="B459" s="2">
        <v>44096.532025462962</v>
      </c>
      <c r="C459" t="s">
        <v>616</v>
      </c>
      <c r="D459">
        <v>35</v>
      </c>
      <c r="E459">
        <v>32</v>
      </c>
      <c r="F459">
        <v>1</v>
      </c>
      <c r="G459">
        <v>1</v>
      </c>
      <c r="H459">
        <v>2</v>
      </c>
      <c r="I459">
        <v>2</v>
      </c>
      <c r="J459">
        <v>1</v>
      </c>
      <c r="L459">
        <v>1</v>
      </c>
      <c r="M459">
        <v>10</v>
      </c>
      <c r="N459">
        <v>1</v>
      </c>
      <c r="O459">
        <v>6</v>
      </c>
      <c r="P459">
        <v>7</v>
      </c>
      <c r="Q459">
        <v>7</v>
      </c>
      <c r="R459">
        <v>6</v>
      </c>
      <c r="S459">
        <v>7</v>
      </c>
      <c r="T459">
        <v>7</v>
      </c>
      <c r="U459">
        <v>6</v>
      </c>
      <c r="V459">
        <v>7</v>
      </c>
      <c r="W459">
        <v>7</v>
      </c>
      <c r="X459">
        <v>6</v>
      </c>
      <c r="Y459">
        <v>2018</v>
      </c>
      <c r="Z459">
        <v>1</v>
      </c>
      <c r="AA459">
        <v>1</v>
      </c>
      <c r="AE459">
        <v>1</v>
      </c>
      <c r="AF459">
        <v>1</v>
      </c>
      <c r="AG459">
        <v>1</v>
      </c>
      <c r="AH459">
        <v>1</v>
      </c>
      <c r="AI459">
        <v>1</v>
      </c>
      <c r="AJ459">
        <v>1</v>
      </c>
      <c r="AO459">
        <v>1</v>
      </c>
      <c r="AP459">
        <v>1</v>
      </c>
      <c r="AQ459">
        <v>1</v>
      </c>
      <c r="AR459">
        <v>1</v>
      </c>
      <c r="AZ459">
        <v>1</v>
      </c>
      <c r="BA459">
        <v>1</v>
      </c>
      <c r="BE459" t="s">
        <v>58</v>
      </c>
    </row>
    <row r="460" spans="1:57" hidden="1" x14ac:dyDescent="0.2">
      <c r="A460">
        <v>459</v>
      </c>
      <c r="B460" s="2">
        <v>44096.532071759262</v>
      </c>
      <c r="C460" t="s">
        <v>617</v>
      </c>
      <c r="D460">
        <v>30</v>
      </c>
      <c r="E460">
        <v>1</v>
      </c>
      <c r="F460">
        <v>1</v>
      </c>
      <c r="G460">
        <v>1</v>
      </c>
      <c r="H460">
        <v>2</v>
      </c>
      <c r="I460">
        <v>1</v>
      </c>
      <c r="J460">
        <v>1</v>
      </c>
      <c r="L460">
        <v>1</v>
      </c>
      <c r="M460">
        <v>20</v>
      </c>
      <c r="N460">
        <v>2</v>
      </c>
      <c r="O460">
        <v>7</v>
      </c>
      <c r="P460">
        <v>6</v>
      </c>
      <c r="Q460">
        <v>6</v>
      </c>
      <c r="R460">
        <v>2</v>
      </c>
      <c r="S460">
        <v>7</v>
      </c>
      <c r="T460">
        <v>2</v>
      </c>
      <c r="U460">
        <v>6</v>
      </c>
      <c r="V460">
        <v>1</v>
      </c>
      <c r="W460">
        <v>5</v>
      </c>
      <c r="X460">
        <v>5</v>
      </c>
      <c r="Y460">
        <v>2015</v>
      </c>
      <c r="Z460">
        <v>1</v>
      </c>
      <c r="AA460">
        <v>9</v>
      </c>
      <c r="AE460">
        <v>2</v>
      </c>
      <c r="AF460">
        <v>1</v>
      </c>
      <c r="AG460">
        <v>2</v>
      </c>
      <c r="AH460">
        <v>2</v>
      </c>
      <c r="AK460">
        <v>1</v>
      </c>
      <c r="AO460">
        <v>5</v>
      </c>
      <c r="AP460">
        <v>1</v>
      </c>
      <c r="AU460">
        <v>1</v>
      </c>
      <c r="AV460">
        <v>1</v>
      </c>
      <c r="BB460">
        <v>1</v>
      </c>
      <c r="BE460" t="s">
        <v>61</v>
      </c>
    </row>
    <row r="461" spans="1:57" hidden="1" x14ac:dyDescent="0.2">
      <c r="A461">
        <v>460</v>
      </c>
      <c r="B461" s="2">
        <v>44096.536261574074</v>
      </c>
      <c r="C461" t="s">
        <v>618</v>
      </c>
      <c r="D461">
        <v>34</v>
      </c>
      <c r="E461">
        <v>32</v>
      </c>
      <c r="F461">
        <v>1</v>
      </c>
      <c r="G461">
        <v>1</v>
      </c>
      <c r="H461">
        <v>2</v>
      </c>
      <c r="I461">
        <v>2</v>
      </c>
      <c r="J461">
        <v>1</v>
      </c>
      <c r="L461">
        <v>2</v>
      </c>
      <c r="M461">
        <v>5</v>
      </c>
      <c r="N461">
        <v>1</v>
      </c>
      <c r="O461">
        <v>3</v>
      </c>
      <c r="P461">
        <v>1</v>
      </c>
      <c r="Q461">
        <v>7</v>
      </c>
      <c r="R461">
        <v>1</v>
      </c>
      <c r="S461">
        <v>6</v>
      </c>
      <c r="T461">
        <v>6</v>
      </c>
      <c r="U461">
        <v>7</v>
      </c>
      <c r="V461">
        <v>1</v>
      </c>
      <c r="W461">
        <v>7</v>
      </c>
      <c r="X461">
        <v>2</v>
      </c>
      <c r="Y461">
        <v>2019</v>
      </c>
      <c r="Z461">
        <v>2</v>
      </c>
      <c r="AA461">
        <v>1</v>
      </c>
      <c r="AE461">
        <v>2</v>
      </c>
      <c r="AF461">
        <v>1</v>
      </c>
      <c r="AG461">
        <v>1</v>
      </c>
      <c r="AH461">
        <v>2</v>
      </c>
      <c r="AI461">
        <v>1</v>
      </c>
      <c r="AJ461">
        <v>1</v>
      </c>
      <c r="AM461">
        <v>1</v>
      </c>
      <c r="AO461">
        <v>1</v>
      </c>
      <c r="AP461">
        <v>1</v>
      </c>
      <c r="AQ461">
        <v>1</v>
      </c>
      <c r="AT461">
        <v>1</v>
      </c>
      <c r="BA461">
        <v>1</v>
      </c>
      <c r="BC461">
        <v>1</v>
      </c>
      <c r="BE461" t="s">
        <v>58</v>
      </c>
    </row>
    <row r="462" spans="1:57" hidden="1" x14ac:dyDescent="0.2">
      <c r="A462">
        <v>461</v>
      </c>
      <c r="B462" s="2">
        <v>44096.537800925929</v>
      </c>
      <c r="C462" t="s">
        <v>619</v>
      </c>
      <c r="D462">
        <v>37</v>
      </c>
      <c r="E462">
        <v>43</v>
      </c>
      <c r="F462">
        <v>1</v>
      </c>
      <c r="G462">
        <v>1</v>
      </c>
      <c r="H462">
        <v>1</v>
      </c>
      <c r="I462">
        <v>0</v>
      </c>
      <c r="J462">
        <v>1</v>
      </c>
      <c r="L462">
        <v>1</v>
      </c>
      <c r="M462">
        <v>7</v>
      </c>
      <c r="N462">
        <v>2</v>
      </c>
      <c r="O462">
        <v>3</v>
      </c>
      <c r="P462">
        <v>4</v>
      </c>
      <c r="Q462">
        <v>4</v>
      </c>
      <c r="R462">
        <v>5</v>
      </c>
      <c r="S462">
        <v>6</v>
      </c>
      <c r="T462">
        <v>6</v>
      </c>
      <c r="U462">
        <v>5</v>
      </c>
      <c r="V462">
        <v>6</v>
      </c>
      <c r="W462">
        <v>4</v>
      </c>
      <c r="X462">
        <v>4</v>
      </c>
      <c r="Y462">
        <v>2014</v>
      </c>
      <c r="Z462">
        <v>1</v>
      </c>
      <c r="AA462">
        <v>10</v>
      </c>
      <c r="AE462">
        <v>2</v>
      </c>
      <c r="AF462">
        <v>1</v>
      </c>
      <c r="AG462">
        <v>2</v>
      </c>
      <c r="AH462">
        <v>2</v>
      </c>
      <c r="AJ462">
        <v>1</v>
      </c>
      <c r="AO462">
        <v>4</v>
      </c>
      <c r="AT462">
        <v>1</v>
      </c>
      <c r="AZ462">
        <v>1</v>
      </c>
      <c r="BE462" t="s">
        <v>61</v>
      </c>
    </row>
    <row r="463" spans="1:57" hidden="1" x14ac:dyDescent="0.2">
      <c r="A463">
        <v>462</v>
      </c>
      <c r="B463" s="2">
        <v>44096.539166666669</v>
      </c>
      <c r="C463" t="s">
        <v>620</v>
      </c>
      <c r="D463">
        <v>49</v>
      </c>
      <c r="E463">
        <v>30</v>
      </c>
      <c r="F463">
        <v>2</v>
      </c>
      <c r="G463">
        <v>1</v>
      </c>
      <c r="H463">
        <v>4</v>
      </c>
      <c r="I463">
        <v>0</v>
      </c>
      <c r="J463">
        <v>1</v>
      </c>
      <c r="L463">
        <v>1</v>
      </c>
      <c r="M463">
        <v>23</v>
      </c>
      <c r="N463">
        <v>2</v>
      </c>
      <c r="O463">
        <v>5</v>
      </c>
      <c r="P463">
        <v>5</v>
      </c>
      <c r="Q463">
        <v>6</v>
      </c>
      <c r="R463">
        <v>5</v>
      </c>
      <c r="S463">
        <v>4</v>
      </c>
      <c r="T463">
        <v>2</v>
      </c>
      <c r="U463">
        <v>6</v>
      </c>
      <c r="V463">
        <v>6</v>
      </c>
      <c r="W463">
        <v>4</v>
      </c>
      <c r="X463">
        <v>5</v>
      </c>
      <c r="Y463">
        <v>2010</v>
      </c>
      <c r="Z463">
        <v>3</v>
      </c>
      <c r="AA463">
        <v>1</v>
      </c>
      <c r="AE463">
        <v>2</v>
      </c>
      <c r="AF463">
        <v>3</v>
      </c>
      <c r="AG463">
        <v>2</v>
      </c>
      <c r="AH463">
        <v>2</v>
      </c>
      <c r="AN463">
        <v>1</v>
      </c>
      <c r="AO463">
        <v>1</v>
      </c>
      <c r="AP463">
        <v>1</v>
      </c>
      <c r="AR463">
        <v>1</v>
      </c>
      <c r="AT463">
        <v>1</v>
      </c>
      <c r="BD463">
        <v>1</v>
      </c>
      <c r="BE463" t="s">
        <v>58</v>
      </c>
    </row>
    <row r="464" spans="1:57" hidden="1" x14ac:dyDescent="0.2">
      <c r="A464">
        <v>463</v>
      </c>
      <c r="B464" s="2">
        <v>44096.540358796294</v>
      </c>
      <c r="C464" t="s">
        <v>621</v>
      </c>
      <c r="D464">
        <v>39</v>
      </c>
      <c r="E464">
        <v>32</v>
      </c>
      <c r="F464">
        <v>1</v>
      </c>
      <c r="G464">
        <v>1</v>
      </c>
      <c r="H464">
        <v>2</v>
      </c>
      <c r="I464">
        <v>2</v>
      </c>
      <c r="J464">
        <v>1</v>
      </c>
      <c r="L464">
        <v>1</v>
      </c>
      <c r="M464">
        <v>5</v>
      </c>
      <c r="N464">
        <v>1</v>
      </c>
      <c r="O464">
        <v>7</v>
      </c>
      <c r="P464">
        <v>7</v>
      </c>
      <c r="Q464">
        <v>5</v>
      </c>
      <c r="R464">
        <v>6</v>
      </c>
      <c r="S464">
        <v>6</v>
      </c>
      <c r="T464">
        <v>6</v>
      </c>
      <c r="U464">
        <v>6</v>
      </c>
      <c r="V464">
        <v>5</v>
      </c>
      <c r="W464">
        <v>4</v>
      </c>
      <c r="X464">
        <v>5</v>
      </c>
      <c r="Y464">
        <v>2015</v>
      </c>
      <c r="Z464">
        <v>1</v>
      </c>
      <c r="AA464">
        <v>6</v>
      </c>
      <c r="AE464">
        <v>1</v>
      </c>
      <c r="AF464">
        <v>1</v>
      </c>
      <c r="AG464">
        <v>1</v>
      </c>
      <c r="AH464">
        <v>1</v>
      </c>
      <c r="AI464">
        <v>1</v>
      </c>
      <c r="AK464">
        <v>1</v>
      </c>
      <c r="AL464">
        <v>1</v>
      </c>
      <c r="AM464">
        <v>1</v>
      </c>
      <c r="AO464">
        <v>3</v>
      </c>
      <c r="AP464">
        <v>1</v>
      </c>
      <c r="AR464">
        <v>1</v>
      </c>
      <c r="AT464">
        <v>1</v>
      </c>
      <c r="AZ464">
        <v>1</v>
      </c>
      <c r="BB464">
        <v>1</v>
      </c>
      <c r="BE464" t="s">
        <v>58</v>
      </c>
    </row>
    <row r="465" spans="1:57" hidden="1" x14ac:dyDescent="0.2">
      <c r="A465">
        <v>464</v>
      </c>
      <c r="B465" s="2">
        <v>44096.545729166668</v>
      </c>
      <c r="C465" t="s">
        <v>622</v>
      </c>
      <c r="D465">
        <v>43</v>
      </c>
      <c r="E465">
        <v>42</v>
      </c>
      <c r="F465">
        <v>1</v>
      </c>
      <c r="G465">
        <v>1</v>
      </c>
      <c r="H465">
        <v>2</v>
      </c>
      <c r="I465">
        <v>4</v>
      </c>
      <c r="J465">
        <v>1</v>
      </c>
      <c r="L465">
        <v>2</v>
      </c>
      <c r="M465">
        <v>10</v>
      </c>
      <c r="N465">
        <v>2</v>
      </c>
      <c r="O465">
        <v>5</v>
      </c>
      <c r="P465">
        <v>5</v>
      </c>
      <c r="Q465">
        <v>6</v>
      </c>
      <c r="R465">
        <v>3</v>
      </c>
      <c r="S465">
        <v>5</v>
      </c>
      <c r="T465">
        <v>3</v>
      </c>
      <c r="U465">
        <v>5</v>
      </c>
      <c r="V465">
        <v>4</v>
      </c>
      <c r="W465">
        <v>5</v>
      </c>
      <c r="X465">
        <v>1</v>
      </c>
      <c r="Y465">
        <v>2010</v>
      </c>
      <c r="Z465">
        <v>2</v>
      </c>
      <c r="AA465">
        <v>13</v>
      </c>
      <c r="AD465" t="s">
        <v>561</v>
      </c>
      <c r="AE465">
        <v>2</v>
      </c>
      <c r="AF465">
        <v>2</v>
      </c>
      <c r="AG465">
        <v>2</v>
      </c>
      <c r="AH465">
        <v>2</v>
      </c>
      <c r="AN465">
        <v>1</v>
      </c>
      <c r="AO465">
        <v>5</v>
      </c>
      <c r="AV465">
        <v>1</v>
      </c>
      <c r="AX465">
        <v>1</v>
      </c>
      <c r="AY465">
        <v>1</v>
      </c>
      <c r="BC465">
        <v>1</v>
      </c>
      <c r="BE465" t="s">
        <v>61</v>
      </c>
    </row>
    <row r="466" spans="1:57" hidden="1" x14ac:dyDescent="0.2">
      <c r="A466">
        <v>465</v>
      </c>
      <c r="B466" s="2">
        <v>44096.548472222225</v>
      </c>
      <c r="C466" t="s">
        <v>623</v>
      </c>
      <c r="D466">
        <v>40</v>
      </c>
      <c r="E466">
        <v>5</v>
      </c>
      <c r="F466">
        <v>1</v>
      </c>
      <c r="G466">
        <v>1</v>
      </c>
      <c r="H466">
        <v>1</v>
      </c>
      <c r="I466">
        <v>2</v>
      </c>
      <c r="J466">
        <v>1</v>
      </c>
      <c r="L466">
        <v>1</v>
      </c>
      <c r="M466">
        <v>0</v>
      </c>
      <c r="N466">
        <v>1</v>
      </c>
      <c r="O466">
        <v>6</v>
      </c>
      <c r="P466">
        <v>4</v>
      </c>
      <c r="Q466">
        <v>6</v>
      </c>
      <c r="R466">
        <v>5</v>
      </c>
      <c r="S466">
        <v>6</v>
      </c>
      <c r="T466">
        <v>5</v>
      </c>
      <c r="U466">
        <v>6</v>
      </c>
      <c r="V466">
        <v>5</v>
      </c>
      <c r="W466">
        <v>4</v>
      </c>
      <c r="X466">
        <v>3</v>
      </c>
      <c r="Y466">
        <v>2020</v>
      </c>
      <c r="Z466">
        <v>1</v>
      </c>
      <c r="AA466">
        <v>1</v>
      </c>
      <c r="AE466">
        <v>3</v>
      </c>
      <c r="AF466">
        <v>3</v>
      </c>
      <c r="AG466">
        <v>1</v>
      </c>
      <c r="AH466">
        <v>1</v>
      </c>
      <c r="AI466">
        <v>1</v>
      </c>
      <c r="AJ466">
        <v>1</v>
      </c>
      <c r="AK466">
        <v>1</v>
      </c>
      <c r="AL466">
        <v>1</v>
      </c>
      <c r="AM466">
        <v>1</v>
      </c>
      <c r="AO466">
        <v>1</v>
      </c>
      <c r="AQ466">
        <v>1</v>
      </c>
      <c r="AR466">
        <v>1</v>
      </c>
      <c r="AS466">
        <v>1</v>
      </c>
      <c r="AZ466">
        <v>1</v>
      </c>
      <c r="BA466">
        <v>1</v>
      </c>
      <c r="BB466">
        <v>1</v>
      </c>
      <c r="BC466">
        <v>1</v>
      </c>
      <c r="BE466" t="s">
        <v>66</v>
      </c>
    </row>
    <row r="467" spans="1:57" hidden="1" x14ac:dyDescent="0.2">
      <c r="A467">
        <v>466</v>
      </c>
      <c r="B467" s="2">
        <v>44096.549722222226</v>
      </c>
      <c r="C467" t="s">
        <v>624</v>
      </c>
      <c r="D467">
        <v>37</v>
      </c>
      <c r="E467">
        <v>9</v>
      </c>
      <c r="F467">
        <v>1</v>
      </c>
      <c r="G467">
        <v>1</v>
      </c>
      <c r="H467">
        <v>2</v>
      </c>
      <c r="I467">
        <v>1</v>
      </c>
      <c r="J467">
        <v>1</v>
      </c>
      <c r="L467">
        <v>1</v>
      </c>
      <c r="M467">
        <v>9</v>
      </c>
      <c r="N467">
        <v>1</v>
      </c>
      <c r="O467">
        <v>6</v>
      </c>
      <c r="P467">
        <v>5</v>
      </c>
      <c r="Q467">
        <v>7</v>
      </c>
      <c r="R467">
        <v>4</v>
      </c>
      <c r="S467">
        <v>6</v>
      </c>
      <c r="T467">
        <v>6</v>
      </c>
      <c r="U467">
        <v>6</v>
      </c>
      <c r="V467">
        <v>3</v>
      </c>
      <c r="W467">
        <v>7</v>
      </c>
      <c r="X467">
        <v>2</v>
      </c>
      <c r="Y467">
        <v>2011</v>
      </c>
      <c r="Z467">
        <v>2</v>
      </c>
      <c r="AA467">
        <v>9</v>
      </c>
      <c r="AE467">
        <v>2</v>
      </c>
      <c r="AF467">
        <v>1</v>
      </c>
      <c r="AG467">
        <v>2</v>
      </c>
      <c r="AH467">
        <v>2</v>
      </c>
      <c r="AJ467">
        <v>1</v>
      </c>
      <c r="AO467">
        <v>2</v>
      </c>
      <c r="AP467">
        <v>1</v>
      </c>
      <c r="AT467">
        <v>1</v>
      </c>
      <c r="AX467">
        <v>1</v>
      </c>
      <c r="AZ467">
        <v>1</v>
      </c>
      <c r="BA467">
        <v>1</v>
      </c>
      <c r="BE467" t="s">
        <v>61</v>
      </c>
    </row>
    <row r="468" spans="1:57" hidden="1" x14ac:dyDescent="0.2">
      <c r="A468">
        <v>467</v>
      </c>
      <c r="B468" s="2">
        <v>44096.549861111111</v>
      </c>
      <c r="C468" t="s">
        <v>625</v>
      </c>
      <c r="D468">
        <v>45</v>
      </c>
      <c r="E468">
        <v>5</v>
      </c>
      <c r="F468">
        <v>1</v>
      </c>
      <c r="G468">
        <v>1</v>
      </c>
      <c r="H468">
        <v>2</v>
      </c>
      <c r="I468">
        <v>2</v>
      </c>
      <c r="J468">
        <v>1</v>
      </c>
      <c r="L468">
        <v>1</v>
      </c>
      <c r="M468">
        <v>7</v>
      </c>
      <c r="N468">
        <v>1</v>
      </c>
      <c r="O468">
        <v>5</v>
      </c>
      <c r="P468">
        <v>5</v>
      </c>
      <c r="Q468">
        <v>6</v>
      </c>
      <c r="R468">
        <v>6</v>
      </c>
      <c r="S468">
        <v>6</v>
      </c>
      <c r="T468">
        <v>5</v>
      </c>
      <c r="U468">
        <v>6</v>
      </c>
      <c r="V468">
        <v>5</v>
      </c>
      <c r="W468">
        <v>6</v>
      </c>
      <c r="X468">
        <v>5</v>
      </c>
      <c r="Y468">
        <v>2019</v>
      </c>
      <c r="Z468">
        <v>1</v>
      </c>
      <c r="AA468">
        <v>6</v>
      </c>
      <c r="AE468">
        <v>1</v>
      </c>
      <c r="AF468">
        <v>1</v>
      </c>
      <c r="AG468">
        <v>1</v>
      </c>
      <c r="AH468">
        <v>1</v>
      </c>
      <c r="AI468">
        <v>1</v>
      </c>
      <c r="AJ468">
        <v>1</v>
      </c>
      <c r="AO468">
        <v>3</v>
      </c>
      <c r="AS468">
        <v>1</v>
      </c>
      <c r="AT468">
        <v>1</v>
      </c>
      <c r="AZ468">
        <v>1</v>
      </c>
      <c r="BA468">
        <v>1</v>
      </c>
      <c r="BC468">
        <v>1</v>
      </c>
      <c r="BE468" t="s">
        <v>66</v>
      </c>
    </row>
    <row r="469" spans="1:57" hidden="1" x14ac:dyDescent="0.2">
      <c r="A469">
        <v>468</v>
      </c>
      <c r="B469" s="2">
        <v>44096.550462962965</v>
      </c>
      <c r="C469" t="s">
        <v>626</v>
      </c>
      <c r="D469">
        <v>36</v>
      </c>
      <c r="E469">
        <v>21</v>
      </c>
      <c r="F469">
        <v>1</v>
      </c>
      <c r="G469">
        <v>1</v>
      </c>
      <c r="H469">
        <v>2</v>
      </c>
      <c r="I469">
        <v>1</v>
      </c>
      <c r="J469">
        <v>1</v>
      </c>
      <c r="L469">
        <v>1</v>
      </c>
      <c r="M469">
        <v>10</v>
      </c>
      <c r="N469">
        <v>1</v>
      </c>
      <c r="O469">
        <v>4</v>
      </c>
      <c r="P469">
        <v>4</v>
      </c>
      <c r="Q469">
        <v>7</v>
      </c>
      <c r="R469">
        <v>1</v>
      </c>
      <c r="S469">
        <v>7</v>
      </c>
      <c r="T469">
        <v>1</v>
      </c>
      <c r="U469">
        <v>7</v>
      </c>
      <c r="V469">
        <v>1</v>
      </c>
      <c r="W469">
        <v>7</v>
      </c>
      <c r="X469">
        <v>1</v>
      </c>
      <c r="Y469">
        <v>2010</v>
      </c>
      <c r="Z469">
        <v>1</v>
      </c>
      <c r="AA469">
        <v>13</v>
      </c>
      <c r="AD469" t="s">
        <v>627</v>
      </c>
      <c r="AE469">
        <v>2</v>
      </c>
      <c r="AF469">
        <v>2</v>
      </c>
      <c r="AG469">
        <v>2</v>
      </c>
      <c r="AH469">
        <v>2</v>
      </c>
      <c r="AN469">
        <v>1</v>
      </c>
      <c r="AO469">
        <v>5</v>
      </c>
      <c r="AP469">
        <v>1</v>
      </c>
      <c r="AS469">
        <v>1</v>
      </c>
      <c r="AV469">
        <v>1</v>
      </c>
      <c r="AZ469">
        <v>1</v>
      </c>
      <c r="BC469">
        <v>1</v>
      </c>
      <c r="BE469" t="s">
        <v>58</v>
      </c>
    </row>
    <row r="470" spans="1:57" hidden="1" x14ac:dyDescent="0.2">
      <c r="A470">
        <v>469</v>
      </c>
      <c r="B470" s="2">
        <v>44096.551724537036</v>
      </c>
      <c r="C470" t="s">
        <v>628</v>
      </c>
      <c r="D470">
        <v>71</v>
      </c>
      <c r="E470">
        <v>20</v>
      </c>
      <c r="F470">
        <v>1</v>
      </c>
      <c r="G470">
        <v>1</v>
      </c>
      <c r="H470">
        <v>4</v>
      </c>
      <c r="I470">
        <v>2</v>
      </c>
      <c r="J470">
        <v>1</v>
      </c>
      <c r="L470">
        <v>2</v>
      </c>
      <c r="M470">
        <v>9</v>
      </c>
      <c r="N470">
        <v>2</v>
      </c>
      <c r="O470">
        <v>5</v>
      </c>
      <c r="P470">
        <v>1</v>
      </c>
      <c r="Q470">
        <v>7</v>
      </c>
      <c r="R470">
        <v>6</v>
      </c>
      <c r="S470">
        <v>7</v>
      </c>
      <c r="T470">
        <v>5</v>
      </c>
      <c r="U470">
        <v>7</v>
      </c>
      <c r="V470">
        <v>1</v>
      </c>
      <c r="W470">
        <v>4</v>
      </c>
      <c r="X470">
        <v>5</v>
      </c>
      <c r="Y470">
        <v>2012</v>
      </c>
      <c r="Z470">
        <v>2</v>
      </c>
      <c r="AA470">
        <v>10</v>
      </c>
      <c r="AE470">
        <v>2</v>
      </c>
      <c r="AF470">
        <v>1</v>
      </c>
      <c r="AG470">
        <v>2</v>
      </c>
      <c r="AH470">
        <v>2</v>
      </c>
      <c r="AJ470">
        <v>1</v>
      </c>
      <c r="AO470">
        <v>2</v>
      </c>
      <c r="AR470">
        <v>1</v>
      </c>
      <c r="BA470">
        <v>1</v>
      </c>
      <c r="BE470" t="s">
        <v>61</v>
      </c>
    </row>
    <row r="471" spans="1:57" hidden="1" x14ac:dyDescent="0.2">
      <c r="A471">
        <v>470</v>
      </c>
      <c r="B471" s="2">
        <v>44096.55265046296</v>
      </c>
      <c r="C471" t="s">
        <v>629</v>
      </c>
      <c r="D471">
        <v>38</v>
      </c>
      <c r="E471">
        <v>9</v>
      </c>
      <c r="F471">
        <v>1</v>
      </c>
      <c r="G471">
        <v>1</v>
      </c>
      <c r="H471">
        <v>2</v>
      </c>
      <c r="I471">
        <v>1</v>
      </c>
      <c r="J471">
        <v>3</v>
      </c>
      <c r="L471">
        <v>1</v>
      </c>
      <c r="M471">
        <v>10</v>
      </c>
      <c r="N471">
        <v>2</v>
      </c>
      <c r="O471">
        <v>7</v>
      </c>
      <c r="P471">
        <v>7</v>
      </c>
      <c r="Q471">
        <v>7</v>
      </c>
      <c r="R471">
        <v>7</v>
      </c>
      <c r="S471">
        <v>7</v>
      </c>
      <c r="T471">
        <v>7</v>
      </c>
      <c r="U471">
        <v>7</v>
      </c>
      <c r="V471">
        <v>7</v>
      </c>
      <c r="W471">
        <v>7</v>
      </c>
      <c r="X471">
        <v>7</v>
      </c>
      <c r="Y471">
        <v>2015</v>
      </c>
      <c r="Z471">
        <v>1</v>
      </c>
      <c r="AA471">
        <v>1</v>
      </c>
      <c r="AE471">
        <v>2</v>
      </c>
      <c r="AF471">
        <v>2</v>
      </c>
      <c r="AG471">
        <v>2</v>
      </c>
      <c r="AH471">
        <v>2</v>
      </c>
      <c r="AI471">
        <v>1</v>
      </c>
      <c r="AO471">
        <v>2</v>
      </c>
      <c r="AP471">
        <v>1</v>
      </c>
      <c r="AQ471">
        <v>1</v>
      </c>
      <c r="AR471">
        <v>1</v>
      </c>
      <c r="AZ471">
        <v>1</v>
      </c>
      <c r="BB471">
        <v>1</v>
      </c>
      <c r="BC471">
        <v>1</v>
      </c>
      <c r="BE471" t="s">
        <v>61</v>
      </c>
    </row>
    <row r="472" spans="1:57" hidden="1" x14ac:dyDescent="0.2">
      <c r="A472">
        <v>471</v>
      </c>
      <c r="B472" s="2">
        <v>44096.55300925926</v>
      </c>
      <c r="C472" t="s">
        <v>630</v>
      </c>
      <c r="D472">
        <v>37</v>
      </c>
      <c r="E472">
        <v>13</v>
      </c>
      <c r="F472">
        <v>2</v>
      </c>
      <c r="G472">
        <v>1</v>
      </c>
      <c r="H472">
        <v>3</v>
      </c>
      <c r="I472">
        <v>0</v>
      </c>
      <c r="J472">
        <v>3</v>
      </c>
      <c r="L472">
        <v>1</v>
      </c>
      <c r="M472">
        <v>0</v>
      </c>
      <c r="N472">
        <v>1</v>
      </c>
      <c r="O472">
        <v>6</v>
      </c>
      <c r="P472">
        <v>7</v>
      </c>
      <c r="Q472">
        <v>6</v>
      </c>
      <c r="R472">
        <v>4</v>
      </c>
      <c r="S472">
        <v>5</v>
      </c>
      <c r="T472">
        <v>4</v>
      </c>
      <c r="U472">
        <v>6</v>
      </c>
      <c r="V472">
        <v>7</v>
      </c>
      <c r="W472">
        <v>5</v>
      </c>
      <c r="X472">
        <v>7</v>
      </c>
      <c r="Y472">
        <v>2000</v>
      </c>
      <c r="Z472">
        <v>4</v>
      </c>
      <c r="AA472">
        <v>1</v>
      </c>
      <c r="AE472">
        <v>1</v>
      </c>
      <c r="AF472">
        <v>2</v>
      </c>
      <c r="AG472">
        <v>1</v>
      </c>
      <c r="AH472">
        <v>2</v>
      </c>
      <c r="AI472">
        <v>1</v>
      </c>
      <c r="AK472">
        <v>1</v>
      </c>
      <c r="AM472">
        <v>1</v>
      </c>
      <c r="AO472">
        <v>5</v>
      </c>
      <c r="AR472">
        <v>1</v>
      </c>
      <c r="AU472">
        <v>1</v>
      </c>
      <c r="AW472">
        <v>1</v>
      </c>
      <c r="AZ472">
        <v>1</v>
      </c>
      <c r="BB472">
        <v>1</v>
      </c>
      <c r="BE472" t="s">
        <v>63</v>
      </c>
    </row>
    <row r="473" spans="1:57" hidden="1" x14ac:dyDescent="0.2">
      <c r="A473">
        <v>472</v>
      </c>
      <c r="B473" s="2">
        <v>44096.55641203704</v>
      </c>
      <c r="C473" t="s">
        <v>631</v>
      </c>
      <c r="D473">
        <v>67</v>
      </c>
      <c r="E473">
        <v>44</v>
      </c>
      <c r="F473">
        <v>1</v>
      </c>
      <c r="G473">
        <v>1</v>
      </c>
      <c r="H473">
        <v>2</v>
      </c>
      <c r="I473">
        <v>0</v>
      </c>
      <c r="J473">
        <v>4</v>
      </c>
      <c r="L473">
        <v>1</v>
      </c>
      <c r="M473">
        <v>20</v>
      </c>
      <c r="N473">
        <v>2</v>
      </c>
      <c r="O473">
        <v>4</v>
      </c>
      <c r="P473">
        <v>5</v>
      </c>
      <c r="Q473">
        <v>3</v>
      </c>
      <c r="R473">
        <v>6</v>
      </c>
      <c r="S473">
        <v>3</v>
      </c>
      <c r="T473">
        <v>3</v>
      </c>
      <c r="U473">
        <v>5</v>
      </c>
      <c r="V473">
        <v>5</v>
      </c>
      <c r="W473">
        <v>2</v>
      </c>
      <c r="X473">
        <v>3</v>
      </c>
      <c r="Y473">
        <v>2019</v>
      </c>
      <c r="Z473">
        <v>4</v>
      </c>
      <c r="AA473">
        <v>9</v>
      </c>
      <c r="AE473">
        <v>2</v>
      </c>
      <c r="AF473">
        <v>2</v>
      </c>
      <c r="AG473">
        <v>2</v>
      </c>
      <c r="AH473">
        <v>3</v>
      </c>
      <c r="AM473">
        <v>1</v>
      </c>
      <c r="AO473">
        <v>2</v>
      </c>
      <c r="AP473">
        <v>1</v>
      </c>
      <c r="AT473">
        <v>1</v>
      </c>
      <c r="AY473">
        <v>1</v>
      </c>
      <c r="BD473">
        <v>1</v>
      </c>
      <c r="BE473" t="s">
        <v>66</v>
      </c>
    </row>
    <row r="474" spans="1:57" hidden="1" x14ac:dyDescent="0.2">
      <c r="A474">
        <v>473</v>
      </c>
      <c r="B474" s="2">
        <v>44096.556539351855</v>
      </c>
      <c r="C474" t="s">
        <v>632</v>
      </c>
      <c r="D474">
        <v>37</v>
      </c>
      <c r="E474">
        <v>23</v>
      </c>
      <c r="F474">
        <v>1</v>
      </c>
      <c r="G474">
        <v>1</v>
      </c>
      <c r="H474">
        <v>3</v>
      </c>
      <c r="I474">
        <v>1</v>
      </c>
      <c r="J474">
        <v>1</v>
      </c>
      <c r="L474">
        <v>1</v>
      </c>
      <c r="M474">
        <v>37</v>
      </c>
      <c r="N474">
        <v>1</v>
      </c>
      <c r="O474">
        <v>6</v>
      </c>
      <c r="P474">
        <v>7</v>
      </c>
      <c r="Q474">
        <v>7</v>
      </c>
      <c r="R474">
        <v>7</v>
      </c>
      <c r="S474">
        <v>7</v>
      </c>
      <c r="T474">
        <v>7</v>
      </c>
      <c r="U474">
        <v>6</v>
      </c>
      <c r="V474">
        <v>7</v>
      </c>
      <c r="W474">
        <v>6</v>
      </c>
      <c r="X474">
        <v>7</v>
      </c>
      <c r="Y474">
        <v>2017</v>
      </c>
      <c r="Z474">
        <v>2</v>
      </c>
      <c r="AA474">
        <v>1</v>
      </c>
      <c r="AE474">
        <v>1</v>
      </c>
      <c r="AF474">
        <v>1</v>
      </c>
      <c r="AG474">
        <v>1</v>
      </c>
      <c r="AH474">
        <v>2</v>
      </c>
      <c r="AI474">
        <v>1</v>
      </c>
      <c r="AJ474">
        <v>1</v>
      </c>
      <c r="AL474">
        <v>1</v>
      </c>
      <c r="AO474">
        <v>3</v>
      </c>
      <c r="AR474">
        <v>1</v>
      </c>
      <c r="AU474">
        <v>1</v>
      </c>
      <c r="AW474">
        <v>1</v>
      </c>
      <c r="BA474">
        <v>1</v>
      </c>
      <c r="BB474">
        <v>1</v>
      </c>
      <c r="BC474">
        <v>1</v>
      </c>
      <c r="BE474" t="s">
        <v>63</v>
      </c>
    </row>
    <row r="475" spans="1:57" hidden="1" x14ac:dyDescent="0.2">
      <c r="A475">
        <v>474</v>
      </c>
      <c r="B475" s="2">
        <v>44096.557685185187</v>
      </c>
      <c r="C475" t="s">
        <v>633</v>
      </c>
      <c r="D475">
        <v>40</v>
      </c>
      <c r="E475">
        <v>10</v>
      </c>
      <c r="F475">
        <v>1</v>
      </c>
      <c r="G475">
        <v>1</v>
      </c>
      <c r="H475">
        <v>1</v>
      </c>
      <c r="I475">
        <v>1</v>
      </c>
      <c r="J475">
        <v>1</v>
      </c>
      <c r="L475">
        <v>1</v>
      </c>
      <c r="M475">
        <v>10</v>
      </c>
      <c r="N475">
        <v>1</v>
      </c>
      <c r="O475">
        <v>1</v>
      </c>
      <c r="P475">
        <v>1</v>
      </c>
      <c r="Q475">
        <v>2</v>
      </c>
      <c r="R475">
        <v>1</v>
      </c>
      <c r="S475">
        <v>7</v>
      </c>
      <c r="T475">
        <v>1</v>
      </c>
      <c r="U475">
        <v>1</v>
      </c>
      <c r="V475">
        <v>1</v>
      </c>
      <c r="W475">
        <v>7</v>
      </c>
      <c r="X475">
        <v>5</v>
      </c>
      <c r="Y475">
        <v>2017</v>
      </c>
      <c r="Z475">
        <v>1</v>
      </c>
      <c r="AA475">
        <v>1</v>
      </c>
      <c r="AE475">
        <v>1</v>
      </c>
      <c r="AF475">
        <v>1</v>
      </c>
      <c r="AG475">
        <v>1</v>
      </c>
      <c r="AH475">
        <v>2</v>
      </c>
      <c r="AI475">
        <v>1</v>
      </c>
      <c r="AJ475">
        <v>1</v>
      </c>
      <c r="AK475">
        <v>1</v>
      </c>
      <c r="AM475">
        <v>1</v>
      </c>
      <c r="AO475">
        <v>2</v>
      </c>
      <c r="AP475">
        <v>1</v>
      </c>
      <c r="AQ475">
        <v>1</v>
      </c>
      <c r="AR475">
        <v>1</v>
      </c>
      <c r="AZ475">
        <v>1</v>
      </c>
      <c r="BA475">
        <v>1</v>
      </c>
      <c r="BC475">
        <v>1</v>
      </c>
      <c r="BE475" t="s">
        <v>61</v>
      </c>
    </row>
    <row r="476" spans="1:57" hidden="1" x14ac:dyDescent="0.2">
      <c r="A476">
        <v>475</v>
      </c>
      <c r="B476" s="2">
        <v>44096.558993055558</v>
      </c>
      <c r="C476" t="s">
        <v>634</v>
      </c>
      <c r="D476">
        <v>66</v>
      </c>
      <c r="E476">
        <v>43</v>
      </c>
      <c r="F476">
        <v>1</v>
      </c>
      <c r="G476">
        <v>1</v>
      </c>
      <c r="H476">
        <v>3</v>
      </c>
      <c r="I476">
        <v>0</v>
      </c>
      <c r="J476">
        <v>4</v>
      </c>
      <c r="L476">
        <v>2</v>
      </c>
      <c r="M476">
        <v>16</v>
      </c>
      <c r="N476">
        <v>1</v>
      </c>
      <c r="O476">
        <v>5</v>
      </c>
      <c r="P476">
        <v>4</v>
      </c>
      <c r="Q476">
        <v>6</v>
      </c>
      <c r="R476">
        <v>3</v>
      </c>
      <c r="S476">
        <v>6</v>
      </c>
      <c r="T476">
        <v>4</v>
      </c>
      <c r="U476">
        <v>7</v>
      </c>
      <c r="V476">
        <v>3</v>
      </c>
      <c r="W476">
        <v>5</v>
      </c>
      <c r="X476">
        <v>4</v>
      </c>
      <c r="Y476">
        <v>2018</v>
      </c>
      <c r="Z476">
        <v>2</v>
      </c>
      <c r="AA476">
        <v>12</v>
      </c>
      <c r="AC476" t="s">
        <v>635</v>
      </c>
      <c r="AE476">
        <v>2</v>
      </c>
      <c r="AF476">
        <v>2</v>
      </c>
      <c r="AG476">
        <v>2</v>
      </c>
      <c r="AH476">
        <v>2</v>
      </c>
      <c r="AN476">
        <v>1</v>
      </c>
      <c r="AO476">
        <v>3</v>
      </c>
      <c r="AP476">
        <v>1</v>
      </c>
      <c r="AT476">
        <v>1</v>
      </c>
      <c r="AX476">
        <v>1</v>
      </c>
      <c r="BD476">
        <v>1</v>
      </c>
      <c r="BE476" t="s">
        <v>61</v>
      </c>
    </row>
    <row r="477" spans="1:57" hidden="1" x14ac:dyDescent="0.2">
      <c r="A477">
        <v>476</v>
      </c>
      <c r="B477" s="2">
        <v>44096.559108796297</v>
      </c>
      <c r="C477" t="s">
        <v>636</v>
      </c>
      <c r="D477">
        <v>35</v>
      </c>
      <c r="E477">
        <v>47</v>
      </c>
      <c r="F477">
        <v>2</v>
      </c>
      <c r="G477">
        <v>1</v>
      </c>
      <c r="H477">
        <v>4</v>
      </c>
      <c r="I477">
        <v>0</v>
      </c>
      <c r="J477">
        <v>1</v>
      </c>
      <c r="L477">
        <v>2</v>
      </c>
      <c r="M477">
        <v>10</v>
      </c>
      <c r="N477">
        <v>1</v>
      </c>
      <c r="O477">
        <v>6</v>
      </c>
      <c r="P477">
        <v>4</v>
      </c>
      <c r="Q477">
        <v>5</v>
      </c>
      <c r="R477">
        <v>6</v>
      </c>
      <c r="S477">
        <v>6</v>
      </c>
      <c r="T477">
        <v>5</v>
      </c>
      <c r="U477">
        <v>6</v>
      </c>
      <c r="V477">
        <v>5</v>
      </c>
      <c r="W477">
        <v>5</v>
      </c>
      <c r="X477">
        <v>5</v>
      </c>
      <c r="Y477">
        <v>2015</v>
      </c>
      <c r="Z477">
        <v>1</v>
      </c>
      <c r="AA477">
        <v>9</v>
      </c>
      <c r="AE477">
        <v>1</v>
      </c>
      <c r="AF477">
        <v>1</v>
      </c>
      <c r="AG477">
        <v>1</v>
      </c>
      <c r="AH477">
        <v>2</v>
      </c>
      <c r="AJ477">
        <v>1</v>
      </c>
      <c r="AO477">
        <v>3</v>
      </c>
      <c r="AQ477">
        <v>1</v>
      </c>
      <c r="AT477">
        <v>1</v>
      </c>
      <c r="BC477">
        <v>1</v>
      </c>
      <c r="BE477" t="s">
        <v>66</v>
      </c>
    </row>
    <row r="478" spans="1:57" hidden="1" x14ac:dyDescent="0.2">
      <c r="A478">
        <v>477</v>
      </c>
      <c r="B478" s="2">
        <v>44096.561342592591</v>
      </c>
      <c r="C478" t="s">
        <v>637</v>
      </c>
      <c r="D478">
        <v>35</v>
      </c>
      <c r="E478">
        <v>15</v>
      </c>
      <c r="F478">
        <v>1</v>
      </c>
      <c r="G478">
        <v>1</v>
      </c>
      <c r="H478">
        <v>2</v>
      </c>
      <c r="I478">
        <v>0</v>
      </c>
      <c r="J478">
        <v>1</v>
      </c>
      <c r="L478">
        <v>1</v>
      </c>
      <c r="M478">
        <v>3</v>
      </c>
      <c r="N478">
        <v>2</v>
      </c>
      <c r="O478">
        <v>5</v>
      </c>
      <c r="P478">
        <v>2</v>
      </c>
      <c r="Q478">
        <v>3</v>
      </c>
      <c r="R478">
        <v>6</v>
      </c>
      <c r="S478">
        <v>6</v>
      </c>
      <c r="T478">
        <v>3</v>
      </c>
      <c r="U478">
        <v>7</v>
      </c>
      <c r="V478">
        <v>5</v>
      </c>
      <c r="W478">
        <v>3</v>
      </c>
      <c r="X478">
        <v>1</v>
      </c>
      <c r="Y478">
        <v>2017</v>
      </c>
      <c r="Z478">
        <v>1</v>
      </c>
      <c r="AA478">
        <v>2</v>
      </c>
      <c r="AE478">
        <v>3</v>
      </c>
      <c r="AF478">
        <v>1</v>
      </c>
      <c r="AG478">
        <v>2</v>
      </c>
      <c r="AH478">
        <v>3</v>
      </c>
      <c r="AI478">
        <v>1</v>
      </c>
      <c r="AJ478">
        <v>1</v>
      </c>
      <c r="AO478">
        <v>1</v>
      </c>
      <c r="AP478">
        <v>1</v>
      </c>
      <c r="AU478">
        <v>1</v>
      </c>
      <c r="AV478">
        <v>1</v>
      </c>
      <c r="BA478">
        <v>1</v>
      </c>
      <c r="BE478" t="s">
        <v>63</v>
      </c>
    </row>
    <row r="479" spans="1:57" hidden="1" x14ac:dyDescent="0.2">
      <c r="A479">
        <v>478</v>
      </c>
      <c r="B479" s="2">
        <v>44096.561516203707</v>
      </c>
      <c r="C479" t="s">
        <v>638</v>
      </c>
      <c r="D479">
        <v>35</v>
      </c>
      <c r="E479">
        <v>32</v>
      </c>
      <c r="F479">
        <v>1</v>
      </c>
      <c r="G479">
        <v>1</v>
      </c>
      <c r="H479">
        <v>2</v>
      </c>
      <c r="I479">
        <v>2</v>
      </c>
      <c r="J479">
        <v>1</v>
      </c>
      <c r="L479">
        <v>1</v>
      </c>
      <c r="M479">
        <v>30</v>
      </c>
      <c r="N479">
        <v>2</v>
      </c>
      <c r="O479">
        <v>6</v>
      </c>
      <c r="P479">
        <v>6</v>
      </c>
      <c r="Q479">
        <v>4</v>
      </c>
      <c r="R479">
        <v>1</v>
      </c>
      <c r="S479">
        <v>7</v>
      </c>
      <c r="T479">
        <v>6</v>
      </c>
      <c r="U479">
        <v>6</v>
      </c>
      <c r="V479">
        <v>1</v>
      </c>
      <c r="W479">
        <v>6</v>
      </c>
      <c r="X479">
        <v>1</v>
      </c>
      <c r="Y479">
        <v>2019</v>
      </c>
      <c r="Z479">
        <v>1</v>
      </c>
      <c r="AA479">
        <v>10</v>
      </c>
      <c r="AE479">
        <v>1</v>
      </c>
      <c r="AF479">
        <v>1</v>
      </c>
      <c r="AG479">
        <v>1</v>
      </c>
      <c r="AH479">
        <v>3</v>
      </c>
      <c r="AM479">
        <v>1</v>
      </c>
      <c r="AO479">
        <v>5</v>
      </c>
      <c r="AQ479">
        <v>1</v>
      </c>
      <c r="AR479">
        <v>1</v>
      </c>
      <c r="AW479">
        <v>1</v>
      </c>
      <c r="BA479">
        <v>1</v>
      </c>
      <c r="BE479" t="s">
        <v>58</v>
      </c>
    </row>
    <row r="480" spans="1:57" hidden="1" x14ac:dyDescent="0.2">
      <c r="A480">
        <v>479</v>
      </c>
      <c r="B480" s="2">
        <v>44096.562037037038</v>
      </c>
      <c r="C480" t="s">
        <v>639</v>
      </c>
      <c r="D480">
        <v>35</v>
      </c>
      <c r="E480">
        <v>32</v>
      </c>
      <c r="F480">
        <v>2</v>
      </c>
      <c r="G480">
        <v>1</v>
      </c>
      <c r="H480">
        <v>1</v>
      </c>
      <c r="I480">
        <v>1</v>
      </c>
      <c r="J480">
        <v>1</v>
      </c>
      <c r="L480">
        <v>1</v>
      </c>
      <c r="M480">
        <v>20</v>
      </c>
      <c r="N480">
        <v>1</v>
      </c>
      <c r="O480">
        <v>6</v>
      </c>
      <c r="P480">
        <v>6</v>
      </c>
      <c r="Q480">
        <v>6</v>
      </c>
      <c r="R480">
        <v>5</v>
      </c>
      <c r="S480">
        <v>6</v>
      </c>
      <c r="T480">
        <v>6</v>
      </c>
      <c r="U480">
        <v>6</v>
      </c>
      <c r="V480">
        <v>5</v>
      </c>
      <c r="W480">
        <v>5</v>
      </c>
      <c r="X480">
        <v>6</v>
      </c>
      <c r="Y480">
        <v>2000</v>
      </c>
      <c r="Z480">
        <v>1</v>
      </c>
      <c r="AA480">
        <v>1</v>
      </c>
      <c r="AE480">
        <v>1</v>
      </c>
      <c r="AF480">
        <v>1</v>
      </c>
      <c r="AG480">
        <v>1</v>
      </c>
      <c r="AH480">
        <v>1</v>
      </c>
      <c r="AJ480">
        <v>1</v>
      </c>
      <c r="AO480">
        <v>1</v>
      </c>
      <c r="AQ480">
        <v>1</v>
      </c>
      <c r="AT480">
        <v>1</v>
      </c>
      <c r="AX480">
        <v>1</v>
      </c>
      <c r="AZ480">
        <v>1</v>
      </c>
      <c r="BA480">
        <v>1</v>
      </c>
      <c r="BE480" t="s">
        <v>58</v>
      </c>
    </row>
    <row r="481" spans="1:57" hidden="1" x14ac:dyDescent="0.2">
      <c r="A481">
        <v>480</v>
      </c>
      <c r="B481" s="2">
        <v>44096.563900462963</v>
      </c>
      <c r="C481" t="s">
        <v>640</v>
      </c>
      <c r="D481">
        <v>48</v>
      </c>
      <c r="E481">
        <v>32</v>
      </c>
      <c r="F481">
        <v>1</v>
      </c>
      <c r="G481">
        <v>1</v>
      </c>
      <c r="H481">
        <v>2</v>
      </c>
      <c r="I481">
        <v>2</v>
      </c>
      <c r="J481">
        <v>1</v>
      </c>
      <c r="L481">
        <v>2</v>
      </c>
      <c r="M481">
        <v>8</v>
      </c>
      <c r="N481">
        <v>2</v>
      </c>
      <c r="O481">
        <v>7</v>
      </c>
      <c r="P481">
        <v>2</v>
      </c>
      <c r="Q481">
        <v>6</v>
      </c>
      <c r="R481">
        <v>2</v>
      </c>
      <c r="S481">
        <v>7</v>
      </c>
      <c r="T481">
        <v>7</v>
      </c>
      <c r="U481">
        <v>6</v>
      </c>
      <c r="V481">
        <v>2</v>
      </c>
      <c r="W481">
        <v>6</v>
      </c>
      <c r="X481">
        <v>2</v>
      </c>
      <c r="Y481">
        <v>2018</v>
      </c>
      <c r="Z481">
        <v>1</v>
      </c>
      <c r="AA481">
        <v>1</v>
      </c>
      <c r="AE481">
        <v>3</v>
      </c>
      <c r="AF481">
        <v>1</v>
      </c>
      <c r="AG481">
        <v>1</v>
      </c>
      <c r="AH481">
        <v>3</v>
      </c>
      <c r="AI481">
        <v>1</v>
      </c>
      <c r="AJ481">
        <v>1</v>
      </c>
      <c r="AO481">
        <v>5</v>
      </c>
      <c r="AP481">
        <v>1</v>
      </c>
      <c r="AR481">
        <v>1</v>
      </c>
      <c r="AS481">
        <v>1</v>
      </c>
      <c r="AZ481">
        <v>1</v>
      </c>
      <c r="BA481">
        <v>1</v>
      </c>
      <c r="BB481">
        <v>1</v>
      </c>
      <c r="BE481" t="s">
        <v>58</v>
      </c>
    </row>
    <row r="482" spans="1:57" hidden="1" x14ac:dyDescent="0.2">
      <c r="A482">
        <v>481</v>
      </c>
      <c r="B482" s="2">
        <v>44096.565138888887</v>
      </c>
      <c r="C482" t="s">
        <v>641</v>
      </c>
      <c r="D482">
        <v>42</v>
      </c>
      <c r="E482">
        <v>10</v>
      </c>
      <c r="F482">
        <v>1</v>
      </c>
      <c r="G482">
        <v>1</v>
      </c>
      <c r="H482">
        <v>1</v>
      </c>
      <c r="I482">
        <v>0</v>
      </c>
      <c r="J482">
        <v>2</v>
      </c>
      <c r="L482">
        <v>1</v>
      </c>
      <c r="M482">
        <v>0</v>
      </c>
      <c r="N482">
        <v>1</v>
      </c>
      <c r="O482">
        <v>6</v>
      </c>
      <c r="P482">
        <v>6</v>
      </c>
      <c r="Q482">
        <v>7</v>
      </c>
      <c r="R482">
        <v>6</v>
      </c>
      <c r="S482">
        <v>6</v>
      </c>
      <c r="T482">
        <v>6</v>
      </c>
      <c r="U482">
        <v>7</v>
      </c>
      <c r="V482">
        <v>6</v>
      </c>
      <c r="W482">
        <v>6</v>
      </c>
      <c r="X482">
        <v>6</v>
      </c>
      <c r="Y482">
        <v>2018</v>
      </c>
      <c r="Z482">
        <v>1</v>
      </c>
      <c r="AA482">
        <v>1</v>
      </c>
      <c r="AE482">
        <v>1</v>
      </c>
      <c r="AF482">
        <v>1</v>
      </c>
      <c r="AG482">
        <v>1</v>
      </c>
      <c r="AH482">
        <v>1</v>
      </c>
      <c r="AJ482">
        <v>1</v>
      </c>
      <c r="AO482">
        <v>2</v>
      </c>
      <c r="AQ482">
        <v>1</v>
      </c>
      <c r="AS482">
        <v>1</v>
      </c>
      <c r="AT482">
        <v>1</v>
      </c>
      <c r="BA482">
        <v>1</v>
      </c>
      <c r="BE482" t="s">
        <v>61</v>
      </c>
    </row>
    <row r="483" spans="1:57" hidden="1" x14ac:dyDescent="0.2">
      <c r="A483">
        <v>482</v>
      </c>
      <c r="B483" s="2">
        <v>44096.565625000003</v>
      </c>
      <c r="C483" t="s">
        <v>642</v>
      </c>
      <c r="D483">
        <v>35</v>
      </c>
      <c r="E483">
        <v>5</v>
      </c>
      <c r="F483">
        <v>1</v>
      </c>
      <c r="G483">
        <v>1</v>
      </c>
      <c r="H483">
        <v>2</v>
      </c>
      <c r="I483">
        <v>2</v>
      </c>
      <c r="J483">
        <v>1</v>
      </c>
      <c r="L483">
        <v>1</v>
      </c>
      <c r="M483">
        <v>10</v>
      </c>
      <c r="N483">
        <v>1</v>
      </c>
      <c r="O483">
        <v>7</v>
      </c>
      <c r="P483">
        <v>7</v>
      </c>
      <c r="Q483">
        <v>7</v>
      </c>
      <c r="R483">
        <v>6</v>
      </c>
      <c r="S483">
        <v>6</v>
      </c>
      <c r="T483">
        <v>7</v>
      </c>
      <c r="U483">
        <v>7</v>
      </c>
      <c r="V483">
        <v>7</v>
      </c>
      <c r="W483">
        <v>6</v>
      </c>
      <c r="X483">
        <v>6</v>
      </c>
      <c r="Y483">
        <v>1985</v>
      </c>
      <c r="Z483">
        <v>1</v>
      </c>
      <c r="AA483">
        <v>1</v>
      </c>
      <c r="AE483">
        <v>1</v>
      </c>
      <c r="AF483">
        <v>1</v>
      </c>
      <c r="AG483">
        <v>1</v>
      </c>
      <c r="AH483">
        <v>2</v>
      </c>
      <c r="AI483">
        <v>1</v>
      </c>
      <c r="AK483">
        <v>1</v>
      </c>
      <c r="AO483">
        <v>2</v>
      </c>
      <c r="AP483">
        <v>1</v>
      </c>
      <c r="AQ483">
        <v>1</v>
      </c>
      <c r="AV483">
        <v>1</v>
      </c>
      <c r="AZ483">
        <v>1</v>
      </c>
      <c r="BC483">
        <v>1</v>
      </c>
      <c r="BE483" t="s">
        <v>66</v>
      </c>
    </row>
    <row r="484" spans="1:57" hidden="1" x14ac:dyDescent="0.2">
      <c r="A484">
        <v>483</v>
      </c>
      <c r="B484" s="2">
        <v>44096.566921296297</v>
      </c>
      <c r="C484" t="s">
        <v>643</v>
      </c>
      <c r="D484">
        <v>30</v>
      </c>
      <c r="E484">
        <v>9</v>
      </c>
      <c r="F484">
        <v>1</v>
      </c>
      <c r="G484">
        <v>1</v>
      </c>
      <c r="H484">
        <v>2</v>
      </c>
      <c r="I484">
        <v>1</v>
      </c>
      <c r="J484">
        <v>2</v>
      </c>
      <c r="L484">
        <v>1</v>
      </c>
      <c r="M484">
        <v>10</v>
      </c>
      <c r="N484">
        <v>1</v>
      </c>
      <c r="O484">
        <v>5</v>
      </c>
      <c r="P484">
        <v>5</v>
      </c>
      <c r="Q484">
        <v>4</v>
      </c>
      <c r="R484">
        <v>5</v>
      </c>
      <c r="S484">
        <v>4</v>
      </c>
      <c r="T484">
        <v>6</v>
      </c>
      <c r="U484">
        <v>4</v>
      </c>
      <c r="V484">
        <v>5</v>
      </c>
      <c r="W484">
        <v>6</v>
      </c>
      <c r="X484">
        <v>5</v>
      </c>
      <c r="Y484">
        <v>2010</v>
      </c>
      <c r="Z484">
        <v>2</v>
      </c>
      <c r="AA484">
        <v>3</v>
      </c>
      <c r="AE484">
        <v>1</v>
      </c>
      <c r="AF484">
        <v>1</v>
      </c>
      <c r="AG484">
        <v>2</v>
      </c>
      <c r="AH484">
        <v>2</v>
      </c>
      <c r="AJ484">
        <v>1</v>
      </c>
      <c r="AL484">
        <v>1</v>
      </c>
      <c r="AO484">
        <v>4</v>
      </c>
      <c r="AQ484">
        <v>1</v>
      </c>
      <c r="AT484">
        <v>1</v>
      </c>
      <c r="BA484">
        <v>1</v>
      </c>
      <c r="BC484">
        <v>1</v>
      </c>
      <c r="BE484" t="s">
        <v>61</v>
      </c>
    </row>
    <row r="485" spans="1:57" hidden="1" x14ac:dyDescent="0.2">
      <c r="A485">
        <v>484</v>
      </c>
      <c r="B485" s="2">
        <v>44096.567002314812</v>
      </c>
      <c r="C485" t="s">
        <v>644</v>
      </c>
      <c r="D485">
        <v>45</v>
      </c>
      <c r="E485">
        <v>5</v>
      </c>
      <c r="F485">
        <v>1</v>
      </c>
      <c r="G485">
        <v>1</v>
      </c>
      <c r="H485">
        <v>4</v>
      </c>
      <c r="I485">
        <v>2</v>
      </c>
      <c r="J485">
        <v>1</v>
      </c>
      <c r="L485">
        <v>1</v>
      </c>
      <c r="M485">
        <v>4</v>
      </c>
      <c r="N485">
        <v>1</v>
      </c>
      <c r="O485">
        <v>6</v>
      </c>
      <c r="P485">
        <v>7</v>
      </c>
      <c r="Q485">
        <v>6</v>
      </c>
      <c r="R485">
        <v>7</v>
      </c>
      <c r="S485">
        <v>7</v>
      </c>
      <c r="T485">
        <v>7</v>
      </c>
      <c r="U485">
        <v>7</v>
      </c>
      <c r="V485">
        <v>7</v>
      </c>
      <c r="W485">
        <v>6</v>
      </c>
      <c r="X485">
        <v>6</v>
      </c>
      <c r="Y485">
        <v>2018</v>
      </c>
      <c r="Z485">
        <v>2</v>
      </c>
      <c r="AA485">
        <v>1</v>
      </c>
      <c r="AE485">
        <v>1</v>
      </c>
      <c r="AF485">
        <v>1</v>
      </c>
      <c r="AG485">
        <v>1</v>
      </c>
      <c r="AH485">
        <v>1</v>
      </c>
      <c r="AI485">
        <v>1</v>
      </c>
      <c r="AJ485">
        <v>1</v>
      </c>
      <c r="AL485">
        <v>1</v>
      </c>
      <c r="AM485">
        <v>1</v>
      </c>
      <c r="AO485">
        <v>1</v>
      </c>
      <c r="AP485">
        <v>1</v>
      </c>
      <c r="AU485">
        <v>1</v>
      </c>
      <c r="AW485">
        <v>1</v>
      </c>
      <c r="AZ485">
        <v>1</v>
      </c>
      <c r="BA485">
        <v>1</v>
      </c>
      <c r="BB485">
        <v>1</v>
      </c>
      <c r="BE485" t="s">
        <v>66</v>
      </c>
    </row>
    <row r="486" spans="1:57" hidden="1" x14ac:dyDescent="0.2">
      <c r="A486">
        <v>485</v>
      </c>
      <c r="B486" s="2">
        <v>44096.567280092589</v>
      </c>
      <c r="C486" t="s">
        <v>645</v>
      </c>
      <c r="D486">
        <v>61</v>
      </c>
      <c r="E486">
        <v>41</v>
      </c>
      <c r="F486">
        <v>1</v>
      </c>
      <c r="G486">
        <v>1</v>
      </c>
      <c r="H486">
        <v>2</v>
      </c>
      <c r="I486">
        <v>0</v>
      </c>
      <c r="J486">
        <v>1</v>
      </c>
      <c r="L486">
        <v>1</v>
      </c>
      <c r="M486">
        <v>23</v>
      </c>
      <c r="N486">
        <v>2</v>
      </c>
      <c r="O486">
        <v>5</v>
      </c>
      <c r="P486">
        <v>5</v>
      </c>
      <c r="Q486">
        <v>6</v>
      </c>
      <c r="R486">
        <v>5</v>
      </c>
      <c r="S486">
        <v>4</v>
      </c>
      <c r="T486">
        <v>3</v>
      </c>
      <c r="U486">
        <v>4</v>
      </c>
      <c r="V486">
        <v>3</v>
      </c>
      <c r="W486">
        <v>6</v>
      </c>
      <c r="X486">
        <v>4</v>
      </c>
      <c r="Y486">
        <v>2016</v>
      </c>
      <c r="Z486">
        <v>3</v>
      </c>
      <c r="AA486">
        <v>12</v>
      </c>
      <c r="AC486" t="s">
        <v>646</v>
      </c>
      <c r="AE486">
        <v>2</v>
      </c>
      <c r="AF486">
        <v>3</v>
      </c>
      <c r="AG486">
        <v>2</v>
      </c>
      <c r="AH486">
        <v>2</v>
      </c>
      <c r="AN486">
        <v>1</v>
      </c>
      <c r="AO486">
        <v>2</v>
      </c>
      <c r="AP486">
        <v>1</v>
      </c>
      <c r="AX486">
        <v>1</v>
      </c>
      <c r="AY486">
        <v>1</v>
      </c>
      <c r="BD486">
        <v>1</v>
      </c>
      <c r="BE486" t="s">
        <v>63</v>
      </c>
    </row>
    <row r="487" spans="1:57" hidden="1" x14ac:dyDescent="0.2">
      <c r="A487">
        <v>486</v>
      </c>
      <c r="B487" s="2">
        <v>44096.568067129629</v>
      </c>
      <c r="C487" t="s">
        <v>647</v>
      </c>
      <c r="D487">
        <v>35</v>
      </c>
      <c r="E487">
        <v>1</v>
      </c>
      <c r="F487">
        <v>1</v>
      </c>
      <c r="G487">
        <v>1</v>
      </c>
      <c r="H487">
        <v>1</v>
      </c>
      <c r="I487">
        <v>1</v>
      </c>
      <c r="J487">
        <v>1</v>
      </c>
      <c r="L487">
        <v>1</v>
      </c>
      <c r="M487">
        <v>0</v>
      </c>
      <c r="N487">
        <v>1</v>
      </c>
      <c r="O487">
        <v>6</v>
      </c>
      <c r="P487">
        <v>5</v>
      </c>
      <c r="Q487">
        <v>7</v>
      </c>
      <c r="R487">
        <v>6</v>
      </c>
      <c r="S487">
        <v>6</v>
      </c>
      <c r="T487">
        <v>6</v>
      </c>
      <c r="U487">
        <v>7</v>
      </c>
      <c r="V487">
        <v>6</v>
      </c>
      <c r="W487">
        <v>5</v>
      </c>
      <c r="X487">
        <v>7</v>
      </c>
      <c r="Y487">
        <v>2012</v>
      </c>
      <c r="Z487">
        <v>1</v>
      </c>
      <c r="AA487">
        <v>1</v>
      </c>
      <c r="AE487">
        <v>1</v>
      </c>
      <c r="AF487">
        <v>1</v>
      </c>
      <c r="AG487">
        <v>1</v>
      </c>
      <c r="AH487">
        <v>1</v>
      </c>
      <c r="AI487">
        <v>1</v>
      </c>
      <c r="AJ487">
        <v>1</v>
      </c>
      <c r="AO487">
        <v>1</v>
      </c>
      <c r="AP487">
        <v>1</v>
      </c>
      <c r="AR487">
        <v>1</v>
      </c>
      <c r="AS487">
        <v>1</v>
      </c>
      <c r="AZ487">
        <v>1</v>
      </c>
      <c r="BA487">
        <v>1</v>
      </c>
      <c r="BE487" t="s">
        <v>61</v>
      </c>
    </row>
    <row r="488" spans="1:57" hidden="1" x14ac:dyDescent="0.2">
      <c r="A488">
        <v>487</v>
      </c>
      <c r="B488" s="2">
        <v>44096.569189814814</v>
      </c>
      <c r="C488" t="s">
        <v>648</v>
      </c>
      <c r="D488">
        <v>42</v>
      </c>
      <c r="E488">
        <v>32</v>
      </c>
      <c r="F488">
        <v>1</v>
      </c>
      <c r="G488">
        <v>1</v>
      </c>
      <c r="H488">
        <v>2</v>
      </c>
      <c r="I488">
        <v>1</v>
      </c>
      <c r="J488">
        <v>1</v>
      </c>
      <c r="L488">
        <v>1</v>
      </c>
      <c r="M488">
        <v>5</v>
      </c>
      <c r="N488">
        <v>1</v>
      </c>
      <c r="O488">
        <v>7</v>
      </c>
      <c r="P488">
        <v>6</v>
      </c>
      <c r="Q488">
        <v>6</v>
      </c>
      <c r="R488">
        <v>6</v>
      </c>
      <c r="S488">
        <v>7</v>
      </c>
      <c r="T488">
        <v>7</v>
      </c>
      <c r="U488">
        <v>6</v>
      </c>
      <c r="V488">
        <v>7</v>
      </c>
      <c r="W488">
        <v>6</v>
      </c>
      <c r="X488">
        <v>5</v>
      </c>
      <c r="Y488">
        <v>2018</v>
      </c>
      <c r="Z488">
        <v>1</v>
      </c>
      <c r="AA488">
        <v>1</v>
      </c>
      <c r="AE488">
        <v>1</v>
      </c>
      <c r="AF488">
        <v>1</v>
      </c>
      <c r="AG488">
        <v>1</v>
      </c>
      <c r="AH488">
        <v>1</v>
      </c>
      <c r="AI488">
        <v>1</v>
      </c>
      <c r="AJ488">
        <v>1</v>
      </c>
      <c r="AO488">
        <v>3</v>
      </c>
      <c r="AP488">
        <v>1</v>
      </c>
      <c r="AQ488">
        <v>1</v>
      </c>
      <c r="AS488">
        <v>1</v>
      </c>
      <c r="AZ488">
        <v>1</v>
      </c>
      <c r="BB488">
        <v>1</v>
      </c>
      <c r="BC488">
        <v>1</v>
      </c>
      <c r="BE488" t="s">
        <v>58</v>
      </c>
    </row>
    <row r="489" spans="1:57" hidden="1" x14ac:dyDescent="0.2">
      <c r="A489">
        <v>488</v>
      </c>
      <c r="B489" s="2">
        <v>44096.571006944447</v>
      </c>
      <c r="C489" t="s">
        <v>649</v>
      </c>
      <c r="D489">
        <v>23</v>
      </c>
      <c r="E489">
        <v>13</v>
      </c>
      <c r="F489">
        <v>1</v>
      </c>
      <c r="G489">
        <v>1</v>
      </c>
      <c r="H489">
        <v>3</v>
      </c>
      <c r="I489">
        <v>0</v>
      </c>
      <c r="J489">
        <v>1</v>
      </c>
      <c r="L489">
        <v>1</v>
      </c>
      <c r="M489">
        <v>0</v>
      </c>
      <c r="N489">
        <v>2</v>
      </c>
      <c r="O489">
        <v>6</v>
      </c>
      <c r="P489">
        <v>6</v>
      </c>
      <c r="Q489">
        <v>7</v>
      </c>
      <c r="R489">
        <v>7</v>
      </c>
      <c r="S489">
        <v>7</v>
      </c>
      <c r="T489">
        <v>7</v>
      </c>
      <c r="U489">
        <v>4</v>
      </c>
      <c r="V489">
        <v>7</v>
      </c>
      <c r="W489">
        <v>7</v>
      </c>
      <c r="X489">
        <v>7</v>
      </c>
      <c r="Y489">
        <v>2020</v>
      </c>
      <c r="Z489">
        <v>1</v>
      </c>
      <c r="AA489">
        <v>9</v>
      </c>
      <c r="AE489">
        <v>2</v>
      </c>
      <c r="AF489">
        <v>2</v>
      </c>
      <c r="AG489">
        <v>2</v>
      </c>
      <c r="AH489">
        <v>2</v>
      </c>
      <c r="AI489">
        <v>1</v>
      </c>
      <c r="AM489">
        <v>1</v>
      </c>
      <c r="AO489">
        <v>3</v>
      </c>
      <c r="AP489">
        <v>1</v>
      </c>
      <c r="AS489">
        <v>1</v>
      </c>
      <c r="AU489">
        <v>1</v>
      </c>
      <c r="AZ489">
        <v>1</v>
      </c>
      <c r="BB489">
        <v>1</v>
      </c>
      <c r="BE489" t="s">
        <v>63</v>
      </c>
    </row>
    <row r="490" spans="1:57" hidden="1" x14ac:dyDescent="0.2">
      <c r="A490">
        <v>489</v>
      </c>
      <c r="B490" s="2">
        <v>44096.573634259257</v>
      </c>
      <c r="C490" t="s">
        <v>650</v>
      </c>
      <c r="D490">
        <v>35</v>
      </c>
      <c r="E490">
        <v>5</v>
      </c>
      <c r="F490">
        <v>1</v>
      </c>
      <c r="G490">
        <v>1</v>
      </c>
      <c r="H490">
        <v>2</v>
      </c>
      <c r="I490">
        <v>2</v>
      </c>
      <c r="J490">
        <v>1</v>
      </c>
      <c r="L490">
        <v>1</v>
      </c>
      <c r="M490">
        <v>7</v>
      </c>
      <c r="N490">
        <v>1</v>
      </c>
      <c r="O490">
        <v>5</v>
      </c>
      <c r="P490">
        <v>7</v>
      </c>
      <c r="Q490">
        <v>5</v>
      </c>
      <c r="R490">
        <v>5</v>
      </c>
      <c r="S490">
        <v>6</v>
      </c>
      <c r="T490">
        <v>5</v>
      </c>
      <c r="U490">
        <v>6</v>
      </c>
      <c r="V490">
        <v>3</v>
      </c>
      <c r="W490">
        <v>5</v>
      </c>
      <c r="X490">
        <v>3</v>
      </c>
      <c r="Y490">
        <v>2015</v>
      </c>
      <c r="Z490">
        <v>1</v>
      </c>
      <c r="AA490">
        <v>1</v>
      </c>
      <c r="AE490">
        <v>1</v>
      </c>
      <c r="AF490">
        <v>1</v>
      </c>
      <c r="AG490">
        <v>2</v>
      </c>
      <c r="AH490">
        <v>1</v>
      </c>
      <c r="AI490">
        <v>1</v>
      </c>
      <c r="AO490">
        <v>1</v>
      </c>
      <c r="AQ490">
        <v>1</v>
      </c>
      <c r="AT490">
        <v>1</v>
      </c>
      <c r="AV490">
        <v>1</v>
      </c>
      <c r="AZ490">
        <v>1</v>
      </c>
      <c r="BB490">
        <v>1</v>
      </c>
      <c r="BE490" t="s">
        <v>66</v>
      </c>
    </row>
    <row r="491" spans="1:57" hidden="1" x14ac:dyDescent="0.2">
      <c r="A491">
        <v>490</v>
      </c>
      <c r="B491" s="2">
        <v>44096.575300925928</v>
      </c>
      <c r="C491" t="s">
        <v>651</v>
      </c>
      <c r="D491">
        <v>24</v>
      </c>
      <c r="E491">
        <v>10</v>
      </c>
      <c r="F491">
        <v>1</v>
      </c>
      <c r="G491">
        <v>1</v>
      </c>
      <c r="H491">
        <v>2</v>
      </c>
      <c r="I491">
        <v>0</v>
      </c>
      <c r="J491">
        <v>1</v>
      </c>
      <c r="L491">
        <v>1</v>
      </c>
      <c r="M491">
        <v>5</v>
      </c>
      <c r="N491">
        <v>1</v>
      </c>
      <c r="O491">
        <v>3</v>
      </c>
      <c r="P491">
        <v>4</v>
      </c>
      <c r="Q491">
        <v>1</v>
      </c>
      <c r="R491">
        <v>4</v>
      </c>
      <c r="S491">
        <v>5</v>
      </c>
      <c r="T491">
        <v>2</v>
      </c>
      <c r="U491">
        <v>3</v>
      </c>
      <c r="V491">
        <v>3</v>
      </c>
      <c r="W491">
        <v>5</v>
      </c>
      <c r="X491">
        <v>5</v>
      </c>
      <c r="Y491">
        <v>2019</v>
      </c>
      <c r="Z491">
        <v>1</v>
      </c>
      <c r="AA491">
        <v>1</v>
      </c>
      <c r="AE491">
        <v>1</v>
      </c>
      <c r="AF491">
        <v>1</v>
      </c>
      <c r="AG491">
        <v>1</v>
      </c>
      <c r="AH491">
        <v>1</v>
      </c>
      <c r="AJ491">
        <v>1</v>
      </c>
      <c r="AO491">
        <v>1</v>
      </c>
      <c r="AP491">
        <v>1</v>
      </c>
      <c r="AS491">
        <v>1</v>
      </c>
      <c r="AW491">
        <v>1</v>
      </c>
      <c r="AZ491">
        <v>1</v>
      </c>
      <c r="BB491">
        <v>1</v>
      </c>
      <c r="BE491" t="s">
        <v>61</v>
      </c>
    </row>
    <row r="492" spans="1:57" hidden="1" x14ac:dyDescent="0.2">
      <c r="A492">
        <v>491</v>
      </c>
      <c r="B492" s="2">
        <v>44096.576261574075</v>
      </c>
      <c r="C492" t="s">
        <v>652</v>
      </c>
      <c r="D492">
        <v>25</v>
      </c>
      <c r="E492">
        <v>38</v>
      </c>
      <c r="F492">
        <v>1</v>
      </c>
      <c r="G492">
        <v>1</v>
      </c>
      <c r="H492">
        <v>1</v>
      </c>
      <c r="I492">
        <v>1</v>
      </c>
      <c r="J492">
        <v>1</v>
      </c>
      <c r="L492">
        <v>1</v>
      </c>
      <c r="M492">
        <v>1</v>
      </c>
      <c r="N492">
        <v>1</v>
      </c>
      <c r="O492">
        <v>6</v>
      </c>
      <c r="P492">
        <v>5</v>
      </c>
      <c r="Q492">
        <v>5</v>
      </c>
      <c r="R492">
        <v>3</v>
      </c>
      <c r="S492">
        <v>2</v>
      </c>
      <c r="T492">
        <v>4</v>
      </c>
      <c r="U492">
        <v>5</v>
      </c>
      <c r="V492">
        <v>2</v>
      </c>
      <c r="W492">
        <v>3</v>
      </c>
      <c r="X492">
        <v>2</v>
      </c>
      <c r="Y492">
        <v>1990</v>
      </c>
      <c r="Z492">
        <v>1</v>
      </c>
      <c r="AA492">
        <v>3</v>
      </c>
      <c r="AE492">
        <v>1</v>
      </c>
      <c r="AF492">
        <v>1</v>
      </c>
      <c r="AG492">
        <v>1</v>
      </c>
      <c r="AH492">
        <v>2</v>
      </c>
      <c r="AI492">
        <v>1</v>
      </c>
      <c r="AO492">
        <v>2</v>
      </c>
      <c r="AQ492">
        <v>1</v>
      </c>
      <c r="AU492">
        <v>1</v>
      </c>
      <c r="AW492">
        <v>1</v>
      </c>
      <c r="BA492">
        <v>1</v>
      </c>
      <c r="BE492" t="s">
        <v>58</v>
      </c>
    </row>
    <row r="493" spans="1:57" hidden="1" x14ac:dyDescent="0.2">
      <c r="A493">
        <v>492</v>
      </c>
      <c r="B493" s="2">
        <v>44096.578113425923</v>
      </c>
      <c r="C493" t="s">
        <v>653</v>
      </c>
      <c r="D493">
        <v>75</v>
      </c>
      <c r="E493">
        <v>9</v>
      </c>
      <c r="F493">
        <v>1</v>
      </c>
      <c r="G493">
        <v>1</v>
      </c>
      <c r="H493">
        <v>2</v>
      </c>
      <c r="I493">
        <v>0</v>
      </c>
      <c r="J493">
        <v>4</v>
      </c>
      <c r="L493">
        <v>2</v>
      </c>
      <c r="M493">
        <v>19</v>
      </c>
      <c r="N493">
        <v>2</v>
      </c>
      <c r="O493">
        <v>5</v>
      </c>
      <c r="P493">
        <v>2</v>
      </c>
      <c r="Q493">
        <v>7</v>
      </c>
      <c r="R493">
        <v>2</v>
      </c>
      <c r="S493">
        <v>5</v>
      </c>
      <c r="T493">
        <v>5</v>
      </c>
      <c r="U493">
        <v>3</v>
      </c>
      <c r="V493">
        <v>2</v>
      </c>
      <c r="W493">
        <v>7</v>
      </c>
      <c r="X493">
        <v>3</v>
      </c>
      <c r="Y493">
        <v>2008</v>
      </c>
      <c r="Z493">
        <v>3</v>
      </c>
      <c r="AA493">
        <v>13</v>
      </c>
      <c r="AD493" t="s">
        <v>654</v>
      </c>
      <c r="AE493">
        <v>2</v>
      </c>
      <c r="AF493">
        <v>3</v>
      </c>
      <c r="AG493">
        <v>3</v>
      </c>
      <c r="AH493">
        <v>2</v>
      </c>
      <c r="AI493">
        <v>1</v>
      </c>
      <c r="AJ493">
        <v>1</v>
      </c>
      <c r="AK493">
        <v>1</v>
      </c>
      <c r="AM493">
        <v>1</v>
      </c>
      <c r="AO493">
        <v>2</v>
      </c>
      <c r="AP493">
        <v>1</v>
      </c>
      <c r="AS493">
        <v>1</v>
      </c>
      <c r="AV493">
        <v>1</v>
      </c>
      <c r="AZ493">
        <v>1</v>
      </c>
      <c r="BA493">
        <v>1</v>
      </c>
      <c r="BC493">
        <v>1</v>
      </c>
      <c r="BE493" t="s">
        <v>61</v>
      </c>
    </row>
    <row r="494" spans="1:57" hidden="1" x14ac:dyDescent="0.2">
      <c r="A494">
        <v>493</v>
      </c>
      <c r="B494" s="2">
        <v>44096.579375000001</v>
      </c>
      <c r="C494" t="s">
        <v>655</v>
      </c>
      <c r="D494">
        <v>26</v>
      </c>
      <c r="E494">
        <v>32</v>
      </c>
      <c r="F494">
        <v>1</v>
      </c>
      <c r="G494">
        <v>1</v>
      </c>
      <c r="H494">
        <v>2</v>
      </c>
      <c r="I494">
        <v>3</v>
      </c>
      <c r="J494">
        <v>1</v>
      </c>
      <c r="L494">
        <v>1</v>
      </c>
      <c r="M494">
        <v>9</v>
      </c>
      <c r="N494">
        <v>1</v>
      </c>
      <c r="O494">
        <v>7</v>
      </c>
      <c r="P494">
        <v>6</v>
      </c>
      <c r="Q494">
        <v>4</v>
      </c>
      <c r="R494">
        <v>6</v>
      </c>
      <c r="S494">
        <v>6</v>
      </c>
      <c r="T494">
        <v>7</v>
      </c>
      <c r="U494">
        <v>6</v>
      </c>
      <c r="V494">
        <v>6</v>
      </c>
      <c r="W494">
        <v>6</v>
      </c>
      <c r="X494">
        <v>5</v>
      </c>
      <c r="Y494">
        <v>2015</v>
      </c>
      <c r="Z494">
        <v>1</v>
      </c>
      <c r="AA494">
        <v>1</v>
      </c>
      <c r="AE494">
        <v>1</v>
      </c>
      <c r="AF494">
        <v>1</v>
      </c>
      <c r="AG494">
        <v>2</v>
      </c>
      <c r="AH494">
        <v>1</v>
      </c>
      <c r="AI494">
        <v>1</v>
      </c>
      <c r="AK494">
        <v>1</v>
      </c>
      <c r="AM494">
        <v>1</v>
      </c>
      <c r="AO494">
        <v>3</v>
      </c>
      <c r="AQ494">
        <v>1</v>
      </c>
      <c r="AT494">
        <v>1</v>
      </c>
      <c r="AV494">
        <v>1</v>
      </c>
      <c r="AZ494">
        <v>1</v>
      </c>
      <c r="BB494">
        <v>1</v>
      </c>
      <c r="BC494">
        <v>1</v>
      </c>
      <c r="BE494" t="s">
        <v>58</v>
      </c>
    </row>
    <row r="495" spans="1:57" hidden="1" x14ac:dyDescent="0.2">
      <c r="A495">
        <v>494</v>
      </c>
      <c r="B495" s="2">
        <v>44096.579432870371</v>
      </c>
      <c r="C495" t="s">
        <v>656</v>
      </c>
      <c r="D495">
        <v>30</v>
      </c>
      <c r="E495">
        <v>6</v>
      </c>
      <c r="F495">
        <v>1</v>
      </c>
      <c r="G495">
        <v>1</v>
      </c>
      <c r="H495">
        <v>3</v>
      </c>
      <c r="I495">
        <v>1</v>
      </c>
      <c r="J495">
        <v>1</v>
      </c>
      <c r="L495">
        <v>1</v>
      </c>
      <c r="M495">
        <v>8</v>
      </c>
      <c r="N495">
        <v>1</v>
      </c>
      <c r="O495">
        <v>7</v>
      </c>
      <c r="P495">
        <v>7</v>
      </c>
      <c r="Q495">
        <v>7</v>
      </c>
      <c r="R495">
        <v>7</v>
      </c>
      <c r="S495">
        <v>7</v>
      </c>
      <c r="T495">
        <v>7</v>
      </c>
      <c r="U495">
        <v>7</v>
      </c>
      <c r="V495">
        <v>7</v>
      </c>
      <c r="W495">
        <v>7</v>
      </c>
      <c r="X495">
        <v>7</v>
      </c>
      <c r="Y495">
        <v>2012</v>
      </c>
      <c r="Z495">
        <v>1</v>
      </c>
      <c r="AA495">
        <v>5</v>
      </c>
      <c r="AE495">
        <v>1</v>
      </c>
      <c r="AF495">
        <v>1</v>
      </c>
      <c r="AG495">
        <v>1</v>
      </c>
      <c r="AH495">
        <v>1</v>
      </c>
      <c r="AI495">
        <v>1</v>
      </c>
      <c r="AO495">
        <v>5</v>
      </c>
      <c r="AP495">
        <v>1</v>
      </c>
      <c r="AQ495">
        <v>1</v>
      </c>
      <c r="AZ495">
        <v>1</v>
      </c>
      <c r="BA495">
        <v>1</v>
      </c>
      <c r="BE495" t="s">
        <v>66</v>
      </c>
    </row>
    <row r="496" spans="1:57" hidden="1" x14ac:dyDescent="0.2">
      <c r="A496">
        <v>495</v>
      </c>
      <c r="B496" s="2">
        <v>44096.580381944441</v>
      </c>
      <c r="C496" t="s">
        <v>657</v>
      </c>
      <c r="D496">
        <v>21</v>
      </c>
      <c r="E496">
        <v>8</v>
      </c>
      <c r="F496">
        <v>1</v>
      </c>
      <c r="G496">
        <v>1</v>
      </c>
      <c r="H496">
        <v>1</v>
      </c>
      <c r="I496">
        <v>1</v>
      </c>
      <c r="J496">
        <v>1</v>
      </c>
      <c r="L496">
        <v>1</v>
      </c>
      <c r="M496">
        <v>20</v>
      </c>
      <c r="N496">
        <v>2</v>
      </c>
      <c r="O496">
        <v>2</v>
      </c>
      <c r="P496">
        <v>1</v>
      </c>
      <c r="Q496">
        <v>3</v>
      </c>
      <c r="R496">
        <v>6</v>
      </c>
      <c r="S496">
        <v>7</v>
      </c>
      <c r="T496">
        <v>7</v>
      </c>
      <c r="U496">
        <v>5</v>
      </c>
      <c r="V496">
        <v>1</v>
      </c>
      <c r="W496">
        <v>7</v>
      </c>
      <c r="X496">
        <v>1</v>
      </c>
      <c r="Y496">
        <v>2016</v>
      </c>
      <c r="Z496">
        <v>1</v>
      </c>
      <c r="AA496">
        <v>1</v>
      </c>
      <c r="AE496">
        <v>1</v>
      </c>
      <c r="AF496">
        <v>2</v>
      </c>
      <c r="AG496">
        <v>1</v>
      </c>
      <c r="AH496">
        <v>1</v>
      </c>
      <c r="AI496">
        <v>1</v>
      </c>
      <c r="AJ496">
        <v>1</v>
      </c>
      <c r="AO496">
        <v>5</v>
      </c>
      <c r="AR496">
        <v>1</v>
      </c>
      <c r="AT496">
        <v>1</v>
      </c>
      <c r="AW496">
        <v>1</v>
      </c>
      <c r="AZ496">
        <v>1</v>
      </c>
      <c r="BC496">
        <v>1</v>
      </c>
      <c r="BE496" t="s">
        <v>61</v>
      </c>
    </row>
    <row r="497" spans="1:57" hidden="1" x14ac:dyDescent="0.2">
      <c r="A497">
        <v>496</v>
      </c>
      <c r="B497" s="2">
        <v>44096.581006944441</v>
      </c>
      <c r="C497" t="s">
        <v>658</v>
      </c>
      <c r="D497">
        <v>71</v>
      </c>
      <c r="E497">
        <v>13</v>
      </c>
      <c r="F497">
        <v>1</v>
      </c>
      <c r="G497">
        <v>1</v>
      </c>
      <c r="H497">
        <v>3</v>
      </c>
      <c r="I497">
        <v>0</v>
      </c>
      <c r="J497">
        <v>4</v>
      </c>
      <c r="L497">
        <v>2</v>
      </c>
      <c r="M497">
        <v>25</v>
      </c>
      <c r="N497">
        <v>1</v>
      </c>
      <c r="O497">
        <v>7</v>
      </c>
      <c r="P497">
        <v>1</v>
      </c>
      <c r="Q497">
        <v>6</v>
      </c>
      <c r="R497">
        <v>1</v>
      </c>
      <c r="S497">
        <v>5</v>
      </c>
      <c r="T497">
        <v>4</v>
      </c>
      <c r="U497">
        <v>7</v>
      </c>
      <c r="V497">
        <v>1</v>
      </c>
      <c r="W497">
        <v>7</v>
      </c>
      <c r="X497">
        <v>1</v>
      </c>
      <c r="Y497">
        <v>2009</v>
      </c>
      <c r="Z497">
        <v>3</v>
      </c>
      <c r="AA497">
        <v>10</v>
      </c>
      <c r="AE497">
        <v>3</v>
      </c>
      <c r="AF497">
        <v>2</v>
      </c>
      <c r="AG497">
        <v>2</v>
      </c>
      <c r="AH497">
        <v>3</v>
      </c>
      <c r="AI497">
        <v>1</v>
      </c>
      <c r="AJ497">
        <v>1</v>
      </c>
      <c r="AO497">
        <v>2</v>
      </c>
      <c r="AT497">
        <v>1</v>
      </c>
      <c r="AX497">
        <v>1</v>
      </c>
      <c r="AY497">
        <v>1</v>
      </c>
      <c r="BA497">
        <v>1</v>
      </c>
      <c r="BE497" t="s">
        <v>63</v>
      </c>
    </row>
    <row r="498" spans="1:57" hidden="1" x14ac:dyDescent="0.2">
      <c r="A498">
        <v>497</v>
      </c>
      <c r="B498" s="2">
        <v>44096.581655092596</v>
      </c>
      <c r="C498" t="s">
        <v>659</v>
      </c>
      <c r="D498">
        <v>26</v>
      </c>
      <c r="E498">
        <v>33</v>
      </c>
      <c r="F498">
        <v>1</v>
      </c>
      <c r="G498">
        <v>1</v>
      </c>
      <c r="H498">
        <v>2</v>
      </c>
      <c r="I498">
        <v>1</v>
      </c>
      <c r="J498">
        <v>1</v>
      </c>
      <c r="L498">
        <v>1</v>
      </c>
      <c r="M498">
        <v>0</v>
      </c>
      <c r="N498">
        <v>2</v>
      </c>
      <c r="O498">
        <v>5</v>
      </c>
      <c r="P498">
        <v>7</v>
      </c>
      <c r="Q498">
        <v>6</v>
      </c>
      <c r="R498">
        <v>6</v>
      </c>
      <c r="S498">
        <v>7</v>
      </c>
      <c r="T498">
        <v>5</v>
      </c>
      <c r="U498">
        <v>3</v>
      </c>
      <c r="V498">
        <v>1</v>
      </c>
      <c r="W498">
        <v>4</v>
      </c>
      <c r="X498">
        <v>3</v>
      </c>
      <c r="Y498">
        <v>2020</v>
      </c>
      <c r="Z498">
        <v>1</v>
      </c>
      <c r="AA498">
        <v>13</v>
      </c>
      <c r="AD498" t="s">
        <v>110</v>
      </c>
      <c r="AE498">
        <v>2</v>
      </c>
      <c r="AF498">
        <v>2</v>
      </c>
      <c r="AG498">
        <v>2</v>
      </c>
      <c r="AH498">
        <v>2</v>
      </c>
      <c r="AM498">
        <v>1</v>
      </c>
      <c r="AO498">
        <v>1</v>
      </c>
      <c r="AP498">
        <v>1</v>
      </c>
      <c r="BA498">
        <v>1</v>
      </c>
      <c r="BC498">
        <v>1</v>
      </c>
      <c r="BE498" t="s">
        <v>61</v>
      </c>
    </row>
    <row r="499" spans="1:57" hidden="1" x14ac:dyDescent="0.2">
      <c r="A499">
        <v>498</v>
      </c>
      <c r="B499" s="2">
        <v>44096.587071759262</v>
      </c>
      <c r="C499" t="s">
        <v>660</v>
      </c>
      <c r="D499">
        <v>42</v>
      </c>
      <c r="E499">
        <v>5</v>
      </c>
      <c r="F499">
        <v>1</v>
      </c>
      <c r="G499">
        <v>1</v>
      </c>
      <c r="H499">
        <v>2</v>
      </c>
      <c r="I499">
        <v>2</v>
      </c>
      <c r="J499">
        <v>1</v>
      </c>
      <c r="L499">
        <v>1</v>
      </c>
      <c r="M499">
        <v>2</v>
      </c>
      <c r="N499">
        <v>1</v>
      </c>
      <c r="O499">
        <v>6</v>
      </c>
      <c r="P499">
        <v>2</v>
      </c>
      <c r="Q499">
        <v>7</v>
      </c>
      <c r="R499">
        <v>2</v>
      </c>
      <c r="S499">
        <v>6</v>
      </c>
      <c r="T499">
        <v>6</v>
      </c>
      <c r="U499">
        <v>6</v>
      </c>
      <c r="V499">
        <v>1</v>
      </c>
      <c r="W499">
        <v>7</v>
      </c>
      <c r="X499">
        <v>1</v>
      </c>
      <c r="Y499">
        <v>2019</v>
      </c>
      <c r="Z499">
        <v>3</v>
      </c>
      <c r="AA499">
        <v>1</v>
      </c>
      <c r="AE499">
        <v>2</v>
      </c>
      <c r="AF499">
        <v>1</v>
      </c>
      <c r="AG499">
        <v>2</v>
      </c>
      <c r="AH499">
        <v>2</v>
      </c>
      <c r="AI499">
        <v>1</v>
      </c>
      <c r="AJ499">
        <v>1</v>
      </c>
      <c r="AK499">
        <v>1</v>
      </c>
      <c r="AO499">
        <v>5</v>
      </c>
      <c r="AT499">
        <v>1</v>
      </c>
      <c r="AV499">
        <v>1</v>
      </c>
      <c r="AW499">
        <v>1</v>
      </c>
      <c r="BB499">
        <v>1</v>
      </c>
      <c r="BC499">
        <v>1</v>
      </c>
      <c r="BE499" t="s">
        <v>66</v>
      </c>
    </row>
    <row r="500" spans="1:57" hidden="1" x14ac:dyDescent="0.2">
      <c r="A500">
        <v>499</v>
      </c>
      <c r="B500" s="2">
        <v>44096.589479166665</v>
      </c>
      <c r="C500" t="s">
        <v>661</v>
      </c>
      <c r="D500">
        <v>41</v>
      </c>
      <c r="E500">
        <v>21</v>
      </c>
      <c r="F500">
        <v>1</v>
      </c>
      <c r="G500">
        <v>1</v>
      </c>
      <c r="H500">
        <v>3</v>
      </c>
      <c r="I500">
        <v>1</v>
      </c>
      <c r="J500">
        <v>1</v>
      </c>
      <c r="L500">
        <v>1</v>
      </c>
      <c r="M500">
        <v>20</v>
      </c>
      <c r="N500">
        <v>1</v>
      </c>
      <c r="O500">
        <v>7</v>
      </c>
      <c r="P500">
        <v>1</v>
      </c>
      <c r="Q500">
        <v>7</v>
      </c>
      <c r="R500">
        <v>1</v>
      </c>
      <c r="S500">
        <v>7</v>
      </c>
      <c r="T500">
        <v>7</v>
      </c>
      <c r="U500">
        <v>7</v>
      </c>
      <c r="V500">
        <v>1</v>
      </c>
      <c r="W500">
        <v>6</v>
      </c>
      <c r="X500">
        <v>1</v>
      </c>
      <c r="Y500">
        <v>2000</v>
      </c>
      <c r="Z500">
        <v>1</v>
      </c>
      <c r="AA500">
        <v>7</v>
      </c>
      <c r="AE500">
        <v>1</v>
      </c>
      <c r="AF500">
        <v>1</v>
      </c>
      <c r="AG500">
        <v>3</v>
      </c>
      <c r="AH500">
        <v>1</v>
      </c>
      <c r="AJ500">
        <v>1</v>
      </c>
      <c r="AO500">
        <v>2</v>
      </c>
      <c r="AR500">
        <v>1</v>
      </c>
      <c r="AZ500">
        <v>1</v>
      </c>
      <c r="BE500" t="s">
        <v>58</v>
      </c>
    </row>
    <row r="501" spans="1:57" hidden="1" x14ac:dyDescent="0.2">
      <c r="A501">
        <v>500</v>
      </c>
      <c r="B501" s="2">
        <v>44096.590844907405</v>
      </c>
      <c r="C501" t="s">
        <v>662</v>
      </c>
      <c r="D501">
        <v>42</v>
      </c>
      <c r="E501">
        <v>5</v>
      </c>
      <c r="F501">
        <v>1</v>
      </c>
      <c r="G501">
        <v>1</v>
      </c>
      <c r="H501">
        <v>3</v>
      </c>
      <c r="I501">
        <v>1</v>
      </c>
      <c r="J501">
        <v>1</v>
      </c>
      <c r="L501">
        <v>1</v>
      </c>
      <c r="M501">
        <v>4</v>
      </c>
      <c r="N501">
        <v>1</v>
      </c>
      <c r="O501">
        <v>6</v>
      </c>
      <c r="P501">
        <v>5</v>
      </c>
      <c r="Q501">
        <v>7</v>
      </c>
      <c r="R501">
        <v>5</v>
      </c>
      <c r="S501">
        <v>7</v>
      </c>
      <c r="T501">
        <v>6</v>
      </c>
      <c r="U501">
        <v>7</v>
      </c>
      <c r="V501">
        <v>6</v>
      </c>
      <c r="W501">
        <v>6</v>
      </c>
      <c r="X501">
        <v>7</v>
      </c>
      <c r="Y501">
        <v>2017</v>
      </c>
      <c r="Z501">
        <v>1</v>
      </c>
      <c r="AA501">
        <v>1</v>
      </c>
      <c r="AE501">
        <v>2</v>
      </c>
      <c r="AF501">
        <v>2</v>
      </c>
      <c r="AG501">
        <v>2</v>
      </c>
      <c r="AH501">
        <v>2</v>
      </c>
      <c r="AI501">
        <v>1</v>
      </c>
      <c r="AM501">
        <v>1</v>
      </c>
      <c r="AO501">
        <v>3</v>
      </c>
      <c r="AT501">
        <v>1</v>
      </c>
      <c r="AV501">
        <v>1</v>
      </c>
      <c r="AX501">
        <v>1</v>
      </c>
      <c r="AZ501">
        <v>1</v>
      </c>
      <c r="BB501">
        <v>1</v>
      </c>
      <c r="BE501" t="s">
        <v>66</v>
      </c>
    </row>
    <row r="502" spans="1:57" hidden="1" x14ac:dyDescent="0.2">
      <c r="A502">
        <v>501</v>
      </c>
      <c r="B502" s="2">
        <v>44096.597118055557</v>
      </c>
      <c r="C502" t="s">
        <v>663</v>
      </c>
      <c r="D502">
        <v>35</v>
      </c>
      <c r="E502">
        <v>30</v>
      </c>
      <c r="F502">
        <v>1</v>
      </c>
      <c r="G502">
        <v>1</v>
      </c>
      <c r="H502">
        <v>2</v>
      </c>
      <c r="I502">
        <v>2</v>
      </c>
      <c r="J502">
        <v>1</v>
      </c>
      <c r="L502">
        <v>1</v>
      </c>
      <c r="M502">
        <v>3</v>
      </c>
      <c r="N502">
        <v>1</v>
      </c>
      <c r="O502">
        <v>7</v>
      </c>
      <c r="P502">
        <v>6</v>
      </c>
      <c r="Q502">
        <v>7</v>
      </c>
      <c r="R502">
        <v>6</v>
      </c>
      <c r="S502">
        <v>6</v>
      </c>
      <c r="T502">
        <v>7</v>
      </c>
      <c r="U502">
        <v>7</v>
      </c>
      <c r="V502">
        <v>1</v>
      </c>
      <c r="W502">
        <v>7</v>
      </c>
      <c r="X502">
        <v>1</v>
      </c>
      <c r="Y502">
        <v>2017</v>
      </c>
      <c r="Z502">
        <v>1</v>
      </c>
      <c r="AA502">
        <v>1</v>
      </c>
      <c r="AE502">
        <v>1</v>
      </c>
      <c r="AF502">
        <v>1</v>
      </c>
      <c r="AG502">
        <v>1</v>
      </c>
      <c r="AH502">
        <v>1</v>
      </c>
      <c r="AJ502">
        <v>1</v>
      </c>
      <c r="AO502">
        <v>4</v>
      </c>
      <c r="AR502">
        <v>1</v>
      </c>
      <c r="AS502">
        <v>1</v>
      </c>
      <c r="AT502">
        <v>1</v>
      </c>
      <c r="BA502">
        <v>1</v>
      </c>
      <c r="BB502">
        <v>1</v>
      </c>
      <c r="BC502">
        <v>1</v>
      </c>
      <c r="BE502" t="s">
        <v>58</v>
      </c>
    </row>
    <row r="503" spans="1:57" hidden="1" x14ac:dyDescent="0.2">
      <c r="A503">
        <v>502</v>
      </c>
      <c r="B503" s="2">
        <v>44096.599687499998</v>
      </c>
      <c r="C503" t="s">
        <v>664</v>
      </c>
      <c r="D503">
        <v>40</v>
      </c>
      <c r="E503">
        <v>5</v>
      </c>
      <c r="F503">
        <v>1</v>
      </c>
      <c r="G503">
        <v>1</v>
      </c>
      <c r="H503">
        <v>3</v>
      </c>
      <c r="I503">
        <v>3</v>
      </c>
      <c r="J503">
        <v>1</v>
      </c>
      <c r="L503">
        <v>1</v>
      </c>
      <c r="M503">
        <v>5</v>
      </c>
      <c r="N503">
        <v>1</v>
      </c>
      <c r="O503">
        <v>7</v>
      </c>
      <c r="P503">
        <v>7</v>
      </c>
      <c r="Q503">
        <v>7</v>
      </c>
      <c r="R503">
        <v>1</v>
      </c>
      <c r="S503">
        <v>7</v>
      </c>
      <c r="T503">
        <v>4</v>
      </c>
      <c r="U503">
        <v>7</v>
      </c>
      <c r="V503">
        <v>1</v>
      </c>
      <c r="W503">
        <v>7</v>
      </c>
      <c r="X503">
        <v>6</v>
      </c>
      <c r="Y503">
        <v>2016</v>
      </c>
      <c r="Z503">
        <v>1</v>
      </c>
      <c r="AA503">
        <v>1</v>
      </c>
      <c r="AE503">
        <v>1</v>
      </c>
      <c r="AF503">
        <v>1</v>
      </c>
      <c r="AG503">
        <v>1</v>
      </c>
      <c r="AH503">
        <v>2</v>
      </c>
      <c r="AI503">
        <v>1</v>
      </c>
      <c r="AJ503">
        <v>1</v>
      </c>
      <c r="AK503">
        <v>1</v>
      </c>
      <c r="AL503">
        <v>1</v>
      </c>
      <c r="AM503">
        <v>1</v>
      </c>
      <c r="AO503">
        <v>4</v>
      </c>
      <c r="AP503">
        <v>1</v>
      </c>
      <c r="AS503">
        <v>1</v>
      </c>
      <c r="AW503">
        <v>1</v>
      </c>
      <c r="AZ503">
        <v>1</v>
      </c>
      <c r="BA503">
        <v>1</v>
      </c>
      <c r="BB503">
        <v>1</v>
      </c>
      <c r="BC503">
        <v>1</v>
      </c>
      <c r="BE503" t="s">
        <v>66</v>
      </c>
    </row>
    <row r="504" spans="1:57" hidden="1" x14ac:dyDescent="0.2">
      <c r="A504">
        <v>503</v>
      </c>
      <c r="B504" s="2">
        <v>44096.600034722222</v>
      </c>
      <c r="C504" t="s">
        <v>665</v>
      </c>
      <c r="D504">
        <v>30</v>
      </c>
      <c r="E504">
        <v>15</v>
      </c>
      <c r="F504">
        <v>1</v>
      </c>
      <c r="G504">
        <v>1</v>
      </c>
      <c r="H504">
        <v>2</v>
      </c>
      <c r="I504">
        <v>0</v>
      </c>
      <c r="J504">
        <v>1</v>
      </c>
      <c r="L504">
        <v>1</v>
      </c>
      <c r="M504">
        <v>2</v>
      </c>
      <c r="N504">
        <v>1</v>
      </c>
      <c r="O504">
        <v>6</v>
      </c>
      <c r="P504">
        <v>6</v>
      </c>
      <c r="Q504">
        <v>6</v>
      </c>
      <c r="R504">
        <v>5</v>
      </c>
      <c r="S504">
        <v>6</v>
      </c>
      <c r="T504">
        <v>7</v>
      </c>
      <c r="U504">
        <v>6</v>
      </c>
      <c r="V504">
        <v>6</v>
      </c>
      <c r="W504">
        <v>5</v>
      </c>
      <c r="X504">
        <v>4</v>
      </c>
      <c r="Y504">
        <v>2017</v>
      </c>
      <c r="Z504">
        <v>1</v>
      </c>
      <c r="AA504">
        <v>1</v>
      </c>
      <c r="AE504">
        <v>2</v>
      </c>
      <c r="AF504">
        <v>2</v>
      </c>
      <c r="AG504">
        <v>2</v>
      </c>
      <c r="AH504">
        <v>2</v>
      </c>
      <c r="AI504">
        <v>1</v>
      </c>
      <c r="AJ504">
        <v>1</v>
      </c>
      <c r="AO504">
        <v>1</v>
      </c>
      <c r="AP504">
        <v>1</v>
      </c>
      <c r="AZ504">
        <v>1</v>
      </c>
      <c r="BE504" t="s">
        <v>63</v>
      </c>
    </row>
    <row r="505" spans="1:57" hidden="1" x14ac:dyDescent="0.2">
      <c r="A505">
        <v>504</v>
      </c>
      <c r="B505" s="2">
        <v>44096.601087962961</v>
      </c>
      <c r="C505" t="s">
        <v>666</v>
      </c>
      <c r="D505">
        <v>41</v>
      </c>
      <c r="E505">
        <v>47</v>
      </c>
      <c r="F505">
        <v>1</v>
      </c>
      <c r="G505">
        <v>1</v>
      </c>
      <c r="H505">
        <v>2</v>
      </c>
      <c r="I505">
        <v>1</v>
      </c>
      <c r="J505">
        <v>1</v>
      </c>
      <c r="L505">
        <v>2</v>
      </c>
      <c r="M505">
        <v>1</v>
      </c>
      <c r="N505">
        <v>2</v>
      </c>
      <c r="O505">
        <v>4</v>
      </c>
      <c r="P505">
        <v>4</v>
      </c>
      <c r="Q505">
        <v>7</v>
      </c>
      <c r="R505">
        <v>2</v>
      </c>
      <c r="S505">
        <v>7</v>
      </c>
      <c r="T505">
        <v>7</v>
      </c>
      <c r="U505">
        <v>7</v>
      </c>
      <c r="V505">
        <v>1</v>
      </c>
      <c r="W505">
        <v>5</v>
      </c>
      <c r="X505">
        <v>1</v>
      </c>
      <c r="Y505">
        <v>2019</v>
      </c>
      <c r="Z505">
        <v>2</v>
      </c>
      <c r="AA505">
        <v>10</v>
      </c>
      <c r="AE505">
        <v>2</v>
      </c>
      <c r="AF505">
        <v>1</v>
      </c>
      <c r="AG505">
        <v>1</v>
      </c>
      <c r="AH505">
        <v>2</v>
      </c>
      <c r="AI505">
        <v>1</v>
      </c>
      <c r="AJ505">
        <v>1</v>
      </c>
      <c r="AL505">
        <v>1</v>
      </c>
      <c r="AM505">
        <v>1</v>
      </c>
      <c r="AO505">
        <v>1</v>
      </c>
      <c r="AP505">
        <v>1</v>
      </c>
      <c r="AQ505">
        <v>1</v>
      </c>
      <c r="AV505">
        <v>1</v>
      </c>
      <c r="AZ505">
        <v>1</v>
      </c>
      <c r="BA505">
        <v>1</v>
      </c>
      <c r="BC505">
        <v>1</v>
      </c>
      <c r="BE505" t="s">
        <v>66</v>
      </c>
    </row>
    <row r="506" spans="1:57" hidden="1" x14ac:dyDescent="0.2">
      <c r="A506">
        <v>505</v>
      </c>
      <c r="B506" s="2">
        <v>44096.602314814816</v>
      </c>
      <c r="C506" t="s">
        <v>667</v>
      </c>
      <c r="D506">
        <v>44</v>
      </c>
      <c r="E506">
        <v>6</v>
      </c>
      <c r="F506">
        <v>1</v>
      </c>
      <c r="G506">
        <v>1</v>
      </c>
      <c r="H506">
        <v>2</v>
      </c>
      <c r="I506">
        <v>0</v>
      </c>
      <c r="J506">
        <v>1</v>
      </c>
      <c r="L506">
        <v>1</v>
      </c>
      <c r="M506">
        <v>8</v>
      </c>
      <c r="N506">
        <v>1</v>
      </c>
      <c r="O506">
        <v>6</v>
      </c>
      <c r="P506">
        <v>7</v>
      </c>
      <c r="Q506">
        <v>6</v>
      </c>
      <c r="R506">
        <v>6</v>
      </c>
      <c r="S506">
        <v>7</v>
      </c>
      <c r="T506">
        <v>7</v>
      </c>
      <c r="U506">
        <v>5</v>
      </c>
      <c r="V506">
        <v>6</v>
      </c>
      <c r="W506">
        <v>6</v>
      </c>
      <c r="X506">
        <v>7</v>
      </c>
      <c r="Y506">
        <v>1990</v>
      </c>
      <c r="Z506">
        <v>1</v>
      </c>
      <c r="AA506">
        <v>1</v>
      </c>
      <c r="AE506">
        <v>1</v>
      </c>
      <c r="AF506">
        <v>1</v>
      </c>
      <c r="AG506">
        <v>1</v>
      </c>
      <c r="AH506">
        <v>1</v>
      </c>
      <c r="AI506">
        <v>1</v>
      </c>
      <c r="AO506">
        <v>1</v>
      </c>
      <c r="AP506">
        <v>1</v>
      </c>
      <c r="AR506">
        <v>1</v>
      </c>
      <c r="AW506">
        <v>1</v>
      </c>
      <c r="AZ506">
        <v>1</v>
      </c>
      <c r="BE506" t="s">
        <v>66</v>
      </c>
    </row>
    <row r="507" spans="1:57" hidden="1" x14ac:dyDescent="0.2">
      <c r="A507">
        <v>506</v>
      </c>
      <c r="B507" s="2">
        <v>44096.602870370371</v>
      </c>
      <c r="C507" t="s">
        <v>668</v>
      </c>
      <c r="D507">
        <v>50</v>
      </c>
      <c r="E507">
        <v>46</v>
      </c>
      <c r="F507">
        <v>1</v>
      </c>
      <c r="G507">
        <v>1</v>
      </c>
      <c r="H507">
        <v>1</v>
      </c>
      <c r="I507">
        <v>0</v>
      </c>
      <c r="J507">
        <v>3</v>
      </c>
      <c r="L507">
        <v>1</v>
      </c>
      <c r="M507">
        <v>18</v>
      </c>
      <c r="N507">
        <v>2</v>
      </c>
      <c r="O507">
        <v>4</v>
      </c>
      <c r="P507">
        <v>5</v>
      </c>
      <c r="Q507">
        <v>3</v>
      </c>
      <c r="R507">
        <v>5</v>
      </c>
      <c r="S507">
        <v>5</v>
      </c>
      <c r="T507">
        <v>4</v>
      </c>
      <c r="U507">
        <v>6</v>
      </c>
      <c r="V507">
        <v>5</v>
      </c>
      <c r="W507">
        <v>6</v>
      </c>
      <c r="X507">
        <v>2</v>
      </c>
      <c r="Y507">
        <v>2015</v>
      </c>
      <c r="Z507">
        <v>4</v>
      </c>
      <c r="AA507">
        <v>13</v>
      </c>
      <c r="AD507" t="s">
        <v>669</v>
      </c>
      <c r="AE507">
        <v>2</v>
      </c>
      <c r="AF507">
        <v>1</v>
      </c>
      <c r="AG507">
        <v>2</v>
      </c>
      <c r="AH507">
        <v>2</v>
      </c>
      <c r="AJ507">
        <v>1</v>
      </c>
      <c r="AO507">
        <v>4</v>
      </c>
      <c r="AT507">
        <v>1</v>
      </c>
      <c r="AV507">
        <v>1</v>
      </c>
      <c r="AX507">
        <v>1</v>
      </c>
      <c r="BD507">
        <v>1</v>
      </c>
      <c r="BE507" t="s">
        <v>61</v>
      </c>
    </row>
    <row r="508" spans="1:57" hidden="1" x14ac:dyDescent="0.2">
      <c r="A508">
        <v>507</v>
      </c>
      <c r="B508" s="2">
        <v>44096.602997685186</v>
      </c>
      <c r="C508" t="s">
        <v>670</v>
      </c>
      <c r="D508">
        <v>53</v>
      </c>
      <c r="E508">
        <v>9</v>
      </c>
      <c r="F508">
        <v>1</v>
      </c>
      <c r="G508">
        <v>1</v>
      </c>
      <c r="H508">
        <v>2</v>
      </c>
      <c r="I508">
        <v>1</v>
      </c>
      <c r="J508">
        <v>1</v>
      </c>
      <c r="L508">
        <v>2</v>
      </c>
      <c r="M508">
        <v>3</v>
      </c>
      <c r="N508">
        <v>2</v>
      </c>
      <c r="O508">
        <v>6</v>
      </c>
      <c r="P508">
        <v>2</v>
      </c>
      <c r="Q508">
        <v>5</v>
      </c>
      <c r="R508">
        <v>3</v>
      </c>
      <c r="S508">
        <v>5</v>
      </c>
      <c r="T508">
        <v>6</v>
      </c>
      <c r="U508">
        <v>7</v>
      </c>
      <c r="V508">
        <v>1</v>
      </c>
      <c r="W508">
        <v>6</v>
      </c>
      <c r="X508">
        <v>4</v>
      </c>
      <c r="Y508">
        <v>2017</v>
      </c>
      <c r="Z508">
        <v>2</v>
      </c>
      <c r="AA508">
        <v>13</v>
      </c>
      <c r="AD508" t="s">
        <v>123</v>
      </c>
      <c r="AE508">
        <v>2</v>
      </c>
      <c r="AF508">
        <v>2</v>
      </c>
      <c r="AG508">
        <v>2</v>
      </c>
      <c r="AH508">
        <v>2</v>
      </c>
      <c r="AJ508">
        <v>1</v>
      </c>
      <c r="AO508">
        <v>2</v>
      </c>
      <c r="AP508">
        <v>1</v>
      </c>
      <c r="AT508">
        <v>1</v>
      </c>
      <c r="AW508">
        <v>1</v>
      </c>
      <c r="BC508">
        <v>1</v>
      </c>
      <c r="BE508" t="s">
        <v>61</v>
      </c>
    </row>
    <row r="509" spans="1:57" hidden="1" x14ac:dyDescent="0.2">
      <c r="A509">
        <v>508</v>
      </c>
      <c r="B509" s="2">
        <v>44096.603819444441</v>
      </c>
      <c r="C509" t="s">
        <v>671</v>
      </c>
      <c r="D509">
        <v>36</v>
      </c>
      <c r="E509">
        <v>5</v>
      </c>
      <c r="F509">
        <v>1</v>
      </c>
      <c r="G509">
        <v>1</v>
      </c>
      <c r="H509">
        <v>3</v>
      </c>
      <c r="I509">
        <v>2</v>
      </c>
      <c r="J509">
        <v>1</v>
      </c>
      <c r="L509">
        <v>1</v>
      </c>
      <c r="M509">
        <v>6</v>
      </c>
      <c r="N509">
        <v>1</v>
      </c>
      <c r="O509">
        <v>7</v>
      </c>
      <c r="P509">
        <v>1</v>
      </c>
      <c r="Q509">
        <v>1</v>
      </c>
      <c r="R509">
        <v>1</v>
      </c>
      <c r="S509">
        <v>7</v>
      </c>
      <c r="T509">
        <v>1</v>
      </c>
      <c r="U509">
        <v>1</v>
      </c>
      <c r="V509">
        <v>1</v>
      </c>
      <c r="W509">
        <v>7</v>
      </c>
      <c r="X509">
        <v>1</v>
      </c>
      <c r="Y509">
        <v>2019</v>
      </c>
      <c r="Z509">
        <v>2</v>
      </c>
      <c r="AA509">
        <v>5</v>
      </c>
      <c r="AE509">
        <v>1</v>
      </c>
      <c r="AF509">
        <v>1</v>
      </c>
      <c r="AG509">
        <v>1</v>
      </c>
      <c r="AH509">
        <v>1</v>
      </c>
      <c r="AI509">
        <v>1</v>
      </c>
      <c r="AJ509">
        <v>1</v>
      </c>
      <c r="AK509">
        <v>1</v>
      </c>
      <c r="AL509">
        <v>1</v>
      </c>
      <c r="AM509">
        <v>1</v>
      </c>
      <c r="AO509">
        <v>1</v>
      </c>
      <c r="AP509">
        <v>1</v>
      </c>
      <c r="AQ509">
        <v>1</v>
      </c>
      <c r="AS509">
        <v>1</v>
      </c>
      <c r="AZ509">
        <v>1</v>
      </c>
      <c r="BA509">
        <v>1</v>
      </c>
      <c r="BB509">
        <v>1</v>
      </c>
      <c r="BC509">
        <v>1</v>
      </c>
      <c r="BE509" t="s">
        <v>66</v>
      </c>
    </row>
    <row r="510" spans="1:57" hidden="1" x14ac:dyDescent="0.2">
      <c r="A510">
        <v>509</v>
      </c>
      <c r="B510" s="2">
        <v>44096.604687500003</v>
      </c>
      <c r="C510" t="s">
        <v>672</v>
      </c>
      <c r="D510">
        <v>54</v>
      </c>
      <c r="E510">
        <v>44</v>
      </c>
      <c r="F510">
        <v>2</v>
      </c>
      <c r="G510">
        <v>1</v>
      </c>
      <c r="H510">
        <v>2</v>
      </c>
      <c r="I510">
        <v>0</v>
      </c>
      <c r="J510">
        <v>1</v>
      </c>
      <c r="L510">
        <v>2</v>
      </c>
      <c r="M510">
        <v>7</v>
      </c>
      <c r="N510">
        <v>2</v>
      </c>
      <c r="O510">
        <v>5</v>
      </c>
      <c r="P510">
        <v>5</v>
      </c>
      <c r="Q510">
        <v>7</v>
      </c>
      <c r="R510">
        <v>2</v>
      </c>
      <c r="S510">
        <v>5</v>
      </c>
      <c r="T510">
        <v>4</v>
      </c>
      <c r="U510">
        <v>5</v>
      </c>
      <c r="V510">
        <v>2</v>
      </c>
      <c r="W510">
        <v>6</v>
      </c>
      <c r="X510">
        <v>4</v>
      </c>
      <c r="Y510">
        <v>2013</v>
      </c>
      <c r="Z510">
        <v>2</v>
      </c>
      <c r="AA510">
        <v>10</v>
      </c>
      <c r="AE510">
        <v>2</v>
      </c>
      <c r="AF510">
        <v>2</v>
      </c>
      <c r="AG510">
        <v>2</v>
      </c>
      <c r="AH510">
        <v>2</v>
      </c>
      <c r="AN510">
        <v>1</v>
      </c>
      <c r="AO510">
        <v>3</v>
      </c>
      <c r="AT510">
        <v>1</v>
      </c>
      <c r="AX510">
        <v>1</v>
      </c>
      <c r="AY510">
        <v>1</v>
      </c>
      <c r="BA510">
        <v>1</v>
      </c>
      <c r="BE510" t="s">
        <v>66</v>
      </c>
    </row>
    <row r="511" spans="1:57" hidden="1" x14ac:dyDescent="0.2">
      <c r="A511">
        <v>510</v>
      </c>
      <c r="B511" s="2">
        <v>44096.610682870371</v>
      </c>
      <c r="C511" t="s">
        <v>673</v>
      </c>
      <c r="D511">
        <v>35</v>
      </c>
      <c r="E511">
        <v>5</v>
      </c>
      <c r="F511">
        <v>1</v>
      </c>
      <c r="G511">
        <v>1</v>
      </c>
      <c r="H511">
        <v>2</v>
      </c>
      <c r="I511">
        <v>0</v>
      </c>
      <c r="J511">
        <v>1</v>
      </c>
      <c r="L511">
        <v>1</v>
      </c>
      <c r="M511">
        <v>1</v>
      </c>
      <c r="N511">
        <v>2</v>
      </c>
      <c r="O511">
        <v>4</v>
      </c>
      <c r="P511">
        <v>4</v>
      </c>
      <c r="Q511">
        <v>4</v>
      </c>
      <c r="R511">
        <v>3</v>
      </c>
      <c r="S511">
        <v>3</v>
      </c>
      <c r="T511">
        <v>6</v>
      </c>
      <c r="U511">
        <v>4</v>
      </c>
      <c r="V511">
        <v>3</v>
      </c>
      <c r="W511">
        <v>4</v>
      </c>
      <c r="X511">
        <v>4</v>
      </c>
      <c r="Y511">
        <v>2018</v>
      </c>
      <c r="Z511">
        <v>1</v>
      </c>
      <c r="AA511">
        <v>3</v>
      </c>
      <c r="AE511">
        <v>2</v>
      </c>
      <c r="AF511">
        <v>1</v>
      </c>
      <c r="AG511">
        <v>2</v>
      </c>
      <c r="AH511">
        <v>2</v>
      </c>
      <c r="AJ511">
        <v>1</v>
      </c>
      <c r="AL511">
        <v>1</v>
      </c>
      <c r="AO511">
        <v>1</v>
      </c>
      <c r="AP511">
        <v>1</v>
      </c>
      <c r="AZ511">
        <v>1</v>
      </c>
      <c r="BE511" t="s">
        <v>66</v>
      </c>
    </row>
    <row r="512" spans="1:57" hidden="1" x14ac:dyDescent="0.2">
      <c r="A512">
        <v>511</v>
      </c>
      <c r="B512" s="2">
        <v>44096.611192129632</v>
      </c>
      <c r="C512" t="s">
        <v>674</v>
      </c>
      <c r="D512">
        <v>30</v>
      </c>
      <c r="E512">
        <v>32</v>
      </c>
      <c r="F512">
        <v>1</v>
      </c>
      <c r="G512">
        <v>1</v>
      </c>
      <c r="H512">
        <v>2</v>
      </c>
      <c r="I512">
        <v>2</v>
      </c>
      <c r="J512">
        <v>1</v>
      </c>
      <c r="L512">
        <v>1</v>
      </c>
      <c r="M512">
        <v>6</v>
      </c>
      <c r="N512">
        <v>2</v>
      </c>
      <c r="O512">
        <v>5</v>
      </c>
      <c r="P512">
        <v>2</v>
      </c>
      <c r="Q512">
        <v>7</v>
      </c>
      <c r="R512">
        <v>4</v>
      </c>
      <c r="S512">
        <v>5</v>
      </c>
      <c r="T512">
        <v>5</v>
      </c>
      <c r="U512">
        <v>6</v>
      </c>
      <c r="V512">
        <v>1</v>
      </c>
      <c r="W512">
        <v>6</v>
      </c>
      <c r="X512">
        <v>4</v>
      </c>
      <c r="Y512">
        <v>2018</v>
      </c>
      <c r="Z512">
        <v>1</v>
      </c>
      <c r="AA512">
        <v>1</v>
      </c>
      <c r="AE512">
        <v>2</v>
      </c>
      <c r="AF512">
        <v>2</v>
      </c>
      <c r="AG512">
        <v>1</v>
      </c>
      <c r="AH512">
        <v>2</v>
      </c>
      <c r="AI512">
        <v>1</v>
      </c>
      <c r="AJ512">
        <v>1</v>
      </c>
      <c r="AM512">
        <v>1</v>
      </c>
      <c r="AO512">
        <v>5</v>
      </c>
      <c r="AS512">
        <v>1</v>
      </c>
      <c r="AU512">
        <v>1</v>
      </c>
      <c r="AV512">
        <v>1</v>
      </c>
      <c r="AZ512">
        <v>1</v>
      </c>
      <c r="BB512">
        <v>1</v>
      </c>
      <c r="BE512" t="s">
        <v>58</v>
      </c>
    </row>
    <row r="513" spans="1:57" hidden="1" x14ac:dyDescent="0.2">
      <c r="A513">
        <v>512</v>
      </c>
      <c r="B513" s="2">
        <v>44096.615856481483</v>
      </c>
      <c r="C513" t="s">
        <v>675</v>
      </c>
      <c r="D513">
        <v>48</v>
      </c>
      <c r="E513">
        <v>40</v>
      </c>
      <c r="F513">
        <v>1</v>
      </c>
      <c r="G513">
        <v>1</v>
      </c>
      <c r="H513">
        <v>2</v>
      </c>
      <c r="I513">
        <v>1</v>
      </c>
      <c r="J513">
        <v>1</v>
      </c>
      <c r="L513">
        <v>1</v>
      </c>
      <c r="M513">
        <v>6</v>
      </c>
      <c r="N513">
        <v>2</v>
      </c>
      <c r="O513">
        <v>5</v>
      </c>
      <c r="P513">
        <v>3</v>
      </c>
      <c r="Q513">
        <v>5</v>
      </c>
      <c r="R513">
        <v>3</v>
      </c>
      <c r="S513">
        <v>7</v>
      </c>
      <c r="T513">
        <v>4</v>
      </c>
      <c r="U513">
        <v>5</v>
      </c>
      <c r="V513">
        <v>2</v>
      </c>
      <c r="W513">
        <v>5</v>
      </c>
      <c r="X513">
        <v>4</v>
      </c>
      <c r="Y513">
        <v>2015</v>
      </c>
      <c r="Z513">
        <v>1</v>
      </c>
      <c r="AA513">
        <v>1</v>
      </c>
      <c r="AE513">
        <v>2</v>
      </c>
      <c r="AF513">
        <v>3</v>
      </c>
      <c r="AG513">
        <v>3</v>
      </c>
      <c r="AH513">
        <v>3</v>
      </c>
      <c r="AM513">
        <v>1</v>
      </c>
      <c r="AO513">
        <v>2</v>
      </c>
      <c r="AT513">
        <v>1</v>
      </c>
      <c r="AV513">
        <v>1</v>
      </c>
      <c r="AW513">
        <v>1</v>
      </c>
      <c r="BD513">
        <v>1</v>
      </c>
      <c r="BE513" t="s">
        <v>61</v>
      </c>
    </row>
    <row r="514" spans="1:57" hidden="1" x14ac:dyDescent="0.2">
      <c r="A514">
        <v>513</v>
      </c>
      <c r="B514" s="2">
        <v>44096.616261574076</v>
      </c>
      <c r="C514" t="s">
        <v>676</v>
      </c>
      <c r="D514">
        <v>36</v>
      </c>
      <c r="E514">
        <v>13</v>
      </c>
      <c r="F514">
        <v>1</v>
      </c>
      <c r="G514">
        <v>1</v>
      </c>
      <c r="H514">
        <v>2</v>
      </c>
      <c r="I514">
        <v>1</v>
      </c>
      <c r="J514">
        <v>2</v>
      </c>
      <c r="L514">
        <v>1</v>
      </c>
      <c r="M514">
        <v>3</v>
      </c>
      <c r="N514">
        <v>2</v>
      </c>
      <c r="O514">
        <v>5</v>
      </c>
      <c r="P514">
        <v>1</v>
      </c>
      <c r="Q514">
        <v>7</v>
      </c>
      <c r="R514">
        <v>1</v>
      </c>
      <c r="S514">
        <v>7</v>
      </c>
      <c r="T514">
        <v>6</v>
      </c>
      <c r="U514">
        <v>7</v>
      </c>
      <c r="V514">
        <v>1</v>
      </c>
      <c r="W514">
        <v>7</v>
      </c>
      <c r="X514">
        <v>1</v>
      </c>
      <c r="Y514">
        <v>2020</v>
      </c>
      <c r="Z514">
        <v>1</v>
      </c>
      <c r="AA514">
        <v>6</v>
      </c>
      <c r="AE514">
        <v>2</v>
      </c>
      <c r="AF514">
        <v>1</v>
      </c>
      <c r="AG514">
        <v>2</v>
      </c>
      <c r="AH514">
        <v>2</v>
      </c>
      <c r="AJ514">
        <v>1</v>
      </c>
      <c r="AO514">
        <v>2</v>
      </c>
      <c r="AT514">
        <v>1</v>
      </c>
      <c r="AU514">
        <v>1</v>
      </c>
      <c r="AV514">
        <v>1</v>
      </c>
      <c r="BA514">
        <v>1</v>
      </c>
      <c r="BE514" t="s">
        <v>63</v>
      </c>
    </row>
    <row r="515" spans="1:57" hidden="1" x14ac:dyDescent="0.2">
      <c r="A515">
        <v>514</v>
      </c>
      <c r="B515" s="2">
        <v>44096.616724537038</v>
      </c>
      <c r="C515" t="s">
        <v>677</v>
      </c>
      <c r="D515">
        <v>39</v>
      </c>
      <c r="E515">
        <v>23</v>
      </c>
      <c r="F515">
        <v>1</v>
      </c>
      <c r="G515">
        <v>1</v>
      </c>
      <c r="H515">
        <v>2</v>
      </c>
      <c r="I515">
        <v>1</v>
      </c>
      <c r="J515">
        <v>1</v>
      </c>
      <c r="L515">
        <v>1</v>
      </c>
      <c r="M515">
        <v>0</v>
      </c>
      <c r="N515">
        <v>1</v>
      </c>
      <c r="O515">
        <v>6</v>
      </c>
      <c r="P515">
        <v>6</v>
      </c>
      <c r="Q515">
        <v>7</v>
      </c>
      <c r="R515">
        <v>6</v>
      </c>
      <c r="S515">
        <v>7</v>
      </c>
      <c r="T515">
        <v>6</v>
      </c>
      <c r="U515">
        <v>7</v>
      </c>
      <c r="V515">
        <v>7</v>
      </c>
      <c r="W515">
        <v>7</v>
      </c>
      <c r="X515">
        <v>7</v>
      </c>
      <c r="Y515">
        <v>2018</v>
      </c>
      <c r="Z515">
        <v>1</v>
      </c>
      <c r="AA515">
        <v>1</v>
      </c>
      <c r="AE515">
        <v>1</v>
      </c>
      <c r="AF515">
        <v>1</v>
      </c>
      <c r="AG515">
        <v>1</v>
      </c>
      <c r="AH515">
        <v>1</v>
      </c>
      <c r="AI515">
        <v>1</v>
      </c>
      <c r="AJ515">
        <v>1</v>
      </c>
      <c r="AO515">
        <v>2</v>
      </c>
      <c r="AP515">
        <v>1</v>
      </c>
      <c r="AQ515">
        <v>1</v>
      </c>
      <c r="AR515">
        <v>1</v>
      </c>
      <c r="AZ515">
        <v>1</v>
      </c>
      <c r="BA515">
        <v>1</v>
      </c>
      <c r="BB515">
        <v>1</v>
      </c>
      <c r="BE515" t="s">
        <v>63</v>
      </c>
    </row>
    <row r="516" spans="1:57" hidden="1" x14ac:dyDescent="0.2">
      <c r="A516">
        <v>515</v>
      </c>
      <c r="B516" s="2">
        <v>44096.622175925928</v>
      </c>
      <c r="C516" t="s">
        <v>678</v>
      </c>
      <c r="D516">
        <v>35</v>
      </c>
      <c r="E516">
        <v>32</v>
      </c>
      <c r="F516">
        <v>1</v>
      </c>
      <c r="G516">
        <v>1</v>
      </c>
      <c r="H516">
        <v>2</v>
      </c>
      <c r="I516">
        <v>2</v>
      </c>
      <c r="J516">
        <v>1</v>
      </c>
      <c r="L516">
        <v>1</v>
      </c>
      <c r="M516">
        <v>5</v>
      </c>
      <c r="N516">
        <v>1</v>
      </c>
      <c r="O516">
        <v>6</v>
      </c>
      <c r="P516">
        <v>6</v>
      </c>
      <c r="Q516">
        <v>5</v>
      </c>
      <c r="R516">
        <v>5</v>
      </c>
      <c r="S516">
        <v>6</v>
      </c>
      <c r="T516">
        <v>6</v>
      </c>
      <c r="U516">
        <v>6</v>
      </c>
      <c r="V516">
        <v>5</v>
      </c>
      <c r="W516">
        <v>5</v>
      </c>
      <c r="X516">
        <v>5</v>
      </c>
      <c r="Y516">
        <v>1985</v>
      </c>
      <c r="Z516">
        <v>1</v>
      </c>
      <c r="AA516">
        <v>1</v>
      </c>
      <c r="AE516">
        <v>1</v>
      </c>
      <c r="AF516">
        <v>1</v>
      </c>
      <c r="AG516">
        <v>1</v>
      </c>
      <c r="AH516">
        <v>1</v>
      </c>
      <c r="AI516">
        <v>1</v>
      </c>
      <c r="AK516">
        <v>1</v>
      </c>
      <c r="AL516">
        <v>1</v>
      </c>
      <c r="AO516">
        <v>2</v>
      </c>
      <c r="AP516">
        <v>1</v>
      </c>
      <c r="AR516">
        <v>1</v>
      </c>
      <c r="AS516">
        <v>1</v>
      </c>
      <c r="AZ516">
        <v>1</v>
      </c>
      <c r="BB516">
        <v>1</v>
      </c>
      <c r="BE516" t="s">
        <v>58</v>
      </c>
    </row>
    <row r="517" spans="1:57" hidden="1" x14ac:dyDescent="0.2">
      <c r="A517">
        <v>516</v>
      </c>
      <c r="B517" s="2">
        <v>44096.623148148145</v>
      </c>
      <c r="C517" t="s">
        <v>679</v>
      </c>
      <c r="D517">
        <v>35</v>
      </c>
      <c r="E517">
        <v>14</v>
      </c>
      <c r="F517">
        <v>1</v>
      </c>
      <c r="G517">
        <v>1</v>
      </c>
      <c r="H517">
        <v>2</v>
      </c>
      <c r="I517">
        <v>4</v>
      </c>
      <c r="J517">
        <v>1</v>
      </c>
      <c r="L517">
        <v>1</v>
      </c>
      <c r="M517">
        <v>14</v>
      </c>
      <c r="N517">
        <v>2</v>
      </c>
      <c r="O517">
        <v>4</v>
      </c>
      <c r="P517">
        <v>2</v>
      </c>
      <c r="Q517">
        <v>4</v>
      </c>
      <c r="R517">
        <v>5</v>
      </c>
      <c r="S517">
        <v>7</v>
      </c>
      <c r="T517">
        <v>7</v>
      </c>
      <c r="U517">
        <v>6</v>
      </c>
      <c r="V517">
        <v>6</v>
      </c>
      <c r="W517">
        <v>6</v>
      </c>
      <c r="X517">
        <v>5</v>
      </c>
      <c r="Y517">
        <v>2016</v>
      </c>
      <c r="Z517">
        <v>1</v>
      </c>
      <c r="AA517">
        <v>1</v>
      </c>
      <c r="AE517">
        <v>2</v>
      </c>
      <c r="AF517">
        <v>1</v>
      </c>
      <c r="AG517">
        <v>1</v>
      </c>
      <c r="AH517">
        <v>2</v>
      </c>
      <c r="AJ517">
        <v>1</v>
      </c>
      <c r="AK517">
        <v>1</v>
      </c>
      <c r="AM517">
        <v>1</v>
      </c>
      <c r="AO517">
        <v>1</v>
      </c>
      <c r="AQ517">
        <v>1</v>
      </c>
      <c r="AS517">
        <v>1</v>
      </c>
      <c r="AU517">
        <v>1</v>
      </c>
      <c r="BA517">
        <v>1</v>
      </c>
      <c r="BB517">
        <v>1</v>
      </c>
      <c r="BE517" t="s">
        <v>63</v>
      </c>
    </row>
    <row r="518" spans="1:57" hidden="1" x14ac:dyDescent="0.2">
      <c r="A518">
        <v>517</v>
      </c>
      <c r="B518" s="2">
        <v>44096.624386574076</v>
      </c>
      <c r="C518" t="s">
        <v>680</v>
      </c>
      <c r="D518">
        <v>27</v>
      </c>
      <c r="E518">
        <v>43</v>
      </c>
      <c r="F518">
        <v>1</v>
      </c>
      <c r="G518">
        <v>1</v>
      </c>
      <c r="H518">
        <v>2</v>
      </c>
      <c r="I518">
        <v>0</v>
      </c>
      <c r="J518">
        <v>1</v>
      </c>
      <c r="L518">
        <v>1</v>
      </c>
      <c r="M518">
        <v>5</v>
      </c>
      <c r="N518">
        <v>2</v>
      </c>
      <c r="O518">
        <v>6</v>
      </c>
      <c r="P518">
        <v>3</v>
      </c>
      <c r="Q518">
        <v>6</v>
      </c>
      <c r="R518">
        <v>3</v>
      </c>
      <c r="S518">
        <v>6</v>
      </c>
      <c r="T518">
        <v>4</v>
      </c>
      <c r="U518">
        <v>6</v>
      </c>
      <c r="V518">
        <v>3</v>
      </c>
      <c r="W518">
        <v>4</v>
      </c>
      <c r="X518">
        <v>6</v>
      </c>
      <c r="Y518">
        <v>2015</v>
      </c>
      <c r="Z518">
        <v>1</v>
      </c>
      <c r="AA518">
        <v>3</v>
      </c>
      <c r="AE518">
        <v>2</v>
      </c>
      <c r="AF518">
        <v>2</v>
      </c>
      <c r="AG518">
        <v>2</v>
      </c>
      <c r="AH518">
        <v>2</v>
      </c>
      <c r="AI518">
        <v>1</v>
      </c>
      <c r="AO518">
        <v>4</v>
      </c>
      <c r="AT518">
        <v>1</v>
      </c>
      <c r="AU518">
        <v>1</v>
      </c>
      <c r="AV518">
        <v>1</v>
      </c>
      <c r="AZ518">
        <v>1</v>
      </c>
      <c r="BB518">
        <v>1</v>
      </c>
      <c r="BC518">
        <v>1</v>
      </c>
      <c r="BE518" t="s">
        <v>61</v>
      </c>
    </row>
    <row r="519" spans="1:57" hidden="1" x14ac:dyDescent="0.2">
      <c r="A519">
        <v>518</v>
      </c>
      <c r="B519" s="2">
        <v>44096.625439814816</v>
      </c>
      <c r="C519" t="s">
        <v>681</v>
      </c>
      <c r="D519">
        <v>36</v>
      </c>
      <c r="E519">
        <v>8</v>
      </c>
      <c r="F519">
        <v>1</v>
      </c>
      <c r="G519">
        <v>1</v>
      </c>
      <c r="H519">
        <v>2</v>
      </c>
      <c r="I519">
        <v>3</v>
      </c>
      <c r="J519">
        <v>1</v>
      </c>
      <c r="L519">
        <v>1</v>
      </c>
      <c r="M519">
        <v>5</v>
      </c>
      <c r="N519">
        <v>2</v>
      </c>
      <c r="O519">
        <v>5</v>
      </c>
      <c r="P519">
        <v>3</v>
      </c>
      <c r="Q519">
        <v>7</v>
      </c>
      <c r="R519">
        <v>5</v>
      </c>
      <c r="S519">
        <v>5</v>
      </c>
      <c r="T519">
        <v>5</v>
      </c>
      <c r="U519">
        <v>7</v>
      </c>
      <c r="V519">
        <v>3</v>
      </c>
      <c r="W519">
        <v>4</v>
      </c>
      <c r="X519">
        <v>5</v>
      </c>
      <c r="Y519">
        <v>2019</v>
      </c>
      <c r="Z519">
        <v>1</v>
      </c>
      <c r="AA519">
        <v>10</v>
      </c>
      <c r="AE519">
        <v>3</v>
      </c>
      <c r="AF519">
        <v>3</v>
      </c>
      <c r="AG519">
        <v>3</v>
      </c>
      <c r="AH519">
        <v>3</v>
      </c>
      <c r="AI519">
        <v>1</v>
      </c>
      <c r="AJ519">
        <v>1</v>
      </c>
      <c r="AO519">
        <v>4</v>
      </c>
      <c r="AP519">
        <v>1</v>
      </c>
      <c r="AX519">
        <v>1</v>
      </c>
      <c r="AY519">
        <v>1</v>
      </c>
      <c r="BC519">
        <v>1</v>
      </c>
      <c r="BE519" t="s">
        <v>61</v>
      </c>
    </row>
    <row r="520" spans="1:57" hidden="1" x14ac:dyDescent="0.2">
      <c r="A520">
        <v>519</v>
      </c>
      <c r="B520" s="2">
        <v>44096.628564814811</v>
      </c>
      <c r="C520" t="s">
        <v>682</v>
      </c>
      <c r="D520">
        <v>40</v>
      </c>
      <c r="E520">
        <v>32</v>
      </c>
      <c r="F520">
        <v>1</v>
      </c>
      <c r="G520">
        <v>1</v>
      </c>
      <c r="H520">
        <v>2</v>
      </c>
      <c r="I520">
        <v>2</v>
      </c>
      <c r="J520">
        <v>1</v>
      </c>
      <c r="L520">
        <v>1</v>
      </c>
      <c r="M520">
        <v>4</v>
      </c>
      <c r="N520">
        <v>1</v>
      </c>
      <c r="O520">
        <v>6</v>
      </c>
      <c r="P520">
        <v>6</v>
      </c>
      <c r="Q520">
        <v>3</v>
      </c>
      <c r="R520">
        <v>7</v>
      </c>
      <c r="S520">
        <v>5</v>
      </c>
      <c r="T520">
        <v>6</v>
      </c>
      <c r="U520">
        <v>7</v>
      </c>
      <c r="V520">
        <v>4</v>
      </c>
      <c r="W520">
        <v>5</v>
      </c>
      <c r="X520">
        <v>5</v>
      </c>
      <c r="Y520">
        <v>2018</v>
      </c>
      <c r="Z520">
        <v>3</v>
      </c>
      <c r="AA520">
        <v>10</v>
      </c>
      <c r="AE520">
        <v>1</v>
      </c>
      <c r="AF520">
        <v>1</v>
      </c>
      <c r="AG520">
        <v>1</v>
      </c>
      <c r="AH520">
        <v>3</v>
      </c>
      <c r="AI520">
        <v>1</v>
      </c>
      <c r="AJ520">
        <v>1</v>
      </c>
      <c r="AK520">
        <v>1</v>
      </c>
      <c r="AO520">
        <v>2</v>
      </c>
      <c r="AP520">
        <v>1</v>
      </c>
      <c r="AQ520">
        <v>1</v>
      </c>
      <c r="AR520">
        <v>1</v>
      </c>
      <c r="AZ520">
        <v>1</v>
      </c>
      <c r="BA520">
        <v>1</v>
      </c>
      <c r="BC520">
        <v>1</v>
      </c>
      <c r="BE520" t="s">
        <v>58</v>
      </c>
    </row>
    <row r="521" spans="1:57" hidden="1" x14ac:dyDescent="0.2">
      <c r="A521">
        <v>520</v>
      </c>
      <c r="B521" s="2">
        <v>44096.62872685185</v>
      </c>
      <c r="C521" t="s">
        <v>683</v>
      </c>
      <c r="D521">
        <v>35</v>
      </c>
      <c r="E521">
        <v>9</v>
      </c>
      <c r="F521">
        <v>1</v>
      </c>
      <c r="G521">
        <v>1</v>
      </c>
      <c r="H521">
        <v>2</v>
      </c>
      <c r="I521">
        <v>2</v>
      </c>
      <c r="J521">
        <v>1</v>
      </c>
      <c r="L521">
        <v>1</v>
      </c>
      <c r="M521">
        <v>5</v>
      </c>
      <c r="N521">
        <v>1</v>
      </c>
      <c r="O521">
        <v>7</v>
      </c>
      <c r="P521">
        <v>7</v>
      </c>
      <c r="Q521">
        <v>7</v>
      </c>
      <c r="R521">
        <v>7</v>
      </c>
      <c r="S521">
        <v>7</v>
      </c>
      <c r="T521">
        <v>7</v>
      </c>
      <c r="U521">
        <v>7</v>
      </c>
      <c r="V521">
        <v>6</v>
      </c>
      <c r="W521">
        <v>6</v>
      </c>
      <c r="X521">
        <v>7</v>
      </c>
      <c r="Y521">
        <v>1985</v>
      </c>
      <c r="Z521">
        <v>1</v>
      </c>
      <c r="AA521">
        <v>1</v>
      </c>
      <c r="AE521">
        <v>1</v>
      </c>
      <c r="AF521">
        <v>1</v>
      </c>
      <c r="AG521">
        <v>1</v>
      </c>
      <c r="AH521">
        <v>1</v>
      </c>
      <c r="AI521">
        <v>1</v>
      </c>
      <c r="AK521">
        <v>1</v>
      </c>
      <c r="AL521">
        <v>1</v>
      </c>
      <c r="AO521">
        <v>1</v>
      </c>
      <c r="AP521">
        <v>1</v>
      </c>
      <c r="AR521">
        <v>1</v>
      </c>
      <c r="AT521">
        <v>1</v>
      </c>
      <c r="AZ521">
        <v>1</v>
      </c>
      <c r="BA521">
        <v>1</v>
      </c>
      <c r="BB521">
        <v>1</v>
      </c>
      <c r="BE521" t="s">
        <v>61</v>
      </c>
    </row>
    <row r="522" spans="1:57" hidden="1" x14ac:dyDescent="0.2">
      <c r="A522">
        <v>521</v>
      </c>
      <c r="B522" s="2">
        <v>44096.628877314812</v>
      </c>
      <c r="C522" t="s">
        <v>684</v>
      </c>
      <c r="D522">
        <v>19</v>
      </c>
      <c r="E522">
        <v>43</v>
      </c>
      <c r="F522">
        <v>1</v>
      </c>
      <c r="G522">
        <v>1</v>
      </c>
      <c r="H522">
        <v>2</v>
      </c>
      <c r="I522">
        <v>0</v>
      </c>
      <c r="J522">
        <v>5</v>
      </c>
      <c r="K522" t="s">
        <v>685</v>
      </c>
      <c r="L522">
        <v>1</v>
      </c>
      <c r="M522">
        <v>0</v>
      </c>
      <c r="N522">
        <v>1</v>
      </c>
      <c r="O522">
        <v>7</v>
      </c>
      <c r="P522">
        <v>5</v>
      </c>
      <c r="Q522">
        <v>3</v>
      </c>
      <c r="R522">
        <v>2</v>
      </c>
      <c r="S522">
        <v>7</v>
      </c>
      <c r="T522">
        <v>5</v>
      </c>
      <c r="U522">
        <v>6</v>
      </c>
      <c r="V522">
        <v>1</v>
      </c>
      <c r="W522">
        <v>6</v>
      </c>
      <c r="X522">
        <v>1</v>
      </c>
      <c r="Y522">
        <v>2020</v>
      </c>
      <c r="Z522">
        <v>1</v>
      </c>
      <c r="AA522">
        <v>3</v>
      </c>
      <c r="AE522">
        <v>1</v>
      </c>
      <c r="AF522">
        <v>1</v>
      </c>
      <c r="AG522">
        <v>3</v>
      </c>
      <c r="AH522">
        <v>2</v>
      </c>
      <c r="AI522">
        <v>1</v>
      </c>
      <c r="AJ522">
        <v>1</v>
      </c>
      <c r="AM522">
        <v>1</v>
      </c>
      <c r="AO522">
        <v>3</v>
      </c>
      <c r="AP522">
        <v>1</v>
      </c>
      <c r="AT522">
        <v>1</v>
      </c>
      <c r="AU522">
        <v>1</v>
      </c>
      <c r="BA522">
        <v>1</v>
      </c>
      <c r="BC522">
        <v>1</v>
      </c>
      <c r="BE522" t="s">
        <v>61</v>
      </c>
    </row>
    <row r="523" spans="1:57" hidden="1" x14ac:dyDescent="0.2">
      <c r="A523">
        <v>522</v>
      </c>
      <c r="B523" s="2">
        <v>44096.631631944445</v>
      </c>
      <c r="C523" t="s">
        <v>686</v>
      </c>
      <c r="D523">
        <v>55</v>
      </c>
      <c r="E523">
        <v>13</v>
      </c>
      <c r="F523">
        <v>1</v>
      </c>
      <c r="G523">
        <v>1</v>
      </c>
      <c r="H523">
        <v>2</v>
      </c>
      <c r="I523">
        <v>1</v>
      </c>
      <c r="J523">
        <v>1</v>
      </c>
      <c r="L523">
        <v>2</v>
      </c>
      <c r="M523">
        <v>14</v>
      </c>
      <c r="N523">
        <v>2</v>
      </c>
      <c r="O523">
        <v>3</v>
      </c>
      <c r="P523">
        <v>3</v>
      </c>
      <c r="Q523">
        <v>6</v>
      </c>
      <c r="R523">
        <v>5</v>
      </c>
      <c r="S523">
        <v>5</v>
      </c>
      <c r="T523">
        <v>7</v>
      </c>
      <c r="U523">
        <v>6</v>
      </c>
      <c r="V523">
        <v>5</v>
      </c>
      <c r="W523">
        <v>6</v>
      </c>
      <c r="X523">
        <v>3</v>
      </c>
      <c r="Y523">
        <v>2006</v>
      </c>
      <c r="Z523">
        <v>2</v>
      </c>
      <c r="AA523">
        <v>13</v>
      </c>
      <c r="AD523" t="s">
        <v>92</v>
      </c>
      <c r="AE523">
        <v>2</v>
      </c>
      <c r="AF523">
        <v>2</v>
      </c>
      <c r="AG523">
        <v>2</v>
      </c>
      <c r="AH523">
        <v>2</v>
      </c>
      <c r="AI523">
        <v>1</v>
      </c>
      <c r="AM523">
        <v>1</v>
      </c>
      <c r="AO523">
        <v>2</v>
      </c>
      <c r="AT523">
        <v>1</v>
      </c>
      <c r="AV523">
        <v>1</v>
      </c>
      <c r="AX523">
        <v>1</v>
      </c>
      <c r="BA523">
        <v>1</v>
      </c>
      <c r="BE523" t="s">
        <v>63</v>
      </c>
    </row>
    <row r="524" spans="1:57" hidden="1" x14ac:dyDescent="0.2">
      <c r="A524">
        <v>523</v>
      </c>
      <c r="B524" s="2">
        <v>44096.633460648147</v>
      </c>
      <c r="C524" t="s">
        <v>687</v>
      </c>
      <c r="D524">
        <v>35</v>
      </c>
      <c r="E524">
        <v>42</v>
      </c>
      <c r="F524">
        <v>2</v>
      </c>
      <c r="G524">
        <v>1</v>
      </c>
      <c r="H524">
        <v>3</v>
      </c>
      <c r="I524">
        <v>3</v>
      </c>
      <c r="J524">
        <v>5</v>
      </c>
      <c r="K524" t="s">
        <v>688</v>
      </c>
      <c r="L524">
        <v>2</v>
      </c>
      <c r="M524">
        <v>4</v>
      </c>
      <c r="N524">
        <v>2</v>
      </c>
      <c r="O524">
        <v>5</v>
      </c>
      <c r="P524">
        <v>4</v>
      </c>
      <c r="Q524">
        <v>6</v>
      </c>
      <c r="R524">
        <v>5</v>
      </c>
      <c r="S524">
        <v>5</v>
      </c>
      <c r="T524">
        <v>3</v>
      </c>
      <c r="U524">
        <v>6</v>
      </c>
      <c r="V524">
        <v>3</v>
      </c>
      <c r="W524">
        <v>3</v>
      </c>
      <c r="X524">
        <v>5</v>
      </c>
      <c r="Y524">
        <v>2016</v>
      </c>
      <c r="Z524">
        <v>2</v>
      </c>
      <c r="AA524">
        <v>13</v>
      </c>
      <c r="AD524" t="s">
        <v>561</v>
      </c>
      <c r="AE524">
        <v>2</v>
      </c>
      <c r="AF524">
        <v>2</v>
      </c>
      <c r="AG524">
        <v>2</v>
      </c>
      <c r="AH524">
        <v>2</v>
      </c>
      <c r="AN524">
        <v>1</v>
      </c>
      <c r="AO524">
        <v>3</v>
      </c>
      <c r="AU524">
        <v>1</v>
      </c>
      <c r="AX524">
        <v>1</v>
      </c>
      <c r="AY524">
        <v>1</v>
      </c>
      <c r="BD524">
        <v>1</v>
      </c>
      <c r="BE524" t="s">
        <v>61</v>
      </c>
    </row>
    <row r="525" spans="1:57" hidden="1" x14ac:dyDescent="0.2">
      <c r="A525">
        <v>524</v>
      </c>
      <c r="B525" s="2">
        <v>44096.633715277778</v>
      </c>
      <c r="C525" t="s">
        <v>689</v>
      </c>
      <c r="D525">
        <v>25</v>
      </c>
      <c r="E525">
        <v>5</v>
      </c>
      <c r="F525">
        <v>1</v>
      </c>
      <c r="G525">
        <v>1</v>
      </c>
      <c r="H525">
        <v>6</v>
      </c>
      <c r="I525">
        <v>0</v>
      </c>
      <c r="J525">
        <v>6</v>
      </c>
      <c r="L525">
        <v>1</v>
      </c>
      <c r="M525">
        <v>10</v>
      </c>
      <c r="N525">
        <v>1</v>
      </c>
      <c r="O525">
        <v>5</v>
      </c>
      <c r="P525">
        <v>6</v>
      </c>
      <c r="Q525">
        <v>7</v>
      </c>
      <c r="R525">
        <v>6</v>
      </c>
      <c r="S525">
        <v>5</v>
      </c>
      <c r="T525">
        <v>7</v>
      </c>
      <c r="U525">
        <v>4</v>
      </c>
      <c r="V525">
        <v>3</v>
      </c>
      <c r="W525">
        <v>4</v>
      </c>
      <c r="X525">
        <v>6</v>
      </c>
      <c r="Y525">
        <v>2018</v>
      </c>
      <c r="Z525">
        <v>2</v>
      </c>
      <c r="AA525">
        <v>9</v>
      </c>
      <c r="AE525">
        <v>1</v>
      </c>
      <c r="AF525">
        <v>1</v>
      </c>
      <c r="AG525">
        <v>1</v>
      </c>
      <c r="AH525">
        <v>2</v>
      </c>
      <c r="AK525">
        <v>1</v>
      </c>
      <c r="AM525">
        <v>1</v>
      </c>
      <c r="AO525">
        <v>5</v>
      </c>
      <c r="AQ525">
        <v>1</v>
      </c>
      <c r="AU525">
        <v>1</v>
      </c>
      <c r="AX525">
        <v>1</v>
      </c>
      <c r="BA525">
        <v>1</v>
      </c>
      <c r="BE525" t="s">
        <v>66</v>
      </c>
    </row>
    <row r="526" spans="1:57" hidden="1" x14ac:dyDescent="0.2">
      <c r="A526">
        <v>525</v>
      </c>
      <c r="B526" s="2">
        <v>44096.634629629632</v>
      </c>
      <c r="C526" t="s">
        <v>690</v>
      </c>
      <c r="D526">
        <v>59</v>
      </c>
      <c r="E526">
        <v>32</v>
      </c>
      <c r="F526">
        <v>1</v>
      </c>
      <c r="G526">
        <v>1</v>
      </c>
      <c r="H526">
        <v>3</v>
      </c>
      <c r="I526">
        <v>0</v>
      </c>
      <c r="J526">
        <v>1</v>
      </c>
      <c r="L526">
        <v>2</v>
      </c>
      <c r="M526">
        <v>14</v>
      </c>
      <c r="N526">
        <v>2</v>
      </c>
      <c r="O526">
        <v>5</v>
      </c>
      <c r="P526">
        <v>1</v>
      </c>
      <c r="Q526">
        <v>7</v>
      </c>
      <c r="R526">
        <v>3</v>
      </c>
      <c r="S526">
        <v>6</v>
      </c>
      <c r="T526">
        <v>3</v>
      </c>
      <c r="U526">
        <v>7</v>
      </c>
      <c r="V526">
        <v>3</v>
      </c>
      <c r="W526">
        <v>6</v>
      </c>
      <c r="X526">
        <v>4</v>
      </c>
      <c r="Y526">
        <v>2007</v>
      </c>
      <c r="Z526">
        <v>2</v>
      </c>
      <c r="AA526">
        <v>13</v>
      </c>
      <c r="AD526" t="s">
        <v>195</v>
      </c>
      <c r="AE526">
        <v>2</v>
      </c>
      <c r="AF526">
        <v>2</v>
      </c>
      <c r="AG526">
        <v>2</v>
      </c>
      <c r="AH526">
        <v>2</v>
      </c>
      <c r="AN526">
        <v>1</v>
      </c>
      <c r="AO526">
        <v>6</v>
      </c>
      <c r="AP526">
        <v>1</v>
      </c>
      <c r="AT526">
        <v>1</v>
      </c>
      <c r="AX526">
        <v>1</v>
      </c>
      <c r="BD526">
        <v>1</v>
      </c>
      <c r="BE526" t="s">
        <v>58</v>
      </c>
    </row>
    <row r="527" spans="1:57" hidden="1" x14ac:dyDescent="0.2">
      <c r="A527">
        <v>526</v>
      </c>
      <c r="B527" s="2">
        <v>44096.635347222225</v>
      </c>
      <c r="C527" t="s">
        <v>691</v>
      </c>
      <c r="D527">
        <v>27</v>
      </c>
      <c r="E527">
        <v>33</v>
      </c>
      <c r="F527">
        <v>1</v>
      </c>
      <c r="G527">
        <v>1</v>
      </c>
      <c r="H527">
        <v>1</v>
      </c>
      <c r="I527">
        <v>0</v>
      </c>
      <c r="J527">
        <v>1</v>
      </c>
      <c r="L527">
        <v>1</v>
      </c>
      <c r="M527">
        <v>27</v>
      </c>
      <c r="N527">
        <v>1</v>
      </c>
      <c r="O527">
        <v>6</v>
      </c>
      <c r="P527">
        <v>6</v>
      </c>
      <c r="Q527">
        <v>6</v>
      </c>
      <c r="R527">
        <v>6</v>
      </c>
      <c r="S527">
        <v>6</v>
      </c>
      <c r="T527">
        <v>6</v>
      </c>
      <c r="U527">
        <v>6</v>
      </c>
      <c r="V527">
        <v>6</v>
      </c>
      <c r="W527">
        <v>6</v>
      </c>
      <c r="X527">
        <v>6</v>
      </c>
      <c r="Y527">
        <v>1993</v>
      </c>
      <c r="Z527">
        <v>1</v>
      </c>
      <c r="AA527">
        <v>10</v>
      </c>
      <c r="AE527">
        <v>1</v>
      </c>
      <c r="AF527">
        <v>1</v>
      </c>
      <c r="AG527">
        <v>1</v>
      </c>
      <c r="AH527">
        <v>1</v>
      </c>
      <c r="AI527">
        <v>1</v>
      </c>
      <c r="AJ527">
        <v>1</v>
      </c>
      <c r="AK527">
        <v>1</v>
      </c>
      <c r="AO527">
        <v>2</v>
      </c>
      <c r="AQ527">
        <v>1</v>
      </c>
      <c r="AZ527">
        <v>1</v>
      </c>
      <c r="BA527">
        <v>1</v>
      </c>
      <c r="BB527">
        <v>1</v>
      </c>
      <c r="BE527" t="s">
        <v>61</v>
      </c>
    </row>
    <row r="528" spans="1:57" hidden="1" x14ac:dyDescent="0.2">
      <c r="A528">
        <v>527</v>
      </c>
      <c r="B528" s="2">
        <v>44096.635509259257</v>
      </c>
      <c r="C528" t="s">
        <v>692</v>
      </c>
      <c r="D528">
        <v>26</v>
      </c>
      <c r="E528">
        <v>3</v>
      </c>
      <c r="F528">
        <v>1</v>
      </c>
      <c r="G528">
        <v>1</v>
      </c>
      <c r="H528">
        <v>2</v>
      </c>
      <c r="I528">
        <v>1</v>
      </c>
      <c r="J528">
        <v>1</v>
      </c>
      <c r="L528">
        <v>1</v>
      </c>
      <c r="M528">
        <v>2</v>
      </c>
      <c r="N528">
        <v>1</v>
      </c>
      <c r="O528">
        <v>3</v>
      </c>
      <c r="P528">
        <v>5</v>
      </c>
      <c r="Q528">
        <v>3</v>
      </c>
      <c r="R528">
        <v>5</v>
      </c>
      <c r="S528">
        <v>3</v>
      </c>
      <c r="T528">
        <v>1</v>
      </c>
      <c r="U528">
        <v>5</v>
      </c>
      <c r="V528">
        <v>5</v>
      </c>
      <c r="W528">
        <v>4</v>
      </c>
      <c r="X528">
        <v>5</v>
      </c>
      <c r="Y528">
        <v>1990</v>
      </c>
      <c r="Z528">
        <v>1</v>
      </c>
      <c r="AA528">
        <v>1</v>
      </c>
      <c r="AE528">
        <v>1</v>
      </c>
      <c r="AF528">
        <v>1</v>
      </c>
      <c r="AG528">
        <v>1</v>
      </c>
      <c r="AH528">
        <v>1</v>
      </c>
      <c r="AI528">
        <v>1</v>
      </c>
      <c r="AO528">
        <v>1</v>
      </c>
      <c r="AQ528">
        <v>1</v>
      </c>
      <c r="AT528">
        <v>1</v>
      </c>
      <c r="AV528">
        <v>1</v>
      </c>
      <c r="AZ528">
        <v>1</v>
      </c>
      <c r="BE528" t="s">
        <v>66</v>
      </c>
    </row>
    <row r="529" spans="1:57" hidden="1" x14ac:dyDescent="0.2">
      <c r="A529">
        <v>528</v>
      </c>
      <c r="B529" s="2">
        <v>44096.635775462964</v>
      </c>
      <c r="C529" t="s">
        <v>693</v>
      </c>
      <c r="D529">
        <v>35</v>
      </c>
      <c r="E529">
        <v>17</v>
      </c>
      <c r="F529">
        <v>1</v>
      </c>
      <c r="G529">
        <v>1</v>
      </c>
      <c r="H529">
        <v>2</v>
      </c>
      <c r="I529">
        <v>1</v>
      </c>
      <c r="J529">
        <v>1</v>
      </c>
      <c r="L529">
        <v>1</v>
      </c>
      <c r="M529">
        <v>35</v>
      </c>
      <c r="N529">
        <v>1</v>
      </c>
      <c r="O529">
        <v>6</v>
      </c>
      <c r="P529">
        <v>6</v>
      </c>
      <c r="Q529">
        <v>7</v>
      </c>
      <c r="R529">
        <v>7</v>
      </c>
      <c r="S529">
        <v>7</v>
      </c>
      <c r="T529">
        <v>6</v>
      </c>
      <c r="U529">
        <v>6</v>
      </c>
      <c r="V529">
        <v>7</v>
      </c>
      <c r="W529">
        <v>6</v>
      </c>
      <c r="X529">
        <v>6</v>
      </c>
      <c r="Y529">
        <v>2000</v>
      </c>
      <c r="Z529">
        <v>3</v>
      </c>
      <c r="AA529">
        <v>1</v>
      </c>
      <c r="AE529">
        <v>1</v>
      </c>
      <c r="AF529">
        <v>1</v>
      </c>
      <c r="AG529">
        <v>1</v>
      </c>
      <c r="AH529">
        <v>2</v>
      </c>
      <c r="AI529">
        <v>1</v>
      </c>
      <c r="AO529">
        <v>2</v>
      </c>
      <c r="AQ529">
        <v>1</v>
      </c>
      <c r="AS529">
        <v>1</v>
      </c>
      <c r="AU529">
        <v>1</v>
      </c>
      <c r="AZ529">
        <v>1</v>
      </c>
      <c r="BB529">
        <v>1</v>
      </c>
      <c r="BE529" t="s">
        <v>61</v>
      </c>
    </row>
    <row r="530" spans="1:57" hidden="1" x14ac:dyDescent="0.2">
      <c r="A530">
        <v>529</v>
      </c>
      <c r="B530" s="2">
        <v>44096.636134259257</v>
      </c>
      <c r="C530" t="s">
        <v>694</v>
      </c>
      <c r="D530">
        <v>70</v>
      </c>
      <c r="E530">
        <v>7</v>
      </c>
      <c r="F530">
        <v>1</v>
      </c>
      <c r="G530">
        <v>1</v>
      </c>
      <c r="H530">
        <v>1</v>
      </c>
      <c r="I530">
        <v>0</v>
      </c>
      <c r="J530">
        <v>4</v>
      </c>
      <c r="L530">
        <v>2</v>
      </c>
      <c r="M530">
        <v>14</v>
      </c>
      <c r="N530">
        <v>2</v>
      </c>
      <c r="O530">
        <v>3</v>
      </c>
      <c r="P530">
        <v>1</v>
      </c>
      <c r="Q530">
        <v>6</v>
      </c>
      <c r="R530">
        <v>3</v>
      </c>
      <c r="S530">
        <v>6</v>
      </c>
      <c r="T530">
        <v>2</v>
      </c>
      <c r="U530">
        <v>7</v>
      </c>
      <c r="V530">
        <v>1</v>
      </c>
      <c r="W530">
        <v>6</v>
      </c>
      <c r="X530">
        <v>2</v>
      </c>
      <c r="Y530">
        <v>2008</v>
      </c>
      <c r="Z530">
        <v>3</v>
      </c>
      <c r="AA530">
        <v>10</v>
      </c>
      <c r="AE530">
        <v>2</v>
      </c>
      <c r="AF530">
        <v>2</v>
      </c>
      <c r="AG530">
        <v>2</v>
      </c>
      <c r="AH530">
        <v>2</v>
      </c>
      <c r="AI530">
        <v>1</v>
      </c>
      <c r="AM530">
        <v>1</v>
      </c>
      <c r="AO530">
        <v>5</v>
      </c>
      <c r="AP530">
        <v>1</v>
      </c>
      <c r="AT530">
        <v>1</v>
      </c>
      <c r="AW530">
        <v>1</v>
      </c>
      <c r="BC530">
        <v>1</v>
      </c>
      <c r="BE530" t="s">
        <v>58</v>
      </c>
    </row>
    <row r="531" spans="1:57" hidden="1" x14ac:dyDescent="0.2">
      <c r="A531">
        <v>530</v>
      </c>
      <c r="B531" s="2">
        <v>44096.63789351852</v>
      </c>
      <c r="C531" t="s">
        <v>695</v>
      </c>
      <c r="D531">
        <v>54</v>
      </c>
      <c r="E531">
        <v>9</v>
      </c>
      <c r="F531">
        <v>1</v>
      </c>
      <c r="G531">
        <v>1</v>
      </c>
      <c r="H531">
        <v>3</v>
      </c>
      <c r="I531">
        <v>1</v>
      </c>
      <c r="J531">
        <v>1</v>
      </c>
      <c r="L531">
        <v>1</v>
      </c>
      <c r="M531">
        <v>24</v>
      </c>
      <c r="N531">
        <v>2</v>
      </c>
      <c r="O531">
        <v>6</v>
      </c>
      <c r="P531">
        <v>1</v>
      </c>
      <c r="Q531">
        <v>5</v>
      </c>
      <c r="R531">
        <v>1</v>
      </c>
      <c r="S531">
        <v>6</v>
      </c>
      <c r="T531">
        <v>6</v>
      </c>
      <c r="U531">
        <v>6</v>
      </c>
      <c r="V531">
        <v>1</v>
      </c>
      <c r="W531">
        <v>6</v>
      </c>
      <c r="X531">
        <v>5</v>
      </c>
      <c r="Y531">
        <v>1996</v>
      </c>
      <c r="Z531">
        <v>1</v>
      </c>
      <c r="AA531">
        <v>9</v>
      </c>
      <c r="AE531">
        <v>2</v>
      </c>
      <c r="AF531">
        <v>2</v>
      </c>
      <c r="AG531">
        <v>2</v>
      </c>
      <c r="AH531">
        <v>2</v>
      </c>
      <c r="AM531">
        <v>1</v>
      </c>
      <c r="AO531">
        <v>2</v>
      </c>
      <c r="AR531">
        <v>1</v>
      </c>
      <c r="BA531">
        <v>1</v>
      </c>
      <c r="BE531" t="s">
        <v>61</v>
      </c>
    </row>
    <row r="532" spans="1:57" hidden="1" x14ac:dyDescent="0.2">
      <c r="A532">
        <v>531</v>
      </c>
      <c r="B532" s="2">
        <v>44096.642812500002</v>
      </c>
      <c r="C532" t="s">
        <v>696</v>
      </c>
      <c r="D532">
        <v>68</v>
      </c>
      <c r="E532">
        <v>43</v>
      </c>
      <c r="F532">
        <v>2</v>
      </c>
      <c r="G532">
        <v>1</v>
      </c>
      <c r="H532">
        <v>3</v>
      </c>
      <c r="I532">
        <v>0</v>
      </c>
      <c r="J532">
        <v>2</v>
      </c>
      <c r="L532">
        <v>2</v>
      </c>
      <c r="M532">
        <v>22</v>
      </c>
      <c r="N532">
        <v>1</v>
      </c>
      <c r="O532">
        <v>5</v>
      </c>
      <c r="P532">
        <v>4</v>
      </c>
      <c r="Q532">
        <v>6</v>
      </c>
      <c r="R532">
        <v>4</v>
      </c>
      <c r="S532">
        <v>4</v>
      </c>
      <c r="T532">
        <v>3</v>
      </c>
      <c r="U532">
        <v>5</v>
      </c>
      <c r="V532">
        <v>1</v>
      </c>
      <c r="W532">
        <v>5</v>
      </c>
      <c r="X532">
        <v>2</v>
      </c>
      <c r="Y532">
        <v>1998</v>
      </c>
      <c r="Z532">
        <v>2</v>
      </c>
      <c r="AA532">
        <v>14</v>
      </c>
      <c r="AE532">
        <v>2</v>
      </c>
      <c r="AF532">
        <v>2</v>
      </c>
      <c r="AG532">
        <v>3</v>
      </c>
      <c r="AH532">
        <v>2</v>
      </c>
      <c r="AM532">
        <v>1</v>
      </c>
      <c r="AO532">
        <v>3</v>
      </c>
      <c r="AP532">
        <v>1</v>
      </c>
      <c r="AV532">
        <v>1</v>
      </c>
      <c r="AX532">
        <v>1</v>
      </c>
      <c r="BD532">
        <v>1</v>
      </c>
      <c r="BE532" t="s">
        <v>61</v>
      </c>
    </row>
    <row r="533" spans="1:57" hidden="1" x14ac:dyDescent="0.2">
      <c r="A533">
        <v>532</v>
      </c>
      <c r="B533" s="2">
        <v>44096.643159722225</v>
      </c>
      <c r="C533" t="s">
        <v>697</v>
      </c>
      <c r="D533">
        <v>43</v>
      </c>
      <c r="E533">
        <v>9</v>
      </c>
      <c r="F533">
        <v>2</v>
      </c>
      <c r="G533">
        <v>1</v>
      </c>
      <c r="H533">
        <v>2</v>
      </c>
      <c r="I533">
        <v>2</v>
      </c>
      <c r="J533">
        <v>1</v>
      </c>
      <c r="L533">
        <v>1</v>
      </c>
      <c r="M533">
        <v>5</v>
      </c>
      <c r="N533">
        <v>2</v>
      </c>
      <c r="O533">
        <v>6</v>
      </c>
      <c r="P533">
        <v>4</v>
      </c>
      <c r="Q533">
        <v>6</v>
      </c>
      <c r="R533">
        <v>4</v>
      </c>
      <c r="S533">
        <v>6</v>
      </c>
      <c r="T533">
        <v>4</v>
      </c>
      <c r="U533">
        <v>6</v>
      </c>
      <c r="V533">
        <v>3</v>
      </c>
      <c r="W533">
        <v>6</v>
      </c>
      <c r="X533">
        <v>3</v>
      </c>
      <c r="Y533">
        <v>2014</v>
      </c>
      <c r="Z533">
        <v>1</v>
      </c>
      <c r="AA533">
        <v>3</v>
      </c>
      <c r="AE533">
        <v>2</v>
      </c>
      <c r="AF533">
        <v>2</v>
      </c>
      <c r="AG533">
        <v>2</v>
      </c>
      <c r="AH533">
        <v>2</v>
      </c>
      <c r="AJ533">
        <v>1</v>
      </c>
      <c r="AM533">
        <v>1</v>
      </c>
      <c r="AO533">
        <v>2</v>
      </c>
      <c r="AQ533">
        <v>1</v>
      </c>
      <c r="AS533">
        <v>1</v>
      </c>
      <c r="AU533">
        <v>1</v>
      </c>
      <c r="AZ533">
        <v>1</v>
      </c>
      <c r="BE533" t="s">
        <v>61</v>
      </c>
    </row>
    <row r="534" spans="1:57" hidden="1" x14ac:dyDescent="0.2">
      <c r="A534">
        <v>533</v>
      </c>
      <c r="B534" s="2">
        <v>44096.644525462965</v>
      </c>
      <c r="C534" t="s">
        <v>698</v>
      </c>
      <c r="D534">
        <v>42</v>
      </c>
      <c r="E534">
        <v>9</v>
      </c>
      <c r="F534">
        <v>2</v>
      </c>
      <c r="G534">
        <v>1</v>
      </c>
      <c r="H534">
        <v>2</v>
      </c>
      <c r="I534">
        <v>5</v>
      </c>
      <c r="J534">
        <v>1</v>
      </c>
      <c r="L534">
        <v>2</v>
      </c>
      <c r="M534">
        <v>0</v>
      </c>
      <c r="N534">
        <v>1</v>
      </c>
      <c r="O534">
        <v>7</v>
      </c>
      <c r="P534">
        <v>7</v>
      </c>
      <c r="Q534">
        <v>6</v>
      </c>
      <c r="R534">
        <v>5</v>
      </c>
      <c r="S534">
        <v>7</v>
      </c>
      <c r="T534">
        <v>1</v>
      </c>
      <c r="U534">
        <v>1</v>
      </c>
      <c r="V534">
        <v>3</v>
      </c>
      <c r="W534">
        <v>5</v>
      </c>
      <c r="X534">
        <v>1</v>
      </c>
      <c r="Y534">
        <v>2020</v>
      </c>
      <c r="Z534">
        <v>2</v>
      </c>
      <c r="AA534">
        <v>10</v>
      </c>
      <c r="AE534">
        <v>2</v>
      </c>
      <c r="AF534">
        <v>1</v>
      </c>
      <c r="AG534">
        <v>2</v>
      </c>
      <c r="AH534">
        <v>2</v>
      </c>
      <c r="AN534">
        <v>1</v>
      </c>
      <c r="AO534">
        <v>5</v>
      </c>
      <c r="AP534">
        <v>1</v>
      </c>
      <c r="AT534">
        <v>1</v>
      </c>
      <c r="AY534">
        <v>1</v>
      </c>
      <c r="AZ534">
        <v>1</v>
      </c>
      <c r="BA534">
        <v>1</v>
      </c>
      <c r="BE534" t="s">
        <v>61</v>
      </c>
    </row>
    <row r="535" spans="1:57" hidden="1" x14ac:dyDescent="0.2">
      <c r="A535">
        <v>534</v>
      </c>
      <c r="B535" s="2">
        <v>44096.645995370367</v>
      </c>
      <c r="C535" t="s">
        <v>699</v>
      </c>
      <c r="D535">
        <v>22</v>
      </c>
      <c r="E535">
        <v>1</v>
      </c>
      <c r="F535">
        <v>1</v>
      </c>
      <c r="G535">
        <v>1</v>
      </c>
      <c r="H535">
        <v>1</v>
      </c>
      <c r="I535">
        <v>1</v>
      </c>
      <c r="J535">
        <v>1</v>
      </c>
      <c r="L535">
        <v>1</v>
      </c>
      <c r="M535">
        <v>1</v>
      </c>
      <c r="N535">
        <v>2</v>
      </c>
      <c r="O535">
        <v>2</v>
      </c>
      <c r="P535">
        <v>6</v>
      </c>
      <c r="Q535">
        <v>6</v>
      </c>
      <c r="R535">
        <v>3</v>
      </c>
      <c r="S535">
        <v>6</v>
      </c>
      <c r="T535">
        <v>6</v>
      </c>
      <c r="U535">
        <v>7</v>
      </c>
      <c r="V535">
        <v>7</v>
      </c>
      <c r="W535">
        <v>7</v>
      </c>
      <c r="X535">
        <v>4</v>
      </c>
      <c r="Y535">
        <v>2018</v>
      </c>
      <c r="Z535">
        <v>1</v>
      </c>
      <c r="AA535">
        <v>10</v>
      </c>
      <c r="AE535">
        <v>2</v>
      </c>
      <c r="AF535">
        <v>2</v>
      </c>
      <c r="AG535">
        <v>1</v>
      </c>
      <c r="AH535">
        <v>2</v>
      </c>
      <c r="AI535">
        <v>1</v>
      </c>
      <c r="AM535">
        <v>1</v>
      </c>
      <c r="AO535">
        <v>2</v>
      </c>
      <c r="AR535">
        <v>1</v>
      </c>
      <c r="AS535">
        <v>1</v>
      </c>
      <c r="AZ535">
        <v>1</v>
      </c>
      <c r="BE535" t="s">
        <v>61</v>
      </c>
    </row>
    <row r="536" spans="1:57" hidden="1" x14ac:dyDescent="0.2">
      <c r="A536">
        <v>535</v>
      </c>
      <c r="B536" s="2">
        <v>44096.650196759256</v>
      </c>
      <c r="C536" t="s">
        <v>700</v>
      </c>
      <c r="D536">
        <v>40</v>
      </c>
      <c r="E536">
        <v>5</v>
      </c>
      <c r="F536">
        <v>1</v>
      </c>
      <c r="G536">
        <v>1</v>
      </c>
      <c r="H536">
        <v>3</v>
      </c>
      <c r="I536">
        <v>0</v>
      </c>
      <c r="J536">
        <v>1</v>
      </c>
      <c r="L536">
        <v>1</v>
      </c>
      <c r="M536">
        <v>20</v>
      </c>
      <c r="N536">
        <v>2</v>
      </c>
      <c r="O536">
        <v>5</v>
      </c>
      <c r="P536">
        <v>5</v>
      </c>
      <c r="Q536">
        <v>5</v>
      </c>
      <c r="R536">
        <v>3</v>
      </c>
      <c r="S536">
        <v>5</v>
      </c>
      <c r="T536">
        <v>5</v>
      </c>
      <c r="U536">
        <v>5</v>
      </c>
      <c r="V536">
        <v>1</v>
      </c>
      <c r="W536">
        <v>4</v>
      </c>
      <c r="X536">
        <v>5</v>
      </c>
      <c r="Y536">
        <v>2000</v>
      </c>
      <c r="Z536">
        <v>1</v>
      </c>
      <c r="AA536">
        <v>3</v>
      </c>
      <c r="AE536">
        <v>2</v>
      </c>
      <c r="AF536">
        <v>2</v>
      </c>
      <c r="AG536">
        <v>2</v>
      </c>
      <c r="AH536">
        <v>2</v>
      </c>
      <c r="AI536">
        <v>1</v>
      </c>
      <c r="AO536">
        <v>1</v>
      </c>
      <c r="AQ536">
        <v>1</v>
      </c>
      <c r="AR536">
        <v>1</v>
      </c>
      <c r="AS536">
        <v>1</v>
      </c>
      <c r="AZ536">
        <v>1</v>
      </c>
      <c r="BA536">
        <v>1</v>
      </c>
      <c r="BE536" t="s">
        <v>66</v>
      </c>
    </row>
    <row r="537" spans="1:57" hidden="1" x14ac:dyDescent="0.2">
      <c r="A537">
        <v>536</v>
      </c>
      <c r="B537" s="2">
        <v>44096.654085648152</v>
      </c>
      <c r="C537" t="s">
        <v>701</v>
      </c>
      <c r="D537">
        <v>53</v>
      </c>
      <c r="E537">
        <v>9</v>
      </c>
      <c r="F537">
        <v>1</v>
      </c>
      <c r="G537">
        <v>1</v>
      </c>
      <c r="H537">
        <v>2</v>
      </c>
      <c r="I537">
        <v>0</v>
      </c>
      <c r="J537">
        <v>1</v>
      </c>
      <c r="L537">
        <v>2</v>
      </c>
      <c r="M537">
        <v>0</v>
      </c>
      <c r="N537">
        <v>2</v>
      </c>
      <c r="O537">
        <v>3</v>
      </c>
      <c r="P537">
        <v>1</v>
      </c>
      <c r="Q537">
        <v>6</v>
      </c>
      <c r="R537">
        <v>2</v>
      </c>
      <c r="S537">
        <v>5</v>
      </c>
      <c r="T537">
        <v>6</v>
      </c>
      <c r="U537">
        <v>6</v>
      </c>
      <c r="V537">
        <v>1</v>
      </c>
      <c r="W537">
        <v>7</v>
      </c>
      <c r="X537">
        <v>3</v>
      </c>
      <c r="Y537">
        <v>2020</v>
      </c>
      <c r="Z537">
        <v>2</v>
      </c>
      <c r="AA537">
        <v>13</v>
      </c>
      <c r="AD537" t="s">
        <v>702</v>
      </c>
      <c r="AE537">
        <v>2</v>
      </c>
      <c r="AF537">
        <v>2</v>
      </c>
      <c r="AG537">
        <v>2</v>
      </c>
      <c r="AH537">
        <v>2</v>
      </c>
      <c r="AN537">
        <v>1</v>
      </c>
      <c r="AO537">
        <v>3</v>
      </c>
      <c r="AP537">
        <v>1</v>
      </c>
      <c r="AT537">
        <v>1</v>
      </c>
      <c r="AX537">
        <v>1</v>
      </c>
      <c r="BD537">
        <v>1</v>
      </c>
      <c r="BE537" t="s">
        <v>61</v>
      </c>
    </row>
    <row r="538" spans="1:57" hidden="1" x14ac:dyDescent="0.2">
      <c r="A538">
        <v>537</v>
      </c>
      <c r="B538" s="2">
        <v>44096.65420138889</v>
      </c>
      <c r="C538" t="s">
        <v>703</v>
      </c>
      <c r="D538">
        <v>21</v>
      </c>
      <c r="E538">
        <v>46</v>
      </c>
      <c r="F538">
        <v>2</v>
      </c>
      <c r="G538">
        <v>1</v>
      </c>
      <c r="H538">
        <v>2</v>
      </c>
      <c r="I538">
        <v>3</v>
      </c>
      <c r="J538">
        <v>3</v>
      </c>
      <c r="L538">
        <v>1</v>
      </c>
      <c r="M538">
        <v>2</v>
      </c>
      <c r="N538">
        <v>2</v>
      </c>
      <c r="O538">
        <v>2</v>
      </c>
      <c r="P538">
        <v>5</v>
      </c>
      <c r="Q538">
        <v>6</v>
      </c>
      <c r="R538">
        <v>7</v>
      </c>
      <c r="S538">
        <v>5</v>
      </c>
      <c r="T538">
        <v>6</v>
      </c>
      <c r="U538">
        <v>7</v>
      </c>
      <c r="V538">
        <v>3</v>
      </c>
      <c r="W538">
        <v>6</v>
      </c>
      <c r="X538">
        <v>2</v>
      </c>
      <c r="Y538">
        <v>2018</v>
      </c>
      <c r="Z538">
        <v>1</v>
      </c>
      <c r="AA538">
        <v>11</v>
      </c>
      <c r="AB538" t="s">
        <v>704</v>
      </c>
      <c r="AE538">
        <v>3</v>
      </c>
      <c r="AF538">
        <v>1</v>
      </c>
      <c r="AG538">
        <v>2</v>
      </c>
      <c r="AH538">
        <v>2</v>
      </c>
      <c r="AJ538">
        <v>1</v>
      </c>
      <c r="AM538">
        <v>1</v>
      </c>
      <c r="AO538">
        <v>4</v>
      </c>
      <c r="AT538">
        <v>1</v>
      </c>
      <c r="AX538">
        <v>1</v>
      </c>
      <c r="AY538">
        <v>1</v>
      </c>
      <c r="BA538">
        <v>1</v>
      </c>
      <c r="BE538" t="s">
        <v>61</v>
      </c>
    </row>
    <row r="539" spans="1:57" hidden="1" x14ac:dyDescent="0.2">
      <c r="A539">
        <v>538</v>
      </c>
      <c r="B539" s="2">
        <v>44096.654293981483</v>
      </c>
      <c r="C539" t="s">
        <v>705</v>
      </c>
      <c r="D539">
        <v>77</v>
      </c>
      <c r="E539">
        <v>3</v>
      </c>
      <c r="F539">
        <v>1</v>
      </c>
      <c r="G539">
        <v>1</v>
      </c>
      <c r="H539">
        <v>1</v>
      </c>
      <c r="I539">
        <v>0</v>
      </c>
      <c r="J539">
        <v>4</v>
      </c>
      <c r="L539">
        <v>2</v>
      </c>
      <c r="M539">
        <v>42</v>
      </c>
      <c r="N539">
        <v>1</v>
      </c>
      <c r="O539">
        <v>3</v>
      </c>
      <c r="P539">
        <v>1</v>
      </c>
      <c r="Q539">
        <v>6</v>
      </c>
      <c r="R539">
        <v>2</v>
      </c>
      <c r="S539">
        <v>4</v>
      </c>
      <c r="T539">
        <v>6</v>
      </c>
      <c r="U539">
        <v>4</v>
      </c>
      <c r="V539">
        <v>2</v>
      </c>
      <c r="W539">
        <v>6</v>
      </c>
      <c r="X539">
        <v>4</v>
      </c>
      <c r="Y539">
        <v>2011</v>
      </c>
      <c r="Z539">
        <v>3</v>
      </c>
      <c r="AA539">
        <v>3</v>
      </c>
      <c r="AE539">
        <v>2</v>
      </c>
      <c r="AF539">
        <v>2</v>
      </c>
      <c r="AG539">
        <v>2</v>
      </c>
      <c r="AH539">
        <v>2</v>
      </c>
      <c r="AN539">
        <v>1</v>
      </c>
      <c r="AO539">
        <v>2</v>
      </c>
      <c r="AP539">
        <v>1</v>
      </c>
      <c r="AT539">
        <v>1</v>
      </c>
      <c r="AV539">
        <v>1</v>
      </c>
      <c r="BC539">
        <v>1</v>
      </c>
      <c r="BE539" t="s">
        <v>66</v>
      </c>
    </row>
    <row r="540" spans="1:57" hidden="1" x14ac:dyDescent="0.2">
      <c r="A540">
        <v>539</v>
      </c>
      <c r="B540" s="2">
        <v>44096.656678240739</v>
      </c>
      <c r="C540" t="s">
        <v>706</v>
      </c>
      <c r="D540">
        <v>33</v>
      </c>
      <c r="E540">
        <v>10</v>
      </c>
      <c r="F540">
        <v>1</v>
      </c>
      <c r="G540">
        <v>1</v>
      </c>
      <c r="H540">
        <v>2</v>
      </c>
      <c r="I540">
        <v>2</v>
      </c>
      <c r="J540">
        <v>1</v>
      </c>
      <c r="L540">
        <v>1</v>
      </c>
      <c r="M540">
        <v>5</v>
      </c>
      <c r="N540">
        <v>1</v>
      </c>
      <c r="O540">
        <v>7</v>
      </c>
      <c r="P540">
        <v>6</v>
      </c>
      <c r="Q540">
        <v>7</v>
      </c>
      <c r="R540">
        <v>5</v>
      </c>
      <c r="S540">
        <v>6</v>
      </c>
      <c r="T540">
        <v>7</v>
      </c>
      <c r="U540">
        <v>6</v>
      </c>
      <c r="V540">
        <v>7</v>
      </c>
      <c r="W540">
        <v>7</v>
      </c>
      <c r="X540">
        <v>6</v>
      </c>
      <c r="Y540">
        <v>2017</v>
      </c>
      <c r="Z540">
        <v>1</v>
      </c>
      <c r="AA540">
        <v>1</v>
      </c>
      <c r="AE540">
        <v>1</v>
      </c>
      <c r="AF540">
        <v>1</v>
      </c>
      <c r="AG540">
        <v>1</v>
      </c>
      <c r="AH540">
        <v>1</v>
      </c>
      <c r="AI540">
        <v>1</v>
      </c>
      <c r="AJ540">
        <v>1</v>
      </c>
      <c r="AK540">
        <v>1</v>
      </c>
      <c r="AL540">
        <v>1</v>
      </c>
      <c r="AM540">
        <v>1</v>
      </c>
      <c r="AO540">
        <v>1</v>
      </c>
      <c r="AQ540">
        <v>1</v>
      </c>
      <c r="AR540">
        <v>1</v>
      </c>
      <c r="AS540">
        <v>1</v>
      </c>
      <c r="BA540">
        <v>1</v>
      </c>
      <c r="BB540">
        <v>1</v>
      </c>
      <c r="BC540">
        <v>1</v>
      </c>
      <c r="BE540" t="s">
        <v>61</v>
      </c>
    </row>
    <row r="541" spans="1:57" hidden="1" x14ac:dyDescent="0.2">
      <c r="A541">
        <v>540</v>
      </c>
      <c r="B541" s="2">
        <v>44096.657268518517</v>
      </c>
      <c r="C541" t="s">
        <v>707</v>
      </c>
      <c r="D541">
        <v>21</v>
      </c>
      <c r="E541">
        <v>28</v>
      </c>
      <c r="F541">
        <v>1</v>
      </c>
      <c r="G541">
        <v>1</v>
      </c>
      <c r="H541">
        <v>4</v>
      </c>
      <c r="I541">
        <v>3</v>
      </c>
      <c r="J541">
        <v>6</v>
      </c>
      <c r="L541">
        <v>2</v>
      </c>
      <c r="M541">
        <v>10</v>
      </c>
      <c r="N541">
        <v>2</v>
      </c>
      <c r="O541">
        <v>7</v>
      </c>
      <c r="P541">
        <v>1</v>
      </c>
      <c r="Q541">
        <v>7</v>
      </c>
      <c r="R541">
        <v>1</v>
      </c>
      <c r="S541">
        <v>7</v>
      </c>
      <c r="T541">
        <v>7</v>
      </c>
      <c r="U541">
        <v>7</v>
      </c>
      <c r="V541">
        <v>1</v>
      </c>
      <c r="W541">
        <v>7</v>
      </c>
      <c r="X541">
        <v>7</v>
      </c>
      <c r="Y541">
        <v>2012</v>
      </c>
      <c r="Z541">
        <v>1</v>
      </c>
      <c r="AA541">
        <v>1</v>
      </c>
      <c r="AE541">
        <v>2</v>
      </c>
      <c r="AF541">
        <v>2</v>
      </c>
      <c r="AG541">
        <v>1</v>
      </c>
      <c r="AH541">
        <v>2</v>
      </c>
      <c r="AL541">
        <v>1</v>
      </c>
      <c r="AM541">
        <v>1</v>
      </c>
      <c r="AO541">
        <v>3</v>
      </c>
      <c r="AP541">
        <v>1</v>
      </c>
      <c r="AQ541">
        <v>1</v>
      </c>
      <c r="AT541">
        <v>1</v>
      </c>
      <c r="AZ541">
        <v>1</v>
      </c>
      <c r="BC541">
        <v>1</v>
      </c>
      <c r="BE541" t="s">
        <v>66</v>
      </c>
    </row>
    <row r="542" spans="1:57" hidden="1" x14ac:dyDescent="0.2">
      <c r="A542">
        <v>541</v>
      </c>
      <c r="B542" s="2">
        <v>44096.657951388886</v>
      </c>
      <c r="C542" t="s">
        <v>708</v>
      </c>
      <c r="D542">
        <v>49</v>
      </c>
      <c r="E542">
        <v>23</v>
      </c>
      <c r="F542">
        <v>1</v>
      </c>
      <c r="G542">
        <v>1</v>
      </c>
      <c r="H542">
        <v>2</v>
      </c>
      <c r="I542">
        <v>0</v>
      </c>
      <c r="J542">
        <v>1</v>
      </c>
      <c r="L542">
        <v>1</v>
      </c>
      <c r="M542">
        <v>12</v>
      </c>
      <c r="N542">
        <v>2</v>
      </c>
      <c r="O542">
        <v>2</v>
      </c>
      <c r="P542">
        <v>1</v>
      </c>
      <c r="Q542">
        <v>6</v>
      </c>
      <c r="R542">
        <v>2</v>
      </c>
      <c r="S542">
        <v>5</v>
      </c>
      <c r="T542">
        <v>7</v>
      </c>
      <c r="U542">
        <v>7</v>
      </c>
      <c r="V542">
        <v>1</v>
      </c>
      <c r="W542">
        <v>6</v>
      </c>
      <c r="X542">
        <v>5</v>
      </c>
      <c r="Y542">
        <v>2008</v>
      </c>
      <c r="Z542">
        <v>1</v>
      </c>
      <c r="AA542">
        <v>11</v>
      </c>
      <c r="AB542" t="s">
        <v>709</v>
      </c>
      <c r="AE542">
        <v>2</v>
      </c>
      <c r="AF542">
        <v>3</v>
      </c>
      <c r="AG542">
        <v>2</v>
      </c>
      <c r="AH542">
        <v>2</v>
      </c>
      <c r="AM542">
        <v>1</v>
      </c>
      <c r="AO542">
        <v>2</v>
      </c>
      <c r="AP542">
        <v>1</v>
      </c>
      <c r="AT542">
        <v>1</v>
      </c>
      <c r="AV542">
        <v>1</v>
      </c>
      <c r="BD542">
        <v>1</v>
      </c>
      <c r="BE542" t="s">
        <v>63</v>
      </c>
    </row>
    <row r="543" spans="1:57" hidden="1" x14ac:dyDescent="0.2">
      <c r="A543">
        <v>542</v>
      </c>
      <c r="B543" s="2">
        <v>44096.662812499999</v>
      </c>
      <c r="C543" t="s">
        <v>710</v>
      </c>
      <c r="D543">
        <v>30</v>
      </c>
      <c r="E543">
        <v>43</v>
      </c>
      <c r="F543">
        <v>1</v>
      </c>
      <c r="G543">
        <v>1</v>
      </c>
      <c r="H543">
        <v>2</v>
      </c>
      <c r="I543">
        <v>2</v>
      </c>
      <c r="J543">
        <v>1</v>
      </c>
      <c r="L543">
        <v>1</v>
      </c>
      <c r="M543">
        <v>2</v>
      </c>
      <c r="N543">
        <v>1</v>
      </c>
      <c r="O543">
        <v>6</v>
      </c>
      <c r="P543">
        <v>5</v>
      </c>
      <c r="Q543">
        <v>6</v>
      </c>
      <c r="R543">
        <v>5</v>
      </c>
      <c r="S543">
        <v>6</v>
      </c>
      <c r="T543">
        <v>5</v>
      </c>
      <c r="U543">
        <v>5</v>
      </c>
      <c r="V543">
        <v>6</v>
      </c>
      <c r="W543">
        <v>6</v>
      </c>
      <c r="X543">
        <v>6</v>
      </c>
      <c r="Y543">
        <v>2020</v>
      </c>
      <c r="Z543">
        <v>1</v>
      </c>
      <c r="AA543">
        <v>3</v>
      </c>
      <c r="AE543">
        <v>1</v>
      </c>
      <c r="AF543">
        <v>1</v>
      </c>
      <c r="AG543">
        <v>1</v>
      </c>
      <c r="AH543">
        <v>1</v>
      </c>
      <c r="AI543">
        <v>1</v>
      </c>
      <c r="AL543">
        <v>1</v>
      </c>
      <c r="AO543">
        <v>2</v>
      </c>
      <c r="AP543">
        <v>1</v>
      </c>
      <c r="AU543">
        <v>1</v>
      </c>
      <c r="AZ543">
        <v>1</v>
      </c>
      <c r="BB543">
        <v>1</v>
      </c>
      <c r="BE543" t="s">
        <v>61</v>
      </c>
    </row>
    <row r="544" spans="1:57" hidden="1" x14ac:dyDescent="0.2">
      <c r="A544">
        <v>543</v>
      </c>
      <c r="B544" s="2">
        <v>44096.662916666668</v>
      </c>
      <c r="C544" t="s">
        <v>711</v>
      </c>
      <c r="D544">
        <v>62</v>
      </c>
      <c r="E544">
        <v>31</v>
      </c>
      <c r="F544">
        <v>1</v>
      </c>
      <c r="G544">
        <v>1</v>
      </c>
      <c r="H544">
        <v>2</v>
      </c>
      <c r="I544">
        <v>0</v>
      </c>
      <c r="J544">
        <v>5</v>
      </c>
      <c r="K544" t="s">
        <v>712</v>
      </c>
      <c r="L544">
        <v>2</v>
      </c>
      <c r="M544">
        <v>15</v>
      </c>
      <c r="N544">
        <v>2</v>
      </c>
      <c r="O544">
        <v>5</v>
      </c>
      <c r="P544">
        <v>6</v>
      </c>
      <c r="Q544">
        <v>6</v>
      </c>
      <c r="R544">
        <v>7</v>
      </c>
      <c r="S544">
        <v>2</v>
      </c>
      <c r="T544">
        <v>2</v>
      </c>
      <c r="U544">
        <v>5</v>
      </c>
      <c r="V544">
        <v>5</v>
      </c>
      <c r="W544">
        <v>1</v>
      </c>
      <c r="X544">
        <v>7</v>
      </c>
      <c r="Y544">
        <v>2005</v>
      </c>
      <c r="Z544">
        <v>2</v>
      </c>
      <c r="AA544">
        <v>13</v>
      </c>
      <c r="AD544" t="s">
        <v>80</v>
      </c>
      <c r="AE544">
        <v>2</v>
      </c>
      <c r="AF544">
        <v>2</v>
      </c>
      <c r="AG544">
        <v>1</v>
      </c>
      <c r="AH544">
        <v>2</v>
      </c>
      <c r="AN544">
        <v>1</v>
      </c>
      <c r="AO544">
        <v>5</v>
      </c>
      <c r="AP544">
        <v>1</v>
      </c>
      <c r="AT544">
        <v>1</v>
      </c>
      <c r="AV544">
        <v>1</v>
      </c>
      <c r="BC544">
        <v>1</v>
      </c>
      <c r="BE544" t="s">
        <v>66</v>
      </c>
    </row>
    <row r="545" spans="1:57" hidden="1" x14ac:dyDescent="0.2">
      <c r="A545">
        <v>544</v>
      </c>
      <c r="B545" s="2">
        <v>44096.664537037039</v>
      </c>
      <c r="C545" t="s">
        <v>713</v>
      </c>
      <c r="D545">
        <v>33</v>
      </c>
      <c r="E545">
        <v>22</v>
      </c>
      <c r="F545">
        <v>1</v>
      </c>
      <c r="G545">
        <v>1</v>
      </c>
      <c r="H545">
        <v>2</v>
      </c>
      <c r="I545">
        <v>3</v>
      </c>
      <c r="J545">
        <v>1</v>
      </c>
      <c r="L545">
        <v>1</v>
      </c>
      <c r="M545">
        <v>3</v>
      </c>
      <c r="N545">
        <v>2</v>
      </c>
      <c r="O545">
        <v>6</v>
      </c>
      <c r="P545">
        <v>3</v>
      </c>
      <c r="Q545">
        <v>6</v>
      </c>
      <c r="R545">
        <v>5</v>
      </c>
      <c r="S545">
        <v>6</v>
      </c>
      <c r="T545">
        <v>5</v>
      </c>
      <c r="U545">
        <v>7</v>
      </c>
      <c r="V545">
        <v>5</v>
      </c>
      <c r="W545">
        <v>6</v>
      </c>
      <c r="X545">
        <v>1</v>
      </c>
      <c r="Y545">
        <v>2017</v>
      </c>
      <c r="Z545">
        <v>1</v>
      </c>
      <c r="AA545">
        <v>11</v>
      </c>
      <c r="AB545" t="s">
        <v>714</v>
      </c>
      <c r="AE545">
        <v>3</v>
      </c>
      <c r="AF545">
        <v>1</v>
      </c>
      <c r="AG545">
        <v>2</v>
      </c>
      <c r="AH545">
        <v>3</v>
      </c>
      <c r="AJ545">
        <v>1</v>
      </c>
      <c r="AO545">
        <v>4</v>
      </c>
      <c r="AP545">
        <v>1</v>
      </c>
      <c r="AV545">
        <v>1</v>
      </c>
      <c r="AX545">
        <v>1</v>
      </c>
      <c r="AZ545">
        <v>1</v>
      </c>
      <c r="BA545">
        <v>1</v>
      </c>
      <c r="BE545" t="s">
        <v>63</v>
      </c>
    </row>
    <row r="546" spans="1:57" hidden="1" x14ac:dyDescent="0.2">
      <c r="A546">
        <v>545</v>
      </c>
      <c r="B546" s="2">
        <v>44096.664710648147</v>
      </c>
      <c r="C546" t="s">
        <v>715</v>
      </c>
      <c r="D546">
        <v>42</v>
      </c>
      <c r="E546">
        <v>13</v>
      </c>
      <c r="F546">
        <v>1</v>
      </c>
      <c r="G546">
        <v>1</v>
      </c>
      <c r="H546">
        <v>4</v>
      </c>
      <c r="I546">
        <v>0</v>
      </c>
      <c r="J546">
        <v>2</v>
      </c>
      <c r="L546">
        <v>1</v>
      </c>
      <c r="M546">
        <v>15</v>
      </c>
      <c r="N546">
        <v>2</v>
      </c>
      <c r="O546">
        <v>4</v>
      </c>
      <c r="P546">
        <v>4</v>
      </c>
      <c r="Q546">
        <v>6</v>
      </c>
      <c r="R546">
        <v>3</v>
      </c>
      <c r="S546">
        <v>4</v>
      </c>
      <c r="T546">
        <v>1</v>
      </c>
      <c r="U546">
        <v>4</v>
      </c>
      <c r="V546">
        <v>1</v>
      </c>
      <c r="W546">
        <v>4</v>
      </c>
      <c r="X546">
        <v>3</v>
      </c>
      <c r="Y546">
        <v>2005</v>
      </c>
      <c r="Z546">
        <v>1</v>
      </c>
      <c r="AA546">
        <v>1</v>
      </c>
      <c r="AE546">
        <v>2</v>
      </c>
      <c r="AF546">
        <v>2</v>
      </c>
      <c r="AG546">
        <v>2</v>
      </c>
      <c r="AH546">
        <v>2</v>
      </c>
      <c r="AI546">
        <v>1</v>
      </c>
      <c r="AO546">
        <v>5</v>
      </c>
      <c r="AT546">
        <v>1</v>
      </c>
      <c r="BC546">
        <v>1</v>
      </c>
      <c r="BE546" t="s">
        <v>63</v>
      </c>
    </row>
    <row r="547" spans="1:57" hidden="1" x14ac:dyDescent="0.2">
      <c r="A547">
        <v>546</v>
      </c>
      <c r="B547" s="2">
        <v>44096.664803240739</v>
      </c>
      <c r="C547" t="s">
        <v>716</v>
      </c>
      <c r="D547">
        <v>22</v>
      </c>
      <c r="E547">
        <v>43</v>
      </c>
      <c r="F547">
        <v>1</v>
      </c>
      <c r="G547">
        <v>1</v>
      </c>
      <c r="H547">
        <v>4</v>
      </c>
      <c r="I547">
        <v>1</v>
      </c>
      <c r="J547">
        <v>2</v>
      </c>
      <c r="L547">
        <v>1</v>
      </c>
      <c r="M547">
        <v>2</v>
      </c>
      <c r="N547">
        <v>1</v>
      </c>
      <c r="O547">
        <v>5</v>
      </c>
      <c r="P547">
        <v>3</v>
      </c>
      <c r="Q547">
        <v>6</v>
      </c>
      <c r="R547">
        <v>5</v>
      </c>
      <c r="S547">
        <v>4</v>
      </c>
      <c r="T547">
        <v>7</v>
      </c>
      <c r="U547">
        <v>7</v>
      </c>
      <c r="V547">
        <v>6</v>
      </c>
      <c r="W547">
        <v>5</v>
      </c>
      <c r="X547">
        <v>6</v>
      </c>
      <c r="Y547">
        <v>2018</v>
      </c>
      <c r="Z547">
        <v>1</v>
      </c>
      <c r="AA547">
        <v>1</v>
      </c>
      <c r="AE547">
        <v>2</v>
      </c>
      <c r="AF547">
        <v>2</v>
      </c>
      <c r="AG547">
        <v>2</v>
      </c>
      <c r="AH547">
        <v>2</v>
      </c>
      <c r="AK547">
        <v>1</v>
      </c>
      <c r="AO547">
        <v>2</v>
      </c>
      <c r="AP547">
        <v>1</v>
      </c>
      <c r="AQ547">
        <v>1</v>
      </c>
      <c r="AV547">
        <v>1</v>
      </c>
      <c r="AZ547">
        <v>1</v>
      </c>
      <c r="BE547" t="s">
        <v>61</v>
      </c>
    </row>
    <row r="548" spans="1:57" hidden="1" x14ac:dyDescent="0.2">
      <c r="A548">
        <v>547</v>
      </c>
      <c r="B548" s="2">
        <v>44096.667928240742</v>
      </c>
      <c r="C548" t="s">
        <v>717</v>
      </c>
      <c r="D548">
        <v>30</v>
      </c>
      <c r="E548">
        <v>40</v>
      </c>
      <c r="F548">
        <v>1</v>
      </c>
      <c r="G548">
        <v>1</v>
      </c>
      <c r="H548">
        <v>2</v>
      </c>
      <c r="I548">
        <v>1</v>
      </c>
      <c r="J548">
        <v>2</v>
      </c>
      <c r="L548">
        <v>1</v>
      </c>
      <c r="M548">
        <v>6</v>
      </c>
      <c r="N548">
        <v>2</v>
      </c>
      <c r="O548">
        <v>4</v>
      </c>
      <c r="P548">
        <v>4</v>
      </c>
      <c r="Q548">
        <v>4</v>
      </c>
      <c r="R548">
        <v>5</v>
      </c>
      <c r="S548">
        <v>4</v>
      </c>
      <c r="T548">
        <v>4</v>
      </c>
      <c r="U548">
        <v>4</v>
      </c>
      <c r="V548">
        <v>4</v>
      </c>
      <c r="W548">
        <v>5</v>
      </c>
      <c r="X548">
        <v>4</v>
      </c>
      <c r="Y548">
        <v>2014</v>
      </c>
      <c r="Z548">
        <v>1</v>
      </c>
      <c r="AA548">
        <v>13</v>
      </c>
      <c r="AD548" t="s">
        <v>73</v>
      </c>
      <c r="AE548">
        <v>3</v>
      </c>
      <c r="AF548">
        <v>3</v>
      </c>
      <c r="AG548">
        <v>2</v>
      </c>
      <c r="AH548">
        <v>3</v>
      </c>
      <c r="AI548">
        <v>1</v>
      </c>
      <c r="AJ548">
        <v>1</v>
      </c>
      <c r="AM548">
        <v>1</v>
      </c>
      <c r="AO548">
        <v>1</v>
      </c>
      <c r="AT548">
        <v>1</v>
      </c>
      <c r="AU548">
        <v>1</v>
      </c>
      <c r="AV548">
        <v>1</v>
      </c>
      <c r="BA548">
        <v>1</v>
      </c>
      <c r="BE548" t="s">
        <v>61</v>
      </c>
    </row>
    <row r="549" spans="1:57" hidden="1" x14ac:dyDescent="0.2">
      <c r="A549">
        <v>548</v>
      </c>
      <c r="B549" s="2">
        <v>44096.668217592596</v>
      </c>
      <c r="C549" t="s">
        <v>718</v>
      </c>
      <c r="D549">
        <v>34</v>
      </c>
      <c r="E549">
        <v>24</v>
      </c>
      <c r="F549">
        <v>2</v>
      </c>
      <c r="G549">
        <v>1</v>
      </c>
      <c r="H549">
        <v>2</v>
      </c>
      <c r="I549">
        <v>0</v>
      </c>
      <c r="J549">
        <v>3</v>
      </c>
      <c r="L549">
        <v>1</v>
      </c>
      <c r="M549">
        <v>4</v>
      </c>
      <c r="N549">
        <v>2</v>
      </c>
      <c r="O549">
        <v>5</v>
      </c>
      <c r="P549">
        <v>3</v>
      </c>
      <c r="Q549">
        <v>5</v>
      </c>
      <c r="R549">
        <v>2</v>
      </c>
      <c r="S549">
        <v>5</v>
      </c>
      <c r="T549">
        <v>3</v>
      </c>
      <c r="U549">
        <v>6</v>
      </c>
      <c r="V549">
        <v>3</v>
      </c>
      <c r="W549">
        <v>6</v>
      </c>
      <c r="X549">
        <v>3</v>
      </c>
      <c r="Y549">
        <v>2020</v>
      </c>
      <c r="Z549">
        <v>3</v>
      </c>
      <c r="AA549">
        <v>13</v>
      </c>
      <c r="AD549" t="s">
        <v>719</v>
      </c>
      <c r="AE549">
        <v>2</v>
      </c>
      <c r="AF549">
        <v>2</v>
      </c>
      <c r="AG549">
        <v>2</v>
      </c>
      <c r="AH549">
        <v>2</v>
      </c>
      <c r="AI549">
        <v>1</v>
      </c>
      <c r="AL549">
        <v>1</v>
      </c>
      <c r="AO549">
        <v>2</v>
      </c>
      <c r="AP549">
        <v>1</v>
      </c>
      <c r="AV549">
        <v>1</v>
      </c>
      <c r="AY549">
        <v>1</v>
      </c>
      <c r="BC549">
        <v>1</v>
      </c>
      <c r="BE549" t="s">
        <v>61</v>
      </c>
    </row>
    <row r="550" spans="1:57" hidden="1" x14ac:dyDescent="0.2">
      <c r="A550">
        <v>549</v>
      </c>
      <c r="B550" s="2">
        <v>44096.668229166666</v>
      </c>
      <c r="C550" t="s">
        <v>720</v>
      </c>
      <c r="D550">
        <v>44</v>
      </c>
      <c r="E550">
        <v>35</v>
      </c>
      <c r="F550">
        <v>2</v>
      </c>
      <c r="G550">
        <v>1</v>
      </c>
      <c r="H550">
        <v>2</v>
      </c>
      <c r="I550">
        <v>0</v>
      </c>
      <c r="J550">
        <v>6</v>
      </c>
      <c r="L550">
        <v>1</v>
      </c>
      <c r="M550">
        <v>5</v>
      </c>
      <c r="N550">
        <v>2</v>
      </c>
      <c r="O550">
        <v>2</v>
      </c>
      <c r="P550">
        <v>6</v>
      </c>
      <c r="Q550">
        <v>5</v>
      </c>
      <c r="R550">
        <v>5</v>
      </c>
      <c r="S550">
        <v>2</v>
      </c>
      <c r="T550">
        <v>2</v>
      </c>
      <c r="U550">
        <v>2</v>
      </c>
      <c r="V550">
        <v>2</v>
      </c>
      <c r="W550">
        <v>3</v>
      </c>
      <c r="X550">
        <v>3</v>
      </c>
      <c r="Y550">
        <v>2015</v>
      </c>
      <c r="Z550">
        <v>1</v>
      </c>
      <c r="AA550">
        <v>14</v>
      </c>
      <c r="AE550">
        <v>2</v>
      </c>
      <c r="AF550">
        <v>3</v>
      </c>
      <c r="AG550">
        <v>2</v>
      </c>
      <c r="AH550">
        <v>2</v>
      </c>
      <c r="AJ550">
        <v>1</v>
      </c>
      <c r="AM550">
        <v>1</v>
      </c>
      <c r="AO550">
        <v>6</v>
      </c>
      <c r="AT550">
        <v>1</v>
      </c>
      <c r="AX550">
        <v>1</v>
      </c>
      <c r="AY550">
        <v>1</v>
      </c>
      <c r="BC550">
        <v>1</v>
      </c>
      <c r="BE550" t="s">
        <v>63</v>
      </c>
    </row>
    <row r="551" spans="1:57" hidden="1" x14ac:dyDescent="0.2">
      <c r="A551">
        <v>550</v>
      </c>
      <c r="B551" s="2">
        <v>44096.671979166669</v>
      </c>
      <c r="C551" t="s">
        <v>721</v>
      </c>
      <c r="D551">
        <v>56</v>
      </c>
      <c r="E551">
        <v>19</v>
      </c>
      <c r="F551">
        <v>1</v>
      </c>
      <c r="G551">
        <v>1</v>
      </c>
      <c r="H551">
        <v>2</v>
      </c>
      <c r="I551">
        <v>0</v>
      </c>
      <c r="J551">
        <v>5</v>
      </c>
      <c r="K551" t="s">
        <v>722</v>
      </c>
      <c r="L551">
        <v>2</v>
      </c>
      <c r="M551">
        <v>17</v>
      </c>
      <c r="N551">
        <v>2</v>
      </c>
      <c r="O551">
        <v>1</v>
      </c>
      <c r="P551">
        <v>2</v>
      </c>
      <c r="Q551">
        <v>7</v>
      </c>
      <c r="R551">
        <v>5</v>
      </c>
      <c r="S551">
        <v>2</v>
      </c>
      <c r="T551">
        <v>7</v>
      </c>
      <c r="U551">
        <v>6</v>
      </c>
      <c r="V551">
        <v>3</v>
      </c>
      <c r="W551">
        <v>6</v>
      </c>
      <c r="X551">
        <v>7</v>
      </c>
      <c r="Y551">
        <v>2018</v>
      </c>
      <c r="Z551">
        <v>3</v>
      </c>
      <c r="AA551">
        <v>7</v>
      </c>
      <c r="AE551">
        <v>2</v>
      </c>
      <c r="AF551">
        <v>3</v>
      </c>
      <c r="AG551">
        <v>2</v>
      </c>
      <c r="AH551">
        <v>2</v>
      </c>
      <c r="AN551">
        <v>1</v>
      </c>
      <c r="AO551">
        <v>3</v>
      </c>
      <c r="AT551">
        <v>1</v>
      </c>
      <c r="AU551">
        <v>1</v>
      </c>
      <c r="AX551">
        <v>1</v>
      </c>
      <c r="BD551">
        <v>1</v>
      </c>
      <c r="BE551" t="s">
        <v>58</v>
      </c>
    </row>
    <row r="552" spans="1:57" hidden="1" x14ac:dyDescent="0.2">
      <c r="A552">
        <v>551</v>
      </c>
      <c r="B552" s="2">
        <v>44096.673622685186</v>
      </c>
      <c r="C552" t="s">
        <v>723</v>
      </c>
      <c r="D552">
        <v>33</v>
      </c>
      <c r="E552">
        <v>33</v>
      </c>
      <c r="F552">
        <v>1</v>
      </c>
      <c r="G552">
        <v>1</v>
      </c>
      <c r="H552">
        <v>1</v>
      </c>
      <c r="I552">
        <v>0</v>
      </c>
      <c r="J552">
        <v>1</v>
      </c>
      <c r="L552">
        <v>2</v>
      </c>
      <c r="M552">
        <v>1</v>
      </c>
      <c r="N552">
        <v>1</v>
      </c>
      <c r="O552">
        <v>2</v>
      </c>
      <c r="P552">
        <v>3</v>
      </c>
      <c r="Q552">
        <v>7</v>
      </c>
      <c r="R552">
        <v>4</v>
      </c>
      <c r="S552">
        <v>6</v>
      </c>
      <c r="T552">
        <v>6</v>
      </c>
      <c r="U552">
        <v>5</v>
      </c>
      <c r="V552">
        <v>4</v>
      </c>
      <c r="W552">
        <v>6</v>
      </c>
      <c r="X552">
        <v>3</v>
      </c>
      <c r="Y552">
        <v>2019</v>
      </c>
      <c r="Z552">
        <v>2</v>
      </c>
      <c r="AA552">
        <v>13</v>
      </c>
      <c r="AD552" t="s">
        <v>73</v>
      </c>
      <c r="AE552">
        <v>2</v>
      </c>
      <c r="AF552">
        <v>3</v>
      </c>
      <c r="AG552">
        <v>2</v>
      </c>
      <c r="AH552">
        <v>2</v>
      </c>
      <c r="AJ552">
        <v>1</v>
      </c>
      <c r="AO552">
        <v>5</v>
      </c>
      <c r="AP552">
        <v>1</v>
      </c>
      <c r="AU552">
        <v>1</v>
      </c>
      <c r="AX552">
        <v>1</v>
      </c>
      <c r="BA552">
        <v>1</v>
      </c>
      <c r="BC552">
        <v>1</v>
      </c>
      <c r="BE552" t="s">
        <v>61</v>
      </c>
    </row>
    <row r="553" spans="1:57" hidden="1" x14ac:dyDescent="0.2">
      <c r="A553">
        <v>552</v>
      </c>
      <c r="B553" s="2">
        <v>44096.676747685182</v>
      </c>
      <c r="C553" t="s">
        <v>724</v>
      </c>
      <c r="D553">
        <v>80</v>
      </c>
      <c r="E553">
        <v>38</v>
      </c>
      <c r="F553">
        <v>1</v>
      </c>
      <c r="G553">
        <v>1</v>
      </c>
      <c r="H553">
        <v>2</v>
      </c>
      <c r="I553">
        <v>2</v>
      </c>
      <c r="J553">
        <v>1</v>
      </c>
      <c r="L553">
        <v>2</v>
      </c>
      <c r="M553">
        <v>10</v>
      </c>
      <c r="N553">
        <v>2</v>
      </c>
      <c r="O553">
        <v>5</v>
      </c>
      <c r="P553">
        <v>3</v>
      </c>
      <c r="Q553">
        <v>7</v>
      </c>
      <c r="R553">
        <v>4</v>
      </c>
      <c r="S553">
        <v>7</v>
      </c>
      <c r="T553">
        <v>5</v>
      </c>
      <c r="U553">
        <v>7</v>
      </c>
      <c r="V553">
        <v>2</v>
      </c>
      <c r="W553">
        <v>5</v>
      </c>
      <c r="X553">
        <v>1</v>
      </c>
      <c r="Y553">
        <v>2019</v>
      </c>
      <c r="Z553">
        <v>3</v>
      </c>
      <c r="AA553">
        <v>7</v>
      </c>
      <c r="AE553">
        <v>2</v>
      </c>
      <c r="AF553">
        <v>2</v>
      </c>
      <c r="AG553">
        <v>2</v>
      </c>
      <c r="AH553">
        <v>2</v>
      </c>
      <c r="AI553">
        <v>1</v>
      </c>
      <c r="AO553">
        <v>2</v>
      </c>
      <c r="AP553">
        <v>1</v>
      </c>
      <c r="AV553">
        <v>1</v>
      </c>
      <c r="AW553">
        <v>1</v>
      </c>
      <c r="AZ553">
        <v>1</v>
      </c>
      <c r="BC553">
        <v>1</v>
      </c>
      <c r="BE553" t="s">
        <v>58</v>
      </c>
    </row>
    <row r="554" spans="1:57" hidden="1" x14ac:dyDescent="0.2">
      <c r="A554">
        <v>553</v>
      </c>
      <c r="B554" s="2">
        <v>44096.676944444444</v>
      </c>
      <c r="C554" t="s">
        <v>725</v>
      </c>
      <c r="D554">
        <v>48</v>
      </c>
      <c r="E554">
        <v>43</v>
      </c>
      <c r="F554">
        <v>2</v>
      </c>
      <c r="G554">
        <v>1</v>
      </c>
      <c r="H554">
        <v>2</v>
      </c>
      <c r="I554">
        <v>2</v>
      </c>
      <c r="J554">
        <v>1</v>
      </c>
      <c r="L554">
        <v>1</v>
      </c>
      <c r="M554">
        <v>5</v>
      </c>
      <c r="N554">
        <v>2</v>
      </c>
      <c r="O554">
        <v>3</v>
      </c>
      <c r="P554">
        <v>1</v>
      </c>
      <c r="Q554">
        <v>6</v>
      </c>
      <c r="R554">
        <v>6</v>
      </c>
      <c r="S554">
        <v>6</v>
      </c>
      <c r="T554">
        <v>7</v>
      </c>
      <c r="U554">
        <v>7</v>
      </c>
      <c r="V554">
        <v>5</v>
      </c>
      <c r="W554">
        <v>6</v>
      </c>
      <c r="X554">
        <v>2</v>
      </c>
      <c r="Y554">
        <v>2015</v>
      </c>
      <c r="Z554">
        <v>1</v>
      </c>
      <c r="AA554">
        <v>13</v>
      </c>
      <c r="AD554" t="s">
        <v>726</v>
      </c>
      <c r="AE554">
        <v>2</v>
      </c>
      <c r="AF554">
        <v>2</v>
      </c>
      <c r="AG554">
        <v>2</v>
      </c>
      <c r="AH554">
        <v>2</v>
      </c>
      <c r="AN554">
        <v>1</v>
      </c>
      <c r="AO554">
        <v>3</v>
      </c>
      <c r="AP554">
        <v>1</v>
      </c>
      <c r="AT554">
        <v>1</v>
      </c>
      <c r="AX554">
        <v>1</v>
      </c>
      <c r="BA554">
        <v>1</v>
      </c>
      <c r="BE554" t="s">
        <v>61</v>
      </c>
    </row>
    <row r="555" spans="1:57" hidden="1" x14ac:dyDescent="0.2">
      <c r="A555">
        <v>554</v>
      </c>
      <c r="B555" s="2">
        <v>44096.679942129631</v>
      </c>
      <c r="C555" t="s">
        <v>727</v>
      </c>
      <c r="D555">
        <v>68</v>
      </c>
      <c r="E555">
        <v>30</v>
      </c>
      <c r="F555">
        <v>1</v>
      </c>
      <c r="G555">
        <v>1</v>
      </c>
      <c r="H555">
        <v>2</v>
      </c>
      <c r="I555">
        <v>1</v>
      </c>
      <c r="J555">
        <v>1</v>
      </c>
      <c r="L555">
        <v>1</v>
      </c>
      <c r="M555">
        <v>29</v>
      </c>
      <c r="N555">
        <v>2</v>
      </c>
      <c r="O555">
        <v>4</v>
      </c>
      <c r="P555">
        <v>1</v>
      </c>
      <c r="Q555">
        <v>6</v>
      </c>
      <c r="R555">
        <v>1</v>
      </c>
      <c r="S555">
        <v>6</v>
      </c>
      <c r="T555">
        <v>5</v>
      </c>
      <c r="U555">
        <v>6</v>
      </c>
      <c r="V555">
        <v>1</v>
      </c>
      <c r="W555">
        <v>7</v>
      </c>
      <c r="X555">
        <v>1</v>
      </c>
      <c r="Y555">
        <v>2012</v>
      </c>
      <c r="Z555">
        <v>3</v>
      </c>
      <c r="AA555">
        <v>10</v>
      </c>
      <c r="AE555">
        <v>2</v>
      </c>
      <c r="AF555">
        <v>3</v>
      </c>
      <c r="AG555">
        <v>2</v>
      </c>
      <c r="AH555">
        <v>2</v>
      </c>
      <c r="AM555">
        <v>1</v>
      </c>
      <c r="AO555">
        <v>6</v>
      </c>
      <c r="AP555">
        <v>1</v>
      </c>
      <c r="AT555">
        <v>1</v>
      </c>
      <c r="AY555">
        <v>1</v>
      </c>
      <c r="AZ555">
        <v>1</v>
      </c>
      <c r="BE555" t="s">
        <v>58</v>
      </c>
    </row>
    <row r="556" spans="1:57" hidden="1" x14ac:dyDescent="0.2">
      <c r="A556">
        <v>555</v>
      </c>
      <c r="B556" s="2">
        <v>44096.680995370371</v>
      </c>
      <c r="C556" t="s">
        <v>728</v>
      </c>
      <c r="D556">
        <v>45</v>
      </c>
      <c r="E556">
        <v>5</v>
      </c>
      <c r="F556">
        <v>1</v>
      </c>
      <c r="G556">
        <v>1</v>
      </c>
      <c r="H556">
        <v>2</v>
      </c>
      <c r="I556">
        <v>3</v>
      </c>
      <c r="J556">
        <v>3</v>
      </c>
      <c r="L556">
        <v>2</v>
      </c>
      <c r="M556">
        <v>12</v>
      </c>
      <c r="N556">
        <v>2</v>
      </c>
      <c r="O556">
        <v>5</v>
      </c>
      <c r="P556">
        <v>2</v>
      </c>
      <c r="Q556">
        <v>6</v>
      </c>
      <c r="R556">
        <v>4</v>
      </c>
      <c r="S556">
        <v>7</v>
      </c>
      <c r="T556">
        <v>5</v>
      </c>
      <c r="U556">
        <v>7</v>
      </c>
      <c r="V556">
        <v>1</v>
      </c>
      <c r="W556">
        <v>4</v>
      </c>
      <c r="X556">
        <v>3</v>
      </c>
      <c r="Y556">
        <v>2008</v>
      </c>
      <c r="Z556">
        <v>2</v>
      </c>
      <c r="AA556">
        <v>10</v>
      </c>
      <c r="AE556">
        <v>2</v>
      </c>
      <c r="AF556">
        <v>3</v>
      </c>
      <c r="AG556">
        <v>2</v>
      </c>
      <c r="AH556">
        <v>2</v>
      </c>
      <c r="AI556">
        <v>1</v>
      </c>
      <c r="AJ556">
        <v>1</v>
      </c>
      <c r="AM556">
        <v>1</v>
      </c>
      <c r="AO556">
        <v>4</v>
      </c>
      <c r="AR556">
        <v>1</v>
      </c>
      <c r="AW556">
        <v>1</v>
      </c>
      <c r="AX556">
        <v>1</v>
      </c>
      <c r="BA556">
        <v>1</v>
      </c>
      <c r="BE556" t="s">
        <v>66</v>
      </c>
    </row>
    <row r="557" spans="1:57" hidden="1" x14ac:dyDescent="0.2">
      <c r="A557">
        <v>556</v>
      </c>
      <c r="B557" s="2">
        <v>44096.681770833333</v>
      </c>
      <c r="C557" t="s">
        <v>729</v>
      </c>
      <c r="D557">
        <v>36</v>
      </c>
      <c r="E557">
        <v>14</v>
      </c>
      <c r="F557">
        <v>1</v>
      </c>
      <c r="G557">
        <v>1</v>
      </c>
      <c r="H557">
        <v>1</v>
      </c>
      <c r="I557">
        <v>0</v>
      </c>
      <c r="J557">
        <v>1</v>
      </c>
      <c r="L557">
        <v>1</v>
      </c>
      <c r="M557">
        <v>12</v>
      </c>
      <c r="N557">
        <v>2</v>
      </c>
      <c r="O557">
        <v>7</v>
      </c>
      <c r="P557">
        <v>2</v>
      </c>
      <c r="Q557">
        <v>7</v>
      </c>
      <c r="R557">
        <v>3</v>
      </c>
      <c r="S557">
        <v>6</v>
      </c>
      <c r="T557">
        <v>1</v>
      </c>
      <c r="U557">
        <v>5</v>
      </c>
      <c r="V557">
        <v>1</v>
      </c>
      <c r="W557">
        <v>5</v>
      </c>
      <c r="X557">
        <v>5</v>
      </c>
      <c r="Y557">
        <v>2016</v>
      </c>
      <c r="Z557">
        <v>3</v>
      </c>
      <c r="AA557">
        <v>13</v>
      </c>
      <c r="AD557" t="s">
        <v>123</v>
      </c>
      <c r="AE557">
        <v>2</v>
      </c>
      <c r="AF557">
        <v>2</v>
      </c>
      <c r="AG557">
        <v>2</v>
      </c>
      <c r="AH557">
        <v>2</v>
      </c>
      <c r="AN557">
        <v>1</v>
      </c>
      <c r="AO557">
        <v>3</v>
      </c>
      <c r="AX557">
        <v>1</v>
      </c>
      <c r="AY557">
        <v>1</v>
      </c>
      <c r="BA557">
        <v>1</v>
      </c>
      <c r="BE557" t="s">
        <v>63</v>
      </c>
    </row>
    <row r="558" spans="1:57" hidden="1" x14ac:dyDescent="0.2">
      <c r="A558">
        <v>557</v>
      </c>
      <c r="B558" s="2">
        <v>44096.683599537035</v>
      </c>
      <c r="C558" t="s">
        <v>730</v>
      </c>
      <c r="D558">
        <v>66</v>
      </c>
      <c r="E558">
        <v>3</v>
      </c>
      <c r="F558">
        <v>1</v>
      </c>
      <c r="G558">
        <v>1</v>
      </c>
      <c r="H558">
        <v>1</v>
      </c>
      <c r="I558">
        <v>0</v>
      </c>
      <c r="J558">
        <v>4</v>
      </c>
      <c r="L558">
        <v>2</v>
      </c>
      <c r="M558">
        <v>1</v>
      </c>
      <c r="N558">
        <v>2</v>
      </c>
      <c r="O558">
        <v>4</v>
      </c>
      <c r="P558">
        <v>4</v>
      </c>
      <c r="Q558">
        <v>7</v>
      </c>
      <c r="R558">
        <v>3</v>
      </c>
      <c r="S558">
        <v>5</v>
      </c>
      <c r="T558">
        <v>5</v>
      </c>
      <c r="U558">
        <v>5</v>
      </c>
      <c r="V558">
        <v>2</v>
      </c>
      <c r="W558">
        <v>5</v>
      </c>
      <c r="X558">
        <v>3</v>
      </c>
      <c r="Y558">
        <v>2019</v>
      </c>
      <c r="Z558">
        <v>2</v>
      </c>
      <c r="AA558">
        <v>13</v>
      </c>
      <c r="AD558" t="s">
        <v>731</v>
      </c>
      <c r="AE558">
        <v>2</v>
      </c>
      <c r="AF558">
        <v>3</v>
      </c>
      <c r="AG558">
        <v>2</v>
      </c>
      <c r="AH558">
        <v>2</v>
      </c>
      <c r="AI558">
        <v>1</v>
      </c>
      <c r="AK558">
        <v>1</v>
      </c>
      <c r="AO558">
        <v>3</v>
      </c>
      <c r="AT558">
        <v>1</v>
      </c>
      <c r="AV558">
        <v>1</v>
      </c>
      <c r="AX558">
        <v>1</v>
      </c>
      <c r="BA558">
        <v>1</v>
      </c>
      <c r="BC558">
        <v>1</v>
      </c>
      <c r="BE558" t="s">
        <v>66</v>
      </c>
    </row>
    <row r="559" spans="1:57" hidden="1" x14ac:dyDescent="0.2">
      <c r="A559">
        <v>558</v>
      </c>
      <c r="B559" s="2">
        <v>44096.683888888889</v>
      </c>
      <c r="C559" t="s">
        <v>732</v>
      </c>
      <c r="D559">
        <v>39</v>
      </c>
      <c r="E559">
        <v>43</v>
      </c>
      <c r="F559">
        <v>2</v>
      </c>
      <c r="G559">
        <v>1</v>
      </c>
      <c r="H559">
        <v>2</v>
      </c>
      <c r="I559">
        <v>0</v>
      </c>
      <c r="J559">
        <v>1</v>
      </c>
      <c r="L559">
        <v>1</v>
      </c>
      <c r="M559">
        <v>1</v>
      </c>
      <c r="N559">
        <v>1</v>
      </c>
      <c r="O559">
        <v>4</v>
      </c>
      <c r="P559">
        <v>4</v>
      </c>
      <c r="Q559">
        <v>6</v>
      </c>
      <c r="R559">
        <v>6</v>
      </c>
      <c r="S559">
        <v>4</v>
      </c>
      <c r="T559">
        <v>6</v>
      </c>
      <c r="U559">
        <v>6</v>
      </c>
      <c r="V559">
        <v>3</v>
      </c>
      <c r="W559">
        <v>4</v>
      </c>
      <c r="X559">
        <v>5</v>
      </c>
      <c r="Y559">
        <v>2019</v>
      </c>
      <c r="Z559">
        <v>1</v>
      </c>
      <c r="AA559">
        <v>3</v>
      </c>
      <c r="AE559">
        <v>3</v>
      </c>
      <c r="AF559">
        <v>2</v>
      </c>
      <c r="AG559">
        <v>2</v>
      </c>
      <c r="AH559">
        <v>2</v>
      </c>
      <c r="AM559">
        <v>1</v>
      </c>
      <c r="AO559">
        <v>2</v>
      </c>
      <c r="AT559">
        <v>1</v>
      </c>
      <c r="BB559">
        <v>1</v>
      </c>
      <c r="BE559" t="s">
        <v>61</v>
      </c>
    </row>
    <row r="560" spans="1:57" hidden="1" x14ac:dyDescent="0.2">
      <c r="A560">
        <v>559</v>
      </c>
      <c r="B560" s="2">
        <v>44096.684502314813</v>
      </c>
      <c r="C560" t="s">
        <v>733</v>
      </c>
      <c r="D560">
        <v>57</v>
      </c>
      <c r="E560">
        <v>32</v>
      </c>
      <c r="F560">
        <v>2</v>
      </c>
      <c r="G560">
        <v>1</v>
      </c>
      <c r="H560">
        <v>2</v>
      </c>
      <c r="I560">
        <v>0</v>
      </c>
      <c r="J560">
        <v>1</v>
      </c>
      <c r="L560">
        <v>2</v>
      </c>
      <c r="M560">
        <v>20</v>
      </c>
      <c r="N560">
        <v>2</v>
      </c>
      <c r="O560">
        <v>3</v>
      </c>
      <c r="P560">
        <v>3</v>
      </c>
      <c r="Q560">
        <v>7</v>
      </c>
      <c r="R560">
        <v>2</v>
      </c>
      <c r="S560">
        <v>7</v>
      </c>
      <c r="T560">
        <v>6</v>
      </c>
      <c r="U560">
        <v>6</v>
      </c>
      <c r="V560">
        <v>1</v>
      </c>
      <c r="W560">
        <v>6</v>
      </c>
      <c r="X560">
        <v>5</v>
      </c>
      <c r="Y560">
        <v>2013</v>
      </c>
      <c r="Z560">
        <v>4</v>
      </c>
      <c r="AA560">
        <v>13</v>
      </c>
      <c r="AD560" t="s">
        <v>734</v>
      </c>
      <c r="AE560">
        <v>2</v>
      </c>
      <c r="AF560">
        <v>2</v>
      </c>
      <c r="AG560">
        <v>2</v>
      </c>
      <c r="AH560">
        <v>2</v>
      </c>
      <c r="AN560">
        <v>1</v>
      </c>
      <c r="AO560">
        <v>5</v>
      </c>
      <c r="AP560">
        <v>1</v>
      </c>
      <c r="AT560">
        <v>1</v>
      </c>
      <c r="BC560">
        <v>1</v>
      </c>
      <c r="BE560" t="s">
        <v>58</v>
      </c>
    </row>
    <row r="561" spans="1:57" hidden="1" x14ac:dyDescent="0.2">
      <c r="A561">
        <v>560</v>
      </c>
      <c r="B561" s="2">
        <v>44096.686064814814</v>
      </c>
      <c r="C561" t="s">
        <v>735</v>
      </c>
      <c r="D561">
        <v>20</v>
      </c>
      <c r="E561">
        <v>21</v>
      </c>
      <c r="F561">
        <v>2</v>
      </c>
      <c r="G561">
        <v>1</v>
      </c>
      <c r="H561">
        <v>1</v>
      </c>
      <c r="I561">
        <v>1</v>
      </c>
      <c r="J561">
        <v>2</v>
      </c>
      <c r="L561">
        <v>2</v>
      </c>
      <c r="M561">
        <v>0</v>
      </c>
      <c r="N561">
        <v>1</v>
      </c>
      <c r="O561">
        <v>4</v>
      </c>
      <c r="P561">
        <v>3</v>
      </c>
      <c r="Q561">
        <v>4</v>
      </c>
      <c r="R561">
        <v>5</v>
      </c>
      <c r="S561">
        <v>4</v>
      </c>
      <c r="T561">
        <v>5</v>
      </c>
      <c r="U561">
        <v>3</v>
      </c>
      <c r="V561">
        <v>3</v>
      </c>
      <c r="W561">
        <v>3</v>
      </c>
      <c r="X561">
        <v>4</v>
      </c>
      <c r="Y561">
        <v>2000</v>
      </c>
      <c r="Z561">
        <v>2</v>
      </c>
      <c r="AA561">
        <v>2</v>
      </c>
      <c r="AE561">
        <v>1</v>
      </c>
      <c r="AF561">
        <v>1</v>
      </c>
      <c r="AG561">
        <v>2</v>
      </c>
      <c r="AH561">
        <v>1</v>
      </c>
      <c r="AI561">
        <v>1</v>
      </c>
      <c r="AO561">
        <v>2</v>
      </c>
      <c r="AS561">
        <v>1</v>
      </c>
      <c r="AT561">
        <v>1</v>
      </c>
      <c r="AU561">
        <v>1</v>
      </c>
      <c r="BA561">
        <v>1</v>
      </c>
      <c r="BE561" t="s">
        <v>58</v>
      </c>
    </row>
    <row r="562" spans="1:57" hidden="1" x14ac:dyDescent="0.2">
      <c r="A562">
        <v>561</v>
      </c>
      <c r="B562" s="2">
        <v>44096.686666666668</v>
      </c>
      <c r="C562" t="s">
        <v>736</v>
      </c>
      <c r="D562">
        <v>19</v>
      </c>
      <c r="E562">
        <v>5</v>
      </c>
      <c r="F562">
        <v>1</v>
      </c>
      <c r="G562">
        <v>1</v>
      </c>
      <c r="H562">
        <v>2</v>
      </c>
      <c r="I562">
        <v>3</v>
      </c>
      <c r="J562">
        <v>1</v>
      </c>
      <c r="L562">
        <v>1</v>
      </c>
      <c r="M562">
        <v>4</v>
      </c>
      <c r="N562">
        <v>1</v>
      </c>
      <c r="O562">
        <v>2</v>
      </c>
      <c r="P562">
        <v>4</v>
      </c>
      <c r="Q562">
        <v>2</v>
      </c>
      <c r="R562">
        <v>3</v>
      </c>
      <c r="S562">
        <v>5</v>
      </c>
      <c r="T562">
        <v>3</v>
      </c>
      <c r="U562">
        <v>5</v>
      </c>
      <c r="V562">
        <v>5</v>
      </c>
      <c r="W562">
        <v>3</v>
      </c>
      <c r="X562">
        <v>4</v>
      </c>
      <c r="Y562">
        <v>2017</v>
      </c>
      <c r="Z562">
        <v>2</v>
      </c>
      <c r="AA562">
        <v>6</v>
      </c>
      <c r="AE562">
        <v>1</v>
      </c>
      <c r="AF562">
        <v>2</v>
      </c>
      <c r="AG562">
        <v>1</v>
      </c>
      <c r="AH562">
        <v>2</v>
      </c>
      <c r="AI562">
        <v>1</v>
      </c>
      <c r="AJ562">
        <v>1</v>
      </c>
      <c r="AK562">
        <v>1</v>
      </c>
      <c r="AO562">
        <v>3</v>
      </c>
      <c r="AP562">
        <v>1</v>
      </c>
      <c r="AR562">
        <v>1</v>
      </c>
      <c r="AU562">
        <v>1</v>
      </c>
      <c r="BA562">
        <v>1</v>
      </c>
      <c r="BB562">
        <v>1</v>
      </c>
      <c r="BE562" t="s">
        <v>66</v>
      </c>
    </row>
    <row r="563" spans="1:57" hidden="1" x14ac:dyDescent="0.2">
      <c r="A563">
        <v>562</v>
      </c>
      <c r="B563" s="2">
        <v>44096.687222222223</v>
      </c>
      <c r="C563" t="s">
        <v>737</v>
      </c>
      <c r="D563">
        <v>53</v>
      </c>
      <c r="E563">
        <v>6</v>
      </c>
      <c r="F563">
        <v>2</v>
      </c>
      <c r="G563">
        <v>1</v>
      </c>
      <c r="H563">
        <v>3</v>
      </c>
      <c r="I563">
        <v>1</v>
      </c>
      <c r="J563">
        <v>5</v>
      </c>
      <c r="K563" t="s">
        <v>738</v>
      </c>
      <c r="L563">
        <v>2</v>
      </c>
      <c r="M563">
        <v>12</v>
      </c>
      <c r="N563">
        <v>2</v>
      </c>
      <c r="O563">
        <v>3</v>
      </c>
      <c r="P563">
        <v>7</v>
      </c>
      <c r="Q563">
        <v>2</v>
      </c>
      <c r="R563">
        <v>7</v>
      </c>
      <c r="S563">
        <v>6</v>
      </c>
      <c r="T563">
        <v>1</v>
      </c>
      <c r="U563">
        <v>3</v>
      </c>
      <c r="V563">
        <v>2</v>
      </c>
      <c r="W563">
        <v>1</v>
      </c>
      <c r="X563">
        <v>5</v>
      </c>
      <c r="Y563">
        <v>2008</v>
      </c>
      <c r="Z563">
        <v>2</v>
      </c>
      <c r="AA563">
        <v>11</v>
      </c>
      <c r="AB563" t="s">
        <v>739</v>
      </c>
      <c r="AE563">
        <v>2</v>
      </c>
      <c r="AF563">
        <v>1</v>
      </c>
      <c r="AG563">
        <v>2</v>
      </c>
      <c r="AH563">
        <v>2</v>
      </c>
      <c r="AI563">
        <v>1</v>
      </c>
      <c r="AJ563">
        <v>1</v>
      </c>
      <c r="AM563">
        <v>1</v>
      </c>
      <c r="AO563">
        <v>6</v>
      </c>
      <c r="AT563">
        <v>1</v>
      </c>
      <c r="AU563">
        <v>1</v>
      </c>
      <c r="AV563">
        <v>1</v>
      </c>
      <c r="AZ563">
        <v>1</v>
      </c>
      <c r="BA563">
        <v>1</v>
      </c>
      <c r="BB563">
        <v>1</v>
      </c>
      <c r="BC563">
        <v>1</v>
      </c>
      <c r="BE563" t="s">
        <v>66</v>
      </c>
    </row>
    <row r="564" spans="1:57" hidden="1" x14ac:dyDescent="0.2">
      <c r="A564">
        <v>563</v>
      </c>
      <c r="B564" s="2">
        <v>44096.687847222223</v>
      </c>
      <c r="C564" t="s">
        <v>740</v>
      </c>
      <c r="D564">
        <v>47</v>
      </c>
      <c r="E564">
        <v>22</v>
      </c>
      <c r="F564">
        <v>1</v>
      </c>
      <c r="G564">
        <v>1</v>
      </c>
      <c r="H564">
        <v>1</v>
      </c>
      <c r="I564">
        <v>1</v>
      </c>
      <c r="J564">
        <v>3</v>
      </c>
      <c r="L564">
        <v>2</v>
      </c>
      <c r="M564">
        <v>7</v>
      </c>
      <c r="N564">
        <v>2</v>
      </c>
      <c r="O564">
        <v>2</v>
      </c>
      <c r="P564">
        <v>5</v>
      </c>
      <c r="Q564">
        <v>6</v>
      </c>
      <c r="R564">
        <v>2</v>
      </c>
      <c r="S564">
        <v>1</v>
      </c>
      <c r="T564">
        <v>5</v>
      </c>
      <c r="U564">
        <v>5</v>
      </c>
      <c r="V564">
        <v>1</v>
      </c>
      <c r="W564">
        <v>5</v>
      </c>
      <c r="X564">
        <v>3</v>
      </c>
      <c r="Y564">
        <v>2020</v>
      </c>
      <c r="Z564">
        <v>3</v>
      </c>
      <c r="AA564">
        <v>7</v>
      </c>
      <c r="AE564">
        <v>2</v>
      </c>
      <c r="AF564">
        <v>2</v>
      </c>
      <c r="AG564">
        <v>2</v>
      </c>
      <c r="AH564">
        <v>2</v>
      </c>
      <c r="AN564">
        <v>1</v>
      </c>
      <c r="AO564">
        <v>2</v>
      </c>
      <c r="AP564">
        <v>1</v>
      </c>
      <c r="AU564">
        <v>1</v>
      </c>
      <c r="AY564">
        <v>1</v>
      </c>
      <c r="BD564">
        <v>1</v>
      </c>
      <c r="BE564" t="s">
        <v>63</v>
      </c>
    </row>
    <row r="565" spans="1:57" hidden="1" x14ac:dyDescent="0.2">
      <c r="A565">
        <v>564</v>
      </c>
      <c r="B565" s="2">
        <v>44096.68855324074</v>
      </c>
      <c r="C565" t="s">
        <v>741</v>
      </c>
      <c r="D565">
        <v>64</v>
      </c>
      <c r="E565">
        <v>50</v>
      </c>
      <c r="F565">
        <v>1</v>
      </c>
      <c r="G565">
        <v>1</v>
      </c>
      <c r="H565">
        <v>2</v>
      </c>
      <c r="I565">
        <v>0</v>
      </c>
      <c r="J565">
        <v>4</v>
      </c>
      <c r="L565">
        <v>2</v>
      </c>
      <c r="M565">
        <v>28</v>
      </c>
      <c r="N565">
        <v>2</v>
      </c>
      <c r="O565">
        <v>3</v>
      </c>
      <c r="P565">
        <v>2</v>
      </c>
      <c r="Q565">
        <v>7</v>
      </c>
      <c r="R565">
        <v>3</v>
      </c>
      <c r="S565">
        <v>3</v>
      </c>
      <c r="T565">
        <v>6</v>
      </c>
      <c r="U565">
        <v>7</v>
      </c>
      <c r="V565">
        <v>2</v>
      </c>
      <c r="W565">
        <v>7</v>
      </c>
      <c r="X565">
        <v>5</v>
      </c>
      <c r="Y565">
        <v>2020</v>
      </c>
      <c r="Z565">
        <v>3</v>
      </c>
      <c r="AA565">
        <v>12</v>
      </c>
      <c r="AC565" t="s">
        <v>742</v>
      </c>
      <c r="AE565">
        <v>2</v>
      </c>
      <c r="AF565">
        <v>2</v>
      </c>
      <c r="AG565">
        <v>2</v>
      </c>
      <c r="AH565">
        <v>2</v>
      </c>
      <c r="AN565">
        <v>1</v>
      </c>
      <c r="AO565">
        <v>5</v>
      </c>
      <c r="AU565">
        <v>1</v>
      </c>
      <c r="AW565">
        <v>1</v>
      </c>
      <c r="AY565">
        <v>1</v>
      </c>
      <c r="BD565">
        <v>1</v>
      </c>
      <c r="BE565" t="s">
        <v>63</v>
      </c>
    </row>
    <row r="566" spans="1:57" hidden="1" x14ac:dyDescent="0.2">
      <c r="A566">
        <v>565</v>
      </c>
      <c r="B566" s="2">
        <v>44096.690821759257</v>
      </c>
      <c r="C566" t="s">
        <v>743</v>
      </c>
      <c r="D566">
        <v>51</v>
      </c>
      <c r="E566">
        <v>35</v>
      </c>
      <c r="F566">
        <v>1</v>
      </c>
      <c r="G566">
        <v>1</v>
      </c>
      <c r="H566">
        <v>2</v>
      </c>
      <c r="I566">
        <v>1</v>
      </c>
      <c r="J566">
        <v>1</v>
      </c>
      <c r="L566">
        <v>2</v>
      </c>
      <c r="M566">
        <v>3</v>
      </c>
      <c r="N566">
        <v>2</v>
      </c>
      <c r="O566">
        <v>7</v>
      </c>
      <c r="P566">
        <v>5</v>
      </c>
      <c r="Q566">
        <v>7</v>
      </c>
      <c r="R566">
        <v>5</v>
      </c>
      <c r="S566">
        <v>6</v>
      </c>
      <c r="T566">
        <v>1</v>
      </c>
      <c r="U566">
        <v>7</v>
      </c>
      <c r="V566">
        <v>2</v>
      </c>
      <c r="W566">
        <v>6</v>
      </c>
      <c r="X566">
        <v>1</v>
      </c>
      <c r="Y566">
        <v>2017</v>
      </c>
      <c r="Z566">
        <v>2</v>
      </c>
      <c r="AA566">
        <v>3</v>
      </c>
      <c r="AE566">
        <v>2</v>
      </c>
      <c r="AF566">
        <v>2</v>
      </c>
      <c r="AG566">
        <v>2</v>
      </c>
      <c r="AH566">
        <v>2</v>
      </c>
      <c r="AJ566">
        <v>1</v>
      </c>
      <c r="AO566">
        <v>2</v>
      </c>
      <c r="AT566">
        <v>1</v>
      </c>
      <c r="AU566">
        <v>1</v>
      </c>
      <c r="AV566">
        <v>1</v>
      </c>
      <c r="BA566">
        <v>1</v>
      </c>
      <c r="BE566" t="s">
        <v>63</v>
      </c>
    </row>
    <row r="567" spans="1:57" hidden="1" x14ac:dyDescent="0.2">
      <c r="A567">
        <v>566</v>
      </c>
      <c r="B567" s="2">
        <v>44096.692754629628</v>
      </c>
      <c r="C567" t="s">
        <v>744</v>
      </c>
      <c r="D567">
        <v>21</v>
      </c>
      <c r="E567">
        <v>38</v>
      </c>
      <c r="F567">
        <v>1</v>
      </c>
      <c r="G567">
        <v>1</v>
      </c>
      <c r="H567">
        <v>2</v>
      </c>
      <c r="I567">
        <v>0</v>
      </c>
      <c r="J567">
        <v>1</v>
      </c>
      <c r="L567">
        <v>1</v>
      </c>
      <c r="M567">
        <v>0</v>
      </c>
      <c r="N567">
        <v>2</v>
      </c>
      <c r="O567">
        <v>5</v>
      </c>
      <c r="P567">
        <v>4</v>
      </c>
      <c r="Q567">
        <v>6</v>
      </c>
      <c r="R567">
        <v>4</v>
      </c>
      <c r="S567">
        <v>6</v>
      </c>
      <c r="T567">
        <v>4</v>
      </c>
      <c r="U567">
        <v>5</v>
      </c>
      <c r="V567">
        <v>4</v>
      </c>
      <c r="W567">
        <v>4</v>
      </c>
      <c r="X567">
        <v>6</v>
      </c>
      <c r="Y567">
        <v>2020</v>
      </c>
      <c r="Z567">
        <v>1</v>
      </c>
      <c r="AA567">
        <v>13</v>
      </c>
      <c r="AD567" t="s">
        <v>745</v>
      </c>
      <c r="AE567">
        <v>2</v>
      </c>
      <c r="AF567">
        <v>2</v>
      </c>
      <c r="AG567">
        <v>2</v>
      </c>
      <c r="AH567">
        <v>2</v>
      </c>
      <c r="AJ567">
        <v>1</v>
      </c>
      <c r="AO567">
        <v>3</v>
      </c>
      <c r="AP567">
        <v>1</v>
      </c>
      <c r="AT567">
        <v>1</v>
      </c>
      <c r="AU567">
        <v>1</v>
      </c>
      <c r="BA567">
        <v>1</v>
      </c>
      <c r="BE567" t="s">
        <v>58</v>
      </c>
    </row>
    <row r="568" spans="1:57" hidden="1" x14ac:dyDescent="0.2">
      <c r="A568">
        <v>567</v>
      </c>
      <c r="B568" s="2">
        <v>44096.692997685182</v>
      </c>
      <c r="C568" t="s">
        <v>746</v>
      </c>
      <c r="D568">
        <v>18</v>
      </c>
      <c r="E568">
        <v>32</v>
      </c>
      <c r="F568">
        <v>1</v>
      </c>
      <c r="G568">
        <v>1</v>
      </c>
      <c r="H568">
        <v>3</v>
      </c>
      <c r="I568">
        <v>3</v>
      </c>
      <c r="J568">
        <v>2</v>
      </c>
      <c r="L568">
        <v>2</v>
      </c>
      <c r="M568">
        <v>10</v>
      </c>
      <c r="N568">
        <v>2</v>
      </c>
      <c r="O568">
        <v>6</v>
      </c>
      <c r="P568">
        <v>3</v>
      </c>
      <c r="Q568">
        <v>6</v>
      </c>
      <c r="R568">
        <v>4</v>
      </c>
      <c r="S568">
        <v>7</v>
      </c>
      <c r="T568">
        <v>5</v>
      </c>
      <c r="U568">
        <v>6</v>
      </c>
      <c r="V568">
        <v>4</v>
      </c>
      <c r="W568">
        <v>6</v>
      </c>
      <c r="X568">
        <v>1</v>
      </c>
      <c r="Y568">
        <v>2013</v>
      </c>
      <c r="Z568">
        <v>1</v>
      </c>
      <c r="AA568">
        <v>1</v>
      </c>
      <c r="AE568">
        <v>2</v>
      </c>
      <c r="AF568">
        <v>2</v>
      </c>
      <c r="AG568">
        <v>2</v>
      </c>
      <c r="AH568">
        <v>3</v>
      </c>
      <c r="AI568">
        <v>1</v>
      </c>
      <c r="AK568">
        <v>1</v>
      </c>
      <c r="AM568">
        <v>1</v>
      </c>
      <c r="AO568">
        <v>2</v>
      </c>
      <c r="AP568">
        <v>1</v>
      </c>
      <c r="AR568">
        <v>1</v>
      </c>
      <c r="AT568">
        <v>1</v>
      </c>
      <c r="BB568">
        <v>1</v>
      </c>
      <c r="BC568">
        <v>1</v>
      </c>
      <c r="BE568" t="s">
        <v>58</v>
      </c>
    </row>
    <row r="569" spans="1:57" hidden="1" x14ac:dyDescent="0.2">
      <c r="A569">
        <v>568</v>
      </c>
      <c r="B569" s="2">
        <v>44096.69635416667</v>
      </c>
      <c r="C569" t="s">
        <v>747</v>
      </c>
      <c r="D569">
        <v>25</v>
      </c>
      <c r="E569">
        <v>32</v>
      </c>
      <c r="F569">
        <v>1</v>
      </c>
      <c r="G569">
        <v>1</v>
      </c>
      <c r="H569">
        <v>3</v>
      </c>
      <c r="I569">
        <v>0</v>
      </c>
      <c r="J569">
        <v>1</v>
      </c>
      <c r="L569">
        <v>1</v>
      </c>
      <c r="M569">
        <v>3</v>
      </c>
      <c r="N569">
        <v>1</v>
      </c>
      <c r="O569">
        <v>6</v>
      </c>
      <c r="P569">
        <v>4</v>
      </c>
      <c r="Q569">
        <v>5</v>
      </c>
      <c r="R569">
        <v>5</v>
      </c>
      <c r="S569">
        <v>6</v>
      </c>
      <c r="T569">
        <v>6</v>
      </c>
      <c r="U569">
        <v>6</v>
      </c>
      <c r="V569">
        <v>5</v>
      </c>
      <c r="W569">
        <v>7</v>
      </c>
      <c r="X569">
        <v>6</v>
      </c>
      <c r="Y569">
        <v>2018</v>
      </c>
      <c r="Z569">
        <v>1</v>
      </c>
      <c r="AA569">
        <v>3</v>
      </c>
      <c r="AE569">
        <v>1</v>
      </c>
      <c r="AF569">
        <v>1</v>
      </c>
      <c r="AG569">
        <v>1</v>
      </c>
      <c r="AH569">
        <v>1</v>
      </c>
      <c r="AM569">
        <v>1</v>
      </c>
      <c r="AO569">
        <v>3</v>
      </c>
      <c r="AP569">
        <v>1</v>
      </c>
      <c r="AR569">
        <v>1</v>
      </c>
      <c r="AV569">
        <v>1</v>
      </c>
      <c r="AZ569">
        <v>1</v>
      </c>
      <c r="BE569" t="s">
        <v>58</v>
      </c>
    </row>
    <row r="570" spans="1:57" hidden="1" x14ac:dyDescent="0.2">
      <c r="A570">
        <v>569</v>
      </c>
      <c r="B570" s="2">
        <v>44096.698449074072</v>
      </c>
      <c r="C570" t="s">
        <v>748</v>
      </c>
      <c r="D570">
        <v>36</v>
      </c>
      <c r="E570">
        <v>5</v>
      </c>
      <c r="F570">
        <v>1</v>
      </c>
      <c r="G570">
        <v>1</v>
      </c>
      <c r="H570">
        <v>2</v>
      </c>
      <c r="I570">
        <v>3</v>
      </c>
      <c r="J570">
        <v>1</v>
      </c>
      <c r="L570">
        <v>1</v>
      </c>
      <c r="M570">
        <v>4</v>
      </c>
      <c r="N570">
        <v>2</v>
      </c>
      <c r="O570">
        <v>5</v>
      </c>
      <c r="P570">
        <v>2</v>
      </c>
      <c r="Q570">
        <v>7</v>
      </c>
      <c r="R570">
        <v>1</v>
      </c>
      <c r="S570">
        <v>5</v>
      </c>
      <c r="T570">
        <v>5</v>
      </c>
      <c r="U570">
        <v>5</v>
      </c>
      <c r="V570">
        <v>3</v>
      </c>
      <c r="W570">
        <v>6</v>
      </c>
      <c r="X570">
        <v>3</v>
      </c>
      <c r="Y570">
        <v>2016</v>
      </c>
      <c r="Z570">
        <v>1</v>
      </c>
      <c r="AA570">
        <v>3</v>
      </c>
      <c r="AE570">
        <v>2</v>
      </c>
      <c r="AF570">
        <v>2</v>
      </c>
      <c r="AG570">
        <v>2</v>
      </c>
      <c r="AH570">
        <v>2</v>
      </c>
      <c r="AN570">
        <v>1</v>
      </c>
      <c r="AO570">
        <v>5</v>
      </c>
      <c r="AP570">
        <v>1</v>
      </c>
      <c r="AR570">
        <v>1</v>
      </c>
      <c r="AT570">
        <v>1</v>
      </c>
      <c r="BD570">
        <v>1</v>
      </c>
      <c r="BE570" t="s">
        <v>66</v>
      </c>
    </row>
    <row r="571" spans="1:57" hidden="1" x14ac:dyDescent="0.2">
      <c r="A571">
        <v>570</v>
      </c>
      <c r="B571" s="2">
        <v>44096.700925925928</v>
      </c>
      <c r="C571" t="s">
        <v>749</v>
      </c>
      <c r="D571">
        <v>61</v>
      </c>
      <c r="E571">
        <v>36</v>
      </c>
      <c r="F571">
        <v>2</v>
      </c>
      <c r="G571">
        <v>1</v>
      </c>
      <c r="H571">
        <v>2</v>
      </c>
      <c r="I571">
        <v>0</v>
      </c>
      <c r="J571">
        <v>1</v>
      </c>
      <c r="L571">
        <v>2</v>
      </c>
      <c r="M571">
        <v>3</v>
      </c>
      <c r="N571">
        <v>2</v>
      </c>
      <c r="O571">
        <v>1</v>
      </c>
      <c r="P571">
        <v>5</v>
      </c>
      <c r="Q571">
        <v>6</v>
      </c>
      <c r="R571">
        <v>5</v>
      </c>
      <c r="S571">
        <v>4</v>
      </c>
      <c r="T571">
        <v>6</v>
      </c>
      <c r="U571">
        <v>5</v>
      </c>
      <c r="V571">
        <v>2</v>
      </c>
      <c r="W571">
        <v>4</v>
      </c>
      <c r="X571">
        <v>4</v>
      </c>
      <c r="Y571">
        <v>2016</v>
      </c>
      <c r="Z571">
        <v>2</v>
      </c>
      <c r="AA571">
        <v>13</v>
      </c>
      <c r="AD571" t="s">
        <v>73</v>
      </c>
      <c r="AE571">
        <v>2</v>
      </c>
      <c r="AF571">
        <v>2</v>
      </c>
      <c r="AG571">
        <v>2</v>
      </c>
      <c r="AH571">
        <v>3</v>
      </c>
      <c r="AN571">
        <v>1</v>
      </c>
      <c r="AO571">
        <v>6</v>
      </c>
      <c r="AY571">
        <v>1</v>
      </c>
      <c r="BD571">
        <v>1</v>
      </c>
      <c r="BE571" t="s">
        <v>61</v>
      </c>
    </row>
    <row r="572" spans="1:57" hidden="1" x14ac:dyDescent="0.2">
      <c r="A572">
        <v>571</v>
      </c>
      <c r="B572" s="2">
        <v>44096.703888888886</v>
      </c>
      <c r="C572" t="s">
        <v>750</v>
      </c>
      <c r="D572">
        <v>40</v>
      </c>
      <c r="E572">
        <v>42</v>
      </c>
      <c r="F572">
        <v>1</v>
      </c>
      <c r="G572">
        <v>1</v>
      </c>
      <c r="H572">
        <v>3</v>
      </c>
      <c r="I572">
        <v>2</v>
      </c>
      <c r="J572">
        <v>1</v>
      </c>
      <c r="L572">
        <v>2</v>
      </c>
      <c r="M572">
        <v>12</v>
      </c>
      <c r="N572">
        <v>1</v>
      </c>
      <c r="O572">
        <v>7</v>
      </c>
      <c r="P572">
        <v>2</v>
      </c>
      <c r="Q572">
        <v>6</v>
      </c>
      <c r="R572">
        <v>1</v>
      </c>
      <c r="S572">
        <v>6</v>
      </c>
      <c r="T572">
        <v>1</v>
      </c>
      <c r="U572">
        <v>6</v>
      </c>
      <c r="V572">
        <v>7</v>
      </c>
      <c r="W572">
        <v>7</v>
      </c>
      <c r="X572">
        <v>1</v>
      </c>
      <c r="Y572">
        <v>2017</v>
      </c>
      <c r="Z572">
        <v>2</v>
      </c>
      <c r="AA572">
        <v>9</v>
      </c>
      <c r="AE572">
        <v>2</v>
      </c>
      <c r="AF572">
        <v>2</v>
      </c>
      <c r="AG572">
        <v>2</v>
      </c>
      <c r="AH572">
        <v>2</v>
      </c>
      <c r="AN572">
        <v>1</v>
      </c>
      <c r="AO572">
        <v>2</v>
      </c>
      <c r="AP572">
        <v>1</v>
      </c>
      <c r="AT572">
        <v>1</v>
      </c>
      <c r="AU572">
        <v>1</v>
      </c>
      <c r="BD572">
        <v>1</v>
      </c>
      <c r="BE572" t="s">
        <v>61</v>
      </c>
    </row>
    <row r="573" spans="1:57" hidden="1" x14ac:dyDescent="0.2">
      <c r="A573">
        <v>572</v>
      </c>
      <c r="B573" s="2">
        <v>44096.704421296294</v>
      </c>
      <c r="C573" t="s">
        <v>751</v>
      </c>
      <c r="D573">
        <v>47</v>
      </c>
      <c r="E573">
        <v>6</v>
      </c>
      <c r="F573">
        <v>1</v>
      </c>
      <c r="G573">
        <v>1</v>
      </c>
      <c r="H573">
        <v>2</v>
      </c>
      <c r="I573">
        <v>3</v>
      </c>
      <c r="J573">
        <v>1</v>
      </c>
      <c r="L573">
        <v>2</v>
      </c>
      <c r="M573">
        <v>9</v>
      </c>
      <c r="N573">
        <v>2</v>
      </c>
      <c r="O573">
        <v>2</v>
      </c>
      <c r="P573">
        <v>3</v>
      </c>
      <c r="Q573">
        <v>6</v>
      </c>
      <c r="R573">
        <v>4</v>
      </c>
      <c r="S573">
        <v>7</v>
      </c>
      <c r="T573">
        <v>5</v>
      </c>
      <c r="U573">
        <v>7</v>
      </c>
      <c r="V573">
        <v>2</v>
      </c>
      <c r="W573">
        <v>7</v>
      </c>
      <c r="X573">
        <v>1</v>
      </c>
      <c r="Y573">
        <v>2011</v>
      </c>
      <c r="Z573">
        <v>1</v>
      </c>
      <c r="AA573">
        <v>9</v>
      </c>
      <c r="AE573">
        <v>3</v>
      </c>
      <c r="AF573">
        <v>3</v>
      </c>
      <c r="AG573">
        <v>2</v>
      </c>
      <c r="AH573">
        <v>2</v>
      </c>
      <c r="AM573">
        <v>1</v>
      </c>
      <c r="AO573">
        <v>2</v>
      </c>
      <c r="AP573">
        <v>1</v>
      </c>
      <c r="AV573">
        <v>1</v>
      </c>
      <c r="AX573">
        <v>1</v>
      </c>
      <c r="BA573">
        <v>1</v>
      </c>
      <c r="BE573" t="s">
        <v>66</v>
      </c>
    </row>
    <row r="574" spans="1:57" hidden="1" x14ac:dyDescent="0.2">
      <c r="A574">
        <v>573</v>
      </c>
      <c r="B574" s="2">
        <v>44096.705034722225</v>
      </c>
      <c r="C574" t="s">
        <v>752</v>
      </c>
      <c r="D574">
        <v>34</v>
      </c>
      <c r="E574">
        <v>33</v>
      </c>
      <c r="F574">
        <v>1</v>
      </c>
      <c r="G574">
        <v>1</v>
      </c>
      <c r="H574">
        <v>2</v>
      </c>
      <c r="I574">
        <v>2</v>
      </c>
      <c r="J574">
        <v>1</v>
      </c>
      <c r="L574">
        <v>1</v>
      </c>
      <c r="M574">
        <v>7</v>
      </c>
      <c r="N574">
        <v>2</v>
      </c>
      <c r="O574">
        <v>4</v>
      </c>
      <c r="P574">
        <v>4</v>
      </c>
      <c r="Q574">
        <v>7</v>
      </c>
      <c r="R574">
        <v>3</v>
      </c>
      <c r="S574">
        <v>6</v>
      </c>
      <c r="T574">
        <v>4</v>
      </c>
      <c r="U574">
        <v>7</v>
      </c>
      <c r="V574">
        <v>1</v>
      </c>
      <c r="W574">
        <v>5</v>
      </c>
      <c r="X574">
        <v>4</v>
      </c>
      <c r="Y574">
        <v>2014</v>
      </c>
      <c r="Z574">
        <v>1</v>
      </c>
      <c r="AA574">
        <v>10</v>
      </c>
      <c r="AE574">
        <v>2</v>
      </c>
      <c r="AF574">
        <v>2</v>
      </c>
      <c r="AG574">
        <v>2</v>
      </c>
      <c r="AH574">
        <v>2</v>
      </c>
      <c r="AN574">
        <v>1</v>
      </c>
      <c r="AO574">
        <v>5</v>
      </c>
      <c r="AP574">
        <v>1</v>
      </c>
      <c r="AT574">
        <v>1</v>
      </c>
      <c r="AU574">
        <v>1</v>
      </c>
      <c r="BD574">
        <v>1</v>
      </c>
      <c r="BE574" t="s">
        <v>61</v>
      </c>
    </row>
    <row r="575" spans="1:57" hidden="1" x14ac:dyDescent="0.2">
      <c r="A575">
        <v>574</v>
      </c>
      <c r="B575" s="2">
        <v>44096.705763888887</v>
      </c>
      <c r="C575" t="s">
        <v>753</v>
      </c>
      <c r="D575">
        <v>39</v>
      </c>
      <c r="E575">
        <v>43</v>
      </c>
      <c r="F575">
        <v>1</v>
      </c>
      <c r="G575">
        <v>1</v>
      </c>
      <c r="H575">
        <v>1</v>
      </c>
      <c r="I575">
        <v>0</v>
      </c>
      <c r="J575">
        <v>1</v>
      </c>
      <c r="L575">
        <v>1</v>
      </c>
      <c r="M575">
        <v>3</v>
      </c>
      <c r="N575">
        <v>2</v>
      </c>
      <c r="O575">
        <v>5</v>
      </c>
      <c r="P575">
        <v>5</v>
      </c>
      <c r="Q575">
        <v>6</v>
      </c>
      <c r="R575">
        <v>5</v>
      </c>
      <c r="S575">
        <v>6</v>
      </c>
      <c r="T575">
        <v>5</v>
      </c>
      <c r="U575">
        <v>5</v>
      </c>
      <c r="V575">
        <v>3</v>
      </c>
      <c r="W575">
        <v>5</v>
      </c>
      <c r="X575">
        <v>4</v>
      </c>
      <c r="Y575">
        <v>2017</v>
      </c>
      <c r="Z575">
        <v>1</v>
      </c>
      <c r="AA575">
        <v>3</v>
      </c>
      <c r="AE575">
        <v>2</v>
      </c>
      <c r="AF575">
        <v>3</v>
      </c>
      <c r="AG575">
        <v>2</v>
      </c>
      <c r="AH575">
        <v>2</v>
      </c>
      <c r="AI575">
        <v>1</v>
      </c>
      <c r="AJ575">
        <v>1</v>
      </c>
      <c r="AO575">
        <v>3</v>
      </c>
      <c r="AR575">
        <v>1</v>
      </c>
      <c r="AZ575">
        <v>1</v>
      </c>
      <c r="BE575" t="s">
        <v>61</v>
      </c>
    </row>
    <row r="576" spans="1:57" hidden="1" x14ac:dyDescent="0.2">
      <c r="A576">
        <v>575</v>
      </c>
      <c r="B576" s="2">
        <v>44096.707546296297</v>
      </c>
      <c r="C576" t="s">
        <v>754</v>
      </c>
      <c r="D576">
        <v>50</v>
      </c>
      <c r="E576">
        <v>6</v>
      </c>
      <c r="F576">
        <v>1</v>
      </c>
      <c r="G576">
        <v>1</v>
      </c>
      <c r="H576">
        <v>1</v>
      </c>
      <c r="I576">
        <v>0</v>
      </c>
      <c r="J576">
        <v>1</v>
      </c>
      <c r="L576">
        <v>2</v>
      </c>
      <c r="M576">
        <v>1</v>
      </c>
      <c r="N576">
        <v>2</v>
      </c>
      <c r="O576">
        <v>6</v>
      </c>
      <c r="P576">
        <v>3</v>
      </c>
      <c r="Q576">
        <v>7</v>
      </c>
      <c r="R576">
        <v>2</v>
      </c>
      <c r="S576">
        <v>6</v>
      </c>
      <c r="T576">
        <v>3</v>
      </c>
      <c r="U576">
        <v>6</v>
      </c>
      <c r="V576">
        <v>2</v>
      </c>
      <c r="W576">
        <v>6</v>
      </c>
      <c r="X576">
        <v>5</v>
      </c>
      <c r="Y576">
        <v>2002</v>
      </c>
      <c r="Z576">
        <v>1</v>
      </c>
      <c r="AA576">
        <v>9</v>
      </c>
      <c r="AE576">
        <v>2</v>
      </c>
      <c r="AF576">
        <v>2</v>
      </c>
      <c r="AG576">
        <v>1</v>
      </c>
      <c r="AH576">
        <v>2</v>
      </c>
      <c r="AM576">
        <v>1</v>
      </c>
      <c r="AO576">
        <v>6</v>
      </c>
      <c r="AV576">
        <v>1</v>
      </c>
      <c r="AW576">
        <v>1</v>
      </c>
      <c r="AX576">
        <v>1</v>
      </c>
      <c r="BB576">
        <v>1</v>
      </c>
      <c r="BC576">
        <v>1</v>
      </c>
      <c r="BE576" t="s">
        <v>66</v>
      </c>
    </row>
    <row r="577" spans="1:57" hidden="1" x14ac:dyDescent="0.2">
      <c r="A577">
        <v>576</v>
      </c>
      <c r="B577" s="2">
        <v>44096.708553240744</v>
      </c>
      <c r="C577" t="s">
        <v>755</v>
      </c>
      <c r="D577">
        <v>35</v>
      </c>
      <c r="E577">
        <v>5</v>
      </c>
      <c r="F577">
        <v>1</v>
      </c>
      <c r="G577">
        <v>1</v>
      </c>
      <c r="H577">
        <v>2</v>
      </c>
      <c r="I577">
        <v>2</v>
      </c>
      <c r="J577">
        <v>1</v>
      </c>
      <c r="L577">
        <v>1</v>
      </c>
      <c r="M577">
        <v>10</v>
      </c>
      <c r="N577">
        <v>1</v>
      </c>
      <c r="O577">
        <v>6</v>
      </c>
      <c r="P577">
        <v>5</v>
      </c>
      <c r="Q577">
        <v>6</v>
      </c>
      <c r="R577">
        <v>7</v>
      </c>
      <c r="S577">
        <v>6</v>
      </c>
      <c r="T577">
        <v>7</v>
      </c>
      <c r="U577">
        <v>6</v>
      </c>
      <c r="V577">
        <v>6</v>
      </c>
      <c r="W577">
        <v>7</v>
      </c>
      <c r="X577">
        <v>6</v>
      </c>
      <c r="Y577">
        <v>2010</v>
      </c>
      <c r="Z577">
        <v>1</v>
      </c>
      <c r="AA577">
        <v>9</v>
      </c>
      <c r="AE577">
        <v>1</v>
      </c>
      <c r="AF577">
        <v>1</v>
      </c>
      <c r="AG577">
        <v>1</v>
      </c>
      <c r="AH577">
        <v>2</v>
      </c>
      <c r="AI577">
        <v>1</v>
      </c>
      <c r="AO577">
        <v>4</v>
      </c>
      <c r="AQ577">
        <v>1</v>
      </c>
      <c r="AS577">
        <v>1</v>
      </c>
      <c r="AW577">
        <v>1</v>
      </c>
      <c r="AZ577">
        <v>1</v>
      </c>
      <c r="BB577">
        <v>1</v>
      </c>
      <c r="BE577" t="s">
        <v>66</v>
      </c>
    </row>
    <row r="578" spans="1:57" hidden="1" x14ac:dyDescent="0.2">
      <c r="A578">
        <v>577</v>
      </c>
      <c r="B578" s="2">
        <v>44096.710057870368</v>
      </c>
      <c r="C578" t="s">
        <v>756</v>
      </c>
      <c r="D578">
        <v>31</v>
      </c>
      <c r="E578">
        <v>25</v>
      </c>
      <c r="F578">
        <v>1</v>
      </c>
      <c r="G578">
        <v>1</v>
      </c>
      <c r="H578">
        <v>2</v>
      </c>
      <c r="I578">
        <v>3</v>
      </c>
      <c r="J578">
        <v>1</v>
      </c>
      <c r="L578">
        <v>1</v>
      </c>
      <c r="M578">
        <v>0</v>
      </c>
      <c r="N578">
        <v>2</v>
      </c>
      <c r="O578">
        <v>4</v>
      </c>
      <c r="P578">
        <v>4</v>
      </c>
      <c r="Q578">
        <v>4</v>
      </c>
      <c r="R578">
        <v>4</v>
      </c>
      <c r="S578">
        <v>4</v>
      </c>
      <c r="T578">
        <v>5</v>
      </c>
      <c r="U578">
        <v>5</v>
      </c>
      <c r="V578">
        <v>4</v>
      </c>
      <c r="W578">
        <v>5</v>
      </c>
      <c r="X578">
        <v>4</v>
      </c>
      <c r="Y578">
        <v>2020</v>
      </c>
      <c r="Z578">
        <v>1</v>
      </c>
      <c r="AA578">
        <v>4</v>
      </c>
      <c r="AE578">
        <v>3</v>
      </c>
      <c r="AF578">
        <v>2</v>
      </c>
      <c r="AG578">
        <v>2</v>
      </c>
      <c r="AH578">
        <v>2</v>
      </c>
      <c r="AM578">
        <v>1</v>
      </c>
      <c r="AO578">
        <v>2</v>
      </c>
      <c r="AT578">
        <v>1</v>
      </c>
      <c r="AX578">
        <v>1</v>
      </c>
      <c r="AY578">
        <v>1</v>
      </c>
      <c r="BD578">
        <v>1</v>
      </c>
      <c r="BE578" t="s">
        <v>63</v>
      </c>
    </row>
    <row r="579" spans="1:57" hidden="1" x14ac:dyDescent="0.2">
      <c r="A579">
        <v>578</v>
      </c>
      <c r="B579" s="2">
        <v>44096.71398148148</v>
      </c>
      <c r="C579" t="s">
        <v>757</v>
      </c>
      <c r="D579">
        <v>52</v>
      </c>
      <c r="E579">
        <v>35</v>
      </c>
      <c r="F579">
        <v>1</v>
      </c>
      <c r="G579">
        <v>1</v>
      </c>
      <c r="H579">
        <v>4</v>
      </c>
      <c r="I579">
        <v>1</v>
      </c>
      <c r="J579">
        <v>3</v>
      </c>
      <c r="L579">
        <v>1</v>
      </c>
      <c r="M579">
        <v>52</v>
      </c>
      <c r="N579">
        <v>2</v>
      </c>
      <c r="O579">
        <v>5</v>
      </c>
      <c r="P579">
        <v>5</v>
      </c>
      <c r="Q579">
        <v>5</v>
      </c>
      <c r="R579">
        <v>4</v>
      </c>
      <c r="S579">
        <v>4</v>
      </c>
      <c r="T579">
        <v>5</v>
      </c>
      <c r="U579">
        <v>4</v>
      </c>
      <c r="V579">
        <v>4</v>
      </c>
      <c r="W579">
        <v>5</v>
      </c>
      <c r="X579">
        <v>4</v>
      </c>
      <c r="Y579">
        <v>1968</v>
      </c>
      <c r="Z579">
        <v>1</v>
      </c>
      <c r="AA579">
        <v>14</v>
      </c>
      <c r="AE579">
        <v>2</v>
      </c>
      <c r="AF579">
        <v>2</v>
      </c>
      <c r="AG579">
        <v>2</v>
      </c>
      <c r="AH579">
        <v>2</v>
      </c>
      <c r="AN579">
        <v>1</v>
      </c>
      <c r="AO579">
        <v>6</v>
      </c>
      <c r="AQ579">
        <v>1</v>
      </c>
      <c r="AS579">
        <v>1</v>
      </c>
      <c r="AU579">
        <v>1</v>
      </c>
      <c r="BD579">
        <v>1</v>
      </c>
      <c r="BE579" t="s">
        <v>63</v>
      </c>
    </row>
    <row r="580" spans="1:57" hidden="1" x14ac:dyDescent="0.2">
      <c r="A580">
        <v>579</v>
      </c>
      <c r="B580" s="2">
        <v>44096.718321759261</v>
      </c>
      <c r="C580" t="s">
        <v>758</v>
      </c>
      <c r="D580">
        <v>25</v>
      </c>
      <c r="E580">
        <v>32</v>
      </c>
      <c r="F580">
        <v>1</v>
      </c>
      <c r="G580">
        <v>1</v>
      </c>
      <c r="H580">
        <v>2</v>
      </c>
      <c r="I580">
        <v>0</v>
      </c>
      <c r="J580">
        <v>2</v>
      </c>
      <c r="L580">
        <v>1</v>
      </c>
      <c r="M580">
        <v>0</v>
      </c>
      <c r="N580">
        <v>1</v>
      </c>
      <c r="O580">
        <v>3</v>
      </c>
      <c r="P580">
        <v>3</v>
      </c>
      <c r="Q580">
        <v>4</v>
      </c>
      <c r="R580">
        <v>4</v>
      </c>
      <c r="S580">
        <v>1</v>
      </c>
      <c r="T580">
        <v>4</v>
      </c>
      <c r="U580">
        <v>2</v>
      </c>
      <c r="V580">
        <v>5</v>
      </c>
      <c r="W580">
        <v>4</v>
      </c>
      <c r="X580">
        <v>5</v>
      </c>
      <c r="Y580">
        <v>2019</v>
      </c>
      <c r="Z580">
        <v>1</v>
      </c>
      <c r="AA580">
        <v>8</v>
      </c>
      <c r="AE580">
        <v>1</v>
      </c>
      <c r="AF580">
        <v>1</v>
      </c>
      <c r="AG580">
        <v>1</v>
      </c>
      <c r="AH580">
        <v>1</v>
      </c>
      <c r="AI580">
        <v>1</v>
      </c>
      <c r="AK580">
        <v>1</v>
      </c>
      <c r="AO580">
        <v>4</v>
      </c>
      <c r="AP580">
        <v>1</v>
      </c>
      <c r="AS580">
        <v>1</v>
      </c>
      <c r="AU580">
        <v>1</v>
      </c>
      <c r="BA580">
        <v>1</v>
      </c>
      <c r="BC580">
        <v>1</v>
      </c>
      <c r="BE580" t="s">
        <v>58</v>
      </c>
    </row>
    <row r="581" spans="1:57" hidden="1" x14ac:dyDescent="0.2">
      <c r="A581">
        <v>580</v>
      </c>
      <c r="B581" s="2">
        <v>44096.723032407404</v>
      </c>
      <c r="C581" t="s">
        <v>759</v>
      </c>
      <c r="D581">
        <v>30</v>
      </c>
      <c r="E581">
        <v>38</v>
      </c>
      <c r="F581">
        <v>1</v>
      </c>
      <c r="G581">
        <v>1</v>
      </c>
      <c r="H581">
        <v>2</v>
      </c>
      <c r="I581">
        <v>1</v>
      </c>
      <c r="J581">
        <v>1</v>
      </c>
      <c r="L581">
        <v>1</v>
      </c>
      <c r="M581">
        <v>3</v>
      </c>
      <c r="N581">
        <v>2</v>
      </c>
      <c r="O581">
        <v>5</v>
      </c>
      <c r="P581">
        <v>5</v>
      </c>
      <c r="Q581">
        <v>6</v>
      </c>
      <c r="R581">
        <v>4</v>
      </c>
      <c r="S581">
        <v>5</v>
      </c>
      <c r="T581">
        <v>7</v>
      </c>
      <c r="U581">
        <v>6</v>
      </c>
      <c r="V581">
        <v>1</v>
      </c>
      <c r="W581">
        <v>6</v>
      </c>
      <c r="X581">
        <v>2</v>
      </c>
      <c r="Y581">
        <v>2017</v>
      </c>
      <c r="Z581">
        <v>1</v>
      </c>
      <c r="AA581">
        <v>11</v>
      </c>
      <c r="AB581" t="s">
        <v>760</v>
      </c>
      <c r="AE581">
        <v>2</v>
      </c>
      <c r="AF581">
        <v>1</v>
      </c>
      <c r="AG581">
        <v>2</v>
      </c>
      <c r="AH581">
        <v>2</v>
      </c>
      <c r="AJ581">
        <v>1</v>
      </c>
      <c r="AO581">
        <v>2</v>
      </c>
      <c r="AP581">
        <v>1</v>
      </c>
      <c r="AT581">
        <v>1</v>
      </c>
      <c r="AW581">
        <v>1</v>
      </c>
      <c r="BC581">
        <v>1</v>
      </c>
      <c r="BE581" t="s">
        <v>58</v>
      </c>
    </row>
    <row r="582" spans="1:57" hidden="1" x14ac:dyDescent="0.2">
      <c r="A582">
        <v>581</v>
      </c>
      <c r="B582" s="2">
        <v>44096.726643518516</v>
      </c>
      <c r="C582" t="s">
        <v>761</v>
      </c>
      <c r="D582">
        <v>60</v>
      </c>
      <c r="E582">
        <v>14</v>
      </c>
      <c r="F582">
        <v>1</v>
      </c>
      <c r="G582">
        <v>1</v>
      </c>
      <c r="H582">
        <v>2</v>
      </c>
      <c r="I582">
        <v>0</v>
      </c>
      <c r="J582">
        <v>4</v>
      </c>
      <c r="L582">
        <v>1</v>
      </c>
      <c r="M582">
        <v>23</v>
      </c>
      <c r="N582">
        <v>2</v>
      </c>
      <c r="O582">
        <v>5</v>
      </c>
      <c r="P582">
        <v>1</v>
      </c>
      <c r="Q582">
        <v>5</v>
      </c>
      <c r="R582">
        <v>3</v>
      </c>
      <c r="S582">
        <v>5</v>
      </c>
      <c r="T582">
        <v>5</v>
      </c>
      <c r="U582">
        <v>6</v>
      </c>
      <c r="V582">
        <v>2</v>
      </c>
      <c r="W582">
        <v>7</v>
      </c>
      <c r="X582">
        <v>6</v>
      </c>
      <c r="Y582">
        <v>1997</v>
      </c>
      <c r="Z582">
        <v>1</v>
      </c>
      <c r="AA582">
        <v>13</v>
      </c>
      <c r="AD582" t="s">
        <v>762</v>
      </c>
      <c r="AE582">
        <v>2</v>
      </c>
      <c r="AF582">
        <v>2</v>
      </c>
      <c r="AG582">
        <v>2</v>
      </c>
      <c r="AH582">
        <v>2</v>
      </c>
      <c r="AL582">
        <v>1</v>
      </c>
      <c r="AM582">
        <v>1</v>
      </c>
      <c r="AO582">
        <v>3</v>
      </c>
      <c r="AT582">
        <v>1</v>
      </c>
      <c r="AV582">
        <v>1</v>
      </c>
      <c r="AX582">
        <v>1</v>
      </c>
      <c r="BD582">
        <v>1</v>
      </c>
      <c r="BE582" t="s">
        <v>63</v>
      </c>
    </row>
    <row r="583" spans="1:57" hidden="1" x14ac:dyDescent="0.2">
      <c r="A583">
        <v>582</v>
      </c>
      <c r="B583" s="2">
        <v>44096.733946759261</v>
      </c>
      <c r="C583" t="s">
        <v>763</v>
      </c>
      <c r="D583">
        <v>31</v>
      </c>
      <c r="E583">
        <v>43</v>
      </c>
      <c r="F583">
        <v>1</v>
      </c>
      <c r="G583">
        <v>1</v>
      </c>
      <c r="H583">
        <v>2</v>
      </c>
      <c r="I583">
        <v>3</v>
      </c>
      <c r="J583">
        <v>1</v>
      </c>
      <c r="L583">
        <v>1</v>
      </c>
      <c r="M583">
        <v>2</v>
      </c>
      <c r="N583">
        <v>2</v>
      </c>
      <c r="O583">
        <v>4</v>
      </c>
      <c r="P583">
        <v>6</v>
      </c>
      <c r="Q583">
        <v>6</v>
      </c>
      <c r="R583">
        <v>6</v>
      </c>
      <c r="S583">
        <v>5</v>
      </c>
      <c r="T583">
        <v>5</v>
      </c>
      <c r="U583">
        <v>5</v>
      </c>
      <c r="V583">
        <v>1</v>
      </c>
      <c r="W583">
        <v>3</v>
      </c>
      <c r="X583">
        <v>1</v>
      </c>
      <c r="Y583">
        <v>2018</v>
      </c>
      <c r="Z583">
        <v>1</v>
      </c>
      <c r="AA583">
        <v>3</v>
      </c>
      <c r="AE583">
        <v>2</v>
      </c>
      <c r="AF583">
        <v>1</v>
      </c>
      <c r="AG583">
        <v>2</v>
      </c>
      <c r="AH583">
        <v>2</v>
      </c>
      <c r="AJ583">
        <v>1</v>
      </c>
      <c r="AO583">
        <v>1</v>
      </c>
      <c r="AV583">
        <v>1</v>
      </c>
      <c r="AZ583">
        <v>1</v>
      </c>
      <c r="BB583">
        <v>1</v>
      </c>
      <c r="BE583" t="s">
        <v>61</v>
      </c>
    </row>
    <row r="584" spans="1:57" hidden="1" x14ac:dyDescent="0.2">
      <c r="A584">
        <v>583</v>
      </c>
      <c r="B584" s="2">
        <v>44096.735844907409</v>
      </c>
      <c r="C584" t="s">
        <v>764</v>
      </c>
      <c r="D584">
        <v>59</v>
      </c>
      <c r="E584">
        <v>18</v>
      </c>
      <c r="F584">
        <v>1</v>
      </c>
      <c r="G584">
        <v>1</v>
      </c>
      <c r="H584">
        <v>1</v>
      </c>
      <c r="I584">
        <v>0</v>
      </c>
      <c r="J584">
        <v>5</v>
      </c>
      <c r="K584" t="s">
        <v>478</v>
      </c>
      <c r="L584">
        <v>2</v>
      </c>
      <c r="M584">
        <v>19</v>
      </c>
      <c r="N584">
        <v>2</v>
      </c>
      <c r="O584">
        <v>3</v>
      </c>
      <c r="P584">
        <v>3</v>
      </c>
      <c r="Q584">
        <v>6</v>
      </c>
      <c r="R584">
        <v>4</v>
      </c>
      <c r="S584">
        <v>6</v>
      </c>
      <c r="T584">
        <v>5</v>
      </c>
      <c r="U584">
        <v>7</v>
      </c>
      <c r="V584">
        <v>1</v>
      </c>
      <c r="W584">
        <v>4</v>
      </c>
      <c r="X584">
        <v>2</v>
      </c>
      <c r="Y584">
        <v>2005</v>
      </c>
      <c r="Z584">
        <v>2</v>
      </c>
      <c r="AA584">
        <v>3</v>
      </c>
      <c r="AE584">
        <v>2</v>
      </c>
      <c r="AF584">
        <v>2</v>
      </c>
      <c r="AG584">
        <v>2</v>
      </c>
      <c r="AH584">
        <v>2</v>
      </c>
      <c r="AN584">
        <v>1</v>
      </c>
      <c r="AO584">
        <v>3</v>
      </c>
      <c r="AX584">
        <v>1</v>
      </c>
      <c r="AY584">
        <v>1</v>
      </c>
      <c r="BD584">
        <v>1</v>
      </c>
      <c r="BE584" t="s">
        <v>61</v>
      </c>
    </row>
    <row r="585" spans="1:57" hidden="1" x14ac:dyDescent="0.2">
      <c r="A585">
        <v>584</v>
      </c>
      <c r="B585" s="2">
        <v>44096.737037037034</v>
      </c>
      <c r="C585" t="s">
        <v>765</v>
      </c>
      <c r="D585">
        <v>62</v>
      </c>
      <c r="E585">
        <v>13</v>
      </c>
      <c r="F585">
        <v>2</v>
      </c>
      <c r="G585">
        <v>1</v>
      </c>
      <c r="H585">
        <v>2</v>
      </c>
      <c r="I585">
        <v>0</v>
      </c>
      <c r="J585">
        <v>3</v>
      </c>
      <c r="L585">
        <v>2</v>
      </c>
      <c r="M585">
        <v>10</v>
      </c>
      <c r="N585">
        <v>2</v>
      </c>
      <c r="O585">
        <v>5</v>
      </c>
      <c r="P585">
        <v>1</v>
      </c>
      <c r="Q585">
        <v>7</v>
      </c>
      <c r="R585">
        <v>1</v>
      </c>
      <c r="S585">
        <v>7</v>
      </c>
      <c r="T585">
        <v>5</v>
      </c>
      <c r="U585">
        <v>7</v>
      </c>
      <c r="V585">
        <v>1</v>
      </c>
      <c r="W585">
        <v>7</v>
      </c>
      <c r="X585">
        <v>1</v>
      </c>
      <c r="Y585">
        <v>2010</v>
      </c>
      <c r="Z585">
        <v>2</v>
      </c>
      <c r="AA585">
        <v>10</v>
      </c>
      <c r="AE585">
        <v>2</v>
      </c>
      <c r="AF585">
        <v>2</v>
      </c>
      <c r="AG585">
        <v>2</v>
      </c>
      <c r="AH585">
        <v>2</v>
      </c>
      <c r="AN585">
        <v>1</v>
      </c>
      <c r="AO585">
        <v>2</v>
      </c>
      <c r="AP585">
        <v>1</v>
      </c>
      <c r="AT585">
        <v>1</v>
      </c>
      <c r="AV585">
        <v>1</v>
      </c>
      <c r="BA585">
        <v>1</v>
      </c>
      <c r="BE585" t="s">
        <v>63</v>
      </c>
    </row>
    <row r="586" spans="1:57" hidden="1" x14ac:dyDescent="0.2">
      <c r="A586">
        <v>585</v>
      </c>
      <c r="B586" s="2">
        <v>44096.738402777781</v>
      </c>
      <c r="C586" t="s">
        <v>766</v>
      </c>
      <c r="D586">
        <v>34</v>
      </c>
      <c r="E586">
        <v>10</v>
      </c>
      <c r="F586">
        <v>2</v>
      </c>
      <c r="G586">
        <v>1</v>
      </c>
      <c r="H586">
        <v>2</v>
      </c>
      <c r="I586">
        <v>3</v>
      </c>
      <c r="J586">
        <v>1</v>
      </c>
      <c r="L586">
        <v>1</v>
      </c>
      <c r="M586">
        <v>3</v>
      </c>
      <c r="N586">
        <v>2</v>
      </c>
      <c r="O586">
        <v>6</v>
      </c>
      <c r="P586">
        <v>1</v>
      </c>
      <c r="Q586">
        <v>7</v>
      </c>
      <c r="R586">
        <v>5</v>
      </c>
      <c r="S586">
        <v>7</v>
      </c>
      <c r="T586">
        <v>1</v>
      </c>
      <c r="U586">
        <v>7</v>
      </c>
      <c r="V586">
        <v>1</v>
      </c>
      <c r="W586">
        <v>4</v>
      </c>
      <c r="X586">
        <v>5</v>
      </c>
      <c r="Y586">
        <v>2016</v>
      </c>
      <c r="Z586">
        <v>1</v>
      </c>
      <c r="AA586">
        <v>1</v>
      </c>
      <c r="AE586">
        <v>2</v>
      </c>
      <c r="AF586">
        <v>2</v>
      </c>
      <c r="AG586">
        <v>2</v>
      </c>
      <c r="AH586">
        <v>2</v>
      </c>
      <c r="AI586">
        <v>1</v>
      </c>
      <c r="AJ586">
        <v>1</v>
      </c>
      <c r="AO586">
        <v>5</v>
      </c>
      <c r="AR586">
        <v>1</v>
      </c>
      <c r="AU586">
        <v>1</v>
      </c>
      <c r="AX586">
        <v>1</v>
      </c>
      <c r="AZ586">
        <v>1</v>
      </c>
      <c r="BC586">
        <v>1</v>
      </c>
      <c r="BE586" t="s">
        <v>61</v>
      </c>
    </row>
    <row r="587" spans="1:57" hidden="1" x14ac:dyDescent="0.2">
      <c r="A587">
        <v>586</v>
      </c>
      <c r="B587" s="2">
        <v>44096.742245370369</v>
      </c>
      <c r="C587" t="s">
        <v>767</v>
      </c>
      <c r="D587">
        <v>58</v>
      </c>
      <c r="E587">
        <v>36</v>
      </c>
      <c r="F587">
        <v>1</v>
      </c>
      <c r="G587">
        <v>1</v>
      </c>
      <c r="H587">
        <v>1</v>
      </c>
      <c r="I587">
        <v>0</v>
      </c>
      <c r="J587">
        <v>1</v>
      </c>
      <c r="L587">
        <v>1</v>
      </c>
      <c r="M587">
        <v>24</v>
      </c>
      <c r="N587">
        <v>2</v>
      </c>
      <c r="O587">
        <v>4</v>
      </c>
      <c r="P587">
        <v>5</v>
      </c>
      <c r="Q587">
        <v>7</v>
      </c>
      <c r="R587">
        <v>5</v>
      </c>
      <c r="S587">
        <v>2</v>
      </c>
      <c r="T587">
        <v>7</v>
      </c>
      <c r="U587">
        <v>6</v>
      </c>
      <c r="V587">
        <v>4</v>
      </c>
      <c r="W587">
        <v>2</v>
      </c>
      <c r="X587">
        <v>1</v>
      </c>
      <c r="Y587">
        <v>2019</v>
      </c>
      <c r="Z587">
        <v>4</v>
      </c>
      <c r="AA587">
        <v>13</v>
      </c>
      <c r="AD587" t="s">
        <v>768</v>
      </c>
      <c r="AE587">
        <v>2</v>
      </c>
      <c r="AF587">
        <v>2</v>
      </c>
      <c r="AG587">
        <v>2</v>
      </c>
      <c r="AH587">
        <v>2</v>
      </c>
      <c r="AN587">
        <v>1</v>
      </c>
      <c r="AO587">
        <v>5</v>
      </c>
      <c r="AT587">
        <v>1</v>
      </c>
      <c r="AV587">
        <v>1</v>
      </c>
      <c r="AY587">
        <v>1</v>
      </c>
      <c r="BD587">
        <v>1</v>
      </c>
      <c r="BE587" t="s">
        <v>61</v>
      </c>
    </row>
    <row r="588" spans="1:57" hidden="1" x14ac:dyDescent="0.2">
      <c r="A588">
        <v>587</v>
      </c>
      <c r="B588" s="2">
        <v>44096.74759259259</v>
      </c>
      <c r="C588" t="s">
        <v>769</v>
      </c>
      <c r="D588">
        <v>53</v>
      </c>
      <c r="E588">
        <v>35</v>
      </c>
      <c r="F588">
        <v>1</v>
      </c>
      <c r="G588">
        <v>1</v>
      </c>
      <c r="H588">
        <v>2</v>
      </c>
      <c r="I588">
        <v>0</v>
      </c>
      <c r="J588">
        <v>1</v>
      </c>
      <c r="L588">
        <v>1</v>
      </c>
      <c r="M588">
        <v>20</v>
      </c>
      <c r="N588">
        <v>2</v>
      </c>
      <c r="O588">
        <v>7</v>
      </c>
      <c r="P588">
        <v>1</v>
      </c>
      <c r="Q588">
        <v>7</v>
      </c>
      <c r="R588">
        <v>1</v>
      </c>
      <c r="S588">
        <v>7</v>
      </c>
      <c r="T588">
        <v>1</v>
      </c>
      <c r="U588">
        <v>7</v>
      </c>
      <c r="V588">
        <v>1</v>
      </c>
      <c r="W588">
        <v>7</v>
      </c>
      <c r="X588">
        <v>1</v>
      </c>
      <c r="Y588">
        <v>2000</v>
      </c>
      <c r="Z588">
        <v>1</v>
      </c>
      <c r="AA588">
        <v>7</v>
      </c>
      <c r="AE588">
        <v>2</v>
      </c>
      <c r="AF588">
        <v>2</v>
      </c>
      <c r="AG588">
        <v>2</v>
      </c>
      <c r="AH588">
        <v>2</v>
      </c>
      <c r="AN588">
        <v>1</v>
      </c>
      <c r="AO588">
        <v>4</v>
      </c>
      <c r="AP588">
        <v>1</v>
      </c>
      <c r="AT588">
        <v>1</v>
      </c>
      <c r="AU588">
        <v>1</v>
      </c>
      <c r="AZ588">
        <v>1</v>
      </c>
      <c r="BE588" t="s">
        <v>63</v>
      </c>
    </row>
    <row r="589" spans="1:57" hidden="1" x14ac:dyDescent="0.2">
      <c r="A589">
        <v>588</v>
      </c>
      <c r="B589" s="2">
        <v>44096.748495370368</v>
      </c>
      <c r="C589" t="s">
        <v>770</v>
      </c>
      <c r="D589">
        <v>40</v>
      </c>
      <c r="E589">
        <v>5</v>
      </c>
      <c r="F589">
        <v>1</v>
      </c>
      <c r="G589">
        <v>1</v>
      </c>
      <c r="H589">
        <v>1</v>
      </c>
      <c r="I589">
        <v>0</v>
      </c>
      <c r="J589">
        <v>1</v>
      </c>
      <c r="L589">
        <v>1</v>
      </c>
      <c r="M589">
        <v>6</v>
      </c>
      <c r="N589">
        <v>2</v>
      </c>
      <c r="O589">
        <v>2</v>
      </c>
      <c r="P589">
        <v>2</v>
      </c>
      <c r="Q589">
        <v>5</v>
      </c>
      <c r="R589">
        <v>2</v>
      </c>
      <c r="S589">
        <v>4</v>
      </c>
      <c r="T589">
        <v>5</v>
      </c>
      <c r="U589">
        <v>6</v>
      </c>
      <c r="V589">
        <v>2</v>
      </c>
      <c r="W589">
        <v>6</v>
      </c>
      <c r="X589">
        <v>5</v>
      </c>
      <c r="Y589">
        <v>2013</v>
      </c>
      <c r="Z589">
        <v>2</v>
      </c>
      <c r="AA589">
        <v>14</v>
      </c>
      <c r="AE589">
        <v>2</v>
      </c>
      <c r="AF589">
        <v>2</v>
      </c>
      <c r="AG589">
        <v>2</v>
      </c>
      <c r="AH589">
        <v>2</v>
      </c>
      <c r="AN589">
        <v>1</v>
      </c>
      <c r="AO589">
        <v>5</v>
      </c>
      <c r="AQ589">
        <v>1</v>
      </c>
      <c r="AV589">
        <v>1</v>
      </c>
      <c r="AX589">
        <v>1</v>
      </c>
      <c r="AZ589">
        <v>1</v>
      </c>
      <c r="BC589">
        <v>1</v>
      </c>
      <c r="BE589" t="s">
        <v>66</v>
      </c>
    </row>
    <row r="590" spans="1:57" hidden="1" x14ac:dyDescent="0.2">
      <c r="A590">
        <v>589</v>
      </c>
      <c r="B590" s="2">
        <v>44096.748622685183</v>
      </c>
      <c r="C590" t="s">
        <v>771</v>
      </c>
      <c r="D590">
        <v>70</v>
      </c>
      <c r="E590">
        <v>4</v>
      </c>
      <c r="F590">
        <v>2</v>
      </c>
      <c r="G590">
        <v>1</v>
      </c>
      <c r="H590">
        <v>2</v>
      </c>
      <c r="I590">
        <v>0</v>
      </c>
      <c r="J590">
        <v>4</v>
      </c>
      <c r="L590">
        <v>1</v>
      </c>
      <c r="M590">
        <v>22</v>
      </c>
      <c r="N590">
        <v>2</v>
      </c>
      <c r="O590">
        <v>3</v>
      </c>
      <c r="P590">
        <v>4</v>
      </c>
      <c r="Q590">
        <v>6</v>
      </c>
      <c r="R590">
        <v>6</v>
      </c>
      <c r="S590">
        <v>5</v>
      </c>
      <c r="T590">
        <v>5</v>
      </c>
      <c r="U590">
        <v>5</v>
      </c>
      <c r="V590">
        <v>5</v>
      </c>
      <c r="W590">
        <v>6</v>
      </c>
      <c r="X590">
        <v>4</v>
      </c>
      <c r="Y590">
        <v>1997</v>
      </c>
      <c r="Z590">
        <v>1</v>
      </c>
      <c r="AA590">
        <v>14</v>
      </c>
      <c r="AE590">
        <v>2</v>
      </c>
      <c r="AF590">
        <v>2</v>
      </c>
      <c r="AG590">
        <v>2</v>
      </c>
      <c r="AH590">
        <v>2</v>
      </c>
      <c r="AI590">
        <v>1</v>
      </c>
      <c r="AM590">
        <v>1</v>
      </c>
      <c r="AO590">
        <v>4</v>
      </c>
      <c r="AP590">
        <v>1</v>
      </c>
      <c r="AV590">
        <v>1</v>
      </c>
      <c r="AX590">
        <v>1</v>
      </c>
      <c r="BD590">
        <v>1</v>
      </c>
      <c r="BE590" t="s">
        <v>61</v>
      </c>
    </row>
    <row r="591" spans="1:57" hidden="1" x14ac:dyDescent="0.2">
      <c r="A591">
        <v>590</v>
      </c>
      <c r="B591" s="2">
        <v>44096.748981481483</v>
      </c>
      <c r="C591" t="s">
        <v>772</v>
      </c>
      <c r="D591">
        <v>74</v>
      </c>
      <c r="E591">
        <v>47</v>
      </c>
      <c r="F591">
        <v>1</v>
      </c>
      <c r="G591">
        <v>1</v>
      </c>
      <c r="H591">
        <v>1</v>
      </c>
      <c r="I591">
        <v>0</v>
      </c>
      <c r="J591">
        <v>4</v>
      </c>
      <c r="L591">
        <v>1</v>
      </c>
      <c r="M591">
        <v>42</v>
      </c>
      <c r="N591">
        <v>1</v>
      </c>
      <c r="O591">
        <v>3</v>
      </c>
      <c r="P591">
        <v>2</v>
      </c>
      <c r="Q591">
        <v>6</v>
      </c>
      <c r="R591">
        <v>2</v>
      </c>
      <c r="S591">
        <v>4</v>
      </c>
      <c r="T591">
        <v>5</v>
      </c>
      <c r="U591">
        <v>6</v>
      </c>
      <c r="V591">
        <v>4</v>
      </c>
      <c r="W591">
        <v>6</v>
      </c>
      <c r="X591">
        <v>4</v>
      </c>
      <c r="Y591">
        <v>2020</v>
      </c>
      <c r="Z591">
        <v>3</v>
      </c>
      <c r="AA591">
        <v>13</v>
      </c>
      <c r="AD591" t="s">
        <v>773</v>
      </c>
      <c r="AE591">
        <v>2</v>
      </c>
      <c r="AF591">
        <v>2</v>
      </c>
      <c r="AG591">
        <v>2</v>
      </c>
      <c r="AH591">
        <v>2</v>
      </c>
      <c r="AI591">
        <v>1</v>
      </c>
      <c r="AJ591">
        <v>1</v>
      </c>
      <c r="AO591">
        <v>3</v>
      </c>
      <c r="AP591">
        <v>1</v>
      </c>
      <c r="AX591">
        <v>1</v>
      </c>
      <c r="AY591">
        <v>1</v>
      </c>
      <c r="BD591">
        <v>1</v>
      </c>
      <c r="BE591" t="s">
        <v>66</v>
      </c>
    </row>
    <row r="592" spans="1:57" hidden="1" x14ac:dyDescent="0.2">
      <c r="A592">
        <v>591</v>
      </c>
      <c r="B592" s="2">
        <v>44096.752106481479</v>
      </c>
      <c r="C592" t="s">
        <v>774</v>
      </c>
      <c r="D592">
        <v>74</v>
      </c>
      <c r="E592">
        <v>44</v>
      </c>
      <c r="F592">
        <v>1</v>
      </c>
      <c r="G592">
        <v>1</v>
      </c>
      <c r="H592">
        <v>1</v>
      </c>
      <c r="I592">
        <v>0</v>
      </c>
      <c r="J592">
        <v>4</v>
      </c>
      <c r="L592">
        <v>2</v>
      </c>
      <c r="M592">
        <v>16</v>
      </c>
      <c r="N592">
        <v>2</v>
      </c>
      <c r="O592">
        <v>4</v>
      </c>
      <c r="P592">
        <v>1</v>
      </c>
      <c r="Q592">
        <v>6</v>
      </c>
      <c r="R592">
        <v>5</v>
      </c>
      <c r="S592">
        <v>4</v>
      </c>
      <c r="T592">
        <v>7</v>
      </c>
      <c r="U592">
        <v>7</v>
      </c>
      <c r="V592">
        <v>1</v>
      </c>
      <c r="W592">
        <v>7</v>
      </c>
      <c r="X592">
        <v>5</v>
      </c>
      <c r="Y592">
        <v>2004</v>
      </c>
      <c r="Z592">
        <v>2</v>
      </c>
      <c r="AA592">
        <v>1</v>
      </c>
      <c r="AE592">
        <v>2</v>
      </c>
      <c r="AF592">
        <v>2</v>
      </c>
      <c r="AG592">
        <v>2</v>
      </c>
      <c r="AH592">
        <v>2</v>
      </c>
      <c r="AN592">
        <v>1</v>
      </c>
      <c r="AO592">
        <v>6</v>
      </c>
      <c r="AP592">
        <v>1</v>
      </c>
      <c r="AX592">
        <v>1</v>
      </c>
      <c r="AY592">
        <v>1</v>
      </c>
      <c r="BD592">
        <v>1</v>
      </c>
      <c r="BE592" t="s">
        <v>66</v>
      </c>
    </row>
    <row r="593" spans="1:57" hidden="1" x14ac:dyDescent="0.2">
      <c r="A593">
        <v>592</v>
      </c>
      <c r="B593" s="2">
        <v>44096.756249999999</v>
      </c>
      <c r="C593" t="s">
        <v>775</v>
      </c>
      <c r="D593">
        <v>68</v>
      </c>
      <c r="E593">
        <v>25</v>
      </c>
      <c r="F593">
        <v>1</v>
      </c>
      <c r="G593">
        <v>1</v>
      </c>
      <c r="H593">
        <v>2</v>
      </c>
      <c r="I593">
        <v>0</v>
      </c>
      <c r="J593">
        <v>2</v>
      </c>
      <c r="L593">
        <v>1</v>
      </c>
      <c r="M593">
        <v>18</v>
      </c>
      <c r="N593">
        <v>2</v>
      </c>
      <c r="O593">
        <v>3</v>
      </c>
      <c r="P593">
        <v>3</v>
      </c>
      <c r="Q593">
        <v>7</v>
      </c>
      <c r="R593">
        <v>5</v>
      </c>
      <c r="S593">
        <v>5</v>
      </c>
      <c r="T593">
        <v>2</v>
      </c>
      <c r="U593">
        <v>7</v>
      </c>
      <c r="V593">
        <v>1</v>
      </c>
      <c r="W593">
        <v>5</v>
      </c>
      <c r="X593">
        <v>1</v>
      </c>
      <c r="Y593">
        <v>2008</v>
      </c>
      <c r="Z593">
        <v>1</v>
      </c>
      <c r="AA593">
        <v>13</v>
      </c>
      <c r="AD593" t="s">
        <v>776</v>
      </c>
      <c r="AE593">
        <v>2</v>
      </c>
      <c r="AF593">
        <v>2</v>
      </c>
      <c r="AG593">
        <v>2</v>
      </c>
      <c r="AH593">
        <v>2</v>
      </c>
      <c r="AM593">
        <v>1</v>
      </c>
      <c r="AO593">
        <v>6</v>
      </c>
      <c r="AX593">
        <v>1</v>
      </c>
      <c r="BD593">
        <v>1</v>
      </c>
      <c r="BE593" t="s">
        <v>63</v>
      </c>
    </row>
    <row r="594" spans="1:57" hidden="1" x14ac:dyDescent="0.2">
      <c r="A594">
        <v>593</v>
      </c>
      <c r="B594" s="2">
        <v>44096.757199074076</v>
      </c>
      <c r="C594" t="s">
        <v>777</v>
      </c>
      <c r="D594">
        <v>37</v>
      </c>
      <c r="E594">
        <v>3</v>
      </c>
      <c r="F594">
        <v>1</v>
      </c>
      <c r="G594">
        <v>1</v>
      </c>
      <c r="H594">
        <v>2</v>
      </c>
      <c r="I594">
        <v>2</v>
      </c>
      <c r="J594">
        <v>1</v>
      </c>
      <c r="L594">
        <v>1</v>
      </c>
      <c r="M594">
        <v>5</v>
      </c>
      <c r="N594">
        <v>2</v>
      </c>
      <c r="O594">
        <v>4</v>
      </c>
      <c r="P594">
        <v>1</v>
      </c>
      <c r="Q594">
        <v>7</v>
      </c>
      <c r="R594">
        <v>2</v>
      </c>
      <c r="S594">
        <v>7</v>
      </c>
      <c r="T594">
        <v>4</v>
      </c>
      <c r="U594">
        <v>5</v>
      </c>
      <c r="V594">
        <v>1</v>
      </c>
      <c r="W594">
        <v>6</v>
      </c>
      <c r="X594">
        <v>4</v>
      </c>
      <c r="Y594">
        <v>2019</v>
      </c>
      <c r="Z594">
        <v>1</v>
      </c>
      <c r="AA594">
        <v>10</v>
      </c>
      <c r="AE594">
        <v>3</v>
      </c>
      <c r="AF594">
        <v>1</v>
      </c>
      <c r="AG594">
        <v>2</v>
      </c>
      <c r="AH594">
        <v>2</v>
      </c>
      <c r="AM594">
        <v>1</v>
      </c>
      <c r="AO594">
        <v>3</v>
      </c>
      <c r="AR594">
        <v>1</v>
      </c>
      <c r="AV594">
        <v>1</v>
      </c>
      <c r="AW594">
        <v>1</v>
      </c>
      <c r="AZ594">
        <v>1</v>
      </c>
      <c r="BE594" t="s">
        <v>66</v>
      </c>
    </row>
    <row r="595" spans="1:57" hidden="1" x14ac:dyDescent="0.2">
      <c r="A595">
        <v>594</v>
      </c>
      <c r="B595" s="2">
        <v>44096.7578125</v>
      </c>
      <c r="C595" t="s">
        <v>778</v>
      </c>
      <c r="D595">
        <v>75</v>
      </c>
      <c r="E595">
        <v>32</v>
      </c>
      <c r="F595">
        <v>1</v>
      </c>
      <c r="G595">
        <v>1</v>
      </c>
      <c r="H595">
        <v>2</v>
      </c>
      <c r="I595">
        <v>0</v>
      </c>
      <c r="J595">
        <v>4</v>
      </c>
      <c r="L595">
        <v>2</v>
      </c>
      <c r="M595">
        <v>30</v>
      </c>
      <c r="N595">
        <v>2</v>
      </c>
      <c r="O595">
        <v>4</v>
      </c>
      <c r="P595">
        <v>4</v>
      </c>
      <c r="Q595">
        <v>4</v>
      </c>
      <c r="R595">
        <v>4</v>
      </c>
      <c r="S595">
        <v>4</v>
      </c>
      <c r="T595">
        <v>4</v>
      </c>
      <c r="U595">
        <v>4</v>
      </c>
      <c r="V595">
        <v>4</v>
      </c>
      <c r="W595">
        <v>4</v>
      </c>
      <c r="X595">
        <v>4</v>
      </c>
      <c r="Y595">
        <v>1990</v>
      </c>
      <c r="Z595">
        <v>2</v>
      </c>
      <c r="AA595">
        <v>3</v>
      </c>
      <c r="AE595">
        <v>2</v>
      </c>
      <c r="AF595">
        <v>2</v>
      </c>
      <c r="AG595">
        <v>2</v>
      </c>
      <c r="AH595">
        <v>2</v>
      </c>
      <c r="AN595">
        <v>1</v>
      </c>
      <c r="AO595">
        <v>3</v>
      </c>
      <c r="AU595">
        <v>1</v>
      </c>
      <c r="AV595">
        <v>1</v>
      </c>
      <c r="AX595">
        <v>1</v>
      </c>
      <c r="BD595">
        <v>1</v>
      </c>
      <c r="BE595" t="s">
        <v>58</v>
      </c>
    </row>
    <row r="596" spans="1:57" hidden="1" x14ac:dyDescent="0.2">
      <c r="A596">
        <v>595</v>
      </c>
      <c r="B596" s="2">
        <v>44096.762812499997</v>
      </c>
      <c r="C596" t="s">
        <v>779</v>
      </c>
      <c r="D596">
        <v>73</v>
      </c>
      <c r="E596">
        <v>5</v>
      </c>
      <c r="F596">
        <v>1</v>
      </c>
      <c r="G596">
        <v>1</v>
      </c>
      <c r="H596">
        <v>1</v>
      </c>
      <c r="I596">
        <v>0</v>
      </c>
      <c r="J596">
        <v>4</v>
      </c>
      <c r="L596">
        <v>2</v>
      </c>
      <c r="M596">
        <v>44</v>
      </c>
      <c r="N596">
        <v>2</v>
      </c>
      <c r="O596">
        <v>1</v>
      </c>
      <c r="P596">
        <v>1</v>
      </c>
      <c r="Q596">
        <v>6</v>
      </c>
      <c r="R596">
        <v>5</v>
      </c>
      <c r="S596">
        <v>1</v>
      </c>
      <c r="T596">
        <v>7</v>
      </c>
      <c r="U596">
        <v>6</v>
      </c>
      <c r="V596">
        <v>5</v>
      </c>
      <c r="W596">
        <v>6</v>
      </c>
      <c r="X596">
        <v>7</v>
      </c>
      <c r="Y596">
        <v>2013</v>
      </c>
      <c r="Z596">
        <v>3</v>
      </c>
      <c r="AA596">
        <v>13</v>
      </c>
      <c r="AD596" t="s">
        <v>80</v>
      </c>
      <c r="AE596">
        <v>2</v>
      </c>
      <c r="AF596">
        <v>2</v>
      </c>
      <c r="AG596">
        <v>2</v>
      </c>
      <c r="AH596">
        <v>2</v>
      </c>
      <c r="AN596">
        <v>1</v>
      </c>
      <c r="AO596">
        <v>3</v>
      </c>
      <c r="AT596">
        <v>1</v>
      </c>
      <c r="AW596">
        <v>1</v>
      </c>
      <c r="AX596">
        <v>1</v>
      </c>
      <c r="BA596">
        <v>1</v>
      </c>
      <c r="BE596" t="s">
        <v>66</v>
      </c>
    </row>
    <row r="597" spans="1:57" hidden="1" x14ac:dyDescent="0.2">
      <c r="A597">
        <v>596</v>
      </c>
      <c r="B597" s="2">
        <v>44096.763333333336</v>
      </c>
      <c r="C597" t="s">
        <v>780</v>
      </c>
      <c r="D597">
        <v>58</v>
      </c>
      <c r="E597">
        <v>10</v>
      </c>
      <c r="F597">
        <v>1</v>
      </c>
      <c r="G597">
        <v>1</v>
      </c>
      <c r="H597">
        <v>1</v>
      </c>
      <c r="I597">
        <v>0</v>
      </c>
      <c r="J597">
        <v>4</v>
      </c>
      <c r="L597">
        <v>1</v>
      </c>
      <c r="M597">
        <v>32</v>
      </c>
      <c r="N597">
        <v>2</v>
      </c>
      <c r="O597">
        <v>5</v>
      </c>
      <c r="P597">
        <v>2</v>
      </c>
      <c r="Q597">
        <v>7</v>
      </c>
      <c r="R597">
        <v>2</v>
      </c>
      <c r="S597">
        <v>5</v>
      </c>
      <c r="T597">
        <v>5</v>
      </c>
      <c r="U597">
        <v>5</v>
      </c>
      <c r="V597">
        <v>2</v>
      </c>
      <c r="W597">
        <v>6</v>
      </c>
      <c r="X597">
        <v>5</v>
      </c>
      <c r="Y597">
        <v>2008</v>
      </c>
      <c r="Z597">
        <v>3</v>
      </c>
      <c r="AA597">
        <v>13</v>
      </c>
      <c r="AD597" t="s">
        <v>781</v>
      </c>
      <c r="AE597">
        <v>2</v>
      </c>
      <c r="AF597">
        <v>2</v>
      </c>
      <c r="AG597">
        <v>2</v>
      </c>
      <c r="AH597">
        <v>2</v>
      </c>
      <c r="AI597">
        <v>1</v>
      </c>
      <c r="AM597">
        <v>1</v>
      </c>
      <c r="AO597">
        <v>3</v>
      </c>
      <c r="AT597">
        <v>1</v>
      </c>
      <c r="AV597">
        <v>1</v>
      </c>
      <c r="AX597">
        <v>1</v>
      </c>
      <c r="BD597">
        <v>1</v>
      </c>
      <c r="BE597" t="s">
        <v>61</v>
      </c>
    </row>
    <row r="598" spans="1:57" hidden="1" x14ac:dyDescent="0.2">
      <c r="A598">
        <v>597</v>
      </c>
      <c r="B598" s="2">
        <v>44096.764618055553</v>
      </c>
      <c r="C598" t="s">
        <v>782</v>
      </c>
      <c r="D598">
        <v>31</v>
      </c>
      <c r="E598">
        <v>13</v>
      </c>
      <c r="F598">
        <v>2</v>
      </c>
      <c r="G598">
        <v>1</v>
      </c>
      <c r="H598">
        <v>1</v>
      </c>
      <c r="I598">
        <v>1</v>
      </c>
      <c r="J598">
        <v>2</v>
      </c>
      <c r="L598">
        <v>1</v>
      </c>
      <c r="M598">
        <v>0</v>
      </c>
      <c r="N598">
        <v>1</v>
      </c>
      <c r="O598">
        <v>4</v>
      </c>
      <c r="P598">
        <v>3</v>
      </c>
      <c r="Q598">
        <v>3</v>
      </c>
      <c r="R598">
        <v>5</v>
      </c>
      <c r="S598">
        <v>4</v>
      </c>
      <c r="T598">
        <v>3</v>
      </c>
      <c r="U598">
        <v>4</v>
      </c>
      <c r="V598">
        <v>4</v>
      </c>
      <c r="W598">
        <v>5</v>
      </c>
      <c r="X598">
        <v>4</v>
      </c>
      <c r="Y598">
        <v>2019</v>
      </c>
      <c r="Z598">
        <v>3</v>
      </c>
      <c r="AA598">
        <v>3</v>
      </c>
      <c r="AE598">
        <v>1</v>
      </c>
      <c r="AF598">
        <v>1</v>
      </c>
      <c r="AG598">
        <v>1</v>
      </c>
      <c r="AH598">
        <v>1</v>
      </c>
      <c r="AI598">
        <v>1</v>
      </c>
      <c r="AO598">
        <v>3</v>
      </c>
      <c r="AP598">
        <v>1</v>
      </c>
      <c r="AT598">
        <v>1</v>
      </c>
      <c r="AW598">
        <v>1</v>
      </c>
      <c r="BA598">
        <v>1</v>
      </c>
      <c r="BE598" t="s">
        <v>63</v>
      </c>
    </row>
    <row r="599" spans="1:57" hidden="1" x14ac:dyDescent="0.2">
      <c r="A599">
        <v>598</v>
      </c>
      <c r="B599" s="2">
        <v>44096.764872685184</v>
      </c>
      <c r="C599" t="s">
        <v>783</v>
      </c>
      <c r="D599">
        <v>36</v>
      </c>
      <c r="E599">
        <v>33</v>
      </c>
      <c r="F599">
        <v>1</v>
      </c>
      <c r="G599">
        <v>1</v>
      </c>
      <c r="H599">
        <v>1</v>
      </c>
      <c r="I599">
        <v>0</v>
      </c>
      <c r="J599">
        <v>1</v>
      </c>
      <c r="L599">
        <v>2</v>
      </c>
      <c r="M599">
        <v>4</v>
      </c>
      <c r="N599">
        <v>2</v>
      </c>
      <c r="O599">
        <v>4</v>
      </c>
      <c r="P599">
        <v>4</v>
      </c>
      <c r="Q599">
        <v>4</v>
      </c>
      <c r="R599">
        <v>4</v>
      </c>
      <c r="S599">
        <v>4</v>
      </c>
      <c r="T599">
        <v>4</v>
      </c>
      <c r="U599">
        <v>4</v>
      </c>
      <c r="V599">
        <v>4</v>
      </c>
      <c r="W599">
        <v>4</v>
      </c>
      <c r="X599">
        <v>4</v>
      </c>
      <c r="Y599">
        <v>2016</v>
      </c>
      <c r="Z599">
        <v>2</v>
      </c>
      <c r="AA599">
        <v>13</v>
      </c>
      <c r="AD599" t="s">
        <v>784</v>
      </c>
      <c r="AE599">
        <v>2</v>
      </c>
      <c r="AF599">
        <v>1</v>
      </c>
      <c r="AG599">
        <v>2</v>
      </c>
      <c r="AH599">
        <v>2</v>
      </c>
      <c r="AN599">
        <v>1</v>
      </c>
      <c r="AO599">
        <v>1</v>
      </c>
      <c r="AP599">
        <v>1</v>
      </c>
      <c r="AX599">
        <v>1</v>
      </c>
      <c r="AY599">
        <v>1</v>
      </c>
      <c r="BD599">
        <v>1</v>
      </c>
      <c r="BE599" t="s">
        <v>61</v>
      </c>
    </row>
    <row r="600" spans="1:57" hidden="1" x14ac:dyDescent="0.2">
      <c r="A600">
        <v>599</v>
      </c>
      <c r="B600" s="2">
        <v>44096.766238425924</v>
      </c>
      <c r="C600" t="s">
        <v>785</v>
      </c>
      <c r="D600">
        <v>44</v>
      </c>
      <c r="E600">
        <v>9</v>
      </c>
      <c r="F600">
        <v>1</v>
      </c>
      <c r="G600">
        <v>1</v>
      </c>
      <c r="H600">
        <v>3</v>
      </c>
      <c r="I600">
        <v>1</v>
      </c>
      <c r="J600">
        <v>4</v>
      </c>
      <c r="L600">
        <v>1</v>
      </c>
      <c r="M600">
        <v>30</v>
      </c>
      <c r="N600">
        <v>2</v>
      </c>
      <c r="O600">
        <v>6</v>
      </c>
      <c r="P600">
        <v>2</v>
      </c>
      <c r="Q600">
        <v>6</v>
      </c>
      <c r="R600">
        <v>2</v>
      </c>
      <c r="S600">
        <v>6</v>
      </c>
      <c r="T600">
        <v>6</v>
      </c>
      <c r="U600">
        <v>7</v>
      </c>
      <c r="V600">
        <v>1</v>
      </c>
      <c r="W600">
        <v>6</v>
      </c>
      <c r="X600">
        <v>2</v>
      </c>
      <c r="Y600">
        <v>2019</v>
      </c>
      <c r="Z600">
        <v>1</v>
      </c>
      <c r="AA600">
        <v>3</v>
      </c>
      <c r="AE600">
        <v>2</v>
      </c>
      <c r="AF600">
        <v>2</v>
      </c>
      <c r="AG600">
        <v>1</v>
      </c>
      <c r="AH600">
        <v>2</v>
      </c>
      <c r="AI600">
        <v>1</v>
      </c>
      <c r="AJ600">
        <v>1</v>
      </c>
      <c r="AM600">
        <v>1</v>
      </c>
      <c r="AO600">
        <v>2</v>
      </c>
      <c r="AP600">
        <v>1</v>
      </c>
      <c r="AR600">
        <v>1</v>
      </c>
      <c r="AU600">
        <v>1</v>
      </c>
      <c r="AZ600">
        <v>1</v>
      </c>
      <c r="BB600">
        <v>1</v>
      </c>
      <c r="BE600" t="s">
        <v>61</v>
      </c>
    </row>
    <row r="601" spans="1:57" hidden="1" x14ac:dyDescent="0.2">
      <c r="A601">
        <v>600</v>
      </c>
      <c r="B601" s="2">
        <v>44096.767743055556</v>
      </c>
      <c r="C601" t="s">
        <v>786</v>
      </c>
      <c r="D601">
        <v>53</v>
      </c>
      <c r="E601">
        <v>16</v>
      </c>
      <c r="F601">
        <v>2</v>
      </c>
      <c r="G601">
        <v>1</v>
      </c>
      <c r="H601">
        <v>2</v>
      </c>
      <c r="I601">
        <v>0</v>
      </c>
      <c r="J601">
        <v>1</v>
      </c>
      <c r="L601">
        <v>2</v>
      </c>
      <c r="M601">
        <v>20</v>
      </c>
      <c r="N601">
        <v>2</v>
      </c>
      <c r="O601">
        <v>1</v>
      </c>
      <c r="P601">
        <v>2</v>
      </c>
      <c r="Q601">
        <v>5</v>
      </c>
      <c r="R601">
        <v>5</v>
      </c>
      <c r="S601">
        <v>5</v>
      </c>
      <c r="T601">
        <v>6</v>
      </c>
      <c r="U601">
        <v>7</v>
      </c>
      <c r="V601">
        <v>2</v>
      </c>
      <c r="W601">
        <v>5</v>
      </c>
      <c r="X601">
        <v>6</v>
      </c>
      <c r="Y601">
        <v>1999</v>
      </c>
      <c r="Z601">
        <v>2</v>
      </c>
      <c r="AA601">
        <v>3</v>
      </c>
      <c r="AE601">
        <v>2</v>
      </c>
      <c r="AF601">
        <v>2</v>
      </c>
      <c r="AG601">
        <v>2</v>
      </c>
      <c r="AH601">
        <v>2</v>
      </c>
      <c r="AI601">
        <v>1</v>
      </c>
      <c r="AO601">
        <v>2</v>
      </c>
      <c r="AP601">
        <v>1</v>
      </c>
      <c r="AY601">
        <v>1</v>
      </c>
      <c r="BD601">
        <v>1</v>
      </c>
      <c r="BE601" t="s">
        <v>63</v>
      </c>
    </row>
    <row r="602" spans="1:57" hidden="1" x14ac:dyDescent="0.2">
      <c r="A602">
        <v>601</v>
      </c>
      <c r="B602" s="2">
        <v>44096.770960648151</v>
      </c>
      <c r="C602" t="s">
        <v>787</v>
      </c>
      <c r="D602">
        <v>57</v>
      </c>
      <c r="E602">
        <v>38</v>
      </c>
      <c r="F602">
        <v>1</v>
      </c>
      <c r="G602">
        <v>1</v>
      </c>
      <c r="H602">
        <v>4</v>
      </c>
      <c r="I602">
        <v>0</v>
      </c>
      <c r="J602">
        <v>4</v>
      </c>
      <c r="L602">
        <v>1</v>
      </c>
      <c r="M602">
        <v>19</v>
      </c>
      <c r="N602">
        <v>2</v>
      </c>
      <c r="O602">
        <v>5</v>
      </c>
      <c r="P602">
        <v>1</v>
      </c>
      <c r="Q602">
        <v>7</v>
      </c>
      <c r="R602">
        <v>1</v>
      </c>
      <c r="S602">
        <v>5</v>
      </c>
      <c r="T602">
        <v>7</v>
      </c>
      <c r="U602">
        <v>7</v>
      </c>
      <c r="V602">
        <v>2</v>
      </c>
      <c r="W602">
        <v>7</v>
      </c>
      <c r="X602">
        <v>5</v>
      </c>
      <c r="Y602">
        <v>2001</v>
      </c>
      <c r="Z602">
        <v>1</v>
      </c>
      <c r="AA602">
        <v>13</v>
      </c>
      <c r="AD602" t="s">
        <v>788</v>
      </c>
      <c r="AE602">
        <v>2</v>
      </c>
      <c r="AF602">
        <v>3</v>
      </c>
      <c r="AG602">
        <v>2</v>
      </c>
      <c r="AH602">
        <v>2</v>
      </c>
      <c r="AI602">
        <v>1</v>
      </c>
      <c r="AO602">
        <v>3</v>
      </c>
      <c r="AV602">
        <v>1</v>
      </c>
      <c r="AX602">
        <v>1</v>
      </c>
      <c r="AY602">
        <v>1</v>
      </c>
      <c r="BD602">
        <v>1</v>
      </c>
      <c r="BE602" t="s">
        <v>58</v>
      </c>
    </row>
    <row r="603" spans="1:57" hidden="1" x14ac:dyDescent="0.2">
      <c r="A603">
        <v>602</v>
      </c>
      <c r="B603" s="2">
        <v>44096.772685185184</v>
      </c>
      <c r="C603" t="s">
        <v>789</v>
      </c>
      <c r="D603">
        <v>57</v>
      </c>
      <c r="E603">
        <v>38</v>
      </c>
      <c r="F603">
        <v>2</v>
      </c>
      <c r="G603">
        <v>1</v>
      </c>
      <c r="H603">
        <v>4</v>
      </c>
      <c r="I603">
        <v>0</v>
      </c>
      <c r="J603">
        <v>1</v>
      </c>
      <c r="L603">
        <v>1</v>
      </c>
      <c r="M603">
        <v>20</v>
      </c>
      <c r="N603">
        <v>2</v>
      </c>
      <c r="O603">
        <v>5</v>
      </c>
      <c r="P603">
        <v>2</v>
      </c>
      <c r="Q603">
        <v>6</v>
      </c>
      <c r="R603">
        <v>3</v>
      </c>
      <c r="S603">
        <v>4</v>
      </c>
      <c r="T603">
        <v>2</v>
      </c>
      <c r="U603">
        <v>6</v>
      </c>
      <c r="V603">
        <v>1</v>
      </c>
      <c r="W603">
        <v>6</v>
      </c>
      <c r="X603">
        <v>3</v>
      </c>
      <c r="Y603">
        <v>2009</v>
      </c>
      <c r="Z603">
        <v>1</v>
      </c>
      <c r="AA603">
        <v>9</v>
      </c>
      <c r="AE603">
        <v>2</v>
      </c>
      <c r="AF603">
        <v>2</v>
      </c>
      <c r="AG603">
        <v>2</v>
      </c>
      <c r="AH603">
        <v>2</v>
      </c>
      <c r="AI603">
        <v>1</v>
      </c>
      <c r="AM603">
        <v>1</v>
      </c>
      <c r="AO603">
        <v>2</v>
      </c>
      <c r="AT603">
        <v>1</v>
      </c>
      <c r="AV603">
        <v>1</v>
      </c>
      <c r="AX603">
        <v>1</v>
      </c>
      <c r="BD603">
        <v>1</v>
      </c>
      <c r="BE603" t="s">
        <v>58</v>
      </c>
    </row>
    <row r="604" spans="1:57" hidden="1" x14ac:dyDescent="0.2">
      <c r="A604">
        <v>603</v>
      </c>
      <c r="B604" s="2">
        <v>44096.773310185185</v>
      </c>
      <c r="C604" t="s">
        <v>790</v>
      </c>
      <c r="D604">
        <v>38</v>
      </c>
      <c r="E604">
        <v>43</v>
      </c>
      <c r="F604">
        <v>2</v>
      </c>
      <c r="G604">
        <v>1</v>
      </c>
      <c r="H604">
        <v>3</v>
      </c>
      <c r="I604">
        <v>0</v>
      </c>
      <c r="J604">
        <v>6</v>
      </c>
      <c r="L604">
        <v>2</v>
      </c>
      <c r="M604">
        <v>18</v>
      </c>
      <c r="N604">
        <v>2</v>
      </c>
      <c r="O604">
        <v>4</v>
      </c>
      <c r="P604">
        <v>4</v>
      </c>
      <c r="Q604">
        <v>4</v>
      </c>
      <c r="R604">
        <v>4</v>
      </c>
      <c r="S604">
        <v>4</v>
      </c>
      <c r="T604">
        <v>4</v>
      </c>
      <c r="U604">
        <v>4</v>
      </c>
      <c r="V604">
        <v>4</v>
      </c>
      <c r="W604">
        <v>4</v>
      </c>
      <c r="X604">
        <v>4</v>
      </c>
      <c r="Y604">
        <v>1996</v>
      </c>
      <c r="Z604">
        <v>2</v>
      </c>
      <c r="AA604">
        <v>14</v>
      </c>
      <c r="AE604">
        <v>2</v>
      </c>
      <c r="AF604">
        <v>2</v>
      </c>
      <c r="AG604">
        <v>2</v>
      </c>
      <c r="AH604">
        <v>2</v>
      </c>
      <c r="AN604">
        <v>1</v>
      </c>
      <c r="AO604">
        <v>4</v>
      </c>
      <c r="AP604">
        <v>1</v>
      </c>
      <c r="AT604">
        <v>1</v>
      </c>
      <c r="AX604">
        <v>1</v>
      </c>
      <c r="BD604">
        <v>1</v>
      </c>
      <c r="BE604" t="s">
        <v>61</v>
      </c>
    </row>
    <row r="605" spans="1:57" hidden="1" x14ac:dyDescent="0.2">
      <c r="A605">
        <v>604</v>
      </c>
      <c r="B605" s="2">
        <v>44096.773796296293</v>
      </c>
      <c r="C605" t="s">
        <v>791</v>
      </c>
      <c r="D605">
        <v>36</v>
      </c>
      <c r="E605">
        <v>32</v>
      </c>
      <c r="F605">
        <v>1</v>
      </c>
      <c r="G605">
        <v>1</v>
      </c>
      <c r="H605">
        <v>2</v>
      </c>
      <c r="I605">
        <v>2</v>
      </c>
      <c r="J605">
        <v>1</v>
      </c>
      <c r="L605">
        <v>1</v>
      </c>
      <c r="M605">
        <v>4</v>
      </c>
      <c r="N605">
        <v>1</v>
      </c>
      <c r="O605">
        <v>6</v>
      </c>
      <c r="P605">
        <v>4</v>
      </c>
      <c r="Q605">
        <v>6</v>
      </c>
      <c r="R605">
        <v>7</v>
      </c>
      <c r="S605">
        <v>6</v>
      </c>
      <c r="T605">
        <v>6</v>
      </c>
      <c r="U605">
        <v>7</v>
      </c>
      <c r="V605">
        <v>6</v>
      </c>
      <c r="W605">
        <v>6</v>
      </c>
      <c r="X605">
        <v>5</v>
      </c>
      <c r="Y605">
        <v>2019</v>
      </c>
      <c r="Z605">
        <v>1</v>
      </c>
      <c r="AA605">
        <v>8</v>
      </c>
      <c r="AE605">
        <v>1</v>
      </c>
      <c r="AF605">
        <v>1</v>
      </c>
      <c r="AG605">
        <v>1</v>
      </c>
      <c r="AH605">
        <v>1</v>
      </c>
      <c r="AI605">
        <v>1</v>
      </c>
      <c r="AL605">
        <v>1</v>
      </c>
      <c r="AO605">
        <v>2</v>
      </c>
      <c r="AP605">
        <v>1</v>
      </c>
      <c r="AQ605">
        <v>1</v>
      </c>
      <c r="AU605">
        <v>1</v>
      </c>
      <c r="AZ605">
        <v>1</v>
      </c>
      <c r="BA605">
        <v>1</v>
      </c>
      <c r="BE605" t="s">
        <v>58</v>
      </c>
    </row>
    <row r="606" spans="1:57" hidden="1" x14ac:dyDescent="0.2">
      <c r="A606">
        <v>605</v>
      </c>
      <c r="B606" s="2">
        <v>44096.773831018516</v>
      </c>
      <c r="C606" t="s">
        <v>792</v>
      </c>
      <c r="D606">
        <v>46</v>
      </c>
      <c r="E606">
        <v>46</v>
      </c>
      <c r="F606">
        <v>1</v>
      </c>
      <c r="G606">
        <v>1</v>
      </c>
      <c r="H606">
        <v>2</v>
      </c>
      <c r="I606">
        <v>0</v>
      </c>
      <c r="J606">
        <v>1</v>
      </c>
      <c r="L606">
        <v>1</v>
      </c>
      <c r="M606">
        <v>20</v>
      </c>
      <c r="N606">
        <v>2</v>
      </c>
      <c r="O606">
        <v>5</v>
      </c>
      <c r="P606">
        <v>4</v>
      </c>
      <c r="Q606">
        <v>7</v>
      </c>
      <c r="R606">
        <v>2</v>
      </c>
      <c r="S606">
        <v>5</v>
      </c>
      <c r="T606">
        <v>6</v>
      </c>
      <c r="U606">
        <v>6</v>
      </c>
      <c r="V606">
        <v>1</v>
      </c>
      <c r="W606">
        <v>5</v>
      </c>
      <c r="X606">
        <v>3</v>
      </c>
      <c r="Y606">
        <v>2005</v>
      </c>
      <c r="Z606">
        <v>1</v>
      </c>
      <c r="AA606">
        <v>1</v>
      </c>
      <c r="AE606">
        <v>2</v>
      </c>
      <c r="AF606">
        <v>2</v>
      </c>
      <c r="AG606">
        <v>2</v>
      </c>
      <c r="AH606">
        <v>2</v>
      </c>
      <c r="AN606">
        <v>1</v>
      </c>
      <c r="AO606">
        <v>5</v>
      </c>
      <c r="AP606">
        <v>1</v>
      </c>
      <c r="AW606">
        <v>1</v>
      </c>
      <c r="AX606">
        <v>1</v>
      </c>
      <c r="BD606">
        <v>1</v>
      </c>
      <c r="BE606" t="s">
        <v>61</v>
      </c>
    </row>
    <row r="607" spans="1:57" hidden="1" x14ac:dyDescent="0.2">
      <c r="A607">
        <v>606</v>
      </c>
      <c r="B607" s="2">
        <v>44096.774143518516</v>
      </c>
      <c r="C607" t="s">
        <v>793</v>
      </c>
      <c r="D607">
        <v>28</v>
      </c>
      <c r="E607">
        <v>13</v>
      </c>
      <c r="F607">
        <v>1</v>
      </c>
      <c r="G607">
        <v>1</v>
      </c>
      <c r="H607">
        <v>2</v>
      </c>
      <c r="I607">
        <v>1</v>
      </c>
      <c r="J607">
        <v>1</v>
      </c>
      <c r="L607">
        <v>1</v>
      </c>
      <c r="M607">
        <v>4</v>
      </c>
      <c r="N607">
        <v>2</v>
      </c>
      <c r="O607">
        <v>5</v>
      </c>
      <c r="P607">
        <v>3</v>
      </c>
      <c r="Q607">
        <v>7</v>
      </c>
      <c r="R607">
        <v>1</v>
      </c>
      <c r="S607">
        <v>5</v>
      </c>
      <c r="T607">
        <v>3</v>
      </c>
      <c r="U607">
        <v>6</v>
      </c>
      <c r="V607">
        <v>3</v>
      </c>
      <c r="W607">
        <v>3</v>
      </c>
      <c r="X607">
        <v>4</v>
      </c>
      <c r="Y607">
        <v>2016</v>
      </c>
      <c r="Z607">
        <v>1</v>
      </c>
      <c r="AA607">
        <v>2</v>
      </c>
      <c r="AE607">
        <v>3</v>
      </c>
      <c r="AF607">
        <v>1</v>
      </c>
      <c r="AG607">
        <v>2</v>
      </c>
      <c r="AH607">
        <v>2</v>
      </c>
      <c r="AJ607">
        <v>1</v>
      </c>
      <c r="AO607">
        <v>4</v>
      </c>
      <c r="AP607">
        <v>1</v>
      </c>
      <c r="AS607">
        <v>1</v>
      </c>
      <c r="AU607">
        <v>1</v>
      </c>
      <c r="BC607">
        <v>1</v>
      </c>
      <c r="BE607" t="s">
        <v>63</v>
      </c>
    </row>
    <row r="608" spans="1:57" hidden="1" x14ac:dyDescent="0.2">
      <c r="A608">
        <v>607</v>
      </c>
      <c r="B608" s="2">
        <v>44096.77548611111</v>
      </c>
      <c r="C608" t="s">
        <v>794</v>
      </c>
      <c r="D608">
        <v>67</v>
      </c>
      <c r="E608">
        <v>10</v>
      </c>
      <c r="F608">
        <v>1</v>
      </c>
      <c r="G608">
        <v>1</v>
      </c>
      <c r="H608">
        <v>2</v>
      </c>
      <c r="I608">
        <v>0</v>
      </c>
      <c r="J608">
        <v>4</v>
      </c>
      <c r="L608">
        <v>2</v>
      </c>
      <c r="M608">
        <v>21</v>
      </c>
      <c r="N608">
        <v>2</v>
      </c>
      <c r="O608">
        <v>7</v>
      </c>
      <c r="P608">
        <v>1</v>
      </c>
      <c r="Q608">
        <v>5</v>
      </c>
      <c r="R608">
        <v>1</v>
      </c>
      <c r="S608">
        <v>3</v>
      </c>
      <c r="T608">
        <v>1</v>
      </c>
      <c r="U608">
        <v>7</v>
      </c>
      <c r="V608">
        <v>2</v>
      </c>
      <c r="W608">
        <v>6</v>
      </c>
      <c r="X608">
        <v>3</v>
      </c>
      <c r="Y608">
        <v>1999</v>
      </c>
      <c r="Z608">
        <v>2</v>
      </c>
      <c r="AA608">
        <v>3</v>
      </c>
      <c r="AE608">
        <v>2</v>
      </c>
      <c r="AF608">
        <v>2</v>
      </c>
      <c r="AG608">
        <v>2</v>
      </c>
      <c r="AH608">
        <v>2</v>
      </c>
      <c r="AN608">
        <v>1</v>
      </c>
      <c r="AO608">
        <v>6</v>
      </c>
      <c r="AT608">
        <v>1</v>
      </c>
      <c r="BD608">
        <v>1</v>
      </c>
      <c r="BE608" t="s">
        <v>61</v>
      </c>
    </row>
    <row r="609" spans="1:57" hidden="1" x14ac:dyDescent="0.2">
      <c r="A609">
        <v>608</v>
      </c>
      <c r="B609" s="2">
        <v>44096.776053240741</v>
      </c>
      <c r="C609" t="s">
        <v>795</v>
      </c>
      <c r="D609">
        <v>37</v>
      </c>
      <c r="E609">
        <v>43</v>
      </c>
      <c r="F609">
        <v>1</v>
      </c>
      <c r="G609">
        <v>1</v>
      </c>
      <c r="H609">
        <v>2</v>
      </c>
      <c r="I609">
        <v>4</v>
      </c>
      <c r="J609">
        <v>1</v>
      </c>
      <c r="L609">
        <v>2</v>
      </c>
      <c r="M609">
        <v>5</v>
      </c>
      <c r="N609">
        <v>2</v>
      </c>
      <c r="O609">
        <v>2</v>
      </c>
      <c r="P609">
        <v>2</v>
      </c>
      <c r="Q609">
        <v>6</v>
      </c>
      <c r="R609">
        <v>4</v>
      </c>
      <c r="S609">
        <v>4</v>
      </c>
      <c r="T609">
        <v>6</v>
      </c>
      <c r="U609">
        <v>6</v>
      </c>
      <c r="V609">
        <v>5</v>
      </c>
      <c r="W609">
        <v>6</v>
      </c>
      <c r="X609">
        <v>5</v>
      </c>
      <c r="Y609">
        <v>2015</v>
      </c>
      <c r="Z609">
        <v>2</v>
      </c>
      <c r="AA609">
        <v>13</v>
      </c>
      <c r="AD609" t="s">
        <v>110</v>
      </c>
      <c r="AE609">
        <v>3</v>
      </c>
      <c r="AF609">
        <v>3</v>
      </c>
      <c r="AG609">
        <v>2</v>
      </c>
      <c r="AH609">
        <v>2</v>
      </c>
      <c r="AI609">
        <v>1</v>
      </c>
      <c r="AJ609">
        <v>1</v>
      </c>
      <c r="AO609">
        <v>2</v>
      </c>
      <c r="AP609">
        <v>1</v>
      </c>
      <c r="AR609">
        <v>1</v>
      </c>
      <c r="AY609">
        <v>1</v>
      </c>
      <c r="BC609">
        <v>1</v>
      </c>
      <c r="BE609" t="s">
        <v>61</v>
      </c>
    </row>
    <row r="610" spans="1:57" hidden="1" x14ac:dyDescent="0.2">
      <c r="A610">
        <v>609</v>
      </c>
      <c r="B610" s="2">
        <v>44096.776712962965</v>
      </c>
      <c r="C610" t="s">
        <v>796</v>
      </c>
      <c r="D610">
        <v>38</v>
      </c>
      <c r="E610">
        <v>5</v>
      </c>
      <c r="F610">
        <v>1</v>
      </c>
      <c r="G610">
        <v>1</v>
      </c>
      <c r="H610">
        <v>3</v>
      </c>
      <c r="I610">
        <v>3</v>
      </c>
      <c r="J610">
        <v>1</v>
      </c>
      <c r="L610">
        <v>1</v>
      </c>
      <c r="M610">
        <v>3</v>
      </c>
      <c r="N610">
        <v>1</v>
      </c>
      <c r="O610">
        <v>5</v>
      </c>
      <c r="P610">
        <v>2</v>
      </c>
      <c r="Q610">
        <v>2</v>
      </c>
      <c r="R610">
        <v>3</v>
      </c>
      <c r="S610">
        <v>6</v>
      </c>
      <c r="T610">
        <v>3</v>
      </c>
      <c r="U610">
        <v>6</v>
      </c>
      <c r="V610">
        <v>3</v>
      </c>
      <c r="W610">
        <v>6</v>
      </c>
      <c r="X610">
        <v>5</v>
      </c>
      <c r="Y610">
        <v>2018</v>
      </c>
      <c r="Z610">
        <v>1</v>
      </c>
      <c r="AA610">
        <v>3</v>
      </c>
      <c r="AE610">
        <v>1</v>
      </c>
      <c r="AF610">
        <v>1</v>
      </c>
      <c r="AG610">
        <v>3</v>
      </c>
      <c r="AH610">
        <v>1</v>
      </c>
      <c r="AI610">
        <v>1</v>
      </c>
      <c r="AJ610">
        <v>1</v>
      </c>
      <c r="AM610">
        <v>1</v>
      </c>
      <c r="AO610">
        <v>2</v>
      </c>
      <c r="AP610">
        <v>1</v>
      </c>
      <c r="AR610">
        <v>1</v>
      </c>
      <c r="AW610">
        <v>1</v>
      </c>
      <c r="AZ610">
        <v>1</v>
      </c>
      <c r="BA610">
        <v>1</v>
      </c>
      <c r="BC610">
        <v>1</v>
      </c>
      <c r="BE610" t="s">
        <v>66</v>
      </c>
    </row>
    <row r="611" spans="1:57" hidden="1" x14ac:dyDescent="0.2">
      <c r="A611">
        <v>610</v>
      </c>
      <c r="B611" s="2">
        <v>44096.777094907404</v>
      </c>
      <c r="C611" t="s">
        <v>797</v>
      </c>
      <c r="D611">
        <v>62</v>
      </c>
      <c r="E611">
        <v>33</v>
      </c>
      <c r="F611">
        <v>1</v>
      </c>
      <c r="G611">
        <v>1</v>
      </c>
      <c r="H611">
        <v>1</v>
      </c>
      <c r="I611">
        <v>0</v>
      </c>
      <c r="J611">
        <v>5</v>
      </c>
      <c r="K611" t="s">
        <v>798</v>
      </c>
      <c r="L611">
        <v>2</v>
      </c>
      <c r="M611">
        <v>1</v>
      </c>
      <c r="N611">
        <v>2</v>
      </c>
      <c r="O611">
        <v>5</v>
      </c>
      <c r="P611">
        <v>5</v>
      </c>
      <c r="Q611">
        <v>6</v>
      </c>
      <c r="R611">
        <v>5</v>
      </c>
      <c r="S611">
        <v>3</v>
      </c>
      <c r="T611">
        <v>4</v>
      </c>
      <c r="U611">
        <v>6</v>
      </c>
      <c r="V611">
        <v>2</v>
      </c>
      <c r="W611">
        <v>3</v>
      </c>
      <c r="X611">
        <v>2</v>
      </c>
      <c r="Y611">
        <v>2019</v>
      </c>
      <c r="Z611">
        <v>2</v>
      </c>
      <c r="AA611">
        <v>13</v>
      </c>
      <c r="AD611" t="s">
        <v>799</v>
      </c>
      <c r="AE611">
        <v>2</v>
      </c>
      <c r="AF611">
        <v>2</v>
      </c>
      <c r="AG611">
        <v>2</v>
      </c>
      <c r="AH611">
        <v>2</v>
      </c>
      <c r="AI611">
        <v>1</v>
      </c>
      <c r="AJ611">
        <v>1</v>
      </c>
      <c r="AL611">
        <v>1</v>
      </c>
      <c r="AO611">
        <v>3</v>
      </c>
      <c r="AT611">
        <v>1</v>
      </c>
      <c r="AX611">
        <v>1</v>
      </c>
      <c r="AY611">
        <v>1</v>
      </c>
      <c r="BD611">
        <v>1</v>
      </c>
      <c r="BE611" t="s">
        <v>61</v>
      </c>
    </row>
    <row r="612" spans="1:57" hidden="1" x14ac:dyDescent="0.2">
      <c r="A612">
        <v>611</v>
      </c>
      <c r="B612" s="2">
        <v>44096.777129629627</v>
      </c>
      <c r="C612" t="s">
        <v>800</v>
      </c>
      <c r="D612">
        <v>53</v>
      </c>
      <c r="E612">
        <v>23</v>
      </c>
      <c r="F612">
        <v>1</v>
      </c>
      <c r="G612">
        <v>1</v>
      </c>
      <c r="H612">
        <v>3</v>
      </c>
      <c r="I612">
        <v>0</v>
      </c>
      <c r="J612">
        <v>1</v>
      </c>
      <c r="L612">
        <v>2</v>
      </c>
      <c r="M612">
        <v>16</v>
      </c>
      <c r="N612">
        <v>2</v>
      </c>
      <c r="O612">
        <v>4</v>
      </c>
      <c r="P612">
        <v>1</v>
      </c>
      <c r="Q612">
        <v>7</v>
      </c>
      <c r="R612">
        <v>1</v>
      </c>
      <c r="S612">
        <v>6</v>
      </c>
      <c r="T612">
        <v>4</v>
      </c>
      <c r="U612">
        <v>5</v>
      </c>
      <c r="V612">
        <v>3</v>
      </c>
      <c r="W612">
        <v>7</v>
      </c>
      <c r="X612">
        <v>1</v>
      </c>
      <c r="Y612">
        <v>2004</v>
      </c>
      <c r="Z612">
        <v>2</v>
      </c>
      <c r="AA612">
        <v>13</v>
      </c>
      <c r="AD612" t="s">
        <v>242</v>
      </c>
      <c r="AE612">
        <v>2</v>
      </c>
      <c r="AF612">
        <v>2</v>
      </c>
      <c r="AG612">
        <v>2</v>
      </c>
      <c r="AH612">
        <v>2</v>
      </c>
      <c r="AI612">
        <v>1</v>
      </c>
      <c r="AM612">
        <v>1</v>
      </c>
      <c r="AO612">
        <v>2</v>
      </c>
      <c r="AT612">
        <v>1</v>
      </c>
      <c r="AV612">
        <v>1</v>
      </c>
      <c r="AX612">
        <v>1</v>
      </c>
      <c r="BD612">
        <v>1</v>
      </c>
      <c r="BE612" t="s">
        <v>63</v>
      </c>
    </row>
    <row r="613" spans="1:57" hidden="1" x14ac:dyDescent="0.2">
      <c r="A613">
        <v>612</v>
      </c>
      <c r="B613" s="2">
        <v>44096.779606481483</v>
      </c>
      <c r="C613" t="s">
        <v>801</v>
      </c>
      <c r="D613">
        <v>57</v>
      </c>
      <c r="E613">
        <v>5</v>
      </c>
      <c r="F613">
        <v>1</v>
      </c>
      <c r="G613">
        <v>1</v>
      </c>
      <c r="H613">
        <v>2</v>
      </c>
      <c r="I613">
        <v>0</v>
      </c>
      <c r="J613">
        <v>1</v>
      </c>
      <c r="L613">
        <v>2</v>
      </c>
      <c r="M613">
        <v>17</v>
      </c>
      <c r="N613">
        <v>2</v>
      </c>
      <c r="O613">
        <v>3</v>
      </c>
      <c r="P613">
        <v>2</v>
      </c>
      <c r="Q613">
        <v>6</v>
      </c>
      <c r="R613">
        <v>5</v>
      </c>
      <c r="S613">
        <v>2</v>
      </c>
      <c r="T613">
        <v>7</v>
      </c>
      <c r="U613">
        <v>6</v>
      </c>
      <c r="V613">
        <v>2</v>
      </c>
      <c r="W613">
        <v>6</v>
      </c>
      <c r="X613">
        <v>7</v>
      </c>
      <c r="Y613">
        <v>2009</v>
      </c>
      <c r="Z613">
        <v>1</v>
      </c>
      <c r="AA613">
        <v>13</v>
      </c>
      <c r="AD613" t="s">
        <v>80</v>
      </c>
      <c r="AE613">
        <v>1</v>
      </c>
      <c r="AF613">
        <v>1</v>
      </c>
      <c r="AG613">
        <v>2</v>
      </c>
      <c r="AH613">
        <v>2</v>
      </c>
      <c r="AJ613">
        <v>1</v>
      </c>
      <c r="AO613">
        <v>5</v>
      </c>
      <c r="AP613">
        <v>1</v>
      </c>
      <c r="AT613">
        <v>1</v>
      </c>
      <c r="AW613">
        <v>1</v>
      </c>
      <c r="BD613">
        <v>1</v>
      </c>
      <c r="BE613" t="s">
        <v>66</v>
      </c>
    </row>
    <row r="614" spans="1:57" hidden="1" x14ac:dyDescent="0.2">
      <c r="A614">
        <v>613</v>
      </c>
      <c r="B614" s="2">
        <v>44096.782916666663</v>
      </c>
      <c r="C614" t="s">
        <v>802</v>
      </c>
      <c r="D614">
        <v>48</v>
      </c>
      <c r="E614">
        <v>43</v>
      </c>
      <c r="F614">
        <v>1</v>
      </c>
      <c r="G614">
        <v>1</v>
      </c>
      <c r="H614">
        <v>1</v>
      </c>
      <c r="I614">
        <v>1</v>
      </c>
      <c r="J614">
        <v>1</v>
      </c>
      <c r="L614">
        <v>1</v>
      </c>
      <c r="M614">
        <v>44</v>
      </c>
      <c r="N614">
        <v>1</v>
      </c>
      <c r="O614">
        <v>3</v>
      </c>
      <c r="P614">
        <v>6</v>
      </c>
      <c r="Q614">
        <v>5</v>
      </c>
      <c r="R614">
        <v>4</v>
      </c>
      <c r="S614">
        <v>5</v>
      </c>
      <c r="T614">
        <v>6</v>
      </c>
      <c r="U614">
        <v>6</v>
      </c>
      <c r="V614">
        <v>5</v>
      </c>
      <c r="W614">
        <v>6</v>
      </c>
      <c r="X614">
        <v>3</v>
      </c>
      <c r="Y614">
        <v>2000</v>
      </c>
      <c r="Z614">
        <v>1</v>
      </c>
      <c r="AA614">
        <v>1</v>
      </c>
      <c r="AE614">
        <v>1</v>
      </c>
      <c r="AF614">
        <v>1</v>
      </c>
      <c r="AG614">
        <v>1</v>
      </c>
      <c r="AH614">
        <v>1</v>
      </c>
      <c r="AI614">
        <v>1</v>
      </c>
      <c r="AO614">
        <v>1</v>
      </c>
      <c r="AP614">
        <v>1</v>
      </c>
      <c r="AQ614">
        <v>1</v>
      </c>
      <c r="AR614">
        <v>1</v>
      </c>
      <c r="AZ614">
        <v>1</v>
      </c>
      <c r="BA614">
        <v>1</v>
      </c>
      <c r="BB614">
        <v>1</v>
      </c>
      <c r="BC614">
        <v>1</v>
      </c>
      <c r="BE614" t="s">
        <v>61</v>
      </c>
    </row>
    <row r="615" spans="1:57" hidden="1" x14ac:dyDescent="0.2">
      <c r="A615">
        <v>614</v>
      </c>
      <c r="B615" s="2">
        <v>44096.783865740741</v>
      </c>
      <c r="C615" t="s">
        <v>803</v>
      </c>
      <c r="D615">
        <v>41</v>
      </c>
      <c r="E615">
        <v>33</v>
      </c>
      <c r="F615">
        <v>1</v>
      </c>
      <c r="G615">
        <v>1</v>
      </c>
      <c r="H615">
        <v>2</v>
      </c>
      <c r="I615">
        <v>4</v>
      </c>
      <c r="J615">
        <v>1</v>
      </c>
      <c r="L615">
        <v>1</v>
      </c>
      <c r="M615">
        <v>15</v>
      </c>
      <c r="N615">
        <v>2</v>
      </c>
      <c r="O615">
        <v>4</v>
      </c>
      <c r="P615">
        <v>4</v>
      </c>
      <c r="Q615">
        <v>7</v>
      </c>
      <c r="R615">
        <v>1</v>
      </c>
      <c r="S615">
        <v>6</v>
      </c>
      <c r="T615">
        <v>1</v>
      </c>
      <c r="U615">
        <v>6</v>
      </c>
      <c r="V615">
        <v>1</v>
      </c>
      <c r="W615">
        <v>7</v>
      </c>
      <c r="X615">
        <v>4</v>
      </c>
      <c r="Y615">
        <v>2005</v>
      </c>
      <c r="Z615">
        <v>1</v>
      </c>
      <c r="AA615">
        <v>13</v>
      </c>
      <c r="AD615" t="s">
        <v>261</v>
      </c>
      <c r="AE615">
        <v>1</v>
      </c>
      <c r="AF615">
        <v>2</v>
      </c>
      <c r="AG615">
        <v>1</v>
      </c>
      <c r="AH615">
        <v>1</v>
      </c>
      <c r="AN615">
        <v>1</v>
      </c>
      <c r="AO615">
        <v>2</v>
      </c>
      <c r="AP615">
        <v>1</v>
      </c>
      <c r="AT615">
        <v>1</v>
      </c>
      <c r="AY615">
        <v>1</v>
      </c>
      <c r="BA615">
        <v>1</v>
      </c>
      <c r="BE615" t="s">
        <v>61</v>
      </c>
    </row>
    <row r="616" spans="1:57" hidden="1" x14ac:dyDescent="0.2">
      <c r="A616">
        <v>615</v>
      </c>
      <c r="B616" s="2">
        <v>44096.784189814818</v>
      </c>
      <c r="C616" t="s">
        <v>804</v>
      </c>
      <c r="D616">
        <v>42</v>
      </c>
      <c r="E616">
        <v>9</v>
      </c>
      <c r="F616">
        <v>1</v>
      </c>
      <c r="G616">
        <v>1</v>
      </c>
      <c r="H616">
        <v>1</v>
      </c>
      <c r="I616">
        <v>2</v>
      </c>
      <c r="J616">
        <v>3</v>
      </c>
      <c r="L616">
        <v>1</v>
      </c>
      <c r="M616">
        <v>0</v>
      </c>
      <c r="N616">
        <v>1</v>
      </c>
      <c r="O616">
        <v>6</v>
      </c>
      <c r="P616">
        <v>5</v>
      </c>
      <c r="Q616">
        <v>7</v>
      </c>
      <c r="R616">
        <v>6</v>
      </c>
      <c r="S616">
        <v>6</v>
      </c>
      <c r="T616">
        <v>5</v>
      </c>
      <c r="U616">
        <v>7</v>
      </c>
      <c r="V616">
        <v>5</v>
      </c>
      <c r="W616">
        <v>6</v>
      </c>
      <c r="X616">
        <v>5</v>
      </c>
      <c r="Y616">
        <v>1977</v>
      </c>
      <c r="Z616">
        <v>1</v>
      </c>
      <c r="AA616">
        <v>1</v>
      </c>
      <c r="AE616">
        <v>1</v>
      </c>
      <c r="AF616">
        <v>1</v>
      </c>
      <c r="AG616">
        <v>1</v>
      </c>
      <c r="AH616">
        <v>1</v>
      </c>
      <c r="AI616">
        <v>1</v>
      </c>
      <c r="AO616">
        <v>1</v>
      </c>
      <c r="AQ616">
        <v>1</v>
      </c>
      <c r="AR616">
        <v>1</v>
      </c>
      <c r="AS616">
        <v>1</v>
      </c>
      <c r="AZ616">
        <v>1</v>
      </c>
      <c r="BE616" t="s">
        <v>61</v>
      </c>
    </row>
    <row r="617" spans="1:57" hidden="1" x14ac:dyDescent="0.2">
      <c r="A617">
        <v>616</v>
      </c>
      <c r="B617" s="2">
        <v>44096.785868055558</v>
      </c>
      <c r="C617" t="s">
        <v>805</v>
      </c>
      <c r="D617">
        <v>37</v>
      </c>
      <c r="E617">
        <v>9</v>
      </c>
      <c r="F617">
        <v>2</v>
      </c>
      <c r="G617">
        <v>1</v>
      </c>
      <c r="H617">
        <v>2</v>
      </c>
      <c r="I617">
        <v>1</v>
      </c>
      <c r="J617">
        <v>1</v>
      </c>
      <c r="L617">
        <v>1</v>
      </c>
      <c r="M617">
        <v>3</v>
      </c>
      <c r="N617">
        <v>2</v>
      </c>
      <c r="O617">
        <v>2</v>
      </c>
      <c r="P617">
        <v>3</v>
      </c>
      <c r="Q617">
        <v>5</v>
      </c>
      <c r="R617">
        <v>4</v>
      </c>
      <c r="S617">
        <v>5</v>
      </c>
      <c r="T617">
        <v>6</v>
      </c>
      <c r="U617">
        <v>6</v>
      </c>
      <c r="V617">
        <v>2</v>
      </c>
      <c r="W617">
        <v>4</v>
      </c>
      <c r="X617">
        <v>4</v>
      </c>
      <c r="Y617">
        <v>2017</v>
      </c>
      <c r="Z617">
        <v>1</v>
      </c>
      <c r="AA617">
        <v>10</v>
      </c>
      <c r="AE617">
        <v>2</v>
      </c>
      <c r="AF617">
        <v>2</v>
      </c>
      <c r="AG617">
        <v>2</v>
      </c>
      <c r="AH617">
        <v>2</v>
      </c>
      <c r="AI617">
        <v>1</v>
      </c>
      <c r="AO617">
        <v>4</v>
      </c>
      <c r="AP617">
        <v>1</v>
      </c>
      <c r="AU617">
        <v>1</v>
      </c>
      <c r="AV617">
        <v>1</v>
      </c>
      <c r="BA617">
        <v>1</v>
      </c>
      <c r="BE617" t="s">
        <v>61</v>
      </c>
    </row>
    <row r="618" spans="1:57" hidden="1" x14ac:dyDescent="0.2">
      <c r="A618">
        <v>617</v>
      </c>
      <c r="B618" s="2">
        <v>44096.788946759261</v>
      </c>
      <c r="C618" t="s">
        <v>806</v>
      </c>
      <c r="D618">
        <v>52</v>
      </c>
      <c r="E618">
        <v>17</v>
      </c>
      <c r="F618">
        <v>1</v>
      </c>
      <c r="G618">
        <v>1</v>
      </c>
      <c r="H618">
        <v>3</v>
      </c>
      <c r="I618">
        <v>0</v>
      </c>
      <c r="J618">
        <v>5</v>
      </c>
      <c r="K618" t="s">
        <v>807</v>
      </c>
      <c r="L618">
        <v>1</v>
      </c>
      <c r="M618">
        <v>0</v>
      </c>
      <c r="N618">
        <v>2</v>
      </c>
      <c r="O618">
        <v>2</v>
      </c>
      <c r="P618">
        <v>4</v>
      </c>
      <c r="Q618">
        <v>6</v>
      </c>
      <c r="R618">
        <v>4</v>
      </c>
      <c r="S618">
        <v>4</v>
      </c>
      <c r="T618">
        <v>7</v>
      </c>
      <c r="U618">
        <v>6</v>
      </c>
      <c r="V618">
        <v>2</v>
      </c>
      <c r="W618">
        <v>6</v>
      </c>
      <c r="X618">
        <v>4</v>
      </c>
      <c r="Y618">
        <v>2020</v>
      </c>
      <c r="Z618">
        <v>1</v>
      </c>
      <c r="AA618">
        <v>11</v>
      </c>
      <c r="AB618" t="s">
        <v>808</v>
      </c>
      <c r="AE618">
        <v>2</v>
      </c>
      <c r="AF618">
        <v>2</v>
      </c>
      <c r="AG618">
        <v>2</v>
      </c>
      <c r="AH618">
        <v>2</v>
      </c>
      <c r="AI618">
        <v>1</v>
      </c>
      <c r="AJ618">
        <v>1</v>
      </c>
      <c r="AM618">
        <v>1</v>
      </c>
      <c r="AO618">
        <v>5</v>
      </c>
      <c r="AP618">
        <v>1</v>
      </c>
      <c r="AV618">
        <v>1</v>
      </c>
      <c r="AW618">
        <v>1</v>
      </c>
      <c r="BD618">
        <v>1</v>
      </c>
      <c r="BE618" t="s">
        <v>61</v>
      </c>
    </row>
    <row r="619" spans="1:57" hidden="1" x14ac:dyDescent="0.2">
      <c r="A619">
        <v>618</v>
      </c>
      <c r="B619" s="2">
        <v>44096.792326388888</v>
      </c>
      <c r="C619" t="s">
        <v>809</v>
      </c>
      <c r="D619">
        <v>66</v>
      </c>
      <c r="E619">
        <v>10</v>
      </c>
      <c r="F619">
        <v>2</v>
      </c>
      <c r="G619">
        <v>1</v>
      </c>
      <c r="H619">
        <v>2</v>
      </c>
      <c r="I619">
        <v>0</v>
      </c>
      <c r="J619">
        <v>4</v>
      </c>
      <c r="L619">
        <v>2</v>
      </c>
      <c r="M619">
        <v>16</v>
      </c>
      <c r="N619">
        <v>2</v>
      </c>
      <c r="O619">
        <v>6</v>
      </c>
      <c r="P619">
        <v>1</v>
      </c>
      <c r="Q619">
        <v>7</v>
      </c>
      <c r="R619">
        <v>5</v>
      </c>
      <c r="S619">
        <v>5</v>
      </c>
      <c r="T619">
        <v>6</v>
      </c>
      <c r="U619">
        <v>7</v>
      </c>
      <c r="V619">
        <v>1</v>
      </c>
      <c r="W619">
        <v>3</v>
      </c>
      <c r="X619">
        <v>7</v>
      </c>
      <c r="Y619">
        <v>2004</v>
      </c>
      <c r="Z619">
        <v>2</v>
      </c>
      <c r="AA619">
        <v>10</v>
      </c>
      <c r="AE619">
        <v>2</v>
      </c>
      <c r="AF619">
        <v>2</v>
      </c>
      <c r="AG619">
        <v>2</v>
      </c>
      <c r="AH619">
        <v>2</v>
      </c>
      <c r="AN619">
        <v>1</v>
      </c>
      <c r="AO619">
        <v>4</v>
      </c>
      <c r="AP619">
        <v>1</v>
      </c>
      <c r="AV619">
        <v>1</v>
      </c>
      <c r="AX619">
        <v>1</v>
      </c>
      <c r="BD619">
        <v>1</v>
      </c>
      <c r="BE619" t="s">
        <v>61</v>
      </c>
    </row>
    <row r="620" spans="1:57" hidden="1" x14ac:dyDescent="0.2">
      <c r="A620">
        <v>619</v>
      </c>
      <c r="B620" s="2">
        <v>44096.793703703705</v>
      </c>
      <c r="C620" t="s">
        <v>810</v>
      </c>
      <c r="D620">
        <v>29</v>
      </c>
      <c r="E620">
        <v>31</v>
      </c>
      <c r="F620">
        <v>1</v>
      </c>
      <c r="G620">
        <v>1</v>
      </c>
      <c r="H620">
        <v>2</v>
      </c>
      <c r="I620">
        <v>1</v>
      </c>
      <c r="J620">
        <v>3</v>
      </c>
      <c r="L620">
        <v>1</v>
      </c>
      <c r="M620">
        <v>4</v>
      </c>
      <c r="N620">
        <v>1</v>
      </c>
      <c r="O620">
        <v>7</v>
      </c>
      <c r="P620">
        <v>4</v>
      </c>
      <c r="Q620">
        <v>6</v>
      </c>
      <c r="R620">
        <v>7</v>
      </c>
      <c r="S620">
        <v>4</v>
      </c>
      <c r="T620">
        <v>4</v>
      </c>
      <c r="U620">
        <v>7</v>
      </c>
      <c r="V620">
        <v>7</v>
      </c>
      <c r="W620">
        <v>5</v>
      </c>
      <c r="X620">
        <v>7</v>
      </c>
      <c r="Y620">
        <v>2016</v>
      </c>
      <c r="Z620">
        <v>1</v>
      </c>
      <c r="AA620">
        <v>7</v>
      </c>
      <c r="AE620">
        <v>1</v>
      </c>
      <c r="AF620">
        <v>1</v>
      </c>
      <c r="AG620">
        <v>1</v>
      </c>
      <c r="AH620">
        <v>1</v>
      </c>
      <c r="AL620">
        <v>1</v>
      </c>
      <c r="AO620">
        <v>1</v>
      </c>
      <c r="AS620">
        <v>1</v>
      </c>
      <c r="BA620">
        <v>1</v>
      </c>
      <c r="BE620" t="s">
        <v>66</v>
      </c>
    </row>
    <row r="621" spans="1:57" hidden="1" x14ac:dyDescent="0.2">
      <c r="A621">
        <v>620</v>
      </c>
      <c r="B621" s="2">
        <v>44096.801921296297</v>
      </c>
      <c r="C621" t="s">
        <v>811</v>
      </c>
      <c r="D621">
        <v>38</v>
      </c>
      <c r="E621">
        <v>32</v>
      </c>
      <c r="F621">
        <v>1</v>
      </c>
      <c r="G621">
        <v>1</v>
      </c>
      <c r="H621">
        <v>3</v>
      </c>
      <c r="I621">
        <v>0</v>
      </c>
      <c r="J621">
        <v>1</v>
      </c>
      <c r="L621">
        <v>2</v>
      </c>
      <c r="M621">
        <v>20</v>
      </c>
      <c r="N621">
        <v>1</v>
      </c>
      <c r="O621">
        <v>6</v>
      </c>
      <c r="P621">
        <v>4</v>
      </c>
      <c r="Q621">
        <v>7</v>
      </c>
      <c r="R621">
        <v>2</v>
      </c>
      <c r="S621">
        <v>6</v>
      </c>
      <c r="T621">
        <v>7</v>
      </c>
      <c r="U621">
        <v>6</v>
      </c>
      <c r="V621">
        <v>2</v>
      </c>
      <c r="W621">
        <v>5</v>
      </c>
      <c r="X621">
        <v>3</v>
      </c>
      <c r="Y621">
        <v>2020</v>
      </c>
      <c r="Z621">
        <v>3</v>
      </c>
      <c r="AA621">
        <v>3</v>
      </c>
      <c r="AE621">
        <v>2</v>
      </c>
      <c r="AF621">
        <v>2</v>
      </c>
      <c r="AG621">
        <v>1</v>
      </c>
      <c r="AH621">
        <v>2</v>
      </c>
      <c r="AM621">
        <v>1</v>
      </c>
      <c r="AO621">
        <v>2</v>
      </c>
      <c r="AP621">
        <v>1</v>
      </c>
      <c r="AR621">
        <v>1</v>
      </c>
      <c r="AT621">
        <v>1</v>
      </c>
      <c r="AZ621">
        <v>1</v>
      </c>
      <c r="BB621">
        <v>1</v>
      </c>
      <c r="BE621" t="s">
        <v>58</v>
      </c>
    </row>
    <row r="622" spans="1:57" hidden="1" x14ac:dyDescent="0.2">
      <c r="A622">
        <v>621</v>
      </c>
      <c r="B622" s="2">
        <v>44096.802152777775</v>
      </c>
      <c r="C622" t="s">
        <v>812</v>
      </c>
      <c r="D622">
        <v>61</v>
      </c>
      <c r="E622">
        <v>5</v>
      </c>
      <c r="F622">
        <v>1</v>
      </c>
      <c r="G622">
        <v>1</v>
      </c>
      <c r="H622">
        <v>1</v>
      </c>
      <c r="I622">
        <v>0</v>
      </c>
      <c r="J622">
        <v>4</v>
      </c>
      <c r="L622">
        <v>2</v>
      </c>
      <c r="M622">
        <v>4</v>
      </c>
      <c r="N622">
        <v>2</v>
      </c>
      <c r="O622">
        <v>1</v>
      </c>
      <c r="P622">
        <v>1</v>
      </c>
      <c r="Q622">
        <v>7</v>
      </c>
      <c r="R622">
        <v>1</v>
      </c>
      <c r="S622">
        <v>6</v>
      </c>
      <c r="T622">
        <v>5</v>
      </c>
      <c r="U622">
        <v>5</v>
      </c>
      <c r="V622">
        <v>1</v>
      </c>
      <c r="W622">
        <v>7</v>
      </c>
      <c r="X622">
        <v>2</v>
      </c>
      <c r="Y622">
        <v>2016</v>
      </c>
      <c r="Z622">
        <v>2</v>
      </c>
      <c r="AA622">
        <v>10</v>
      </c>
      <c r="AE622">
        <v>2</v>
      </c>
      <c r="AF622">
        <v>3</v>
      </c>
      <c r="AG622">
        <v>2</v>
      </c>
      <c r="AH622">
        <v>2</v>
      </c>
      <c r="AJ622">
        <v>1</v>
      </c>
      <c r="AO622">
        <v>2</v>
      </c>
      <c r="AV622">
        <v>1</v>
      </c>
      <c r="AX622">
        <v>1</v>
      </c>
      <c r="AZ622">
        <v>1</v>
      </c>
      <c r="BA622">
        <v>1</v>
      </c>
      <c r="BE622" t="s">
        <v>66</v>
      </c>
    </row>
    <row r="623" spans="1:57" hidden="1" x14ac:dyDescent="0.2">
      <c r="A623">
        <v>622</v>
      </c>
      <c r="B623" s="2">
        <v>44096.803425925929</v>
      </c>
      <c r="C623" t="s">
        <v>813</v>
      </c>
      <c r="D623">
        <v>35</v>
      </c>
      <c r="E623">
        <v>32</v>
      </c>
      <c r="F623">
        <v>1</v>
      </c>
      <c r="G623">
        <v>1</v>
      </c>
      <c r="H623">
        <v>2</v>
      </c>
      <c r="I623">
        <v>2</v>
      </c>
      <c r="J623">
        <v>1</v>
      </c>
      <c r="L623">
        <v>1</v>
      </c>
      <c r="M623">
        <v>12</v>
      </c>
      <c r="N623">
        <v>1</v>
      </c>
      <c r="O623">
        <v>7</v>
      </c>
      <c r="P623">
        <v>1</v>
      </c>
      <c r="Q623">
        <v>7</v>
      </c>
      <c r="R623">
        <v>1</v>
      </c>
      <c r="S623">
        <v>7</v>
      </c>
      <c r="T623">
        <v>7</v>
      </c>
      <c r="U623">
        <v>1</v>
      </c>
      <c r="V623">
        <v>1</v>
      </c>
      <c r="W623">
        <v>7</v>
      </c>
      <c r="X623">
        <v>1</v>
      </c>
      <c r="Y623">
        <v>2017</v>
      </c>
      <c r="Z623">
        <v>1</v>
      </c>
      <c r="AA623">
        <v>1</v>
      </c>
      <c r="AE623">
        <v>1</v>
      </c>
      <c r="AF623">
        <v>1</v>
      </c>
      <c r="AG623">
        <v>1</v>
      </c>
      <c r="AH623">
        <v>2</v>
      </c>
      <c r="AI623">
        <v>1</v>
      </c>
      <c r="AJ623">
        <v>1</v>
      </c>
      <c r="AM623">
        <v>1</v>
      </c>
      <c r="AO623">
        <v>5</v>
      </c>
      <c r="AP623">
        <v>1</v>
      </c>
      <c r="AV623">
        <v>1</v>
      </c>
      <c r="AW623">
        <v>1</v>
      </c>
      <c r="AZ623">
        <v>1</v>
      </c>
      <c r="BA623">
        <v>1</v>
      </c>
      <c r="BB623">
        <v>1</v>
      </c>
      <c r="BC623">
        <v>1</v>
      </c>
      <c r="BE623" t="s">
        <v>58</v>
      </c>
    </row>
    <row r="624" spans="1:57" hidden="1" x14ac:dyDescent="0.2">
      <c r="A624">
        <v>623</v>
      </c>
      <c r="B624" s="2">
        <v>44096.804814814815</v>
      </c>
      <c r="C624" t="s">
        <v>814</v>
      </c>
      <c r="D624">
        <v>75</v>
      </c>
      <c r="E624">
        <v>29</v>
      </c>
      <c r="F624">
        <v>1</v>
      </c>
      <c r="G624">
        <v>1</v>
      </c>
      <c r="H624">
        <v>1</v>
      </c>
      <c r="I624">
        <v>0</v>
      </c>
      <c r="J624">
        <v>4</v>
      </c>
      <c r="L624">
        <v>2</v>
      </c>
      <c r="M624">
        <v>15</v>
      </c>
      <c r="N624">
        <v>2</v>
      </c>
      <c r="O624">
        <v>1</v>
      </c>
      <c r="P624">
        <v>2</v>
      </c>
      <c r="Q624">
        <v>7</v>
      </c>
      <c r="R624">
        <v>2</v>
      </c>
      <c r="S624">
        <v>6</v>
      </c>
      <c r="T624">
        <v>6</v>
      </c>
      <c r="U624">
        <v>6</v>
      </c>
      <c r="V624">
        <v>3</v>
      </c>
      <c r="W624">
        <v>6</v>
      </c>
      <c r="X624">
        <v>7</v>
      </c>
      <c r="Y624">
        <v>2020</v>
      </c>
      <c r="Z624">
        <v>3</v>
      </c>
      <c r="AA624">
        <v>12</v>
      </c>
      <c r="AC624" t="s">
        <v>815</v>
      </c>
      <c r="AE624">
        <v>2</v>
      </c>
      <c r="AF624">
        <v>1</v>
      </c>
      <c r="AG624">
        <v>2</v>
      </c>
      <c r="AH624">
        <v>2</v>
      </c>
      <c r="AN624">
        <v>1</v>
      </c>
      <c r="AO624">
        <v>3</v>
      </c>
      <c r="AY624">
        <v>1</v>
      </c>
      <c r="BD624">
        <v>1</v>
      </c>
      <c r="BE624" t="s">
        <v>58</v>
      </c>
    </row>
    <row r="625" spans="1:57" hidden="1" x14ac:dyDescent="0.2">
      <c r="A625">
        <v>624</v>
      </c>
      <c r="B625" s="2">
        <v>44096.805925925924</v>
      </c>
      <c r="C625" t="s">
        <v>816</v>
      </c>
      <c r="D625">
        <v>51</v>
      </c>
      <c r="E625">
        <v>4</v>
      </c>
      <c r="F625">
        <v>1</v>
      </c>
      <c r="G625">
        <v>1</v>
      </c>
      <c r="H625">
        <v>1</v>
      </c>
      <c r="I625">
        <v>1</v>
      </c>
      <c r="J625">
        <v>3</v>
      </c>
      <c r="L625">
        <v>1</v>
      </c>
      <c r="M625">
        <v>8</v>
      </c>
      <c r="N625">
        <v>2</v>
      </c>
      <c r="O625">
        <v>5</v>
      </c>
      <c r="P625">
        <v>6</v>
      </c>
      <c r="Q625">
        <v>7</v>
      </c>
      <c r="R625">
        <v>4</v>
      </c>
      <c r="S625">
        <v>7</v>
      </c>
      <c r="T625">
        <v>6</v>
      </c>
      <c r="U625">
        <v>6</v>
      </c>
      <c r="V625">
        <v>4</v>
      </c>
      <c r="W625">
        <v>6</v>
      </c>
      <c r="X625">
        <v>7</v>
      </c>
      <c r="Y625">
        <v>2012</v>
      </c>
      <c r="Z625">
        <v>1</v>
      </c>
      <c r="AA625">
        <v>14</v>
      </c>
      <c r="AE625">
        <v>2</v>
      </c>
      <c r="AF625">
        <v>1</v>
      </c>
      <c r="AG625">
        <v>1</v>
      </c>
      <c r="AH625">
        <v>2</v>
      </c>
      <c r="AN625">
        <v>1</v>
      </c>
      <c r="AO625">
        <v>2</v>
      </c>
      <c r="AU625">
        <v>1</v>
      </c>
      <c r="AV625">
        <v>1</v>
      </c>
      <c r="AW625">
        <v>1</v>
      </c>
      <c r="BD625">
        <v>1</v>
      </c>
      <c r="BE625" t="s">
        <v>61</v>
      </c>
    </row>
    <row r="626" spans="1:57" hidden="1" x14ac:dyDescent="0.2">
      <c r="A626">
        <v>625</v>
      </c>
      <c r="B626" s="2">
        <v>44096.806122685186</v>
      </c>
      <c r="C626" t="s">
        <v>817</v>
      </c>
      <c r="D626">
        <v>54</v>
      </c>
      <c r="E626">
        <v>35</v>
      </c>
      <c r="F626">
        <v>1</v>
      </c>
      <c r="G626">
        <v>1</v>
      </c>
      <c r="H626">
        <v>2</v>
      </c>
      <c r="I626">
        <v>3</v>
      </c>
      <c r="J626">
        <v>1</v>
      </c>
      <c r="L626">
        <v>1</v>
      </c>
      <c r="M626">
        <v>28</v>
      </c>
      <c r="N626">
        <v>1</v>
      </c>
      <c r="O626">
        <v>6</v>
      </c>
      <c r="P626">
        <v>1</v>
      </c>
      <c r="Q626">
        <v>7</v>
      </c>
      <c r="R626">
        <v>1</v>
      </c>
      <c r="S626">
        <v>7</v>
      </c>
      <c r="T626">
        <v>2</v>
      </c>
      <c r="U626">
        <v>6</v>
      </c>
      <c r="V626">
        <v>1</v>
      </c>
      <c r="W626">
        <v>7</v>
      </c>
      <c r="X626">
        <v>1</v>
      </c>
      <c r="Y626">
        <v>1993</v>
      </c>
      <c r="Z626">
        <v>1</v>
      </c>
      <c r="AA626">
        <v>13</v>
      </c>
      <c r="AD626" t="s">
        <v>363</v>
      </c>
      <c r="AE626">
        <v>2</v>
      </c>
      <c r="AF626">
        <v>3</v>
      </c>
      <c r="AG626">
        <v>2</v>
      </c>
      <c r="AH626">
        <v>3</v>
      </c>
      <c r="AN626">
        <v>1</v>
      </c>
      <c r="AO626">
        <v>5</v>
      </c>
      <c r="AP626">
        <v>1</v>
      </c>
      <c r="AT626">
        <v>1</v>
      </c>
      <c r="AY626">
        <v>1</v>
      </c>
      <c r="BD626">
        <v>1</v>
      </c>
      <c r="BE626" t="s">
        <v>63</v>
      </c>
    </row>
    <row r="627" spans="1:57" hidden="1" x14ac:dyDescent="0.2">
      <c r="A627">
        <v>626</v>
      </c>
      <c r="B627" s="2">
        <v>44096.812199074076</v>
      </c>
      <c r="C627" t="s">
        <v>818</v>
      </c>
      <c r="D627">
        <v>47</v>
      </c>
      <c r="E627">
        <v>42</v>
      </c>
      <c r="F627">
        <v>2</v>
      </c>
      <c r="G627">
        <v>1</v>
      </c>
      <c r="H627">
        <v>2</v>
      </c>
      <c r="I627">
        <v>0</v>
      </c>
      <c r="J627">
        <v>1</v>
      </c>
      <c r="L627">
        <v>1</v>
      </c>
      <c r="M627">
        <v>11</v>
      </c>
      <c r="N627">
        <v>2</v>
      </c>
      <c r="O627">
        <v>6</v>
      </c>
      <c r="P627">
        <v>1</v>
      </c>
      <c r="Q627">
        <v>7</v>
      </c>
      <c r="R627">
        <v>2</v>
      </c>
      <c r="S627">
        <v>6</v>
      </c>
      <c r="T627">
        <v>6</v>
      </c>
      <c r="U627">
        <v>7</v>
      </c>
      <c r="V627">
        <v>1</v>
      </c>
      <c r="W627">
        <v>6</v>
      </c>
      <c r="X627">
        <v>2</v>
      </c>
      <c r="Y627">
        <v>2009</v>
      </c>
      <c r="Z627">
        <v>1</v>
      </c>
      <c r="AA627">
        <v>1</v>
      </c>
      <c r="AE627">
        <v>2</v>
      </c>
      <c r="AF627">
        <v>2</v>
      </c>
      <c r="AG627">
        <v>2</v>
      </c>
      <c r="AH627">
        <v>2</v>
      </c>
      <c r="AI627">
        <v>1</v>
      </c>
      <c r="AM627">
        <v>1</v>
      </c>
      <c r="AO627">
        <v>3</v>
      </c>
      <c r="AP627">
        <v>1</v>
      </c>
      <c r="AT627">
        <v>1</v>
      </c>
      <c r="AW627">
        <v>1</v>
      </c>
      <c r="BB627">
        <v>1</v>
      </c>
      <c r="BE627" t="s">
        <v>61</v>
      </c>
    </row>
    <row r="628" spans="1:57" hidden="1" x14ac:dyDescent="0.2">
      <c r="A628">
        <v>627</v>
      </c>
      <c r="B628" s="2">
        <v>44096.812442129631</v>
      </c>
      <c r="C628" t="s">
        <v>819</v>
      </c>
      <c r="D628">
        <v>49</v>
      </c>
      <c r="E628">
        <v>14</v>
      </c>
      <c r="F628">
        <v>1</v>
      </c>
      <c r="G628">
        <v>1</v>
      </c>
      <c r="H628">
        <v>1</v>
      </c>
      <c r="I628">
        <v>2</v>
      </c>
      <c r="J628">
        <v>1</v>
      </c>
      <c r="L628">
        <v>2</v>
      </c>
      <c r="M628">
        <v>9</v>
      </c>
      <c r="N628">
        <v>1</v>
      </c>
      <c r="O628">
        <v>7</v>
      </c>
      <c r="P628">
        <v>1</v>
      </c>
      <c r="Q628">
        <v>7</v>
      </c>
      <c r="R628">
        <v>1</v>
      </c>
      <c r="S628">
        <v>7</v>
      </c>
      <c r="T628">
        <v>5</v>
      </c>
      <c r="U628">
        <v>7</v>
      </c>
      <c r="V628">
        <v>1</v>
      </c>
      <c r="W628">
        <v>7</v>
      </c>
      <c r="X628">
        <v>1</v>
      </c>
      <c r="Y628">
        <v>2011</v>
      </c>
      <c r="Z628">
        <v>2</v>
      </c>
      <c r="AA628">
        <v>3</v>
      </c>
      <c r="AE628">
        <v>2</v>
      </c>
      <c r="AF628">
        <v>3</v>
      </c>
      <c r="AG628">
        <v>2</v>
      </c>
      <c r="AH628">
        <v>3</v>
      </c>
      <c r="AI628">
        <v>1</v>
      </c>
      <c r="AJ628">
        <v>1</v>
      </c>
      <c r="AK628">
        <v>1</v>
      </c>
      <c r="AM628">
        <v>1</v>
      </c>
      <c r="AO628">
        <v>5</v>
      </c>
      <c r="AR628">
        <v>1</v>
      </c>
      <c r="AT628">
        <v>1</v>
      </c>
      <c r="AV628">
        <v>1</v>
      </c>
      <c r="AZ628">
        <v>1</v>
      </c>
      <c r="BC628">
        <v>1</v>
      </c>
      <c r="BE628" t="s">
        <v>63</v>
      </c>
    </row>
    <row r="629" spans="1:57" hidden="1" x14ac:dyDescent="0.2">
      <c r="A629">
        <v>628</v>
      </c>
      <c r="B629" s="2">
        <v>44096.816319444442</v>
      </c>
      <c r="C629" t="s">
        <v>820</v>
      </c>
      <c r="D629">
        <v>80</v>
      </c>
      <c r="E629">
        <v>38</v>
      </c>
      <c r="F629">
        <v>1</v>
      </c>
      <c r="G629">
        <v>1</v>
      </c>
      <c r="H629">
        <v>2</v>
      </c>
      <c r="I629">
        <v>0</v>
      </c>
      <c r="J629">
        <v>4</v>
      </c>
      <c r="L629">
        <v>2</v>
      </c>
      <c r="M629">
        <v>14</v>
      </c>
      <c r="N629">
        <v>2</v>
      </c>
      <c r="O629">
        <v>4</v>
      </c>
      <c r="P629">
        <v>1</v>
      </c>
      <c r="Q629">
        <v>7</v>
      </c>
      <c r="R629">
        <v>1</v>
      </c>
      <c r="S629">
        <v>7</v>
      </c>
      <c r="T629">
        <v>5</v>
      </c>
      <c r="U629">
        <v>7</v>
      </c>
      <c r="V629">
        <v>1</v>
      </c>
      <c r="W629">
        <v>7</v>
      </c>
      <c r="X629">
        <v>1</v>
      </c>
      <c r="Y629">
        <v>2016</v>
      </c>
      <c r="Z629">
        <v>3</v>
      </c>
      <c r="AA629">
        <v>13</v>
      </c>
      <c r="AD629" t="s">
        <v>123</v>
      </c>
      <c r="AE629">
        <v>1</v>
      </c>
      <c r="AF629">
        <v>3</v>
      </c>
      <c r="AG629">
        <v>3</v>
      </c>
      <c r="AH629">
        <v>3</v>
      </c>
      <c r="AN629">
        <v>1</v>
      </c>
      <c r="AO629">
        <v>2</v>
      </c>
      <c r="AY629">
        <v>1</v>
      </c>
      <c r="AZ629">
        <v>1</v>
      </c>
      <c r="BA629">
        <v>1</v>
      </c>
      <c r="BC629">
        <v>1</v>
      </c>
      <c r="BE629" t="s">
        <v>58</v>
      </c>
    </row>
    <row r="630" spans="1:57" hidden="1" x14ac:dyDescent="0.2">
      <c r="A630">
        <v>629</v>
      </c>
      <c r="B630" s="2">
        <v>44096.817962962959</v>
      </c>
      <c r="C630" t="s">
        <v>821</v>
      </c>
      <c r="D630">
        <v>32</v>
      </c>
      <c r="E630">
        <v>5</v>
      </c>
      <c r="F630">
        <v>1</v>
      </c>
      <c r="G630">
        <v>1</v>
      </c>
      <c r="H630">
        <v>2</v>
      </c>
      <c r="I630">
        <v>0</v>
      </c>
      <c r="J630">
        <v>3</v>
      </c>
      <c r="L630">
        <v>2</v>
      </c>
      <c r="M630">
        <v>7</v>
      </c>
      <c r="N630">
        <v>2</v>
      </c>
      <c r="O630">
        <v>5</v>
      </c>
      <c r="P630">
        <v>4</v>
      </c>
      <c r="Q630">
        <v>5</v>
      </c>
      <c r="R630">
        <v>5</v>
      </c>
      <c r="S630">
        <v>4</v>
      </c>
      <c r="T630">
        <v>1</v>
      </c>
      <c r="U630">
        <v>7</v>
      </c>
      <c r="V630">
        <v>5</v>
      </c>
      <c r="W630">
        <v>5</v>
      </c>
      <c r="X630">
        <v>4</v>
      </c>
      <c r="Y630">
        <v>2015</v>
      </c>
      <c r="Z630">
        <v>3</v>
      </c>
      <c r="AA630">
        <v>3</v>
      </c>
      <c r="AE630">
        <v>1</v>
      </c>
      <c r="AF630">
        <v>3</v>
      </c>
      <c r="AG630">
        <v>2</v>
      </c>
      <c r="AH630">
        <v>2</v>
      </c>
      <c r="AN630">
        <v>1</v>
      </c>
      <c r="AO630">
        <v>2</v>
      </c>
      <c r="AP630">
        <v>1</v>
      </c>
      <c r="AV630">
        <v>1</v>
      </c>
      <c r="AX630">
        <v>1</v>
      </c>
      <c r="BD630">
        <v>1</v>
      </c>
      <c r="BE630" t="s">
        <v>66</v>
      </c>
    </row>
    <row r="631" spans="1:57" hidden="1" x14ac:dyDescent="0.2">
      <c r="A631">
        <v>630</v>
      </c>
      <c r="B631" s="2">
        <v>44096.820439814815</v>
      </c>
      <c r="C631" t="s">
        <v>822</v>
      </c>
      <c r="D631">
        <v>78</v>
      </c>
      <c r="E631">
        <v>5</v>
      </c>
      <c r="F631">
        <v>1</v>
      </c>
      <c r="G631">
        <v>1</v>
      </c>
      <c r="H631">
        <v>1</v>
      </c>
      <c r="I631">
        <v>0</v>
      </c>
      <c r="J631">
        <v>4</v>
      </c>
      <c r="L631">
        <v>2</v>
      </c>
      <c r="M631">
        <v>22</v>
      </c>
      <c r="N631">
        <v>2</v>
      </c>
      <c r="O631">
        <v>2</v>
      </c>
      <c r="P631">
        <v>1</v>
      </c>
      <c r="Q631">
        <v>6</v>
      </c>
      <c r="R631">
        <v>2</v>
      </c>
      <c r="S631">
        <v>3</v>
      </c>
      <c r="T631">
        <v>6</v>
      </c>
      <c r="U631">
        <v>6</v>
      </c>
      <c r="V631">
        <v>2</v>
      </c>
      <c r="W631">
        <v>6</v>
      </c>
      <c r="X631">
        <v>4</v>
      </c>
      <c r="Y631">
        <v>2007</v>
      </c>
      <c r="Z631">
        <v>4</v>
      </c>
      <c r="AA631">
        <v>13</v>
      </c>
      <c r="AD631" t="s">
        <v>823</v>
      </c>
      <c r="AE631">
        <v>2</v>
      </c>
      <c r="AF631">
        <v>2</v>
      </c>
      <c r="AG631">
        <v>2</v>
      </c>
      <c r="AH631">
        <v>2</v>
      </c>
      <c r="AN631">
        <v>1</v>
      </c>
      <c r="AO631">
        <v>6</v>
      </c>
      <c r="AY631">
        <v>1</v>
      </c>
      <c r="BD631">
        <v>1</v>
      </c>
      <c r="BE631" t="s">
        <v>66</v>
      </c>
    </row>
    <row r="632" spans="1:57" hidden="1" x14ac:dyDescent="0.2">
      <c r="A632">
        <v>631</v>
      </c>
      <c r="B632" s="2">
        <v>44096.821597222224</v>
      </c>
      <c r="C632" t="s">
        <v>824</v>
      </c>
      <c r="D632">
        <v>33</v>
      </c>
      <c r="E632">
        <v>36</v>
      </c>
      <c r="F632">
        <v>1</v>
      </c>
      <c r="G632">
        <v>1</v>
      </c>
      <c r="H632">
        <v>1</v>
      </c>
      <c r="I632">
        <v>0</v>
      </c>
      <c r="J632">
        <v>1</v>
      </c>
      <c r="L632">
        <v>1</v>
      </c>
      <c r="M632">
        <v>5</v>
      </c>
      <c r="N632">
        <v>1</v>
      </c>
      <c r="O632">
        <v>1</v>
      </c>
      <c r="P632">
        <v>1</v>
      </c>
      <c r="Q632">
        <v>7</v>
      </c>
      <c r="R632">
        <v>1</v>
      </c>
      <c r="S632">
        <v>7</v>
      </c>
      <c r="T632">
        <v>7</v>
      </c>
      <c r="U632">
        <v>7</v>
      </c>
      <c r="V632">
        <v>1</v>
      </c>
      <c r="W632">
        <v>7</v>
      </c>
      <c r="X632">
        <v>7</v>
      </c>
      <c r="Y632">
        <v>2015</v>
      </c>
      <c r="Z632">
        <v>1</v>
      </c>
      <c r="AA632">
        <v>9</v>
      </c>
      <c r="AE632">
        <v>2</v>
      </c>
      <c r="AF632">
        <v>1</v>
      </c>
      <c r="AG632">
        <v>2</v>
      </c>
      <c r="AH632">
        <v>2</v>
      </c>
      <c r="AJ632">
        <v>1</v>
      </c>
      <c r="AO632">
        <v>2</v>
      </c>
      <c r="AR632">
        <v>1</v>
      </c>
      <c r="BC632">
        <v>1</v>
      </c>
      <c r="BE632" t="s">
        <v>61</v>
      </c>
    </row>
    <row r="633" spans="1:57" hidden="1" x14ac:dyDescent="0.2">
      <c r="A633">
        <v>632</v>
      </c>
      <c r="B633" s="2">
        <v>44096.822268518517</v>
      </c>
      <c r="C633" t="s">
        <v>825</v>
      </c>
      <c r="D633">
        <v>64</v>
      </c>
      <c r="E633">
        <v>3</v>
      </c>
      <c r="F633">
        <v>1</v>
      </c>
      <c r="G633">
        <v>1</v>
      </c>
      <c r="H633">
        <v>1</v>
      </c>
      <c r="I633">
        <v>1</v>
      </c>
      <c r="J633">
        <v>1</v>
      </c>
      <c r="L633">
        <v>1</v>
      </c>
      <c r="M633">
        <v>25</v>
      </c>
      <c r="N633">
        <v>2</v>
      </c>
      <c r="O633">
        <v>7</v>
      </c>
      <c r="P633">
        <v>1</v>
      </c>
      <c r="Q633">
        <v>7</v>
      </c>
      <c r="R633">
        <v>1</v>
      </c>
      <c r="S633">
        <v>7</v>
      </c>
      <c r="T633">
        <v>6</v>
      </c>
      <c r="U633">
        <v>7</v>
      </c>
      <c r="V633">
        <v>1</v>
      </c>
      <c r="W633">
        <v>7</v>
      </c>
      <c r="X633">
        <v>1</v>
      </c>
      <c r="Y633">
        <v>1995</v>
      </c>
      <c r="Z633">
        <v>1</v>
      </c>
      <c r="AA633">
        <v>1</v>
      </c>
      <c r="AE633">
        <v>2</v>
      </c>
      <c r="AF633">
        <v>2</v>
      </c>
      <c r="AG633">
        <v>2</v>
      </c>
      <c r="AH633">
        <v>2</v>
      </c>
      <c r="AN633">
        <v>1</v>
      </c>
      <c r="AO633">
        <v>1</v>
      </c>
      <c r="AQ633">
        <v>1</v>
      </c>
      <c r="AU633">
        <v>1</v>
      </c>
      <c r="AX633">
        <v>1</v>
      </c>
      <c r="AZ633">
        <v>1</v>
      </c>
      <c r="BE633" t="s">
        <v>66</v>
      </c>
    </row>
    <row r="634" spans="1:57" hidden="1" x14ac:dyDescent="0.2">
      <c r="A634">
        <v>633</v>
      </c>
      <c r="B634" s="2">
        <v>44096.822488425925</v>
      </c>
      <c r="C634" t="s">
        <v>826</v>
      </c>
      <c r="D634">
        <v>59</v>
      </c>
      <c r="E634">
        <v>1</v>
      </c>
      <c r="F634">
        <v>1</v>
      </c>
      <c r="G634">
        <v>1</v>
      </c>
      <c r="H634">
        <v>1</v>
      </c>
      <c r="I634">
        <v>0</v>
      </c>
      <c r="J634">
        <v>1</v>
      </c>
      <c r="L634">
        <v>2</v>
      </c>
      <c r="M634">
        <v>22</v>
      </c>
      <c r="N634">
        <v>2</v>
      </c>
      <c r="O634">
        <v>1</v>
      </c>
      <c r="P634">
        <v>1</v>
      </c>
      <c r="Q634">
        <v>7</v>
      </c>
      <c r="R634">
        <v>1</v>
      </c>
      <c r="S634">
        <v>4</v>
      </c>
      <c r="T634">
        <v>4</v>
      </c>
      <c r="U634">
        <v>7</v>
      </c>
      <c r="V634">
        <v>1</v>
      </c>
      <c r="W634">
        <v>5</v>
      </c>
      <c r="X634">
        <v>1</v>
      </c>
      <c r="Y634">
        <v>1998</v>
      </c>
      <c r="Z634">
        <v>2</v>
      </c>
      <c r="AA634">
        <v>13</v>
      </c>
      <c r="AD634" t="s">
        <v>827</v>
      </c>
      <c r="AE634">
        <v>2</v>
      </c>
      <c r="AF634">
        <v>1</v>
      </c>
      <c r="AG634">
        <v>2</v>
      </c>
      <c r="AH634">
        <v>2</v>
      </c>
      <c r="AN634">
        <v>1</v>
      </c>
      <c r="AO634">
        <v>3</v>
      </c>
      <c r="AP634">
        <v>1</v>
      </c>
      <c r="AT634">
        <v>1</v>
      </c>
      <c r="AY634">
        <v>1</v>
      </c>
      <c r="BD634">
        <v>1</v>
      </c>
      <c r="BE634" t="s">
        <v>61</v>
      </c>
    </row>
    <row r="635" spans="1:57" hidden="1" x14ac:dyDescent="0.2">
      <c r="A635">
        <v>634</v>
      </c>
      <c r="B635" s="2">
        <v>44096.824826388889</v>
      </c>
      <c r="C635" t="s">
        <v>828</v>
      </c>
      <c r="D635">
        <v>72</v>
      </c>
      <c r="E635">
        <v>9</v>
      </c>
      <c r="F635">
        <v>1</v>
      </c>
      <c r="G635">
        <v>1</v>
      </c>
      <c r="H635">
        <v>2</v>
      </c>
      <c r="I635">
        <v>0</v>
      </c>
      <c r="J635">
        <v>4</v>
      </c>
      <c r="L635">
        <v>1</v>
      </c>
      <c r="M635">
        <v>8</v>
      </c>
      <c r="N635">
        <v>2</v>
      </c>
      <c r="O635">
        <v>7</v>
      </c>
      <c r="P635">
        <v>4</v>
      </c>
      <c r="Q635">
        <v>7</v>
      </c>
      <c r="R635">
        <v>2</v>
      </c>
      <c r="S635">
        <v>4</v>
      </c>
      <c r="T635">
        <v>1</v>
      </c>
      <c r="U635">
        <v>7</v>
      </c>
      <c r="V635">
        <v>7</v>
      </c>
      <c r="W635">
        <v>6</v>
      </c>
      <c r="X635">
        <v>1</v>
      </c>
      <c r="Y635">
        <v>2014</v>
      </c>
      <c r="Z635">
        <v>1</v>
      </c>
      <c r="AA635">
        <v>13</v>
      </c>
      <c r="AD635" t="s">
        <v>829</v>
      </c>
      <c r="AE635">
        <v>2</v>
      </c>
      <c r="AF635">
        <v>2</v>
      </c>
      <c r="AG635">
        <v>2</v>
      </c>
      <c r="AH635">
        <v>3</v>
      </c>
      <c r="AN635">
        <v>1</v>
      </c>
      <c r="AO635">
        <v>3</v>
      </c>
      <c r="AX635">
        <v>1</v>
      </c>
      <c r="AY635">
        <v>1</v>
      </c>
      <c r="BD635">
        <v>1</v>
      </c>
      <c r="BE635" t="s">
        <v>61</v>
      </c>
    </row>
    <row r="636" spans="1:57" hidden="1" x14ac:dyDescent="0.2">
      <c r="A636">
        <v>635</v>
      </c>
      <c r="B636" s="2">
        <v>44096.825231481482</v>
      </c>
      <c r="C636" t="s">
        <v>830</v>
      </c>
      <c r="D636">
        <v>41</v>
      </c>
      <c r="E636">
        <v>43</v>
      </c>
      <c r="F636">
        <v>1</v>
      </c>
      <c r="G636">
        <v>1</v>
      </c>
      <c r="H636">
        <v>3</v>
      </c>
      <c r="I636">
        <v>3</v>
      </c>
      <c r="J636">
        <v>1</v>
      </c>
      <c r="L636">
        <v>1</v>
      </c>
      <c r="M636">
        <v>2</v>
      </c>
      <c r="N636">
        <v>2</v>
      </c>
      <c r="O636">
        <v>4</v>
      </c>
      <c r="P636">
        <v>4</v>
      </c>
      <c r="Q636">
        <v>7</v>
      </c>
      <c r="R636">
        <v>2</v>
      </c>
      <c r="S636">
        <v>7</v>
      </c>
      <c r="T636">
        <v>4</v>
      </c>
      <c r="U636">
        <v>7</v>
      </c>
      <c r="V636">
        <v>2</v>
      </c>
      <c r="W636">
        <v>7</v>
      </c>
      <c r="X636">
        <v>2</v>
      </c>
      <c r="Y636">
        <v>2018</v>
      </c>
      <c r="Z636">
        <v>1</v>
      </c>
      <c r="AA636">
        <v>1</v>
      </c>
      <c r="AE636">
        <v>3</v>
      </c>
      <c r="AF636">
        <v>1</v>
      </c>
      <c r="AG636">
        <v>3</v>
      </c>
      <c r="AH636">
        <v>2</v>
      </c>
      <c r="AI636">
        <v>1</v>
      </c>
      <c r="AK636">
        <v>1</v>
      </c>
      <c r="AL636">
        <v>1</v>
      </c>
      <c r="AM636">
        <v>1</v>
      </c>
      <c r="AO636">
        <v>3</v>
      </c>
      <c r="AP636">
        <v>1</v>
      </c>
      <c r="AQ636">
        <v>1</v>
      </c>
      <c r="AT636">
        <v>1</v>
      </c>
      <c r="AZ636">
        <v>1</v>
      </c>
      <c r="BA636">
        <v>1</v>
      </c>
      <c r="BE636" t="s">
        <v>61</v>
      </c>
    </row>
    <row r="637" spans="1:57" hidden="1" x14ac:dyDescent="0.2">
      <c r="A637">
        <v>636</v>
      </c>
      <c r="B637" s="2">
        <v>44096.827951388892</v>
      </c>
      <c r="C637" t="s">
        <v>831</v>
      </c>
      <c r="D637">
        <v>36</v>
      </c>
      <c r="E637">
        <v>9</v>
      </c>
      <c r="F637">
        <v>1</v>
      </c>
      <c r="G637">
        <v>1</v>
      </c>
      <c r="H637">
        <v>2</v>
      </c>
      <c r="I637">
        <v>2</v>
      </c>
      <c r="J637">
        <v>1</v>
      </c>
      <c r="L637">
        <v>1</v>
      </c>
      <c r="M637">
        <v>16</v>
      </c>
      <c r="N637">
        <v>2</v>
      </c>
      <c r="O637">
        <v>6</v>
      </c>
      <c r="P637">
        <v>1</v>
      </c>
      <c r="Q637">
        <v>6</v>
      </c>
      <c r="R637">
        <v>1</v>
      </c>
      <c r="S637">
        <v>7</v>
      </c>
      <c r="T637">
        <v>3</v>
      </c>
      <c r="U637">
        <v>7</v>
      </c>
      <c r="V637">
        <v>1</v>
      </c>
      <c r="W637">
        <v>7</v>
      </c>
      <c r="X637">
        <v>1</v>
      </c>
      <c r="Y637">
        <v>2005</v>
      </c>
      <c r="Z637">
        <v>1</v>
      </c>
      <c r="AA637">
        <v>1</v>
      </c>
      <c r="AE637">
        <v>2</v>
      </c>
      <c r="AF637">
        <v>3</v>
      </c>
      <c r="AG637">
        <v>2</v>
      </c>
      <c r="AH637">
        <v>2</v>
      </c>
      <c r="AI637">
        <v>1</v>
      </c>
      <c r="AJ637">
        <v>1</v>
      </c>
      <c r="AO637">
        <v>3</v>
      </c>
      <c r="AP637">
        <v>1</v>
      </c>
      <c r="AU637">
        <v>1</v>
      </c>
      <c r="AX637">
        <v>1</v>
      </c>
      <c r="BC637">
        <v>1</v>
      </c>
      <c r="BE637" t="s">
        <v>61</v>
      </c>
    </row>
    <row r="638" spans="1:57" hidden="1" x14ac:dyDescent="0.2">
      <c r="A638">
        <v>637</v>
      </c>
      <c r="B638" s="2">
        <v>44096.828148148146</v>
      </c>
      <c r="C638" t="s">
        <v>832</v>
      </c>
      <c r="D638">
        <v>67</v>
      </c>
      <c r="E638">
        <v>29</v>
      </c>
      <c r="F638">
        <v>1</v>
      </c>
      <c r="G638">
        <v>1</v>
      </c>
      <c r="H638">
        <v>1</v>
      </c>
      <c r="I638">
        <v>0</v>
      </c>
      <c r="J638">
        <v>4</v>
      </c>
      <c r="L638">
        <v>1</v>
      </c>
      <c r="M638">
        <v>47</v>
      </c>
      <c r="N638">
        <v>1</v>
      </c>
      <c r="O638">
        <v>3</v>
      </c>
      <c r="P638">
        <v>1</v>
      </c>
      <c r="Q638">
        <v>6</v>
      </c>
      <c r="R638">
        <v>2</v>
      </c>
      <c r="S638">
        <v>3</v>
      </c>
      <c r="T638">
        <v>7</v>
      </c>
      <c r="U638">
        <v>6</v>
      </c>
      <c r="V638">
        <v>1</v>
      </c>
      <c r="W638">
        <v>6</v>
      </c>
      <c r="X638">
        <v>2</v>
      </c>
      <c r="Y638">
        <v>2005</v>
      </c>
      <c r="Z638">
        <v>4</v>
      </c>
      <c r="AA638">
        <v>13</v>
      </c>
      <c r="AD638" t="s">
        <v>119</v>
      </c>
      <c r="AE638">
        <v>2</v>
      </c>
      <c r="AF638">
        <v>2</v>
      </c>
      <c r="AG638">
        <v>2</v>
      </c>
      <c r="AH638">
        <v>2</v>
      </c>
      <c r="AN638">
        <v>1</v>
      </c>
      <c r="AO638">
        <v>2</v>
      </c>
      <c r="AT638">
        <v>1</v>
      </c>
      <c r="AV638">
        <v>1</v>
      </c>
      <c r="AY638">
        <v>1</v>
      </c>
      <c r="BD638">
        <v>1</v>
      </c>
      <c r="BE638" t="s">
        <v>58</v>
      </c>
    </row>
    <row r="639" spans="1:57" hidden="1" x14ac:dyDescent="0.2">
      <c r="A639">
        <v>638</v>
      </c>
      <c r="B639" s="2">
        <v>44096.830821759257</v>
      </c>
      <c r="C639" t="s">
        <v>833</v>
      </c>
      <c r="D639">
        <v>55</v>
      </c>
      <c r="E639">
        <v>10</v>
      </c>
      <c r="F639">
        <v>2</v>
      </c>
      <c r="G639">
        <v>1</v>
      </c>
      <c r="H639">
        <v>4</v>
      </c>
      <c r="I639">
        <v>0</v>
      </c>
      <c r="J639">
        <v>1</v>
      </c>
      <c r="L639">
        <v>2</v>
      </c>
      <c r="M639">
        <v>4</v>
      </c>
      <c r="N639">
        <v>2</v>
      </c>
      <c r="O639">
        <v>7</v>
      </c>
      <c r="P639">
        <v>2</v>
      </c>
      <c r="Q639">
        <v>6</v>
      </c>
      <c r="R639">
        <v>2</v>
      </c>
      <c r="S639">
        <v>7</v>
      </c>
      <c r="T639">
        <v>2</v>
      </c>
      <c r="U639">
        <v>6</v>
      </c>
      <c r="V639">
        <v>3</v>
      </c>
      <c r="W639">
        <v>6</v>
      </c>
      <c r="X639">
        <v>2</v>
      </c>
      <c r="Y639">
        <v>2004</v>
      </c>
      <c r="Z639">
        <v>4</v>
      </c>
      <c r="AA639">
        <v>14</v>
      </c>
      <c r="AE639">
        <v>3</v>
      </c>
      <c r="AF639">
        <v>2</v>
      </c>
      <c r="AG639">
        <v>2</v>
      </c>
      <c r="AH639">
        <v>3</v>
      </c>
      <c r="AN639">
        <v>1</v>
      </c>
      <c r="AO639">
        <v>6</v>
      </c>
      <c r="AP639">
        <v>1</v>
      </c>
      <c r="AT639">
        <v>1</v>
      </c>
      <c r="AX639">
        <v>1</v>
      </c>
      <c r="BD639">
        <v>1</v>
      </c>
      <c r="BE639" t="s">
        <v>61</v>
      </c>
    </row>
    <row r="640" spans="1:57" hidden="1" x14ac:dyDescent="0.2">
      <c r="A640">
        <v>639</v>
      </c>
      <c r="B640" s="2">
        <v>44096.839108796295</v>
      </c>
      <c r="C640" t="s">
        <v>834</v>
      </c>
      <c r="D640">
        <v>59</v>
      </c>
      <c r="E640">
        <v>32</v>
      </c>
      <c r="F640">
        <v>1</v>
      </c>
      <c r="G640">
        <v>1</v>
      </c>
      <c r="H640">
        <v>2</v>
      </c>
      <c r="I640">
        <v>0</v>
      </c>
      <c r="J640">
        <v>4</v>
      </c>
      <c r="L640">
        <v>2</v>
      </c>
      <c r="M640">
        <v>3</v>
      </c>
      <c r="N640">
        <v>2</v>
      </c>
      <c r="O640">
        <v>2</v>
      </c>
      <c r="P640">
        <v>1</v>
      </c>
      <c r="Q640">
        <v>7</v>
      </c>
      <c r="R640">
        <v>1</v>
      </c>
      <c r="S640">
        <v>5</v>
      </c>
      <c r="T640">
        <v>6</v>
      </c>
      <c r="U640">
        <v>6</v>
      </c>
      <c r="V640">
        <v>2</v>
      </c>
      <c r="W640">
        <v>7</v>
      </c>
      <c r="X640">
        <v>5</v>
      </c>
      <c r="Y640">
        <v>2019</v>
      </c>
      <c r="Z640">
        <v>3</v>
      </c>
      <c r="AA640">
        <v>13</v>
      </c>
      <c r="AD640" t="s">
        <v>78</v>
      </c>
      <c r="AE640">
        <v>2</v>
      </c>
      <c r="AF640">
        <v>3</v>
      </c>
      <c r="AG640">
        <v>2</v>
      </c>
      <c r="AH640">
        <v>2</v>
      </c>
      <c r="AI640">
        <v>1</v>
      </c>
      <c r="AJ640">
        <v>1</v>
      </c>
      <c r="AK640">
        <v>1</v>
      </c>
      <c r="AO640">
        <v>3</v>
      </c>
      <c r="AT640">
        <v>1</v>
      </c>
      <c r="AV640">
        <v>1</v>
      </c>
      <c r="AX640">
        <v>1</v>
      </c>
      <c r="BD640">
        <v>1</v>
      </c>
      <c r="BE640" t="s">
        <v>58</v>
      </c>
    </row>
    <row r="641" spans="1:57" hidden="1" x14ac:dyDescent="0.2">
      <c r="A641">
        <v>640</v>
      </c>
      <c r="B641" s="2">
        <v>44096.839456018519</v>
      </c>
      <c r="C641" t="s">
        <v>835</v>
      </c>
      <c r="D641">
        <v>51</v>
      </c>
      <c r="E641">
        <v>3</v>
      </c>
      <c r="F641">
        <v>1</v>
      </c>
      <c r="G641">
        <v>1</v>
      </c>
      <c r="H641">
        <v>2</v>
      </c>
      <c r="I641">
        <v>1</v>
      </c>
      <c r="J641">
        <v>1</v>
      </c>
      <c r="L641">
        <v>1</v>
      </c>
      <c r="M641">
        <v>5</v>
      </c>
      <c r="N641">
        <v>1</v>
      </c>
      <c r="O641">
        <v>6</v>
      </c>
      <c r="P641">
        <v>1</v>
      </c>
      <c r="Q641">
        <v>7</v>
      </c>
      <c r="R641">
        <v>2</v>
      </c>
      <c r="S641">
        <v>7</v>
      </c>
      <c r="T641">
        <v>5</v>
      </c>
      <c r="U641">
        <v>7</v>
      </c>
      <c r="V641">
        <v>3</v>
      </c>
      <c r="W641">
        <v>6</v>
      </c>
      <c r="X641">
        <v>6</v>
      </c>
      <c r="Y641">
        <v>2015</v>
      </c>
      <c r="Z641">
        <v>2</v>
      </c>
      <c r="AA641">
        <v>1</v>
      </c>
      <c r="AE641">
        <v>1</v>
      </c>
      <c r="AF641">
        <v>1</v>
      </c>
      <c r="AG641">
        <v>1</v>
      </c>
      <c r="AH641">
        <v>3</v>
      </c>
      <c r="AI641">
        <v>1</v>
      </c>
      <c r="AO641">
        <v>5</v>
      </c>
      <c r="AT641">
        <v>1</v>
      </c>
      <c r="AV641">
        <v>1</v>
      </c>
      <c r="AW641">
        <v>1</v>
      </c>
      <c r="BA641">
        <v>1</v>
      </c>
      <c r="BE641" t="s">
        <v>66</v>
      </c>
    </row>
    <row r="642" spans="1:57" hidden="1" x14ac:dyDescent="0.2">
      <c r="A642">
        <v>641</v>
      </c>
      <c r="B642" s="2">
        <v>44096.840995370374</v>
      </c>
      <c r="C642" t="s">
        <v>836</v>
      </c>
      <c r="D642">
        <v>77</v>
      </c>
      <c r="E642">
        <v>9</v>
      </c>
      <c r="F642">
        <v>1</v>
      </c>
      <c r="G642">
        <v>1</v>
      </c>
      <c r="H642">
        <v>2</v>
      </c>
      <c r="I642">
        <v>0</v>
      </c>
      <c r="J642">
        <v>5</v>
      </c>
      <c r="K642" t="s">
        <v>439</v>
      </c>
      <c r="L642">
        <v>2</v>
      </c>
      <c r="M642">
        <v>37</v>
      </c>
      <c r="N642">
        <v>2</v>
      </c>
      <c r="O642">
        <v>5</v>
      </c>
      <c r="P642">
        <v>1</v>
      </c>
      <c r="Q642">
        <v>7</v>
      </c>
      <c r="R642">
        <v>4</v>
      </c>
      <c r="S642">
        <v>5</v>
      </c>
      <c r="T642">
        <v>1</v>
      </c>
      <c r="U642">
        <v>7</v>
      </c>
      <c r="V642">
        <v>1</v>
      </c>
      <c r="W642">
        <v>5</v>
      </c>
      <c r="X642">
        <v>3</v>
      </c>
      <c r="Y642">
        <v>2013</v>
      </c>
      <c r="Z642">
        <v>4</v>
      </c>
      <c r="AA642">
        <v>11</v>
      </c>
      <c r="AB642" t="s">
        <v>837</v>
      </c>
      <c r="AE642">
        <v>2</v>
      </c>
      <c r="AF642">
        <v>2</v>
      </c>
      <c r="AG642">
        <v>2</v>
      </c>
      <c r="AH642">
        <v>2</v>
      </c>
      <c r="AI642">
        <v>1</v>
      </c>
      <c r="AO642">
        <v>3</v>
      </c>
      <c r="AV642">
        <v>1</v>
      </c>
      <c r="AX642">
        <v>1</v>
      </c>
      <c r="AY642">
        <v>1</v>
      </c>
      <c r="BD642">
        <v>1</v>
      </c>
      <c r="BE642" t="s">
        <v>61</v>
      </c>
    </row>
    <row r="643" spans="1:57" hidden="1" x14ac:dyDescent="0.2">
      <c r="A643">
        <v>642</v>
      </c>
      <c r="B643" s="2">
        <v>44096.843171296299</v>
      </c>
      <c r="C643" t="s">
        <v>838</v>
      </c>
      <c r="D643">
        <v>68</v>
      </c>
      <c r="E643">
        <v>33</v>
      </c>
      <c r="F643">
        <v>1</v>
      </c>
      <c r="G643">
        <v>1</v>
      </c>
      <c r="H643">
        <v>1</v>
      </c>
      <c r="I643">
        <v>0</v>
      </c>
      <c r="J643">
        <v>4</v>
      </c>
      <c r="L643">
        <v>1</v>
      </c>
      <c r="M643">
        <v>30</v>
      </c>
      <c r="N643">
        <v>2</v>
      </c>
      <c r="O643">
        <v>7</v>
      </c>
      <c r="P643">
        <v>2</v>
      </c>
      <c r="Q643">
        <v>7</v>
      </c>
      <c r="R643">
        <v>5</v>
      </c>
      <c r="S643">
        <v>6</v>
      </c>
      <c r="T643">
        <v>5</v>
      </c>
      <c r="U643">
        <v>7</v>
      </c>
      <c r="V643">
        <v>1</v>
      </c>
      <c r="W643">
        <v>5</v>
      </c>
      <c r="X643">
        <v>3</v>
      </c>
      <c r="Y643">
        <v>1999</v>
      </c>
      <c r="Z643">
        <v>1</v>
      </c>
      <c r="AA643">
        <v>13</v>
      </c>
      <c r="AD643" t="s">
        <v>839</v>
      </c>
      <c r="AE643">
        <v>2</v>
      </c>
      <c r="AF643">
        <v>2</v>
      </c>
      <c r="AG643">
        <v>3</v>
      </c>
      <c r="AH643">
        <v>3</v>
      </c>
      <c r="AN643">
        <v>1</v>
      </c>
      <c r="AO643">
        <v>2</v>
      </c>
      <c r="AP643">
        <v>1</v>
      </c>
      <c r="AT643">
        <v>1</v>
      </c>
      <c r="AX643">
        <v>1</v>
      </c>
      <c r="BA643">
        <v>1</v>
      </c>
      <c r="BC643">
        <v>1</v>
      </c>
      <c r="BE643" t="s">
        <v>61</v>
      </c>
    </row>
    <row r="644" spans="1:57" hidden="1" x14ac:dyDescent="0.2">
      <c r="A644">
        <v>643</v>
      </c>
      <c r="B644" s="2">
        <v>44096.843969907408</v>
      </c>
      <c r="C644" t="s">
        <v>840</v>
      </c>
      <c r="D644">
        <v>68</v>
      </c>
      <c r="E644">
        <v>8</v>
      </c>
      <c r="F644">
        <v>1</v>
      </c>
      <c r="G644">
        <v>1</v>
      </c>
      <c r="H644">
        <v>3</v>
      </c>
      <c r="I644">
        <v>0</v>
      </c>
      <c r="J644">
        <v>3</v>
      </c>
      <c r="L644">
        <v>2</v>
      </c>
      <c r="M644">
        <v>20</v>
      </c>
      <c r="N644">
        <v>1</v>
      </c>
      <c r="O644">
        <v>6</v>
      </c>
      <c r="P644">
        <v>1</v>
      </c>
      <c r="Q644">
        <v>6</v>
      </c>
      <c r="R644">
        <v>1</v>
      </c>
      <c r="S644">
        <v>6</v>
      </c>
      <c r="T644">
        <v>5</v>
      </c>
      <c r="U644">
        <v>6</v>
      </c>
      <c r="V644">
        <v>1</v>
      </c>
      <c r="W644">
        <v>7</v>
      </c>
      <c r="X644">
        <v>1</v>
      </c>
      <c r="Y644">
        <v>2000</v>
      </c>
      <c r="Z644">
        <v>2</v>
      </c>
      <c r="AA644">
        <v>10</v>
      </c>
      <c r="AE644">
        <v>3</v>
      </c>
      <c r="AF644">
        <v>3</v>
      </c>
      <c r="AG644">
        <v>3</v>
      </c>
      <c r="AH644">
        <v>3</v>
      </c>
      <c r="AK644">
        <v>1</v>
      </c>
      <c r="AM644">
        <v>1</v>
      </c>
      <c r="AO644">
        <v>2</v>
      </c>
      <c r="AU644">
        <v>1</v>
      </c>
      <c r="AW644">
        <v>1</v>
      </c>
      <c r="AX644">
        <v>1</v>
      </c>
      <c r="BC644">
        <v>1</v>
      </c>
      <c r="BE644" t="s">
        <v>61</v>
      </c>
    </row>
    <row r="645" spans="1:57" hidden="1" x14ac:dyDescent="0.2">
      <c r="A645">
        <v>644</v>
      </c>
      <c r="B645" s="2">
        <v>44096.847824074073</v>
      </c>
      <c r="C645" t="s">
        <v>841</v>
      </c>
      <c r="D645">
        <v>54</v>
      </c>
      <c r="E645">
        <v>17</v>
      </c>
      <c r="F645">
        <v>2</v>
      </c>
      <c r="G645">
        <v>1</v>
      </c>
      <c r="H645">
        <v>4</v>
      </c>
      <c r="I645">
        <v>2</v>
      </c>
      <c r="J645">
        <v>1</v>
      </c>
      <c r="L645">
        <v>2</v>
      </c>
      <c r="M645">
        <v>15</v>
      </c>
      <c r="N645">
        <v>2</v>
      </c>
      <c r="O645">
        <v>5</v>
      </c>
      <c r="P645">
        <v>1</v>
      </c>
      <c r="Q645">
        <v>7</v>
      </c>
      <c r="R645">
        <v>2</v>
      </c>
      <c r="S645">
        <v>5</v>
      </c>
      <c r="T645">
        <v>6</v>
      </c>
      <c r="U645">
        <v>7</v>
      </c>
      <c r="V645">
        <v>2</v>
      </c>
      <c r="W645">
        <v>4</v>
      </c>
      <c r="X645">
        <v>5</v>
      </c>
      <c r="Y645">
        <v>2009</v>
      </c>
      <c r="Z645">
        <v>4</v>
      </c>
      <c r="AA645">
        <v>3</v>
      </c>
      <c r="AE645">
        <v>2</v>
      </c>
      <c r="AF645">
        <v>2</v>
      </c>
      <c r="AG645">
        <v>2</v>
      </c>
      <c r="AH645">
        <v>2</v>
      </c>
      <c r="AM645">
        <v>1</v>
      </c>
      <c r="AO645">
        <v>4</v>
      </c>
      <c r="AP645">
        <v>1</v>
      </c>
      <c r="AT645">
        <v>1</v>
      </c>
      <c r="AV645">
        <v>1</v>
      </c>
      <c r="BD645">
        <v>1</v>
      </c>
      <c r="BE645" t="s">
        <v>61</v>
      </c>
    </row>
    <row r="646" spans="1:57" hidden="1" x14ac:dyDescent="0.2">
      <c r="A646">
        <v>645</v>
      </c>
      <c r="B646" s="2">
        <v>44096.850023148145</v>
      </c>
      <c r="C646" t="s">
        <v>842</v>
      </c>
      <c r="D646">
        <v>23</v>
      </c>
      <c r="E646">
        <v>10</v>
      </c>
      <c r="F646">
        <v>1</v>
      </c>
      <c r="G646">
        <v>1</v>
      </c>
      <c r="H646">
        <v>5</v>
      </c>
      <c r="I646">
        <v>1</v>
      </c>
      <c r="J646">
        <v>1</v>
      </c>
      <c r="L646">
        <v>1</v>
      </c>
      <c r="M646">
        <v>20</v>
      </c>
      <c r="N646">
        <v>1</v>
      </c>
      <c r="O646">
        <v>7</v>
      </c>
      <c r="P646">
        <v>6</v>
      </c>
      <c r="Q646">
        <v>5</v>
      </c>
      <c r="R646">
        <v>5</v>
      </c>
      <c r="S646">
        <v>4</v>
      </c>
      <c r="T646">
        <v>4</v>
      </c>
      <c r="U646">
        <v>6</v>
      </c>
      <c r="V646">
        <v>4</v>
      </c>
      <c r="W646">
        <v>4</v>
      </c>
      <c r="X646">
        <v>5</v>
      </c>
      <c r="Y646">
        <v>2015</v>
      </c>
      <c r="Z646">
        <v>2</v>
      </c>
      <c r="AA646">
        <v>1</v>
      </c>
      <c r="AE646">
        <v>3</v>
      </c>
      <c r="AF646">
        <v>3</v>
      </c>
      <c r="AG646">
        <v>3</v>
      </c>
      <c r="AH646">
        <v>3</v>
      </c>
      <c r="AJ646">
        <v>1</v>
      </c>
      <c r="AL646">
        <v>1</v>
      </c>
      <c r="AM646">
        <v>1</v>
      </c>
      <c r="AO646">
        <v>5</v>
      </c>
      <c r="AP646">
        <v>1</v>
      </c>
      <c r="AR646">
        <v>1</v>
      </c>
      <c r="AS646">
        <v>1</v>
      </c>
      <c r="AZ646">
        <v>1</v>
      </c>
      <c r="BB646">
        <v>1</v>
      </c>
      <c r="BC646">
        <v>1</v>
      </c>
      <c r="BE646" t="s">
        <v>61</v>
      </c>
    </row>
    <row r="647" spans="1:57" hidden="1" x14ac:dyDescent="0.2">
      <c r="A647">
        <v>646</v>
      </c>
      <c r="B647" s="2">
        <v>44096.852638888886</v>
      </c>
      <c r="C647" t="s">
        <v>843</v>
      </c>
      <c r="D647">
        <v>75</v>
      </c>
      <c r="E647">
        <v>7</v>
      </c>
      <c r="F647">
        <v>1</v>
      </c>
      <c r="G647">
        <v>1</v>
      </c>
      <c r="H647">
        <v>2</v>
      </c>
      <c r="I647">
        <v>2</v>
      </c>
      <c r="J647">
        <v>4</v>
      </c>
      <c r="L647">
        <v>2</v>
      </c>
      <c r="M647">
        <v>0</v>
      </c>
      <c r="N647">
        <v>2</v>
      </c>
      <c r="O647">
        <v>5</v>
      </c>
      <c r="P647">
        <v>4</v>
      </c>
      <c r="Q647">
        <v>7</v>
      </c>
      <c r="R647">
        <v>1</v>
      </c>
      <c r="S647">
        <v>6</v>
      </c>
      <c r="T647">
        <v>7</v>
      </c>
      <c r="U647">
        <v>7</v>
      </c>
      <c r="V647">
        <v>1</v>
      </c>
      <c r="W647">
        <v>7</v>
      </c>
      <c r="X647">
        <v>7</v>
      </c>
      <c r="Y647">
        <v>2019</v>
      </c>
      <c r="Z647">
        <v>2</v>
      </c>
      <c r="AA647">
        <v>13</v>
      </c>
      <c r="AD647" t="s">
        <v>844</v>
      </c>
      <c r="AE647">
        <v>2</v>
      </c>
      <c r="AF647">
        <v>3</v>
      </c>
      <c r="AG647">
        <v>2</v>
      </c>
      <c r="AH647">
        <v>2</v>
      </c>
      <c r="AN647">
        <v>1</v>
      </c>
      <c r="AO647">
        <v>3</v>
      </c>
      <c r="AV647">
        <v>1</v>
      </c>
      <c r="AX647">
        <v>1</v>
      </c>
      <c r="AY647">
        <v>1</v>
      </c>
      <c r="BD647">
        <v>1</v>
      </c>
      <c r="BE647" t="s">
        <v>58</v>
      </c>
    </row>
    <row r="648" spans="1:57" hidden="1" x14ac:dyDescent="0.2">
      <c r="A648">
        <v>647</v>
      </c>
      <c r="B648" s="2">
        <v>44096.853148148148</v>
      </c>
      <c r="C648" t="s">
        <v>845</v>
      </c>
      <c r="D648">
        <v>37</v>
      </c>
      <c r="E648">
        <v>43</v>
      </c>
      <c r="F648">
        <v>2</v>
      </c>
      <c r="G648">
        <v>1</v>
      </c>
      <c r="H648">
        <v>2</v>
      </c>
      <c r="I648">
        <v>2</v>
      </c>
      <c r="J648">
        <v>1</v>
      </c>
      <c r="L648">
        <v>1</v>
      </c>
      <c r="M648">
        <v>4</v>
      </c>
      <c r="N648">
        <v>1</v>
      </c>
      <c r="O648">
        <v>6</v>
      </c>
      <c r="P648">
        <v>5</v>
      </c>
      <c r="Q648">
        <v>5</v>
      </c>
      <c r="R648">
        <v>5</v>
      </c>
      <c r="S648">
        <v>5</v>
      </c>
      <c r="T648">
        <v>5</v>
      </c>
      <c r="U648">
        <v>6</v>
      </c>
      <c r="V648">
        <v>5</v>
      </c>
      <c r="W648">
        <v>5</v>
      </c>
      <c r="X648">
        <v>6</v>
      </c>
      <c r="Y648">
        <v>1982</v>
      </c>
      <c r="Z648">
        <v>2</v>
      </c>
      <c r="AA648">
        <v>3</v>
      </c>
      <c r="AE648">
        <v>1</v>
      </c>
      <c r="AF648">
        <v>1</v>
      </c>
      <c r="AG648">
        <v>1</v>
      </c>
      <c r="AH648">
        <v>1</v>
      </c>
      <c r="AI648">
        <v>1</v>
      </c>
      <c r="AO648">
        <v>1</v>
      </c>
      <c r="AQ648">
        <v>1</v>
      </c>
      <c r="BB648">
        <v>1</v>
      </c>
      <c r="BE648" t="s">
        <v>61</v>
      </c>
    </row>
    <row r="649" spans="1:57" hidden="1" x14ac:dyDescent="0.2">
      <c r="A649">
        <v>648</v>
      </c>
      <c r="B649" s="2">
        <v>44096.856087962966</v>
      </c>
      <c r="C649" t="s">
        <v>846</v>
      </c>
      <c r="D649">
        <v>25</v>
      </c>
      <c r="E649">
        <v>1</v>
      </c>
      <c r="F649">
        <v>1</v>
      </c>
      <c r="G649">
        <v>1</v>
      </c>
      <c r="H649">
        <v>1</v>
      </c>
      <c r="I649">
        <v>0</v>
      </c>
      <c r="J649">
        <v>1</v>
      </c>
      <c r="L649">
        <v>1</v>
      </c>
      <c r="M649">
        <v>0</v>
      </c>
      <c r="N649">
        <v>1</v>
      </c>
      <c r="O649">
        <v>7</v>
      </c>
      <c r="P649">
        <v>4</v>
      </c>
      <c r="Q649">
        <v>1</v>
      </c>
      <c r="R649">
        <v>1</v>
      </c>
      <c r="S649">
        <v>7</v>
      </c>
      <c r="T649">
        <v>1</v>
      </c>
      <c r="U649">
        <v>7</v>
      </c>
      <c r="V649">
        <v>1</v>
      </c>
      <c r="W649">
        <v>7</v>
      </c>
      <c r="X649">
        <v>2</v>
      </c>
      <c r="Y649">
        <v>2020</v>
      </c>
      <c r="Z649">
        <v>1</v>
      </c>
      <c r="AA649">
        <v>1</v>
      </c>
      <c r="AE649">
        <v>1</v>
      </c>
      <c r="AF649">
        <v>1</v>
      </c>
      <c r="AG649">
        <v>1</v>
      </c>
      <c r="AH649">
        <v>1</v>
      </c>
      <c r="AK649">
        <v>1</v>
      </c>
      <c r="AO649">
        <v>1</v>
      </c>
      <c r="AP649">
        <v>1</v>
      </c>
      <c r="BA649">
        <v>1</v>
      </c>
      <c r="BE649" t="s">
        <v>61</v>
      </c>
    </row>
    <row r="650" spans="1:57" hidden="1" x14ac:dyDescent="0.2">
      <c r="A650">
        <v>649</v>
      </c>
      <c r="B650" s="2">
        <v>44096.856493055559</v>
      </c>
      <c r="C650" t="s">
        <v>847</v>
      </c>
      <c r="D650">
        <v>55</v>
      </c>
      <c r="E650">
        <v>9</v>
      </c>
      <c r="F650">
        <v>1</v>
      </c>
      <c r="G650">
        <v>1</v>
      </c>
      <c r="H650">
        <v>2</v>
      </c>
      <c r="I650">
        <v>1</v>
      </c>
      <c r="J650">
        <v>3</v>
      </c>
      <c r="L650">
        <v>2</v>
      </c>
      <c r="M650">
        <v>10</v>
      </c>
      <c r="N650">
        <v>1</v>
      </c>
      <c r="O650">
        <v>2</v>
      </c>
      <c r="P650">
        <v>3</v>
      </c>
      <c r="Q650">
        <v>6</v>
      </c>
      <c r="R650">
        <v>3</v>
      </c>
      <c r="S650">
        <v>5</v>
      </c>
      <c r="T650">
        <v>7</v>
      </c>
      <c r="U650">
        <v>6</v>
      </c>
      <c r="V650">
        <v>2</v>
      </c>
      <c r="W650">
        <v>4</v>
      </c>
      <c r="X650">
        <v>3</v>
      </c>
      <c r="Y650">
        <v>2010</v>
      </c>
      <c r="Z650">
        <v>2</v>
      </c>
      <c r="AA650">
        <v>3</v>
      </c>
      <c r="AE650">
        <v>2</v>
      </c>
      <c r="AF650">
        <v>2</v>
      </c>
      <c r="AG650">
        <v>2</v>
      </c>
      <c r="AH650">
        <v>2</v>
      </c>
      <c r="AM650">
        <v>1</v>
      </c>
      <c r="AO650">
        <v>2</v>
      </c>
      <c r="AP650">
        <v>1</v>
      </c>
      <c r="AV650">
        <v>1</v>
      </c>
      <c r="AX650">
        <v>1</v>
      </c>
      <c r="AZ650">
        <v>1</v>
      </c>
      <c r="BA650">
        <v>1</v>
      </c>
      <c r="BC650">
        <v>1</v>
      </c>
      <c r="BE650" t="s">
        <v>61</v>
      </c>
    </row>
    <row r="651" spans="1:57" hidden="1" x14ac:dyDescent="0.2">
      <c r="A651">
        <v>650</v>
      </c>
      <c r="B651" s="2">
        <v>44096.857256944444</v>
      </c>
      <c r="C651" t="s">
        <v>848</v>
      </c>
      <c r="D651">
        <v>68</v>
      </c>
      <c r="E651">
        <v>32</v>
      </c>
      <c r="F651">
        <v>2</v>
      </c>
      <c r="G651">
        <v>1</v>
      </c>
      <c r="H651">
        <v>2</v>
      </c>
      <c r="I651">
        <v>0</v>
      </c>
      <c r="J651">
        <v>4</v>
      </c>
      <c r="L651">
        <v>2</v>
      </c>
      <c r="M651">
        <v>16</v>
      </c>
      <c r="N651">
        <v>2</v>
      </c>
      <c r="O651">
        <v>2</v>
      </c>
      <c r="P651">
        <v>4</v>
      </c>
      <c r="Q651">
        <v>5</v>
      </c>
      <c r="R651">
        <v>5</v>
      </c>
      <c r="S651">
        <v>5</v>
      </c>
      <c r="T651">
        <v>5</v>
      </c>
      <c r="U651">
        <v>3</v>
      </c>
      <c r="V651">
        <v>4</v>
      </c>
      <c r="W651">
        <v>1</v>
      </c>
      <c r="X651">
        <v>3</v>
      </c>
      <c r="Y651">
        <v>2016</v>
      </c>
      <c r="Z651">
        <v>3</v>
      </c>
      <c r="AA651">
        <v>13</v>
      </c>
      <c r="AD651" t="s">
        <v>242</v>
      </c>
      <c r="AE651">
        <v>2</v>
      </c>
      <c r="AF651">
        <v>2</v>
      </c>
      <c r="AG651">
        <v>2</v>
      </c>
      <c r="AH651">
        <v>2</v>
      </c>
      <c r="AN651">
        <v>1</v>
      </c>
      <c r="AO651">
        <v>5</v>
      </c>
      <c r="AW651">
        <v>1</v>
      </c>
      <c r="AY651">
        <v>1</v>
      </c>
      <c r="BD651">
        <v>1</v>
      </c>
      <c r="BE651" t="s">
        <v>58</v>
      </c>
    </row>
    <row r="652" spans="1:57" hidden="1" x14ac:dyDescent="0.2">
      <c r="A652">
        <v>651</v>
      </c>
      <c r="B652" s="2">
        <v>44096.859143518515</v>
      </c>
      <c r="C652" t="s">
        <v>849</v>
      </c>
      <c r="D652">
        <v>38</v>
      </c>
      <c r="E652">
        <v>9</v>
      </c>
      <c r="F652">
        <v>1</v>
      </c>
      <c r="G652">
        <v>1</v>
      </c>
      <c r="H652">
        <v>2</v>
      </c>
      <c r="I652">
        <v>2</v>
      </c>
      <c r="J652">
        <v>1</v>
      </c>
      <c r="L652">
        <v>1</v>
      </c>
      <c r="M652">
        <v>6</v>
      </c>
      <c r="N652">
        <v>1</v>
      </c>
      <c r="O652">
        <v>3</v>
      </c>
      <c r="P652">
        <v>5</v>
      </c>
      <c r="Q652">
        <v>6</v>
      </c>
      <c r="R652">
        <v>6</v>
      </c>
      <c r="S652">
        <v>7</v>
      </c>
      <c r="T652">
        <v>5</v>
      </c>
      <c r="U652">
        <v>5</v>
      </c>
      <c r="V652">
        <v>6</v>
      </c>
      <c r="W652">
        <v>6</v>
      </c>
      <c r="X652">
        <v>6</v>
      </c>
      <c r="Y652">
        <v>2018</v>
      </c>
      <c r="Z652">
        <v>2</v>
      </c>
      <c r="AA652">
        <v>1</v>
      </c>
      <c r="AE652">
        <v>1</v>
      </c>
      <c r="AF652">
        <v>1</v>
      </c>
      <c r="AG652">
        <v>1</v>
      </c>
      <c r="AH652">
        <v>1</v>
      </c>
      <c r="AI652">
        <v>1</v>
      </c>
      <c r="AO652">
        <v>5</v>
      </c>
      <c r="AP652">
        <v>1</v>
      </c>
      <c r="AR652">
        <v>1</v>
      </c>
      <c r="AT652">
        <v>1</v>
      </c>
      <c r="AZ652">
        <v>1</v>
      </c>
      <c r="BE652" t="s">
        <v>61</v>
      </c>
    </row>
    <row r="653" spans="1:57" hidden="1" x14ac:dyDescent="0.2">
      <c r="A653">
        <v>652</v>
      </c>
      <c r="B653" s="2">
        <v>44096.865497685183</v>
      </c>
      <c r="C653" t="s">
        <v>850</v>
      </c>
      <c r="D653">
        <v>46</v>
      </c>
      <c r="E653">
        <v>46</v>
      </c>
      <c r="F653">
        <v>1</v>
      </c>
      <c r="G653">
        <v>1</v>
      </c>
      <c r="H653">
        <v>2</v>
      </c>
      <c r="I653">
        <v>2</v>
      </c>
      <c r="J653">
        <v>3</v>
      </c>
      <c r="L653">
        <v>1</v>
      </c>
      <c r="M653">
        <v>4</v>
      </c>
      <c r="N653">
        <v>1</v>
      </c>
      <c r="O653">
        <v>6</v>
      </c>
      <c r="P653">
        <v>1</v>
      </c>
      <c r="Q653">
        <v>7</v>
      </c>
      <c r="R653">
        <v>5</v>
      </c>
      <c r="S653">
        <v>5</v>
      </c>
      <c r="T653">
        <v>6</v>
      </c>
      <c r="U653">
        <v>6</v>
      </c>
      <c r="V653">
        <v>1</v>
      </c>
      <c r="W653">
        <v>5</v>
      </c>
      <c r="X653">
        <v>4</v>
      </c>
      <c r="Y653">
        <v>2016</v>
      </c>
      <c r="Z653">
        <v>1</v>
      </c>
      <c r="AA653">
        <v>1</v>
      </c>
      <c r="AE653">
        <v>2</v>
      </c>
      <c r="AF653">
        <v>1</v>
      </c>
      <c r="AG653">
        <v>3</v>
      </c>
      <c r="AH653">
        <v>2</v>
      </c>
      <c r="AI653">
        <v>1</v>
      </c>
      <c r="AJ653">
        <v>1</v>
      </c>
      <c r="AO653">
        <v>1</v>
      </c>
      <c r="AP653">
        <v>1</v>
      </c>
      <c r="AS653">
        <v>1</v>
      </c>
      <c r="AU653">
        <v>1</v>
      </c>
      <c r="BA653">
        <v>1</v>
      </c>
      <c r="BC653">
        <v>1</v>
      </c>
      <c r="BE653" t="s">
        <v>61</v>
      </c>
    </row>
    <row r="654" spans="1:57" hidden="1" x14ac:dyDescent="0.2">
      <c r="A654">
        <v>653</v>
      </c>
      <c r="B654" s="2">
        <v>44096.868472222224</v>
      </c>
      <c r="C654" t="s">
        <v>851</v>
      </c>
      <c r="D654">
        <v>25</v>
      </c>
      <c r="E654">
        <v>5</v>
      </c>
      <c r="F654">
        <v>1</v>
      </c>
      <c r="G654">
        <v>1</v>
      </c>
      <c r="H654">
        <v>1</v>
      </c>
      <c r="I654">
        <v>0</v>
      </c>
      <c r="J654">
        <v>2</v>
      </c>
      <c r="L654">
        <v>1</v>
      </c>
      <c r="M654">
        <v>6</v>
      </c>
      <c r="N654">
        <v>1</v>
      </c>
      <c r="O654">
        <v>3</v>
      </c>
      <c r="P654">
        <v>2</v>
      </c>
      <c r="Q654">
        <v>7</v>
      </c>
      <c r="R654">
        <v>2</v>
      </c>
      <c r="S654">
        <v>7</v>
      </c>
      <c r="T654">
        <v>6</v>
      </c>
      <c r="U654">
        <v>6</v>
      </c>
      <c r="V654">
        <v>2</v>
      </c>
      <c r="W654">
        <v>7</v>
      </c>
      <c r="X654">
        <v>7</v>
      </c>
      <c r="Y654">
        <v>2018</v>
      </c>
      <c r="Z654">
        <v>1</v>
      </c>
      <c r="AA654">
        <v>2</v>
      </c>
      <c r="AE654">
        <v>2</v>
      </c>
      <c r="AF654">
        <v>1</v>
      </c>
      <c r="AG654">
        <v>2</v>
      </c>
      <c r="AH654">
        <v>2</v>
      </c>
      <c r="AJ654">
        <v>1</v>
      </c>
      <c r="AO654">
        <v>2</v>
      </c>
      <c r="AR654">
        <v>1</v>
      </c>
      <c r="AT654">
        <v>1</v>
      </c>
      <c r="AX654">
        <v>1</v>
      </c>
      <c r="AZ654">
        <v>1</v>
      </c>
      <c r="BE654" t="s">
        <v>66</v>
      </c>
    </row>
    <row r="655" spans="1:57" hidden="1" x14ac:dyDescent="0.2">
      <c r="A655">
        <v>654</v>
      </c>
      <c r="B655" s="2">
        <v>44096.87</v>
      </c>
      <c r="C655" t="s">
        <v>852</v>
      </c>
      <c r="D655">
        <v>37</v>
      </c>
      <c r="E655">
        <v>33</v>
      </c>
      <c r="F655">
        <v>1</v>
      </c>
      <c r="G655">
        <v>1</v>
      </c>
      <c r="H655">
        <v>2</v>
      </c>
      <c r="I655">
        <v>4</v>
      </c>
      <c r="J655">
        <v>1</v>
      </c>
      <c r="L655">
        <v>2</v>
      </c>
      <c r="M655">
        <v>10</v>
      </c>
      <c r="N655">
        <v>2</v>
      </c>
      <c r="O655">
        <v>7</v>
      </c>
      <c r="P655">
        <v>1</v>
      </c>
      <c r="Q655">
        <v>7</v>
      </c>
      <c r="R655">
        <v>1</v>
      </c>
      <c r="S655">
        <v>7</v>
      </c>
      <c r="T655">
        <v>1</v>
      </c>
      <c r="U655">
        <v>7</v>
      </c>
      <c r="V655">
        <v>1</v>
      </c>
      <c r="W655">
        <v>7</v>
      </c>
      <c r="X655">
        <v>1</v>
      </c>
      <c r="Y655">
        <v>2020</v>
      </c>
      <c r="Z655">
        <v>3</v>
      </c>
      <c r="AA655">
        <v>3</v>
      </c>
      <c r="AE655">
        <v>1</v>
      </c>
      <c r="AF655">
        <v>1</v>
      </c>
      <c r="AG655">
        <v>1</v>
      </c>
      <c r="AH655">
        <v>1</v>
      </c>
      <c r="AI655">
        <v>1</v>
      </c>
      <c r="AM655">
        <v>1</v>
      </c>
      <c r="AO655">
        <v>5</v>
      </c>
      <c r="AP655">
        <v>1</v>
      </c>
      <c r="AW655">
        <v>1</v>
      </c>
      <c r="AX655">
        <v>1</v>
      </c>
      <c r="AZ655">
        <v>1</v>
      </c>
      <c r="BC655">
        <v>1</v>
      </c>
      <c r="BE655" t="s">
        <v>61</v>
      </c>
    </row>
    <row r="656" spans="1:57" hidden="1" x14ac:dyDescent="0.2">
      <c r="A656">
        <v>655</v>
      </c>
      <c r="B656" s="2">
        <v>44096.870011574072</v>
      </c>
      <c r="C656" t="s">
        <v>853</v>
      </c>
      <c r="D656">
        <v>46</v>
      </c>
      <c r="E656">
        <v>47</v>
      </c>
      <c r="F656">
        <v>1</v>
      </c>
      <c r="G656">
        <v>1</v>
      </c>
      <c r="H656">
        <v>1</v>
      </c>
      <c r="I656">
        <v>1</v>
      </c>
      <c r="J656">
        <v>1</v>
      </c>
      <c r="L656">
        <v>1</v>
      </c>
      <c r="M656">
        <v>4</v>
      </c>
      <c r="N656">
        <v>2</v>
      </c>
      <c r="O656">
        <v>4</v>
      </c>
      <c r="P656">
        <v>4</v>
      </c>
      <c r="Q656">
        <v>5</v>
      </c>
      <c r="R656">
        <v>5</v>
      </c>
      <c r="S656">
        <v>5</v>
      </c>
      <c r="T656">
        <v>4</v>
      </c>
      <c r="U656">
        <v>5</v>
      </c>
      <c r="V656">
        <v>2</v>
      </c>
      <c r="W656">
        <v>4</v>
      </c>
      <c r="X656">
        <v>2</v>
      </c>
      <c r="Y656">
        <v>2019</v>
      </c>
      <c r="Z656">
        <v>3</v>
      </c>
      <c r="AA656">
        <v>13</v>
      </c>
      <c r="AD656" t="s">
        <v>123</v>
      </c>
      <c r="AE656">
        <v>2</v>
      </c>
      <c r="AF656">
        <v>2</v>
      </c>
      <c r="AG656">
        <v>2</v>
      </c>
      <c r="AH656">
        <v>2</v>
      </c>
      <c r="AI656">
        <v>1</v>
      </c>
      <c r="AM656">
        <v>1</v>
      </c>
      <c r="AO656">
        <v>2</v>
      </c>
      <c r="AP656">
        <v>1</v>
      </c>
      <c r="AT656">
        <v>1</v>
      </c>
      <c r="AV656">
        <v>1</v>
      </c>
      <c r="BD656">
        <v>1</v>
      </c>
      <c r="BE656" t="s">
        <v>66</v>
      </c>
    </row>
    <row r="657" spans="1:57" hidden="1" x14ac:dyDescent="0.2">
      <c r="A657">
        <v>656</v>
      </c>
      <c r="B657" s="2">
        <v>44096.870034722226</v>
      </c>
      <c r="C657" t="s">
        <v>854</v>
      </c>
      <c r="D657">
        <v>74</v>
      </c>
      <c r="E657">
        <v>24</v>
      </c>
      <c r="F657">
        <v>1</v>
      </c>
      <c r="G657">
        <v>1</v>
      </c>
      <c r="H657">
        <v>1</v>
      </c>
      <c r="I657">
        <v>0</v>
      </c>
      <c r="J657">
        <v>5</v>
      </c>
      <c r="K657" t="s">
        <v>855</v>
      </c>
      <c r="L657">
        <v>2</v>
      </c>
      <c r="M657">
        <v>4</v>
      </c>
      <c r="N657">
        <v>1</v>
      </c>
      <c r="O657">
        <v>7</v>
      </c>
      <c r="P657">
        <v>3</v>
      </c>
      <c r="Q657">
        <v>7</v>
      </c>
      <c r="R657">
        <v>5</v>
      </c>
      <c r="S657">
        <v>6</v>
      </c>
      <c r="T657">
        <v>3</v>
      </c>
      <c r="U657">
        <v>6</v>
      </c>
      <c r="V657">
        <v>4</v>
      </c>
      <c r="W657">
        <v>4</v>
      </c>
      <c r="X657">
        <v>1</v>
      </c>
      <c r="Y657">
        <v>2016</v>
      </c>
      <c r="Z657">
        <v>2</v>
      </c>
      <c r="AA657">
        <v>11</v>
      </c>
      <c r="AB657" t="s">
        <v>856</v>
      </c>
      <c r="AE657">
        <v>2</v>
      </c>
      <c r="AF657">
        <v>2</v>
      </c>
      <c r="AG657">
        <v>2</v>
      </c>
      <c r="AH657">
        <v>2</v>
      </c>
      <c r="AN657">
        <v>1</v>
      </c>
      <c r="AO657">
        <v>3</v>
      </c>
      <c r="AT657">
        <v>1</v>
      </c>
      <c r="AW657">
        <v>1</v>
      </c>
      <c r="AX657">
        <v>1</v>
      </c>
      <c r="BD657">
        <v>1</v>
      </c>
      <c r="BE657" t="s">
        <v>61</v>
      </c>
    </row>
    <row r="658" spans="1:57" hidden="1" x14ac:dyDescent="0.2">
      <c r="A658">
        <v>657</v>
      </c>
      <c r="B658" s="2">
        <v>44096.870173611111</v>
      </c>
      <c r="C658" t="s">
        <v>857</v>
      </c>
      <c r="D658">
        <v>72</v>
      </c>
      <c r="E658">
        <v>43</v>
      </c>
      <c r="F658">
        <v>1</v>
      </c>
      <c r="G658">
        <v>1</v>
      </c>
      <c r="H658">
        <v>1</v>
      </c>
      <c r="I658">
        <v>0</v>
      </c>
      <c r="J658">
        <v>4</v>
      </c>
      <c r="L658">
        <v>1</v>
      </c>
      <c r="M658">
        <v>25</v>
      </c>
      <c r="N658">
        <v>2</v>
      </c>
      <c r="O658">
        <v>4</v>
      </c>
      <c r="P658">
        <v>4</v>
      </c>
      <c r="Q658">
        <v>7</v>
      </c>
      <c r="R658">
        <v>3</v>
      </c>
      <c r="S658">
        <v>3</v>
      </c>
      <c r="T658">
        <v>5</v>
      </c>
      <c r="U658">
        <v>5</v>
      </c>
      <c r="V658">
        <v>4</v>
      </c>
      <c r="W658">
        <v>4</v>
      </c>
      <c r="X658">
        <v>4</v>
      </c>
      <c r="Y658">
        <v>1996</v>
      </c>
      <c r="Z658">
        <v>1</v>
      </c>
      <c r="AA658">
        <v>13</v>
      </c>
      <c r="AD658" t="s">
        <v>858</v>
      </c>
      <c r="AE658">
        <v>2</v>
      </c>
      <c r="AF658">
        <v>2</v>
      </c>
      <c r="AG658">
        <v>2</v>
      </c>
      <c r="AH658">
        <v>2</v>
      </c>
      <c r="AM658">
        <v>1</v>
      </c>
      <c r="AO658">
        <v>2</v>
      </c>
      <c r="AT658">
        <v>1</v>
      </c>
      <c r="AV658">
        <v>1</v>
      </c>
      <c r="AX658">
        <v>1</v>
      </c>
      <c r="BD658">
        <v>1</v>
      </c>
      <c r="BE658" t="s">
        <v>61</v>
      </c>
    </row>
    <row r="659" spans="1:57" hidden="1" x14ac:dyDescent="0.2">
      <c r="A659">
        <v>658</v>
      </c>
      <c r="B659" s="2">
        <v>44096.878518518519</v>
      </c>
      <c r="C659" t="s">
        <v>859</v>
      </c>
      <c r="D659">
        <v>36</v>
      </c>
      <c r="E659">
        <v>25</v>
      </c>
      <c r="F659">
        <v>1</v>
      </c>
      <c r="G659">
        <v>1</v>
      </c>
      <c r="H659">
        <v>2</v>
      </c>
      <c r="I659">
        <v>1</v>
      </c>
      <c r="J659">
        <v>1</v>
      </c>
      <c r="L659">
        <v>1</v>
      </c>
      <c r="M659">
        <v>10</v>
      </c>
      <c r="N659">
        <v>1</v>
      </c>
      <c r="O659">
        <v>5</v>
      </c>
      <c r="P659">
        <v>6</v>
      </c>
      <c r="Q659">
        <v>5</v>
      </c>
      <c r="R659">
        <v>6</v>
      </c>
      <c r="S659">
        <v>7</v>
      </c>
      <c r="T659">
        <v>6</v>
      </c>
      <c r="U659">
        <v>7</v>
      </c>
      <c r="V659">
        <v>6</v>
      </c>
      <c r="W659">
        <v>6</v>
      </c>
      <c r="X659">
        <v>7</v>
      </c>
      <c r="Y659">
        <v>2018</v>
      </c>
      <c r="Z659">
        <v>1</v>
      </c>
      <c r="AA659">
        <v>9</v>
      </c>
      <c r="AE659">
        <v>1</v>
      </c>
      <c r="AF659">
        <v>1</v>
      </c>
      <c r="AG659">
        <v>1</v>
      </c>
      <c r="AH659">
        <v>1</v>
      </c>
      <c r="AI659">
        <v>1</v>
      </c>
      <c r="AK659">
        <v>1</v>
      </c>
      <c r="AM659">
        <v>1</v>
      </c>
      <c r="AO659">
        <v>3</v>
      </c>
      <c r="AP659">
        <v>1</v>
      </c>
      <c r="AR659">
        <v>1</v>
      </c>
      <c r="AU659">
        <v>1</v>
      </c>
      <c r="AZ659">
        <v>1</v>
      </c>
      <c r="BA659">
        <v>1</v>
      </c>
      <c r="BC659">
        <v>1</v>
      </c>
      <c r="BE659" t="s">
        <v>63</v>
      </c>
    </row>
    <row r="660" spans="1:57" hidden="1" x14ac:dyDescent="0.2">
      <c r="A660">
        <v>659</v>
      </c>
      <c r="B660" s="2">
        <v>44096.879467592589</v>
      </c>
      <c r="C660" t="s">
        <v>860</v>
      </c>
      <c r="D660">
        <v>62</v>
      </c>
      <c r="E660">
        <v>37</v>
      </c>
      <c r="F660">
        <v>2</v>
      </c>
      <c r="G660">
        <v>1</v>
      </c>
      <c r="H660">
        <v>2</v>
      </c>
      <c r="I660">
        <v>0</v>
      </c>
      <c r="J660">
        <v>3</v>
      </c>
      <c r="L660">
        <v>2</v>
      </c>
      <c r="M660">
        <v>12</v>
      </c>
      <c r="N660">
        <v>2</v>
      </c>
      <c r="O660">
        <v>1</v>
      </c>
      <c r="P660">
        <v>1</v>
      </c>
      <c r="Q660">
        <v>7</v>
      </c>
      <c r="R660">
        <v>1</v>
      </c>
      <c r="S660">
        <v>6</v>
      </c>
      <c r="T660">
        <v>7</v>
      </c>
      <c r="U660">
        <v>4</v>
      </c>
      <c r="V660">
        <v>2</v>
      </c>
      <c r="W660">
        <v>6</v>
      </c>
      <c r="X660">
        <v>2</v>
      </c>
      <c r="Y660">
        <v>2011</v>
      </c>
      <c r="Z660">
        <v>3</v>
      </c>
      <c r="AA660">
        <v>3</v>
      </c>
      <c r="AE660">
        <v>2</v>
      </c>
      <c r="AF660">
        <v>2</v>
      </c>
      <c r="AG660">
        <v>2</v>
      </c>
      <c r="AH660">
        <v>2</v>
      </c>
      <c r="AN660">
        <v>1</v>
      </c>
      <c r="AO660">
        <v>3</v>
      </c>
      <c r="AV660">
        <v>1</v>
      </c>
      <c r="AX660">
        <v>1</v>
      </c>
      <c r="AY660">
        <v>1</v>
      </c>
      <c r="BD660">
        <v>1</v>
      </c>
      <c r="BE660" t="s">
        <v>66</v>
      </c>
    </row>
    <row r="661" spans="1:57" hidden="1" x14ac:dyDescent="0.2">
      <c r="A661">
        <v>660</v>
      </c>
      <c r="B661" s="2">
        <v>44096.879548611112</v>
      </c>
      <c r="C661" t="s">
        <v>861</v>
      </c>
      <c r="D661">
        <v>73</v>
      </c>
      <c r="E661">
        <v>9</v>
      </c>
      <c r="F661">
        <v>1</v>
      </c>
      <c r="G661">
        <v>1</v>
      </c>
      <c r="H661">
        <v>1</v>
      </c>
      <c r="I661">
        <v>0</v>
      </c>
      <c r="J661">
        <v>4</v>
      </c>
      <c r="L661">
        <v>2</v>
      </c>
      <c r="M661">
        <v>1</v>
      </c>
      <c r="N661">
        <v>1</v>
      </c>
      <c r="O661">
        <v>5</v>
      </c>
      <c r="P661">
        <v>3</v>
      </c>
      <c r="Q661">
        <v>5</v>
      </c>
      <c r="R661">
        <v>3</v>
      </c>
      <c r="S661">
        <v>5</v>
      </c>
      <c r="T661">
        <v>4</v>
      </c>
      <c r="U661">
        <v>5</v>
      </c>
      <c r="V661">
        <v>4</v>
      </c>
      <c r="W661">
        <v>5</v>
      </c>
      <c r="X661">
        <v>5</v>
      </c>
      <c r="Y661">
        <v>2019</v>
      </c>
      <c r="Z661">
        <v>2</v>
      </c>
      <c r="AA661">
        <v>11</v>
      </c>
      <c r="AB661" t="s">
        <v>862</v>
      </c>
      <c r="AE661">
        <v>2</v>
      </c>
      <c r="AF661">
        <v>2</v>
      </c>
      <c r="AG661">
        <v>2</v>
      </c>
      <c r="AH661">
        <v>2</v>
      </c>
      <c r="AN661">
        <v>1</v>
      </c>
      <c r="AO661">
        <v>4</v>
      </c>
      <c r="AT661">
        <v>1</v>
      </c>
      <c r="AW661">
        <v>1</v>
      </c>
      <c r="AX661">
        <v>1</v>
      </c>
      <c r="BD661">
        <v>1</v>
      </c>
      <c r="BE661" t="s">
        <v>61</v>
      </c>
    </row>
    <row r="662" spans="1:57" hidden="1" x14ac:dyDescent="0.2">
      <c r="A662">
        <v>661</v>
      </c>
      <c r="B662" s="2">
        <v>44096.881747685184</v>
      </c>
      <c r="C662" t="s">
        <v>863</v>
      </c>
      <c r="D662">
        <v>49</v>
      </c>
      <c r="E662">
        <v>14</v>
      </c>
      <c r="F662">
        <v>1</v>
      </c>
      <c r="G662">
        <v>1</v>
      </c>
      <c r="H662">
        <v>3</v>
      </c>
      <c r="I662">
        <v>2</v>
      </c>
      <c r="J662">
        <v>4</v>
      </c>
      <c r="L662">
        <v>1</v>
      </c>
      <c r="M662">
        <v>20</v>
      </c>
      <c r="N662">
        <v>2</v>
      </c>
      <c r="O662">
        <v>5</v>
      </c>
      <c r="P662">
        <v>1</v>
      </c>
      <c r="Q662">
        <v>7</v>
      </c>
      <c r="R662">
        <v>2</v>
      </c>
      <c r="S662">
        <v>7</v>
      </c>
      <c r="T662">
        <v>2</v>
      </c>
      <c r="U662">
        <v>6</v>
      </c>
      <c r="V662">
        <v>1</v>
      </c>
      <c r="W662">
        <v>5</v>
      </c>
      <c r="X662">
        <v>2</v>
      </c>
      <c r="Y662">
        <v>2000</v>
      </c>
      <c r="Z662">
        <v>1</v>
      </c>
      <c r="AA662">
        <v>10</v>
      </c>
      <c r="AE662">
        <v>2</v>
      </c>
      <c r="AF662">
        <v>2</v>
      </c>
      <c r="AG662">
        <v>2</v>
      </c>
      <c r="AH662">
        <v>2</v>
      </c>
      <c r="AI662">
        <v>1</v>
      </c>
      <c r="AO662">
        <v>3</v>
      </c>
      <c r="AP662">
        <v>1</v>
      </c>
      <c r="AQ662">
        <v>1</v>
      </c>
      <c r="AY662">
        <v>1</v>
      </c>
      <c r="BD662">
        <v>1</v>
      </c>
      <c r="BE662" t="s">
        <v>63</v>
      </c>
    </row>
    <row r="663" spans="1:57" hidden="1" x14ac:dyDescent="0.2">
      <c r="A663">
        <v>662</v>
      </c>
      <c r="B663" s="2">
        <v>44096.886793981481</v>
      </c>
      <c r="C663" t="s">
        <v>864</v>
      </c>
      <c r="D663">
        <v>42</v>
      </c>
      <c r="E663">
        <v>5</v>
      </c>
      <c r="F663">
        <v>1</v>
      </c>
      <c r="G663">
        <v>1</v>
      </c>
      <c r="H663">
        <v>2</v>
      </c>
      <c r="I663">
        <v>2</v>
      </c>
      <c r="J663">
        <v>1</v>
      </c>
      <c r="L663">
        <v>1</v>
      </c>
      <c r="M663">
        <v>4</v>
      </c>
      <c r="N663">
        <v>1</v>
      </c>
      <c r="O663">
        <v>6</v>
      </c>
      <c r="P663">
        <v>7</v>
      </c>
      <c r="Q663">
        <v>6</v>
      </c>
      <c r="R663">
        <v>7</v>
      </c>
      <c r="S663">
        <v>7</v>
      </c>
      <c r="T663">
        <v>6</v>
      </c>
      <c r="U663">
        <v>6</v>
      </c>
      <c r="V663">
        <v>7</v>
      </c>
      <c r="W663">
        <v>6</v>
      </c>
      <c r="X663">
        <v>6</v>
      </c>
      <c r="Y663">
        <v>2010</v>
      </c>
      <c r="Z663">
        <v>1</v>
      </c>
      <c r="AA663">
        <v>10</v>
      </c>
      <c r="AE663">
        <v>1</v>
      </c>
      <c r="AF663">
        <v>1</v>
      </c>
      <c r="AG663">
        <v>1</v>
      </c>
      <c r="AH663">
        <v>1</v>
      </c>
      <c r="AI663">
        <v>1</v>
      </c>
      <c r="AO663">
        <v>3</v>
      </c>
      <c r="AQ663">
        <v>1</v>
      </c>
      <c r="AR663">
        <v>1</v>
      </c>
      <c r="AS663">
        <v>1</v>
      </c>
      <c r="AZ663">
        <v>1</v>
      </c>
      <c r="BE663" t="s">
        <v>66</v>
      </c>
    </row>
    <row r="664" spans="1:57" hidden="1" x14ac:dyDescent="0.2">
      <c r="A664">
        <v>663</v>
      </c>
      <c r="B664" s="2">
        <v>44096.889351851853</v>
      </c>
      <c r="C664" t="s">
        <v>865</v>
      </c>
      <c r="D664">
        <v>28</v>
      </c>
      <c r="E664">
        <v>47</v>
      </c>
      <c r="F664">
        <v>1</v>
      </c>
      <c r="G664">
        <v>1</v>
      </c>
      <c r="H664">
        <v>4</v>
      </c>
      <c r="I664">
        <v>5</v>
      </c>
      <c r="J664">
        <v>3</v>
      </c>
      <c r="L664">
        <v>2</v>
      </c>
      <c r="M664">
        <v>7</v>
      </c>
      <c r="N664">
        <v>2</v>
      </c>
      <c r="O664">
        <v>6</v>
      </c>
      <c r="P664">
        <v>4</v>
      </c>
      <c r="Q664">
        <v>7</v>
      </c>
      <c r="R664">
        <v>4</v>
      </c>
      <c r="S664">
        <v>7</v>
      </c>
      <c r="T664">
        <v>7</v>
      </c>
      <c r="U664">
        <v>7</v>
      </c>
      <c r="V664">
        <v>5</v>
      </c>
      <c r="W664">
        <v>7</v>
      </c>
      <c r="X664">
        <v>4</v>
      </c>
      <c r="Y664">
        <v>2008</v>
      </c>
      <c r="Z664">
        <v>1</v>
      </c>
      <c r="AA664">
        <v>1</v>
      </c>
      <c r="AE664">
        <v>2</v>
      </c>
      <c r="AF664">
        <v>3</v>
      </c>
      <c r="AG664">
        <v>3</v>
      </c>
      <c r="AH664">
        <v>3</v>
      </c>
      <c r="AN664">
        <v>1</v>
      </c>
      <c r="AO664">
        <v>4</v>
      </c>
      <c r="AT664">
        <v>1</v>
      </c>
      <c r="AU664">
        <v>1</v>
      </c>
      <c r="AX664">
        <v>1</v>
      </c>
      <c r="AZ664">
        <v>1</v>
      </c>
      <c r="BA664">
        <v>1</v>
      </c>
      <c r="BB664">
        <v>1</v>
      </c>
      <c r="BC664">
        <v>1</v>
      </c>
      <c r="BE664" t="s">
        <v>66</v>
      </c>
    </row>
    <row r="665" spans="1:57" hidden="1" x14ac:dyDescent="0.2">
      <c r="A665">
        <v>664</v>
      </c>
      <c r="B665" s="2">
        <v>44096.8903125</v>
      </c>
      <c r="C665" t="s">
        <v>866</v>
      </c>
      <c r="D665">
        <v>45</v>
      </c>
      <c r="E665">
        <v>18</v>
      </c>
      <c r="F665">
        <v>1</v>
      </c>
      <c r="G665">
        <v>1</v>
      </c>
      <c r="H665">
        <v>1</v>
      </c>
      <c r="I665">
        <v>0</v>
      </c>
      <c r="J665">
        <v>3</v>
      </c>
      <c r="L665">
        <v>2</v>
      </c>
      <c r="M665">
        <v>20</v>
      </c>
      <c r="N665">
        <v>1</v>
      </c>
      <c r="O665">
        <v>5</v>
      </c>
      <c r="P665">
        <v>5</v>
      </c>
      <c r="Q665">
        <v>4</v>
      </c>
      <c r="R665">
        <v>3</v>
      </c>
      <c r="S665">
        <v>3</v>
      </c>
      <c r="T665">
        <v>2</v>
      </c>
      <c r="U665">
        <v>3</v>
      </c>
      <c r="V665">
        <v>1</v>
      </c>
      <c r="W665">
        <v>5</v>
      </c>
      <c r="X665">
        <v>4</v>
      </c>
      <c r="Y665">
        <v>2000</v>
      </c>
      <c r="Z665">
        <v>2</v>
      </c>
      <c r="AA665">
        <v>13</v>
      </c>
      <c r="AD665" t="s">
        <v>867</v>
      </c>
      <c r="AE665">
        <v>2</v>
      </c>
      <c r="AF665">
        <v>2</v>
      </c>
      <c r="AG665">
        <v>2</v>
      </c>
      <c r="AH665">
        <v>2</v>
      </c>
      <c r="AN665">
        <v>1</v>
      </c>
      <c r="AO665">
        <v>6</v>
      </c>
      <c r="AP665">
        <v>1</v>
      </c>
      <c r="AT665">
        <v>1</v>
      </c>
      <c r="AY665">
        <v>1</v>
      </c>
      <c r="BD665">
        <v>1</v>
      </c>
      <c r="BE665" t="s">
        <v>61</v>
      </c>
    </row>
    <row r="666" spans="1:57" hidden="1" x14ac:dyDescent="0.2">
      <c r="A666">
        <v>665</v>
      </c>
      <c r="B666" s="2">
        <v>44096.891377314816</v>
      </c>
      <c r="C666" t="s">
        <v>868</v>
      </c>
      <c r="D666">
        <v>59</v>
      </c>
      <c r="E666">
        <v>10</v>
      </c>
      <c r="F666">
        <v>2</v>
      </c>
      <c r="G666">
        <v>1</v>
      </c>
      <c r="H666">
        <v>2</v>
      </c>
      <c r="I666">
        <v>0</v>
      </c>
      <c r="J666">
        <v>4</v>
      </c>
      <c r="L666">
        <v>2</v>
      </c>
      <c r="M666">
        <v>29</v>
      </c>
      <c r="N666">
        <v>1</v>
      </c>
      <c r="O666">
        <v>5</v>
      </c>
      <c r="P666">
        <v>2</v>
      </c>
      <c r="Q666">
        <v>7</v>
      </c>
      <c r="R666">
        <v>3</v>
      </c>
      <c r="S666">
        <v>7</v>
      </c>
      <c r="T666">
        <v>5</v>
      </c>
      <c r="U666">
        <v>7</v>
      </c>
      <c r="V666">
        <v>1</v>
      </c>
      <c r="W666">
        <v>6</v>
      </c>
      <c r="X666">
        <v>1</v>
      </c>
      <c r="Y666">
        <v>2015</v>
      </c>
      <c r="Z666">
        <v>3</v>
      </c>
      <c r="AA666">
        <v>13</v>
      </c>
      <c r="AD666" t="s">
        <v>869</v>
      </c>
      <c r="AE666">
        <v>2</v>
      </c>
      <c r="AF666">
        <v>2</v>
      </c>
      <c r="AG666">
        <v>1</v>
      </c>
      <c r="AH666">
        <v>2</v>
      </c>
      <c r="AJ666">
        <v>1</v>
      </c>
      <c r="AM666">
        <v>1</v>
      </c>
      <c r="AO666">
        <v>2</v>
      </c>
      <c r="AP666">
        <v>1</v>
      </c>
      <c r="AV666">
        <v>1</v>
      </c>
      <c r="AY666">
        <v>1</v>
      </c>
      <c r="BD666">
        <v>1</v>
      </c>
      <c r="BE666" t="s">
        <v>61</v>
      </c>
    </row>
    <row r="667" spans="1:57" hidden="1" x14ac:dyDescent="0.2">
      <c r="A667">
        <v>666</v>
      </c>
      <c r="B667" s="2">
        <v>44096.893414351849</v>
      </c>
      <c r="C667" t="s">
        <v>870</v>
      </c>
      <c r="D667">
        <v>50</v>
      </c>
      <c r="E667">
        <v>13</v>
      </c>
      <c r="F667">
        <v>1</v>
      </c>
      <c r="G667">
        <v>1</v>
      </c>
      <c r="H667">
        <v>1</v>
      </c>
      <c r="I667">
        <v>0</v>
      </c>
      <c r="J667">
        <v>1</v>
      </c>
      <c r="L667">
        <v>2</v>
      </c>
      <c r="M667">
        <v>7</v>
      </c>
      <c r="N667">
        <v>2</v>
      </c>
      <c r="O667">
        <v>3</v>
      </c>
      <c r="P667">
        <v>1</v>
      </c>
      <c r="Q667">
        <v>6</v>
      </c>
      <c r="R667">
        <v>1</v>
      </c>
      <c r="S667">
        <v>6</v>
      </c>
      <c r="T667">
        <v>2</v>
      </c>
      <c r="U667">
        <v>6</v>
      </c>
      <c r="V667">
        <v>2</v>
      </c>
      <c r="W667">
        <v>6</v>
      </c>
      <c r="X667">
        <v>3</v>
      </c>
      <c r="Y667">
        <v>2012</v>
      </c>
      <c r="Z667">
        <v>2</v>
      </c>
      <c r="AA667">
        <v>12</v>
      </c>
      <c r="AC667" t="s">
        <v>871</v>
      </c>
      <c r="AE667">
        <v>2</v>
      </c>
      <c r="AF667">
        <v>2</v>
      </c>
      <c r="AG667">
        <v>2</v>
      </c>
      <c r="AH667">
        <v>2</v>
      </c>
      <c r="AM667">
        <v>1</v>
      </c>
      <c r="AO667">
        <v>4</v>
      </c>
      <c r="AX667">
        <v>1</v>
      </c>
      <c r="BD667">
        <v>1</v>
      </c>
      <c r="BE667" t="s">
        <v>63</v>
      </c>
    </row>
    <row r="668" spans="1:57" hidden="1" x14ac:dyDescent="0.2">
      <c r="A668">
        <v>667</v>
      </c>
      <c r="B668" s="2">
        <v>44096.893576388888</v>
      </c>
      <c r="C668" t="s">
        <v>872</v>
      </c>
      <c r="D668">
        <v>58</v>
      </c>
      <c r="E668">
        <v>13</v>
      </c>
      <c r="F668">
        <v>1</v>
      </c>
      <c r="G668">
        <v>1</v>
      </c>
      <c r="H668">
        <v>2</v>
      </c>
      <c r="I668">
        <v>0</v>
      </c>
      <c r="J668">
        <v>1</v>
      </c>
      <c r="L668">
        <v>1</v>
      </c>
      <c r="M668">
        <v>7</v>
      </c>
      <c r="N668">
        <v>2</v>
      </c>
      <c r="O668">
        <v>4</v>
      </c>
      <c r="P668">
        <v>5</v>
      </c>
      <c r="Q668">
        <v>6</v>
      </c>
      <c r="R668">
        <v>6</v>
      </c>
      <c r="S668">
        <v>6</v>
      </c>
      <c r="T668">
        <v>4</v>
      </c>
      <c r="U668">
        <v>7</v>
      </c>
      <c r="V668">
        <v>4</v>
      </c>
      <c r="W668">
        <v>4</v>
      </c>
      <c r="X668">
        <v>4</v>
      </c>
      <c r="Y668">
        <v>2013</v>
      </c>
      <c r="Z668">
        <v>1</v>
      </c>
      <c r="AA668">
        <v>10</v>
      </c>
      <c r="AE668">
        <v>2</v>
      </c>
      <c r="AF668">
        <v>2</v>
      </c>
      <c r="AG668">
        <v>1</v>
      </c>
      <c r="AH668">
        <v>2</v>
      </c>
      <c r="AN668">
        <v>1</v>
      </c>
      <c r="AO668">
        <v>6</v>
      </c>
      <c r="AY668">
        <v>1</v>
      </c>
      <c r="BD668">
        <v>1</v>
      </c>
      <c r="BE668" t="s">
        <v>63</v>
      </c>
    </row>
    <row r="669" spans="1:57" hidden="1" x14ac:dyDescent="0.2">
      <c r="A669">
        <v>668</v>
      </c>
      <c r="B669" s="2">
        <v>44096.895312499997</v>
      </c>
      <c r="C669" t="s">
        <v>873</v>
      </c>
      <c r="D669">
        <v>28</v>
      </c>
      <c r="E669">
        <v>9</v>
      </c>
      <c r="F669">
        <v>1</v>
      </c>
      <c r="G669">
        <v>1</v>
      </c>
      <c r="H669">
        <v>1</v>
      </c>
      <c r="I669">
        <v>0</v>
      </c>
      <c r="J669">
        <v>1</v>
      </c>
      <c r="L669">
        <v>1</v>
      </c>
      <c r="M669">
        <v>5</v>
      </c>
      <c r="N669">
        <v>2</v>
      </c>
      <c r="O669">
        <v>3</v>
      </c>
      <c r="P669">
        <v>4</v>
      </c>
      <c r="Q669">
        <v>3</v>
      </c>
      <c r="R669">
        <v>6</v>
      </c>
      <c r="S669">
        <v>5</v>
      </c>
      <c r="T669">
        <v>4</v>
      </c>
      <c r="U669">
        <v>5</v>
      </c>
      <c r="V669">
        <v>5</v>
      </c>
      <c r="W669">
        <v>2</v>
      </c>
      <c r="X669">
        <v>2</v>
      </c>
      <c r="Y669">
        <v>2018</v>
      </c>
      <c r="Z669">
        <v>1</v>
      </c>
      <c r="AA669">
        <v>13</v>
      </c>
      <c r="AD669" t="s">
        <v>604</v>
      </c>
      <c r="AE669">
        <v>2</v>
      </c>
      <c r="AF669">
        <v>2</v>
      </c>
      <c r="AG669">
        <v>2</v>
      </c>
      <c r="AH669">
        <v>2</v>
      </c>
      <c r="AN669">
        <v>1</v>
      </c>
      <c r="AO669">
        <v>2</v>
      </c>
      <c r="AV669">
        <v>1</v>
      </c>
      <c r="AX669">
        <v>1</v>
      </c>
      <c r="AY669">
        <v>1</v>
      </c>
      <c r="BA669">
        <v>1</v>
      </c>
      <c r="BE669" t="s">
        <v>61</v>
      </c>
    </row>
    <row r="670" spans="1:57" hidden="1" x14ac:dyDescent="0.2">
      <c r="A670">
        <v>669</v>
      </c>
      <c r="B670" s="2">
        <v>44096.901006944441</v>
      </c>
      <c r="C670" t="s">
        <v>874</v>
      </c>
      <c r="D670">
        <v>23</v>
      </c>
      <c r="E670">
        <v>5</v>
      </c>
      <c r="F670">
        <v>1</v>
      </c>
      <c r="G670">
        <v>1</v>
      </c>
      <c r="H670">
        <v>3</v>
      </c>
      <c r="I670">
        <v>1</v>
      </c>
      <c r="J670">
        <v>2</v>
      </c>
      <c r="L670">
        <v>1</v>
      </c>
      <c r="M670">
        <v>7</v>
      </c>
      <c r="N670">
        <v>2</v>
      </c>
      <c r="O670">
        <v>6</v>
      </c>
      <c r="P670">
        <v>5</v>
      </c>
      <c r="Q670">
        <v>6</v>
      </c>
      <c r="R670">
        <v>6</v>
      </c>
      <c r="S670">
        <v>6</v>
      </c>
      <c r="T670">
        <v>7</v>
      </c>
      <c r="U670">
        <v>7</v>
      </c>
      <c r="V670">
        <v>6</v>
      </c>
      <c r="W670">
        <v>6</v>
      </c>
      <c r="X670">
        <v>6</v>
      </c>
      <c r="Y670">
        <v>2018</v>
      </c>
      <c r="Z670">
        <v>1</v>
      </c>
      <c r="AA670">
        <v>3</v>
      </c>
      <c r="AE670">
        <v>2</v>
      </c>
      <c r="AF670">
        <v>1</v>
      </c>
      <c r="AG670">
        <v>2</v>
      </c>
      <c r="AH670">
        <v>3</v>
      </c>
      <c r="AJ670">
        <v>1</v>
      </c>
      <c r="AL670">
        <v>1</v>
      </c>
      <c r="AM670">
        <v>1</v>
      </c>
      <c r="AO670">
        <v>5</v>
      </c>
      <c r="AR670">
        <v>1</v>
      </c>
      <c r="AT670">
        <v>1</v>
      </c>
      <c r="AV670">
        <v>1</v>
      </c>
      <c r="BA670">
        <v>1</v>
      </c>
      <c r="BC670">
        <v>1</v>
      </c>
      <c r="BE670" t="s">
        <v>66</v>
      </c>
    </row>
    <row r="671" spans="1:57" hidden="1" x14ac:dyDescent="0.2">
      <c r="A671">
        <v>670</v>
      </c>
      <c r="B671" s="2">
        <v>44096.901041666664</v>
      </c>
      <c r="C671" t="s">
        <v>875</v>
      </c>
      <c r="D671">
        <v>20</v>
      </c>
      <c r="E671">
        <v>13</v>
      </c>
      <c r="F671">
        <v>2</v>
      </c>
      <c r="G671">
        <v>1</v>
      </c>
      <c r="H671">
        <v>2</v>
      </c>
      <c r="I671">
        <v>1</v>
      </c>
      <c r="J671">
        <v>2</v>
      </c>
      <c r="L671">
        <v>2</v>
      </c>
      <c r="M671">
        <v>15</v>
      </c>
      <c r="N671">
        <v>1</v>
      </c>
      <c r="O671">
        <v>7</v>
      </c>
      <c r="P671">
        <v>7</v>
      </c>
      <c r="Q671">
        <v>7</v>
      </c>
      <c r="R671">
        <v>1</v>
      </c>
      <c r="S671">
        <v>7</v>
      </c>
      <c r="T671">
        <v>5</v>
      </c>
      <c r="U671">
        <v>7</v>
      </c>
      <c r="V671">
        <v>1</v>
      </c>
      <c r="W671">
        <v>7</v>
      </c>
      <c r="X671">
        <v>5</v>
      </c>
      <c r="Y671">
        <v>1978</v>
      </c>
      <c r="Z671">
        <v>2</v>
      </c>
      <c r="AA671">
        <v>10</v>
      </c>
      <c r="AE671">
        <v>1</v>
      </c>
      <c r="AF671">
        <v>1</v>
      </c>
      <c r="AG671">
        <v>1</v>
      </c>
      <c r="AH671">
        <v>1</v>
      </c>
      <c r="AK671">
        <v>1</v>
      </c>
      <c r="AO671">
        <v>5</v>
      </c>
      <c r="AR671">
        <v>1</v>
      </c>
      <c r="AV671">
        <v>1</v>
      </c>
      <c r="AW671">
        <v>1</v>
      </c>
      <c r="AZ671">
        <v>1</v>
      </c>
      <c r="BA671">
        <v>1</v>
      </c>
      <c r="BB671">
        <v>1</v>
      </c>
      <c r="BE671" t="s">
        <v>63</v>
      </c>
    </row>
    <row r="672" spans="1:57" hidden="1" x14ac:dyDescent="0.2">
      <c r="A672">
        <v>671</v>
      </c>
      <c r="B672" s="2">
        <v>44096.903599537036</v>
      </c>
      <c r="C672" t="s">
        <v>876</v>
      </c>
      <c r="D672">
        <v>36</v>
      </c>
      <c r="E672">
        <v>32</v>
      </c>
      <c r="F672">
        <v>1</v>
      </c>
      <c r="G672">
        <v>1</v>
      </c>
      <c r="H672">
        <v>6</v>
      </c>
      <c r="I672">
        <v>0</v>
      </c>
      <c r="J672">
        <v>6</v>
      </c>
      <c r="L672">
        <v>1</v>
      </c>
      <c r="M672">
        <v>4</v>
      </c>
      <c r="N672">
        <v>2</v>
      </c>
      <c r="O672">
        <v>2</v>
      </c>
      <c r="P672">
        <v>2</v>
      </c>
      <c r="Q672">
        <v>5</v>
      </c>
      <c r="R672">
        <v>7</v>
      </c>
      <c r="S672">
        <v>6</v>
      </c>
      <c r="T672">
        <v>6</v>
      </c>
      <c r="U672">
        <v>6</v>
      </c>
      <c r="V672">
        <v>2</v>
      </c>
      <c r="W672">
        <v>3</v>
      </c>
      <c r="X672">
        <v>1</v>
      </c>
      <c r="Y672">
        <v>2016</v>
      </c>
      <c r="Z672">
        <v>1</v>
      </c>
      <c r="AA672">
        <v>10</v>
      </c>
      <c r="AE672">
        <v>3</v>
      </c>
      <c r="AF672">
        <v>1</v>
      </c>
      <c r="AG672">
        <v>2</v>
      </c>
      <c r="AH672">
        <v>3</v>
      </c>
      <c r="AI672">
        <v>1</v>
      </c>
      <c r="AJ672">
        <v>1</v>
      </c>
      <c r="AK672">
        <v>1</v>
      </c>
      <c r="AM672">
        <v>1</v>
      </c>
      <c r="AO672">
        <v>1</v>
      </c>
      <c r="AP672">
        <v>1</v>
      </c>
      <c r="AS672">
        <v>1</v>
      </c>
      <c r="AU672">
        <v>1</v>
      </c>
      <c r="BA672">
        <v>1</v>
      </c>
      <c r="BB672">
        <v>1</v>
      </c>
      <c r="BE672" t="s">
        <v>58</v>
      </c>
    </row>
    <row r="673" spans="1:57" hidden="1" x14ac:dyDescent="0.2">
      <c r="A673">
        <v>672</v>
      </c>
      <c r="B673" s="2">
        <v>44096.904745370368</v>
      </c>
      <c r="C673" t="s">
        <v>877</v>
      </c>
      <c r="D673">
        <v>48</v>
      </c>
      <c r="E673">
        <v>25</v>
      </c>
      <c r="F673">
        <v>1</v>
      </c>
      <c r="G673">
        <v>1</v>
      </c>
      <c r="H673">
        <v>1</v>
      </c>
      <c r="I673">
        <v>0</v>
      </c>
      <c r="J673">
        <v>1</v>
      </c>
      <c r="L673">
        <v>2</v>
      </c>
      <c r="M673">
        <v>1</v>
      </c>
      <c r="N673">
        <v>2</v>
      </c>
      <c r="O673">
        <v>5</v>
      </c>
      <c r="P673">
        <v>2</v>
      </c>
      <c r="Q673">
        <v>6</v>
      </c>
      <c r="R673">
        <v>3</v>
      </c>
      <c r="S673">
        <v>6</v>
      </c>
      <c r="T673">
        <v>5</v>
      </c>
      <c r="U673">
        <v>6</v>
      </c>
      <c r="V673">
        <v>5</v>
      </c>
      <c r="W673">
        <v>7</v>
      </c>
      <c r="X673">
        <v>5</v>
      </c>
      <c r="Y673">
        <v>2019</v>
      </c>
      <c r="Z673">
        <v>1</v>
      </c>
      <c r="AA673">
        <v>14</v>
      </c>
      <c r="AE673">
        <v>2</v>
      </c>
      <c r="AF673">
        <v>2</v>
      </c>
      <c r="AG673">
        <v>2</v>
      </c>
      <c r="AH673">
        <v>2</v>
      </c>
      <c r="AN673">
        <v>1</v>
      </c>
      <c r="AO673">
        <v>5</v>
      </c>
      <c r="AR673">
        <v>1</v>
      </c>
      <c r="AT673">
        <v>1</v>
      </c>
      <c r="AV673">
        <v>1</v>
      </c>
      <c r="BA673">
        <v>1</v>
      </c>
      <c r="BB673">
        <v>1</v>
      </c>
      <c r="BE673" t="s">
        <v>63</v>
      </c>
    </row>
    <row r="674" spans="1:57" hidden="1" x14ac:dyDescent="0.2">
      <c r="A674">
        <v>673</v>
      </c>
      <c r="B674" s="2">
        <v>44096.907256944447</v>
      </c>
      <c r="C674" t="s">
        <v>878</v>
      </c>
      <c r="D674">
        <v>27</v>
      </c>
      <c r="E674">
        <v>17</v>
      </c>
      <c r="F674">
        <v>1</v>
      </c>
      <c r="G674">
        <v>1</v>
      </c>
      <c r="H674">
        <v>2</v>
      </c>
      <c r="I674">
        <v>2</v>
      </c>
      <c r="J674">
        <v>1</v>
      </c>
      <c r="L674">
        <v>1</v>
      </c>
      <c r="M674">
        <v>3</v>
      </c>
      <c r="N674">
        <v>2</v>
      </c>
      <c r="O674">
        <v>7</v>
      </c>
      <c r="P674">
        <v>5</v>
      </c>
      <c r="Q674">
        <v>7</v>
      </c>
      <c r="R674">
        <v>5</v>
      </c>
      <c r="S674">
        <v>6</v>
      </c>
      <c r="T674">
        <v>6</v>
      </c>
      <c r="U674">
        <v>5</v>
      </c>
      <c r="V674">
        <v>4</v>
      </c>
      <c r="W674">
        <v>6</v>
      </c>
      <c r="X674">
        <v>3</v>
      </c>
      <c r="Y674">
        <v>2019</v>
      </c>
      <c r="Z674">
        <v>1</v>
      </c>
      <c r="AA674">
        <v>10</v>
      </c>
      <c r="AE674">
        <v>2</v>
      </c>
      <c r="AF674">
        <v>2</v>
      </c>
      <c r="AG674">
        <v>2</v>
      </c>
      <c r="AH674">
        <v>2</v>
      </c>
      <c r="AM674">
        <v>1</v>
      </c>
      <c r="AO674">
        <v>5</v>
      </c>
      <c r="AP674">
        <v>1</v>
      </c>
      <c r="AT674">
        <v>1</v>
      </c>
      <c r="BD674">
        <v>1</v>
      </c>
      <c r="BE674" t="s">
        <v>61</v>
      </c>
    </row>
    <row r="675" spans="1:57" hidden="1" x14ac:dyDescent="0.2">
      <c r="A675">
        <v>674</v>
      </c>
      <c r="B675" s="2">
        <v>44096.910682870373</v>
      </c>
      <c r="C675" t="s">
        <v>879</v>
      </c>
      <c r="D675">
        <v>28</v>
      </c>
      <c r="E675">
        <v>5</v>
      </c>
      <c r="F675">
        <v>1</v>
      </c>
      <c r="G675">
        <v>1</v>
      </c>
      <c r="H675">
        <v>1</v>
      </c>
      <c r="I675">
        <v>0</v>
      </c>
      <c r="J675">
        <v>2</v>
      </c>
      <c r="L675">
        <v>1</v>
      </c>
      <c r="M675">
        <v>5</v>
      </c>
      <c r="N675">
        <v>2</v>
      </c>
      <c r="O675">
        <v>3</v>
      </c>
      <c r="P675">
        <v>6</v>
      </c>
      <c r="Q675">
        <v>6</v>
      </c>
      <c r="R675">
        <v>6</v>
      </c>
      <c r="S675">
        <v>6</v>
      </c>
      <c r="T675">
        <v>6</v>
      </c>
      <c r="U675">
        <v>4</v>
      </c>
      <c r="V675">
        <v>1</v>
      </c>
      <c r="W675">
        <v>5</v>
      </c>
      <c r="X675">
        <v>3</v>
      </c>
      <c r="Y675">
        <v>2015</v>
      </c>
      <c r="Z675">
        <v>1</v>
      </c>
      <c r="AA675">
        <v>10</v>
      </c>
      <c r="AE675">
        <v>2</v>
      </c>
      <c r="AF675">
        <v>1</v>
      </c>
      <c r="AG675">
        <v>2</v>
      </c>
      <c r="AH675">
        <v>2</v>
      </c>
      <c r="AI675">
        <v>1</v>
      </c>
      <c r="AJ675">
        <v>1</v>
      </c>
      <c r="AO675">
        <v>3</v>
      </c>
      <c r="AT675">
        <v>1</v>
      </c>
      <c r="AU675">
        <v>1</v>
      </c>
      <c r="AV675">
        <v>1</v>
      </c>
      <c r="AZ675">
        <v>1</v>
      </c>
      <c r="BA675">
        <v>1</v>
      </c>
      <c r="BB675">
        <v>1</v>
      </c>
      <c r="BE675" t="s">
        <v>66</v>
      </c>
    </row>
    <row r="676" spans="1:57" hidden="1" x14ac:dyDescent="0.2">
      <c r="A676">
        <v>675</v>
      </c>
      <c r="B676" s="2">
        <v>44096.911053240743</v>
      </c>
      <c r="C676" t="s">
        <v>880</v>
      </c>
      <c r="D676">
        <v>29</v>
      </c>
      <c r="E676">
        <v>9</v>
      </c>
      <c r="F676">
        <v>1</v>
      </c>
      <c r="G676">
        <v>1</v>
      </c>
      <c r="H676">
        <v>2</v>
      </c>
      <c r="I676">
        <v>4</v>
      </c>
      <c r="J676">
        <v>2</v>
      </c>
      <c r="L676">
        <v>1</v>
      </c>
      <c r="M676">
        <v>6</v>
      </c>
      <c r="N676">
        <v>1</v>
      </c>
      <c r="O676">
        <v>4</v>
      </c>
      <c r="P676">
        <v>4</v>
      </c>
      <c r="Q676">
        <v>6</v>
      </c>
      <c r="R676">
        <v>5</v>
      </c>
      <c r="S676">
        <v>6</v>
      </c>
      <c r="T676">
        <v>4</v>
      </c>
      <c r="U676">
        <v>6</v>
      </c>
      <c r="V676">
        <v>3</v>
      </c>
      <c r="W676">
        <v>3</v>
      </c>
      <c r="X676">
        <v>1</v>
      </c>
      <c r="Y676">
        <v>2017</v>
      </c>
      <c r="Z676">
        <v>1</v>
      </c>
      <c r="AA676">
        <v>10</v>
      </c>
      <c r="AE676">
        <v>3</v>
      </c>
      <c r="AF676">
        <v>1</v>
      </c>
      <c r="AG676">
        <v>1</v>
      </c>
      <c r="AH676">
        <v>2</v>
      </c>
      <c r="AJ676">
        <v>1</v>
      </c>
      <c r="AM676">
        <v>1</v>
      </c>
      <c r="AO676">
        <v>3</v>
      </c>
      <c r="AP676">
        <v>1</v>
      </c>
      <c r="AT676">
        <v>1</v>
      </c>
      <c r="AY676">
        <v>1</v>
      </c>
      <c r="AZ676">
        <v>1</v>
      </c>
      <c r="BE676" t="s">
        <v>61</v>
      </c>
    </row>
    <row r="677" spans="1:57" hidden="1" x14ac:dyDescent="0.2">
      <c r="A677">
        <v>676</v>
      </c>
      <c r="B677" s="2">
        <v>44096.922881944447</v>
      </c>
      <c r="C677" t="s">
        <v>881</v>
      </c>
      <c r="D677">
        <v>59</v>
      </c>
      <c r="E677">
        <v>9</v>
      </c>
      <c r="F677">
        <v>1</v>
      </c>
      <c r="G677">
        <v>1</v>
      </c>
      <c r="H677">
        <v>4</v>
      </c>
      <c r="I677">
        <v>0</v>
      </c>
      <c r="J677">
        <v>1</v>
      </c>
      <c r="L677">
        <v>1</v>
      </c>
      <c r="M677">
        <v>0</v>
      </c>
      <c r="N677">
        <v>1</v>
      </c>
      <c r="O677">
        <v>4</v>
      </c>
      <c r="P677">
        <v>6</v>
      </c>
      <c r="Q677">
        <v>5</v>
      </c>
      <c r="R677">
        <v>5</v>
      </c>
      <c r="S677">
        <v>6</v>
      </c>
      <c r="T677">
        <v>5</v>
      </c>
      <c r="U677">
        <v>5</v>
      </c>
      <c r="V677">
        <v>4</v>
      </c>
      <c r="W677">
        <v>4</v>
      </c>
      <c r="X677">
        <v>6</v>
      </c>
      <c r="Y677">
        <v>2019</v>
      </c>
      <c r="Z677">
        <v>1</v>
      </c>
      <c r="AA677">
        <v>10</v>
      </c>
      <c r="AE677">
        <v>2</v>
      </c>
      <c r="AF677">
        <v>2</v>
      </c>
      <c r="AG677">
        <v>2</v>
      </c>
      <c r="AH677">
        <v>2</v>
      </c>
      <c r="AN677">
        <v>1</v>
      </c>
      <c r="AO677">
        <v>4</v>
      </c>
      <c r="AT677">
        <v>1</v>
      </c>
      <c r="BA677">
        <v>1</v>
      </c>
      <c r="BE677" t="s">
        <v>61</v>
      </c>
    </row>
    <row r="678" spans="1:57" hidden="1" x14ac:dyDescent="0.2">
      <c r="A678">
        <v>677</v>
      </c>
      <c r="B678" s="2">
        <v>44096.932500000003</v>
      </c>
      <c r="C678" t="s">
        <v>882</v>
      </c>
      <c r="D678">
        <v>43</v>
      </c>
      <c r="E678">
        <v>43</v>
      </c>
      <c r="F678">
        <v>1</v>
      </c>
      <c r="G678">
        <v>1</v>
      </c>
      <c r="H678">
        <v>1</v>
      </c>
      <c r="I678">
        <v>0</v>
      </c>
      <c r="J678">
        <v>3</v>
      </c>
      <c r="L678">
        <v>1</v>
      </c>
      <c r="M678">
        <v>1</v>
      </c>
      <c r="N678">
        <v>2</v>
      </c>
      <c r="O678">
        <v>1</v>
      </c>
      <c r="P678">
        <v>3</v>
      </c>
      <c r="Q678">
        <v>6</v>
      </c>
      <c r="R678">
        <v>4</v>
      </c>
      <c r="S678">
        <v>4</v>
      </c>
      <c r="T678">
        <v>7</v>
      </c>
      <c r="U678">
        <v>5</v>
      </c>
      <c r="V678">
        <v>3</v>
      </c>
      <c r="W678">
        <v>4</v>
      </c>
      <c r="X678">
        <v>5</v>
      </c>
      <c r="Y678">
        <v>2019</v>
      </c>
      <c r="Z678">
        <v>1</v>
      </c>
      <c r="AA678">
        <v>14</v>
      </c>
      <c r="AE678">
        <v>2</v>
      </c>
      <c r="AF678">
        <v>2</v>
      </c>
      <c r="AG678">
        <v>2</v>
      </c>
      <c r="AH678">
        <v>3</v>
      </c>
      <c r="AN678">
        <v>1</v>
      </c>
      <c r="AO678">
        <v>5</v>
      </c>
      <c r="AP678">
        <v>1</v>
      </c>
      <c r="AV678">
        <v>1</v>
      </c>
      <c r="AY678">
        <v>1</v>
      </c>
      <c r="BD678">
        <v>1</v>
      </c>
      <c r="BE678" t="s">
        <v>61</v>
      </c>
    </row>
    <row r="679" spans="1:57" hidden="1" x14ac:dyDescent="0.2">
      <c r="A679">
        <v>678</v>
      </c>
      <c r="B679" s="2">
        <v>44096.934293981481</v>
      </c>
      <c r="C679" t="s">
        <v>883</v>
      </c>
      <c r="D679">
        <v>43</v>
      </c>
      <c r="E679">
        <v>18</v>
      </c>
      <c r="F679">
        <v>1</v>
      </c>
      <c r="G679">
        <v>1</v>
      </c>
      <c r="H679">
        <v>2</v>
      </c>
      <c r="I679">
        <v>2</v>
      </c>
      <c r="J679">
        <v>1</v>
      </c>
      <c r="L679">
        <v>2</v>
      </c>
      <c r="M679">
        <v>6</v>
      </c>
      <c r="N679">
        <v>2</v>
      </c>
      <c r="O679">
        <v>4</v>
      </c>
      <c r="P679">
        <v>3</v>
      </c>
      <c r="Q679">
        <v>5</v>
      </c>
      <c r="R679">
        <v>3</v>
      </c>
      <c r="S679">
        <v>5</v>
      </c>
      <c r="T679">
        <v>6</v>
      </c>
      <c r="U679">
        <v>7</v>
      </c>
      <c r="V679">
        <v>2</v>
      </c>
      <c r="W679">
        <v>5</v>
      </c>
      <c r="X679">
        <v>3</v>
      </c>
      <c r="Y679">
        <v>2014</v>
      </c>
      <c r="Z679">
        <v>1</v>
      </c>
      <c r="AA679">
        <v>3</v>
      </c>
      <c r="AE679">
        <v>2</v>
      </c>
      <c r="AF679">
        <v>1</v>
      </c>
      <c r="AG679">
        <v>2</v>
      </c>
      <c r="AH679">
        <v>1</v>
      </c>
      <c r="AI679">
        <v>1</v>
      </c>
      <c r="AK679">
        <v>1</v>
      </c>
      <c r="AL679">
        <v>1</v>
      </c>
      <c r="AO679">
        <v>5</v>
      </c>
      <c r="AP679">
        <v>1</v>
      </c>
      <c r="AR679">
        <v>1</v>
      </c>
      <c r="AU679">
        <v>1</v>
      </c>
      <c r="AZ679">
        <v>1</v>
      </c>
      <c r="BE679" t="s">
        <v>61</v>
      </c>
    </row>
    <row r="680" spans="1:57" hidden="1" x14ac:dyDescent="0.2">
      <c r="A680">
        <v>679</v>
      </c>
      <c r="B680" s="2">
        <v>44096.93681712963</v>
      </c>
      <c r="C680" t="s">
        <v>884</v>
      </c>
      <c r="D680">
        <v>46</v>
      </c>
      <c r="E680">
        <v>22</v>
      </c>
      <c r="F680">
        <v>1</v>
      </c>
      <c r="G680">
        <v>1</v>
      </c>
      <c r="H680">
        <v>2</v>
      </c>
      <c r="I680">
        <v>1</v>
      </c>
      <c r="J680">
        <v>3</v>
      </c>
      <c r="L680">
        <v>2</v>
      </c>
      <c r="M680">
        <v>6</v>
      </c>
      <c r="N680">
        <v>2</v>
      </c>
      <c r="O680">
        <v>5</v>
      </c>
      <c r="P680">
        <v>2</v>
      </c>
      <c r="Q680">
        <v>4</v>
      </c>
      <c r="R680">
        <v>4</v>
      </c>
      <c r="S680">
        <v>5</v>
      </c>
      <c r="T680">
        <v>4</v>
      </c>
      <c r="U680">
        <v>4</v>
      </c>
      <c r="V680">
        <v>3</v>
      </c>
      <c r="W680">
        <v>5</v>
      </c>
      <c r="X680">
        <v>5</v>
      </c>
      <c r="Y680">
        <v>2012</v>
      </c>
      <c r="Z680">
        <v>2</v>
      </c>
      <c r="AA680">
        <v>1</v>
      </c>
      <c r="AE680">
        <v>2</v>
      </c>
      <c r="AF680">
        <v>2</v>
      </c>
      <c r="AG680">
        <v>2</v>
      </c>
      <c r="AH680">
        <v>2</v>
      </c>
      <c r="AK680">
        <v>1</v>
      </c>
      <c r="AO680">
        <v>3</v>
      </c>
      <c r="AR680">
        <v>1</v>
      </c>
      <c r="BB680">
        <v>1</v>
      </c>
      <c r="BE680" t="s">
        <v>63</v>
      </c>
    </row>
    <row r="681" spans="1:57" hidden="1" x14ac:dyDescent="0.2">
      <c r="A681">
        <v>680</v>
      </c>
      <c r="B681" s="2">
        <v>44096.941678240742</v>
      </c>
      <c r="C681" t="s">
        <v>885</v>
      </c>
      <c r="D681">
        <v>68</v>
      </c>
      <c r="E681">
        <v>22</v>
      </c>
      <c r="F681">
        <v>2</v>
      </c>
      <c r="G681">
        <v>1</v>
      </c>
      <c r="H681">
        <v>3</v>
      </c>
      <c r="I681">
        <v>1</v>
      </c>
      <c r="J681">
        <v>4</v>
      </c>
      <c r="L681">
        <v>2</v>
      </c>
      <c r="M681">
        <v>31</v>
      </c>
      <c r="N681">
        <v>2</v>
      </c>
      <c r="O681">
        <v>2</v>
      </c>
      <c r="P681">
        <v>5</v>
      </c>
      <c r="Q681">
        <v>6</v>
      </c>
      <c r="R681">
        <v>1</v>
      </c>
      <c r="S681">
        <v>4</v>
      </c>
      <c r="T681">
        <v>5</v>
      </c>
      <c r="U681">
        <v>5</v>
      </c>
      <c r="V681">
        <v>1</v>
      </c>
      <c r="W681">
        <v>5</v>
      </c>
      <c r="X681">
        <v>1</v>
      </c>
      <c r="Y681">
        <v>2008</v>
      </c>
      <c r="Z681">
        <v>3</v>
      </c>
      <c r="AA681">
        <v>12</v>
      </c>
      <c r="AC681" t="s">
        <v>98</v>
      </c>
      <c r="AE681">
        <v>2</v>
      </c>
      <c r="AF681">
        <v>2</v>
      </c>
      <c r="AG681">
        <v>2</v>
      </c>
      <c r="AH681">
        <v>2</v>
      </c>
      <c r="AN681">
        <v>1</v>
      </c>
      <c r="AO681">
        <v>4</v>
      </c>
      <c r="AT681">
        <v>1</v>
      </c>
      <c r="AW681">
        <v>1</v>
      </c>
      <c r="AX681">
        <v>1</v>
      </c>
      <c r="BD681">
        <v>1</v>
      </c>
      <c r="BE681" t="s">
        <v>63</v>
      </c>
    </row>
    <row r="682" spans="1:57" hidden="1" x14ac:dyDescent="0.2">
      <c r="A682">
        <v>681</v>
      </c>
      <c r="B682" s="2">
        <v>44096.961527777778</v>
      </c>
      <c r="C682" t="s">
        <v>886</v>
      </c>
      <c r="D682">
        <v>75</v>
      </c>
      <c r="E682">
        <v>35</v>
      </c>
      <c r="F682">
        <v>1</v>
      </c>
      <c r="G682">
        <v>1</v>
      </c>
      <c r="H682">
        <v>2</v>
      </c>
      <c r="I682">
        <v>0</v>
      </c>
      <c r="J682">
        <v>4</v>
      </c>
      <c r="L682">
        <v>2</v>
      </c>
      <c r="M682">
        <v>41</v>
      </c>
      <c r="N682">
        <v>2</v>
      </c>
      <c r="O682">
        <v>2</v>
      </c>
      <c r="P682">
        <v>3</v>
      </c>
      <c r="Q682">
        <v>7</v>
      </c>
      <c r="R682">
        <v>4</v>
      </c>
      <c r="S682">
        <v>4</v>
      </c>
      <c r="T682">
        <v>5</v>
      </c>
      <c r="U682">
        <v>7</v>
      </c>
      <c r="V682">
        <v>1</v>
      </c>
      <c r="W682">
        <v>7</v>
      </c>
      <c r="X682">
        <v>2</v>
      </c>
      <c r="Y682">
        <v>2016</v>
      </c>
      <c r="Z682">
        <v>3</v>
      </c>
      <c r="AA682">
        <v>7</v>
      </c>
      <c r="AE682">
        <v>2</v>
      </c>
      <c r="AF682">
        <v>2</v>
      </c>
      <c r="AG682">
        <v>2</v>
      </c>
      <c r="AH682">
        <v>2</v>
      </c>
      <c r="AN682">
        <v>1</v>
      </c>
      <c r="AO682">
        <v>3</v>
      </c>
      <c r="AP682">
        <v>1</v>
      </c>
      <c r="AT682">
        <v>1</v>
      </c>
      <c r="AV682">
        <v>1</v>
      </c>
      <c r="BD682">
        <v>1</v>
      </c>
      <c r="BE682" t="s">
        <v>63</v>
      </c>
    </row>
    <row r="683" spans="1:57" hidden="1" x14ac:dyDescent="0.2">
      <c r="A683">
        <v>682</v>
      </c>
      <c r="B683" s="2">
        <v>44096.964421296296</v>
      </c>
      <c r="C683" t="s">
        <v>887</v>
      </c>
      <c r="D683">
        <v>37</v>
      </c>
      <c r="E683">
        <v>49</v>
      </c>
      <c r="F683">
        <v>2</v>
      </c>
      <c r="G683">
        <v>1</v>
      </c>
      <c r="H683">
        <v>2</v>
      </c>
      <c r="I683">
        <v>1</v>
      </c>
      <c r="J683">
        <v>1</v>
      </c>
      <c r="L683">
        <v>1</v>
      </c>
      <c r="M683">
        <v>3</v>
      </c>
      <c r="N683">
        <v>1</v>
      </c>
      <c r="O683">
        <v>7</v>
      </c>
      <c r="P683">
        <v>6</v>
      </c>
      <c r="Q683">
        <v>7</v>
      </c>
      <c r="R683">
        <v>6</v>
      </c>
      <c r="S683">
        <v>5</v>
      </c>
      <c r="T683">
        <v>7</v>
      </c>
      <c r="U683">
        <v>5</v>
      </c>
      <c r="V683">
        <v>6</v>
      </c>
      <c r="W683">
        <v>6</v>
      </c>
      <c r="X683">
        <v>6</v>
      </c>
      <c r="Y683">
        <v>2020</v>
      </c>
      <c r="Z683">
        <v>1</v>
      </c>
      <c r="AA683">
        <v>9</v>
      </c>
      <c r="AE683">
        <v>1</v>
      </c>
      <c r="AF683">
        <v>1</v>
      </c>
      <c r="AG683">
        <v>1</v>
      </c>
      <c r="AH683">
        <v>2</v>
      </c>
      <c r="AJ683">
        <v>1</v>
      </c>
      <c r="AO683">
        <v>2</v>
      </c>
      <c r="AQ683">
        <v>1</v>
      </c>
      <c r="AR683">
        <v>1</v>
      </c>
      <c r="AS683">
        <v>1</v>
      </c>
      <c r="AZ683">
        <v>1</v>
      </c>
      <c r="BA683">
        <v>1</v>
      </c>
      <c r="BC683">
        <v>1</v>
      </c>
      <c r="BE683" t="s">
        <v>61</v>
      </c>
    </row>
    <row r="684" spans="1:57" hidden="1" x14ac:dyDescent="0.2">
      <c r="A684">
        <v>683</v>
      </c>
      <c r="B684" s="2">
        <v>44096.966215277775</v>
      </c>
      <c r="C684" t="s">
        <v>888</v>
      </c>
      <c r="D684">
        <v>71</v>
      </c>
      <c r="E684">
        <v>5</v>
      </c>
      <c r="F684">
        <v>1</v>
      </c>
      <c r="G684">
        <v>1</v>
      </c>
      <c r="H684">
        <v>1</v>
      </c>
      <c r="I684">
        <v>0</v>
      </c>
      <c r="J684">
        <v>2</v>
      </c>
      <c r="L684">
        <v>2</v>
      </c>
      <c r="M684">
        <v>11</v>
      </c>
      <c r="N684">
        <v>2</v>
      </c>
      <c r="O684">
        <v>5</v>
      </c>
      <c r="P684">
        <v>1</v>
      </c>
      <c r="Q684">
        <v>7</v>
      </c>
      <c r="R684">
        <v>3</v>
      </c>
      <c r="S684">
        <v>6</v>
      </c>
      <c r="T684">
        <v>5</v>
      </c>
      <c r="U684">
        <v>7</v>
      </c>
      <c r="V684">
        <v>1</v>
      </c>
      <c r="W684">
        <v>7</v>
      </c>
      <c r="X684">
        <v>1</v>
      </c>
      <c r="Y684">
        <v>2003</v>
      </c>
      <c r="Z684">
        <v>2</v>
      </c>
      <c r="AA684">
        <v>13</v>
      </c>
      <c r="AD684" t="s">
        <v>889</v>
      </c>
      <c r="AE684">
        <v>2</v>
      </c>
      <c r="AF684">
        <v>2</v>
      </c>
      <c r="AG684">
        <v>2</v>
      </c>
      <c r="AH684">
        <v>2</v>
      </c>
      <c r="AM684">
        <v>1</v>
      </c>
      <c r="AO684">
        <v>6</v>
      </c>
      <c r="AP684">
        <v>1</v>
      </c>
      <c r="AT684">
        <v>1</v>
      </c>
      <c r="AW684">
        <v>1</v>
      </c>
      <c r="BD684">
        <v>1</v>
      </c>
      <c r="BE684" t="s">
        <v>66</v>
      </c>
    </row>
    <row r="685" spans="1:57" hidden="1" x14ac:dyDescent="0.2">
      <c r="A685">
        <v>684</v>
      </c>
      <c r="B685" s="2">
        <v>44096.969525462962</v>
      </c>
      <c r="C685" t="s">
        <v>890</v>
      </c>
      <c r="D685">
        <v>51</v>
      </c>
      <c r="E685">
        <v>13</v>
      </c>
      <c r="F685">
        <v>1</v>
      </c>
      <c r="G685">
        <v>1</v>
      </c>
      <c r="H685">
        <v>3</v>
      </c>
      <c r="I685">
        <v>0</v>
      </c>
      <c r="J685">
        <v>1</v>
      </c>
      <c r="L685">
        <v>1</v>
      </c>
      <c r="M685">
        <v>17</v>
      </c>
      <c r="N685">
        <v>2</v>
      </c>
      <c r="O685">
        <v>7</v>
      </c>
      <c r="P685">
        <v>1</v>
      </c>
      <c r="Q685">
        <v>7</v>
      </c>
      <c r="R685">
        <v>1</v>
      </c>
      <c r="S685">
        <v>7</v>
      </c>
      <c r="T685">
        <v>1</v>
      </c>
      <c r="U685">
        <v>7</v>
      </c>
      <c r="V685">
        <v>1</v>
      </c>
      <c r="W685">
        <v>7</v>
      </c>
      <c r="X685">
        <v>1</v>
      </c>
      <c r="Y685">
        <v>2003</v>
      </c>
      <c r="Z685">
        <v>1</v>
      </c>
      <c r="AA685">
        <v>7</v>
      </c>
      <c r="AE685">
        <v>2</v>
      </c>
      <c r="AF685">
        <v>2</v>
      </c>
      <c r="AG685">
        <v>2</v>
      </c>
      <c r="AH685">
        <v>2</v>
      </c>
      <c r="AN685">
        <v>1</v>
      </c>
      <c r="AO685">
        <v>2</v>
      </c>
      <c r="AP685">
        <v>1</v>
      </c>
      <c r="AT685">
        <v>1</v>
      </c>
      <c r="AV685">
        <v>1</v>
      </c>
      <c r="BD685">
        <v>1</v>
      </c>
      <c r="BE685" t="s">
        <v>63</v>
      </c>
    </row>
    <row r="686" spans="1:57" hidden="1" x14ac:dyDescent="0.2">
      <c r="A686">
        <v>685</v>
      </c>
      <c r="B686" s="2">
        <v>44096.971319444441</v>
      </c>
      <c r="C686" t="s">
        <v>891</v>
      </c>
      <c r="D686">
        <v>30</v>
      </c>
      <c r="E686">
        <v>5</v>
      </c>
      <c r="F686">
        <v>1</v>
      </c>
      <c r="G686">
        <v>1</v>
      </c>
      <c r="H686">
        <v>1</v>
      </c>
      <c r="I686">
        <v>1</v>
      </c>
      <c r="J686">
        <v>1</v>
      </c>
      <c r="L686">
        <v>1</v>
      </c>
      <c r="M686">
        <v>2</v>
      </c>
      <c r="N686">
        <v>2</v>
      </c>
      <c r="O686">
        <v>7</v>
      </c>
      <c r="P686">
        <v>1</v>
      </c>
      <c r="Q686">
        <v>6</v>
      </c>
      <c r="R686">
        <v>4</v>
      </c>
      <c r="S686">
        <v>7</v>
      </c>
      <c r="T686">
        <v>1</v>
      </c>
      <c r="U686">
        <v>6</v>
      </c>
      <c r="V686">
        <v>4</v>
      </c>
      <c r="W686">
        <v>5</v>
      </c>
      <c r="X686">
        <v>6</v>
      </c>
      <c r="Y686">
        <v>2019</v>
      </c>
      <c r="Z686">
        <v>1</v>
      </c>
      <c r="AA686">
        <v>10</v>
      </c>
      <c r="AE686">
        <v>2</v>
      </c>
      <c r="AF686">
        <v>2</v>
      </c>
      <c r="AG686">
        <v>2</v>
      </c>
      <c r="AH686">
        <v>2</v>
      </c>
      <c r="AN686">
        <v>1</v>
      </c>
      <c r="AO686">
        <v>5</v>
      </c>
      <c r="AT686">
        <v>1</v>
      </c>
      <c r="AU686">
        <v>1</v>
      </c>
      <c r="AW686">
        <v>1</v>
      </c>
      <c r="BD686">
        <v>1</v>
      </c>
      <c r="BE686" t="s">
        <v>66</v>
      </c>
    </row>
    <row r="687" spans="1:57" hidden="1" x14ac:dyDescent="0.2">
      <c r="A687">
        <v>686</v>
      </c>
      <c r="B687" s="2">
        <v>44096.974247685182</v>
      </c>
      <c r="C687" t="s">
        <v>892</v>
      </c>
      <c r="D687">
        <v>30</v>
      </c>
      <c r="E687">
        <v>13</v>
      </c>
      <c r="F687">
        <v>1</v>
      </c>
      <c r="G687">
        <v>1</v>
      </c>
      <c r="H687">
        <v>2</v>
      </c>
      <c r="I687">
        <v>1</v>
      </c>
      <c r="J687">
        <v>1</v>
      </c>
      <c r="L687">
        <v>1</v>
      </c>
      <c r="M687">
        <v>5</v>
      </c>
      <c r="N687">
        <v>2</v>
      </c>
      <c r="O687">
        <v>5</v>
      </c>
      <c r="P687">
        <v>1</v>
      </c>
      <c r="Q687">
        <v>7</v>
      </c>
      <c r="R687">
        <v>1</v>
      </c>
      <c r="S687">
        <v>6</v>
      </c>
      <c r="T687">
        <v>7</v>
      </c>
      <c r="U687">
        <v>6</v>
      </c>
      <c r="V687">
        <v>1</v>
      </c>
      <c r="W687">
        <v>5</v>
      </c>
      <c r="X687">
        <v>1</v>
      </c>
      <c r="Y687">
        <v>2015</v>
      </c>
      <c r="Z687">
        <v>1</v>
      </c>
      <c r="AA687">
        <v>9</v>
      </c>
      <c r="AE687">
        <v>2</v>
      </c>
      <c r="AF687">
        <v>1</v>
      </c>
      <c r="AG687">
        <v>2</v>
      </c>
      <c r="AH687">
        <v>2</v>
      </c>
      <c r="AJ687">
        <v>1</v>
      </c>
      <c r="AO687">
        <v>2</v>
      </c>
      <c r="AP687">
        <v>1</v>
      </c>
      <c r="AT687">
        <v>1</v>
      </c>
      <c r="AW687">
        <v>1</v>
      </c>
      <c r="AZ687">
        <v>1</v>
      </c>
      <c r="BA687">
        <v>1</v>
      </c>
      <c r="BB687">
        <v>1</v>
      </c>
      <c r="BC687">
        <v>1</v>
      </c>
      <c r="BE687" t="s">
        <v>63</v>
      </c>
    </row>
    <row r="688" spans="1:57" hidden="1" x14ac:dyDescent="0.2">
      <c r="A688">
        <v>687</v>
      </c>
      <c r="B688" s="2">
        <v>44096.981203703705</v>
      </c>
      <c r="C688" t="s">
        <v>893</v>
      </c>
      <c r="D688">
        <v>68</v>
      </c>
      <c r="E688">
        <v>42</v>
      </c>
      <c r="F688">
        <v>1</v>
      </c>
      <c r="G688">
        <v>1</v>
      </c>
      <c r="H688">
        <v>1</v>
      </c>
      <c r="I688">
        <v>0</v>
      </c>
      <c r="J688">
        <v>4</v>
      </c>
      <c r="L688">
        <v>1</v>
      </c>
      <c r="M688">
        <v>7</v>
      </c>
      <c r="N688">
        <v>2</v>
      </c>
      <c r="O688">
        <v>6</v>
      </c>
      <c r="P688">
        <v>2</v>
      </c>
      <c r="Q688">
        <v>6</v>
      </c>
      <c r="R688">
        <v>1</v>
      </c>
      <c r="S688">
        <v>6</v>
      </c>
      <c r="T688">
        <v>6</v>
      </c>
      <c r="U688">
        <v>7</v>
      </c>
      <c r="V688">
        <v>2</v>
      </c>
      <c r="W688">
        <v>7</v>
      </c>
      <c r="X688">
        <v>1</v>
      </c>
      <c r="Y688">
        <v>2013</v>
      </c>
      <c r="Z688">
        <v>1</v>
      </c>
      <c r="AA688">
        <v>10</v>
      </c>
      <c r="AE688">
        <v>2</v>
      </c>
      <c r="AF688">
        <v>2</v>
      </c>
      <c r="AG688">
        <v>2</v>
      </c>
      <c r="AH688">
        <v>2</v>
      </c>
      <c r="AI688">
        <v>1</v>
      </c>
      <c r="AO688">
        <v>2</v>
      </c>
      <c r="AR688">
        <v>1</v>
      </c>
      <c r="AV688">
        <v>1</v>
      </c>
      <c r="AW688">
        <v>1</v>
      </c>
      <c r="BA688">
        <v>1</v>
      </c>
      <c r="BE688" t="s">
        <v>61</v>
      </c>
    </row>
    <row r="689" spans="1:57" hidden="1" x14ac:dyDescent="0.2">
      <c r="A689">
        <v>688</v>
      </c>
      <c r="B689" s="2">
        <v>44096.989583333336</v>
      </c>
      <c r="C689" t="s">
        <v>894</v>
      </c>
      <c r="D689">
        <v>31</v>
      </c>
      <c r="E689">
        <v>10</v>
      </c>
      <c r="F689">
        <v>2</v>
      </c>
      <c r="G689">
        <v>1</v>
      </c>
      <c r="H689">
        <v>2</v>
      </c>
      <c r="I689">
        <v>1</v>
      </c>
      <c r="J689">
        <v>1</v>
      </c>
      <c r="L689">
        <v>2</v>
      </c>
      <c r="M689">
        <v>2</v>
      </c>
      <c r="N689">
        <v>2</v>
      </c>
      <c r="O689">
        <v>5</v>
      </c>
      <c r="P689">
        <v>5</v>
      </c>
      <c r="Q689">
        <v>6</v>
      </c>
      <c r="R689">
        <v>2</v>
      </c>
      <c r="S689">
        <v>5</v>
      </c>
      <c r="T689">
        <v>7</v>
      </c>
      <c r="U689">
        <v>2</v>
      </c>
      <c r="V689">
        <v>2</v>
      </c>
      <c r="W689">
        <v>3</v>
      </c>
      <c r="X689">
        <v>6</v>
      </c>
      <c r="Y689">
        <v>2020</v>
      </c>
      <c r="Z689">
        <v>4</v>
      </c>
      <c r="AA689">
        <v>7</v>
      </c>
      <c r="AE689">
        <v>1</v>
      </c>
      <c r="AF689">
        <v>2</v>
      </c>
      <c r="AG689">
        <v>2</v>
      </c>
      <c r="AH689">
        <v>1</v>
      </c>
      <c r="AN689">
        <v>1</v>
      </c>
      <c r="AO689">
        <v>2</v>
      </c>
      <c r="AP689">
        <v>1</v>
      </c>
      <c r="AT689">
        <v>1</v>
      </c>
      <c r="AY689">
        <v>1</v>
      </c>
      <c r="BD689">
        <v>1</v>
      </c>
      <c r="BE689" t="s">
        <v>61</v>
      </c>
    </row>
    <row r="690" spans="1:57" hidden="1" x14ac:dyDescent="0.2">
      <c r="A690">
        <v>689</v>
      </c>
      <c r="B690" s="2">
        <v>44096.99422453704</v>
      </c>
      <c r="C690" t="s">
        <v>895</v>
      </c>
      <c r="D690">
        <v>30</v>
      </c>
      <c r="E690">
        <v>25</v>
      </c>
      <c r="F690">
        <v>2</v>
      </c>
      <c r="G690">
        <v>1</v>
      </c>
      <c r="H690">
        <v>2</v>
      </c>
      <c r="I690">
        <v>1</v>
      </c>
      <c r="J690">
        <v>1</v>
      </c>
      <c r="L690">
        <v>1</v>
      </c>
      <c r="M690">
        <v>4</v>
      </c>
      <c r="N690">
        <v>1</v>
      </c>
      <c r="O690">
        <v>7</v>
      </c>
      <c r="P690">
        <v>5</v>
      </c>
      <c r="Q690">
        <v>6</v>
      </c>
      <c r="R690">
        <v>5</v>
      </c>
      <c r="S690">
        <v>6</v>
      </c>
      <c r="T690">
        <v>1</v>
      </c>
      <c r="U690">
        <v>7</v>
      </c>
      <c r="V690">
        <v>7</v>
      </c>
      <c r="W690">
        <v>3</v>
      </c>
      <c r="X690">
        <v>2</v>
      </c>
      <c r="Y690">
        <v>2016</v>
      </c>
      <c r="Z690">
        <v>1</v>
      </c>
      <c r="AA690">
        <v>10</v>
      </c>
      <c r="AE690">
        <v>2</v>
      </c>
      <c r="AF690">
        <v>2</v>
      </c>
      <c r="AG690">
        <v>2</v>
      </c>
      <c r="AH690">
        <v>3</v>
      </c>
      <c r="AI690">
        <v>1</v>
      </c>
      <c r="AJ690">
        <v>1</v>
      </c>
      <c r="AL690">
        <v>1</v>
      </c>
      <c r="AM690">
        <v>1</v>
      </c>
      <c r="AO690">
        <v>3</v>
      </c>
      <c r="AP690">
        <v>1</v>
      </c>
      <c r="AW690">
        <v>1</v>
      </c>
      <c r="AY690">
        <v>1</v>
      </c>
      <c r="BA690">
        <v>1</v>
      </c>
      <c r="BE690" t="s">
        <v>63</v>
      </c>
    </row>
    <row r="691" spans="1:57" hidden="1" x14ac:dyDescent="0.2">
      <c r="A691">
        <v>690</v>
      </c>
      <c r="B691" s="2">
        <v>44097.018287037034</v>
      </c>
      <c r="C691" t="s">
        <v>896</v>
      </c>
      <c r="D691">
        <v>29</v>
      </c>
      <c r="E691">
        <v>5</v>
      </c>
      <c r="F691">
        <v>1</v>
      </c>
      <c r="G691">
        <v>1</v>
      </c>
      <c r="H691">
        <v>2</v>
      </c>
      <c r="I691">
        <v>0</v>
      </c>
      <c r="J691">
        <v>1</v>
      </c>
      <c r="L691">
        <v>1</v>
      </c>
      <c r="M691">
        <v>1</v>
      </c>
      <c r="N691">
        <v>2</v>
      </c>
      <c r="O691">
        <v>7</v>
      </c>
      <c r="P691">
        <v>5</v>
      </c>
      <c r="Q691">
        <v>7</v>
      </c>
      <c r="R691">
        <v>3</v>
      </c>
      <c r="S691">
        <v>7</v>
      </c>
      <c r="T691">
        <v>1</v>
      </c>
      <c r="U691">
        <v>7</v>
      </c>
      <c r="V691">
        <v>1</v>
      </c>
      <c r="W691">
        <v>7</v>
      </c>
      <c r="X691">
        <v>5</v>
      </c>
      <c r="Y691">
        <v>2019</v>
      </c>
      <c r="Z691">
        <v>1</v>
      </c>
      <c r="AA691">
        <v>3</v>
      </c>
      <c r="AE691">
        <v>3</v>
      </c>
      <c r="AF691">
        <v>3</v>
      </c>
      <c r="AG691">
        <v>2</v>
      </c>
      <c r="AH691">
        <v>2</v>
      </c>
      <c r="AI691">
        <v>1</v>
      </c>
      <c r="AJ691">
        <v>1</v>
      </c>
      <c r="AK691">
        <v>1</v>
      </c>
      <c r="AM691">
        <v>1</v>
      </c>
      <c r="AO691">
        <v>4</v>
      </c>
      <c r="AU691">
        <v>1</v>
      </c>
      <c r="AV691">
        <v>1</v>
      </c>
      <c r="AX691">
        <v>1</v>
      </c>
      <c r="AZ691">
        <v>1</v>
      </c>
      <c r="BB691">
        <v>1</v>
      </c>
      <c r="BC691">
        <v>1</v>
      </c>
      <c r="BE691" t="s">
        <v>66</v>
      </c>
    </row>
    <row r="692" spans="1:57" hidden="1" x14ac:dyDescent="0.2">
      <c r="A692">
        <v>691</v>
      </c>
      <c r="B692" s="2">
        <v>44097.035567129627</v>
      </c>
      <c r="C692" t="s">
        <v>897</v>
      </c>
      <c r="D692">
        <v>38</v>
      </c>
      <c r="E692">
        <v>17</v>
      </c>
      <c r="F692">
        <v>1</v>
      </c>
      <c r="G692">
        <v>1</v>
      </c>
      <c r="H692">
        <v>1</v>
      </c>
      <c r="I692">
        <v>1</v>
      </c>
      <c r="J692">
        <v>1</v>
      </c>
      <c r="L692">
        <v>1</v>
      </c>
      <c r="M692">
        <v>5</v>
      </c>
      <c r="N692">
        <v>1</v>
      </c>
      <c r="O692">
        <v>6</v>
      </c>
      <c r="P692">
        <v>3</v>
      </c>
      <c r="Q692">
        <v>2</v>
      </c>
      <c r="R692">
        <v>5</v>
      </c>
      <c r="S692">
        <v>5</v>
      </c>
      <c r="T692">
        <v>2</v>
      </c>
      <c r="U692">
        <v>7</v>
      </c>
      <c r="V692">
        <v>4</v>
      </c>
      <c r="W692">
        <v>5</v>
      </c>
      <c r="X692">
        <v>5</v>
      </c>
      <c r="Y692">
        <v>2015</v>
      </c>
      <c r="Z692">
        <v>1</v>
      </c>
      <c r="AA692">
        <v>10</v>
      </c>
      <c r="AE692">
        <v>1</v>
      </c>
      <c r="AF692">
        <v>2</v>
      </c>
      <c r="AG692">
        <v>1</v>
      </c>
      <c r="AH692">
        <v>2</v>
      </c>
      <c r="AJ692">
        <v>1</v>
      </c>
      <c r="AL692">
        <v>1</v>
      </c>
      <c r="AO692">
        <v>2</v>
      </c>
      <c r="AP692">
        <v>1</v>
      </c>
      <c r="AT692">
        <v>1</v>
      </c>
      <c r="AX692">
        <v>1</v>
      </c>
      <c r="BA692">
        <v>1</v>
      </c>
      <c r="BB692">
        <v>1</v>
      </c>
      <c r="BE692" t="s">
        <v>61</v>
      </c>
    </row>
    <row r="693" spans="1:57" hidden="1" x14ac:dyDescent="0.2">
      <c r="A693">
        <v>692</v>
      </c>
      <c r="B693" s="2">
        <v>44097.040775462963</v>
      </c>
      <c r="C693" t="s">
        <v>898</v>
      </c>
      <c r="D693">
        <v>68</v>
      </c>
      <c r="E693">
        <v>30</v>
      </c>
      <c r="F693">
        <v>1</v>
      </c>
      <c r="G693">
        <v>1</v>
      </c>
      <c r="H693">
        <v>2</v>
      </c>
      <c r="I693">
        <v>0</v>
      </c>
      <c r="J693">
        <v>3</v>
      </c>
      <c r="L693">
        <v>2</v>
      </c>
      <c r="M693">
        <v>25</v>
      </c>
      <c r="N693">
        <v>2</v>
      </c>
      <c r="O693">
        <v>6</v>
      </c>
      <c r="P693">
        <v>2</v>
      </c>
      <c r="Q693">
        <v>6</v>
      </c>
      <c r="R693">
        <v>1</v>
      </c>
      <c r="S693">
        <v>6</v>
      </c>
      <c r="T693">
        <v>1</v>
      </c>
      <c r="U693">
        <v>1</v>
      </c>
      <c r="V693">
        <v>1</v>
      </c>
      <c r="W693">
        <v>6</v>
      </c>
      <c r="X693">
        <v>2</v>
      </c>
      <c r="Y693">
        <v>1990</v>
      </c>
      <c r="Z693">
        <v>2</v>
      </c>
      <c r="AA693">
        <v>12</v>
      </c>
      <c r="AC693" t="s">
        <v>899</v>
      </c>
      <c r="AE693">
        <v>2</v>
      </c>
      <c r="AF693">
        <v>2</v>
      </c>
      <c r="AG693">
        <v>1</v>
      </c>
      <c r="AH693">
        <v>3</v>
      </c>
      <c r="AN693">
        <v>1</v>
      </c>
      <c r="AO693">
        <v>6</v>
      </c>
      <c r="AQ693">
        <v>1</v>
      </c>
      <c r="AR693">
        <v>1</v>
      </c>
      <c r="AS693">
        <v>1</v>
      </c>
      <c r="BB693">
        <v>1</v>
      </c>
      <c r="BE693" t="s">
        <v>58</v>
      </c>
    </row>
    <row r="694" spans="1:57" hidden="1" x14ac:dyDescent="0.2">
      <c r="A694">
        <v>693</v>
      </c>
      <c r="B694" s="2">
        <v>44097.113391203704</v>
      </c>
      <c r="C694" t="s">
        <v>900</v>
      </c>
      <c r="D694">
        <v>39</v>
      </c>
      <c r="E694">
        <v>5</v>
      </c>
      <c r="F694">
        <v>1</v>
      </c>
      <c r="G694">
        <v>1</v>
      </c>
      <c r="H694">
        <v>2</v>
      </c>
      <c r="I694">
        <v>0</v>
      </c>
      <c r="J694">
        <v>2</v>
      </c>
      <c r="L694">
        <v>1</v>
      </c>
      <c r="M694">
        <v>5</v>
      </c>
      <c r="N694">
        <v>1</v>
      </c>
      <c r="O694">
        <v>5</v>
      </c>
      <c r="P694">
        <v>1</v>
      </c>
      <c r="Q694">
        <v>6</v>
      </c>
      <c r="R694">
        <v>2</v>
      </c>
      <c r="S694">
        <v>5</v>
      </c>
      <c r="T694">
        <v>1</v>
      </c>
      <c r="U694">
        <v>6</v>
      </c>
      <c r="V694">
        <v>1</v>
      </c>
      <c r="W694">
        <v>6</v>
      </c>
      <c r="X694">
        <v>5</v>
      </c>
      <c r="Y694">
        <v>2015</v>
      </c>
      <c r="Z694">
        <v>1</v>
      </c>
      <c r="AA694">
        <v>1</v>
      </c>
      <c r="AE694">
        <v>2</v>
      </c>
      <c r="AF694">
        <v>2</v>
      </c>
      <c r="AG694">
        <v>2</v>
      </c>
      <c r="AH694">
        <v>2</v>
      </c>
      <c r="AK694">
        <v>1</v>
      </c>
      <c r="AO694">
        <v>4</v>
      </c>
      <c r="AQ694">
        <v>1</v>
      </c>
      <c r="AU694">
        <v>1</v>
      </c>
      <c r="AW694">
        <v>1</v>
      </c>
      <c r="BB694">
        <v>1</v>
      </c>
      <c r="BE694" t="s">
        <v>66</v>
      </c>
    </row>
    <row r="695" spans="1:57" hidden="1" x14ac:dyDescent="0.2">
      <c r="A695">
        <v>694</v>
      </c>
      <c r="B695" s="2">
        <v>44097.119768518518</v>
      </c>
      <c r="C695" t="s">
        <v>901</v>
      </c>
      <c r="D695">
        <v>37</v>
      </c>
      <c r="E695">
        <v>20</v>
      </c>
      <c r="F695">
        <v>1</v>
      </c>
      <c r="G695">
        <v>1</v>
      </c>
      <c r="H695">
        <v>2</v>
      </c>
      <c r="I695">
        <v>0</v>
      </c>
      <c r="J695">
        <v>1</v>
      </c>
      <c r="L695">
        <v>1</v>
      </c>
      <c r="M695">
        <v>10</v>
      </c>
      <c r="N695">
        <v>2</v>
      </c>
      <c r="O695">
        <v>2</v>
      </c>
      <c r="P695">
        <v>2</v>
      </c>
      <c r="Q695">
        <v>7</v>
      </c>
      <c r="R695">
        <v>2</v>
      </c>
      <c r="S695">
        <v>6</v>
      </c>
      <c r="T695">
        <v>6</v>
      </c>
      <c r="U695">
        <v>5</v>
      </c>
      <c r="V695">
        <v>1</v>
      </c>
      <c r="W695">
        <v>6</v>
      </c>
      <c r="X695">
        <v>1</v>
      </c>
      <c r="Y695">
        <v>2010</v>
      </c>
      <c r="Z695">
        <v>1</v>
      </c>
      <c r="AA695">
        <v>1</v>
      </c>
      <c r="AE695">
        <v>2</v>
      </c>
      <c r="AF695">
        <v>3</v>
      </c>
      <c r="AG695">
        <v>3</v>
      </c>
      <c r="AH695">
        <v>2</v>
      </c>
      <c r="AJ695">
        <v>1</v>
      </c>
      <c r="AO695">
        <v>2</v>
      </c>
      <c r="AP695">
        <v>1</v>
      </c>
      <c r="AT695">
        <v>1</v>
      </c>
      <c r="AU695">
        <v>1</v>
      </c>
      <c r="AZ695">
        <v>1</v>
      </c>
      <c r="BA695">
        <v>1</v>
      </c>
      <c r="BC695">
        <v>1</v>
      </c>
      <c r="BE695" t="s">
        <v>61</v>
      </c>
    </row>
    <row r="696" spans="1:57" hidden="1" x14ac:dyDescent="0.2">
      <c r="A696">
        <v>695</v>
      </c>
      <c r="B696" s="2">
        <v>44097.143692129626</v>
      </c>
      <c r="C696" t="s">
        <v>902</v>
      </c>
      <c r="D696">
        <v>36</v>
      </c>
      <c r="E696">
        <v>5</v>
      </c>
      <c r="F696">
        <v>1</v>
      </c>
      <c r="G696">
        <v>1</v>
      </c>
      <c r="H696">
        <v>3</v>
      </c>
      <c r="I696">
        <v>3</v>
      </c>
      <c r="J696">
        <v>1</v>
      </c>
      <c r="L696">
        <v>1</v>
      </c>
      <c r="M696">
        <v>1</v>
      </c>
      <c r="N696">
        <v>1</v>
      </c>
      <c r="O696">
        <v>7</v>
      </c>
      <c r="P696">
        <v>1</v>
      </c>
      <c r="Q696">
        <v>7</v>
      </c>
      <c r="R696">
        <v>1</v>
      </c>
      <c r="S696">
        <v>7</v>
      </c>
      <c r="T696">
        <v>7</v>
      </c>
      <c r="U696">
        <v>7</v>
      </c>
      <c r="V696">
        <v>1</v>
      </c>
      <c r="W696">
        <v>7</v>
      </c>
      <c r="X696">
        <v>1</v>
      </c>
      <c r="Y696">
        <v>2019</v>
      </c>
      <c r="Z696">
        <v>1</v>
      </c>
      <c r="AA696">
        <v>1</v>
      </c>
      <c r="AE696">
        <v>1</v>
      </c>
      <c r="AF696">
        <v>1</v>
      </c>
      <c r="AG696">
        <v>1</v>
      </c>
      <c r="AH696">
        <v>1</v>
      </c>
      <c r="AI696">
        <v>1</v>
      </c>
      <c r="AJ696">
        <v>1</v>
      </c>
      <c r="AM696">
        <v>1</v>
      </c>
      <c r="AO696">
        <v>1</v>
      </c>
      <c r="AP696">
        <v>1</v>
      </c>
      <c r="AQ696">
        <v>1</v>
      </c>
      <c r="AS696">
        <v>1</v>
      </c>
      <c r="AZ696">
        <v>1</v>
      </c>
      <c r="BA696">
        <v>1</v>
      </c>
      <c r="BB696">
        <v>1</v>
      </c>
      <c r="BC696">
        <v>1</v>
      </c>
      <c r="BE696" t="s">
        <v>66</v>
      </c>
    </row>
    <row r="697" spans="1:57" hidden="1" x14ac:dyDescent="0.2">
      <c r="A697">
        <v>696</v>
      </c>
      <c r="B697" s="2">
        <v>44097.161111111112</v>
      </c>
      <c r="C697" t="s">
        <v>903</v>
      </c>
      <c r="D697">
        <v>22</v>
      </c>
      <c r="E697">
        <v>2</v>
      </c>
      <c r="F697">
        <v>1</v>
      </c>
      <c r="G697">
        <v>1</v>
      </c>
      <c r="H697">
        <v>1</v>
      </c>
      <c r="I697">
        <v>1</v>
      </c>
      <c r="J697">
        <v>3</v>
      </c>
      <c r="L697">
        <v>1</v>
      </c>
      <c r="M697">
        <v>0</v>
      </c>
      <c r="N697">
        <v>1</v>
      </c>
      <c r="O697">
        <v>5</v>
      </c>
      <c r="P697">
        <v>5</v>
      </c>
      <c r="Q697">
        <v>5</v>
      </c>
      <c r="R697">
        <v>3</v>
      </c>
      <c r="S697">
        <v>6</v>
      </c>
      <c r="T697">
        <v>3</v>
      </c>
      <c r="U697">
        <v>5</v>
      </c>
      <c r="V697">
        <v>5</v>
      </c>
      <c r="W697">
        <v>5</v>
      </c>
      <c r="X697">
        <v>6</v>
      </c>
      <c r="Y697">
        <v>1990</v>
      </c>
      <c r="Z697">
        <v>2</v>
      </c>
      <c r="AA697">
        <v>4</v>
      </c>
      <c r="AE697">
        <v>1</v>
      </c>
      <c r="AF697">
        <v>1</v>
      </c>
      <c r="AG697">
        <v>1</v>
      </c>
      <c r="AH697">
        <v>1</v>
      </c>
      <c r="AL697">
        <v>1</v>
      </c>
      <c r="AO697">
        <v>3</v>
      </c>
      <c r="AR697">
        <v>1</v>
      </c>
      <c r="BB697">
        <v>1</v>
      </c>
      <c r="BE697" t="s">
        <v>66</v>
      </c>
    </row>
    <row r="698" spans="1:57" hidden="1" x14ac:dyDescent="0.2">
      <c r="A698">
        <v>697</v>
      </c>
      <c r="B698" s="2">
        <v>44097.193298611113</v>
      </c>
      <c r="C698" t="s">
        <v>904</v>
      </c>
      <c r="D698">
        <v>43</v>
      </c>
      <c r="E698">
        <v>5</v>
      </c>
      <c r="F698">
        <v>1</v>
      </c>
      <c r="G698">
        <v>1</v>
      </c>
      <c r="H698">
        <v>2</v>
      </c>
      <c r="I698">
        <v>2</v>
      </c>
      <c r="J698">
        <v>1</v>
      </c>
      <c r="L698">
        <v>1</v>
      </c>
      <c r="M698">
        <v>5</v>
      </c>
      <c r="N698">
        <v>1</v>
      </c>
      <c r="O698">
        <v>6</v>
      </c>
      <c r="P698">
        <v>5</v>
      </c>
      <c r="Q698">
        <v>7</v>
      </c>
      <c r="R698">
        <v>6</v>
      </c>
      <c r="S698">
        <v>6</v>
      </c>
      <c r="T698">
        <v>6</v>
      </c>
      <c r="U698">
        <v>7</v>
      </c>
      <c r="V698">
        <v>6</v>
      </c>
      <c r="W698">
        <v>7</v>
      </c>
      <c r="X698">
        <v>7</v>
      </c>
      <c r="Y698">
        <v>2018</v>
      </c>
      <c r="Z698">
        <v>1</v>
      </c>
      <c r="AA698">
        <v>1</v>
      </c>
      <c r="AE698">
        <v>1</v>
      </c>
      <c r="AF698">
        <v>1</v>
      </c>
      <c r="AG698">
        <v>1</v>
      </c>
      <c r="AH698">
        <v>1</v>
      </c>
      <c r="AJ698">
        <v>1</v>
      </c>
      <c r="AL698">
        <v>1</v>
      </c>
      <c r="AO698">
        <v>4</v>
      </c>
      <c r="AQ698">
        <v>1</v>
      </c>
      <c r="AZ698">
        <v>1</v>
      </c>
      <c r="BE698" t="s">
        <v>66</v>
      </c>
    </row>
    <row r="699" spans="1:57" hidden="1" x14ac:dyDescent="0.2">
      <c r="A699">
        <v>698</v>
      </c>
      <c r="B699" s="2">
        <v>44097.229594907411</v>
      </c>
      <c r="C699" t="s">
        <v>905</v>
      </c>
      <c r="D699">
        <v>28</v>
      </c>
      <c r="E699">
        <v>43</v>
      </c>
      <c r="F699">
        <v>1</v>
      </c>
      <c r="G699">
        <v>1</v>
      </c>
      <c r="H699">
        <v>2</v>
      </c>
      <c r="I699">
        <v>1</v>
      </c>
      <c r="J699">
        <v>1</v>
      </c>
      <c r="L699">
        <v>1</v>
      </c>
      <c r="M699">
        <v>5</v>
      </c>
      <c r="N699">
        <v>1</v>
      </c>
      <c r="O699">
        <v>5</v>
      </c>
      <c r="P699">
        <v>6</v>
      </c>
      <c r="Q699">
        <v>5</v>
      </c>
      <c r="R699">
        <v>2</v>
      </c>
      <c r="S699">
        <v>5</v>
      </c>
      <c r="T699">
        <v>3</v>
      </c>
      <c r="U699">
        <v>5</v>
      </c>
      <c r="V699">
        <v>3</v>
      </c>
      <c r="W699">
        <v>7</v>
      </c>
      <c r="X699">
        <v>2</v>
      </c>
      <c r="Y699">
        <v>2016</v>
      </c>
      <c r="Z699">
        <v>1</v>
      </c>
      <c r="AA699">
        <v>4</v>
      </c>
      <c r="AE699">
        <v>2</v>
      </c>
      <c r="AF699">
        <v>2</v>
      </c>
      <c r="AG699">
        <v>1</v>
      </c>
      <c r="AH699">
        <v>2</v>
      </c>
      <c r="AJ699">
        <v>1</v>
      </c>
      <c r="AO699">
        <v>1</v>
      </c>
      <c r="AP699">
        <v>1</v>
      </c>
      <c r="AR699">
        <v>1</v>
      </c>
      <c r="AW699">
        <v>1</v>
      </c>
      <c r="AZ699">
        <v>1</v>
      </c>
      <c r="BA699">
        <v>1</v>
      </c>
      <c r="BB699">
        <v>1</v>
      </c>
      <c r="BE699" t="s">
        <v>61</v>
      </c>
    </row>
    <row r="700" spans="1:57" hidden="1" x14ac:dyDescent="0.2">
      <c r="A700">
        <v>699</v>
      </c>
      <c r="B700" s="2">
        <v>44097.236145833333</v>
      </c>
      <c r="C700" t="s">
        <v>906</v>
      </c>
      <c r="D700">
        <v>24</v>
      </c>
      <c r="E700">
        <v>32</v>
      </c>
      <c r="F700">
        <v>1</v>
      </c>
      <c r="G700">
        <v>1</v>
      </c>
      <c r="H700">
        <v>1</v>
      </c>
      <c r="I700">
        <v>0</v>
      </c>
      <c r="J700">
        <v>2</v>
      </c>
      <c r="L700">
        <v>1</v>
      </c>
      <c r="M700">
        <v>0</v>
      </c>
      <c r="N700">
        <v>2</v>
      </c>
      <c r="O700">
        <v>3</v>
      </c>
      <c r="P700">
        <v>3</v>
      </c>
      <c r="Q700">
        <v>7</v>
      </c>
      <c r="R700">
        <v>2</v>
      </c>
      <c r="S700">
        <v>5</v>
      </c>
      <c r="T700">
        <v>3</v>
      </c>
      <c r="U700">
        <v>2</v>
      </c>
      <c r="V700">
        <v>1</v>
      </c>
      <c r="W700">
        <v>2</v>
      </c>
      <c r="X700">
        <v>1</v>
      </c>
      <c r="Y700">
        <v>2018</v>
      </c>
      <c r="Z700">
        <v>1</v>
      </c>
      <c r="AA700">
        <v>1</v>
      </c>
      <c r="AE700">
        <v>2</v>
      </c>
      <c r="AF700">
        <v>1</v>
      </c>
      <c r="AG700">
        <v>1</v>
      </c>
      <c r="AH700">
        <v>2</v>
      </c>
      <c r="AJ700">
        <v>1</v>
      </c>
      <c r="AO700">
        <v>2</v>
      </c>
      <c r="AQ700">
        <v>1</v>
      </c>
      <c r="AZ700">
        <v>1</v>
      </c>
      <c r="BE700" t="s">
        <v>58</v>
      </c>
    </row>
    <row r="701" spans="1:57" hidden="1" x14ac:dyDescent="0.2">
      <c r="A701">
        <v>700</v>
      </c>
      <c r="B701" s="2">
        <v>44097.23678240741</v>
      </c>
      <c r="C701" t="s">
        <v>907</v>
      </c>
      <c r="D701">
        <v>35</v>
      </c>
      <c r="E701">
        <v>13</v>
      </c>
      <c r="F701">
        <v>1</v>
      </c>
      <c r="G701">
        <v>1</v>
      </c>
      <c r="H701">
        <v>2</v>
      </c>
      <c r="I701">
        <v>2</v>
      </c>
      <c r="J701">
        <v>1</v>
      </c>
      <c r="L701">
        <v>2</v>
      </c>
      <c r="M701">
        <v>2</v>
      </c>
      <c r="N701">
        <v>1</v>
      </c>
      <c r="O701">
        <v>7</v>
      </c>
      <c r="P701">
        <v>2</v>
      </c>
      <c r="Q701">
        <v>7</v>
      </c>
      <c r="R701">
        <v>2</v>
      </c>
      <c r="S701">
        <v>6</v>
      </c>
      <c r="T701">
        <v>7</v>
      </c>
      <c r="U701">
        <v>6</v>
      </c>
      <c r="V701">
        <v>1</v>
      </c>
      <c r="W701">
        <v>6</v>
      </c>
      <c r="X701">
        <v>3</v>
      </c>
      <c r="Y701">
        <v>2017</v>
      </c>
      <c r="Z701">
        <v>2</v>
      </c>
      <c r="AA701">
        <v>9</v>
      </c>
      <c r="AE701">
        <v>1</v>
      </c>
      <c r="AF701">
        <v>1</v>
      </c>
      <c r="AG701">
        <v>1</v>
      </c>
      <c r="AH701">
        <v>2</v>
      </c>
      <c r="AI701">
        <v>1</v>
      </c>
      <c r="AJ701">
        <v>1</v>
      </c>
      <c r="AM701">
        <v>1</v>
      </c>
      <c r="AO701">
        <v>2</v>
      </c>
      <c r="AR701">
        <v>1</v>
      </c>
      <c r="AZ701">
        <v>1</v>
      </c>
      <c r="BA701">
        <v>1</v>
      </c>
      <c r="BE701" t="s">
        <v>63</v>
      </c>
    </row>
    <row r="702" spans="1:57" hidden="1" x14ac:dyDescent="0.2">
      <c r="A702">
        <v>701</v>
      </c>
      <c r="B702" s="2">
        <v>44097.25037037037</v>
      </c>
      <c r="C702" t="s">
        <v>908</v>
      </c>
      <c r="D702">
        <v>47</v>
      </c>
      <c r="E702">
        <v>47</v>
      </c>
      <c r="F702">
        <v>1</v>
      </c>
      <c r="G702">
        <v>1</v>
      </c>
      <c r="H702">
        <v>3</v>
      </c>
      <c r="I702">
        <v>1</v>
      </c>
      <c r="J702">
        <v>1</v>
      </c>
      <c r="L702">
        <v>1</v>
      </c>
      <c r="M702">
        <v>5</v>
      </c>
      <c r="N702">
        <v>1</v>
      </c>
      <c r="O702">
        <v>6</v>
      </c>
      <c r="P702">
        <v>7</v>
      </c>
      <c r="Q702">
        <v>5</v>
      </c>
      <c r="R702">
        <v>7</v>
      </c>
      <c r="S702">
        <v>6</v>
      </c>
      <c r="T702">
        <v>7</v>
      </c>
      <c r="U702">
        <v>6</v>
      </c>
      <c r="V702">
        <v>7</v>
      </c>
      <c r="W702">
        <v>5</v>
      </c>
      <c r="X702">
        <v>6</v>
      </c>
      <c r="Y702">
        <v>2005</v>
      </c>
      <c r="Z702">
        <v>1</v>
      </c>
      <c r="AA702">
        <v>1</v>
      </c>
      <c r="AE702">
        <v>1</v>
      </c>
      <c r="AF702">
        <v>1</v>
      </c>
      <c r="AG702">
        <v>1</v>
      </c>
      <c r="AH702">
        <v>1</v>
      </c>
      <c r="AI702">
        <v>1</v>
      </c>
      <c r="AO702">
        <v>1</v>
      </c>
      <c r="AT702">
        <v>1</v>
      </c>
      <c r="AZ702">
        <v>1</v>
      </c>
      <c r="BE702" t="s">
        <v>66</v>
      </c>
    </row>
    <row r="703" spans="1:57" hidden="1" x14ac:dyDescent="0.2">
      <c r="A703">
        <v>702</v>
      </c>
      <c r="B703" s="2">
        <v>44097.265300925923</v>
      </c>
      <c r="C703" t="s">
        <v>909</v>
      </c>
      <c r="D703">
        <v>59</v>
      </c>
      <c r="E703">
        <v>14</v>
      </c>
      <c r="F703">
        <v>2</v>
      </c>
      <c r="G703">
        <v>1</v>
      </c>
      <c r="H703">
        <v>2</v>
      </c>
      <c r="I703">
        <v>0</v>
      </c>
      <c r="J703">
        <v>3</v>
      </c>
      <c r="L703">
        <v>1</v>
      </c>
      <c r="M703">
        <v>4</v>
      </c>
      <c r="N703">
        <v>1</v>
      </c>
      <c r="O703">
        <v>5</v>
      </c>
      <c r="P703">
        <v>5</v>
      </c>
      <c r="Q703">
        <v>6</v>
      </c>
      <c r="R703">
        <v>4</v>
      </c>
      <c r="S703">
        <v>6</v>
      </c>
      <c r="T703">
        <v>5</v>
      </c>
      <c r="U703">
        <v>6</v>
      </c>
      <c r="V703">
        <v>4</v>
      </c>
      <c r="W703">
        <v>5</v>
      </c>
      <c r="X703">
        <v>5</v>
      </c>
      <c r="Y703">
        <v>2000</v>
      </c>
      <c r="Z703">
        <v>2</v>
      </c>
      <c r="AA703">
        <v>1</v>
      </c>
      <c r="AE703">
        <v>1</v>
      </c>
      <c r="AF703">
        <v>1</v>
      </c>
      <c r="AG703">
        <v>1</v>
      </c>
      <c r="AH703">
        <v>1</v>
      </c>
      <c r="AK703">
        <v>1</v>
      </c>
      <c r="AO703">
        <v>6</v>
      </c>
      <c r="AR703">
        <v>1</v>
      </c>
      <c r="AS703">
        <v>1</v>
      </c>
      <c r="AU703">
        <v>1</v>
      </c>
      <c r="BA703">
        <v>1</v>
      </c>
      <c r="BC703">
        <v>1</v>
      </c>
      <c r="BE703" t="s">
        <v>63</v>
      </c>
    </row>
    <row r="704" spans="1:57" hidden="1" x14ac:dyDescent="0.2">
      <c r="A704">
        <v>703</v>
      </c>
      <c r="B704" s="2">
        <v>44097.297812500001</v>
      </c>
      <c r="C704" t="s">
        <v>910</v>
      </c>
      <c r="D704">
        <v>35</v>
      </c>
      <c r="E704">
        <v>46</v>
      </c>
      <c r="F704">
        <v>1</v>
      </c>
      <c r="G704">
        <v>1</v>
      </c>
      <c r="H704">
        <v>2</v>
      </c>
      <c r="I704">
        <v>2</v>
      </c>
      <c r="J704">
        <v>1</v>
      </c>
      <c r="L704">
        <v>2</v>
      </c>
      <c r="M704">
        <v>8</v>
      </c>
      <c r="N704">
        <v>2</v>
      </c>
      <c r="O704">
        <v>7</v>
      </c>
      <c r="P704">
        <v>6</v>
      </c>
      <c r="Q704">
        <v>6</v>
      </c>
      <c r="R704">
        <v>5</v>
      </c>
      <c r="S704">
        <v>7</v>
      </c>
      <c r="T704">
        <v>6</v>
      </c>
      <c r="U704">
        <v>6</v>
      </c>
      <c r="V704">
        <v>6</v>
      </c>
      <c r="W704">
        <v>7</v>
      </c>
      <c r="X704">
        <v>5</v>
      </c>
      <c r="Y704">
        <v>2015</v>
      </c>
      <c r="Z704">
        <v>1</v>
      </c>
      <c r="AA704">
        <v>10</v>
      </c>
      <c r="AE704">
        <v>1</v>
      </c>
      <c r="AF704">
        <v>1</v>
      </c>
      <c r="AG704">
        <v>1</v>
      </c>
      <c r="AH704">
        <v>2</v>
      </c>
      <c r="AI704">
        <v>1</v>
      </c>
      <c r="AJ704">
        <v>1</v>
      </c>
      <c r="AM704">
        <v>1</v>
      </c>
      <c r="AO704">
        <v>4</v>
      </c>
      <c r="AP704">
        <v>1</v>
      </c>
      <c r="AT704">
        <v>1</v>
      </c>
      <c r="AV704">
        <v>1</v>
      </c>
      <c r="AZ704">
        <v>1</v>
      </c>
      <c r="BB704">
        <v>1</v>
      </c>
      <c r="BE704" t="s">
        <v>61</v>
      </c>
    </row>
    <row r="705" spans="1:57" hidden="1" x14ac:dyDescent="0.2">
      <c r="A705">
        <v>704</v>
      </c>
      <c r="B705" s="2">
        <v>44097.316712962966</v>
      </c>
      <c r="C705" t="s">
        <v>911</v>
      </c>
      <c r="D705">
        <v>40</v>
      </c>
      <c r="E705">
        <v>5</v>
      </c>
      <c r="F705">
        <v>1</v>
      </c>
      <c r="G705">
        <v>1</v>
      </c>
      <c r="H705">
        <v>1</v>
      </c>
      <c r="I705">
        <v>2</v>
      </c>
      <c r="J705">
        <v>1</v>
      </c>
      <c r="L705">
        <v>1</v>
      </c>
      <c r="M705">
        <v>15</v>
      </c>
      <c r="N705">
        <v>1</v>
      </c>
      <c r="O705">
        <v>7</v>
      </c>
      <c r="P705">
        <v>6</v>
      </c>
      <c r="Q705">
        <v>6</v>
      </c>
      <c r="R705">
        <v>7</v>
      </c>
      <c r="S705">
        <v>7</v>
      </c>
      <c r="T705">
        <v>6</v>
      </c>
      <c r="U705">
        <v>6</v>
      </c>
      <c r="V705">
        <v>7</v>
      </c>
      <c r="W705">
        <v>6</v>
      </c>
      <c r="X705">
        <v>6</v>
      </c>
      <c r="Y705">
        <v>2005</v>
      </c>
      <c r="Z705">
        <v>1</v>
      </c>
      <c r="AA705">
        <v>1</v>
      </c>
      <c r="AE705">
        <v>1</v>
      </c>
      <c r="AF705">
        <v>1</v>
      </c>
      <c r="AG705">
        <v>1</v>
      </c>
      <c r="AH705">
        <v>2</v>
      </c>
      <c r="AI705">
        <v>1</v>
      </c>
      <c r="AJ705">
        <v>1</v>
      </c>
      <c r="AK705">
        <v>1</v>
      </c>
      <c r="AO705">
        <v>3</v>
      </c>
      <c r="AP705">
        <v>1</v>
      </c>
      <c r="AT705">
        <v>1</v>
      </c>
      <c r="AU705">
        <v>1</v>
      </c>
      <c r="AZ705">
        <v>1</v>
      </c>
      <c r="BA705">
        <v>1</v>
      </c>
      <c r="BC705">
        <v>1</v>
      </c>
      <c r="BE705" t="s">
        <v>66</v>
      </c>
    </row>
    <row r="706" spans="1:57" hidden="1" x14ac:dyDescent="0.2">
      <c r="A706">
        <v>705</v>
      </c>
      <c r="B706" s="2">
        <v>44097.319988425923</v>
      </c>
      <c r="C706" t="s">
        <v>912</v>
      </c>
      <c r="D706">
        <v>35</v>
      </c>
      <c r="E706">
        <v>2</v>
      </c>
      <c r="F706">
        <v>1</v>
      </c>
      <c r="G706">
        <v>1</v>
      </c>
      <c r="H706">
        <v>2</v>
      </c>
      <c r="I706">
        <v>2</v>
      </c>
      <c r="J706">
        <v>1</v>
      </c>
      <c r="L706">
        <v>1</v>
      </c>
      <c r="M706">
        <v>2</v>
      </c>
      <c r="N706">
        <v>2</v>
      </c>
      <c r="O706">
        <v>7</v>
      </c>
      <c r="P706">
        <v>1</v>
      </c>
      <c r="Q706">
        <v>7</v>
      </c>
      <c r="R706">
        <v>2</v>
      </c>
      <c r="S706">
        <v>7</v>
      </c>
      <c r="T706">
        <v>3</v>
      </c>
      <c r="U706">
        <v>7</v>
      </c>
      <c r="V706">
        <v>1</v>
      </c>
      <c r="W706">
        <v>7</v>
      </c>
      <c r="X706">
        <v>1</v>
      </c>
      <c r="Y706">
        <v>2019</v>
      </c>
      <c r="Z706">
        <v>1</v>
      </c>
      <c r="AA706">
        <v>1</v>
      </c>
      <c r="AE706">
        <v>1</v>
      </c>
      <c r="AF706">
        <v>2</v>
      </c>
      <c r="AG706">
        <v>1</v>
      </c>
      <c r="AH706">
        <v>1</v>
      </c>
      <c r="AI706">
        <v>1</v>
      </c>
      <c r="AL706">
        <v>1</v>
      </c>
      <c r="AM706">
        <v>1</v>
      </c>
      <c r="AO706">
        <v>2</v>
      </c>
      <c r="AQ706">
        <v>1</v>
      </c>
      <c r="AS706">
        <v>1</v>
      </c>
      <c r="AU706">
        <v>1</v>
      </c>
      <c r="AZ706">
        <v>1</v>
      </c>
      <c r="BB706">
        <v>1</v>
      </c>
      <c r="BE706" t="s">
        <v>66</v>
      </c>
    </row>
    <row r="707" spans="1:57" hidden="1" x14ac:dyDescent="0.2">
      <c r="A707">
        <v>706</v>
      </c>
      <c r="B707" s="2">
        <v>44097.321192129632</v>
      </c>
      <c r="C707" t="s">
        <v>913</v>
      </c>
      <c r="D707">
        <v>30</v>
      </c>
      <c r="E707">
        <v>32</v>
      </c>
      <c r="F707">
        <v>1</v>
      </c>
      <c r="G707">
        <v>1</v>
      </c>
      <c r="H707">
        <v>3</v>
      </c>
      <c r="I707">
        <v>1</v>
      </c>
      <c r="J707">
        <v>1</v>
      </c>
      <c r="L707">
        <v>1</v>
      </c>
      <c r="M707">
        <v>5</v>
      </c>
      <c r="N707">
        <v>1</v>
      </c>
      <c r="O707">
        <v>7</v>
      </c>
      <c r="P707">
        <v>7</v>
      </c>
      <c r="Q707">
        <v>7</v>
      </c>
      <c r="R707">
        <v>7</v>
      </c>
      <c r="S707">
        <v>7</v>
      </c>
      <c r="T707">
        <v>7</v>
      </c>
      <c r="U707">
        <v>7</v>
      </c>
      <c r="V707">
        <v>7</v>
      </c>
      <c r="W707">
        <v>7</v>
      </c>
      <c r="X707">
        <v>7</v>
      </c>
      <c r="Y707">
        <v>1990</v>
      </c>
      <c r="Z707">
        <v>1</v>
      </c>
      <c r="AA707">
        <v>1</v>
      </c>
      <c r="AE707">
        <v>1</v>
      </c>
      <c r="AF707">
        <v>1</v>
      </c>
      <c r="AG707">
        <v>1</v>
      </c>
      <c r="AH707">
        <v>1</v>
      </c>
      <c r="AI707">
        <v>1</v>
      </c>
      <c r="AO707">
        <v>1</v>
      </c>
      <c r="AP707">
        <v>1</v>
      </c>
      <c r="AQ707">
        <v>1</v>
      </c>
      <c r="AR707">
        <v>1</v>
      </c>
      <c r="AZ707">
        <v>1</v>
      </c>
      <c r="BB707">
        <v>1</v>
      </c>
      <c r="BE707" t="s">
        <v>58</v>
      </c>
    </row>
    <row r="708" spans="1:57" hidden="1" x14ac:dyDescent="0.2">
      <c r="A708">
        <v>707</v>
      </c>
      <c r="B708" s="2">
        <v>44097.344317129631</v>
      </c>
      <c r="C708" t="s">
        <v>914</v>
      </c>
      <c r="D708">
        <v>40</v>
      </c>
      <c r="E708">
        <v>32</v>
      </c>
      <c r="F708">
        <v>1</v>
      </c>
      <c r="G708">
        <v>1</v>
      </c>
      <c r="H708">
        <v>2</v>
      </c>
      <c r="I708">
        <v>2</v>
      </c>
      <c r="J708">
        <v>1</v>
      </c>
      <c r="L708">
        <v>1</v>
      </c>
      <c r="M708">
        <v>20</v>
      </c>
      <c r="N708">
        <v>1</v>
      </c>
      <c r="O708">
        <v>7</v>
      </c>
      <c r="P708">
        <v>7</v>
      </c>
      <c r="Q708">
        <v>7</v>
      </c>
      <c r="R708">
        <v>6</v>
      </c>
      <c r="S708">
        <v>5</v>
      </c>
      <c r="T708">
        <v>5</v>
      </c>
      <c r="U708">
        <v>6</v>
      </c>
      <c r="V708">
        <v>6</v>
      </c>
      <c r="W708">
        <v>5</v>
      </c>
      <c r="X708">
        <v>7</v>
      </c>
      <c r="Y708">
        <v>2017</v>
      </c>
      <c r="Z708">
        <v>1</v>
      </c>
      <c r="AA708">
        <v>1</v>
      </c>
      <c r="AE708">
        <v>1</v>
      </c>
      <c r="AF708">
        <v>1</v>
      </c>
      <c r="AG708">
        <v>1</v>
      </c>
      <c r="AH708">
        <v>1</v>
      </c>
      <c r="AI708">
        <v>1</v>
      </c>
      <c r="AO708">
        <v>1</v>
      </c>
      <c r="AP708">
        <v>1</v>
      </c>
      <c r="AZ708">
        <v>1</v>
      </c>
      <c r="BE708" t="s">
        <v>58</v>
      </c>
    </row>
    <row r="709" spans="1:57" hidden="1" x14ac:dyDescent="0.2">
      <c r="A709">
        <v>708</v>
      </c>
      <c r="B709" s="2">
        <v>44097.383379629631</v>
      </c>
      <c r="C709" t="s">
        <v>915</v>
      </c>
      <c r="D709">
        <v>37</v>
      </c>
      <c r="E709">
        <v>25</v>
      </c>
      <c r="F709">
        <v>2</v>
      </c>
      <c r="G709">
        <v>1</v>
      </c>
      <c r="H709">
        <v>1</v>
      </c>
      <c r="I709">
        <v>1</v>
      </c>
      <c r="J709">
        <v>1</v>
      </c>
      <c r="L709">
        <v>1</v>
      </c>
      <c r="M709">
        <v>0</v>
      </c>
      <c r="N709">
        <v>1</v>
      </c>
      <c r="O709">
        <v>4</v>
      </c>
      <c r="P709">
        <v>6</v>
      </c>
      <c r="Q709">
        <v>6</v>
      </c>
      <c r="R709">
        <v>7</v>
      </c>
      <c r="S709">
        <v>6</v>
      </c>
      <c r="T709">
        <v>7</v>
      </c>
      <c r="U709">
        <v>7</v>
      </c>
      <c r="V709">
        <v>5</v>
      </c>
      <c r="W709">
        <v>5</v>
      </c>
      <c r="X709">
        <v>7</v>
      </c>
      <c r="Y709">
        <v>2020</v>
      </c>
      <c r="Z709">
        <v>2</v>
      </c>
      <c r="AA709">
        <v>1</v>
      </c>
      <c r="AE709">
        <v>1</v>
      </c>
      <c r="AF709">
        <v>1</v>
      </c>
      <c r="AG709">
        <v>1</v>
      </c>
      <c r="AH709">
        <v>1</v>
      </c>
      <c r="AI709">
        <v>1</v>
      </c>
      <c r="AO709">
        <v>1</v>
      </c>
      <c r="AP709">
        <v>1</v>
      </c>
      <c r="AR709">
        <v>1</v>
      </c>
      <c r="AT709">
        <v>1</v>
      </c>
      <c r="AZ709">
        <v>1</v>
      </c>
      <c r="BE709" t="s">
        <v>63</v>
      </c>
    </row>
    <row r="710" spans="1:57" hidden="1" x14ac:dyDescent="0.2">
      <c r="A710">
        <v>709</v>
      </c>
      <c r="B710" s="2">
        <v>44097.392326388886</v>
      </c>
      <c r="C710" t="s">
        <v>916</v>
      </c>
      <c r="D710">
        <v>63</v>
      </c>
      <c r="E710">
        <v>9</v>
      </c>
      <c r="F710">
        <v>1</v>
      </c>
      <c r="G710">
        <v>1</v>
      </c>
      <c r="H710">
        <v>2</v>
      </c>
      <c r="I710">
        <v>0</v>
      </c>
      <c r="J710">
        <v>4</v>
      </c>
      <c r="L710">
        <v>2</v>
      </c>
      <c r="M710">
        <v>2</v>
      </c>
      <c r="N710">
        <v>2</v>
      </c>
      <c r="O710">
        <v>5</v>
      </c>
      <c r="P710">
        <v>2</v>
      </c>
      <c r="Q710">
        <v>7</v>
      </c>
      <c r="R710">
        <v>2</v>
      </c>
      <c r="S710">
        <v>7</v>
      </c>
      <c r="T710">
        <v>6</v>
      </c>
      <c r="U710">
        <v>7</v>
      </c>
      <c r="V710">
        <v>1</v>
      </c>
      <c r="W710">
        <v>7</v>
      </c>
      <c r="X710">
        <v>2</v>
      </c>
      <c r="Y710">
        <v>2018</v>
      </c>
      <c r="Z710">
        <v>2</v>
      </c>
      <c r="AA710">
        <v>13</v>
      </c>
      <c r="AD710" t="s">
        <v>917</v>
      </c>
      <c r="AE710">
        <v>2</v>
      </c>
      <c r="AF710">
        <v>3</v>
      </c>
      <c r="AG710">
        <v>2</v>
      </c>
      <c r="AH710">
        <v>2</v>
      </c>
      <c r="AJ710">
        <v>1</v>
      </c>
      <c r="AL710">
        <v>1</v>
      </c>
      <c r="AM710">
        <v>1</v>
      </c>
      <c r="AO710">
        <v>2</v>
      </c>
      <c r="AT710">
        <v>1</v>
      </c>
      <c r="AV710">
        <v>1</v>
      </c>
      <c r="AX710">
        <v>1</v>
      </c>
      <c r="AZ710">
        <v>1</v>
      </c>
      <c r="BA710">
        <v>1</v>
      </c>
      <c r="BE710" t="s">
        <v>61</v>
      </c>
    </row>
    <row r="711" spans="1:57" hidden="1" x14ac:dyDescent="0.2">
      <c r="A711">
        <v>710</v>
      </c>
      <c r="B711" s="2">
        <v>44097.399710648147</v>
      </c>
      <c r="C711" t="s">
        <v>918</v>
      </c>
      <c r="D711">
        <v>35</v>
      </c>
      <c r="E711">
        <v>35</v>
      </c>
      <c r="F711">
        <v>2</v>
      </c>
      <c r="G711">
        <v>1</v>
      </c>
      <c r="H711">
        <v>2</v>
      </c>
      <c r="I711">
        <v>1</v>
      </c>
      <c r="J711">
        <v>1</v>
      </c>
      <c r="L711">
        <v>1</v>
      </c>
      <c r="M711">
        <v>10</v>
      </c>
      <c r="N711">
        <v>2</v>
      </c>
      <c r="O711">
        <v>7</v>
      </c>
      <c r="P711">
        <v>6</v>
      </c>
      <c r="Q711">
        <v>7</v>
      </c>
      <c r="R711">
        <v>7</v>
      </c>
      <c r="S711">
        <v>7</v>
      </c>
      <c r="T711">
        <v>5</v>
      </c>
      <c r="U711">
        <v>6</v>
      </c>
      <c r="V711">
        <v>5</v>
      </c>
      <c r="W711">
        <v>7</v>
      </c>
      <c r="X711">
        <v>6</v>
      </c>
      <c r="Y711">
        <v>2018</v>
      </c>
      <c r="Z711">
        <v>1</v>
      </c>
      <c r="AA711">
        <v>1</v>
      </c>
      <c r="AE711">
        <v>2</v>
      </c>
      <c r="AF711">
        <v>1</v>
      </c>
      <c r="AG711">
        <v>1</v>
      </c>
      <c r="AH711">
        <v>2</v>
      </c>
      <c r="AJ711">
        <v>1</v>
      </c>
      <c r="AL711">
        <v>1</v>
      </c>
      <c r="AO711">
        <v>5</v>
      </c>
      <c r="AQ711">
        <v>1</v>
      </c>
      <c r="AU711">
        <v>1</v>
      </c>
      <c r="AZ711">
        <v>1</v>
      </c>
      <c r="BE711" t="s">
        <v>63</v>
      </c>
    </row>
    <row r="712" spans="1:57" hidden="1" x14ac:dyDescent="0.2">
      <c r="A712">
        <v>711</v>
      </c>
      <c r="B712" s="2">
        <v>44097.404710648145</v>
      </c>
      <c r="C712" t="s">
        <v>919</v>
      </c>
      <c r="D712">
        <v>38</v>
      </c>
      <c r="E712">
        <v>32</v>
      </c>
      <c r="F712">
        <v>1</v>
      </c>
      <c r="G712">
        <v>1</v>
      </c>
      <c r="H712">
        <v>1</v>
      </c>
      <c r="I712">
        <v>1</v>
      </c>
      <c r="J712">
        <v>1</v>
      </c>
      <c r="L712">
        <v>1</v>
      </c>
      <c r="M712">
        <v>3</v>
      </c>
      <c r="N712">
        <v>1</v>
      </c>
      <c r="O712">
        <v>7</v>
      </c>
      <c r="P712">
        <v>5</v>
      </c>
      <c r="Q712">
        <v>6</v>
      </c>
      <c r="R712">
        <v>6</v>
      </c>
      <c r="S712">
        <v>6</v>
      </c>
      <c r="T712">
        <v>3</v>
      </c>
      <c r="U712">
        <v>2</v>
      </c>
      <c r="V712">
        <v>2</v>
      </c>
      <c r="W712">
        <v>1</v>
      </c>
      <c r="X712">
        <v>4</v>
      </c>
      <c r="Y712">
        <v>2020</v>
      </c>
      <c r="Z712">
        <v>1</v>
      </c>
      <c r="AA712">
        <v>9</v>
      </c>
      <c r="AE712">
        <v>1</v>
      </c>
      <c r="AF712">
        <v>2</v>
      </c>
      <c r="AG712">
        <v>1</v>
      </c>
      <c r="AH712">
        <v>1</v>
      </c>
      <c r="AI712">
        <v>1</v>
      </c>
      <c r="AK712">
        <v>1</v>
      </c>
      <c r="AO712">
        <v>6</v>
      </c>
      <c r="AP712">
        <v>1</v>
      </c>
      <c r="AQ712">
        <v>1</v>
      </c>
      <c r="AR712">
        <v>1</v>
      </c>
      <c r="AZ712">
        <v>1</v>
      </c>
      <c r="BA712">
        <v>1</v>
      </c>
      <c r="BE712" t="s">
        <v>58</v>
      </c>
    </row>
    <row r="713" spans="1:57" hidden="1" x14ac:dyDescent="0.2">
      <c r="A713">
        <v>712</v>
      </c>
      <c r="B713" s="2">
        <v>44097.407372685186</v>
      </c>
      <c r="C713" t="s">
        <v>920</v>
      </c>
      <c r="D713">
        <v>69</v>
      </c>
      <c r="E713">
        <v>22</v>
      </c>
      <c r="F713">
        <v>1</v>
      </c>
      <c r="G713">
        <v>1</v>
      </c>
      <c r="H713">
        <v>3</v>
      </c>
      <c r="I713">
        <v>0</v>
      </c>
      <c r="J713">
        <v>2</v>
      </c>
      <c r="L713">
        <v>2</v>
      </c>
      <c r="M713">
        <v>31</v>
      </c>
      <c r="N713">
        <v>2</v>
      </c>
      <c r="O713">
        <v>6</v>
      </c>
      <c r="P713">
        <v>1</v>
      </c>
      <c r="Q713">
        <v>7</v>
      </c>
      <c r="R713">
        <v>2</v>
      </c>
      <c r="S713">
        <v>6</v>
      </c>
      <c r="T713">
        <v>2</v>
      </c>
      <c r="U713">
        <v>7</v>
      </c>
      <c r="V713">
        <v>1</v>
      </c>
      <c r="W713">
        <v>7</v>
      </c>
      <c r="X713">
        <v>1</v>
      </c>
      <c r="Y713">
        <v>2014</v>
      </c>
      <c r="Z713">
        <v>3</v>
      </c>
      <c r="AA713">
        <v>13</v>
      </c>
      <c r="AD713" t="s">
        <v>921</v>
      </c>
      <c r="AE713">
        <v>2</v>
      </c>
      <c r="AF713">
        <v>2</v>
      </c>
      <c r="AG713">
        <v>2</v>
      </c>
      <c r="AH713">
        <v>2</v>
      </c>
      <c r="AJ713">
        <v>1</v>
      </c>
      <c r="AO713">
        <v>2</v>
      </c>
      <c r="AP713">
        <v>1</v>
      </c>
      <c r="AR713">
        <v>1</v>
      </c>
      <c r="AW713">
        <v>1</v>
      </c>
      <c r="BA713">
        <v>1</v>
      </c>
      <c r="BC713">
        <v>1</v>
      </c>
      <c r="BE713" t="s">
        <v>63</v>
      </c>
    </row>
    <row r="714" spans="1:57" hidden="1" x14ac:dyDescent="0.2">
      <c r="A714">
        <v>713</v>
      </c>
      <c r="B714" s="2">
        <v>44097.442314814813</v>
      </c>
      <c r="C714" t="s">
        <v>922</v>
      </c>
      <c r="D714">
        <v>40</v>
      </c>
      <c r="E714">
        <v>32</v>
      </c>
      <c r="F714">
        <v>1</v>
      </c>
      <c r="G714">
        <v>1</v>
      </c>
      <c r="H714">
        <v>2</v>
      </c>
      <c r="I714">
        <v>2</v>
      </c>
      <c r="J714">
        <v>1</v>
      </c>
      <c r="L714">
        <v>1</v>
      </c>
      <c r="M714">
        <v>5</v>
      </c>
      <c r="N714">
        <v>2</v>
      </c>
      <c r="O714">
        <v>5</v>
      </c>
      <c r="P714">
        <v>5</v>
      </c>
      <c r="Q714">
        <v>6</v>
      </c>
      <c r="R714">
        <v>5</v>
      </c>
      <c r="S714">
        <v>7</v>
      </c>
      <c r="T714">
        <v>6</v>
      </c>
      <c r="U714">
        <v>6</v>
      </c>
      <c r="V714">
        <v>5</v>
      </c>
      <c r="W714">
        <v>6</v>
      </c>
      <c r="X714">
        <v>3</v>
      </c>
      <c r="Y714">
        <v>2019</v>
      </c>
      <c r="Z714">
        <v>2</v>
      </c>
      <c r="AA714">
        <v>1</v>
      </c>
      <c r="AE714">
        <v>1</v>
      </c>
      <c r="AF714">
        <v>1</v>
      </c>
      <c r="AG714">
        <v>1</v>
      </c>
      <c r="AH714">
        <v>1</v>
      </c>
      <c r="AJ714">
        <v>1</v>
      </c>
      <c r="AK714">
        <v>1</v>
      </c>
      <c r="AM714">
        <v>1</v>
      </c>
      <c r="AO714">
        <v>2</v>
      </c>
      <c r="AQ714">
        <v>1</v>
      </c>
      <c r="AR714">
        <v>1</v>
      </c>
      <c r="AU714">
        <v>1</v>
      </c>
      <c r="AZ714">
        <v>1</v>
      </c>
      <c r="BA714">
        <v>1</v>
      </c>
      <c r="BC714">
        <v>1</v>
      </c>
      <c r="BE714" t="s">
        <v>58</v>
      </c>
    </row>
    <row r="715" spans="1:57" hidden="1" x14ac:dyDescent="0.2">
      <c r="A715">
        <v>714</v>
      </c>
      <c r="B715" s="2">
        <v>44097.473449074074</v>
      </c>
      <c r="C715" t="s">
        <v>923</v>
      </c>
      <c r="D715">
        <v>40</v>
      </c>
      <c r="E715">
        <v>10</v>
      </c>
      <c r="F715">
        <v>1</v>
      </c>
      <c r="G715">
        <v>1</v>
      </c>
      <c r="H715">
        <v>2</v>
      </c>
      <c r="I715">
        <v>2</v>
      </c>
      <c r="J715">
        <v>1</v>
      </c>
      <c r="L715">
        <v>1</v>
      </c>
      <c r="M715">
        <v>3</v>
      </c>
      <c r="N715">
        <v>2</v>
      </c>
      <c r="O715">
        <v>7</v>
      </c>
      <c r="P715">
        <v>5</v>
      </c>
      <c r="Q715">
        <v>5</v>
      </c>
      <c r="R715">
        <v>1</v>
      </c>
      <c r="S715">
        <v>3</v>
      </c>
      <c r="T715">
        <v>6</v>
      </c>
      <c r="U715">
        <v>6</v>
      </c>
      <c r="V715">
        <v>1</v>
      </c>
      <c r="W715">
        <v>6</v>
      </c>
      <c r="X715">
        <v>1</v>
      </c>
      <c r="Y715">
        <v>2018</v>
      </c>
      <c r="Z715">
        <v>1</v>
      </c>
      <c r="AA715">
        <v>1</v>
      </c>
      <c r="AE715">
        <v>1</v>
      </c>
      <c r="AF715">
        <v>1</v>
      </c>
      <c r="AG715">
        <v>1</v>
      </c>
      <c r="AH715">
        <v>2</v>
      </c>
      <c r="AI715">
        <v>1</v>
      </c>
      <c r="AJ715">
        <v>1</v>
      </c>
      <c r="AM715">
        <v>1</v>
      </c>
      <c r="AO715">
        <v>2</v>
      </c>
      <c r="AQ715">
        <v>1</v>
      </c>
      <c r="AT715">
        <v>1</v>
      </c>
      <c r="AV715">
        <v>1</v>
      </c>
      <c r="AZ715">
        <v>1</v>
      </c>
      <c r="BB715">
        <v>1</v>
      </c>
      <c r="BC715">
        <v>1</v>
      </c>
      <c r="BE715" t="s">
        <v>61</v>
      </c>
    </row>
    <row r="716" spans="1:57" hidden="1" x14ac:dyDescent="0.2">
      <c r="A716">
        <v>715</v>
      </c>
      <c r="B716" s="2">
        <v>44097.487187500003</v>
      </c>
      <c r="C716" t="s">
        <v>924</v>
      </c>
      <c r="D716">
        <v>33</v>
      </c>
      <c r="E716">
        <v>9</v>
      </c>
      <c r="F716">
        <v>2</v>
      </c>
      <c r="G716">
        <v>1</v>
      </c>
      <c r="H716">
        <v>2</v>
      </c>
      <c r="I716">
        <v>2</v>
      </c>
      <c r="J716">
        <v>1</v>
      </c>
      <c r="L716">
        <v>1</v>
      </c>
      <c r="M716">
        <v>33</v>
      </c>
      <c r="N716">
        <v>1</v>
      </c>
      <c r="O716">
        <v>4</v>
      </c>
      <c r="P716">
        <v>3</v>
      </c>
      <c r="Q716">
        <v>4</v>
      </c>
      <c r="R716">
        <v>4</v>
      </c>
      <c r="S716">
        <v>4</v>
      </c>
      <c r="T716">
        <v>4</v>
      </c>
      <c r="U716">
        <v>5</v>
      </c>
      <c r="V716">
        <v>3</v>
      </c>
      <c r="W716">
        <v>5</v>
      </c>
      <c r="X716">
        <v>3</v>
      </c>
      <c r="Y716">
        <v>2018</v>
      </c>
      <c r="Z716">
        <v>1</v>
      </c>
      <c r="AA716">
        <v>9</v>
      </c>
      <c r="AE716">
        <v>1</v>
      </c>
      <c r="AF716">
        <v>1</v>
      </c>
      <c r="AG716">
        <v>1</v>
      </c>
      <c r="AH716">
        <v>1</v>
      </c>
      <c r="AK716">
        <v>1</v>
      </c>
      <c r="AO716">
        <v>1</v>
      </c>
      <c r="AP716">
        <v>1</v>
      </c>
      <c r="AQ716">
        <v>1</v>
      </c>
      <c r="AV716">
        <v>1</v>
      </c>
      <c r="AZ716">
        <v>1</v>
      </c>
      <c r="BE716" t="s">
        <v>61</v>
      </c>
    </row>
    <row r="717" spans="1:57" hidden="1" x14ac:dyDescent="0.2">
      <c r="A717">
        <v>716</v>
      </c>
      <c r="B717" s="2">
        <v>44097.502222222225</v>
      </c>
      <c r="C717" t="s">
        <v>925</v>
      </c>
      <c r="D717">
        <v>35</v>
      </c>
      <c r="E717">
        <v>9</v>
      </c>
      <c r="F717">
        <v>1</v>
      </c>
      <c r="G717">
        <v>1</v>
      </c>
      <c r="H717">
        <v>2</v>
      </c>
      <c r="I717">
        <v>3</v>
      </c>
      <c r="J717">
        <v>1</v>
      </c>
      <c r="L717">
        <v>2</v>
      </c>
      <c r="M717">
        <v>7</v>
      </c>
      <c r="N717">
        <v>1</v>
      </c>
      <c r="O717">
        <v>6</v>
      </c>
      <c r="P717">
        <v>6</v>
      </c>
      <c r="Q717">
        <v>6</v>
      </c>
      <c r="R717">
        <v>7</v>
      </c>
      <c r="S717">
        <v>6</v>
      </c>
      <c r="T717">
        <v>6</v>
      </c>
      <c r="U717">
        <v>7</v>
      </c>
      <c r="V717">
        <v>7</v>
      </c>
      <c r="W717">
        <v>7</v>
      </c>
      <c r="X717">
        <v>5</v>
      </c>
      <c r="Y717">
        <v>2019</v>
      </c>
      <c r="Z717">
        <v>2</v>
      </c>
      <c r="AA717">
        <v>1</v>
      </c>
      <c r="AE717">
        <v>1</v>
      </c>
      <c r="AF717">
        <v>1</v>
      </c>
      <c r="AG717">
        <v>1</v>
      </c>
      <c r="AH717">
        <v>2</v>
      </c>
      <c r="AI717">
        <v>1</v>
      </c>
      <c r="AJ717">
        <v>1</v>
      </c>
      <c r="AK717">
        <v>1</v>
      </c>
      <c r="AL717">
        <v>1</v>
      </c>
      <c r="AM717">
        <v>1</v>
      </c>
      <c r="AO717">
        <v>2</v>
      </c>
      <c r="AR717">
        <v>1</v>
      </c>
      <c r="AS717">
        <v>1</v>
      </c>
      <c r="AW717">
        <v>1</v>
      </c>
      <c r="AZ717">
        <v>1</v>
      </c>
      <c r="BA717">
        <v>1</v>
      </c>
      <c r="BB717">
        <v>1</v>
      </c>
      <c r="BC717">
        <v>1</v>
      </c>
      <c r="BE717" t="s">
        <v>61</v>
      </c>
    </row>
    <row r="718" spans="1:57" hidden="1" x14ac:dyDescent="0.2">
      <c r="A718">
        <v>717</v>
      </c>
      <c r="B718" s="2">
        <v>44097.51489583333</v>
      </c>
      <c r="C718" t="s">
        <v>926</v>
      </c>
      <c r="D718">
        <v>30</v>
      </c>
      <c r="E718">
        <v>32</v>
      </c>
      <c r="F718">
        <v>1</v>
      </c>
      <c r="G718">
        <v>1</v>
      </c>
      <c r="H718">
        <v>1</v>
      </c>
      <c r="I718">
        <v>0</v>
      </c>
      <c r="J718">
        <v>1</v>
      </c>
      <c r="L718">
        <v>1</v>
      </c>
      <c r="M718">
        <v>1</v>
      </c>
      <c r="N718">
        <v>2</v>
      </c>
      <c r="O718">
        <v>6</v>
      </c>
      <c r="P718">
        <v>1</v>
      </c>
      <c r="Q718">
        <v>7</v>
      </c>
      <c r="R718">
        <v>1</v>
      </c>
      <c r="S718">
        <v>7</v>
      </c>
      <c r="T718">
        <v>5</v>
      </c>
      <c r="U718">
        <v>7</v>
      </c>
      <c r="V718">
        <v>1</v>
      </c>
      <c r="W718">
        <v>7</v>
      </c>
      <c r="X718">
        <v>5</v>
      </c>
      <c r="Y718">
        <v>2019</v>
      </c>
      <c r="Z718">
        <v>1</v>
      </c>
      <c r="AA718">
        <v>3</v>
      </c>
      <c r="AE718">
        <v>2</v>
      </c>
      <c r="AF718">
        <v>2</v>
      </c>
      <c r="AG718">
        <v>2</v>
      </c>
      <c r="AH718">
        <v>2</v>
      </c>
      <c r="AM718">
        <v>1</v>
      </c>
      <c r="AO718">
        <v>2</v>
      </c>
      <c r="AP718">
        <v>1</v>
      </c>
      <c r="AU718">
        <v>1</v>
      </c>
      <c r="AW718">
        <v>1</v>
      </c>
      <c r="BA718">
        <v>1</v>
      </c>
      <c r="BC718">
        <v>1</v>
      </c>
      <c r="BE718" t="s">
        <v>58</v>
      </c>
    </row>
    <row r="719" spans="1:57" hidden="1" x14ac:dyDescent="0.2">
      <c r="A719">
        <v>718</v>
      </c>
      <c r="B719" s="2">
        <v>44097.519409722219</v>
      </c>
      <c r="C719" t="s">
        <v>927</v>
      </c>
      <c r="D719">
        <v>26</v>
      </c>
      <c r="E719">
        <v>30</v>
      </c>
      <c r="F719">
        <v>1</v>
      </c>
      <c r="G719">
        <v>1</v>
      </c>
      <c r="H719">
        <v>2</v>
      </c>
      <c r="I719">
        <v>1</v>
      </c>
      <c r="J719">
        <v>1</v>
      </c>
      <c r="L719">
        <v>1</v>
      </c>
      <c r="M719">
        <v>5</v>
      </c>
      <c r="N719">
        <v>2</v>
      </c>
      <c r="O719">
        <v>7</v>
      </c>
      <c r="P719">
        <v>1</v>
      </c>
      <c r="Q719">
        <v>7</v>
      </c>
      <c r="R719">
        <v>5</v>
      </c>
      <c r="S719">
        <v>7</v>
      </c>
      <c r="T719">
        <v>1</v>
      </c>
      <c r="U719">
        <v>7</v>
      </c>
      <c r="V719">
        <v>2</v>
      </c>
      <c r="W719">
        <v>7</v>
      </c>
      <c r="X719">
        <v>1</v>
      </c>
      <c r="Y719">
        <v>2015</v>
      </c>
      <c r="Z719">
        <v>1</v>
      </c>
      <c r="AA719">
        <v>1</v>
      </c>
      <c r="AE719">
        <v>2</v>
      </c>
      <c r="AF719">
        <v>2</v>
      </c>
      <c r="AG719">
        <v>2</v>
      </c>
      <c r="AH719">
        <v>2</v>
      </c>
      <c r="AI719">
        <v>1</v>
      </c>
      <c r="AJ719">
        <v>1</v>
      </c>
      <c r="AL719">
        <v>1</v>
      </c>
      <c r="AM719">
        <v>1</v>
      </c>
      <c r="AO719">
        <v>1</v>
      </c>
      <c r="AP719">
        <v>1</v>
      </c>
      <c r="AT719">
        <v>1</v>
      </c>
      <c r="AV719">
        <v>1</v>
      </c>
      <c r="AZ719">
        <v>1</v>
      </c>
      <c r="BE719" t="s">
        <v>58</v>
      </c>
    </row>
    <row r="720" spans="1:57" hidden="1" x14ac:dyDescent="0.2">
      <c r="A720">
        <v>719</v>
      </c>
      <c r="B720" s="2">
        <v>44097.531458333331</v>
      </c>
      <c r="C720" t="s">
        <v>928</v>
      </c>
      <c r="D720">
        <v>51</v>
      </c>
      <c r="E720">
        <v>29</v>
      </c>
      <c r="F720">
        <v>2</v>
      </c>
      <c r="G720">
        <v>1</v>
      </c>
      <c r="H720">
        <v>4</v>
      </c>
      <c r="I720">
        <v>1</v>
      </c>
      <c r="J720">
        <v>1</v>
      </c>
      <c r="L720">
        <v>1</v>
      </c>
      <c r="M720">
        <v>29</v>
      </c>
      <c r="N720">
        <v>1</v>
      </c>
      <c r="O720">
        <v>4</v>
      </c>
      <c r="P720">
        <v>4</v>
      </c>
      <c r="Q720">
        <v>7</v>
      </c>
      <c r="R720">
        <v>2</v>
      </c>
      <c r="S720">
        <v>7</v>
      </c>
      <c r="T720">
        <v>4</v>
      </c>
      <c r="U720">
        <v>6</v>
      </c>
      <c r="V720">
        <v>4</v>
      </c>
      <c r="W720">
        <v>4</v>
      </c>
      <c r="X720">
        <v>4</v>
      </c>
      <c r="Y720">
        <v>1992</v>
      </c>
      <c r="Z720">
        <v>1</v>
      </c>
      <c r="AA720">
        <v>10</v>
      </c>
      <c r="AE720">
        <v>2</v>
      </c>
      <c r="AF720">
        <v>3</v>
      </c>
      <c r="AG720">
        <v>2</v>
      </c>
      <c r="AH720">
        <v>2</v>
      </c>
      <c r="AI720">
        <v>1</v>
      </c>
      <c r="AM720">
        <v>1</v>
      </c>
      <c r="AO720">
        <v>3</v>
      </c>
      <c r="AT720">
        <v>1</v>
      </c>
      <c r="AU720">
        <v>1</v>
      </c>
      <c r="AX720">
        <v>1</v>
      </c>
      <c r="BA720">
        <v>1</v>
      </c>
      <c r="BE720" t="s">
        <v>58</v>
      </c>
    </row>
    <row r="721" spans="1:57" hidden="1" x14ac:dyDescent="0.2">
      <c r="A721">
        <v>720</v>
      </c>
      <c r="B721" s="2">
        <v>44097.57135416667</v>
      </c>
      <c r="C721" t="s">
        <v>929</v>
      </c>
      <c r="D721">
        <v>39</v>
      </c>
      <c r="E721">
        <v>5</v>
      </c>
      <c r="F721">
        <v>1</v>
      </c>
      <c r="G721">
        <v>1</v>
      </c>
      <c r="H721">
        <v>2</v>
      </c>
      <c r="I721">
        <v>0</v>
      </c>
      <c r="J721">
        <v>1</v>
      </c>
      <c r="L721">
        <v>1</v>
      </c>
      <c r="M721">
        <v>2</v>
      </c>
      <c r="N721">
        <v>1</v>
      </c>
      <c r="O721">
        <v>5</v>
      </c>
      <c r="P721">
        <v>4</v>
      </c>
      <c r="Q721">
        <v>2</v>
      </c>
      <c r="R721">
        <v>5</v>
      </c>
      <c r="S721">
        <v>6</v>
      </c>
      <c r="T721">
        <v>3</v>
      </c>
      <c r="U721">
        <v>5</v>
      </c>
      <c r="V721">
        <v>5</v>
      </c>
      <c r="W721">
        <v>4</v>
      </c>
      <c r="X721">
        <v>5</v>
      </c>
      <c r="Y721">
        <v>2018</v>
      </c>
      <c r="Z721">
        <v>1</v>
      </c>
      <c r="AA721">
        <v>1</v>
      </c>
      <c r="AE721">
        <v>2</v>
      </c>
      <c r="AF721">
        <v>2</v>
      </c>
      <c r="AG721">
        <v>2</v>
      </c>
      <c r="AH721">
        <v>3</v>
      </c>
      <c r="AM721">
        <v>1</v>
      </c>
      <c r="AO721">
        <v>6</v>
      </c>
      <c r="AQ721">
        <v>1</v>
      </c>
      <c r="AR721">
        <v>1</v>
      </c>
      <c r="AT721">
        <v>1</v>
      </c>
      <c r="BD721">
        <v>1</v>
      </c>
      <c r="BE721" t="s">
        <v>66</v>
      </c>
    </row>
    <row r="722" spans="1:57" hidden="1" x14ac:dyDescent="0.2">
      <c r="A722">
        <v>721</v>
      </c>
      <c r="B722" s="2">
        <v>44097.604745370372</v>
      </c>
      <c r="C722" t="s">
        <v>930</v>
      </c>
      <c r="D722">
        <v>41</v>
      </c>
      <c r="E722">
        <v>5</v>
      </c>
      <c r="F722">
        <v>1</v>
      </c>
      <c r="G722">
        <v>1</v>
      </c>
      <c r="H722">
        <v>3</v>
      </c>
      <c r="I722">
        <v>0</v>
      </c>
      <c r="J722">
        <v>1</v>
      </c>
      <c r="L722">
        <v>1</v>
      </c>
      <c r="M722">
        <v>9</v>
      </c>
      <c r="N722">
        <v>1</v>
      </c>
      <c r="O722">
        <v>2</v>
      </c>
      <c r="P722">
        <v>3</v>
      </c>
      <c r="Q722">
        <v>4</v>
      </c>
      <c r="R722">
        <v>3</v>
      </c>
      <c r="S722">
        <v>4</v>
      </c>
      <c r="T722">
        <v>4</v>
      </c>
      <c r="U722">
        <v>4</v>
      </c>
      <c r="V722">
        <v>2</v>
      </c>
      <c r="W722">
        <v>3</v>
      </c>
      <c r="X722">
        <v>3</v>
      </c>
      <c r="Y722">
        <v>2010</v>
      </c>
      <c r="Z722">
        <v>1</v>
      </c>
      <c r="AA722">
        <v>1</v>
      </c>
      <c r="AE722">
        <v>2</v>
      </c>
      <c r="AF722">
        <v>2</v>
      </c>
      <c r="AG722">
        <v>2</v>
      </c>
      <c r="AH722">
        <v>2</v>
      </c>
      <c r="AN722">
        <v>1</v>
      </c>
      <c r="AO722">
        <v>2</v>
      </c>
      <c r="AS722">
        <v>1</v>
      </c>
      <c r="AT722">
        <v>1</v>
      </c>
      <c r="AU722">
        <v>1</v>
      </c>
      <c r="AZ722">
        <v>1</v>
      </c>
      <c r="BA722">
        <v>1</v>
      </c>
      <c r="BB722">
        <v>1</v>
      </c>
      <c r="BE722" t="s">
        <v>66</v>
      </c>
    </row>
    <row r="723" spans="1:57" hidden="1" x14ac:dyDescent="0.2">
      <c r="A723">
        <v>722</v>
      </c>
      <c r="B723" s="2">
        <v>44097.680601851855</v>
      </c>
      <c r="C723" t="s">
        <v>931</v>
      </c>
      <c r="D723">
        <v>48</v>
      </c>
      <c r="E723">
        <v>30</v>
      </c>
      <c r="F723">
        <v>1</v>
      </c>
      <c r="G723">
        <v>1</v>
      </c>
      <c r="H723">
        <v>1</v>
      </c>
      <c r="I723">
        <v>0</v>
      </c>
      <c r="J723">
        <v>5</v>
      </c>
      <c r="K723" t="s">
        <v>1627</v>
      </c>
      <c r="L723">
        <v>1</v>
      </c>
      <c r="M723">
        <v>15</v>
      </c>
      <c r="N723">
        <v>2</v>
      </c>
      <c r="O723">
        <v>1</v>
      </c>
      <c r="P723">
        <v>1</v>
      </c>
      <c r="Q723">
        <v>2</v>
      </c>
      <c r="R723">
        <v>1</v>
      </c>
      <c r="S723">
        <v>5</v>
      </c>
      <c r="T723">
        <v>4</v>
      </c>
      <c r="U723">
        <v>3</v>
      </c>
      <c r="V723">
        <v>1</v>
      </c>
      <c r="W723">
        <v>2</v>
      </c>
      <c r="X723">
        <v>4</v>
      </c>
      <c r="Y723">
        <v>2005</v>
      </c>
      <c r="Z723">
        <v>1</v>
      </c>
      <c r="AA723">
        <v>1</v>
      </c>
      <c r="AE723">
        <v>2</v>
      </c>
      <c r="AF723">
        <v>1</v>
      </c>
      <c r="AG723">
        <v>2</v>
      </c>
      <c r="AH723">
        <v>2</v>
      </c>
      <c r="AN723">
        <v>1</v>
      </c>
      <c r="AO723">
        <v>6</v>
      </c>
      <c r="AY723">
        <v>1</v>
      </c>
      <c r="BD723">
        <v>1</v>
      </c>
      <c r="BE723" t="s">
        <v>58</v>
      </c>
    </row>
    <row r="724" spans="1:57" hidden="1" x14ac:dyDescent="0.2">
      <c r="A724">
        <v>723</v>
      </c>
      <c r="B724" s="2">
        <v>44098.597245370373</v>
      </c>
      <c r="C724" t="s">
        <v>932</v>
      </c>
      <c r="D724">
        <v>52</v>
      </c>
      <c r="E724">
        <v>44</v>
      </c>
      <c r="F724">
        <v>1</v>
      </c>
      <c r="G724">
        <v>1</v>
      </c>
      <c r="H724">
        <v>2</v>
      </c>
      <c r="I724">
        <v>0</v>
      </c>
      <c r="J724">
        <v>1</v>
      </c>
      <c r="L724">
        <v>2</v>
      </c>
      <c r="M724">
        <v>7</v>
      </c>
      <c r="N724">
        <v>2</v>
      </c>
      <c r="O724">
        <v>6</v>
      </c>
      <c r="P724">
        <v>2</v>
      </c>
      <c r="Q724">
        <v>6</v>
      </c>
      <c r="R724">
        <v>3</v>
      </c>
      <c r="S724">
        <v>6</v>
      </c>
      <c r="T724">
        <v>3</v>
      </c>
      <c r="U724">
        <v>6</v>
      </c>
      <c r="V724">
        <v>2</v>
      </c>
      <c r="W724">
        <v>6</v>
      </c>
      <c r="X724">
        <v>3</v>
      </c>
      <c r="Y724">
        <v>2013</v>
      </c>
      <c r="Z724">
        <v>2</v>
      </c>
      <c r="AA724">
        <v>9</v>
      </c>
      <c r="AE724">
        <v>2</v>
      </c>
      <c r="AF724">
        <v>2</v>
      </c>
      <c r="AG724">
        <v>2</v>
      </c>
      <c r="AH724">
        <v>2</v>
      </c>
      <c r="AN724">
        <v>1</v>
      </c>
      <c r="AO724">
        <v>5</v>
      </c>
      <c r="AP724">
        <v>1</v>
      </c>
      <c r="AT724">
        <v>1</v>
      </c>
      <c r="AU724">
        <v>1</v>
      </c>
      <c r="AZ724">
        <v>1</v>
      </c>
      <c r="BA724">
        <v>1</v>
      </c>
      <c r="BE724" t="s">
        <v>66</v>
      </c>
    </row>
    <row r="725" spans="1:57" hidden="1" x14ac:dyDescent="0.2">
      <c r="A725">
        <v>724</v>
      </c>
      <c r="B725" s="2">
        <v>44098.598761574074</v>
      </c>
      <c r="C725" t="s">
        <v>933</v>
      </c>
      <c r="D725">
        <v>55</v>
      </c>
      <c r="E725">
        <v>32</v>
      </c>
      <c r="F725">
        <v>1</v>
      </c>
      <c r="G725">
        <v>1</v>
      </c>
      <c r="H725">
        <v>2</v>
      </c>
      <c r="I725">
        <v>0</v>
      </c>
      <c r="J725">
        <v>1</v>
      </c>
      <c r="L725">
        <v>1</v>
      </c>
      <c r="M725">
        <v>16</v>
      </c>
      <c r="N725">
        <v>1</v>
      </c>
      <c r="O725">
        <v>6</v>
      </c>
      <c r="P725">
        <v>2</v>
      </c>
      <c r="Q725">
        <v>6</v>
      </c>
      <c r="R725">
        <v>3</v>
      </c>
      <c r="S725">
        <v>6</v>
      </c>
      <c r="T725">
        <v>6</v>
      </c>
      <c r="U725">
        <v>4</v>
      </c>
      <c r="V725">
        <v>1</v>
      </c>
      <c r="W725">
        <v>3</v>
      </c>
      <c r="X725">
        <v>5</v>
      </c>
      <c r="Y725">
        <v>2008</v>
      </c>
      <c r="Z725">
        <v>1</v>
      </c>
      <c r="AA725">
        <v>1</v>
      </c>
      <c r="AE725">
        <v>2</v>
      </c>
      <c r="AF725">
        <v>2</v>
      </c>
      <c r="AG725">
        <v>1</v>
      </c>
      <c r="AH725">
        <v>2</v>
      </c>
      <c r="AI725">
        <v>1</v>
      </c>
      <c r="AO725">
        <v>2</v>
      </c>
      <c r="AQ725">
        <v>1</v>
      </c>
      <c r="AZ725">
        <v>1</v>
      </c>
      <c r="BE725" t="s">
        <v>58</v>
      </c>
    </row>
    <row r="726" spans="1:57" hidden="1" x14ac:dyDescent="0.2">
      <c r="A726">
        <v>725</v>
      </c>
      <c r="B726" s="2">
        <v>44098.599976851852</v>
      </c>
      <c r="C726" t="s">
        <v>934</v>
      </c>
      <c r="D726">
        <v>60</v>
      </c>
      <c r="E726">
        <v>49</v>
      </c>
      <c r="F726">
        <v>1</v>
      </c>
      <c r="G726">
        <v>1</v>
      </c>
      <c r="H726">
        <v>2</v>
      </c>
      <c r="I726">
        <v>0</v>
      </c>
      <c r="J726">
        <v>1</v>
      </c>
      <c r="L726">
        <v>2</v>
      </c>
      <c r="M726">
        <v>28</v>
      </c>
      <c r="N726">
        <v>2</v>
      </c>
      <c r="O726">
        <v>5</v>
      </c>
      <c r="P726">
        <v>5</v>
      </c>
      <c r="Q726">
        <v>6</v>
      </c>
      <c r="R726">
        <v>6</v>
      </c>
      <c r="S726">
        <v>6</v>
      </c>
      <c r="T726">
        <v>5</v>
      </c>
      <c r="U726">
        <v>6</v>
      </c>
      <c r="V726">
        <v>7</v>
      </c>
      <c r="W726">
        <v>3</v>
      </c>
      <c r="X726">
        <v>2</v>
      </c>
      <c r="Y726">
        <v>1992</v>
      </c>
      <c r="Z726">
        <v>2</v>
      </c>
      <c r="AA726">
        <v>12</v>
      </c>
      <c r="AC726" t="s">
        <v>935</v>
      </c>
      <c r="AE726">
        <v>2</v>
      </c>
      <c r="AF726">
        <v>2</v>
      </c>
      <c r="AG726">
        <v>2</v>
      </c>
      <c r="AH726">
        <v>2</v>
      </c>
      <c r="AI726">
        <v>1</v>
      </c>
      <c r="AO726">
        <v>3</v>
      </c>
      <c r="AT726">
        <v>1</v>
      </c>
      <c r="AV726">
        <v>1</v>
      </c>
      <c r="AX726">
        <v>1</v>
      </c>
      <c r="BC726">
        <v>1</v>
      </c>
      <c r="BE726" t="s">
        <v>61</v>
      </c>
    </row>
    <row r="727" spans="1:57" hidden="1" x14ac:dyDescent="0.2">
      <c r="A727">
        <v>726</v>
      </c>
      <c r="B727" s="2">
        <v>44098.600358796299</v>
      </c>
      <c r="C727" t="s">
        <v>936</v>
      </c>
      <c r="D727">
        <v>74</v>
      </c>
      <c r="E727">
        <v>9</v>
      </c>
      <c r="F727">
        <v>1</v>
      </c>
      <c r="G727">
        <v>1</v>
      </c>
      <c r="H727">
        <v>1</v>
      </c>
      <c r="I727">
        <v>0</v>
      </c>
      <c r="J727">
        <v>4</v>
      </c>
      <c r="L727">
        <v>2</v>
      </c>
      <c r="M727">
        <v>4</v>
      </c>
      <c r="N727">
        <v>2</v>
      </c>
      <c r="O727">
        <v>3</v>
      </c>
      <c r="P727">
        <v>2</v>
      </c>
      <c r="Q727">
        <v>6</v>
      </c>
      <c r="R727">
        <v>5</v>
      </c>
      <c r="S727">
        <v>5</v>
      </c>
      <c r="T727">
        <v>5</v>
      </c>
      <c r="U727">
        <v>6</v>
      </c>
      <c r="V727">
        <v>3</v>
      </c>
      <c r="W727">
        <v>5</v>
      </c>
      <c r="X727">
        <v>2</v>
      </c>
      <c r="Y727">
        <v>2020</v>
      </c>
      <c r="Z727">
        <v>3</v>
      </c>
      <c r="AA727">
        <v>7</v>
      </c>
      <c r="AE727">
        <v>2</v>
      </c>
      <c r="AF727">
        <v>3</v>
      </c>
      <c r="AG727">
        <v>2</v>
      </c>
      <c r="AH727">
        <v>3</v>
      </c>
      <c r="AN727">
        <v>1</v>
      </c>
      <c r="AO727">
        <v>3</v>
      </c>
      <c r="AT727">
        <v>1</v>
      </c>
      <c r="AV727">
        <v>1</v>
      </c>
      <c r="AW727">
        <v>1</v>
      </c>
      <c r="AZ727">
        <v>1</v>
      </c>
      <c r="BE727" t="s">
        <v>61</v>
      </c>
    </row>
    <row r="728" spans="1:57" hidden="1" x14ac:dyDescent="0.2">
      <c r="A728">
        <v>727</v>
      </c>
      <c r="B728" s="2">
        <v>44098.601076388892</v>
      </c>
      <c r="C728" t="s">
        <v>937</v>
      </c>
      <c r="D728">
        <v>70</v>
      </c>
      <c r="E728">
        <v>30</v>
      </c>
      <c r="F728">
        <v>1</v>
      </c>
      <c r="G728">
        <v>1</v>
      </c>
      <c r="H728">
        <v>1</v>
      </c>
      <c r="I728">
        <v>0</v>
      </c>
      <c r="J728">
        <v>2</v>
      </c>
      <c r="L728">
        <v>1</v>
      </c>
      <c r="M728">
        <v>30</v>
      </c>
      <c r="N728">
        <v>2</v>
      </c>
      <c r="O728">
        <v>6</v>
      </c>
      <c r="P728">
        <v>4</v>
      </c>
      <c r="Q728">
        <v>6</v>
      </c>
      <c r="R728">
        <v>3</v>
      </c>
      <c r="S728">
        <v>6</v>
      </c>
      <c r="T728">
        <v>2</v>
      </c>
      <c r="U728">
        <v>7</v>
      </c>
      <c r="V728">
        <v>2</v>
      </c>
      <c r="W728">
        <v>6</v>
      </c>
      <c r="X728">
        <v>1</v>
      </c>
      <c r="Y728">
        <v>2001</v>
      </c>
      <c r="Z728">
        <v>1</v>
      </c>
      <c r="AA728">
        <v>11</v>
      </c>
      <c r="AB728" t="s">
        <v>92</v>
      </c>
      <c r="AE728">
        <v>3</v>
      </c>
      <c r="AF728">
        <v>1</v>
      </c>
      <c r="AG728">
        <v>3</v>
      </c>
      <c r="AH728">
        <v>3</v>
      </c>
      <c r="AJ728">
        <v>1</v>
      </c>
      <c r="AK728">
        <v>1</v>
      </c>
      <c r="AM728">
        <v>1</v>
      </c>
      <c r="AO728">
        <v>4</v>
      </c>
      <c r="AT728">
        <v>1</v>
      </c>
      <c r="AX728">
        <v>1</v>
      </c>
      <c r="AY728">
        <v>1</v>
      </c>
      <c r="BD728">
        <v>1</v>
      </c>
      <c r="BE728" t="s">
        <v>58</v>
      </c>
    </row>
    <row r="729" spans="1:57" hidden="1" x14ac:dyDescent="0.2">
      <c r="A729">
        <v>728</v>
      </c>
      <c r="B729" s="2">
        <v>44098.601122685184</v>
      </c>
      <c r="C729" t="s">
        <v>938</v>
      </c>
      <c r="D729">
        <v>50</v>
      </c>
      <c r="E729">
        <v>9</v>
      </c>
      <c r="F729">
        <v>1</v>
      </c>
      <c r="G729">
        <v>1</v>
      </c>
      <c r="H729">
        <v>2</v>
      </c>
      <c r="I729">
        <v>1</v>
      </c>
      <c r="J729">
        <v>1</v>
      </c>
      <c r="L729">
        <v>1</v>
      </c>
      <c r="M729">
        <v>5</v>
      </c>
      <c r="N729">
        <v>2</v>
      </c>
      <c r="O729">
        <v>3</v>
      </c>
      <c r="P729">
        <v>1</v>
      </c>
      <c r="Q729">
        <v>4</v>
      </c>
      <c r="R729">
        <v>5</v>
      </c>
      <c r="S729">
        <v>5</v>
      </c>
      <c r="T729">
        <v>5</v>
      </c>
      <c r="U729">
        <v>2</v>
      </c>
      <c r="V729">
        <v>4</v>
      </c>
      <c r="W729">
        <v>2</v>
      </c>
      <c r="X729">
        <v>5</v>
      </c>
      <c r="Y729">
        <v>2016</v>
      </c>
      <c r="Z729">
        <v>1</v>
      </c>
      <c r="AA729">
        <v>1</v>
      </c>
      <c r="AE729">
        <v>3</v>
      </c>
      <c r="AF729">
        <v>1</v>
      </c>
      <c r="AG729">
        <v>1</v>
      </c>
      <c r="AH729">
        <v>2</v>
      </c>
      <c r="AI729">
        <v>1</v>
      </c>
      <c r="AJ729">
        <v>1</v>
      </c>
      <c r="AL729">
        <v>1</v>
      </c>
      <c r="AO729">
        <v>4</v>
      </c>
      <c r="AP729">
        <v>1</v>
      </c>
      <c r="AT729">
        <v>1</v>
      </c>
      <c r="AV729">
        <v>1</v>
      </c>
      <c r="AZ729">
        <v>1</v>
      </c>
      <c r="BA729">
        <v>1</v>
      </c>
      <c r="BC729">
        <v>1</v>
      </c>
      <c r="BE729" t="s">
        <v>61</v>
      </c>
    </row>
    <row r="730" spans="1:57" hidden="1" x14ac:dyDescent="0.2">
      <c r="A730">
        <v>729</v>
      </c>
      <c r="B730" s="2">
        <v>44098.601388888892</v>
      </c>
      <c r="C730" t="s">
        <v>939</v>
      </c>
      <c r="D730">
        <v>68</v>
      </c>
      <c r="E730">
        <v>22</v>
      </c>
      <c r="F730">
        <v>1</v>
      </c>
      <c r="G730">
        <v>1</v>
      </c>
      <c r="H730">
        <v>1</v>
      </c>
      <c r="I730">
        <v>0</v>
      </c>
      <c r="J730">
        <v>4</v>
      </c>
      <c r="L730">
        <v>2</v>
      </c>
      <c r="M730">
        <v>6</v>
      </c>
      <c r="N730">
        <v>1</v>
      </c>
      <c r="O730">
        <v>5</v>
      </c>
      <c r="P730">
        <v>2</v>
      </c>
      <c r="Q730">
        <v>4</v>
      </c>
      <c r="R730">
        <v>5</v>
      </c>
      <c r="S730">
        <v>4</v>
      </c>
      <c r="T730">
        <v>6</v>
      </c>
      <c r="U730">
        <v>5</v>
      </c>
      <c r="V730">
        <v>2</v>
      </c>
      <c r="W730">
        <v>4</v>
      </c>
      <c r="X730">
        <v>5</v>
      </c>
      <c r="Y730">
        <v>2014</v>
      </c>
      <c r="Z730">
        <v>2</v>
      </c>
      <c r="AA730">
        <v>13</v>
      </c>
      <c r="AD730" t="s">
        <v>940</v>
      </c>
      <c r="AE730">
        <v>2</v>
      </c>
      <c r="AF730">
        <v>2</v>
      </c>
      <c r="AG730">
        <v>2</v>
      </c>
      <c r="AH730">
        <v>2</v>
      </c>
      <c r="AN730">
        <v>1</v>
      </c>
      <c r="AO730">
        <v>5</v>
      </c>
      <c r="AP730">
        <v>1</v>
      </c>
      <c r="AT730">
        <v>1</v>
      </c>
      <c r="BD730">
        <v>1</v>
      </c>
      <c r="BE730" t="s">
        <v>63</v>
      </c>
    </row>
    <row r="731" spans="1:57" hidden="1" x14ac:dyDescent="0.2">
      <c r="A731">
        <v>730</v>
      </c>
      <c r="B731" s="2">
        <v>44098.601458333331</v>
      </c>
      <c r="C731" t="s">
        <v>941</v>
      </c>
      <c r="D731">
        <v>59</v>
      </c>
      <c r="E731">
        <v>5</v>
      </c>
      <c r="F731">
        <v>1</v>
      </c>
      <c r="G731">
        <v>1</v>
      </c>
      <c r="H731">
        <v>2</v>
      </c>
      <c r="I731">
        <v>0</v>
      </c>
      <c r="J731">
        <v>4</v>
      </c>
      <c r="L731">
        <v>1</v>
      </c>
      <c r="M731">
        <v>41</v>
      </c>
      <c r="N731">
        <v>2</v>
      </c>
      <c r="O731">
        <v>5</v>
      </c>
      <c r="P731">
        <v>5</v>
      </c>
      <c r="Q731">
        <v>6</v>
      </c>
      <c r="R731">
        <v>2</v>
      </c>
      <c r="S731">
        <v>6</v>
      </c>
      <c r="T731">
        <v>5</v>
      </c>
      <c r="U731">
        <v>5</v>
      </c>
      <c r="V731">
        <v>2</v>
      </c>
      <c r="W731">
        <v>6</v>
      </c>
      <c r="X731">
        <v>2</v>
      </c>
      <c r="Y731">
        <v>2015</v>
      </c>
      <c r="Z731">
        <v>3</v>
      </c>
      <c r="AA731">
        <v>13</v>
      </c>
      <c r="AD731" t="s">
        <v>242</v>
      </c>
      <c r="AE731">
        <v>2</v>
      </c>
      <c r="AF731">
        <v>1</v>
      </c>
      <c r="AG731">
        <v>2</v>
      </c>
      <c r="AH731">
        <v>2</v>
      </c>
      <c r="AJ731">
        <v>1</v>
      </c>
      <c r="AO731">
        <v>2</v>
      </c>
      <c r="AY731">
        <v>1</v>
      </c>
      <c r="BD731">
        <v>1</v>
      </c>
      <c r="BE731" t="s">
        <v>66</v>
      </c>
    </row>
    <row r="732" spans="1:57" hidden="1" x14ac:dyDescent="0.2">
      <c r="A732">
        <v>731</v>
      </c>
      <c r="B732" s="2">
        <v>44098.602997685186</v>
      </c>
      <c r="C732" t="s">
        <v>942</v>
      </c>
      <c r="D732">
        <v>41</v>
      </c>
      <c r="E732">
        <v>10</v>
      </c>
      <c r="F732">
        <v>1</v>
      </c>
      <c r="G732">
        <v>1</v>
      </c>
      <c r="H732">
        <v>2</v>
      </c>
      <c r="I732">
        <v>1</v>
      </c>
      <c r="J732">
        <v>1</v>
      </c>
      <c r="L732">
        <v>1</v>
      </c>
      <c r="M732">
        <v>5</v>
      </c>
      <c r="N732">
        <v>1</v>
      </c>
      <c r="O732">
        <v>6</v>
      </c>
      <c r="P732">
        <v>7</v>
      </c>
      <c r="Q732">
        <v>7</v>
      </c>
      <c r="R732">
        <v>6</v>
      </c>
      <c r="S732">
        <v>7</v>
      </c>
      <c r="T732">
        <v>6</v>
      </c>
      <c r="U732">
        <v>7</v>
      </c>
      <c r="V732">
        <v>7</v>
      </c>
      <c r="W732">
        <v>7</v>
      </c>
      <c r="X732">
        <v>7</v>
      </c>
      <c r="Y732">
        <v>2015</v>
      </c>
      <c r="Z732">
        <v>1</v>
      </c>
      <c r="AA732">
        <v>9</v>
      </c>
      <c r="AE732">
        <v>2</v>
      </c>
      <c r="AF732">
        <v>1</v>
      </c>
      <c r="AG732">
        <v>1</v>
      </c>
      <c r="AH732">
        <v>1</v>
      </c>
      <c r="AI732">
        <v>1</v>
      </c>
      <c r="AJ732">
        <v>1</v>
      </c>
      <c r="AK732">
        <v>1</v>
      </c>
      <c r="AL732">
        <v>1</v>
      </c>
      <c r="AO732">
        <v>3</v>
      </c>
      <c r="AP732">
        <v>1</v>
      </c>
      <c r="AQ732">
        <v>1</v>
      </c>
      <c r="AR732">
        <v>1</v>
      </c>
      <c r="AZ732">
        <v>1</v>
      </c>
      <c r="BA732">
        <v>1</v>
      </c>
      <c r="BB732">
        <v>1</v>
      </c>
      <c r="BC732">
        <v>1</v>
      </c>
      <c r="BE732" t="s">
        <v>61</v>
      </c>
    </row>
    <row r="733" spans="1:57" hidden="1" x14ac:dyDescent="0.2">
      <c r="A733">
        <v>732</v>
      </c>
      <c r="B733" s="2">
        <v>44098.603101851855</v>
      </c>
      <c r="C733" t="s">
        <v>943</v>
      </c>
      <c r="D733">
        <v>69</v>
      </c>
      <c r="E733">
        <v>25</v>
      </c>
      <c r="F733">
        <v>1</v>
      </c>
      <c r="G733">
        <v>1</v>
      </c>
      <c r="H733">
        <v>1</v>
      </c>
      <c r="I733">
        <v>1</v>
      </c>
      <c r="J733">
        <v>4</v>
      </c>
      <c r="L733">
        <v>1</v>
      </c>
      <c r="M733">
        <v>24</v>
      </c>
      <c r="N733">
        <v>2</v>
      </c>
      <c r="O733">
        <v>6</v>
      </c>
      <c r="P733">
        <v>1</v>
      </c>
      <c r="Q733">
        <v>6</v>
      </c>
      <c r="R733">
        <v>4</v>
      </c>
      <c r="S733">
        <v>6</v>
      </c>
      <c r="T733">
        <v>1</v>
      </c>
      <c r="U733">
        <v>6</v>
      </c>
      <c r="V733">
        <v>1</v>
      </c>
      <c r="W733">
        <v>4</v>
      </c>
      <c r="X733">
        <v>1</v>
      </c>
      <c r="Y733">
        <v>1995</v>
      </c>
      <c r="Z733">
        <v>1</v>
      </c>
      <c r="AA733">
        <v>11</v>
      </c>
      <c r="AB733" t="s">
        <v>944</v>
      </c>
      <c r="AE733">
        <v>2</v>
      </c>
      <c r="AF733">
        <v>2</v>
      </c>
      <c r="AG733">
        <v>3</v>
      </c>
      <c r="AH733">
        <v>2</v>
      </c>
      <c r="AI733">
        <v>1</v>
      </c>
      <c r="AM733">
        <v>1</v>
      </c>
      <c r="AO733">
        <v>3</v>
      </c>
      <c r="AQ733">
        <v>1</v>
      </c>
      <c r="AT733">
        <v>1</v>
      </c>
      <c r="AX733">
        <v>1</v>
      </c>
      <c r="BA733">
        <v>1</v>
      </c>
      <c r="BC733">
        <v>1</v>
      </c>
      <c r="BE733" t="s">
        <v>63</v>
      </c>
    </row>
    <row r="734" spans="1:57" hidden="1" x14ac:dyDescent="0.2">
      <c r="A734">
        <v>733</v>
      </c>
      <c r="B734" s="2">
        <v>44098.603148148148</v>
      </c>
      <c r="C734" t="s">
        <v>945</v>
      </c>
      <c r="D734">
        <v>35</v>
      </c>
      <c r="E734">
        <v>29</v>
      </c>
      <c r="F734">
        <v>1</v>
      </c>
      <c r="G734">
        <v>1</v>
      </c>
      <c r="H734">
        <v>2</v>
      </c>
      <c r="I734">
        <v>1</v>
      </c>
      <c r="J734">
        <v>2</v>
      </c>
      <c r="L734">
        <v>1</v>
      </c>
      <c r="M734">
        <v>5</v>
      </c>
      <c r="N734">
        <v>1</v>
      </c>
      <c r="O734">
        <v>5</v>
      </c>
      <c r="P734">
        <v>5</v>
      </c>
      <c r="Q734">
        <v>6</v>
      </c>
      <c r="R734">
        <v>5</v>
      </c>
      <c r="S734">
        <v>5</v>
      </c>
      <c r="T734">
        <v>3</v>
      </c>
      <c r="U734">
        <v>5</v>
      </c>
      <c r="V734">
        <v>3</v>
      </c>
      <c r="W734">
        <v>4</v>
      </c>
      <c r="X734">
        <v>3</v>
      </c>
      <c r="Y734">
        <v>2000</v>
      </c>
      <c r="Z734">
        <v>1</v>
      </c>
      <c r="AA734">
        <v>1</v>
      </c>
      <c r="AE734">
        <v>1</v>
      </c>
      <c r="AF734">
        <v>1</v>
      </c>
      <c r="AG734">
        <v>1</v>
      </c>
      <c r="AH734">
        <v>1</v>
      </c>
      <c r="AI734">
        <v>1</v>
      </c>
      <c r="AL734">
        <v>1</v>
      </c>
      <c r="AO734">
        <v>1</v>
      </c>
      <c r="AQ734">
        <v>1</v>
      </c>
      <c r="AT734">
        <v>1</v>
      </c>
      <c r="AZ734">
        <v>1</v>
      </c>
      <c r="BE734" t="s">
        <v>58</v>
      </c>
    </row>
    <row r="735" spans="1:57" hidden="1" x14ac:dyDescent="0.2">
      <c r="A735">
        <v>734</v>
      </c>
      <c r="B735" s="2">
        <v>44098.603217592594</v>
      </c>
      <c r="C735" t="s">
        <v>946</v>
      </c>
      <c r="D735">
        <v>42</v>
      </c>
      <c r="E735">
        <v>38</v>
      </c>
      <c r="F735">
        <v>1</v>
      </c>
      <c r="G735">
        <v>1</v>
      </c>
      <c r="H735">
        <v>2</v>
      </c>
      <c r="I735">
        <v>2</v>
      </c>
      <c r="J735">
        <v>1</v>
      </c>
      <c r="L735">
        <v>1</v>
      </c>
      <c r="M735">
        <v>3</v>
      </c>
      <c r="N735">
        <v>1</v>
      </c>
      <c r="O735">
        <v>7</v>
      </c>
      <c r="P735">
        <v>7</v>
      </c>
      <c r="Q735">
        <v>7</v>
      </c>
      <c r="R735">
        <v>6</v>
      </c>
      <c r="S735">
        <v>6</v>
      </c>
      <c r="T735">
        <v>7</v>
      </c>
      <c r="U735">
        <v>6</v>
      </c>
      <c r="V735">
        <v>7</v>
      </c>
      <c r="W735">
        <v>7</v>
      </c>
      <c r="X735">
        <v>6</v>
      </c>
      <c r="Y735">
        <v>2019</v>
      </c>
      <c r="Z735">
        <v>3</v>
      </c>
      <c r="AA735">
        <v>1</v>
      </c>
      <c r="AE735">
        <v>1</v>
      </c>
      <c r="AF735">
        <v>1</v>
      </c>
      <c r="AG735">
        <v>1</v>
      </c>
      <c r="AH735">
        <v>1</v>
      </c>
      <c r="AI735">
        <v>1</v>
      </c>
      <c r="AJ735">
        <v>1</v>
      </c>
      <c r="AL735">
        <v>1</v>
      </c>
      <c r="AM735">
        <v>1</v>
      </c>
      <c r="AO735">
        <v>6</v>
      </c>
      <c r="AQ735">
        <v>1</v>
      </c>
      <c r="AR735">
        <v>1</v>
      </c>
      <c r="AT735">
        <v>1</v>
      </c>
      <c r="AZ735">
        <v>1</v>
      </c>
      <c r="BA735">
        <v>1</v>
      </c>
      <c r="BB735">
        <v>1</v>
      </c>
      <c r="BE735" t="s">
        <v>58</v>
      </c>
    </row>
    <row r="736" spans="1:57" hidden="1" x14ac:dyDescent="0.2">
      <c r="A736">
        <v>735</v>
      </c>
      <c r="B736" s="2">
        <v>44098.603576388887</v>
      </c>
      <c r="C736" t="s">
        <v>947</v>
      </c>
      <c r="D736">
        <v>56</v>
      </c>
      <c r="E736">
        <v>4</v>
      </c>
      <c r="F736">
        <v>1</v>
      </c>
      <c r="G736">
        <v>1</v>
      </c>
      <c r="H736">
        <v>4</v>
      </c>
      <c r="I736">
        <v>1</v>
      </c>
      <c r="J736">
        <v>1</v>
      </c>
      <c r="L736">
        <v>2</v>
      </c>
      <c r="M736">
        <v>4</v>
      </c>
      <c r="N736">
        <v>1</v>
      </c>
      <c r="O736">
        <v>6</v>
      </c>
      <c r="P736">
        <v>2</v>
      </c>
      <c r="Q736">
        <v>6</v>
      </c>
      <c r="R736">
        <v>4</v>
      </c>
      <c r="S736">
        <v>7</v>
      </c>
      <c r="T736">
        <v>2</v>
      </c>
      <c r="U736">
        <v>7</v>
      </c>
      <c r="V736">
        <v>2</v>
      </c>
      <c r="W736">
        <v>6</v>
      </c>
      <c r="X736">
        <v>1</v>
      </c>
      <c r="Y736">
        <v>2016</v>
      </c>
      <c r="Z736">
        <v>2</v>
      </c>
      <c r="AA736">
        <v>13</v>
      </c>
      <c r="AD736" t="s">
        <v>261</v>
      </c>
      <c r="AE736">
        <v>2</v>
      </c>
      <c r="AF736">
        <v>1</v>
      </c>
      <c r="AG736">
        <v>1</v>
      </c>
      <c r="AH736">
        <v>2</v>
      </c>
      <c r="AI736">
        <v>1</v>
      </c>
      <c r="AJ736">
        <v>1</v>
      </c>
      <c r="AL736">
        <v>1</v>
      </c>
      <c r="AO736">
        <v>3</v>
      </c>
      <c r="AP736">
        <v>1</v>
      </c>
      <c r="AS736">
        <v>1</v>
      </c>
      <c r="AV736">
        <v>1</v>
      </c>
      <c r="AZ736">
        <v>1</v>
      </c>
      <c r="BA736">
        <v>1</v>
      </c>
      <c r="BB736">
        <v>1</v>
      </c>
      <c r="BC736">
        <v>1</v>
      </c>
      <c r="BE736" t="s">
        <v>61</v>
      </c>
    </row>
    <row r="737" spans="1:57" hidden="1" x14ac:dyDescent="0.2">
      <c r="A737">
        <v>736</v>
      </c>
      <c r="B737" s="2">
        <v>44098.603761574072</v>
      </c>
      <c r="C737" t="s">
        <v>948</v>
      </c>
      <c r="D737">
        <v>40</v>
      </c>
      <c r="E737">
        <v>9</v>
      </c>
      <c r="F737">
        <v>1</v>
      </c>
      <c r="G737">
        <v>1</v>
      </c>
      <c r="H737">
        <v>2</v>
      </c>
      <c r="I737">
        <v>1</v>
      </c>
      <c r="J737">
        <v>1</v>
      </c>
      <c r="L737">
        <v>1</v>
      </c>
      <c r="M737">
        <v>4</v>
      </c>
      <c r="N737">
        <v>1</v>
      </c>
      <c r="O737">
        <v>1</v>
      </c>
      <c r="P737">
        <v>1</v>
      </c>
      <c r="Q737">
        <v>5</v>
      </c>
      <c r="R737">
        <v>1</v>
      </c>
      <c r="S737">
        <v>7</v>
      </c>
      <c r="T737">
        <v>6</v>
      </c>
      <c r="U737">
        <v>1</v>
      </c>
      <c r="V737">
        <v>4</v>
      </c>
      <c r="W737">
        <v>1</v>
      </c>
      <c r="X737">
        <v>1</v>
      </c>
      <c r="Y737">
        <v>2018</v>
      </c>
      <c r="Z737">
        <v>1</v>
      </c>
      <c r="AA737">
        <v>1</v>
      </c>
      <c r="AE737">
        <v>3</v>
      </c>
      <c r="AF737">
        <v>3</v>
      </c>
      <c r="AG737">
        <v>2</v>
      </c>
      <c r="AH737">
        <v>3</v>
      </c>
      <c r="AJ737">
        <v>1</v>
      </c>
      <c r="AM737">
        <v>1</v>
      </c>
      <c r="AO737">
        <v>3</v>
      </c>
      <c r="AQ737">
        <v>1</v>
      </c>
      <c r="AS737">
        <v>1</v>
      </c>
      <c r="AU737">
        <v>1</v>
      </c>
      <c r="BA737">
        <v>1</v>
      </c>
      <c r="BB737">
        <v>1</v>
      </c>
      <c r="BE737" t="s">
        <v>61</v>
      </c>
    </row>
    <row r="738" spans="1:57" hidden="1" x14ac:dyDescent="0.2">
      <c r="A738">
        <v>737</v>
      </c>
      <c r="B738" s="2">
        <v>44098.604988425926</v>
      </c>
      <c r="C738" t="s">
        <v>949</v>
      </c>
      <c r="D738">
        <v>33</v>
      </c>
      <c r="E738">
        <v>14</v>
      </c>
      <c r="F738">
        <v>2</v>
      </c>
      <c r="G738">
        <v>1</v>
      </c>
      <c r="H738">
        <v>2</v>
      </c>
      <c r="I738">
        <v>0</v>
      </c>
      <c r="J738">
        <v>1</v>
      </c>
      <c r="L738">
        <v>2</v>
      </c>
      <c r="M738">
        <v>3</v>
      </c>
      <c r="N738">
        <v>2</v>
      </c>
      <c r="O738">
        <v>2</v>
      </c>
      <c r="P738">
        <v>5</v>
      </c>
      <c r="Q738">
        <v>7</v>
      </c>
      <c r="R738">
        <v>5</v>
      </c>
      <c r="S738">
        <v>5</v>
      </c>
      <c r="T738">
        <v>6</v>
      </c>
      <c r="U738">
        <v>6</v>
      </c>
      <c r="V738">
        <v>3</v>
      </c>
      <c r="W738">
        <v>6</v>
      </c>
      <c r="X738">
        <v>5</v>
      </c>
      <c r="Y738">
        <v>2017</v>
      </c>
      <c r="Z738">
        <v>2</v>
      </c>
      <c r="AA738">
        <v>12</v>
      </c>
      <c r="AC738" t="s">
        <v>950</v>
      </c>
      <c r="AE738">
        <v>2</v>
      </c>
      <c r="AF738">
        <v>2</v>
      </c>
      <c r="AG738">
        <v>2</v>
      </c>
      <c r="AH738">
        <v>2</v>
      </c>
      <c r="AI738">
        <v>1</v>
      </c>
      <c r="AL738">
        <v>1</v>
      </c>
      <c r="AO738">
        <v>3</v>
      </c>
      <c r="AP738">
        <v>1</v>
      </c>
      <c r="AT738">
        <v>1</v>
      </c>
      <c r="AW738">
        <v>1</v>
      </c>
      <c r="BD738">
        <v>1</v>
      </c>
      <c r="BE738" t="s">
        <v>63</v>
      </c>
    </row>
    <row r="739" spans="1:57" hidden="1" x14ac:dyDescent="0.2">
      <c r="A739">
        <v>738</v>
      </c>
      <c r="B739" s="2">
        <v>44098.606481481482</v>
      </c>
      <c r="C739" t="s">
        <v>951</v>
      </c>
      <c r="D739">
        <v>69</v>
      </c>
      <c r="E739">
        <v>43</v>
      </c>
      <c r="F739">
        <v>1</v>
      </c>
      <c r="G739">
        <v>1</v>
      </c>
      <c r="H739">
        <v>2</v>
      </c>
      <c r="I739">
        <v>0</v>
      </c>
      <c r="J739">
        <v>4</v>
      </c>
      <c r="L739">
        <v>2</v>
      </c>
      <c r="M739">
        <v>11</v>
      </c>
      <c r="N739">
        <v>2</v>
      </c>
      <c r="O739">
        <v>1</v>
      </c>
      <c r="P739">
        <v>5</v>
      </c>
      <c r="Q739">
        <v>3</v>
      </c>
      <c r="R739">
        <v>6</v>
      </c>
      <c r="S739">
        <v>2</v>
      </c>
      <c r="T739">
        <v>7</v>
      </c>
      <c r="U739">
        <v>4</v>
      </c>
      <c r="V739">
        <v>4</v>
      </c>
      <c r="W739">
        <v>1</v>
      </c>
      <c r="X739">
        <v>5</v>
      </c>
      <c r="Y739">
        <v>2019</v>
      </c>
      <c r="Z739">
        <v>3</v>
      </c>
      <c r="AA739">
        <v>7</v>
      </c>
      <c r="AE739">
        <v>2</v>
      </c>
      <c r="AF739">
        <v>2</v>
      </c>
      <c r="AG739">
        <v>2</v>
      </c>
      <c r="AH739">
        <v>2</v>
      </c>
      <c r="AI739">
        <v>1</v>
      </c>
      <c r="AJ739">
        <v>1</v>
      </c>
      <c r="AK739">
        <v>1</v>
      </c>
      <c r="AM739">
        <v>1</v>
      </c>
      <c r="AO739">
        <v>2</v>
      </c>
      <c r="AP739">
        <v>1</v>
      </c>
      <c r="AR739">
        <v>1</v>
      </c>
      <c r="AY739">
        <v>1</v>
      </c>
      <c r="BD739">
        <v>1</v>
      </c>
      <c r="BE739" t="s">
        <v>61</v>
      </c>
    </row>
    <row r="740" spans="1:57" hidden="1" x14ac:dyDescent="0.2">
      <c r="A740">
        <v>739</v>
      </c>
      <c r="B740" s="2">
        <v>44098.606620370374</v>
      </c>
      <c r="C740" t="s">
        <v>952</v>
      </c>
      <c r="D740">
        <v>40</v>
      </c>
      <c r="E740">
        <v>5</v>
      </c>
      <c r="F740">
        <v>1</v>
      </c>
      <c r="G740">
        <v>1</v>
      </c>
      <c r="H740">
        <v>2</v>
      </c>
      <c r="I740">
        <v>2</v>
      </c>
      <c r="J740">
        <v>1</v>
      </c>
      <c r="L740">
        <v>1</v>
      </c>
      <c r="M740">
        <v>5</v>
      </c>
      <c r="N740">
        <v>2</v>
      </c>
      <c r="O740">
        <v>4</v>
      </c>
      <c r="P740">
        <v>4</v>
      </c>
      <c r="Q740">
        <v>4</v>
      </c>
      <c r="R740">
        <v>4</v>
      </c>
      <c r="S740">
        <v>4</v>
      </c>
      <c r="T740">
        <v>4</v>
      </c>
      <c r="U740">
        <v>4</v>
      </c>
      <c r="V740">
        <v>4</v>
      </c>
      <c r="W740">
        <v>6</v>
      </c>
      <c r="X740">
        <v>4</v>
      </c>
      <c r="Y740">
        <v>2019</v>
      </c>
      <c r="Z740">
        <v>1</v>
      </c>
      <c r="AA740">
        <v>1</v>
      </c>
      <c r="AE740">
        <v>2</v>
      </c>
      <c r="AF740">
        <v>1</v>
      </c>
      <c r="AG740">
        <v>1</v>
      </c>
      <c r="AH740">
        <v>2</v>
      </c>
      <c r="AJ740">
        <v>1</v>
      </c>
      <c r="AO740">
        <v>2</v>
      </c>
      <c r="AP740">
        <v>1</v>
      </c>
      <c r="AQ740">
        <v>1</v>
      </c>
      <c r="AT740">
        <v>1</v>
      </c>
      <c r="AZ740">
        <v>1</v>
      </c>
      <c r="BA740">
        <v>1</v>
      </c>
      <c r="BB740">
        <v>1</v>
      </c>
      <c r="BE740" t="s">
        <v>66</v>
      </c>
    </row>
    <row r="741" spans="1:57" hidden="1" x14ac:dyDescent="0.2">
      <c r="A741">
        <v>740</v>
      </c>
      <c r="B741" s="2">
        <v>44098.608263888891</v>
      </c>
      <c r="C741" t="s">
        <v>953</v>
      </c>
      <c r="D741">
        <v>63</v>
      </c>
      <c r="E741">
        <v>5</v>
      </c>
      <c r="F741">
        <v>1</v>
      </c>
      <c r="G741">
        <v>1</v>
      </c>
      <c r="H741">
        <v>2</v>
      </c>
      <c r="I741">
        <v>0</v>
      </c>
      <c r="J741">
        <v>1</v>
      </c>
      <c r="L741">
        <v>2</v>
      </c>
      <c r="M741">
        <v>27</v>
      </c>
      <c r="N741">
        <v>1</v>
      </c>
      <c r="O741">
        <v>4</v>
      </c>
      <c r="P741">
        <v>1</v>
      </c>
      <c r="Q741">
        <v>6</v>
      </c>
      <c r="R741">
        <v>2</v>
      </c>
      <c r="S741">
        <v>4</v>
      </c>
      <c r="T741">
        <v>5</v>
      </c>
      <c r="U741">
        <v>7</v>
      </c>
      <c r="V741">
        <v>2</v>
      </c>
      <c r="W741">
        <v>6</v>
      </c>
      <c r="X741">
        <v>6</v>
      </c>
      <c r="Y741">
        <v>2011</v>
      </c>
      <c r="Z741">
        <v>2</v>
      </c>
      <c r="AA741">
        <v>1</v>
      </c>
      <c r="AE741">
        <v>2</v>
      </c>
      <c r="AF741">
        <v>2</v>
      </c>
      <c r="AG741">
        <v>2</v>
      </c>
      <c r="AH741">
        <v>2</v>
      </c>
      <c r="AN741">
        <v>1</v>
      </c>
      <c r="AO741">
        <v>5</v>
      </c>
      <c r="AT741">
        <v>1</v>
      </c>
      <c r="BD741">
        <v>1</v>
      </c>
      <c r="BE741" t="s">
        <v>66</v>
      </c>
    </row>
    <row r="742" spans="1:57" hidden="1" x14ac:dyDescent="0.2">
      <c r="A742">
        <v>741</v>
      </c>
      <c r="B742" s="2">
        <v>44098.609432870369</v>
      </c>
      <c r="C742" t="s">
        <v>954</v>
      </c>
      <c r="D742">
        <v>47</v>
      </c>
      <c r="E742">
        <v>10</v>
      </c>
      <c r="F742">
        <v>1</v>
      </c>
      <c r="G742">
        <v>1</v>
      </c>
      <c r="H742">
        <v>2</v>
      </c>
      <c r="I742">
        <v>0</v>
      </c>
      <c r="J742">
        <v>2</v>
      </c>
      <c r="L742">
        <v>1</v>
      </c>
      <c r="M742">
        <v>2</v>
      </c>
      <c r="N742">
        <v>2</v>
      </c>
      <c r="O742">
        <v>5</v>
      </c>
      <c r="P742">
        <v>3</v>
      </c>
      <c r="Q742">
        <v>7</v>
      </c>
      <c r="R742">
        <v>5</v>
      </c>
      <c r="S742">
        <v>7</v>
      </c>
      <c r="T742">
        <v>7</v>
      </c>
      <c r="U742">
        <v>6</v>
      </c>
      <c r="V742">
        <v>2</v>
      </c>
      <c r="W742">
        <v>7</v>
      </c>
      <c r="X742">
        <v>3</v>
      </c>
      <c r="Y742">
        <v>2017</v>
      </c>
      <c r="Z742">
        <v>1</v>
      </c>
      <c r="AA742">
        <v>1</v>
      </c>
      <c r="AE742">
        <v>2</v>
      </c>
      <c r="AF742">
        <v>2</v>
      </c>
      <c r="AG742">
        <v>2</v>
      </c>
      <c r="AH742">
        <v>2</v>
      </c>
      <c r="AI742">
        <v>1</v>
      </c>
      <c r="AM742">
        <v>1</v>
      </c>
      <c r="AO742">
        <v>2</v>
      </c>
      <c r="AR742">
        <v>1</v>
      </c>
      <c r="AS742">
        <v>1</v>
      </c>
      <c r="AX742">
        <v>1</v>
      </c>
      <c r="AZ742">
        <v>1</v>
      </c>
      <c r="BA742">
        <v>1</v>
      </c>
      <c r="BB742">
        <v>1</v>
      </c>
      <c r="BC742">
        <v>1</v>
      </c>
      <c r="BE742" t="s">
        <v>61</v>
      </c>
    </row>
    <row r="743" spans="1:57" hidden="1" x14ac:dyDescent="0.2">
      <c r="A743">
        <v>742</v>
      </c>
      <c r="B743" s="2">
        <v>44098.610162037039</v>
      </c>
      <c r="C743" t="s">
        <v>955</v>
      </c>
      <c r="D743">
        <v>61</v>
      </c>
      <c r="E743">
        <v>10</v>
      </c>
      <c r="F743">
        <v>1</v>
      </c>
      <c r="G743">
        <v>1</v>
      </c>
      <c r="H743">
        <v>2</v>
      </c>
      <c r="I743">
        <v>2</v>
      </c>
      <c r="J743">
        <v>4</v>
      </c>
      <c r="L743">
        <v>1</v>
      </c>
      <c r="M743">
        <v>15</v>
      </c>
      <c r="N743">
        <v>2</v>
      </c>
      <c r="O743">
        <v>3</v>
      </c>
      <c r="P743">
        <v>1</v>
      </c>
      <c r="Q743">
        <v>7</v>
      </c>
      <c r="R743">
        <v>3</v>
      </c>
      <c r="S743">
        <v>5</v>
      </c>
      <c r="T743">
        <v>6</v>
      </c>
      <c r="U743">
        <v>7</v>
      </c>
      <c r="V743">
        <v>1</v>
      </c>
      <c r="W743">
        <v>7</v>
      </c>
      <c r="X743">
        <v>2</v>
      </c>
      <c r="Y743">
        <v>2005</v>
      </c>
      <c r="Z743">
        <v>1</v>
      </c>
      <c r="AA743">
        <v>13</v>
      </c>
      <c r="AD743" t="s">
        <v>226</v>
      </c>
      <c r="AE743">
        <v>2</v>
      </c>
      <c r="AF743">
        <v>2</v>
      </c>
      <c r="AG743">
        <v>2</v>
      </c>
      <c r="AH743">
        <v>2</v>
      </c>
      <c r="AM743">
        <v>1</v>
      </c>
      <c r="AO743">
        <v>5</v>
      </c>
      <c r="AP743">
        <v>1</v>
      </c>
      <c r="AT743">
        <v>1</v>
      </c>
      <c r="AX743">
        <v>1</v>
      </c>
      <c r="AZ743">
        <v>1</v>
      </c>
      <c r="BE743" t="s">
        <v>61</v>
      </c>
    </row>
    <row r="744" spans="1:57" hidden="1" x14ac:dyDescent="0.2">
      <c r="A744">
        <v>743</v>
      </c>
      <c r="B744" s="2">
        <v>44098.610219907408</v>
      </c>
      <c r="C744" t="s">
        <v>956</v>
      </c>
      <c r="D744">
        <v>40</v>
      </c>
      <c r="E744">
        <v>10</v>
      </c>
      <c r="F744">
        <v>1</v>
      </c>
      <c r="G744">
        <v>1</v>
      </c>
      <c r="H744">
        <v>2</v>
      </c>
      <c r="I744">
        <v>2</v>
      </c>
      <c r="J744">
        <v>1</v>
      </c>
      <c r="L744">
        <v>1</v>
      </c>
      <c r="M744">
        <v>0</v>
      </c>
      <c r="N744">
        <v>1</v>
      </c>
      <c r="O744">
        <v>7</v>
      </c>
      <c r="P744">
        <v>7</v>
      </c>
      <c r="Q744">
        <v>7</v>
      </c>
      <c r="R744">
        <v>7</v>
      </c>
      <c r="S744">
        <v>7</v>
      </c>
      <c r="T744">
        <v>7</v>
      </c>
      <c r="U744">
        <v>7</v>
      </c>
      <c r="V744">
        <v>7</v>
      </c>
      <c r="W744">
        <v>7</v>
      </c>
      <c r="X744">
        <v>7</v>
      </c>
      <c r="Y744">
        <v>2000</v>
      </c>
      <c r="Z744">
        <v>1</v>
      </c>
      <c r="AA744">
        <v>14</v>
      </c>
      <c r="AE744">
        <v>1</v>
      </c>
      <c r="AF744">
        <v>1</v>
      </c>
      <c r="AG744">
        <v>1</v>
      </c>
      <c r="AH744">
        <v>1</v>
      </c>
      <c r="AI744">
        <v>1</v>
      </c>
      <c r="AJ744">
        <v>1</v>
      </c>
      <c r="AK744">
        <v>1</v>
      </c>
      <c r="AL744">
        <v>1</v>
      </c>
      <c r="AO744">
        <v>6</v>
      </c>
      <c r="AT744">
        <v>1</v>
      </c>
      <c r="AU744">
        <v>1</v>
      </c>
      <c r="AW744">
        <v>1</v>
      </c>
      <c r="AZ744">
        <v>1</v>
      </c>
      <c r="BA744">
        <v>1</v>
      </c>
      <c r="BB744">
        <v>1</v>
      </c>
      <c r="BE744" t="s">
        <v>61</v>
      </c>
    </row>
    <row r="745" spans="1:57" hidden="1" x14ac:dyDescent="0.2">
      <c r="A745">
        <v>744</v>
      </c>
      <c r="B745" s="2">
        <v>44098.613344907404</v>
      </c>
      <c r="C745" t="s">
        <v>957</v>
      </c>
      <c r="D745">
        <v>60</v>
      </c>
      <c r="E745">
        <v>35</v>
      </c>
      <c r="F745">
        <v>1</v>
      </c>
      <c r="G745">
        <v>1</v>
      </c>
      <c r="H745">
        <v>2</v>
      </c>
      <c r="I745">
        <v>0</v>
      </c>
      <c r="J745">
        <v>1</v>
      </c>
      <c r="L745">
        <v>2</v>
      </c>
      <c r="M745">
        <v>8</v>
      </c>
      <c r="N745">
        <v>2</v>
      </c>
      <c r="O745">
        <v>3</v>
      </c>
      <c r="P745">
        <v>2</v>
      </c>
      <c r="Q745">
        <v>6</v>
      </c>
      <c r="R745">
        <v>4</v>
      </c>
      <c r="S745">
        <v>5</v>
      </c>
      <c r="T745">
        <v>6</v>
      </c>
      <c r="U745">
        <v>5</v>
      </c>
      <c r="V745">
        <v>3</v>
      </c>
      <c r="W745">
        <v>5</v>
      </c>
      <c r="X745">
        <v>6</v>
      </c>
      <c r="Y745">
        <v>2012</v>
      </c>
      <c r="Z745">
        <v>2</v>
      </c>
      <c r="AA745">
        <v>13</v>
      </c>
      <c r="AD745" t="s">
        <v>958</v>
      </c>
      <c r="AE745">
        <v>2</v>
      </c>
      <c r="AF745">
        <v>3</v>
      </c>
      <c r="AG745">
        <v>2</v>
      </c>
      <c r="AH745">
        <v>2</v>
      </c>
      <c r="AN745">
        <v>1</v>
      </c>
      <c r="AO745">
        <v>2</v>
      </c>
      <c r="AT745">
        <v>1</v>
      </c>
      <c r="AX745">
        <v>1</v>
      </c>
      <c r="AY745">
        <v>1</v>
      </c>
      <c r="BC745">
        <v>1</v>
      </c>
      <c r="BE745" t="s">
        <v>63</v>
      </c>
    </row>
    <row r="746" spans="1:57" hidden="1" x14ac:dyDescent="0.2">
      <c r="A746">
        <v>745</v>
      </c>
      <c r="B746" s="2">
        <v>44098.614629629628</v>
      </c>
      <c r="C746" t="s">
        <v>959</v>
      </c>
      <c r="D746">
        <v>44</v>
      </c>
      <c r="E746">
        <v>32</v>
      </c>
      <c r="F746">
        <v>1</v>
      </c>
      <c r="G746">
        <v>1</v>
      </c>
      <c r="H746">
        <v>1</v>
      </c>
      <c r="I746">
        <v>0</v>
      </c>
      <c r="J746">
        <v>1</v>
      </c>
      <c r="L746">
        <v>1</v>
      </c>
      <c r="M746">
        <v>9</v>
      </c>
      <c r="N746">
        <v>1</v>
      </c>
      <c r="O746">
        <v>4</v>
      </c>
      <c r="P746">
        <v>2</v>
      </c>
      <c r="Q746">
        <v>7</v>
      </c>
      <c r="R746">
        <v>2</v>
      </c>
      <c r="S746">
        <v>4</v>
      </c>
      <c r="T746">
        <v>4</v>
      </c>
      <c r="U746">
        <v>5</v>
      </c>
      <c r="V746">
        <v>1</v>
      </c>
      <c r="W746">
        <v>5</v>
      </c>
      <c r="X746">
        <v>4</v>
      </c>
      <c r="Y746">
        <v>2016</v>
      </c>
      <c r="Z746">
        <v>3</v>
      </c>
      <c r="AA746">
        <v>14</v>
      </c>
      <c r="AE746">
        <v>2</v>
      </c>
      <c r="AF746">
        <v>3</v>
      </c>
      <c r="AG746">
        <v>2</v>
      </c>
      <c r="AH746">
        <v>2</v>
      </c>
      <c r="AJ746">
        <v>1</v>
      </c>
      <c r="AO746">
        <v>2</v>
      </c>
      <c r="AP746">
        <v>1</v>
      </c>
      <c r="AZ746">
        <v>1</v>
      </c>
      <c r="BE746" t="s">
        <v>58</v>
      </c>
    </row>
    <row r="747" spans="1:57" hidden="1" x14ac:dyDescent="0.2">
      <c r="A747">
        <v>746</v>
      </c>
      <c r="B747" s="2">
        <v>44098.620034722226</v>
      </c>
      <c r="C747" t="s">
        <v>960</v>
      </c>
      <c r="D747">
        <v>36</v>
      </c>
      <c r="E747">
        <v>43</v>
      </c>
      <c r="F747">
        <v>1</v>
      </c>
      <c r="G747">
        <v>1</v>
      </c>
      <c r="H747">
        <v>2</v>
      </c>
      <c r="I747">
        <v>1</v>
      </c>
      <c r="J747">
        <v>3</v>
      </c>
      <c r="L747">
        <v>1</v>
      </c>
      <c r="M747">
        <v>10</v>
      </c>
      <c r="N747">
        <v>1</v>
      </c>
      <c r="O747">
        <v>7</v>
      </c>
      <c r="P747">
        <v>7</v>
      </c>
      <c r="Q747">
        <v>6</v>
      </c>
      <c r="R747">
        <v>7</v>
      </c>
      <c r="S747">
        <v>6</v>
      </c>
      <c r="T747">
        <v>6</v>
      </c>
      <c r="U747">
        <v>5</v>
      </c>
      <c r="V747">
        <v>7</v>
      </c>
      <c r="W747">
        <v>6</v>
      </c>
      <c r="X747">
        <v>6</v>
      </c>
      <c r="Y747">
        <v>2010</v>
      </c>
      <c r="Z747">
        <v>1</v>
      </c>
      <c r="AA747">
        <v>1</v>
      </c>
      <c r="AE747">
        <v>1</v>
      </c>
      <c r="AF747">
        <v>1</v>
      </c>
      <c r="AG747">
        <v>1</v>
      </c>
      <c r="AH747">
        <v>1</v>
      </c>
      <c r="AI747">
        <v>1</v>
      </c>
      <c r="AO747">
        <v>1</v>
      </c>
      <c r="AP747">
        <v>1</v>
      </c>
      <c r="AQ747">
        <v>1</v>
      </c>
      <c r="AR747">
        <v>1</v>
      </c>
      <c r="AZ747">
        <v>1</v>
      </c>
      <c r="BE747" t="s">
        <v>61</v>
      </c>
    </row>
    <row r="748" spans="1:57" hidden="1" x14ac:dyDescent="0.2">
      <c r="A748">
        <v>747</v>
      </c>
      <c r="B748" s="2">
        <v>44098.621921296297</v>
      </c>
      <c r="C748" t="s">
        <v>961</v>
      </c>
      <c r="D748">
        <v>41</v>
      </c>
      <c r="E748">
        <v>20</v>
      </c>
      <c r="F748">
        <v>1</v>
      </c>
      <c r="G748">
        <v>1</v>
      </c>
      <c r="H748">
        <v>1</v>
      </c>
      <c r="I748">
        <v>0</v>
      </c>
      <c r="J748">
        <v>1</v>
      </c>
      <c r="L748">
        <v>1</v>
      </c>
      <c r="M748">
        <v>9</v>
      </c>
      <c r="N748">
        <v>2</v>
      </c>
      <c r="O748">
        <v>1</v>
      </c>
      <c r="P748">
        <v>2</v>
      </c>
      <c r="Q748">
        <v>7</v>
      </c>
      <c r="R748">
        <v>4</v>
      </c>
      <c r="S748">
        <v>5</v>
      </c>
      <c r="T748">
        <v>6</v>
      </c>
      <c r="U748">
        <v>7</v>
      </c>
      <c r="V748">
        <v>2</v>
      </c>
      <c r="W748">
        <v>4</v>
      </c>
      <c r="X748">
        <v>4</v>
      </c>
      <c r="Y748">
        <v>2011</v>
      </c>
      <c r="Z748">
        <v>1</v>
      </c>
      <c r="AA748">
        <v>1</v>
      </c>
      <c r="AE748">
        <v>2</v>
      </c>
      <c r="AF748">
        <v>2</v>
      </c>
      <c r="AG748">
        <v>2</v>
      </c>
      <c r="AH748">
        <v>2</v>
      </c>
      <c r="AM748">
        <v>1</v>
      </c>
      <c r="AO748">
        <v>4</v>
      </c>
      <c r="AP748">
        <v>1</v>
      </c>
      <c r="AT748">
        <v>1</v>
      </c>
      <c r="AX748">
        <v>1</v>
      </c>
      <c r="BD748">
        <v>1</v>
      </c>
      <c r="BE748" t="s">
        <v>61</v>
      </c>
    </row>
    <row r="749" spans="1:57" hidden="1" x14ac:dyDescent="0.2">
      <c r="A749">
        <v>748</v>
      </c>
      <c r="B749" s="2">
        <v>44098.62222222222</v>
      </c>
      <c r="C749" t="s">
        <v>962</v>
      </c>
      <c r="D749">
        <v>52</v>
      </c>
      <c r="E749">
        <v>5</v>
      </c>
      <c r="F749">
        <v>1</v>
      </c>
      <c r="G749">
        <v>1</v>
      </c>
      <c r="H749">
        <v>2</v>
      </c>
      <c r="I749">
        <v>2</v>
      </c>
      <c r="J749">
        <v>1</v>
      </c>
      <c r="L749">
        <v>1</v>
      </c>
      <c r="M749">
        <v>7</v>
      </c>
      <c r="N749">
        <v>2</v>
      </c>
      <c r="O749">
        <v>5</v>
      </c>
      <c r="P749">
        <v>1</v>
      </c>
      <c r="Q749">
        <v>5</v>
      </c>
      <c r="R749">
        <v>3</v>
      </c>
      <c r="S749">
        <v>6</v>
      </c>
      <c r="T749">
        <v>4</v>
      </c>
      <c r="U749">
        <v>7</v>
      </c>
      <c r="V749">
        <v>1</v>
      </c>
      <c r="W749">
        <v>5</v>
      </c>
      <c r="X749">
        <v>3</v>
      </c>
      <c r="Y749">
        <v>2014</v>
      </c>
      <c r="Z749">
        <v>1</v>
      </c>
      <c r="AA749">
        <v>10</v>
      </c>
      <c r="AE749">
        <v>2</v>
      </c>
      <c r="AF749">
        <v>1</v>
      </c>
      <c r="AG749">
        <v>2</v>
      </c>
      <c r="AH749">
        <v>2</v>
      </c>
      <c r="AI749">
        <v>1</v>
      </c>
      <c r="AJ749">
        <v>1</v>
      </c>
      <c r="AK749">
        <v>1</v>
      </c>
      <c r="AO749">
        <v>2</v>
      </c>
      <c r="AP749">
        <v>1</v>
      </c>
      <c r="AT749">
        <v>1</v>
      </c>
      <c r="AW749">
        <v>1</v>
      </c>
      <c r="AZ749">
        <v>1</v>
      </c>
      <c r="BA749">
        <v>1</v>
      </c>
      <c r="BE749" t="s">
        <v>66</v>
      </c>
    </row>
    <row r="750" spans="1:57" hidden="1" x14ac:dyDescent="0.2">
      <c r="A750">
        <v>749</v>
      </c>
      <c r="B750" s="2">
        <v>44098.625439814816</v>
      </c>
      <c r="C750" t="s">
        <v>963</v>
      </c>
      <c r="D750">
        <v>31</v>
      </c>
      <c r="E750">
        <v>21</v>
      </c>
      <c r="F750">
        <v>1</v>
      </c>
      <c r="G750">
        <v>1</v>
      </c>
      <c r="H750">
        <v>3</v>
      </c>
      <c r="I750">
        <v>0</v>
      </c>
      <c r="J750">
        <v>1</v>
      </c>
      <c r="L750">
        <v>1</v>
      </c>
      <c r="M750">
        <v>15</v>
      </c>
      <c r="N750">
        <v>2</v>
      </c>
      <c r="O750">
        <v>6</v>
      </c>
      <c r="P750">
        <v>5</v>
      </c>
      <c r="Q750">
        <v>6</v>
      </c>
      <c r="R750">
        <v>3</v>
      </c>
      <c r="S750">
        <v>7</v>
      </c>
      <c r="T750">
        <v>4</v>
      </c>
      <c r="U750">
        <v>7</v>
      </c>
      <c r="V750">
        <v>4</v>
      </c>
      <c r="W750">
        <v>5</v>
      </c>
      <c r="X750">
        <v>6</v>
      </c>
      <c r="Y750">
        <v>1999</v>
      </c>
      <c r="Z750">
        <v>1</v>
      </c>
      <c r="AA750">
        <v>1</v>
      </c>
      <c r="AE750">
        <v>2</v>
      </c>
      <c r="AF750">
        <v>2</v>
      </c>
      <c r="AG750">
        <v>2</v>
      </c>
      <c r="AH750">
        <v>2</v>
      </c>
      <c r="AK750">
        <v>1</v>
      </c>
      <c r="AO750">
        <v>1</v>
      </c>
      <c r="AP750">
        <v>1</v>
      </c>
      <c r="AT750">
        <v>1</v>
      </c>
      <c r="AV750">
        <v>1</v>
      </c>
      <c r="AZ750">
        <v>1</v>
      </c>
      <c r="BA750">
        <v>1</v>
      </c>
      <c r="BC750">
        <v>1</v>
      </c>
      <c r="BE750" t="s">
        <v>58</v>
      </c>
    </row>
    <row r="751" spans="1:57" hidden="1" x14ac:dyDescent="0.2">
      <c r="A751">
        <v>750</v>
      </c>
      <c r="B751" s="2">
        <v>44098.626284722224</v>
      </c>
      <c r="C751" t="s">
        <v>964</v>
      </c>
      <c r="D751">
        <v>35</v>
      </c>
      <c r="E751">
        <v>15</v>
      </c>
      <c r="F751">
        <v>1</v>
      </c>
      <c r="G751">
        <v>1</v>
      </c>
      <c r="H751">
        <v>1</v>
      </c>
      <c r="I751">
        <v>1</v>
      </c>
      <c r="J751">
        <v>1</v>
      </c>
      <c r="L751">
        <v>2</v>
      </c>
      <c r="M751">
        <v>2</v>
      </c>
      <c r="N751">
        <v>1</v>
      </c>
      <c r="O751">
        <v>5</v>
      </c>
      <c r="P751">
        <v>6</v>
      </c>
      <c r="Q751">
        <v>5</v>
      </c>
      <c r="R751">
        <v>6</v>
      </c>
      <c r="S751">
        <v>6</v>
      </c>
      <c r="T751">
        <v>6</v>
      </c>
      <c r="U751">
        <v>6</v>
      </c>
      <c r="V751">
        <v>7</v>
      </c>
      <c r="W751">
        <v>5</v>
      </c>
      <c r="X751">
        <v>5</v>
      </c>
      <c r="Y751">
        <v>2020</v>
      </c>
      <c r="Z751">
        <v>1</v>
      </c>
      <c r="AA751">
        <v>1</v>
      </c>
      <c r="AE751">
        <v>1</v>
      </c>
      <c r="AF751">
        <v>1</v>
      </c>
      <c r="AG751">
        <v>1</v>
      </c>
      <c r="AH751">
        <v>1</v>
      </c>
      <c r="AJ751">
        <v>1</v>
      </c>
      <c r="AO751">
        <v>3</v>
      </c>
      <c r="AP751">
        <v>1</v>
      </c>
      <c r="AS751">
        <v>1</v>
      </c>
      <c r="AW751">
        <v>1</v>
      </c>
      <c r="BA751">
        <v>1</v>
      </c>
      <c r="BE751" t="s">
        <v>63</v>
      </c>
    </row>
    <row r="752" spans="1:57" hidden="1" x14ac:dyDescent="0.2">
      <c r="A752">
        <v>751</v>
      </c>
      <c r="B752" s="2">
        <v>44098.627418981479</v>
      </c>
      <c r="C752" t="s">
        <v>965</v>
      </c>
      <c r="D752">
        <v>65</v>
      </c>
      <c r="E752">
        <v>43</v>
      </c>
      <c r="F752">
        <v>1</v>
      </c>
      <c r="G752">
        <v>1</v>
      </c>
      <c r="H752">
        <v>2</v>
      </c>
      <c r="I752">
        <v>0</v>
      </c>
      <c r="J752">
        <v>1</v>
      </c>
      <c r="L752">
        <v>2</v>
      </c>
      <c r="M752">
        <v>0</v>
      </c>
      <c r="N752">
        <v>2</v>
      </c>
      <c r="O752">
        <v>7</v>
      </c>
      <c r="P752">
        <v>2</v>
      </c>
      <c r="Q752">
        <v>6</v>
      </c>
      <c r="R752">
        <v>1</v>
      </c>
      <c r="S752">
        <v>6</v>
      </c>
      <c r="T752">
        <v>2</v>
      </c>
      <c r="U752">
        <v>6</v>
      </c>
      <c r="V752">
        <v>1</v>
      </c>
      <c r="W752">
        <v>7</v>
      </c>
      <c r="X752">
        <v>1</v>
      </c>
      <c r="Y752">
        <v>2020</v>
      </c>
      <c r="Z752">
        <v>2</v>
      </c>
      <c r="AA752">
        <v>13</v>
      </c>
      <c r="AD752" t="s">
        <v>261</v>
      </c>
      <c r="AE752">
        <v>2</v>
      </c>
      <c r="AF752">
        <v>2</v>
      </c>
      <c r="AG752">
        <v>2</v>
      </c>
      <c r="AH752">
        <v>2</v>
      </c>
      <c r="AI752">
        <v>1</v>
      </c>
      <c r="AK752">
        <v>1</v>
      </c>
      <c r="AM752">
        <v>1</v>
      </c>
      <c r="AO752">
        <v>3</v>
      </c>
      <c r="AP752">
        <v>1</v>
      </c>
      <c r="AU752">
        <v>1</v>
      </c>
      <c r="AX752">
        <v>1</v>
      </c>
      <c r="BD752">
        <v>1</v>
      </c>
      <c r="BE752" t="s">
        <v>61</v>
      </c>
    </row>
    <row r="753" spans="1:57" hidden="1" x14ac:dyDescent="0.2">
      <c r="A753">
        <v>752</v>
      </c>
      <c r="B753" s="2">
        <v>44098.629733796297</v>
      </c>
      <c r="C753" t="s">
        <v>966</v>
      </c>
      <c r="D753">
        <v>65</v>
      </c>
      <c r="E753">
        <v>30</v>
      </c>
      <c r="F753">
        <v>1</v>
      </c>
      <c r="G753">
        <v>1</v>
      </c>
      <c r="H753">
        <v>2</v>
      </c>
      <c r="I753">
        <v>1</v>
      </c>
      <c r="J753">
        <v>5</v>
      </c>
      <c r="K753" t="s">
        <v>439</v>
      </c>
      <c r="L753">
        <v>1</v>
      </c>
      <c r="M753">
        <v>21</v>
      </c>
      <c r="N753">
        <v>2</v>
      </c>
      <c r="O753">
        <v>6</v>
      </c>
      <c r="P753">
        <v>1</v>
      </c>
      <c r="Q753">
        <v>6</v>
      </c>
      <c r="R753">
        <v>1</v>
      </c>
      <c r="S753">
        <v>7</v>
      </c>
      <c r="T753">
        <v>5</v>
      </c>
      <c r="U753">
        <v>7</v>
      </c>
      <c r="V753">
        <v>1</v>
      </c>
      <c r="W753">
        <v>6</v>
      </c>
      <c r="X753">
        <v>1</v>
      </c>
      <c r="Y753">
        <v>1999</v>
      </c>
      <c r="Z753">
        <v>1</v>
      </c>
      <c r="AA753">
        <v>3</v>
      </c>
      <c r="AE753">
        <v>2</v>
      </c>
      <c r="AF753">
        <v>2</v>
      </c>
      <c r="AG753">
        <v>2</v>
      </c>
      <c r="AH753">
        <v>2</v>
      </c>
      <c r="AI753">
        <v>1</v>
      </c>
      <c r="AO753">
        <v>4</v>
      </c>
      <c r="AT753">
        <v>1</v>
      </c>
      <c r="AW753">
        <v>1</v>
      </c>
      <c r="AX753">
        <v>1</v>
      </c>
      <c r="BD753">
        <v>1</v>
      </c>
      <c r="BE753" t="s">
        <v>58</v>
      </c>
    </row>
    <row r="754" spans="1:57" hidden="1" x14ac:dyDescent="0.2">
      <c r="A754">
        <v>753</v>
      </c>
      <c r="B754" s="2">
        <v>44098.631481481483</v>
      </c>
      <c r="C754" t="s">
        <v>967</v>
      </c>
      <c r="D754">
        <v>45</v>
      </c>
      <c r="E754">
        <v>32</v>
      </c>
      <c r="F754">
        <v>1</v>
      </c>
      <c r="G754">
        <v>1</v>
      </c>
      <c r="H754">
        <v>2</v>
      </c>
      <c r="I754">
        <v>2</v>
      </c>
      <c r="J754">
        <v>1</v>
      </c>
      <c r="L754">
        <v>1</v>
      </c>
      <c r="M754">
        <v>10</v>
      </c>
      <c r="N754">
        <v>1</v>
      </c>
      <c r="O754">
        <v>7</v>
      </c>
      <c r="P754">
        <v>5</v>
      </c>
      <c r="Q754">
        <v>7</v>
      </c>
      <c r="R754">
        <v>1</v>
      </c>
      <c r="S754">
        <v>6</v>
      </c>
      <c r="T754">
        <v>4</v>
      </c>
      <c r="U754">
        <v>7</v>
      </c>
      <c r="V754">
        <v>1</v>
      </c>
      <c r="W754">
        <v>7</v>
      </c>
      <c r="X754">
        <v>1</v>
      </c>
      <c r="Y754">
        <v>2018</v>
      </c>
      <c r="Z754">
        <v>1</v>
      </c>
      <c r="AA754">
        <v>1</v>
      </c>
      <c r="AE754">
        <v>2</v>
      </c>
      <c r="AF754">
        <v>1</v>
      </c>
      <c r="AG754">
        <v>1</v>
      </c>
      <c r="AH754">
        <v>1</v>
      </c>
      <c r="AI754">
        <v>1</v>
      </c>
      <c r="AJ754">
        <v>1</v>
      </c>
      <c r="AL754">
        <v>1</v>
      </c>
      <c r="AO754">
        <v>2</v>
      </c>
      <c r="AQ754">
        <v>1</v>
      </c>
      <c r="AR754">
        <v>1</v>
      </c>
      <c r="AW754">
        <v>1</v>
      </c>
      <c r="AZ754">
        <v>1</v>
      </c>
      <c r="BC754">
        <v>1</v>
      </c>
      <c r="BE754" t="s">
        <v>58</v>
      </c>
    </row>
    <row r="755" spans="1:57" hidden="1" x14ac:dyDescent="0.2">
      <c r="A755">
        <v>754</v>
      </c>
      <c r="B755" s="2">
        <v>44098.631608796299</v>
      </c>
      <c r="C755" t="s">
        <v>968</v>
      </c>
      <c r="D755">
        <v>40</v>
      </c>
      <c r="E755">
        <v>5</v>
      </c>
      <c r="F755">
        <v>1</v>
      </c>
      <c r="G755">
        <v>1</v>
      </c>
      <c r="H755">
        <v>3</v>
      </c>
      <c r="I755">
        <v>0</v>
      </c>
      <c r="J755">
        <v>3</v>
      </c>
      <c r="L755">
        <v>2</v>
      </c>
      <c r="M755">
        <v>11</v>
      </c>
      <c r="N755">
        <v>2</v>
      </c>
      <c r="O755">
        <v>7</v>
      </c>
      <c r="P755">
        <v>7</v>
      </c>
      <c r="Q755">
        <v>7</v>
      </c>
      <c r="R755">
        <v>7</v>
      </c>
      <c r="S755">
        <v>7</v>
      </c>
      <c r="T755">
        <v>7</v>
      </c>
      <c r="U755">
        <v>7</v>
      </c>
      <c r="V755">
        <v>7</v>
      </c>
      <c r="W755">
        <v>7</v>
      </c>
      <c r="X755">
        <v>7</v>
      </c>
      <c r="Y755">
        <v>2008</v>
      </c>
      <c r="Z755">
        <v>1</v>
      </c>
      <c r="AA755">
        <v>10</v>
      </c>
      <c r="AE755">
        <v>2</v>
      </c>
      <c r="AF755">
        <v>2</v>
      </c>
      <c r="AG755">
        <v>2</v>
      </c>
      <c r="AH755">
        <v>2</v>
      </c>
      <c r="AJ755">
        <v>1</v>
      </c>
      <c r="AO755">
        <v>5</v>
      </c>
      <c r="AP755">
        <v>1</v>
      </c>
      <c r="AQ755">
        <v>1</v>
      </c>
      <c r="AR755">
        <v>1</v>
      </c>
      <c r="AZ755">
        <v>1</v>
      </c>
      <c r="BE755" t="s">
        <v>66</v>
      </c>
    </row>
    <row r="756" spans="1:57" hidden="1" x14ac:dyDescent="0.2">
      <c r="A756">
        <v>755</v>
      </c>
      <c r="B756" s="2">
        <v>44098.631747685184</v>
      </c>
      <c r="C756" t="s">
        <v>969</v>
      </c>
      <c r="D756">
        <v>35</v>
      </c>
      <c r="E756">
        <v>50</v>
      </c>
      <c r="F756">
        <v>1</v>
      </c>
      <c r="G756">
        <v>1</v>
      </c>
      <c r="H756">
        <v>2</v>
      </c>
      <c r="I756">
        <v>2</v>
      </c>
      <c r="J756">
        <v>2</v>
      </c>
      <c r="L756">
        <v>1</v>
      </c>
      <c r="M756">
        <v>4</v>
      </c>
      <c r="N756">
        <v>1</v>
      </c>
      <c r="O756">
        <v>6</v>
      </c>
      <c r="P756">
        <v>7</v>
      </c>
      <c r="Q756">
        <v>6</v>
      </c>
      <c r="R756">
        <v>5</v>
      </c>
      <c r="S756">
        <v>7</v>
      </c>
      <c r="T756">
        <v>1</v>
      </c>
      <c r="U756">
        <v>7</v>
      </c>
      <c r="V756">
        <v>6</v>
      </c>
      <c r="W756">
        <v>5</v>
      </c>
      <c r="X756">
        <v>6</v>
      </c>
      <c r="Y756">
        <v>2018</v>
      </c>
      <c r="Z756">
        <v>2</v>
      </c>
      <c r="AA756">
        <v>3</v>
      </c>
      <c r="AE756">
        <v>1</v>
      </c>
      <c r="AF756">
        <v>1</v>
      </c>
      <c r="AG756">
        <v>1</v>
      </c>
      <c r="AH756">
        <v>2</v>
      </c>
      <c r="AI756">
        <v>1</v>
      </c>
      <c r="AJ756">
        <v>1</v>
      </c>
      <c r="AK756">
        <v>1</v>
      </c>
      <c r="AO756">
        <v>3</v>
      </c>
      <c r="AP756">
        <v>1</v>
      </c>
      <c r="AR756">
        <v>1</v>
      </c>
      <c r="AS756">
        <v>1</v>
      </c>
      <c r="AZ756">
        <v>1</v>
      </c>
      <c r="BB756">
        <v>1</v>
      </c>
      <c r="BE756" t="s">
        <v>63</v>
      </c>
    </row>
    <row r="757" spans="1:57" hidden="1" x14ac:dyDescent="0.2">
      <c r="A757">
        <v>756</v>
      </c>
      <c r="B757" s="2">
        <v>44098.634710648148</v>
      </c>
      <c r="C757" t="s">
        <v>970</v>
      </c>
      <c r="D757">
        <v>31</v>
      </c>
      <c r="E757">
        <v>43</v>
      </c>
      <c r="F757">
        <v>1</v>
      </c>
      <c r="G757">
        <v>1</v>
      </c>
      <c r="H757">
        <v>1</v>
      </c>
      <c r="I757">
        <v>2</v>
      </c>
      <c r="J757">
        <v>1</v>
      </c>
      <c r="L757">
        <v>2</v>
      </c>
      <c r="M757">
        <v>2</v>
      </c>
      <c r="N757">
        <v>2</v>
      </c>
      <c r="O757">
        <v>5</v>
      </c>
      <c r="P757">
        <v>5</v>
      </c>
      <c r="Q757">
        <v>5</v>
      </c>
      <c r="R757">
        <v>2</v>
      </c>
      <c r="S757">
        <v>5</v>
      </c>
      <c r="T757">
        <v>5</v>
      </c>
      <c r="U757">
        <v>5</v>
      </c>
      <c r="V757">
        <v>1</v>
      </c>
      <c r="W757">
        <v>5</v>
      </c>
      <c r="X757">
        <v>1</v>
      </c>
      <c r="Y757">
        <v>2017</v>
      </c>
      <c r="Z757">
        <v>2</v>
      </c>
      <c r="AA757">
        <v>11</v>
      </c>
      <c r="AB757" t="s">
        <v>971</v>
      </c>
      <c r="AE757">
        <v>1</v>
      </c>
      <c r="AF757">
        <v>2</v>
      </c>
      <c r="AG757">
        <v>2</v>
      </c>
      <c r="AH757">
        <v>1</v>
      </c>
      <c r="AI757">
        <v>1</v>
      </c>
      <c r="AM757">
        <v>1</v>
      </c>
      <c r="AO757">
        <v>1</v>
      </c>
      <c r="AS757">
        <v>1</v>
      </c>
      <c r="AT757">
        <v>1</v>
      </c>
      <c r="AU757">
        <v>1</v>
      </c>
      <c r="BD757">
        <v>1</v>
      </c>
      <c r="BE757" t="s">
        <v>61</v>
      </c>
    </row>
    <row r="758" spans="1:57" hidden="1" x14ac:dyDescent="0.2">
      <c r="A758">
        <v>757</v>
      </c>
      <c r="B758" s="2">
        <v>44098.635625000003</v>
      </c>
      <c r="C758" t="s">
        <v>972</v>
      </c>
      <c r="D758">
        <v>26</v>
      </c>
      <c r="E758">
        <v>17</v>
      </c>
      <c r="F758">
        <v>1</v>
      </c>
      <c r="G758">
        <v>1</v>
      </c>
      <c r="H758">
        <v>2</v>
      </c>
      <c r="I758">
        <v>1</v>
      </c>
      <c r="J758">
        <v>2</v>
      </c>
      <c r="L758">
        <v>1</v>
      </c>
      <c r="M758">
        <v>2</v>
      </c>
      <c r="N758">
        <v>2</v>
      </c>
      <c r="O758">
        <v>5</v>
      </c>
      <c r="P758">
        <v>5</v>
      </c>
      <c r="Q758">
        <v>6</v>
      </c>
      <c r="R758">
        <v>6</v>
      </c>
      <c r="S758">
        <v>3</v>
      </c>
      <c r="T758">
        <v>6</v>
      </c>
      <c r="U758">
        <v>5</v>
      </c>
      <c r="V758">
        <v>5</v>
      </c>
      <c r="W758">
        <v>6</v>
      </c>
      <c r="X758">
        <v>5</v>
      </c>
      <c r="Y758">
        <v>2018</v>
      </c>
      <c r="Z758">
        <v>1</v>
      </c>
      <c r="AA758">
        <v>10</v>
      </c>
      <c r="AE758">
        <v>1</v>
      </c>
      <c r="AF758">
        <v>2</v>
      </c>
      <c r="AG758">
        <v>2</v>
      </c>
      <c r="AH758">
        <v>2</v>
      </c>
      <c r="AM758">
        <v>1</v>
      </c>
      <c r="AO758">
        <v>6</v>
      </c>
      <c r="AQ758">
        <v>1</v>
      </c>
      <c r="AT758">
        <v>1</v>
      </c>
      <c r="AW758">
        <v>1</v>
      </c>
      <c r="BA758">
        <v>1</v>
      </c>
      <c r="BE758" t="s">
        <v>61</v>
      </c>
    </row>
    <row r="759" spans="1:57" hidden="1" x14ac:dyDescent="0.2">
      <c r="A759">
        <v>758</v>
      </c>
      <c r="B759" s="2">
        <v>44098.640636574077</v>
      </c>
      <c r="C759" t="s">
        <v>973</v>
      </c>
      <c r="D759">
        <v>40</v>
      </c>
      <c r="E759">
        <v>32</v>
      </c>
      <c r="F759">
        <v>1</v>
      </c>
      <c r="G759">
        <v>1</v>
      </c>
      <c r="H759">
        <v>2</v>
      </c>
      <c r="I759">
        <v>2</v>
      </c>
      <c r="J759">
        <v>1</v>
      </c>
      <c r="L759">
        <v>2</v>
      </c>
      <c r="M759">
        <v>15</v>
      </c>
      <c r="N759">
        <v>1</v>
      </c>
      <c r="O759">
        <v>3</v>
      </c>
      <c r="P759">
        <v>5</v>
      </c>
      <c r="Q759">
        <v>7</v>
      </c>
      <c r="R759">
        <v>3</v>
      </c>
      <c r="S759">
        <v>5</v>
      </c>
      <c r="T759">
        <v>4</v>
      </c>
      <c r="U759">
        <v>6</v>
      </c>
      <c r="V759">
        <v>6</v>
      </c>
      <c r="W759">
        <v>5</v>
      </c>
      <c r="X759">
        <v>5</v>
      </c>
      <c r="Y759">
        <v>2008</v>
      </c>
      <c r="Z759">
        <v>1</v>
      </c>
      <c r="AA759">
        <v>1</v>
      </c>
      <c r="AE759">
        <v>1</v>
      </c>
      <c r="AF759">
        <v>1</v>
      </c>
      <c r="AG759">
        <v>1</v>
      </c>
      <c r="AH759">
        <v>1</v>
      </c>
      <c r="AI759">
        <v>1</v>
      </c>
      <c r="AO759">
        <v>3</v>
      </c>
      <c r="AR759">
        <v>1</v>
      </c>
      <c r="AU759">
        <v>1</v>
      </c>
      <c r="AV759">
        <v>1</v>
      </c>
      <c r="BA759">
        <v>1</v>
      </c>
      <c r="BB759">
        <v>1</v>
      </c>
      <c r="BE759" t="s">
        <v>58</v>
      </c>
    </row>
    <row r="760" spans="1:57" hidden="1" x14ac:dyDescent="0.2">
      <c r="A760">
        <v>759</v>
      </c>
      <c r="B760" s="2">
        <v>44098.647175925929</v>
      </c>
      <c r="C760" t="s">
        <v>974</v>
      </c>
      <c r="D760">
        <v>42</v>
      </c>
      <c r="E760">
        <v>40</v>
      </c>
      <c r="F760">
        <v>2</v>
      </c>
      <c r="G760">
        <v>1</v>
      </c>
      <c r="H760">
        <v>1</v>
      </c>
      <c r="I760">
        <v>0</v>
      </c>
      <c r="J760">
        <v>4</v>
      </c>
      <c r="L760">
        <v>1</v>
      </c>
      <c r="M760">
        <v>15</v>
      </c>
      <c r="N760">
        <v>2</v>
      </c>
      <c r="O760">
        <v>1</v>
      </c>
      <c r="P760">
        <v>5</v>
      </c>
      <c r="Q760">
        <v>7</v>
      </c>
      <c r="R760">
        <v>6</v>
      </c>
      <c r="S760">
        <v>6</v>
      </c>
      <c r="T760">
        <v>3</v>
      </c>
      <c r="U760">
        <v>6</v>
      </c>
      <c r="V760">
        <v>3</v>
      </c>
      <c r="W760">
        <v>3</v>
      </c>
      <c r="X760">
        <v>5</v>
      </c>
      <c r="Y760">
        <v>2004</v>
      </c>
      <c r="Z760">
        <v>1</v>
      </c>
      <c r="AA760">
        <v>3</v>
      </c>
      <c r="AE760">
        <v>2</v>
      </c>
      <c r="AF760">
        <v>2</v>
      </c>
      <c r="AG760">
        <v>2</v>
      </c>
      <c r="AH760">
        <v>2</v>
      </c>
      <c r="AL760">
        <v>1</v>
      </c>
      <c r="AO760">
        <v>3</v>
      </c>
      <c r="AQ760">
        <v>1</v>
      </c>
      <c r="AV760">
        <v>1</v>
      </c>
      <c r="AX760">
        <v>1</v>
      </c>
      <c r="BC760">
        <v>1</v>
      </c>
      <c r="BE760" t="s">
        <v>61</v>
      </c>
    </row>
    <row r="761" spans="1:57" hidden="1" x14ac:dyDescent="0.2">
      <c r="A761">
        <v>760</v>
      </c>
      <c r="B761" s="2">
        <v>44098.649699074071</v>
      </c>
      <c r="C761" t="s">
        <v>975</v>
      </c>
      <c r="D761">
        <v>22</v>
      </c>
      <c r="E761">
        <v>43</v>
      </c>
      <c r="F761">
        <v>1</v>
      </c>
      <c r="G761">
        <v>1</v>
      </c>
      <c r="H761">
        <v>2</v>
      </c>
      <c r="I761">
        <v>0</v>
      </c>
      <c r="J761">
        <v>1</v>
      </c>
      <c r="L761">
        <v>1</v>
      </c>
      <c r="M761">
        <v>1</v>
      </c>
      <c r="N761">
        <v>1</v>
      </c>
      <c r="O761">
        <v>6</v>
      </c>
      <c r="P761">
        <v>5</v>
      </c>
      <c r="Q761">
        <v>5</v>
      </c>
      <c r="R761">
        <v>4</v>
      </c>
      <c r="S761">
        <v>6</v>
      </c>
      <c r="T761">
        <v>7</v>
      </c>
      <c r="U761">
        <v>1</v>
      </c>
      <c r="V761">
        <v>4</v>
      </c>
      <c r="W761">
        <v>7</v>
      </c>
      <c r="X761">
        <v>5</v>
      </c>
      <c r="Y761">
        <v>2010</v>
      </c>
      <c r="Z761">
        <v>1</v>
      </c>
      <c r="AA761">
        <v>8</v>
      </c>
      <c r="AE761">
        <v>1</v>
      </c>
      <c r="AF761">
        <v>1</v>
      </c>
      <c r="AG761">
        <v>1</v>
      </c>
      <c r="AH761">
        <v>2</v>
      </c>
      <c r="AI761">
        <v>1</v>
      </c>
      <c r="AM761">
        <v>1</v>
      </c>
      <c r="AO761">
        <v>4</v>
      </c>
      <c r="AQ761">
        <v>1</v>
      </c>
      <c r="AW761">
        <v>1</v>
      </c>
      <c r="BA761">
        <v>1</v>
      </c>
      <c r="BE761" t="s">
        <v>61</v>
      </c>
    </row>
    <row r="762" spans="1:57" hidden="1" x14ac:dyDescent="0.2">
      <c r="A762">
        <v>761</v>
      </c>
      <c r="B762" s="2">
        <v>44098.662314814814</v>
      </c>
      <c r="C762" t="s">
        <v>976</v>
      </c>
      <c r="D762">
        <v>56</v>
      </c>
      <c r="E762">
        <v>33</v>
      </c>
      <c r="F762">
        <v>1</v>
      </c>
      <c r="G762">
        <v>1</v>
      </c>
      <c r="H762">
        <v>2</v>
      </c>
      <c r="I762">
        <v>1</v>
      </c>
      <c r="J762">
        <v>1</v>
      </c>
      <c r="L762">
        <v>2</v>
      </c>
      <c r="M762">
        <v>3</v>
      </c>
      <c r="N762">
        <v>2</v>
      </c>
      <c r="O762">
        <v>6</v>
      </c>
      <c r="P762">
        <v>1</v>
      </c>
      <c r="Q762">
        <v>7</v>
      </c>
      <c r="R762">
        <v>1</v>
      </c>
      <c r="S762">
        <v>7</v>
      </c>
      <c r="T762">
        <v>7</v>
      </c>
      <c r="U762">
        <v>7</v>
      </c>
      <c r="V762">
        <v>1</v>
      </c>
      <c r="W762">
        <v>7</v>
      </c>
      <c r="X762">
        <v>1</v>
      </c>
      <c r="Y762">
        <v>2016</v>
      </c>
      <c r="Z762">
        <v>2</v>
      </c>
      <c r="AA762">
        <v>3</v>
      </c>
      <c r="AE762">
        <v>2</v>
      </c>
      <c r="AF762">
        <v>2</v>
      </c>
      <c r="AG762">
        <v>1</v>
      </c>
      <c r="AH762">
        <v>2</v>
      </c>
      <c r="AJ762">
        <v>1</v>
      </c>
      <c r="AO762">
        <v>3</v>
      </c>
      <c r="AT762">
        <v>1</v>
      </c>
      <c r="AV762">
        <v>1</v>
      </c>
      <c r="AW762">
        <v>1</v>
      </c>
      <c r="BD762">
        <v>1</v>
      </c>
      <c r="BE762" t="s">
        <v>61</v>
      </c>
    </row>
    <row r="763" spans="1:57" hidden="1" x14ac:dyDescent="0.2">
      <c r="A763">
        <v>762</v>
      </c>
      <c r="B763" s="2">
        <v>44098.667002314818</v>
      </c>
      <c r="C763" t="s">
        <v>977</v>
      </c>
      <c r="D763">
        <v>34</v>
      </c>
      <c r="E763">
        <v>32</v>
      </c>
      <c r="F763">
        <v>1</v>
      </c>
      <c r="G763">
        <v>1</v>
      </c>
      <c r="H763">
        <v>2</v>
      </c>
      <c r="I763">
        <v>1</v>
      </c>
      <c r="J763">
        <v>1</v>
      </c>
      <c r="L763">
        <v>1</v>
      </c>
      <c r="M763">
        <v>10</v>
      </c>
      <c r="N763">
        <v>1</v>
      </c>
      <c r="O763">
        <v>7</v>
      </c>
      <c r="P763">
        <v>6</v>
      </c>
      <c r="Q763">
        <v>6</v>
      </c>
      <c r="R763">
        <v>7</v>
      </c>
      <c r="S763">
        <v>7</v>
      </c>
      <c r="T763">
        <v>7</v>
      </c>
      <c r="U763">
        <v>6</v>
      </c>
      <c r="V763">
        <v>6</v>
      </c>
      <c r="W763">
        <v>6</v>
      </c>
      <c r="X763">
        <v>7</v>
      </c>
      <c r="Y763">
        <v>2016</v>
      </c>
      <c r="Z763">
        <v>1</v>
      </c>
      <c r="AA763">
        <v>9</v>
      </c>
      <c r="AE763">
        <v>2</v>
      </c>
      <c r="AF763">
        <v>2</v>
      </c>
      <c r="AG763">
        <v>2</v>
      </c>
      <c r="AH763">
        <v>2</v>
      </c>
      <c r="AI763">
        <v>1</v>
      </c>
      <c r="AM763">
        <v>1</v>
      </c>
      <c r="AO763">
        <v>2</v>
      </c>
      <c r="AS763">
        <v>1</v>
      </c>
      <c r="AU763">
        <v>1</v>
      </c>
      <c r="AX763">
        <v>1</v>
      </c>
      <c r="AZ763">
        <v>1</v>
      </c>
      <c r="BA763">
        <v>1</v>
      </c>
      <c r="BB763">
        <v>1</v>
      </c>
      <c r="BE763" t="s">
        <v>58</v>
      </c>
    </row>
    <row r="764" spans="1:57" hidden="1" x14ac:dyDescent="0.2">
      <c r="A764">
        <v>763</v>
      </c>
      <c r="B764" s="2">
        <v>44098.66715277778</v>
      </c>
      <c r="C764" t="s">
        <v>978</v>
      </c>
      <c r="D764">
        <v>42</v>
      </c>
      <c r="E764">
        <v>18</v>
      </c>
      <c r="F764">
        <v>1</v>
      </c>
      <c r="G764">
        <v>1</v>
      </c>
      <c r="H764">
        <v>1</v>
      </c>
      <c r="I764">
        <v>1</v>
      </c>
      <c r="J764">
        <v>1</v>
      </c>
      <c r="L764">
        <v>1</v>
      </c>
      <c r="M764">
        <v>5</v>
      </c>
      <c r="N764">
        <v>1</v>
      </c>
      <c r="O764">
        <v>7</v>
      </c>
      <c r="P764">
        <v>7</v>
      </c>
      <c r="Q764">
        <v>7</v>
      </c>
      <c r="R764">
        <v>7</v>
      </c>
      <c r="S764">
        <v>4</v>
      </c>
      <c r="T764">
        <v>6</v>
      </c>
      <c r="U764">
        <v>4</v>
      </c>
      <c r="V764">
        <v>7</v>
      </c>
      <c r="W764">
        <v>6</v>
      </c>
      <c r="X764">
        <v>6</v>
      </c>
      <c r="Y764">
        <v>1978</v>
      </c>
      <c r="Z764">
        <v>1</v>
      </c>
      <c r="AA764">
        <v>1</v>
      </c>
      <c r="AE764">
        <v>1</v>
      </c>
      <c r="AF764">
        <v>1</v>
      </c>
      <c r="AG764">
        <v>1</v>
      </c>
      <c r="AH764">
        <v>1</v>
      </c>
      <c r="AI764">
        <v>1</v>
      </c>
      <c r="AO764">
        <v>2</v>
      </c>
      <c r="AP764">
        <v>1</v>
      </c>
      <c r="AQ764">
        <v>1</v>
      </c>
      <c r="AR764">
        <v>1</v>
      </c>
      <c r="AZ764">
        <v>1</v>
      </c>
      <c r="BA764">
        <v>1</v>
      </c>
      <c r="BE764" t="s">
        <v>61</v>
      </c>
    </row>
    <row r="765" spans="1:57" hidden="1" x14ac:dyDescent="0.2">
      <c r="A765">
        <v>764</v>
      </c>
      <c r="B765" s="2">
        <v>44098.671226851853</v>
      </c>
      <c r="C765" t="s">
        <v>979</v>
      </c>
      <c r="D765">
        <v>39</v>
      </c>
      <c r="E765">
        <v>46</v>
      </c>
      <c r="F765">
        <v>1</v>
      </c>
      <c r="G765">
        <v>1</v>
      </c>
      <c r="H765">
        <v>3</v>
      </c>
      <c r="I765">
        <v>0</v>
      </c>
      <c r="J765">
        <v>1</v>
      </c>
      <c r="L765">
        <v>1</v>
      </c>
      <c r="M765">
        <v>6</v>
      </c>
      <c r="N765">
        <v>1</v>
      </c>
      <c r="O765">
        <v>7</v>
      </c>
      <c r="P765">
        <v>1</v>
      </c>
      <c r="Q765">
        <v>7</v>
      </c>
      <c r="R765">
        <v>1</v>
      </c>
      <c r="S765">
        <v>7</v>
      </c>
      <c r="T765">
        <v>7</v>
      </c>
      <c r="U765">
        <v>7</v>
      </c>
      <c r="V765">
        <v>1</v>
      </c>
      <c r="W765">
        <v>7</v>
      </c>
      <c r="X765">
        <v>1</v>
      </c>
      <c r="Y765">
        <v>2019</v>
      </c>
      <c r="Z765">
        <v>2</v>
      </c>
      <c r="AA765">
        <v>1</v>
      </c>
      <c r="AE765">
        <v>1</v>
      </c>
      <c r="AF765">
        <v>1</v>
      </c>
      <c r="AG765">
        <v>1</v>
      </c>
      <c r="AH765">
        <v>1</v>
      </c>
      <c r="AI765">
        <v>1</v>
      </c>
      <c r="AM765">
        <v>1</v>
      </c>
      <c r="AO765">
        <v>5</v>
      </c>
      <c r="AP765">
        <v>1</v>
      </c>
      <c r="AQ765">
        <v>1</v>
      </c>
      <c r="AR765">
        <v>1</v>
      </c>
      <c r="AZ765">
        <v>1</v>
      </c>
      <c r="BE765" t="s">
        <v>61</v>
      </c>
    </row>
    <row r="766" spans="1:57" hidden="1" x14ac:dyDescent="0.2">
      <c r="A766">
        <v>765</v>
      </c>
      <c r="B766" s="2">
        <v>44098.672581018516</v>
      </c>
      <c r="C766" t="s">
        <v>980</v>
      </c>
      <c r="D766">
        <v>39</v>
      </c>
      <c r="E766">
        <v>9</v>
      </c>
      <c r="F766">
        <v>1</v>
      </c>
      <c r="G766">
        <v>1</v>
      </c>
      <c r="H766">
        <v>2</v>
      </c>
      <c r="I766">
        <v>1</v>
      </c>
      <c r="J766">
        <v>1</v>
      </c>
      <c r="L766">
        <v>1</v>
      </c>
      <c r="M766">
        <v>10</v>
      </c>
      <c r="N766">
        <v>1</v>
      </c>
      <c r="O766">
        <v>3</v>
      </c>
      <c r="P766">
        <v>4</v>
      </c>
      <c r="Q766">
        <v>5</v>
      </c>
      <c r="R766">
        <v>3</v>
      </c>
      <c r="S766">
        <v>6</v>
      </c>
      <c r="T766">
        <v>4</v>
      </c>
      <c r="U766">
        <v>5</v>
      </c>
      <c r="V766">
        <v>4</v>
      </c>
      <c r="W766">
        <v>6</v>
      </c>
      <c r="X766">
        <v>2</v>
      </c>
      <c r="Y766">
        <v>2011</v>
      </c>
      <c r="Z766">
        <v>1</v>
      </c>
      <c r="AA766">
        <v>1</v>
      </c>
      <c r="AE766">
        <v>2</v>
      </c>
      <c r="AF766">
        <v>1</v>
      </c>
      <c r="AG766">
        <v>1</v>
      </c>
      <c r="AH766">
        <v>2</v>
      </c>
      <c r="AI766">
        <v>1</v>
      </c>
      <c r="AJ766">
        <v>1</v>
      </c>
      <c r="AO766">
        <v>2</v>
      </c>
      <c r="AQ766">
        <v>1</v>
      </c>
      <c r="AT766">
        <v>1</v>
      </c>
      <c r="AV766">
        <v>1</v>
      </c>
      <c r="BA766">
        <v>1</v>
      </c>
      <c r="BC766">
        <v>1</v>
      </c>
      <c r="BE766" t="s">
        <v>61</v>
      </c>
    </row>
    <row r="767" spans="1:57" hidden="1" x14ac:dyDescent="0.2">
      <c r="A767">
        <v>766</v>
      </c>
      <c r="B767" s="2">
        <v>44098.672824074078</v>
      </c>
      <c r="C767" t="s">
        <v>981</v>
      </c>
      <c r="D767">
        <v>35</v>
      </c>
      <c r="E767">
        <v>6</v>
      </c>
      <c r="F767">
        <v>2</v>
      </c>
      <c r="G767">
        <v>1</v>
      </c>
      <c r="H767">
        <v>1</v>
      </c>
      <c r="I767">
        <v>1</v>
      </c>
      <c r="J767">
        <v>1</v>
      </c>
      <c r="L767">
        <v>1</v>
      </c>
      <c r="M767">
        <v>0</v>
      </c>
      <c r="N767">
        <v>1</v>
      </c>
      <c r="O767">
        <v>7</v>
      </c>
      <c r="P767">
        <v>5</v>
      </c>
      <c r="Q767">
        <v>5</v>
      </c>
      <c r="R767">
        <v>6</v>
      </c>
      <c r="S767">
        <v>6</v>
      </c>
      <c r="T767">
        <v>7</v>
      </c>
      <c r="U767">
        <v>6</v>
      </c>
      <c r="V767">
        <v>7</v>
      </c>
      <c r="W767">
        <v>6</v>
      </c>
      <c r="X767">
        <v>5</v>
      </c>
      <c r="Y767">
        <v>1990</v>
      </c>
      <c r="Z767">
        <v>1</v>
      </c>
      <c r="AA767">
        <v>1</v>
      </c>
      <c r="AE767">
        <v>1</v>
      </c>
      <c r="AF767">
        <v>1</v>
      </c>
      <c r="AG767">
        <v>1</v>
      </c>
      <c r="AH767">
        <v>1</v>
      </c>
      <c r="AI767">
        <v>1</v>
      </c>
      <c r="AO767">
        <v>3</v>
      </c>
      <c r="AR767">
        <v>1</v>
      </c>
      <c r="BB767">
        <v>1</v>
      </c>
      <c r="BC767">
        <v>1</v>
      </c>
      <c r="BE767" t="s">
        <v>66</v>
      </c>
    </row>
    <row r="768" spans="1:57" hidden="1" x14ac:dyDescent="0.2">
      <c r="A768">
        <v>767</v>
      </c>
      <c r="B768" s="2">
        <v>44098.680474537039</v>
      </c>
      <c r="C768" t="s">
        <v>982</v>
      </c>
      <c r="D768">
        <v>30</v>
      </c>
      <c r="E768">
        <v>14</v>
      </c>
      <c r="F768">
        <v>1</v>
      </c>
      <c r="G768">
        <v>1</v>
      </c>
      <c r="H768">
        <v>1</v>
      </c>
      <c r="I768">
        <v>0</v>
      </c>
      <c r="J768">
        <v>1</v>
      </c>
      <c r="L768">
        <v>1</v>
      </c>
      <c r="M768">
        <v>5</v>
      </c>
      <c r="N768">
        <v>2</v>
      </c>
      <c r="O768">
        <v>2</v>
      </c>
      <c r="P768">
        <v>5</v>
      </c>
      <c r="Q768">
        <v>5</v>
      </c>
      <c r="R768">
        <v>5</v>
      </c>
      <c r="S768">
        <v>4</v>
      </c>
      <c r="T768">
        <v>5</v>
      </c>
      <c r="U768">
        <v>4</v>
      </c>
      <c r="V768">
        <v>3</v>
      </c>
      <c r="W768">
        <v>3</v>
      </c>
      <c r="X768">
        <v>3</v>
      </c>
      <c r="Y768">
        <v>2015</v>
      </c>
      <c r="Z768">
        <v>1</v>
      </c>
      <c r="AA768">
        <v>3</v>
      </c>
      <c r="AE768">
        <v>2</v>
      </c>
      <c r="AF768">
        <v>2</v>
      </c>
      <c r="AG768">
        <v>2</v>
      </c>
      <c r="AH768">
        <v>2</v>
      </c>
      <c r="AJ768">
        <v>1</v>
      </c>
      <c r="AO768">
        <v>3</v>
      </c>
      <c r="AP768">
        <v>1</v>
      </c>
      <c r="AT768">
        <v>1</v>
      </c>
      <c r="AU768">
        <v>1</v>
      </c>
      <c r="AZ768">
        <v>1</v>
      </c>
      <c r="BE768" t="s">
        <v>63</v>
      </c>
    </row>
    <row r="769" spans="1:57" hidden="1" x14ac:dyDescent="0.2">
      <c r="A769">
        <v>768</v>
      </c>
      <c r="B769" s="2">
        <v>44098.682581018518</v>
      </c>
      <c r="C769" t="s">
        <v>983</v>
      </c>
      <c r="D769">
        <v>41</v>
      </c>
      <c r="E769">
        <v>32</v>
      </c>
      <c r="F769">
        <v>1</v>
      </c>
      <c r="G769">
        <v>1</v>
      </c>
      <c r="H769">
        <v>2</v>
      </c>
      <c r="I769">
        <v>1</v>
      </c>
      <c r="J769">
        <v>1</v>
      </c>
      <c r="L769">
        <v>1</v>
      </c>
      <c r="M769">
        <v>0</v>
      </c>
      <c r="N769">
        <v>2</v>
      </c>
      <c r="O769">
        <v>5</v>
      </c>
      <c r="P769">
        <v>5</v>
      </c>
      <c r="Q769">
        <v>5</v>
      </c>
      <c r="R769">
        <v>5</v>
      </c>
      <c r="S769">
        <v>5</v>
      </c>
      <c r="T769">
        <v>5</v>
      </c>
      <c r="U769">
        <v>5</v>
      </c>
      <c r="V769">
        <v>5</v>
      </c>
      <c r="W769">
        <v>5</v>
      </c>
      <c r="X769">
        <v>5</v>
      </c>
      <c r="Y769">
        <v>2018</v>
      </c>
      <c r="Z769">
        <v>1</v>
      </c>
      <c r="AA769">
        <v>1</v>
      </c>
      <c r="AE769">
        <v>2</v>
      </c>
      <c r="AF769">
        <v>2</v>
      </c>
      <c r="AG769">
        <v>2</v>
      </c>
      <c r="AH769">
        <v>2</v>
      </c>
      <c r="AI769">
        <v>1</v>
      </c>
      <c r="AO769">
        <v>4</v>
      </c>
      <c r="AP769">
        <v>1</v>
      </c>
      <c r="AQ769">
        <v>1</v>
      </c>
      <c r="AU769">
        <v>1</v>
      </c>
      <c r="BB769">
        <v>1</v>
      </c>
      <c r="BE769" t="s">
        <v>58</v>
      </c>
    </row>
    <row r="770" spans="1:57" hidden="1" x14ac:dyDescent="0.2">
      <c r="A770">
        <v>769</v>
      </c>
      <c r="B770" s="2">
        <v>44098.69667824074</v>
      </c>
      <c r="C770" t="s">
        <v>984</v>
      </c>
      <c r="D770">
        <v>29</v>
      </c>
      <c r="E770">
        <v>1</v>
      </c>
      <c r="F770">
        <v>1</v>
      </c>
      <c r="G770">
        <v>1</v>
      </c>
      <c r="H770">
        <v>1</v>
      </c>
      <c r="I770">
        <v>0</v>
      </c>
      <c r="J770">
        <v>2</v>
      </c>
      <c r="L770">
        <v>1</v>
      </c>
      <c r="M770">
        <v>2</v>
      </c>
      <c r="N770">
        <v>2</v>
      </c>
      <c r="O770">
        <v>5</v>
      </c>
      <c r="P770">
        <v>2</v>
      </c>
      <c r="Q770">
        <v>7</v>
      </c>
      <c r="R770">
        <v>1</v>
      </c>
      <c r="S770">
        <v>6</v>
      </c>
      <c r="T770">
        <v>7</v>
      </c>
      <c r="U770">
        <v>5</v>
      </c>
      <c r="V770">
        <v>1</v>
      </c>
      <c r="W770">
        <v>7</v>
      </c>
      <c r="X770">
        <v>2</v>
      </c>
      <c r="Y770">
        <v>2018</v>
      </c>
      <c r="Z770">
        <v>1</v>
      </c>
      <c r="AA770">
        <v>11</v>
      </c>
      <c r="AB770" t="s">
        <v>985</v>
      </c>
      <c r="AE770">
        <v>2</v>
      </c>
      <c r="AF770">
        <v>2</v>
      </c>
      <c r="AG770">
        <v>2</v>
      </c>
      <c r="AH770">
        <v>2</v>
      </c>
      <c r="AN770">
        <v>1</v>
      </c>
      <c r="AO770">
        <v>6</v>
      </c>
      <c r="AT770">
        <v>1</v>
      </c>
      <c r="AW770">
        <v>1</v>
      </c>
      <c r="AY770">
        <v>1</v>
      </c>
      <c r="BD770">
        <v>1</v>
      </c>
      <c r="BE770" t="s">
        <v>61</v>
      </c>
    </row>
    <row r="771" spans="1:57" hidden="1" x14ac:dyDescent="0.2">
      <c r="A771">
        <v>770</v>
      </c>
      <c r="B771" s="2">
        <v>44098.699861111112</v>
      </c>
      <c r="C771" t="s">
        <v>986</v>
      </c>
      <c r="D771">
        <v>40</v>
      </c>
      <c r="E771">
        <v>14</v>
      </c>
      <c r="F771">
        <v>2</v>
      </c>
      <c r="G771">
        <v>1</v>
      </c>
      <c r="H771">
        <v>2</v>
      </c>
      <c r="I771">
        <v>2</v>
      </c>
      <c r="J771">
        <v>1</v>
      </c>
      <c r="L771">
        <v>1</v>
      </c>
      <c r="M771">
        <v>10</v>
      </c>
      <c r="N771">
        <v>2</v>
      </c>
      <c r="O771">
        <v>3</v>
      </c>
      <c r="P771">
        <v>2</v>
      </c>
      <c r="Q771">
        <v>6</v>
      </c>
      <c r="R771">
        <v>5</v>
      </c>
      <c r="S771">
        <v>6</v>
      </c>
      <c r="T771">
        <v>6</v>
      </c>
      <c r="U771">
        <v>6</v>
      </c>
      <c r="V771">
        <v>4</v>
      </c>
      <c r="W771">
        <v>5</v>
      </c>
      <c r="X771">
        <v>5</v>
      </c>
      <c r="Y771">
        <v>2014</v>
      </c>
      <c r="Z771">
        <v>1</v>
      </c>
      <c r="AA771">
        <v>13</v>
      </c>
      <c r="AD771" t="s">
        <v>80</v>
      </c>
      <c r="AE771">
        <v>2</v>
      </c>
      <c r="AF771">
        <v>2</v>
      </c>
      <c r="AG771">
        <v>2</v>
      </c>
      <c r="AH771">
        <v>2</v>
      </c>
      <c r="AN771">
        <v>1</v>
      </c>
      <c r="AO771">
        <v>1</v>
      </c>
      <c r="AS771">
        <v>1</v>
      </c>
      <c r="AT771">
        <v>1</v>
      </c>
      <c r="AY771">
        <v>1</v>
      </c>
      <c r="BD771">
        <v>1</v>
      </c>
      <c r="BE771" t="s">
        <v>63</v>
      </c>
    </row>
    <row r="772" spans="1:57" hidden="1" x14ac:dyDescent="0.2">
      <c r="A772">
        <v>771</v>
      </c>
      <c r="B772" s="2">
        <v>44098.702685185184</v>
      </c>
      <c r="C772" t="s">
        <v>987</v>
      </c>
      <c r="D772">
        <v>44</v>
      </c>
      <c r="E772">
        <v>13</v>
      </c>
      <c r="F772">
        <v>1</v>
      </c>
      <c r="G772">
        <v>1</v>
      </c>
      <c r="H772">
        <v>1</v>
      </c>
      <c r="I772">
        <v>3</v>
      </c>
      <c r="J772">
        <v>2</v>
      </c>
      <c r="L772">
        <v>2</v>
      </c>
      <c r="M772">
        <v>0</v>
      </c>
      <c r="N772">
        <v>2</v>
      </c>
      <c r="O772">
        <v>5</v>
      </c>
      <c r="P772">
        <v>2</v>
      </c>
      <c r="Q772">
        <v>6</v>
      </c>
      <c r="R772">
        <v>3</v>
      </c>
      <c r="S772">
        <v>5</v>
      </c>
      <c r="T772">
        <v>5</v>
      </c>
      <c r="U772">
        <v>7</v>
      </c>
      <c r="V772">
        <v>1</v>
      </c>
      <c r="W772">
        <v>5</v>
      </c>
      <c r="X772">
        <v>1</v>
      </c>
      <c r="Y772">
        <v>2020</v>
      </c>
      <c r="Z772">
        <v>2</v>
      </c>
      <c r="AA772">
        <v>13</v>
      </c>
      <c r="AD772" t="s">
        <v>988</v>
      </c>
      <c r="AE772">
        <v>2</v>
      </c>
      <c r="AF772">
        <v>2</v>
      </c>
      <c r="AG772">
        <v>2</v>
      </c>
      <c r="AH772">
        <v>2</v>
      </c>
      <c r="AN772">
        <v>1</v>
      </c>
      <c r="AO772">
        <v>2</v>
      </c>
      <c r="AP772">
        <v>1</v>
      </c>
      <c r="AT772">
        <v>1</v>
      </c>
      <c r="AV772">
        <v>1</v>
      </c>
      <c r="BC772">
        <v>1</v>
      </c>
      <c r="BE772" t="s">
        <v>63</v>
      </c>
    </row>
    <row r="773" spans="1:57" hidden="1" x14ac:dyDescent="0.2">
      <c r="A773">
        <v>772</v>
      </c>
      <c r="B773" s="2">
        <v>44098.7030787037</v>
      </c>
      <c r="C773" t="s">
        <v>989</v>
      </c>
      <c r="D773">
        <v>60</v>
      </c>
      <c r="E773">
        <v>5</v>
      </c>
      <c r="F773">
        <v>2</v>
      </c>
      <c r="G773">
        <v>1</v>
      </c>
      <c r="H773">
        <v>2</v>
      </c>
      <c r="I773">
        <v>2</v>
      </c>
      <c r="J773">
        <v>1</v>
      </c>
      <c r="L773">
        <v>2</v>
      </c>
      <c r="M773">
        <v>10</v>
      </c>
      <c r="N773">
        <v>1</v>
      </c>
      <c r="O773">
        <v>6</v>
      </c>
      <c r="P773">
        <v>2</v>
      </c>
      <c r="Q773">
        <v>6</v>
      </c>
      <c r="R773">
        <v>2</v>
      </c>
      <c r="S773">
        <v>6</v>
      </c>
      <c r="T773">
        <v>2</v>
      </c>
      <c r="U773">
        <v>7</v>
      </c>
      <c r="V773">
        <v>2</v>
      </c>
      <c r="W773">
        <v>6</v>
      </c>
      <c r="X773">
        <v>1</v>
      </c>
      <c r="Y773">
        <v>2020</v>
      </c>
      <c r="Z773">
        <v>3</v>
      </c>
      <c r="AA773">
        <v>6</v>
      </c>
      <c r="AE773">
        <v>3</v>
      </c>
      <c r="AF773">
        <v>1</v>
      </c>
      <c r="AG773">
        <v>2</v>
      </c>
      <c r="AH773">
        <v>2</v>
      </c>
      <c r="AJ773">
        <v>1</v>
      </c>
      <c r="AK773">
        <v>1</v>
      </c>
      <c r="AO773">
        <v>2</v>
      </c>
      <c r="AP773">
        <v>1</v>
      </c>
      <c r="AT773">
        <v>1</v>
      </c>
      <c r="AV773">
        <v>1</v>
      </c>
      <c r="AZ773">
        <v>1</v>
      </c>
      <c r="BA773">
        <v>1</v>
      </c>
      <c r="BC773">
        <v>1</v>
      </c>
      <c r="BE773" t="s">
        <v>66</v>
      </c>
    </row>
    <row r="774" spans="1:57" hidden="1" x14ac:dyDescent="0.2">
      <c r="A774">
        <v>773</v>
      </c>
      <c r="B774" s="2">
        <v>44098.716192129628</v>
      </c>
      <c r="C774" t="s">
        <v>990</v>
      </c>
      <c r="D774">
        <v>29</v>
      </c>
      <c r="E774">
        <v>5</v>
      </c>
      <c r="F774">
        <v>1</v>
      </c>
      <c r="G774">
        <v>1</v>
      </c>
      <c r="H774">
        <v>2</v>
      </c>
      <c r="I774">
        <v>2</v>
      </c>
      <c r="J774">
        <v>3</v>
      </c>
      <c r="L774">
        <v>1</v>
      </c>
      <c r="M774">
        <v>0</v>
      </c>
      <c r="N774">
        <v>1</v>
      </c>
      <c r="O774">
        <v>7</v>
      </c>
      <c r="P774">
        <v>7</v>
      </c>
      <c r="Q774">
        <v>7</v>
      </c>
      <c r="R774">
        <v>7</v>
      </c>
      <c r="S774">
        <v>7</v>
      </c>
      <c r="T774">
        <v>7</v>
      </c>
      <c r="U774">
        <v>6</v>
      </c>
      <c r="V774">
        <v>7</v>
      </c>
      <c r="W774">
        <v>7</v>
      </c>
      <c r="X774">
        <v>7</v>
      </c>
      <c r="Y774">
        <v>2020</v>
      </c>
      <c r="Z774">
        <v>2</v>
      </c>
      <c r="AA774">
        <v>1</v>
      </c>
      <c r="AE774">
        <v>1</v>
      </c>
      <c r="AF774">
        <v>1</v>
      </c>
      <c r="AG774">
        <v>1</v>
      </c>
      <c r="AH774">
        <v>1</v>
      </c>
      <c r="AI774">
        <v>1</v>
      </c>
      <c r="AJ774">
        <v>1</v>
      </c>
      <c r="AO774">
        <v>3</v>
      </c>
      <c r="AP774">
        <v>1</v>
      </c>
      <c r="AQ774">
        <v>1</v>
      </c>
      <c r="AR774">
        <v>1</v>
      </c>
      <c r="AZ774">
        <v>1</v>
      </c>
      <c r="BA774">
        <v>1</v>
      </c>
      <c r="BB774">
        <v>1</v>
      </c>
      <c r="BC774">
        <v>1</v>
      </c>
      <c r="BE774" t="s">
        <v>66</v>
      </c>
    </row>
    <row r="775" spans="1:57" hidden="1" x14ac:dyDescent="0.2">
      <c r="A775">
        <v>774</v>
      </c>
      <c r="B775" s="2">
        <v>44098.717303240737</v>
      </c>
      <c r="C775" t="s">
        <v>991</v>
      </c>
      <c r="D775">
        <v>44</v>
      </c>
      <c r="E775">
        <v>38</v>
      </c>
      <c r="F775">
        <v>2</v>
      </c>
      <c r="G775">
        <v>1</v>
      </c>
      <c r="H775">
        <v>11</v>
      </c>
      <c r="I775">
        <v>10</v>
      </c>
      <c r="J775">
        <v>1</v>
      </c>
      <c r="L775">
        <v>1</v>
      </c>
      <c r="M775">
        <v>0</v>
      </c>
      <c r="N775">
        <v>1</v>
      </c>
      <c r="O775">
        <v>7</v>
      </c>
      <c r="P775">
        <v>6</v>
      </c>
      <c r="Q775">
        <v>7</v>
      </c>
      <c r="R775">
        <v>6</v>
      </c>
      <c r="S775">
        <v>6</v>
      </c>
      <c r="T775">
        <v>7</v>
      </c>
      <c r="U775">
        <v>6</v>
      </c>
      <c r="V775">
        <v>7</v>
      </c>
      <c r="W775">
        <v>6</v>
      </c>
      <c r="X775">
        <v>7</v>
      </c>
      <c r="Y775">
        <v>1976</v>
      </c>
      <c r="Z775">
        <v>1</v>
      </c>
      <c r="AA775">
        <v>9</v>
      </c>
      <c r="AE775">
        <v>1</v>
      </c>
      <c r="AF775">
        <v>1</v>
      </c>
      <c r="AG775">
        <v>1</v>
      </c>
      <c r="AH775">
        <v>2</v>
      </c>
      <c r="AI775">
        <v>1</v>
      </c>
      <c r="AO775">
        <v>4</v>
      </c>
      <c r="AR775">
        <v>1</v>
      </c>
      <c r="BC775">
        <v>1</v>
      </c>
      <c r="BE775" t="s">
        <v>58</v>
      </c>
    </row>
    <row r="776" spans="1:57" hidden="1" x14ac:dyDescent="0.2">
      <c r="A776">
        <v>775</v>
      </c>
      <c r="B776" s="2">
        <v>44098.719363425924</v>
      </c>
      <c r="C776" t="s">
        <v>992</v>
      </c>
      <c r="D776">
        <v>37</v>
      </c>
      <c r="E776">
        <v>50</v>
      </c>
      <c r="F776">
        <v>1</v>
      </c>
      <c r="G776">
        <v>1</v>
      </c>
      <c r="H776">
        <v>2</v>
      </c>
      <c r="I776">
        <v>3</v>
      </c>
      <c r="J776">
        <v>1</v>
      </c>
      <c r="L776">
        <v>2</v>
      </c>
      <c r="M776">
        <v>0</v>
      </c>
      <c r="N776">
        <v>1</v>
      </c>
      <c r="O776">
        <v>5</v>
      </c>
      <c r="P776">
        <v>4</v>
      </c>
      <c r="Q776">
        <v>7</v>
      </c>
      <c r="R776">
        <v>3</v>
      </c>
      <c r="S776">
        <v>6</v>
      </c>
      <c r="T776">
        <v>3</v>
      </c>
      <c r="U776">
        <v>5</v>
      </c>
      <c r="V776">
        <v>2</v>
      </c>
      <c r="W776">
        <v>5</v>
      </c>
      <c r="X776">
        <v>4</v>
      </c>
      <c r="Y776">
        <v>2020</v>
      </c>
      <c r="Z776">
        <v>2</v>
      </c>
      <c r="AA776">
        <v>11</v>
      </c>
      <c r="AB776" t="s">
        <v>316</v>
      </c>
      <c r="AE776">
        <v>2</v>
      </c>
      <c r="AF776">
        <v>2</v>
      </c>
      <c r="AG776">
        <v>2</v>
      </c>
      <c r="AH776">
        <v>2</v>
      </c>
      <c r="AI776">
        <v>1</v>
      </c>
      <c r="AO776">
        <v>3</v>
      </c>
      <c r="AP776">
        <v>1</v>
      </c>
      <c r="AU776">
        <v>1</v>
      </c>
      <c r="AW776">
        <v>1</v>
      </c>
      <c r="BD776">
        <v>1</v>
      </c>
      <c r="BE776" t="s">
        <v>63</v>
      </c>
    </row>
    <row r="777" spans="1:57" hidden="1" x14ac:dyDescent="0.2">
      <c r="A777">
        <v>776</v>
      </c>
      <c r="B777" s="2">
        <v>44098.720590277779</v>
      </c>
      <c r="C777" t="s">
        <v>993</v>
      </c>
      <c r="D777">
        <v>29</v>
      </c>
      <c r="E777">
        <v>28</v>
      </c>
      <c r="F777">
        <v>2</v>
      </c>
      <c r="G777">
        <v>1</v>
      </c>
      <c r="H777">
        <v>1</v>
      </c>
      <c r="I777">
        <v>1</v>
      </c>
      <c r="J777">
        <v>3</v>
      </c>
      <c r="L777">
        <v>1</v>
      </c>
      <c r="M777">
        <v>0</v>
      </c>
      <c r="N777">
        <v>1</v>
      </c>
      <c r="O777">
        <v>5</v>
      </c>
      <c r="P777">
        <v>5</v>
      </c>
      <c r="Q777">
        <v>5</v>
      </c>
      <c r="R777">
        <v>5</v>
      </c>
      <c r="S777">
        <v>5</v>
      </c>
      <c r="T777">
        <v>5</v>
      </c>
      <c r="U777">
        <v>5</v>
      </c>
      <c r="V777">
        <v>5</v>
      </c>
      <c r="W777">
        <v>5</v>
      </c>
      <c r="X777">
        <v>5</v>
      </c>
      <c r="Y777">
        <v>2018</v>
      </c>
      <c r="Z777">
        <v>1</v>
      </c>
      <c r="AA777">
        <v>1</v>
      </c>
      <c r="AE777">
        <v>1</v>
      </c>
      <c r="AF777">
        <v>1</v>
      </c>
      <c r="AG777">
        <v>1</v>
      </c>
      <c r="AH777">
        <v>1</v>
      </c>
      <c r="AI777">
        <v>1</v>
      </c>
      <c r="AK777">
        <v>1</v>
      </c>
      <c r="AO777">
        <v>2</v>
      </c>
      <c r="AQ777">
        <v>1</v>
      </c>
      <c r="AR777">
        <v>1</v>
      </c>
      <c r="AS777">
        <v>1</v>
      </c>
      <c r="AZ777">
        <v>1</v>
      </c>
      <c r="BB777">
        <v>1</v>
      </c>
      <c r="BC777">
        <v>1</v>
      </c>
      <c r="BE777" t="s">
        <v>66</v>
      </c>
    </row>
    <row r="778" spans="1:57" hidden="1" x14ac:dyDescent="0.2">
      <c r="A778">
        <v>777</v>
      </c>
      <c r="B778" s="2">
        <v>44098.720833333333</v>
      </c>
      <c r="C778" t="s">
        <v>994</v>
      </c>
      <c r="D778">
        <v>40</v>
      </c>
      <c r="E778">
        <v>32</v>
      </c>
      <c r="F778">
        <v>1</v>
      </c>
      <c r="G778">
        <v>1</v>
      </c>
      <c r="H778">
        <v>2</v>
      </c>
      <c r="I778">
        <v>2</v>
      </c>
      <c r="J778">
        <v>1</v>
      </c>
      <c r="L778">
        <v>1</v>
      </c>
      <c r="M778">
        <v>4</v>
      </c>
      <c r="N778">
        <v>1</v>
      </c>
      <c r="O778">
        <v>4</v>
      </c>
      <c r="P778">
        <v>5</v>
      </c>
      <c r="Q778">
        <v>6</v>
      </c>
      <c r="R778">
        <v>6</v>
      </c>
      <c r="S778">
        <v>6</v>
      </c>
      <c r="T778">
        <v>4</v>
      </c>
      <c r="U778">
        <v>6</v>
      </c>
      <c r="V778">
        <v>6</v>
      </c>
      <c r="W778">
        <v>6</v>
      </c>
      <c r="X778">
        <v>4</v>
      </c>
      <c r="Y778">
        <v>2017</v>
      </c>
      <c r="Z778">
        <v>1</v>
      </c>
      <c r="AA778">
        <v>3</v>
      </c>
      <c r="AE778">
        <v>1</v>
      </c>
      <c r="AF778">
        <v>1</v>
      </c>
      <c r="AG778">
        <v>1</v>
      </c>
      <c r="AH778">
        <v>1</v>
      </c>
      <c r="AI778">
        <v>1</v>
      </c>
      <c r="AJ778">
        <v>1</v>
      </c>
      <c r="AK778">
        <v>1</v>
      </c>
      <c r="AM778">
        <v>1</v>
      </c>
      <c r="AO778">
        <v>2</v>
      </c>
      <c r="AP778">
        <v>1</v>
      </c>
      <c r="AV778">
        <v>1</v>
      </c>
      <c r="AW778">
        <v>1</v>
      </c>
      <c r="AZ778">
        <v>1</v>
      </c>
      <c r="BA778">
        <v>1</v>
      </c>
      <c r="BB778">
        <v>1</v>
      </c>
      <c r="BE778" t="s">
        <v>58</v>
      </c>
    </row>
    <row r="779" spans="1:57" hidden="1" x14ac:dyDescent="0.2">
      <c r="A779">
        <v>778</v>
      </c>
      <c r="B779" s="2">
        <v>44098.721504629626</v>
      </c>
      <c r="C779" t="s">
        <v>995</v>
      </c>
      <c r="D779">
        <v>26</v>
      </c>
      <c r="E779">
        <v>9</v>
      </c>
      <c r="F779">
        <v>1</v>
      </c>
      <c r="G779">
        <v>1</v>
      </c>
      <c r="H779">
        <v>2</v>
      </c>
      <c r="I779">
        <v>2</v>
      </c>
      <c r="J779">
        <v>1</v>
      </c>
      <c r="L779">
        <v>1</v>
      </c>
      <c r="M779">
        <v>1</v>
      </c>
      <c r="N779">
        <v>2</v>
      </c>
      <c r="O779">
        <v>5</v>
      </c>
      <c r="P779">
        <v>3</v>
      </c>
      <c r="Q779">
        <v>6</v>
      </c>
      <c r="R779">
        <v>6</v>
      </c>
      <c r="S779">
        <v>3</v>
      </c>
      <c r="T779">
        <v>6</v>
      </c>
      <c r="U779">
        <v>5</v>
      </c>
      <c r="V779">
        <v>5</v>
      </c>
      <c r="W779">
        <v>6</v>
      </c>
      <c r="X779">
        <v>6</v>
      </c>
      <c r="Y779">
        <v>2019</v>
      </c>
      <c r="Z779">
        <v>1</v>
      </c>
      <c r="AA779">
        <v>1</v>
      </c>
      <c r="AE779">
        <v>2</v>
      </c>
      <c r="AF779">
        <v>2</v>
      </c>
      <c r="AG779">
        <v>2</v>
      </c>
      <c r="AH779">
        <v>2</v>
      </c>
      <c r="AJ779">
        <v>1</v>
      </c>
      <c r="AL779">
        <v>1</v>
      </c>
      <c r="AO779">
        <v>3</v>
      </c>
      <c r="AR779">
        <v>1</v>
      </c>
      <c r="AT779">
        <v>1</v>
      </c>
      <c r="AV779">
        <v>1</v>
      </c>
      <c r="BB779">
        <v>1</v>
      </c>
      <c r="BE779" t="s">
        <v>61</v>
      </c>
    </row>
    <row r="780" spans="1:57" hidden="1" x14ac:dyDescent="0.2">
      <c r="A780">
        <v>779</v>
      </c>
      <c r="B780" s="2">
        <v>44098.722777777781</v>
      </c>
      <c r="C780" t="s">
        <v>996</v>
      </c>
      <c r="D780">
        <v>35</v>
      </c>
      <c r="E780">
        <v>48</v>
      </c>
      <c r="F780">
        <v>1</v>
      </c>
      <c r="G780">
        <v>1</v>
      </c>
      <c r="H780">
        <v>2</v>
      </c>
      <c r="I780">
        <v>2</v>
      </c>
      <c r="J780">
        <v>1</v>
      </c>
      <c r="L780">
        <v>1</v>
      </c>
      <c r="M780">
        <v>4</v>
      </c>
      <c r="N780">
        <v>1</v>
      </c>
      <c r="O780">
        <v>6</v>
      </c>
      <c r="P780">
        <v>7</v>
      </c>
      <c r="Q780">
        <v>7</v>
      </c>
      <c r="R780">
        <v>6</v>
      </c>
      <c r="S780">
        <v>6</v>
      </c>
      <c r="T780">
        <v>7</v>
      </c>
      <c r="U780">
        <v>5</v>
      </c>
      <c r="V780">
        <v>6</v>
      </c>
      <c r="W780">
        <v>6</v>
      </c>
      <c r="X780">
        <v>6</v>
      </c>
      <c r="Y780">
        <v>2015</v>
      </c>
      <c r="Z780">
        <v>1</v>
      </c>
      <c r="AA780">
        <v>1</v>
      </c>
      <c r="AE780">
        <v>1</v>
      </c>
      <c r="AF780">
        <v>1</v>
      </c>
      <c r="AG780">
        <v>1</v>
      </c>
      <c r="AH780">
        <v>1</v>
      </c>
      <c r="AI780">
        <v>1</v>
      </c>
      <c r="AK780">
        <v>1</v>
      </c>
      <c r="AL780">
        <v>1</v>
      </c>
      <c r="AO780">
        <v>2</v>
      </c>
      <c r="AR780">
        <v>1</v>
      </c>
      <c r="AS780">
        <v>1</v>
      </c>
      <c r="AU780">
        <v>1</v>
      </c>
      <c r="AZ780">
        <v>1</v>
      </c>
      <c r="BA780">
        <v>1</v>
      </c>
      <c r="BB780">
        <v>1</v>
      </c>
      <c r="BE780" t="s">
        <v>61</v>
      </c>
    </row>
    <row r="781" spans="1:57" hidden="1" x14ac:dyDescent="0.2">
      <c r="A781">
        <v>780</v>
      </c>
      <c r="B781" s="2">
        <v>44098.728310185186</v>
      </c>
      <c r="C781" t="s">
        <v>997</v>
      </c>
      <c r="D781">
        <v>39</v>
      </c>
      <c r="E781">
        <v>14</v>
      </c>
      <c r="F781">
        <v>1</v>
      </c>
      <c r="G781">
        <v>1</v>
      </c>
      <c r="H781">
        <v>2</v>
      </c>
      <c r="I781">
        <v>2</v>
      </c>
      <c r="J781">
        <v>1</v>
      </c>
      <c r="L781">
        <v>1</v>
      </c>
      <c r="M781">
        <v>10</v>
      </c>
      <c r="N781">
        <v>1</v>
      </c>
      <c r="O781">
        <v>3</v>
      </c>
      <c r="P781">
        <v>4</v>
      </c>
      <c r="Q781">
        <v>5</v>
      </c>
      <c r="R781">
        <v>6</v>
      </c>
      <c r="S781">
        <v>5</v>
      </c>
      <c r="T781">
        <v>2</v>
      </c>
      <c r="U781">
        <v>4</v>
      </c>
      <c r="V781">
        <v>1</v>
      </c>
      <c r="W781">
        <v>4</v>
      </c>
      <c r="X781">
        <v>3</v>
      </c>
      <c r="Y781">
        <v>2010</v>
      </c>
      <c r="Z781">
        <v>1</v>
      </c>
      <c r="AA781">
        <v>9</v>
      </c>
      <c r="AE781">
        <v>2</v>
      </c>
      <c r="AF781">
        <v>1</v>
      </c>
      <c r="AG781">
        <v>2</v>
      </c>
      <c r="AH781">
        <v>2</v>
      </c>
      <c r="AI781">
        <v>1</v>
      </c>
      <c r="AO781">
        <v>3</v>
      </c>
      <c r="AP781">
        <v>1</v>
      </c>
      <c r="AV781">
        <v>1</v>
      </c>
      <c r="AW781">
        <v>1</v>
      </c>
      <c r="BD781">
        <v>1</v>
      </c>
      <c r="BE781" t="s">
        <v>63</v>
      </c>
    </row>
    <row r="782" spans="1:57" hidden="1" x14ac:dyDescent="0.2">
      <c r="A782">
        <v>781</v>
      </c>
      <c r="B782" s="2">
        <v>44098.734305555554</v>
      </c>
      <c r="C782" t="s">
        <v>998</v>
      </c>
      <c r="D782">
        <v>60</v>
      </c>
      <c r="E782">
        <v>39</v>
      </c>
      <c r="F782">
        <v>1</v>
      </c>
      <c r="G782">
        <v>1</v>
      </c>
      <c r="H782">
        <v>2</v>
      </c>
      <c r="I782">
        <v>0</v>
      </c>
      <c r="J782">
        <v>4</v>
      </c>
      <c r="L782">
        <v>2</v>
      </c>
      <c r="M782">
        <v>25</v>
      </c>
      <c r="N782">
        <v>1</v>
      </c>
      <c r="O782">
        <v>5</v>
      </c>
      <c r="P782">
        <v>4</v>
      </c>
      <c r="Q782">
        <v>4</v>
      </c>
      <c r="R782">
        <v>5</v>
      </c>
      <c r="S782">
        <v>5</v>
      </c>
      <c r="T782">
        <v>4</v>
      </c>
      <c r="U782">
        <v>5</v>
      </c>
      <c r="V782">
        <v>4</v>
      </c>
      <c r="W782">
        <v>5</v>
      </c>
      <c r="X782">
        <v>4</v>
      </c>
      <c r="Y782">
        <v>2012</v>
      </c>
      <c r="Z782">
        <v>2</v>
      </c>
      <c r="AA782">
        <v>11</v>
      </c>
      <c r="AB782" t="s">
        <v>999</v>
      </c>
      <c r="AE782">
        <v>2</v>
      </c>
      <c r="AF782">
        <v>3</v>
      </c>
      <c r="AG782">
        <v>2</v>
      </c>
      <c r="AH782">
        <v>2</v>
      </c>
      <c r="AJ782">
        <v>1</v>
      </c>
      <c r="AM782">
        <v>1</v>
      </c>
      <c r="AO782">
        <v>3</v>
      </c>
      <c r="AT782">
        <v>1</v>
      </c>
      <c r="AU782">
        <v>1</v>
      </c>
      <c r="AX782">
        <v>1</v>
      </c>
      <c r="BD782">
        <v>1</v>
      </c>
      <c r="BE782" t="s">
        <v>58</v>
      </c>
    </row>
    <row r="783" spans="1:57" hidden="1" x14ac:dyDescent="0.2">
      <c r="A783">
        <v>782</v>
      </c>
      <c r="B783" s="2">
        <v>44098.737013888887</v>
      </c>
      <c r="C783" t="s">
        <v>1000</v>
      </c>
      <c r="D783">
        <v>57</v>
      </c>
      <c r="E783">
        <v>46</v>
      </c>
      <c r="F783">
        <v>1</v>
      </c>
      <c r="G783">
        <v>1</v>
      </c>
      <c r="H783">
        <v>3</v>
      </c>
      <c r="I783">
        <v>0</v>
      </c>
      <c r="J783">
        <v>1</v>
      </c>
      <c r="L783">
        <v>2</v>
      </c>
      <c r="M783">
        <v>20</v>
      </c>
      <c r="N783">
        <v>2</v>
      </c>
      <c r="O783">
        <v>1</v>
      </c>
      <c r="P783">
        <v>6</v>
      </c>
      <c r="Q783">
        <v>5</v>
      </c>
      <c r="R783">
        <v>5</v>
      </c>
      <c r="S783">
        <v>3</v>
      </c>
      <c r="T783">
        <v>7</v>
      </c>
      <c r="U783">
        <v>3</v>
      </c>
      <c r="V783">
        <v>3</v>
      </c>
      <c r="W783">
        <v>5</v>
      </c>
      <c r="X783">
        <v>6</v>
      </c>
      <c r="Y783">
        <v>2000</v>
      </c>
      <c r="Z783">
        <v>2</v>
      </c>
      <c r="AA783">
        <v>13</v>
      </c>
      <c r="AD783" t="s">
        <v>1001</v>
      </c>
      <c r="AE783">
        <v>2</v>
      </c>
      <c r="AF783">
        <v>2</v>
      </c>
      <c r="AG783">
        <v>2</v>
      </c>
      <c r="AH783">
        <v>2</v>
      </c>
      <c r="AN783">
        <v>1</v>
      </c>
      <c r="AO783">
        <v>5</v>
      </c>
      <c r="AP783">
        <v>1</v>
      </c>
      <c r="AT783">
        <v>1</v>
      </c>
      <c r="AY783">
        <v>1</v>
      </c>
      <c r="BD783">
        <v>1</v>
      </c>
      <c r="BE783" t="s">
        <v>61</v>
      </c>
    </row>
    <row r="784" spans="1:57" hidden="1" x14ac:dyDescent="0.2">
      <c r="A784">
        <v>783</v>
      </c>
      <c r="B784" s="2">
        <v>44098.767881944441</v>
      </c>
      <c r="C784" t="s">
        <v>1002</v>
      </c>
      <c r="D784">
        <v>32</v>
      </c>
      <c r="E784">
        <v>9</v>
      </c>
      <c r="F784">
        <v>2</v>
      </c>
      <c r="G784">
        <v>1</v>
      </c>
      <c r="H784">
        <v>2</v>
      </c>
      <c r="I784">
        <v>2</v>
      </c>
      <c r="J784">
        <v>1</v>
      </c>
      <c r="L784">
        <v>1</v>
      </c>
      <c r="M784">
        <v>5</v>
      </c>
      <c r="N784">
        <v>2</v>
      </c>
      <c r="O784">
        <v>5</v>
      </c>
      <c r="P784">
        <v>3</v>
      </c>
      <c r="Q784">
        <v>5</v>
      </c>
      <c r="R784">
        <v>4</v>
      </c>
      <c r="S784">
        <v>4</v>
      </c>
      <c r="T784">
        <v>4</v>
      </c>
      <c r="U784">
        <v>6</v>
      </c>
      <c r="V784">
        <v>1</v>
      </c>
      <c r="W784">
        <v>5</v>
      </c>
      <c r="X784">
        <v>2</v>
      </c>
      <c r="Y784">
        <v>2015</v>
      </c>
      <c r="Z784">
        <v>1</v>
      </c>
      <c r="AA784">
        <v>1</v>
      </c>
      <c r="AE784">
        <v>2</v>
      </c>
      <c r="AF784">
        <v>2</v>
      </c>
      <c r="AG784">
        <v>2</v>
      </c>
      <c r="AH784">
        <v>2</v>
      </c>
      <c r="AJ784">
        <v>1</v>
      </c>
      <c r="AK784">
        <v>1</v>
      </c>
      <c r="AM784">
        <v>1</v>
      </c>
      <c r="AO784">
        <v>2</v>
      </c>
      <c r="AS784">
        <v>1</v>
      </c>
      <c r="AU784">
        <v>1</v>
      </c>
      <c r="AV784">
        <v>1</v>
      </c>
      <c r="AZ784">
        <v>1</v>
      </c>
      <c r="BB784">
        <v>1</v>
      </c>
      <c r="BE784" t="s">
        <v>61</v>
      </c>
    </row>
    <row r="785" spans="1:57" hidden="1" x14ac:dyDescent="0.2">
      <c r="A785">
        <v>784</v>
      </c>
      <c r="B785" s="2">
        <v>44098.782638888886</v>
      </c>
      <c r="C785" t="s">
        <v>1003</v>
      </c>
      <c r="D785">
        <v>40</v>
      </c>
      <c r="E785">
        <v>9</v>
      </c>
      <c r="F785">
        <v>1</v>
      </c>
      <c r="G785">
        <v>1</v>
      </c>
      <c r="H785">
        <v>2</v>
      </c>
      <c r="I785">
        <v>3</v>
      </c>
      <c r="J785">
        <v>1</v>
      </c>
      <c r="L785">
        <v>2</v>
      </c>
      <c r="M785">
        <v>2</v>
      </c>
      <c r="N785">
        <v>1</v>
      </c>
      <c r="O785">
        <v>7</v>
      </c>
      <c r="P785">
        <v>1</v>
      </c>
      <c r="Q785">
        <v>2</v>
      </c>
      <c r="R785">
        <v>2</v>
      </c>
      <c r="S785">
        <v>7</v>
      </c>
      <c r="T785">
        <v>7</v>
      </c>
      <c r="U785">
        <v>7</v>
      </c>
      <c r="V785">
        <v>1</v>
      </c>
      <c r="W785">
        <v>7</v>
      </c>
      <c r="X785">
        <v>1</v>
      </c>
      <c r="Y785">
        <v>2017</v>
      </c>
      <c r="Z785">
        <v>3</v>
      </c>
      <c r="AA785">
        <v>1</v>
      </c>
      <c r="AE785">
        <v>1</v>
      </c>
      <c r="AF785">
        <v>1</v>
      </c>
      <c r="AG785">
        <v>1</v>
      </c>
      <c r="AH785">
        <v>1</v>
      </c>
      <c r="AI785">
        <v>1</v>
      </c>
      <c r="AJ785">
        <v>1</v>
      </c>
      <c r="AM785">
        <v>1</v>
      </c>
      <c r="AO785">
        <v>2</v>
      </c>
      <c r="AP785">
        <v>1</v>
      </c>
      <c r="AT785">
        <v>1</v>
      </c>
      <c r="AW785">
        <v>1</v>
      </c>
      <c r="AZ785">
        <v>1</v>
      </c>
      <c r="BA785">
        <v>1</v>
      </c>
      <c r="BC785">
        <v>1</v>
      </c>
      <c r="BE785" t="s">
        <v>61</v>
      </c>
    </row>
    <row r="786" spans="1:57" hidden="1" x14ac:dyDescent="0.2">
      <c r="A786">
        <v>785</v>
      </c>
      <c r="B786" s="2">
        <v>44098.785046296296</v>
      </c>
      <c r="C786" t="s">
        <v>1004</v>
      </c>
      <c r="D786">
        <v>38</v>
      </c>
      <c r="E786">
        <v>6</v>
      </c>
      <c r="F786">
        <v>1</v>
      </c>
      <c r="G786">
        <v>1</v>
      </c>
      <c r="H786">
        <v>1</v>
      </c>
      <c r="I786">
        <v>1</v>
      </c>
      <c r="J786">
        <v>1</v>
      </c>
      <c r="L786">
        <v>1</v>
      </c>
      <c r="M786">
        <v>2</v>
      </c>
      <c r="N786">
        <v>2</v>
      </c>
      <c r="O786">
        <v>1</v>
      </c>
      <c r="P786">
        <v>7</v>
      </c>
      <c r="Q786">
        <v>5</v>
      </c>
      <c r="R786">
        <v>5</v>
      </c>
      <c r="S786">
        <v>2</v>
      </c>
      <c r="T786">
        <v>6</v>
      </c>
      <c r="U786">
        <v>4</v>
      </c>
      <c r="V786">
        <v>5</v>
      </c>
      <c r="W786">
        <v>5</v>
      </c>
      <c r="X786">
        <v>3</v>
      </c>
      <c r="Y786">
        <v>2018</v>
      </c>
      <c r="Z786">
        <v>1</v>
      </c>
      <c r="AA786">
        <v>13</v>
      </c>
      <c r="AD786" t="s">
        <v>73</v>
      </c>
      <c r="AE786">
        <v>2</v>
      </c>
      <c r="AF786">
        <v>3</v>
      </c>
      <c r="AG786">
        <v>2</v>
      </c>
      <c r="AH786">
        <v>3</v>
      </c>
      <c r="AL786">
        <v>1</v>
      </c>
      <c r="AM786">
        <v>1</v>
      </c>
      <c r="AO786">
        <v>3</v>
      </c>
      <c r="AP786">
        <v>1</v>
      </c>
      <c r="AW786">
        <v>1</v>
      </c>
      <c r="AX786">
        <v>1</v>
      </c>
      <c r="BD786">
        <v>1</v>
      </c>
      <c r="BE786" t="s">
        <v>66</v>
      </c>
    </row>
    <row r="787" spans="1:57" hidden="1" x14ac:dyDescent="0.2">
      <c r="A787">
        <v>786</v>
      </c>
      <c r="B787" s="2">
        <v>44098.815208333333</v>
      </c>
      <c r="C787" t="s">
        <v>1005</v>
      </c>
      <c r="D787">
        <v>47</v>
      </c>
      <c r="E787">
        <v>9</v>
      </c>
      <c r="F787">
        <v>1</v>
      </c>
      <c r="G787">
        <v>1</v>
      </c>
      <c r="H787">
        <v>2</v>
      </c>
      <c r="I787">
        <v>1</v>
      </c>
      <c r="J787">
        <v>3</v>
      </c>
      <c r="L787">
        <v>1</v>
      </c>
      <c r="M787">
        <v>4</v>
      </c>
      <c r="N787">
        <v>2</v>
      </c>
      <c r="O787">
        <v>5</v>
      </c>
      <c r="P787">
        <v>6</v>
      </c>
      <c r="Q787">
        <v>5</v>
      </c>
      <c r="R787">
        <v>7</v>
      </c>
      <c r="S787">
        <v>5</v>
      </c>
      <c r="T787">
        <v>7</v>
      </c>
      <c r="U787">
        <v>5</v>
      </c>
      <c r="V787">
        <v>6</v>
      </c>
      <c r="W787">
        <v>5</v>
      </c>
      <c r="X787">
        <v>6</v>
      </c>
      <c r="Y787">
        <v>2019</v>
      </c>
      <c r="Z787">
        <v>1</v>
      </c>
      <c r="AA787">
        <v>10</v>
      </c>
      <c r="AE787">
        <v>2</v>
      </c>
      <c r="AF787">
        <v>2</v>
      </c>
      <c r="AG787">
        <v>2</v>
      </c>
      <c r="AH787">
        <v>2</v>
      </c>
      <c r="AK787">
        <v>1</v>
      </c>
      <c r="AO787">
        <v>2</v>
      </c>
      <c r="AQ787">
        <v>1</v>
      </c>
      <c r="BA787">
        <v>1</v>
      </c>
      <c r="BE787" t="s">
        <v>61</v>
      </c>
    </row>
    <row r="788" spans="1:57" hidden="1" x14ac:dyDescent="0.2">
      <c r="A788">
        <v>787</v>
      </c>
      <c r="B788" s="2">
        <v>44098.825300925928</v>
      </c>
      <c r="C788" t="s">
        <v>1006</v>
      </c>
      <c r="D788">
        <v>29</v>
      </c>
      <c r="E788">
        <v>13</v>
      </c>
      <c r="F788">
        <v>1</v>
      </c>
      <c r="G788">
        <v>1</v>
      </c>
      <c r="H788">
        <v>1</v>
      </c>
      <c r="I788">
        <v>1</v>
      </c>
      <c r="J788">
        <v>1</v>
      </c>
      <c r="L788">
        <v>1</v>
      </c>
      <c r="M788">
        <v>29</v>
      </c>
      <c r="N788">
        <v>1</v>
      </c>
      <c r="O788">
        <v>2</v>
      </c>
      <c r="P788">
        <v>3</v>
      </c>
      <c r="Q788">
        <v>5</v>
      </c>
      <c r="R788">
        <v>3</v>
      </c>
      <c r="S788">
        <v>2</v>
      </c>
      <c r="T788">
        <v>6</v>
      </c>
      <c r="U788">
        <v>2</v>
      </c>
      <c r="V788">
        <v>2</v>
      </c>
      <c r="W788">
        <v>6</v>
      </c>
      <c r="X788">
        <v>3</v>
      </c>
      <c r="Y788">
        <v>2010</v>
      </c>
      <c r="Z788">
        <v>1</v>
      </c>
      <c r="AA788">
        <v>3</v>
      </c>
      <c r="AE788">
        <v>1</v>
      </c>
      <c r="AF788">
        <v>1</v>
      </c>
      <c r="AG788">
        <v>1</v>
      </c>
      <c r="AH788">
        <v>1</v>
      </c>
      <c r="AI788">
        <v>1</v>
      </c>
      <c r="AO788">
        <v>1</v>
      </c>
      <c r="AQ788">
        <v>1</v>
      </c>
      <c r="BB788">
        <v>1</v>
      </c>
      <c r="BE788" t="s">
        <v>63</v>
      </c>
    </row>
    <row r="789" spans="1:57" hidden="1" x14ac:dyDescent="0.2">
      <c r="A789">
        <v>788</v>
      </c>
      <c r="B789" s="2">
        <v>44098.825972222221</v>
      </c>
      <c r="C789" t="s">
        <v>1007</v>
      </c>
      <c r="D789">
        <v>40</v>
      </c>
      <c r="E789">
        <v>43</v>
      </c>
      <c r="F789">
        <v>1</v>
      </c>
      <c r="G789">
        <v>1</v>
      </c>
      <c r="H789">
        <v>2</v>
      </c>
      <c r="I789">
        <v>2</v>
      </c>
      <c r="J789">
        <v>1</v>
      </c>
      <c r="L789">
        <v>1</v>
      </c>
      <c r="M789">
        <v>7</v>
      </c>
      <c r="N789">
        <v>1</v>
      </c>
      <c r="O789">
        <v>6</v>
      </c>
      <c r="P789">
        <v>3</v>
      </c>
      <c r="Q789">
        <v>7</v>
      </c>
      <c r="R789">
        <v>5</v>
      </c>
      <c r="S789">
        <v>5</v>
      </c>
      <c r="T789">
        <v>5</v>
      </c>
      <c r="U789">
        <v>5</v>
      </c>
      <c r="V789">
        <v>3</v>
      </c>
      <c r="W789">
        <v>5</v>
      </c>
      <c r="X789">
        <v>3</v>
      </c>
      <c r="Y789">
        <v>2013</v>
      </c>
      <c r="Z789">
        <v>1</v>
      </c>
      <c r="AA789">
        <v>6</v>
      </c>
      <c r="AE789">
        <v>1</v>
      </c>
      <c r="AF789">
        <v>1</v>
      </c>
      <c r="AG789">
        <v>1</v>
      </c>
      <c r="AH789">
        <v>1</v>
      </c>
      <c r="AI789">
        <v>1</v>
      </c>
      <c r="AJ789">
        <v>1</v>
      </c>
      <c r="AO789">
        <v>4</v>
      </c>
      <c r="AP789">
        <v>1</v>
      </c>
      <c r="AQ789">
        <v>1</v>
      </c>
      <c r="AZ789">
        <v>1</v>
      </c>
      <c r="BA789">
        <v>1</v>
      </c>
      <c r="BE789" t="s">
        <v>61</v>
      </c>
    </row>
    <row r="790" spans="1:57" hidden="1" x14ac:dyDescent="0.2">
      <c r="A790">
        <v>789</v>
      </c>
      <c r="B790" s="2">
        <v>44098.832777777781</v>
      </c>
      <c r="C790" t="s">
        <v>1008</v>
      </c>
      <c r="D790">
        <v>38</v>
      </c>
      <c r="E790">
        <v>43</v>
      </c>
      <c r="F790">
        <v>1</v>
      </c>
      <c r="G790">
        <v>1</v>
      </c>
      <c r="H790">
        <v>2</v>
      </c>
      <c r="I790">
        <v>2</v>
      </c>
      <c r="J790">
        <v>1</v>
      </c>
      <c r="L790">
        <v>1</v>
      </c>
      <c r="M790">
        <v>10</v>
      </c>
      <c r="N790">
        <v>1</v>
      </c>
      <c r="O790">
        <v>5</v>
      </c>
      <c r="P790">
        <v>1</v>
      </c>
      <c r="Q790">
        <v>7</v>
      </c>
      <c r="R790">
        <v>1</v>
      </c>
      <c r="S790">
        <v>7</v>
      </c>
      <c r="T790">
        <v>7</v>
      </c>
      <c r="U790">
        <v>1</v>
      </c>
      <c r="V790">
        <v>2</v>
      </c>
      <c r="W790">
        <v>7</v>
      </c>
      <c r="X790">
        <v>2</v>
      </c>
      <c r="Y790">
        <v>2015</v>
      </c>
      <c r="Z790">
        <v>1</v>
      </c>
      <c r="AA790">
        <v>9</v>
      </c>
      <c r="AE790">
        <v>1</v>
      </c>
      <c r="AF790">
        <v>1</v>
      </c>
      <c r="AG790">
        <v>1</v>
      </c>
      <c r="AH790">
        <v>1</v>
      </c>
      <c r="AI790">
        <v>1</v>
      </c>
      <c r="AJ790">
        <v>1</v>
      </c>
      <c r="AO790">
        <v>3</v>
      </c>
      <c r="AP790">
        <v>1</v>
      </c>
      <c r="AQ790">
        <v>1</v>
      </c>
      <c r="AS790">
        <v>1</v>
      </c>
      <c r="AZ790">
        <v>1</v>
      </c>
      <c r="BB790">
        <v>1</v>
      </c>
      <c r="BE790" t="s">
        <v>61</v>
      </c>
    </row>
    <row r="791" spans="1:57" hidden="1" x14ac:dyDescent="0.2">
      <c r="A791">
        <v>790</v>
      </c>
      <c r="B791" s="2">
        <v>44098.834652777776</v>
      </c>
      <c r="C791" t="s">
        <v>1009</v>
      </c>
      <c r="D791">
        <v>40</v>
      </c>
      <c r="E791">
        <v>32</v>
      </c>
      <c r="F791">
        <v>1</v>
      </c>
      <c r="G791">
        <v>1</v>
      </c>
      <c r="H791">
        <v>2</v>
      </c>
      <c r="I791">
        <v>2</v>
      </c>
      <c r="J791">
        <v>1</v>
      </c>
      <c r="L791">
        <v>1</v>
      </c>
      <c r="M791">
        <v>4</v>
      </c>
      <c r="N791">
        <v>1</v>
      </c>
      <c r="O791">
        <v>4</v>
      </c>
      <c r="P791">
        <v>6</v>
      </c>
      <c r="Q791">
        <v>3</v>
      </c>
      <c r="R791">
        <v>6</v>
      </c>
      <c r="S791">
        <v>7</v>
      </c>
      <c r="T791">
        <v>6</v>
      </c>
      <c r="U791">
        <v>3</v>
      </c>
      <c r="V791">
        <v>5</v>
      </c>
      <c r="W791">
        <v>6</v>
      </c>
      <c r="X791">
        <v>3</v>
      </c>
      <c r="Y791">
        <v>2015</v>
      </c>
      <c r="Z791">
        <v>1</v>
      </c>
      <c r="AA791">
        <v>1</v>
      </c>
      <c r="AE791">
        <v>1</v>
      </c>
      <c r="AF791">
        <v>1</v>
      </c>
      <c r="AG791">
        <v>1</v>
      </c>
      <c r="AH791">
        <v>1</v>
      </c>
      <c r="AI791">
        <v>1</v>
      </c>
      <c r="AK791">
        <v>1</v>
      </c>
      <c r="AO791">
        <v>5</v>
      </c>
      <c r="AP791">
        <v>1</v>
      </c>
      <c r="AV791">
        <v>1</v>
      </c>
      <c r="AX791">
        <v>1</v>
      </c>
      <c r="AZ791">
        <v>1</v>
      </c>
      <c r="BB791">
        <v>1</v>
      </c>
      <c r="BC791">
        <v>1</v>
      </c>
      <c r="BE791" t="s">
        <v>58</v>
      </c>
    </row>
    <row r="792" spans="1:57" hidden="1" x14ac:dyDescent="0.2">
      <c r="A792">
        <v>791</v>
      </c>
      <c r="B792" s="2">
        <v>44098.843576388892</v>
      </c>
      <c r="C792" t="s">
        <v>1010</v>
      </c>
      <c r="D792">
        <v>25</v>
      </c>
      <c r="E792">
        <v>1</v>
      </c>
      <c r="F792">
        <v>2</v>
      </c>
      <c r="G792">
        <v>1</v>
      </c>
      <c r="H792">
        <v>2</v>
      </c>
      <c r="I792">
        <v>0</v>
      </c>
      <c r="J792">
        <v>1</v>
      </c>
      <c r="L792">
        <v>1</v>
      </c>
      <c r="M792">
        <v>5</v>
      </c>
      <c r="N792">
        <v>2</v>
      </c>
      <c r="O792">
        <v>5</v>
      </c>
      <c r="P792">
        <v>4</v>
      </c>
      <c r="Q792">
        <v>4</v>
      </c>
      <c r="R792">
        <v>6</v>
      </c>
      <c r="S792">
        <v>4</v>
      </c>
      <c r="T792">
        <v>4</v>
      </c>
      <c r="U792">
        <v>6</v>
      </c>
      <c r="V792">
        <v>3</v>
      </c>
      <c r="W792">
        <v>5</v>
      </c>
      <c r="X792">
        <v>4</v>
      </c>
      <c r="Y792">
        <v>2015</v>
      </c>
      <c r="Z792">
        <v>1</v>
      </c>
      <c r="AA792">
        <v>14</v>
      </c>
      <c r="AE792">
        <v>2</v>
      </c>
      <c r="AF792">
        <v>2</v>
      </c>
      <c r="AG792">
        <v>2</v>
      </c>
      <c r="AH792">
        <v>2</v>
      </c>
      <c r="AN792">
        <v>1</v>
      </c>
      <c r="AO792">
        <v>3</v>
      </c>
      <c r="AP792">
        <v>1</v>
      </c>
      <c r="AT792">
        <v>1</v>
      </c>
      <c r="AV792">
        <v>1</v>
      </c>
      <c r="BC792">
        <v>1</v>
      </c>
      <c r="BE792" t="s">
        <v>61</v>
      </c>
    </row>
    <row r="793" spans="1:57" hidden="1" x14ac:dyDescent="0.2">
      <c r="A793">
        <v>792</v>
      </c>
      <c r="B793" s="2">
        <v>44098.855231481481</v>
      </c>
      <c r="C793" t="s">
        <v>1011</v>
      </c>
      <c r="D793">
        <v>55</v>
      </c>
      <c r="E793">
        <v>27</v>
      </c>
      <c r="F793">
        <v>1</v>
      </c>
      <c r="G793">
        <v>1</v>
      </c>
      <c r="H793">
        <v>4</v>
      </c>
      <c r="I793">
        <v>2</v>
      </c>
      <c r="J793">
        <v>1</v>
      </c>
      <c r="L793">
        <v>1</v>
      </c>
      <c r="M793">
        <v>10</v>
      </c>
      <c r="N793">
        <v>1</v>
      </c>
      <c r="O793">
        <v>5</v>
      </c>
      <c r="P793">
        <v>4</v>
      </c>
      <c r="Q793">
        <v>6</v>
      </c>
      <c r="R793">
        <v>1</v>
      </c>
      <c r="S793">
        <v>7</v>
      </c>
      <c r="T793">
        <v>5</v>
      </c>
      <c r="U793">
        <v>6</v>
      </c>
      <c r="V793">
        <v>1</v>
      </c>
      <c r="W793">
        <v>7</v>
      </c>
      <c r="X793">
        <v>2</v>
      </c>
      <c r="Y793">
        <v>2015</v>
      </c>
      <c r="Z793">
        <v>1</v>
      </c>
      <c r="AA793">
        <v>1</v>
      </c>
      <c r="AE793">
        <v>1</v>
      </c>
      <c r="AF793">
        <v>1</v>
      </c>
      <c r="AG793">
        <v>2</v>
      </c>
      <c r="AH793">
        <v>2</v>
      </c>
      <c r="AK793">
        <v>1</v>
      </c>
      <c r="AM793">
        <v>1</v>
      </c>
      <c r="AO793">
        <v>4</v>
      </c>
      <c r="AQ793">
        <v>1</v>
      </c>
      <c r="AW793">
        <v>1</v>
      </c>
      <c r="AX793">
        <v>1</v>
      </c>
      <c r="BA793">
        <v>1</v>
      </c>
      <c r="BC793">
        <v>1</v>
      </c>
      <c r="BE793" t="s">
        <v>63</v>
      </c>
    </row>
    <row r="794" spans="1:57" hidden="1" x14ac:dyDescent="0.2">
      <c r="A794">
        <v>793</v>
      </c>
      <c r="B794" s="2">
        <v>44098.866909722223</v>
      </c>
      <c r="C794" t="s">
        <v>1012</v>
      </c>
      <c r="D794">
        <v>50</v>
      </c>
      <c r="E794">
        <v>21</v>
      </c>
      <c r="F794">
        <v>2</v>
      </c>
      <c r="G794">
        <v>1</v>
      </c>
      <c r="H794">
        <v>3</v>
      </c>
      <c r="I794">
        <v>0</v>
      </c>
      <c r="J794">
        <v>2</v>
      </c>
      <c r="L794">
        <v>1</v>
      </c>
      <c r="M794">
        <v>20</v>
      </c>
      <c r="N794">
        <v>1</v>
      </c>
      <c r="O794">
        <v>4</v>
      </c>
      <c r="P794">
        <v>5</v>
      </c>
      <c r="Q794">
        <v>6</v>
      </c>
      <c r="R794">
        <v>5</v>
      </c>
      <c r="S794">
        <v>5</v>
      </c>
      <c r="T794">
        <v>5</v>
      </c>
      <c r="U794">
        <v>5</v>
      </c>
      <c r="V794">
        <v>2</v>
      </c>
      <c r="W794">
        <v>5</v>
      </c>
      <c r="X794">
        <v>5</v>
      </c>
      <c r="Y794">
        <v>2000</v>
      </c>
      <c r="Z794">
        <v>1</v>
      </c>
      <c r="AA794">
        <v>13</v>
      </c>
      <c r="AD794" t="s">
        <v>80</v>
      </c>
      <c r="AE794">
        <v>2</v>
      </c>
      <c r="AF794">
        <v>2</v>
      </c>
      <c r="AG794">
        <v>2</v>
      </c>
      <c r="AH794">
        <v>2</v>
      </c>
      <c r="AI794">
        <v>1</v>
      </c>
      <c r="AO794">
        <v>3</v>
      </c>
      <c r="AT794">
        <v>1</v>
      </c>
      <c r="BD794">
        <v>1</v>
      </c>
      <c r="BE794" t="s">
        <v>58</v>
      </c>
    </row>
    <row r="795" spans="1:57" hidden="1" x14ac:dyDescent="0.2">
      <c r="A795">
        <v>794</v>
      </c>
      <c r="B795" s="2">
        <v>44098.871203703704</v>
      </c>
      <c r="C795" t="s">
        <v>1013</v>
      </c>
      <c r="D795">
        <v>33</v>
      </c>
      <c r="E795">
        <v>32</v>
      </c>
      <c r="F795">
        <v>1</v>
      </c>
      <c r="G795">
        <v>1</v>
      </c>
      <c r="H795">
        <v>1</v>
      </c>
      <c r="I795">
        <v>1</v>
      </c>
      <c r="J795">
        <v>1</v>
      </c>
      <c r="L795">
        <v>2</v>
      </c>
      <c r="M795">
        <v>7</v>
      </c>
      <c r="N795">
        <v>2</v>
      </c>
      <c r="O795">
        <v>2</v>
      </c>
      <c r="P795">
        <v>2</v>
      </c>
      <c r="Q795">
        <v>3</v>
      </c>
      <c r="R795">
        <v>4</v>
      </c>
      <c r="S795">
        <v>2</v>
      </c>
      <c r="T795">
        <v>1</v>
      </c>
      <c r="U795">
        <v>5</v>
      </c>
      <c r="V795">
        <v>2</v>
      </c>
      <c r="W795">
        <v>3</v>
      </c>
      <c r="X795">
        <v>4</v>
      </c>
      <c r="Y795">
        <v>1999</v>
      </c>
      <c r="Z795">
        <v>1</v>
      </c>
      <c r="AA795">
        <v>3</v>
      </c>
      <c r="AE795">
        <v>3</v>
      </c>
      <c r="AF795">
        <v>3</v>
      </c>
      <c r="AG795">
        <v>3</v>
      </c>
      <c r="AH795">
        <v>3</v>
      </c>
      <c r="AN795">
        <v>1</v>
      </c>
      <c r="AO795">
        <v>6</v>
      </c>
      <c r="AY795">
        <v>1</v>
      </c>
      <c r="BD795">
        <v>1</v>
      </c>
      <c r="BE795" t="s">
        <v>58</v>
      </c>
    </row>
    <row r="796" spans="1:57" hidden="1" x14ac:dyDescent="0.2">
      <c r="A796">
        <v>795</v>
      </c>
      <c r="B796" s="2">
        <v>44098.874120370368</v>
      </c>
      <c r="C796" t="s">
        <v>1014</v>
      </c>
      <c r="D796">
        <v>36</v>
      </c>
      <c r="E796">
        <v>32</v>
      </c>
      <c r="F796">
        <v>1</v>
      </c>
      <c r="G796">
        <v>1</v>
      </c>
      <c r="H796">
        <v>2</v>
      </c>
      <c r="I796">
        <v>3</v>
      </c>
      <c r="J796">
        <v>1</v>
      </c>
      <c r="L796">
        <v>1</v>
      </c>
      <c r="M796">
        <v>6</v>
      </c>
      <c r="N796">
        <v>1</v>
      </c>
      <c r="O796">
        <v>6</v>
      </c>
      <c r="P796">
        <v>2</v>
      </c>
      <c r="Q796">
        <v>7</v>
      </c>
      <c r="R796">
        <v>1</v>
      </c>
      <c r="S796">
        <v>6</v>
      </c>
      <c r="T796">
        <v>7</v>
      </c>
      <c r="U796">
        <v>7</v>
      </c>
      <c r="V796">
        <v>1</v>
      </c>
      <c r="W796">
        <v>7</v>
      </c>
      <c r="X796">
        <v>3</v>
      </c>
      <c r="Y796">
        <v>2014</v>
      </c>
      <c r="Z796">
        <v>1</v>
      </c>
      <c r="AA796">
        <v>1</v>
      </c>
      <c r="AE796">
        <v>3</v>
      </c>
      <c r="AF796">
        <v>2</v>
      </c>
      <c r="AG796">
        <v>2</v>
      </c>
      <c r="AH796">
        <v>2</v>
      </c>
      <c r="AI796">
        <v>1</v>
      </c>
      <c r="AJ796">
        <v>1</v>
      </c>
      <c r="AO796">
        <v>5</v>
      </c>
      <c r="AR796">
        <v>1</v>
      </c>
      <c r="AV796">
        <v>1</v>
      </c>
      <c r="AX796">
        <v>1</v>
      </c>
      <c r="BA796">
        <v>1</v>
      </c>
      <c r="BE796" t="s">
        <v>58</v>
      </c>
    </row>
    <row r="797" spans="1:57" hidden="1" x14ac:dyDescent="0.2">
      <c r="A797">
        <v>796</v>
      </c>
      <c r="B797" s="2">
        <v>44098.875902777778</v>
      </c>
      <c r="C797" t="s">
        <v>1015</v>
      </c>
      <c r="D797">
        <v>34</v>
      </c>
      <c r="E797">
        <v>22</v>
      </c>
      <c r="F797">
        <v>1</v>
      </c>
      <c r="G797">
        <v>1</v>
      </c>
      <c r="H797">
        <v>2</v>
      </c>
      <c r="I797">
        <v>2</v>
      </c>
      <c r="J797">
        <v>1</v>
      </c>
      <c r="L797">
        <v>1</v>
      </c>
      <c r="M797">
        <v>4</v>
      </c>
      <c r="N797">
        <v>2</v>
      </c>
      <c r="O797">
        <v>3</v>
      </c>
      <c r="P797">
        <v>2</v>
      </c>
      <c r="Q797">
        <v>4</v>
      </c>
      <c r="R797">
        <v>4</v>
      </c>
      <c r="S797">
        <v>5</v>
      </c>
      <c r="T797">
        <v>4</v>
      </c>
      <c r="U797">
        <v>6</v>
      </c>
      <c r="V797">
        <v>4</v>
      </c>
      <c r="W797">
        <v>4</v>
      </c>
      <c r="X797">
        <v>2</v>
      </c>
      <c r="Y797">
        <v>2017</v>
      </c>
      <c r="Z797">
        <v>1</v>
      </c>
      <c r="AA797">
        <v>3</v>
      </c>
      <c r="AE797">
        <v>2</v>
      </c>
      <c r="AF797">
        <v>3</v>
      </c>
      <c r="AG797">
        <v>2</v>
      </c>
      <c r="AH797">
        <v>2</v>
      </c>
      <c r="AI797">
        <v>1</v>
      </c>
      <c r="AJ797">
        <v>1</v>
      </c>
      <c r="AO797">
        <v>3</v>
      </c>
      <c r="AP797">
        <v>1</v>
      </c>
      <c r="AT797">
        <v>1</v>
      </c>
      <c r="AU797">
        <v>1</v>
      </c>
      <c r="BA797">
        <v>1</v>
      </c>
      <c r="BE797" t="s">
        <v>63</v>
      </c>
    </row>
    <row r="798" spans="1:57" hidden="1" x14ac:dyDescent="0.2">
      <c r="A798">
        <v>797</v>
      </c>
      <c r="B798" s="2">
        <v>44098.880659722221</v>
      </c>
      <c r="C798" t="s">
        <v>1016</v>
      </c>
      <c r="D798">
        <v>42</v>
      </c>
      <c r="E798">
        <v>30</v>
      </c>
      <c r="F798">
        <v>1</v>
      </c>
      <c r="G798">
        <v>1</v>
      </c>
      <c r="H798">
        <v>2</v>
      </c>
      <c r="I798">
        <v>2</v>
      </c>
      <c r="J798">
        <v>1</v>
      </c>
      <c r="L798">
        <v>1</v>
      </c>
      <c r="M798">
        <v>11</v>
      </c>
      <c r="N798">
        <v>2</v>
      </c>
      <c r="O798">
        <v>4</v>
      </c>
      <c r="P798">
        <v>4</v>
      </c>
      <c r="Q798">
        <v>5</v>
      </c>
      <c r="R798">
        <v>4</v>
      </c>
      <c r="S798">
        <v>4</v>
      </c>
      <c r="T798">
        <v>2</v>
      </c>
      <c r="U798">
        <v>5</v>
      </c>
      <c r="V798">
        <v>2</v>
      </c>
      <c r="W798">
        <v>7</v>
      </c>
      <c r="X798">
        <v>3</v>
      </c>
      <c r="Y798">
        <v>2012</v>
      </c>
      <c r="Z798">
        <v>4</v>
      </c>
      <c r="AA798">
        <v>13</v>
      </c>
      <c r="AD798" t="s">
        <v>161</v>
      </c>
      <c r="AE798">
        <v>2</v>
      </c>
      <c r="AF798">
        <v>1</v>
      </c>
      <c r="AG798">
        <v>2</v>
      </c>
      <c r="AH798">
        <v>2</v>
      </c>
      <c r="AJ798">
        <v>1</v>
      </c>
      <c r="AK798">
        <v>1</v>
      </c>
      <c r="AO798">
        <v>1</v>
      </c>
      <c r="AP798">
        <v>1</v>
      </c>
      <c r="AS798">
        <v>1</v>
      </c>
      <c r="AV798">
        <v>1</v>
      </c>
      <c r="BA798">
        <v>1</v>
      </c>
      <c r="BC798">
        <v>1</v>
      </c>
      <c r="BE798" t="s">
        <v>58</v>
      </c>
    </row>
    <row r="799" spans="1:57" hidden="1" x14ac:dyDescent="0.2">
      <c r="A799">
        <v>798</v>
      </c>
      <c r="B799" s="2">
        <v>44098.889143518521</v>
      </c>
      <c r="C799" t="s">
        <v>1017</v>
      </c>
      <c r="D799">
        <v>33</v>
      </c>
      <c r="E799">
        <v>40</v>
      </c>
      <c r="F799">
        <v>1</v>
      </c>
      <c r="G799">
        <v>1</v>
      </c>
      <c r="H799">
        <v>2</v>
      </c>
      <c r="I799">
        <v>1</v>
      </c>
      <c r="J799">
        <v>1</v>
      </c>
      <c r="L799">
        <v>1</v>
      </c>
      <c r="M799">
        <v>5</v>
      </c>
      <c r="N799">
        <v>1</v>
      </c>
      <c r="O799">
        <v>5</v>
      </c>
      <c r="P799">
        <v>4</v>
      </c>
      <c r="Q799">
        <v>5</v>
      </c>
      <c r="R799">
        <v>5</v>
      </c>
      <c r="S799">
        <v>6</v>
      </c>
      <c r="T799">
        <v>3</v>
      </c>
      <c r="U799">
        <v>6</v>
      </c>
      <c r="V799">
        <v>5</v>
      </c>
      <c r="W799">
        <v>3</v>
      </c>
      <c r="X799">
        <v>4</v>
      </c>
      <c r="Y799">
        <v>2016</v>
      </c>
      <c r="Z799">
        <v>1</v>
      </c>
      <c r="AA799">
        <v>1</v>
      </c>
      <c r="AE799">
        <v>1</v>
      </c>
      <c r="AF799">
        <v>1</v>
      </c>
      <c r="AG799">
        <v>1</v>
      </c>
      <c r="AH799">
        <v>1</v>
      </c>
      <c r="AI799">
        <v>1</v>
      </c>
      <c r="AK799">
        <v>1</v>
      </c>
      <c r="AO799">
        <v>2</v>
      </c>
      <c r="AQ799">
        <v>1</v>
      </c>
      <c r="AS799">
        <v>1</v>
      </c>
      <c r="AV799">
        <v>1</v>
      </c>
      <c r="AZ799">
        <v>1</v>
      </c>
      <c r="BA799">
        <v>1</v>
      </c>
      <c r="BC799">
        <v>1</v>
      </c>
      <c r="BE799" t="s">
        <v>61</v>
      </c>
    </row>
    <row r="800" spans="1:57" hidden="1" x14ac:dyDescent="0.2">
      <c r="A800">
        <v>799</v>
      </c>
      <c r="B800" s="2">
        <v>44098.895648148151</v>
      </c>
      <c r="C800" t="s">
        <v>1018</v>
      </c>
      <c r="D800">
        <v>25</v>
      </c>
      <c r="E800">
        <v>35</v>
      </c>
      <c r="F800">
        <v>1</v>
      </c>
      <c r="G800">
        <v>1</v>
      </c>
      <c r="H800">
        <v>2</v>
      </c>
      <c r="I800">
        <v>1</v>
      </c>
      <c r="J800">
        <v>1</v>
      </c>
      <c r="L800">
        <v>1</v>
      </c>
      <c r="M800">
        <v>0</v>
      </c>
      <c r="N800">
        <v>2</v>
      </c>
      <c r="O800">
        <v>3</v>
      </c>
      <c r="P800">
        <v>6</v>
      </c>
      <c r="Q800">
        <v>5</v>
      </c>
      <c r="R800">
        <v>7</v>
      </c>
      <c r="S800">
        <v>5</v>
      </c>
      <c r="T800">
        <v>1</v>
      </c>
      <c r="U800">
        <v>5</v>
      </c>
      <c r="V800">
        <v>5</v>
      </c>
      <c r="W800">
        <v>3</v>
      </c>
      <c r="X800">
        <v>3</v>
      </c>
      <c r="Y800">
        <v>2020</v>
      </c>
      <c r="Z800">
        <v>1</v>
      </c>
      <c r="AA800">
        <v>10</v>
      </c>
      <c r="AE800">
        <v>2</v>
      </c>
      <c r="AF800">
        <v>2</v>
      </c>
      <c r="AG800">
        <v>2</v>
      </c>
      <c r="AH800">
        <v>2</v>
      </c>
      <c r="AJ800">
        <v>1</v>
      </c>
      <c r="AO800">
        <v>4</v>
      </c>
      <c r="AQ800">
        <v>1</v>
      </c>
      <c r="AW800">
        <v>1</v>
      </c>
      <c r="AX800">
        <v>1</v>
      </c>
      <c r="BB800">
        <v>1</v>
      </c>
      <c r="BE800" t="s">
        <v>63</v>
      </c>
    </row>
    <row r="801" spans="1:57" hidden="1" x14ac:dyDescent="0.2">
      <c r="A801">
        <v>800</v>
      </c>
      <c r="B801" s="2">
        <v>44098.897881944446</v>
      </c>
      <c r="C801" t="s">
        <v>1019</v>
      </c>
      <c r="D801">
        <v>40</v>
      </c>
      <c r="E801">
        <v>24</v>
      </c>
      <c r="F801">
        <v>2</v>
      </c>
      <c r="G801">
        <v>1</v>
      </c>
      <c r="H801">
        <v>1</v>
      </c>
      <c r="I801">
        <v>0</v>
      </c>
      <c r="J801">
        <v>1</v>
      </c>
      <c r="L801">
        <v>2</v>
      </c>
      <c r="M801">
        <v>30</v>
      </c>
      <c r="N801">
        <v>2</v>
      </c>
      <c r="O801">
        <v>7</v>
      </c>
      <c r="P801">
        <v>1</v>
      </c>
      <c r="Q801">
        <v>7</v>
      </c>
      <c r="R801">
        <v>7</v>
      </c>
      <c r="S801">
        <v>6</v>
      </c>
      <c r="T801">
        <v>3</v>
      </c>
      <c r="U801">
        <v>7</v>
      </c>
      <c r="V801">
        <v>2</v>
      </c>
      <c r="W801">
        <v>5</v>
      </c>
      <c r="X801">
        <v>2</v>
      </c>
      <c r="Y801">
        <v>1990</v>
      </c>
      <c r="Z801">
        <v>2</v>
      </c>
      <c r="AA801">
        <v>12</v>
      </c>
      <c r="AC801" t="s">
        <v>1020</v>
      </c>
      <c r="AE801">
        <v>1</v>
      </c>
      <c r="AF801">
        <v>2</v>
      </c>
      <c r="AG801">
        <v>2</v>
      </c>
      <c r="AH801">
        <v>2</v>
      </c>
      <c r="AJ801">
        <v>1</v>
      </c>
      <c r="AO801">
        <v>5</v>
      </c>
      <c r="AP801">
        <v>1</v>
      </c>
      <c r="AS801">
        <v>1</v>
      </c>
      <c r="AW801">
        <v>1</v>
      </c>
      <c r="BD801">
        <v>1</v>
      </c>
      <c r="BE801" t="s">
        <v>61</v>
      </c>
    </row>
    <row r="802" spans="1:57" hidden="1" x14ac:dyDescent="0.2">
      <c r="A802">
        <v>801</v>
      </c>
      <c r="B802" s="2">
        <v>44098.897962962961</v>
      </c>
      <c r="C802" t="s">
        <v>1021</v>
      </c>
      <c r="D802">
        <v>70</v>
      </c>
      <c r="E802">
        <v>40</v>
      </c>
      <c r="F802">
        <v>2</v>
      </c>
      <c r="G802">
        <v>1</v>
      </c>
      <c r="H802">
        <v>2</v>
      </c>
      <c r="I802">
        <v>0</v>
      </c>
      <c r="J802">
        <v>4</v>
      </c>
      <c r="L802">
        <v>2</v>
      </c>
      <c r="M802">
        <v>8</v>
      </c>
      <c r="N802">
        <v>2</v>
      </c>
      <c r="O802">
        <v>4</v>
      </c>
      <c r="P802">
        <v>2</v>
      </c>
      <c r="Q802">
        <v>6</v>
      </c>
      <c r="R802">
        <v>2</v>
      </c>
      <c r="S802">
        <v>6</v>
      </c>
      <c r="T802">
        <v>5</v>
      </c>
      <c r="U802">
        <v>7</v>
      </c>
      <c r="V802">
        <v>2</v>
      </c>
      <c r="W802">
        <v>5</v>
      </c>
      <c r="X802">
        <v>2</v>
      </c>
      <c r="Y802">
        <v>2012</v>
      </c>
      <c r="Z802">
        <v>2</v>
      </c>
      <c r="AA802">
        <v>11</v>
      </c>
      <c r="AB802" t="s">
        <v>1022</v>
      </c>
      <c r="AE802">
        <v>2</v>
      </c>
      <c r="AF802">
        <v>2</v>
      </c>
      <c r="AG802">
        <v>2</v>
      </c>
      <c r="AH802">
        <v>2</v>
      </c>
      <c r="AN802">
        <v>1</v>
      </c>
      <c r="AO802">
        <v>3</v>
      </c>
      <c r="AP802">
        <v>1</v>
      </c>
      <c r="AT802">
        <v>1</v>
      </c>
      <c r="AX802">
        <v>1</v>
      </c>
      <c r="BA802">
        <v>1</v>
      </c>
      <c r="BE802" t="s">
        <v>61</v>
      </c>
    </row>
    <row r="803" spans="1:57" hidden="1" x14ac:dyDescent="0.2">
      <c r="A803">
        <v>802</v>
      </c>
      <c r="B803" s="2">
        <v>44098.899340277778</v>
      </c>
      <c r="C803" t="s">
        <v>1023</v>
      </c>
      <c r="D803">
        <v>35</v>
      </c>
      <c r="E803">
        <v>10</v>
      </c>
      <c r="F803">
        <v>1</v>
      </c>
      <c r="G803">
        <v>1</v>
      </c>
      <c r="H803">
        <v>2</v>
      </c>
      <c r="I803">
        <v>1</v>
      </c>
      <c r="J803">
        <v>1</v>
      </c>
      <c r="L803">
        <v>1</v>
      </c>
      <c r="M803">
        <v>4</v>
      </c>
      <c r="N803">
        <v>1</v>
      </c>
      <c r="O803">
        <v>6</v>
      </c>
      <c r="P803">
        <v>5</v>
      </c>
      <c r="Q803">
        <v>7</v>
      </c>
      <c r="R803">
        <v>4</v>
      </c>
      <c r="S803">
        <v>5</v>
      </c>
      <c r="T803">
        <v>6</v>
      </c>
      <c r="U803">
        <v>7</v>
      </c>
      <c r="V803">
        <v>7</v>
      </c>
      <c r="W803">
        <v>6</v>
      </c>
      <c r="X803">
        <v>6</v>
      </c>
      <c r="Y803">
        <v>2000</v>
      </c>
      <c r="Z803">
        <v>1</v>
      </c>
      <c r="AA803">
        <v>1</v>
      </c>
      <c r="AE803">
        <v>1</v>
      </c>
      <c r="AF803">
        <v>1</v>
      </c>
      <c r="AG803">
        <v>1</v>
      </c>
      <c r="AH803">
        <v>1</v>
      </c>
      <c r="AM803">
        <v>1</v>
      </c>
      <c r="AO803">
        <v>6</v>
      </c>
      <c r="AP803">
        <v>1</v>
      </c>
      <c r="AV803">
        <v>1</v>
      </c>
      <c r="AZ803">
        <v>1</v>
      </c>
      <c r="BB803">
        <v>1</v>
      </c>
      <c r="BE803" t="s">
        <v>61</v>
      </c>
    </row>
    <row r="804" spans="1:57" hidden="1" x14ac:dyDescent="0.2">
      <c r="A804">
        <v>803</v>
      </c>
      <c r="B804" s="2">
        <v>44098.917094907411</v>
      </c>
      <c r="C804" t="s">
        <v>1024</v>
      </c>
      <c r="D804">
        <v>25</v>
      </c>
      <c r="E804">
        <v>6</v>
      </c>
      <c r="F804">
        <v>1</v>
      </c>
      <c r="G804">
        <v>1</v>
      </c>
      <c r="H804">
        <v>2</v>
      </c>
      <c r="I804">
        <v>0</v>
      </c>
      <c r="J804">
        <v>1</v>
      </c>
      <c r="L804">
        <v>2</v>
      </c>
      <c r="M804">
        <v>0</v>
      </c>
      <c r="N804">
        <v>2</v>
      </c>
      <c r="O804">
        <v>4</v>
      </c>
      <c r="P804">
        <v>4</v>
      </c>
      <c r="Q804">
        <v>7</v>
      </c>
      <c r="R804">
        <v>7</v>
      </c>
      <c r="S804">
        <v>7</v>
      </c>
      <c r="T804">
        <v>3</v>
      </c>
      <c r="U804">
        <v>7</v>
      </c>
      <c r="V804">
        <v>1</v>
      </c>
      <c r="W804">
        <v>5</v>
      </c>
      <c r="X804">
        <v>1</v>
      </c>
      <c r="Y804">
        <v>2000</v>
      </c>
      <c r="Z804">
        <v>3</v>
      </c>
      <c r="AA804">
        <v>9</v>
      </c>
      <c r="AE804">
        <v>2</v>
      </c>
      <c r="AF804">
        <v>2</v>
      </c>
      <c r="AG804">
        <v>2</v>
      </c>
      <c r="AH804">
        <v>2</v>
      </c>
      <c r="AM804">
        <v>1</v>
      </c>
      <c r="AO804">
        <v>5</v>
      </c>
      <c r="AP804">
        <v>1</v>
      </c>
      <c r="AT804">
        <v>1</v>
      </c>
      <c r="AU804">
        <v>1</v>
      </c>
      <c r="BB804">
        <v>1</v>
      </c>
      <c r="BE804" t="s">
        <v>66</v>
      </c>
    </row>
    <row r="805" spans="1:57" hidden="1" x14ac:dyDescent="0.2">
      <c r="A805">
        <v>804</v>
      </c>
      <c r="B805" s="2">
        <v>44098.923981481479</v>
      </c>
      <c r="C805" t="s">
        <v>1025</v>
      </c>
      <c r="D805">
        <v>30</v>
      </c>
      <c r="E805">
        <v>43</v>
      </c>
      <c r="F805">
        <v>1</v>
      </c>
      <c r="G805">
        <v>1</v>
      </c>
      <c r="H805">
        <v>1</v>
      </c>
      <c r="I805">
        <v>0</v>
      </c>
      <c r="J805">
        <v>1</v>
      </c>
      <c r="L805">
        <v>1</v>
      </c>
      <c r="M805">
        <v>0</v>
      </c>
      <c r="N805">
        <v>1</v>
      </c>
      <c r="O805">
        <v>7</v>
      </c>
      <c r="P805">
        <v>7</v>
      </c>
      <c r="Q805">
        <v>7</v>
      </c>
      <c r="R805">
        <v>7</v>
      </c>
      <c r="S805">
        <v>7</v>
      </c>
      <c r="T805">
        <v>7</v>
      </c>
      <c r="U805">
        <v>7</v>
      </c>
      <c r="V805">
        <v>7</v>
      </c>
      <c r="W805">
        <v>6</v>
      </c>
      <c r="X805">
        <v>7</v>
      </c>
      <c r="Y805">
        <v>2019</v>
      </c>
      <c r="Z805">
        <v>1</v>
      </c>
      <c r="AA805">
        <v>5</v>
      </c>
      <c r="AE805">
        <v>1</v>
      </c>
      <c r="AF805">
        <v>1</v>
      </c>
      <c r="AG805">
        <v>1</v>
      </c>
      <c r="AH805">
        <v>1</v>
      </c>
      <c r="AJ805">
        <v>1</v>
      </c>
      <c r="AO805">
        <v>5</v>
      </c>
      <c r="AR805">
        <v>1</v>
      </c>
      <c r="BB805">
        <v>1</v>
      </c>
      <c r="BE805" t="s">
        <v>61</v>
      </c>
    </row>
    <row r="806" spans="1:57" hidden="1" x14ac:dyDescent="0.2">
      <c r="A806">
        <v>805</v>
      </c>
      <c r="B806" s="2">
        <v>44098.924386574072</v>
      </c>
      <c r="C806" t="s">
        <v>1026</v>
      </c>
      <c r="D806">
        <v>29</v>
      </c>
      <c r="E806">
        <v>22</v>
      </c>
      <c r="F806">
        <v>2</v>
      </c>
      <c r="G806">
        <v>1</v>
      </c>
      <c r="H806">
        <v>2</v>
      </c>
      <c r="I806">
        <v>0</v>
      </c>
      <c r="J806">
        <v>1</v>
      </c>
      <c r="L806">
        <v>2</v>
      </c>
      <c r="M806">
        <v>1</v>
      </c>
      <c r="N806">
        <v>2</v>
      </c>
      <c r="O806">
        <v>3</v>
      </c>
      <c r="P806">
        <v>1</v>
      </c>
      <c r="Q806">
        <v>5</v>
      </c>
      <c r="R806">
        <v>2</v>
      </c>
      <c r="S806">
        <v>6</v>
      </c>
      <c r="T806">
        <v>5</v>
      </c>
      <c r="U806">
        <v>2</v>
      </c>
      <c r="V806">
        <v>1</v>
      </c>
      <c r="W806">
        <v>6</v>
      </c>
      <c r="X806">
        <v>1</v>
      </c>
      <c r="Y806">
        <v>2019</v>
      </c>
      <c r="Z806">
        <v>3</v>
      </c>
      <c r="AA806">
        <v>3</v>
      </c>
      <c r="AE806">
        <v>2</v>
      </c>
      <c r="AF806">
        <v>2</v>
      </c>
      <c r="AG806">
        <v>2</v>
      </c>
      <c r="AH806">
        <v>2</v>
      </c>
      <c r="AJ806">
        <v>1</v>
      </c>
      <c r="AO806">
        <v>3</v>
      </c>
      <c r="AT806">
        <v>1</v>
      </c>
      <c r="BA806">
        <v>1</v>
      </c>
      <c r="BE806" t="s">
        <v>63</v>
      </c>
    </row>
    <row r="807" spans="1:57" hidden="1" x14ac:dyDescent="0.2">
      <c r="A807">
        <v>806</v>
      </c>
      <c r="B807" s="2">
        <v>44098.934641203705</v>
      </c>
      <c r="C807" t="s">
        <v>1027</v>
      </c>
      <c r="D807">
        <v>25</v>
      </c>
      <c r="E807">
        <v>33</v>
      </c>
      <c r="F807">
        <v>1</v>
      </c>
      <c r="G807">
        <v>1</v>
      </c>
      <c r="H807">
        <v>1</v>
      </c>
      <c r="I807">
        <v>1</v>
      </c>
      <c r="J807">
        <v>1</v>
      </c>
      <c r="L807">
        <v>1</v>
      </c>
      <c r="M807">
        <v>3</v>
      </c>
      <c r="N807">
        <v>1</v>
      </c>
      <c r="O807">
        <v>5</v>
      </c>
      <c r="P807">
        <v>6</v>
      </c>
      <c r="Q807">
        <v>5</v>
      </c>
      <c r="R807">
        <v>5</v>
      </c>
      <c r="S807">
        <v>7</v>
      </c>
      <c r="T807">
        <v>6</v>
      </c>
      <c r="U807">
        <v>5</v>
      </c>
      <c r="V807">
        <v>5</v>
      </c>
      <c r="W807">
        <v>6</v>
      </c>
      <c r="X807">
        <v>7</v>
      </c>
      <c r="Y807">
        <v>2019</v>
      </c>
      <c r="Z807">
        <v>1</v>
      </c>
      <c r="AA807">
        <v>5</v>
      </c>
      <c r="AE807">
        <v>1</v>
      </c>
      <c r="AF807">
        <v>1</v>
      </c>
      <c r="AG807">
        <v>1</v>
      </c>
      <c r="AH807">
        <v>1</v>
      </c>
      <c r="AK807">
        <v>1</v>
      </c>
      <c r="AO807">
        <v>2</v>
      </c>
      <c r="AQ807">
        <v>1</v>
      </c>
      <c r="BB807">
        <v>1</v>
      </c>
      <c r="BE807" t="s">
        <v>61</v>
      </c>
    </row>
    <row r="808" spans="1:57" hidden="1" x14ac:dyDescent="0.2">
      <c r="A808">
        <v>807</v>
      </c>
      <c r="B808" s="2">
        <v>44098.938634259262</v>
      </c>
      <c r="C808" t="s">
        <v>1028</v>
      </c>
      <c r="D808">
        <v>18</v>
      </c>
      <c r="E808">
        <v>17</v>
      </c>
      <c r="F808">
        <v>1</v>
      </c>
      <c r="G808">
        <v>1</v>
      </c>
      <c r="H808">
        <v>2</v>
      </c>
      <c r="I808">
        <v>2</v>
      </c>
      <c r="J808">
        <v>1</v>
      </c>
      <c r="L808">
        <v>1</v>
      </c>
      <c r="M808">
        <v>15</v>
      </c>
      <c r="N808">
        <v>2</v>
      </c>
      <c r="O808">
        <v>1</v>
      </c>
      <c r="P808">
        <v>5</v>
      </c>
      <c r="Q808">
        <v>7</v>
      </c>
      <c r="R808">
        <v>2</v>
      </c>
      <c r="S808">
        <v>5</v>
      </c>
      <c r="T808">
        <v>6</v>
      </c>
      <c r="U808">
        <v>7</v>
      </c>
      <c r="V808">
        <v>1</v>
      </c>
      <c r="W808">
        <v>7</v>
      </c>
      <c r="X808">
        <v>5</v>
      </c>
      <c r="Y808">
        <v>2000</v>
      </c>
      <c r="Z808">
        <v>1</v>
      </c>
      <c r="AA808">
        <v>3</v>
      </c>
      <c r="AE808">
        <v>2</v>
      </c>
      <c r="AF808">
        <v>2</v>
      </c>
      <c r="AG808">
        <v>1</v>
      </c>
      <c r="AH808">
        <v>2</v>
      </c>
      <c r="AJ808">
        <v>1</v>
      </c>
      <c r="AO808">
        <v>4</v>
      </c>
      <c r="AP808">
        <v>1</v>
      </c>
      <c r="AU808">
        <v>1</v>
      </c>
      <c r="AX808">
        <v>1</v>
      </c>
      <c r="AZ808">
        <v>1</v>
      </c>
      <c r="BE808" t="s">
        <v>61</v>
      </c>
    </row>
    <row r="809" spans="1:57" hidden="1" x14ac:dyDescent="0.2">
      <c r="A809">
        <v>808</v>
      </c>
      <c r="B809" s="2">
        <v>44098.958738425928</v>
      </c>
      <c r="C809" t="s">
        <v>1029</v>
      </c>
      <c r="D809">
        <v>23</v>
      </c>
      <c r="E809">
        <v>25</v>
      </c>
      <c r="F809">
        <v>1</v>
      </c>
      <c r="G809">
        <v>1</v>
      </c>
      <c r="H809">
        <v>1</v>
      </c>
      <c r="I809">
        <v>2</v>
      </c>
      <c r="J809">
        <v>5</v>
      </c>
      <c r="K809" t="s">
        <v>807</v>
      </c>
      <c r="L809">
        <v>1</v>
      </c>
      <c r="M809">
        <v>2</v>
      </c>
      <c r="N809">
        <v>1</v>
      </c>
      <c r="O809">
        <v>6</v>
      </c>
      <c r="P809">
        <v>6</v>
      </c>
      <c r="Q809">
        <v>5</v>
      </c>
      <c r="R809">
        <v>3</v>
      </c>
      <c r="S809">
        <v>5</v>
      </c>
      <c r="T809">
        <v>5</v>
      </c>
      <c r="U809">
        <v>4</v>
      </c>
      <c r="V809">
        <v>3</v>
      </c>
      <c r="W809">
        <v>6</v>
      </c>
      <c r="X809">
        <v>5</v>
      </c>
      <c r="Y809">
        <v>2019</v>
      </c>
      <c r="Z809">
        <v>1</v>
      </c>
      <c r="AA809">
        <v>1</v>
      </c>
      <c r="AE809">
        <v>2</v>
      </c>
      <c r="AF809">
        <v>1</v>
      </c>
      <c r="AG809">
        <v>1</v>
      </c>
      <c r="AH809">
        <v>2</v>
      </c>
      <c r="AN809">
        <v>1</v>
      </c>
      <c r="AO809">
        <v>3</v>
      </c>
      <c r="AR809">
        <v>1</v>
      </c>
      <c r="AU809">
        <v>1</v>
      </c>
      <c r="AW809">
        <v>1</v>
      </c>
      <c r="AZ809">
        <v>1</v>
      </c>
      <c r="BB809">
        <v>1</v>
      </c>
      <c r="BE809" t="s">
        <v>63</v>
      </c>
    </row>
    <row r="810" spans="1:57" hidden="1" x14ac:dyDescent="0.2">
      <c r="A810">
        <v>809</v>
      </c>
      <c r="B810" s="2">
        <v>44098.958993055552</v>
      </c>
      <c r="C810" t="s">
        <v>1030</v>
      </c>
      <c r="D810">
        <v>61</v>
      </c>
      <c r="E810">
        <v>5</v>
      </c>
      <c r="F810">
        <v>1</v>
      </c>
      <c r="G810">
        <v>1</v>
      </c>
      <c r="H810">
        <v>2</v>
      </c>
      <c r="I810">
        <v>0</v>
      </c>
      <c r="J810">
        <v>4</v>
      </c>
      <c r="L810">
        <v>2</v>
      </c>
      <c r="M810">
        <v>24</v>
      </c>
      <c r="N810">
        <v>2</v>
      </c>
      <c r="O810">
        <v>7</v>
      </c>
      <c r="P810">
        <v>1</v>
      </c>
      <c r="Q810">
        <v>7</v>
      </c>
      <c r="R810">
        <v>1</v>
      </c>
      <c r="S810">
        <v>7</v>
      </c>
      <c r="T810">
        <v>1</v>
      </c>
      <c r="U810">
        <v>7</v>
      </c>
      <c r="V810">
        <v>1</v>
      </c>
      <c r="W810">
        <v>7</v>
      </c>
      <c r="X810">
        <v>1</v>
      </c>
      <c r="Y810">
        <v>2011</v>
      </c>
      <c r="Z810">
        <v>3</v>
      </c>
      <c r="AA810">
        <v>13</v>
      </c>
      <c r="AD810" t="s">
        <v>1031</v>
      </c>
      <c r="AE810">
        <v>2</v>
      </c>
      <c r="AF810">
        <v>3</v>
      </c>
      <c r="AG810">
        <v>3</v>
      </c>
      <c r="AH810">
        <v>3</v>
      </c>
      <c r="AN810">
        <v>1</v>
      </c>
      <c r="AO810">
        <v>2</v>
      </c>
      <c r="AW810">
        <v>1</v>
      </c>
      <c r="AX810">
        <v>1</v>
      </c>
      <c r="AY810">
        <v>1</v>
      </c>
      <c r="BD810">
        <v>1</v>
      </c>
      <c r="BE810" t="s">
        <v>66</v>
      </c>
    </row>
    <row r="811" spans="1:57" hidden="1" x14ac:dyDescent="0.2">
      <c r="A811">
        <v>810</v>
      </c>
      <c r="B811" s="2">
        <v>44098.960694444446</v>
      </c>
      <c r="C811" t="s">
        <v>1032</v>
      </c>
      <c r="D811">
        <v>39</v>
      </c>
      <c r="E811">
        <v>13</v>
      </c>
      <c r="F811">
        <v>1</v>
      </c>
      <c r="G811">
        <v>1</v>
      </c>
      <c r="H811">
        <v>2</v>
      </c>
      <c r="I811">
        <v>3</v>
      </c>
      <c r="J811">
        <v>1</v>
      </c>
      <c r="L811">
        <v>1</v>
      </c>
      <c r="M811">
        <v>10</v>
      </c>
      <c r="N811">
        <v>2</v>
      </c>
      <c r="O811">
        <v>7</v>
      </c>
      <c r="P811">
        <v>3</v>
      </c>
      <c r="Q811">
        <v>6</v>
      </c>
      <c r="R811">
        <v>3</v>
      </c>
      <c r="S811">
        <v>6</v>
      </c>
      <c r="T811">
        <v>6</v>
      </c>
      <c r="U811">
        <v>7</v>
      </c>
      <c r="V811">
        <v>2</v>
      </c>
      <c r="W811">
        <v>5</v>
      </c>
      <c r="X811">
        <v>3</v>
      </c>
      <c r="Y811">
        <v>2015</v>
      </c>
      <c r="Z811">
        <v>3</v>
      </c>
      <c r="AA811">
        <v>7</v>
      </c>
      <c r="AE811">
        <v>3</v>
      </c>
      <c r="AF811">
        <v>2</v>
      </c>
      <c r="AG811">
        <v>2</v>
      </c>
      <c r="AH811">
        <v>3</v>
      </c>
      <c r="AI811">
        <v>1</v>
      </c>
      <c r="AM811">
        <v>1</v>
      </c>
      <c r="AO811">
        <v>3</v>
      </c>
      <c r="AY811">
        <v>1</v>
      </c>
      <c r="AZ811">
        <v>1</v>
      </c>
      <c r="BA811">
        <v>1</v>
      </c>
      <c r="BC811">
        <v>1</v>
      </c>
      <c r="BE811" t="s">
        <v>63</v>
      </c>
    </row>
    <row r="812" spans="1:57" hidden="1" x14ac:dyDescent="0.2">
      <c r="A812">
        <v>811</v>
      </c>
      <c r="B812" s="2">
        <v>44098.965196759258</v>
      </c>
      <c r="C812" t="s">
        <v>1033</v>
      </c>
      <c r="D812">
        <v>45</v>
      </c>
      <c r="E812">
        <v>38</v>
      </c>
      <c r="F812">
        <v>1</v>
      </c>
      <c r="G812">
        <v>1</v>
      </c>
      <c r="H812">
        <v>2</v>
      </c>
      <c r="I812">
        <v>2</v>
      </c>
      <c r="J812">
        <v>1</v>
      </c>
      <c r="L812">
        <v>2</v>
      </c>
      <c r="M812">
        <v>10</v>
      </c>
      <c r="N812">
        <v>2</v>
      </c>
      <c r="O812">
        <v>5</v>
      </c>
      <c r="P812">
        <v>5</v>
      </c>
      <c r="Q812">
        <v>7</v>
      </c>
      <c r="R812">
        <v>1</v>
      </c>
      <c r="S812">
        <v>7</v>
      </c>
      <c r="T812">
        <v>5</v>
      </c>
      <c r="U812">
        <v>7</v>
      </c>
      <c r="V812">
        <v>1</v>
      </c>
      <c r="W812">
        <v>6</v>
      </c>
      <c r="X812">
        <v>5</v>
      </c>
      <c r="Y812">
        <v>2010</v>
      </c>
      <c r="Z812">
        <v>2</v>
      </c>
      <c r="AA812">
        <v>1</v>
      </c>
      <c r="AE812">
        <v>2</v>
      </c>
      <c r="AF812">
        <v>2</v>
      </c>
      <c r="AG812">
        <v>2</v>
      </c>
      <c r="AH812">
        <v>2</v>
      </c>
      <c r="AN812">
        <v>1</v>
      </c>
      <c r="AO812">
        <v>5</v>
      </c>
      <c r="AR812">
        <v>1</v>
      </c>
      <c r="AU812">
        <v>1</v>
      </c>
      <c r="AX812">
        <v>1</v>
      </c>
      <c r="BA812">
        <v>1</v>
      </c>
      <c r="BE812" t="s">
        <v>58</v>
      </c>
    </row>
    <row r="813" spans="1:57" hidden="1" x14ac:dyDescent="0.2">
      <c r="A813">
        <v>812</v>
      </c>
      <c r="B813" s="2">
        <v>44099.007175925923</v>
      </c>
      <c r="C813" t="s">
        <v>1034</v>
      </c>
      <c r="D813">
        <v>25</v>
      </c>
      <c r="E813">
        <v>32</v>
      </c>
      <c r="F813">
        <v>1</v>
      </c>
      <c r="G813">
        <v>1</v>
      </c>
      <c r="H813">
        <v>2</v>
      </c>
      <c r="I813">
        <v>0</v>
      </c>
      <c r="J813">
        <v>1</v>
      </c>
      <c r="L813">
        <v>2</v>
      </c>
      <c r="M813">
        <v>1</v>
      </c>
      <c r="N813">
        <v>2</v>
      </c>
      <c r="O813">
        <v>3</v>
      </c>
      <c r="P813">
        <v>3</v>
      </c>
      <c r="Q813">
        <v>6</v>
      </c>
      <c r="R813">
        <v>5</v>
      </c>
      <c r="S813">
        <v>5</v>
      </c>
      <c r="T813">
        <v>7</v>
      </c>
      <c r="U813">
        <v>5</v>
      </c>
      <c r="V813">
        <v>3</v>
      </c>
      <c r="W813">
        <v>5</v>
      </c>
      <c r="X813">
        <v>3</v>
      </c>
      <c r="Y813">
        <v>2020</v>
      </c>
      <c r="Z813">
        <v>2</v>
      </c>
      <c r="AA813">
        <v>12</v>
      </c>
      <c r="AC813" t="s">
        <v>1035</v>
      </c>
      <c r="AE813">
        <v>2</v>
      </c>
      <c r="AF813">
        <v>2</v>
      </c>
      <c r="AG813">
        <v>2</v>
      </c>
      <c r="AH813">
        <v>2</v>
      </c>
      <c r="AI813">
        <v>1</v>
      </c>
      <c r="AO813">
        <v>4</v>
      </c>
      <c r="AP813">
        <v>1</v>
      </c>
      <c r="AW813">
        <v>1</v>
      </c>
      <c r="AX813">
        <v>1</v>
      </c>
      <c r="BD813">
        <v>1</v>
      </c>
      <c r="BE813" t="s">
        <v>58</v>
      </c>
    </row>
    <row r="814" spans="1:57" hidden="1" x14ac:dyDescent="0.2">
      <c r="A814">
        <v>813</v>
      </c>
      <c r="B814" s="2">
        <v>44099.022905092592</v>
      </c>
      <c r="C814" t="s">
        <v>1036</v>
      </c>
      <c r="D814">
        <v>36</v>
      </c>
      <c r="E814">
        <v>38</v>
      </c>
      <c r="F814">
        <v>2</v>
      </c>
      <c r="G814">
        <v>1</v>
      </c>
      <c r="H814">
        <v>2</v>
      </c>
      <c r="I814">
        <v>0</v>
      </c>
      <c r="J814">
        <v>1</v>
      </c>
      <c r="L814">
        <v>1</v>
      </c>
      <c r="M814">
        <v>9</v>
      </c>
      <c r="N814">
        <v>2</v>
      </c>
      <c r="O814">
        <v>3</v>
      </c>
      <c r="P814">
        <v>4</v>
      </c>
      <c r="Q814">
        <v>6</v>
      </c>
      <c r="R814">
        <v>5</v>
      </c>
      <c r="S814">
        <v>3</v>
      </c>
      <c r="T814">
        <v>4</v>
      </c>
      <c r="U814">
        <v>5</v>
      </c>
      <c r="V814">
        <v>4</v>
      </c>
      <c r="W814">
        <v>3</v>
      </c>
      <c r="X814">
        <v>5</v>
      </c>
      <c r="Y814">
        <v>2020</v>
      </c>
      <c r="Z814">
        <v>3</v>
      </c>
      <c r="AA814">
        <v>5</v>
      </c>
      <c r="AE814">
        <v>2</v>
      </c>
      <c r="AF814">
        <v>2</v>
      </c>
      <c r="AG814">
        <v>2</v>
      </c>
      <c r="AH814">
        <v>2</v>
      </c>
      <c r="AJ814">
        <v>1</v>
      </c>
      <c r="AO814">
        <v>1</v>
      </c>
      <c r="AP814">
        <v>1</v>
      </c>
      <c r="AS814">
        <v>1</v>
      </c>
      <c r="AT814">
        <v>1</v>
      </c>
      <c r="BD814">
        <v>1</v>
      </c>
      <c r="BE814" t="s">
        <v>58</v>
      </c>
    </row>
    <row r="815" spans="1:57" hidden="1" x14ac:dyDescent="0.2">
      <c r="A815">
        <v>814</v>
      </c>
      <c r="B815" s="2">
        <v>44099.032708333332</v>
      </c>
      <c r="C815" t="s">
        <v>1037</v>
      </c>
      <c r="D815">
        <v>43</v>
      </c>
      <c r="E815">
        <v>28</v>
      </c>
      <c r="F815">
        <v>2</v>
      </c>
      <c r="G815">
        <v>1</v>
      </c>
      <c r="H815">
        <v>6</v>
      </c>
      <c r="I815">
        <v>2</v>
      </c>
      <c r="J815">
        <v>2</v>
      </c>
      <c r="L815">
        <v>1</v>
      </c>
      <c r="M815">
        <v>2</v>
      </c>
      <c r="N815">
        <v>2</v>
      </c>
      <c r="O815">
        <v>5</v>
      </c>
      <c r="P815">
        <v>2</v>
      </c>
      <c r="Q815">
        <v>6</v>
      </c>
      <c r="R815">
        <v>1</v>
      </c>
      <c r="S815">
        <v>6</v>
      </c>
      <c r="T815">
        <v>4</v>
      </c>
      <c r="U815">
        <v>6</v>
      </c>
      <c r="V815">
        <v>3</v>
      </c>
      <c r="W815">
        <v>5</v>
      </c>
      <c r="X815">
        <v>3</v>
      </c>
      <c r="Y815">
        <v>2018</v>
      </c>
      <c r="Z815">
        <v>1</v>
      </c>
      <c r="AA815">
        <v>3</v>
      </c>
      <c r="AE815">
        <v>2</v>
      </c>
      <c r="AF815">
        <v>1</v>
      </c>
      <c r="AG815">
        <v>2</v>
      </c>
      <c r="AH815">
        <v>2</v>
      </c>
      <c r="AI815">
        <v>1</v>
      </c>
      <c r="AJ815">
        <v>1</v>
      </c>
      <c r="AM815">
        <v>1</v>
      </c>
      <c r="AO815">
        <v>5</v>
      </c>
      <c r="AP815">
        <v>1</v>
      </c>
      <c r="AV815">
        <v>1</v>
      </c>
      <c r="AX815">
        <v>1</v>
      </c>
      <c r="AZ815">
        <v>1</v>
      </c>
      <c r="BA815">
        <v>1</v>
      </c>
      <c r="BC815">
        <v>1</v>
      </c>
      <c r="BE815" t="s">
        <v>66</v>
      </c>
    </row>
    <row r="816" spans="1:57" hidden="1" x14ac:dyDescent="0.2">
      <c r="A816">
        <v>815</v>
      </c>
      <c r="B816" s="2">
        <v>44099.05195601852</v>
      </c>
      <c r="C816" t="s">
        <v>1038</v>
      </c>
      <c r="D816">
        <v>29</v>
      </c>
      <c r="E816">
        <v>5</v>
      </c>
      <c r="F816">
        <v>1</v>
      </c>
      <c r="G816">
        <v>1</v>
      </c>
      <c r="H816">
        <v>4</v>
      </c>
      <c r="I816">
        <v>0</v>
      </c>
      <c r="J816">
        <v>1</v>
      </c>
      <c r="L816">
        <v>1</v>
      </c>
      <c r="M816">
        <v>4</v>
      </c>
      <c r="N816">
        <v>2</v>
      </c>
      <c r="O816">
        <v>5</v>
      </c>
      <c r="P816">
        <v>5</v>
      </c>
      <c r="Q816">
        <v>6</v>
      </c>
      <c r="R816">
        <v>4</v>
      </c>
      <c r="S816">
        <v>5</v>
      </c>
      <c r="T816">
        <v>6</v>
      </c>
      <c r="U816">
        <v>6</v>
      </c>
      <c r="V816">
        <v>3</v>
      </c>
      <c r="W816">
        <v>6</v>
      </c>
      <c r="X816">
        <v>3</v>
      </c>
      <c r="Y816">
        <v>2016</v>
      </c>
      <c r="Z816">
        <v>1</v>
      </c>
      <c r="AA816">
        <v>1</v>
      </c>
      <c r="AE816">
        <v>2</v>
      </c>
      <c r="AF816">
        <v>2</v>
      </c>
      <c r="AG816">
        <v>2</v>
      </c>
      <c r="AH816">
        <v>2</v>
      </c>
      <c r="AJ816">
        <v>1</v>
      </c>
      <c r="AM816">
        <v>1</v>
      </c>
      <c r="AO816">
        <v>3</v>
      </c>
      <c r="AP816">
        <v>1</v>
      </c>
      <c r="AR816">
        <v>1</v>
      </c>
      <c r="AW816">
        <v>1</v>
      </c>
      <c r="BA816">
        <v>1</v>
      </c>
      <c r="BE816" t="s">
        <v>66</v>
      </c>
    </row>
    <row r="817" spans="1:57" hidden="1" x14ac:dyDescent="0.2">
      <c r="A817">
        <v>816</v>
      </c>
      <c r="B817" s="2">
        <v>44099.064409722225</v>
      </c>
      <c r="C817" t="s">
        <v>1039</v>
      </c>
      <c r="D817">
        <v>64</v>
      </c>
      <c r="E817">
        <v>50</v>
      </c>
      <c r="F817">
        <v>1</v>
      </c>
      <c r="G817">
        <v>1</v>
      </c>
      <c r="H817">
        <v>1</v>
      </c>
      <c r="I817">
        <v>0</v>
      </c>
      <c r="J817">
        <v>4</v>
      </c>
      <c r="L817">
        <v>2</v>
      </c>
      <c r="M817">
        <v>1</v>
      </c>
      <c r="N817">
        <v>2</v>
      </c>
      <c r="O817">
        <v>2</v>
      </c>
      <c r="P817">
        <v>5</v>
      </c>
      <c r="Q817">
        <v>6</v>
      </c>
      <c r="R817">
        <v>5</v>
      </c>
      <c r="S817">
        <v>5</v>
      </c>
      <c r="T817">
        <v>5</v>
      </c>
      <c r="U817">
        <v>4</v>
      </c>
      <c r="V817">
        <v>4</v>
      </c>
      <c r="W817">
        <v>4</v>
      </c>
      <c r="X817">
        <v>3</v>
      </c>
      <c r="Y817">
        <v>2019</v>
      </c>
      <c r="Z817">
        <v>2</v>
      </c>
      <c r="AA817">
        <v>11</v>
      </c>
      <c r="AB817" t="s">
        <v>1040</v>
      </c>
      <c r="AE817">
        <v>2</v>
      </c>
      <c r="AF817">
        <v>1</v>
      </c>
      <c r="AG817">
        <v>2</v>
      </c>
      <c r="AH817">
        <v>2</v>
      </c>
      <c r="AI817">
        <v>1</v>
      </c>
      <c r="AJ817">
        <v>1</v>
      </c>
      <c r="AO817">
        <v>2</v>
      </c>
      <c r="AP817">
        <v>1</v>
      </c>
      <c r="AV817">
        <v>1</v>
      </c>
      <c r="AY817">
        <v>1</v>
      </c>
      <c r="AZ817">
        <v>1</v>
      </c>
      <c r="BA817">
        <v>1</v>
      </c>
      <c r="BC817">
        <v>1</v>
      </c>
      <c r="BE817" t="s">
        <v>63</v>
      </c>
    </row>
    <row r="818" spans="1:57" hidden="1" x14ac:dyDescent="0.2">
      <c r="A818">
        <v>817</v>
      </c>
      <c r="B818" s="2">
        <v>44099.069618055553</v>
      </c>
      <c r="C818" t="s">
        <v>1041</v>
      </c>
      <c r="D818">
        <v>38</v>
      </c>
      <c r="E818">
        <v>6</v>
      </c>
      <c r="F818">
        <v>1</v>
      </c>
      <c r="G818">
        <v>1</v>
      </c>
      <c r="H818">
        <v>2</v>
      </c>
      <c r="I818">
        <v>2</v>
      </c>
      <c r="J818">
        <v>1</v>
      </c>
      <c r="L818">
        <v>1</v>
      </c>
      <c r="M818">
        <v>15</v>
      </c>
      <c r="N818">
        <v>1</v>
      </c>
      <c r="O818">
        <v>7</v>
      </c>
      <c r="P818">
        <v>6</v>
      </c>
      <c r="Q818">
        <v>7</v>
      </c>
      <c r="R818">
        <v>3</v>
      </c>
      <c r="S818">
        <v>5</v>
      </c>
      <c r="T818">
        <v>7</v>
      </c>
      <c r="U818">
        <v>6</v>
      </c>
      <c r="V818">
        <v>6</v>
      </c>
      <c r="W818">
        <v>7</v>
      </c>
      <c r="X818">
        <v>7</v>
      </c>
      <c r="Y818">
        <v>2015</v>
      </c>
      <c r="Z818">
        <v>2</v>
      </c>
      <c r="AA818">
        <v>1</v>
      </c>
      <c r="AE818">
        <v>1</v>
      </c>
      <c r="AF818">
        <v>1</v>
      </c>
      <c r="AG818">
        <v>1</v>
      </c>
      <c r="AH818">
        <v>2</v>
      </c>
      <c r="AI818">
        <v>1</v>
      </c>
      <c r="AJ818">
        <v>1</v>
      </c>
      <c r="AL818">
        <v>1</v>
      </c>
      <c r="AO818">
        <v>2</v>
      </c>
      <c r="AP818">
        <v>1</v>
      </c>
      <c r="AZ818">
        <v>1</v>
      </c>
      <c r="BA818">
        <v>1</v>
      </c>
      <c r="BE818" t="s">
        <v>66</v>
      </c>
    </row>
    <row r="819" spans="1:57" hidden="1" x14ac:dyDescent="0.2">
      <c r="A819">
        <v>818</v>
      </c>
      <c r="B819" s="2">
        <v>44099.075046296297</v>
      </c>
      <c r="C819" t="s">
        <v>1042</v>
      </c>
      <c r="D819">
        <v>30</v>
      </c>
      <c r="E819">
        <v>15</v>
      </c>
      <c r="F819">
        <v>1</v>
      </c>
      <c r="G819">
        <v>1</v>
      </c>
      <c r="H819">
        <v>2</v>
      </c>
      <c r="I819">
        <v>2</v>
      </c>
      <c r="J819">
        <v>1</v>
      </c>
      <c r="L819">
        <v>1</v>
      </c>
      <c r="M819">
        <v>4</v>
      </c>
      <c r="N819">
        <v>1</v>
      </c>
      <c r="O819">
        <v>7</v>
      </c>
      <c r="P819">
        <v>6</v>
      </c>
      <c r="Q819">
        <v>7</v>
      </c>
      <c r="R819">
        <v>7</v>
      </c>
      <c r="S819">
        <v>6</v>
      </c>
      <c r="T819">
        <v>6</v>
      </c>
      <c r="U819">
        <v>6</v>
      </c>
      <c r="V819">
        <v>6</v>
      </c>
      <c r="W819">
        <v>7</v>
      </c>
      <c r="X819">
        <v>5</v>
      </c>
      <c r="Y819">
        <v>2018</v>
      </c>
      <c r="Z819">
        <v>1</v>
      </c>
      <c r="AA819">
        <v>1</v>
      </c>
      <c r="AE819">
        <v>1</v>
      </c>
      <c r="AF819">
        <v>1</v>
      </c>
      <c r="AG819">
        <v>1</v>
      </c>
      <c r="AH819">
        <v>1</v>
      </c>
      <c r="AI819">
        <v>1</v>
      </c>
      <c r="AO819">
        <v>3</v>
      </c>
      <c r="AQ819">
        <v>1</v>
      </c>
      <c r="BB819">
        <v>1</v>
      </c>
      <c r="BE819" t="s">
        <v>63</v>
      </c>
    </row>
    <row r="820" spans="1:57" hidden="1" x14ac:dyDescent="0.2">
      <c r="A820">
        <v>819</v>
      </c>
      <c r="B820" s="2">
        <v>44099.087384259263</v>
      </c>
      <c r="C820" t="s">
        <v>1043</v>
      </c>
      <c r="D820">
        <v>28</v>
      </c>
      <c r="E820">
        <v>45</v>
      </c>
      <c r="F820">
        <v>2</v>
      </c>
      <c r="G820">
        <v>1</v>
      </c>
      <c r="H820">
        <v>2</v>
      </c>
      <c r="I820">
        <v>1</v>
      </c>
      <c r="J820">
        <v>1</v>
      </c>
      <c r="L820">
        <v>1</v>
      </c>
      <c r="M820">
        <v>28</v>
      </c>
      <c r="N820">
        <v>2</v>
      </c>
      <c r="O820">
        <v>5</v>
      </c>
      <c r="P820">
        <v>6</v>
      </c>
      <c r="Q820">
        <v>4</v>
      </c>
      <c r="R820">
        <v>6</v>
      </c>
      <c r="S820">
        <v>4</v>
      </c>
      <c r="T820">
        <v>6</v>
      </c>
      <c r="U820">
        <v>6</v>
      </c>
      <c r="V820">
        <v>5</v>
      </c>
      <c r="W820">
        <v>5</v>
      </c>
      <c r="X820">
        <v>6</v>
      </c>
      <c r="Y820">
        <v>2015</v>
      </c>
      <c r="Z820">
        <v>2</v>
      </c>
      <c r="AA820">
        <v>6</v>
      </c>
      <c r="AE820">
        <v>2</v>
      </c>
      <c r="AF820">
        <v>2</v>
      </c>
      <c r="AG820">
        <v>2</v>
      </c>
      <c r="AH820">
        <v>3</v>
      </c>
      <c r="AK820">
        <v>1</v>
      </c>
      <c r="AO820">
        <v>2</v>
      </c>
      <c r="AQ820">
        <v>1</v>
      </c>
      <c r="AS820">
        <v>1</v>
      </c>
      <c r="AT820">
        <v>1</v>
      </c>
      <c r="BA820">
        <v>1</v>
      </c>
      <c r="BB820">
        <v>1</v>
      </c>
      <c r="BE820" t="s">
        <v>58</v>
      </c>
    </row>
    <row r="821" spans="1:57" hidden="1" x14ac:dyDescent="0.2">
      <c r="A821">
        <v>820</v>
      </c>
      <c r="B821" s="2">
        <v>44099.123333333337</v>
      </c>
      <c r="C821" t="s">
        <v>1044</v>
      </c>
      <c r="D821">
        <v>42</v>
      </c>
      <c r="E821">
        <v>37</v>
      </c>
      <c r="F821">
        <v>1</v>
      </c>
      <c r="G821">
        <v>1</v>
      </c>
      <c r="H821">
        <v>2</v>
      </c>
      <c r="I821">
        <v>1</v>
      </c>
      <c r="J821">
        <v>1</v>
      </c>
      <c r="L821">
        <v>1</v>
      </c>
      <c r="M821">
        <v>10</v>
      </c>
      <c r="N821">
        <v>1</v>
      </c>
      <c r="O821">
        <v>5</v>
      </c>
      <c r="P821">
        <v>5</v>
      </c>
      <c r="Q821">
        <v>6</v>
      </c>
      <c r="R821">
        <v>5</v>
      </c>
      <c r="S821">
        <v>5</v>
      </c>
      <c r="T821">
        <v>5</v>
      </c>
      <c r="U821">
        <v>6</v>
      </c>
      <c r="V821">
        <v>5</v>
      </c>
      <c r="W821">
        <v>5</v>
      </c>
      <c r="X821">
        <v>5</v>
      </c>
      <c r="Y821">
        <v>2015</v>
      </c>
      <c r="Z821">
        <v>1</v>
      </c>
      <c r="AA821">
        <v>1</v>
      </c>
      <c r="AE821">
        <v>1</v>
      </c>
      <c r="AF821">
        <v>1</v>
      </c>
      <c r="AG821">
        <v>1</v>
      </c>
      <c r="AH821">
        <v>1</v>
      </c>
      <c r="AI821">
        <v>1</v>
      </c>
      <c r="AJ821">
        <v>1</v>
      </c>
      <c r="AK821">
        <v>1</v>
      </c>
      <c r="AO821">
        <v>4</v>
      </c>
      <c r="AQ821">
        <v>1</v>
      </c>
      <c r="AR821">
        <v>1</v>
      </c>
      <c r="AS821">
        <v>1</v>
      </c>
      <c r="AZ821">
        <v>1</v>
      </c>
      <c r="BA821">
        <v>1</v>
      </c>
      <c r="BB821">
        <v>1</v>
      </c>
      <c r="BE821" t="s">
        <v>66</v>
      </c>
    </row>
    <row r="822" spans="1:57" hidden="1" x14ac:dyDescent="0.2">
      <c r="A822">
        <v>821</v>
      </c>
      <c r="B822" s="2">
        <v>44099.160983796297</v>
      </c>
      <c r="C822" t="s">
        <v>1045</v>
      </c>
      <c r="D822">
        <v>36</v>
      </c>
      <c r="E822">
        <v>5</v>
      </c>
      <c r="F822">
        <v>2</v>
      </c>
      <c r="G822">
        <v>1</v>
      </c>
      <c r="H822">
        <v>2</v>
      </c>
      <c r="I822">
        <v>2</v>
      </c>
      <c r="J822">
        <v>1</v>
      </c>
      <c r="L822">
        <v>2</v>
      </c>
      <c r="M822">
        <v>2</v>
      </c>
      <c r="N822">
        <v>1</v>
      </c>
      <c r="O822">
        <v>6</v>
      </c>
      <c r="P822">
        <v>6</v>
      </c>
      <c r="Q822">
        <v>6</v>
      </c>
      <c r="R822">
        <v>4</v>
      </c>
      <c r="S822">
        <v>7</v>
      </c>
      <c r="T822">
        <v>4</v>
      </c>
      <c r="U822">
        <v>5</v>
      </c>
      <c r="V822">
        <v>1</v>
      </c>
      <c r="W822">
        <v>7</v>
      </c>
      <c r="X822">
        <v>1</v>
      </c>
      <c r="Y822">
        <v>2018</v>
      </c>
      <c r="Z822">
        <v>2</v>
      </c>
      <c r="AA822">
        <v>1</v>
      </c>
      <c r="AE822">
        <v>2</v>
      </c>
      <c r="AF822">
        <v>1</v>
      </c>
      <c r="AG822">
        <v>1</v>
      </c>
      <c r="AH822">
        <v>2</v>
      </c>
      <c r="AI822">
        <v>1</v>
      </c>
      <c r="AJ822">
        <v>1</v>
      </c>
      <c r="AL822">
        <v>1</v>
      </c>
      <c r="AM822">
        <v>1</v>
      </c>
      <c r="AO822">
        <v>4</v>
      </c>
      <c r="AQ822">
        <v>1</v>
      </c>
      <c r="AT822">
        <v>1</v>
      </c>
      <c r="AX822">
        <v>1</v>
      </c>
      <c r="AZ822">
        <v>1</v>
      </c>
      <c r="BA822">
        <v>1</v>
      </c>
      <c r="BC822">
        <v>1</v>
      </c>
      <c r="BE822" t="s">
        <v>66</v>
      </c>
    </row>
    <row r="823" spans="1:57" hidden="1" x14ac:dyDescent="0.2">
      <c r="A823">
        <v>822</v>
      </c>
      <c r="B823" s="2">
        <v>44099.171851851854</v>
      </c>
      <c r="C823" t="s">
        <v>1046</v>
      </c>
      <c r="D823">
        <v>49</v>
      </c>
      <c r="E823">
        <v>32</v>
      </c>
      <c r="F823">
        <v>1</v>
      </c>
      <c r="G823">
        <v>1</v>
      </c>
      <c r="H823">
        <v>1</v>
      </c>
      <c r="I823">
        <v>1</v>
      </c>
      <c r="J823">
        <v>1</v>
      </c>
      <c r="L823">
        <v>1</v>
      </c>
      <c r="M823">
        <v>0</v>
      </c>
      <c r="N823">
        <v>1</v>
      </c>
      <c r="O823">
        <v>7</v>
      </c>
      <c r="P823">
        <v>6</v>
      </c>
      <c r="Q823">
        <v>6</v>
      </c>
      <c r="R823">
        <v>7</v>
      </c>
      <c r="S823">
        <v>7</v>
      </c>
      <c r="T823">
        <v>6</v>
      </c>
      <c r="U823">
        <v>5</v>
      </c>
      <c r="V823">
        <v>7</v>
      </c>
      <c r="W823">
        <v>7</v>
      </c>
      <c r="X823">
        <v>4</v>
      </c>
      <c r="Y823">
        <v>2019</v>
      </c>
      <c r="Z823">
        <v>1</v>
      </c>
      <c r="AA823">
        <v>9</v>
      </c>
      <c r="AE823">
        <v>1</v>
      </c>
      <c r="AF823">
        <v>1</v>
      </c>
      <c r="AG823">
        <v>2</v>
      </c>
      <c r="AH823">
        <v>2</v>
      </c>
      <c r="AJ823">
        <v>1</v>
      </c>
      <c r="AO823">
        <v>1</v>
      </c>
      <c r="AP823">
        <v>1</v>
      </c>
      <c r="AZ823">
        <v>1</v>
      </c>
      <c r="BE823" t="s">
        <v>58</v>
      </c>
    </row>
    <row r="824" spans="1:57" hidden="1" x14ac:dyDescent="0.2">
      <c r="A824">
        <v>823</v>
      </c>
      <c r="B824" s="2">
        <v>44099.176388888889</v>
      </c>
      <c r="C824" t="s">
        <v>1047</v>
      </c>
      <c r="D824">
        <v>50</v>
      </c>
      <c r="E824">
        <v>47</v>
      </c>
      <c r="F824">
        <v>1</v>
      </c>
      <c r="G824">
        <v>1</v>
      </c>
      <c r="H824">
        <v>3</v>
      </c>
      <c r="I824">
        <v>2</v>
      </c>
      <c r="J824">
        <v>1</v>
      </c>
      <c r="L824">
        <v>1</v>
      </c>
      <c r="M824">
        <v>0</v>
      </c>
      <c r="N824">
        <v>1</v>
      </c>
      <c r="O824">
        <v>7</v>
      </c>
      <c r="P824">
        <v>6</v>
      </c>
      <c r="Q824">
        <v>5</v>
      </c>
      <c r="R824">
        <v>7</v>
      </c>
      <c r="S824">
        <v>6</v>
      </c>
      <c r="T824">
        <v>7</v>
      </c>
      <c r="U824">
        <v>6</v>
      </c>
      <c r="V824">
        <v>6</v>
      </c>
      <c r="W824">
        <v>6</v>
      </c>
      <c r="X824">
        <v>6</v>
      </c>
      <c r="Y824">
        <v>2018</v>
      </c>
      <c r="Z824">
        <v>1</v>
      </c>
      <c r="AA824">
        <v>1</v>
      </c>
      <c r="AE824">
        <v>1</v>
      </c>
      <c r="AF824">
        <v>1</v>
      </c>
      <c r="AG824">
        <v>1</v>
      </c>
      <c r="AH824">
        <v>1</v>
      </c>
      <c r="AJ824">
        <v>1</v>
      </c>
      <c r="AO824">
        <v>2</v>
      </c>
      <c r="AQ824">
        <v>1</v>
      </c>
      <c r="AU824">
        <v>1</v>
      </c>
      <c r="AW824">
        <v>1</v>
      </c>
      <c r="AZ824">
        <v>1</v>
      </c>
      <c r="BE824" t="s">
        <v>66</v>
      </c>
    </row>
    <row r="825" spans="1:57" hidden="1" x14ac:dyDescent="0.2">
      <c r="A825">
        <v>824</v>
      </c>
      <c r="B825" s="2">
        <v>44099.199641203704</v>
      </c>
      <c r="C825" t="s">
        <v>1048</v>
      </c>
      <c r="D825">
        <v>35</v>
      </c>
      <c r="E825">
        <v>22</v>
      </c>
      <c r="F825">
        <v>1</v>
      </c>
      <c r="G825">
        <v>1</v>
      </c>
      <c r="H825">
        <v>2</v>
      </c>
      <c r="I825">
        <v>3</v>
      </c>
      <c r="J825">
        <v>1</v>
      </c>
      <c r="L825">
        <v>1</v>
      </c>
      <c r="M825">
        <v>4</v>
      </c>
      <c r="N825">
        <v>1</v>
      </c>
      <c r="O825">
        <v>6</v>
      </c>
      <c r="P825">
        <v>3</v>
      </c>
      <c r="Q825">
        <v>6</v>
      </c>
      <c r="R825">
        <v>2</v>
      </c>
      <c r="S825">
        <v>5</v>
      </c>
      <c r="T825">
        <v>5</v>
      </c>
      <c r="U825">
        <v>5</v>
      </c>
      <c r="V825">
        <v>1</v>
      </c>
      <c r="W825">
        <v>6</v>
      </c>
      <c r="X825">
        <v>5</v>
      </c>
      <c r="Y825">
        <v>2017</v>
      </c>
      <c r="Z825">
        <v>1</v>
      </c>
      <c r="AA825">
        <v>1</v>
      </c>
      <c r="AE825">
        <v>3</v>
      </c>
      <c r="AF825">
        <v>1</v>
      </c>
      <c r="AG825">
        <v>1</v>
      </c>
      <c r="AH825">
        <v>2</v>
      </c>
      <c r="AI825">
        <v>1</v>
      </c>
      <c r="AJ825">
        <v>1</v>
      </c>
      <c r="AK825">
        <v>1</v>
      </c>
      <c r="AO825">
        <v>1</v>
      </c>
      <c r="AQ825">
        <v>1</v>
      </c>
      <c r="AR825">
        <v>1</v>
      </c>
      <c r="AS825">
        <v>1</v>
      </c>
      <c r="AZ825">
        <v>1</v>
      </c>
      <c r="BB825">
        <v>1</v>
      </c>
      <c r="BC825">
        <v>1</v>
      </c>
      <c r="BE825" t="s">
        <v>63</v>
      </c>
    </row>
    <row r="826" spans="1:57" hidden="1" x14ac:dyDescent="0.2">
      <c r="A826">
        <v>825</v>
      </c>
      <c r="B826" s="2">
        <v>44099.202025462961</v>
      </c>
      <c r="C826" t="s">
        <v>1049</v>
      </c>
      <c r="D826">
        <v>47</v>
      </c>
      <c r="E826">
        <v>3</v>
      </c>
      <c r="F826">
        <v>1</v>
      </c>
      <c r="G826">
        <v>1</v>
      </c>
      <c r="H826">
        <v>3</v>
      </c>
      <c r="I826">
        <v>1</v>
      </c>
      <c r="J826">
        <v>1</v>
      </c>
      <c r="L826">
        <v>1</v>
      </c>
      <c r="M826">
        <v>5</v>
      </c>
      <c r="N826">
        <v>1</v>
      </c>
      <c r="O826">
        <v>5</v>
      </c>
      <c r="P826">
        <v>7</v>
      </c>
      <c r="Q826">
        <v>6</v>
      </c>
      <c r="R826">
        <v>7</v>
      </c>
      <c r="S826">
        <v>7</v>
      </c>
      <c r="T826">
        <v>6</v>
      </c>
      <c r="U826">
        <v>5</v>
      </c>
      <c r="V826">
        <v>6</v>
      </c>
      <c r="W826">
        <v>7</v>
      </c>
      <c r="X826">
        <v>6</v>
      </c>
      <c r="Y826">
        <v>1980</v>
      </c>
      <c r="Z826">
        <v>1</v>
      </c>
      <c r="AA826">
        <v>1</v>
      </c>
      <c r="AE826">
        <v>1</v>
      </c>
      <c r="AF826">
        <v>1</v>
      </c>
      <c r="AG826">
        <v>1</v>
      </c>
      <c r="AH826">
        <v>1</v>
      </c>
      <c r="AI826">
        <v>1</v>
      </c>
      <c r="AO826">
        <v>2</v>
      </c>
      <c r="AP826">
        <v>1</v>
      </c>
      <c r="BA826">
        <v>1</v>
      </c>
      <c r="BE826" t="s">
        <v>66</v>
      </c>
    </row>
    <row r="827" spans="1:57" hidden="1" x14ac:dyDescent="0.2">
      <c r="A827">
        <v>826</v>
      </c>
      <c r="B827" s="2">
        <v>44099.222858796296</v>
      </c>
      <c r="C827" t="s">
        <v>1050</v>
      </c>
      <c r="D827">
        <v>25</v>
      </c>
      <c r="E827">
        <v>7</v>
      </c>
      <c r="F827">
        <v>2</v>
      </c>
      <c r="G827">
        <v>1</v>
      </c>
      <c r="H827">
        <v>1</v>
      </c>
      <c r="I827">
        <v>1</v>
      </c>
      <c r="J827">
        <v>1</v>
      </c>
      <c r="L827">
        <v>1</v>
      </c>
      <c r="M827">
        <v>5</v>
      </c>
      <c r="N827">
        <v>1</v>
      </c>
      <c r="O827">
        <v>6</v>
      </c>
      <c r="P827">
        <v>6</v>
      </c>
      <c r="Q827">
        <v>6</v>
      </c>
      <c r="R827">
        <v>5</v>
      </c>
      <c r="S827">
        <v>5</v>
      </c>
      <c r="T827">
        <v>5</v>
      </c>
      <c r="U827">
        <v>5</v>
      </c>
      <c r="V827">
        <v>6</v>
      </c>
      <c r="W827">
        <v>4</v>
      </c>
      <c r="X827">
        <v>5</v>
      </c>
      <c r="Y827">
        <v>2010</v>
      </c>
      <c r="Z827">
        <v>1</v>
      </c>
      <c r="AA827">
        <v>5</v>
      </c>
      <c r="AE827">
        <v>1</v>
      </c>
      <c r="AF827">
        <v>1</v>
      </c>
      <c r="AG827">
        <v>1</v>
      </c>
      <c r="AH827">
        <v>1</v>
      </c>
      <c r="AJ827">
        <v>1</v>
      </c>
      <c r="AO827">
        <v>2</v>
      </c>
      <c r="AQ827">
        <v>1</v>
      </c>
      <c r="AS827">
        <v>1</v>
      </c>
      <c r="AT827">
        <v>1</v>
      </c>
      <c r="AZ827">
        <v>1</v>
      </c>
      <c r="BB827">
        <v>1</v>
      </c>
      <c r="BC827">
        <v>1</v>
      </c>
      <c r="BE827" t="s">
        <v>58</v>
      </c>
    </row>
    <row r="828" spans="1:57" hidden="1" x14ac:dyDescent="0.2">
      <c r="A828">
        <v>827</v>
      </c>
      <c r="B828" s="2">
        <v>44099.234548611108</v>
      </c>
      <c r="C828" t="s">
        <v>1051</v>
      </c>
      <c r="D828">
        <v>35</v>
      </c>
      <c r="E828">
        <v>25</v>
      </c>
      <c r="F828">
        <v>1</v>
      </c>
      <c r="G828">
        <v>1</v>
      </c>
      <c r="H828">
        <v>2</v>
      </c>
      <c r="I828">
        <v>1</v>
      </c>
      <c r="J828">
        <v>1</v>
      </c>
      <c r="L828">
        <v>1</v>
      </c>
      <c r="M828">
        <v>5</v>
      </c>
      <c r="N828">
        <v>1</v>
      </c>
      <c r="O828">
        <v>6</v>
      </c>
      <c r="P828">
        <v>6</v>
      </c>
      <c r="Q828">
        <v>6</v>
      </c>
      <c r="R828">
        <v>7</v>
      </c>
      <c r="S828">
        <v>6</v>
      </c>
      <c r="T828">
        <v>5</v>
      </c>
      <c r="U828">
        <v>7</v>
      </c>
      <c r="V828">
        <v>6</v>
      </c>
      <c r="W828">
        <v>6</v>
      </c>
      <c r="X828">
        <v>6</v>
      </c>
      <c r="Y828">
        <v>2015</v>
      </c>
      <c r="Z828">
        <v>1</v>
      </c>
      <c r="AA828">
        <v>1</v>
      </c>
      <c r="AE828">
        <v>1</v>
      </c>
      <c r="AF828">
        <v>1</v>
      </c>
      <c r="AG828">
        <v>1</v>
      </c>
      <c r="AH828">
        <v>2</v>
      </c>
      <c r="AI828">
        <v>1</v>
      </c>
      <c r="AJ828">
        <v>1</v>
      </c>
      <c r="AL828">
        <v>1</v>
      </c>
      <c r="AM828">
        <v>1</v>
      </c>
      <c r="AO828">
        <v>4</v>
      </c>
      <c r="AR828">
        <v>1</v>
      </c>
      <c r="AU828">
        <v>1</v>
      </c>
      <c r="AW828">
        <v>1</v>
      </c>
      <c r="AZ828">
        <v>1</v>
      </c>
      <c r="BB828">
        <v>1</v>
      </c>
      <c r="BC828">
        <v>1</v>
      </c>
      <c r="BE828" t="s">
        <v>63</v>
      </c>
    </row>
    <row r="829" spans="1:57" hidden="1" x14ac:dyDescent="0.2">
      <c r="A829">
        <v>828</v>
      </c>
      <c r="B829" s="2">
        <v>44099.266608796293</v>
      </c>
      <c r="C829" t="s">
        <v>1052</v>
      </c>
      <c r="D829">
        <v>40</v>
      </c>
      <c r="E829">
        <v>32</v>
      </c>
      <c r="F829">
        <v>1</v>
      </c>
      <c r="G829">
        <v>1</v>
      </c>
      <c r="H829">
        <v>2</v>
      </c>
      <c r="I829">
        <v>3</v>
      </c>
      <c r="J829">
        <v>1</v>
      </c>
      <c r="L829">
        <v>1</v>
      </c>
      <c r="M829">
        <v>6</v>
      </c>
      <c r="N829">
        <v>2</v>
      </c>
      <c r="O829">
        <v>5</v>
      </c>
      <c r="P829">
        <v>4</v>
      </c>
      <c r="Q829">
        <v>6</v>
      </c>
      <c r="R829">
        <v>1</v>
      </c>
      <c r="S829">
        <v>5</v>
      </c>
      <c r="T829">
        <v>6</v>
      </c>
      <c r="U829">
        <v>6</v>
      </c>
      <c r="V829">
        <v>6</v>
      </c>
      <c r="W829">
        <v>6</v>
      </c>
      <c r="X829">
        <v>5</v>
      </c>
      <c r="Y829">
        <v>2019</v>
      </c>
      <c r="Z829">
        <v>1</v>
      </c>
      <c r="AA829">
        <v>1</v>
      </c>
      <c r="AE829">
        <v>1</v>
      </c>
      <c r="AF829">
        <v>1</v>
      </c>
      <c r="AG829">
        <v>1</v>
      </c>
      <c r="AH829">
        <v>1</v>
      </c>
      <c r="AI829">
        <v>1</v>
      </c>
      <c r="AK829">
        <v>1</v>
      </c>
      <c r="AM829">
        <v>1</v>
      </c>
      <c r="AO829">
        <v>5</v>
      </c>
      <c r="AP829">
        <v>1</v>
      </c>
      <c r="AS829">
        <v>1</v>
      </c>
      <c r="AU829">
        <v>1</v>
      </c>
      <c r="BA829">
        <v>1</v>
      </c>
      <c r="BB829">
        <v>1</v>
      </c>
      <c r="BE829" t="s">
        <v>58</v>
      </c>
    </row>
    <row r="830" spans="1:57" hidden="1" x14ac:dyDescent="0.2">
      <c r="A830">
        <v>829</v>
      </c>
      <c r="B830" s="2">
        <v>44099.279317129629</v>
      </c>
      <c r="C830" t="s">
        <v>1053</v>
      </c>
      <c r="D830">
        <v>30</v>
      </c>
      <c r="E830">
        <v>32</v>
      </c>
      <c r="F830">
        <v>1</v>
      </c>
      <c r="G830">
        <v>1</v>
      </c>
      <c r="H830">
        <v>2</v>
      </c>
      <c r="I830">
        <v>2</v>
      </c>
      <c r="J830">
        <v>1</v>
      </c>
      <c r="L830">
        <v>1</v>
      </c>
      <c r="M830">
        <v>4</v>
      </c>
      <c r="N830">
        <v>1</v>
      </c>
      <c r="O830">
        <v>3</v>
      </c>
      <c r="P830">
        <v>6</v>
      </c>
      <c r="Q830">
        <v>3</v>
      </c>
      <c r="R830">
        <v>4</v>
      </c>
      <c r="S830">
        <v>5</v>
      </c>
      <c r="T830">
        <v>5</v>
      </c>
      <c r="U830">
        <v>5</v>
      </c>
      <c r="V830">
        <v>5</v>
      </c>
      <c r="W830">
        <v>5</v>
      </c>
      <c r="X830">
        <v>3</v>
      </c>
      <c r="Y830">
        <v>2016</v>
      </c>
      <c r="Z830">
        <v>1</v>
      </c>
      <c r="AA830">
        <v>3</v>
      </c>
      <c r="AE830">
        <v>2</v>
      </c>
      <c r="AF830">
        <v>2</v>
      </c>
      <c r="AG830">
        <v>1</v>
      </c>
      <c r="AH830">
        <v>2</v>
      </c>
      <c r="AI830">
        <v>1</v>
      </c>
      <c r="AK830">
        <v>1</v>
      </c>
      <c r="AL830">
        <v>1</v>
      </c>
      <c r="AO830">
        <v>2</v>
      </c>
      <c r="AP830">
        <v>1</v>
      </c>
      <c r="AQ830">
        <v>1</v>
      </c>
      <c r="AT830">
        <v>1</v>
      </c>
      <c r="AZ830">
        <v>1</v>
      </c>
      <c r="BB830">
        <v>1</v>
      </c>
      <c r="BC830">
        <v>1</v>
      </c>
      <c r="BE830" t="s">
        <v>58</v>
      </c>
    </row>
    <row r="831" spans="1:57" hidden="1" x14ac:dyDescent="0.2">
      <c r="A831">
        <v>830</v>
      </c>
      <c r="B831" s="2">
        <v>44099.280011574076</v>
      </c>
      <c r="C831" t="s">
        <v>1054</v>
      </c>
      <c r="D831">
        <v>41</v>
      </c>
      <c r="E831">
        <v>7</v>
      </c>
      <c r="F831">
        <v>1</v>
      </c>
      <c r="G831">
        <v>1</v>
      </c>
      <c r="H831">
        <v>3</v>
      </c>
      <c r="I831">
        <v>1</v>
      </c>
      <c r="J831">
        <v>3</v>
      </c>
      <c r="L831">
        <v>1</v>
      </c>
      <c r="M831">
        <v>15</v>
      </c>
      <c r="N831">
        <v>1</v>
      </c>
      <c r="O831">
        <v>6</v>
      </c>
      <c r="P831">
        <v>7</v>
      </c>
      <c r="Q831">
        <v>7</v>
      </c>
      <c r="R831">
        <v>6</v>
      </c>
      <c r="S831">
        <v>6</v>
      </c>
      <c r="T831">
        <v>5</v>
      </c>
      <c r="U831">
        <v>6</v>
      </c>
      <c r="V831">
        <v>7</v>
      </c>
      <c r="W831">
        <v>7</v>
      </c>
      <c r="X831">
        <v>6</v>
      </c>
      <c r="Y831">
        <v>2000</v>
      </c>
      <c r="Z831">
        <v>1</v>
      </c>
      <c r="AA831">
        <v>1</v>
      </c>
      <c r="AE831">
        <v>1</v>
      </c>
      <c r="AF831">
        <v>1</v>
      </c>
      <c r="AG831">
        <v>1</v>
      </c>
      <c r="AH831">
        <v>1</v>
      </c>
      <c r="AI831">
        <v>1</v>
      </c>
      <c r="AJ831">
        <v>1</v>
      </c>
      <c r="AK831">
        <v>1</v>
      </c>
      <c r="AO831">
        <v>3</v>
      </c>
      <c r="AP831">
        <v>1</v>
      </c>
      <c r="AQ831">
        <v>1</v>
      </c>
      <c r="AR831">
        <v>1</v>
      </c>
      <c r="AZ831">
        <v>1</v>
      </c>
      <c r="BE831" t="s">
        <v>58</v>
      </c>
    </row>
    <row r="832" spans="1:57" hidden="1" x14ac:dyDescent="0.2">
      <c r="A832">
        <v>831</v>
      </c>
      <c r="B832" s="2">
        <v>44099.292233796295</v>
      </c>
      <c r="C832" t="s">
        <v>1055</v>
      </c>
      <c r="D832">
        <v>49</v>
      </c>
      <c r="E832">
        <v>35</v>
      </c>
      <c r="F832">
        <v>1</v>
      </c>
      <c r="G832">
        <v>1</v>
      </c>
      <c r="H832">
        <v>2</v>
      </c>
      <c r="I832">
        <v>0</v>
      </c>
      <c r="J832">
        <v>2</v>
      </c>
      <c r="L832">
        <v>1</v>
      </c>
      <c r="M832">
        <v>20</v>
      </c>
      <c r="N832">
        <v>2</v>
      </c>
      <c r="O832">
        <v>3</v>
      </c>
      <c r="P832">
        <v>3</v>
      </c>
      <c r="Q832">
        <v>5</v>
      </c>
      <c r="R832">
        <v>2</v>
      </c>
      <c r="S832">
        <v>5</v>
      </c>
      <c r="T832">
        <v>2</v>
      </c>
      <c r="U832">
        <v>3</v>
      </c>
      <c r="V832">
        <v>3</v>
      </c>
      <c r="W832">
        <v>3</v>
      </c>
      <c r="X832">
        <v>5</v>
      </c>
      <c r="Y832">
        <v>2017</v>
      </c>
      <c r="Z832">
        <v>3</v>
      </c>
      <c r="AA832">
        <v>12</v>
      </c>
      <c r="AC832" t="s">
        <v>958</v>
      </c>
      <c r="AE832">
        <v>2</v>
      </c>
      <c r="AF832">
        <v>2</v>
      </c>
      <c r="AG832">
        <v>2</v>
      </c>
      <c r="AH832">
        <v>2</v>
      </c>
      <c r="AN832">
        <v>1</v>
      </c>
      <c r="AO832">
        <v>6</v>
      </c>
      <c r="AP832">
        <v>1</v>
      </c>
      <c r="BD832">
        <v>1</v>
      </c>
      <c r="BE832" t="s">
        <v>63</v>
      </c>
    </row>
    <row r="833" spans="1:57" hidden="1" x14ac:dyDescent="0.2">
      <c r="A833">
        <v>832</v>
      </c>
      <c r="B833" s="2">
        <v>44099.306967592594</v>
      </c>
      <c r="C833" t="s">
        <v>1056</v>
      </c>
      <c r="D833">
        <v>63</v>
      </c>
      <c r="E833">
        <v>32</v>
      </c>
      <c r="F833">
        <v>1</v>
      </c>
      <c r="G833">
        <v>1</v>
      </c>
      <c r="H833">
        <v>1</v>
      </c>
      <c r="I833">
        <v>0</v>
      </c>
      <c r="J833">
        <v>1</v>
      </c>
      <c r="L833">
        <v>2</v>
      </c>
      <c r="M833">
        <v>10</v>
      </c>
      <c r="N833">
        <v>2</v>
      </c>
      <c r="O833">
        <v>5</v>
      </c>
      <c r="P833">
        <v>2</v>
      </c>
      <c r="Q833">
        <v>7</v>
      </c>
      <c r="R833">
        <v>2</v>
      </c>
      <c r="S833">
        <v>6</v>
      </c>
      <c r="T833">
        <v>4</v>
      </c>
      <c r="U833">
        <v>6</v>
      </c>
      <c r="V833">
        <v>2</v>
      </c>
      <c r="W833">
        <v>6</v>
      </c>
      <c r="X833">
        <v>2</v>
      </c>
      <c r="Y833">
        <v>2017</v>
      </c>
      <c r="Z833">
        <v>4</v>
      </c>
      <c r="AA833">
        <v>14</v>
      </c>
      <c r="AE833">
        <v>2</v>
      </c>
      <c r="AF833">
        <v>2</v>
      </c>
      <c r="AG833">
        <v>2</v>
      </c>
      <c r="AH833">
        <v>2</v>
      </c>
      <c r="AM833">
        <v>1</v>
      </c>
      <c r="AO833">
        <v>5</v>
      </c>
      <c r="AP833">
        <v>1</v>
      </c>
      <c r="AT833">
        <v>1</v>
      </c>
      <c r="AV833">
        <v>1</v>
      </c>
      <c r="BD833">
        <v>1</v>
      </c>
      <c r="BE833" t="s">
        <v>58</v>
      </c>
    </row>
    <row r="834" spans="1:57" hidden="1" x14ac:dyDescent="0.2">
      <c r="A834">
        <v>833</v>
      </c>
      <c r="B834" s="2">
        <v>44099.30704861111</v>
      </c>
      <c r="C834" t="s">
        <v>1057</v>
      </c>
      <c r="D834">
        <v>25</v>
      </c>
      <c r="E834">
        <v>7</v>
      </c>
      <c r="F834">
        <v>2</v>
      </c>
      <c r="G834">
        <v>1</v>
      </c>
      <c r="H834">
        <v>1</v>
      </c>
      <c r="I834">
        <v>1</v>
      </c>
      <c r="J834">
        <v>3</v>
      </c>
      <c r="L834">
        <v>1</v>
      </c>
      <c r="M834">
        <v>25</v>
      </c>
      <c r="N834">
        <v>1</v>
      </c>
      <c r="O834">
        <v>6</v>
      </c>
      <c r="P834">
        <v>6</v>
      </c>
      <c r="Q834">
        <v>7</v>
      </c>
      <c r="R834">
        <v>7</v>
      </c>
      <c r="S834">
        <v>6</v>
      </c>
      <c r="T834">
        <v>5</v>
      </c>
      <c r="U834">
        <v>5</v>
      </c>
      <c r="V834">
        <v>6</v>
      </c>
      <c r="W834">
        <v>5</v>
      </c>
      <c r="X834">
        <v>6</v>
      </c>
      <c r="Y834">
        <v>2016</v>
      </c>
      <c r="Z834">
        <v>1</v>
      </c>
      <c r="AA834">
        <v>5</v>
      </c>
      <c r="AE834">
        <v>1</v>
      </c>
      <c r="AF834">
        <v>1</v>
      </c>
      <c r="AG834">
        <v>1</v>
      </c>
      <c r="AH834">
        <v>1</v>
      </c>
      <c r="AJ834">
        <v>1</v>
      </c>
      <c r="AO834">
        <v>2</v>
      </c>
      <c r="AP834">
        <v>1</v>
      </c>
      <c r="AS834">
        <v>1</v>
      </c>
      <c r="AV834">
        <v>1</v>
      </c>
      <c r="BB834">
        <v>1</v>
      </c>
      <c r="BC834">
        <v>1</v>
      </c>
      <c r="BE834" t="s">
        <v>58</v>
      </c>
    </row>
    <row r="835" spans="1:57" hidden="1" x14ac:dyDescent="0.2">
      <c r="A835">
        <v>834</v>
      </c>
      <c r="B835" s="2">
        <v>44099.307129629633</v>
      </c>
      <c r="C835" t="s">
        <v>1058</v>
      </c>
      <c r="D835">
        <v>69</v>
      </c>
      <c r="E835">
        <v>38</v>
      </c>
      <c r="F835">
        <v>1</v>
      </c>
      <c r="G835">
        <v>1</v>
      </c>
      <c r="H835">
        <v>2</v>
      </c>
      <c r="I835">
        <v>0</v>
      </c>
      <c r="J835">
        <v>4</v>
      </c>
      <c r="L835">
        <v>2</v>
      </c>
      <c r="M835">
        <v>12</v>
      </c>
      <c r="N835">
        <v>2</v>
      </c>
      <c r="O835">
        <v>4</v>
      </c>
      <c r="P835">
        <v>5</v>
      </c>
      <c r="Q835">
        <v>6</v>
      </c>
      <c r="R835">
        <v>4</v>
      </c>
      <c r="S835">
        <v>4</v>
      </c>
      <c r="T835">
        <v>6</v>
      </c>
      <c r="U835">
        <v>6</v>
      </c>
      <c r="V835">
        <v>3</v>
      </c>
      <c r="W835">
        <v>6</v>
      </c>
      <c r="X835">
        <v>4</v>
      </c>
      <c r="Y835">
        <v>2008</v>
      </c>
      <c r="Z835">
        <v>2</v>
      </c>
      <c r="AA835">
        <v>3</v>
      </c>
      <c r="AE835">
        <v>2</v>
      </c>
      <c r="AF835">
        <v>2</v>
      </c>
      <c r="AG835">
        <v>2</v>
      </c>
      <c r="AH835">
        <v>3</v>
      </c>
      <c r="AN835">
        <v>1</v>
      </c>
      <c r="AO835">
        <v>6</v>
      </c>
      <c r="AP835">
        <v>1</v>
      </c>
      <c r="AT835">
        <v>1</v>
      </c>
      <c r="AX835">
        <v>1</v>
      </c>
      <c r="BD835">
        <v>1</v>
      </c>
      <c r="BE835" t="s">
        <v>58</v>
      </c>
    </row>
    <row r="836" spans="1:57" hidden="1" x14ac:dyDescent="0.2">
      <c r="A836">
        <v>835</v>
      </c>
      <c r="B836" s="2">
        <v>44099.314085648148</v>
      </c>
      <c r="C836" t="s">
        <v>1059</v>
      </c>
      <c r="D836">
        <v>25</v>
      </c>
      <c r="E836">
        <v>32</v>
      </c>
      <c r="F836">
        <v>2</v>
      </c>
      <c r="G836">
        <v>1</v>
      </c>
      <c r="H836">
        <v>4</v>
      </c>
      <c r="I836">
        <v>0</v>
      </c>
      <c r="J836">
        <v>1</v>
      </c>
      <c r="L836">
        <v>1</v>
      </c>
      <c r="M836">
        <v>4</v>
      </c>
      <c r="N836">
        <v>1</v>
      </c>
      <c r="O836">
        <v>6</v>
      </c>
      <c r="P836">
        <v>5</v>
      </c>
      <c r="Q836">
        <v>5</v>
      </c>
      <c r="R836">
        <v>6</v>
      </c>
      <c r="S836">
        <v>7</v>
      </c>
      <c r="T836">
        <v>6</v>
      </c>
      <c r="U836">
        <v>5</v>
      </c>
      <c r="V836">
        <v>7</v>
      </c>
      <c r="W836">
        <v>7</v>
      </c>
      <c r="X836">
        <v>6</v>
      </c>
      <c r="Y836">
        <v>2018</v>
      </c>
      <c r="Z836">
        <v>1</v>
      </c>
      <c r="AA836">
        <v>4</v>
      </c>
      <c r="AE836">
        <v>1</v>
      </c>
      <c r="AF836">
        <v>1</v>
      </c>
      <c r="AG836">
        <v>1</v>
      </c>
      <c r="AH836">
        <v>1</v>
      </c>
      <c r="AI836">
        <v>1</v>
      </c>
      <c r="AL836">
        <v>1</v>
      </c>
      <c r="AO836">
        <v>5</v>
      </c>
      <c r="AQ836">
        <v>1</v>
      </c>
      <c r="AU836">
        <v>1</v>
      </c>
      <c r="AX836">
        <v>1</v>
      </c>
      <c r="AZ836">
        <v>1</v>
      </c>
      <c r="BC836">
        <v>1</v>
      </c>
      <c r="BE836" t="s">
        <v>58</v>
      </c>
    </row>
    <row r="837" spans="1:57" hidden="1" x14ac:dyDescent="0.2">
      <c r="A837">
        <v>836</v>
      </c>
      <c r="B837" s="2">
        <v>44099.326967592591</v>
      </c>
      <c r="C837" t="s">
        <v>1060</v>
      </c>
      <c r="D837">
        <v>66</v>
      </c>
      <c r="E837">
        <v>25</v>
      </c>
      <c r="F837">
        <v>2</v>
      </c>
      <c r="G837">
        <v>1</v>
      </c>
      <c r="H837">
        <v>1</v>
      </c>
      <c r="I837">
        <v>0</v>
      </c>
      <c r="J837">
        <v>1</v>
      </c>
      <c r="L837">
        <v>1</v>
      </c>
      <c r="M837">
        <v>0</v>
      </c>
      <c r="N837">
        <v>1</v>
      </c>
      <c r="O837">
        <v>6</v>
      </c>
      <c r="P837">
        <v>6</v>
      </c>
      <c r="Q837">
        <v>4</v>
      </c>
      <c r="R837">
        <v>7</v>
      </c>
      <c r="S837">
        <v>7</v>
      </c>
      <c r="T837">
        <v>6</v>
      </c>
      <c r="U837">
        <v>7</v>
      </c>
      <c r="V837">
        <v>6</v>
      </c>
      <c r="W837">
        <v>7</v>
      </c>
      <c r="X837">
        <v>6</v>
      </c>
      <c r="Y837">
        <v>2015</v>
      </c>
      <c r="Z837">
        <v>1</v>
      </c>
      <c r="AA837">
        <v>1</v>
      </c>
      <c r="AE837">
        <v>1</v>
      </c>
      <c r="AF837">
        <v>1</v>
      </c>
      <c r="AG837">
        <v>2</v>
      </c>
      <c r="AH837">
        <v>1</v>
      </c>
      <c r="AJ837">
        <v>1</v>
      </c>
      <c r="AM837">
        <v>1</v>
      </c>
      <c r="AO837">
        <v>2</v>
      </c>
      <c r="AQ837">
        <v>1</v>
      </c>
      <c r="AR837">
        <v>1</v>
      </c>
      <c r="AS837">
        <v>1</v>
      </c>
      <c r="AZ837">
        <v>1</v>
      </c>
      <c r="BB837">
        <v>1</v>
      </c>
      <c r="BE837" t="s">
        <v>63</v>
      </c>
    </row>
    <row r="838" spans="1:57" hidden="1" x14ac:dyDescent="0.2">
      <c r="A838">
        <v>837</v>
      </c>
      <c r="B838" s="2">
        <v>44099.327222222222</v>
      </c>
      <c r="C838" t="s">
        <v>1061</v>
      </c>
      <c r="D838">
        <v>30</v>
      </c>
      <c r="E838">
        <v>13</v>
      </c>
      <c r="F838">
        <v>1</v>
      </c>
      <c r="G838">
        <v>1</v>
      </c>
      <c r="H838">
        <v>2</v>
      </c>
      <c r="I838">
        <v>1</v>
      </c>
      <c r="J838">
        <v>1</v>
      </c>
      <c r="L838">
        <v>1</v>
      </c>
      <c r="M838">
        <v>5</v>
      </c>
      <c r="N838">
        <v>2</v>
      </c>
      <c r="O838">
        <v>5</v>
      </c>
      <c r="P838">
        <v>4</v>
      </c>
      <c r="Q838">
        <v>5</v>
      </c>
      <c r="R838">
        <v>5</v>
      </c>
      <c r="S838">
        <v>5</v>
      </c>
      <c r="T838">
        <v>5</v>
      </c>
      <c r="U838">
        <v>5</v>
      </c>
      <c r="V838">
        <v>6</v>
      </c>
      <c r="W838">
        <v>3</v>
      </c>
      <c r="X838">
        <v>2</v>
      </c>
      <c r="Y838">
        <v>2017</v>
      </c>
      <c r="Z838">
        <v>2</v>
      </c>
      <c r="AA838">
        <v>12</v>
      </c>
      <c r="AC838" t="s">
        <v>1062</v>
      </c>
      <c r="AE838">
        <v>2</v>
      </c>
      <c r="AF838">
        <v>2</v>
      </c>
      <c r="AG838">
        <v>2</v>
      </c>
      <c r="AH838">
        <v>2</v>
      </c>
      <c r="AM838">
        <v>1</v>
      </c>
      <c r="AO838">
        <v>4</v>
      </c>
      <c r="AW838">
        <v>1</v>
      </c>
      <c r="BC838">
        <v>1</v>
      </c>
      <c r="BE838" t="s">
        <v>63</v>
      </c>
    </row>
    <row r="839" spans="1:57" hidden="1" x14ac:dyDescent="0.2">
      <c r="A839">
        <v>838</v>
      </c>
      <c r="B839" s="2">
        <v>44099.329224537039</v>
      </c>
      <c r="C839" t="s">
        <v>1063</v>
      </c>
      <c r="D839">
        <v>39</v>
      </c>
      <c r="E839">
        <v>7</v>
      </c>
      <c r="F839">
        <v>1</v>
      </c>
      <c r="G839">
        <v>1</v>
      </c>
      <c r="H839">
        <v>2</v>
      </c>
      <c r="I839">
        <v>3</v>
      </c>
      <c r="J839">
        <v>1</v>
      </c>
      <c r="L839">
        <v>1</v>
      </c>
      <c r="M839">
        <v>3</v>
      </c>
      <c r="N839">
        <v>1</v>
      </c>
      <c r="O839">
        <v>1</v>
      </c>
      <c r="P839">
        <v>6</v>
      </c>
      <c r="Q839">
        <v>2</v>
      </c>
      <c r="R839">
        <v>4</v>
      </c>
      <c r="S839">
        <v>3</v>
      </c>
      <c r="T839">
        <v>1</v>
      </c>
      <c r="U839">
        <v>3</v>
      </c>
      <c r="V839">
        <v>6</v>
      </c>
      <c r="W839">
        <v>1</v>
      </c>
      <c r="X839">
        <v>7</v>
      </c>
      <c r="Y839">
        <v>1980</v>
      </c>
      <c r="Z839">
        <v>1</v>
      </c>
      <c r="AA839">
        <v>6</v>
      </c>
      <c r="AE839">
        <v>1</v>
      </c>
      <c r="AF839">
        <v>2</v>
      </c>
      <c r="AG839">
        <v>1</v>
      </c>
      <c r="AH839">
        <v>1</v>
      </c>
      <c r="AJ839">
        <v>1</v>
      </c>
      <c r="AK839">
        <v>1</v>
      </c>
      <c r="AM839">
        <v>1</v>
      </c>
      <c r="AO839">
        <v>4</v>
      </c>
      <c r="AR839">
        <v>1</v>
      </c>
      <c r="AW839">
        <v>1</v>
      </c>
      <c r="BA839">
        <v>1</v>
      </c>
      <c r="BE839" t="s">
        <v>58</v>
      </c>
    </row>
    <row r="840" spans="1:57" hidden="1" x14ac:dyDescent="0.2">
      <c r="A840">
        <v>839</v>
      </c>
      <c r="B840" s="2">
        <v>44099.332627314812</v>
      </c>
      <c r="C840" t="s">
        <v>1064</v>
      </c>
      <c r="D840">
        <v>38</v>
      </c>
      <c r="E840">
        <v>32</v>
      </c>
      <c r="F840">
        <v>1</v>
      </c>
      <c r="G840">
        <v>1</v>
      </c>
      <c r="H840">
        <v>2</v>
      </c>
      <c r="I840">
        <v>2</v>
      </c>
      <c r="J840">
        <v>1</v>
      </c>
      <c r="L840">
        <v>2</v>
      </c>
      <c r="M840">
        <v>3</v>
      </c>
      <c r="N840">
        <v>1</v>
      </c>
      <c r="O840">
        <v>5</v>
      </c>
      <c r="P840">
        <v>3</v>
      </c>
      <c r="Q840">
        <v>5</v>
      </c>
      <c r="R840">
        <v>6</v>
      </c>
      <c r="S840">
        <v>4</v>
      </c>
      <c r="T840">
        <v>3</v>
      </c>
      <c r="U840">
        <v>5</v>
      </c>
      <c r="V840">
        <v>3</v>
      </c>
      <c r="W840">
        <v>3</v>
      </c>
      <c r="X840">
        <v>4</v>
      </c>
      <c r="Y840">
        <v>2017</v>
      </c>
      <c r="Z840">
        <v>2</v>
      </c>
      <c r="AA840">
        <v>1</v>
      </c>
      <c r="AE840">
        <v>1</v>
      </c>
      <c r="AF840">
        <v>1</v>
      </c>
      <c r="AG840">
        <v>1</v>
      </c>
      <c r="AH840">
        <v>1</v>
      </c>
      <c r="AI840">
        <v>1</v>
      </c>
      <c r="AO840">
        <v>1</v>
      </c>
      <c r="AR840">
        <v>1</v>
      </c>
      <c r="AW840">
        <v>1</v>
      </c>
      <c r="BA840">
        <v>1</v>
      </c>
      <c r="BE840" t="s">
        <v>58</v>
      </c>
    </row>
    <row r="841" spans="1:57" hidden="1" x14ac:dyDescent="0.2">
      <c r="A841">
        <v>840</v>
      </c>
      <c r="B841" s="2">
        <v>44099.340648148151</v>
      </c>
      <c r="C841" t="s">
        <v>1065</v>
      </c>
      <c r="D841">
        <v>32</v>
      </c>
      <c r="E841">
        <v>13</v>
      </c>
      <c r="F841">
        <v>1</v>
      </c>
      <c r="G841">
        <v>1</v>
      </c>
      <c r="H841">
        <v>2</v>
      </c>
      <c r="I841">
        <v>1</v>
      </c>
      <c r="J841">
        <v>1</v>
      </c>
      <c r="L841">
        <v>1</v>
      </c>
      <c r="M841">
        <v>0</v>
      </c>
      <c r="N841">
        <v>1</v>
      </c>
      <c r="O841">
        <v>6</v>
      </c>
      <c r="P841">
        <v>6</v>
      </c>
      <c r="Q841">
        <v>7</v>
      </c>
      <c r="R841">
        <v>6</v>
      </c>
      <c r="S841">
        <v>7</v>
      </c>
      <c r="T841">
        <v>6</v>
      </c>
      <c r="U841">
        <v>6</v>
      </c>
      <c r="V841">
        <v>6</v>
      </c>
      <c r="W841">
        <v>7</v>
      </c>
      <c r="X841">
        <v>6</v>
      </c>
      <c r="Y841">
        <v>2000</v>
      </c>
      <c r="Z841">
        <v>1</v>
      </c>
      <c r="AA841">
        <v>9</v>
      </c>
      <c r="AE841">
        <v>1</v>
      </c>
      <c r="AF841">
        <v>1</v>
      </c>
      <c r="AG841">
        <v>1</v>
      </c>
      <c r="AH841">
        <v>1</v>
      </c>
      <c r="AI841">
        <v>1</v>
      </c>
      <c r="AJ841">
        <v>1</v>
      </c>
      <c r="AK841">
        <v>1</v>
      </c>
      <c r="AL841">
        <v>1</v>
      </c>
      <c r="AM841">
        <v>1</v>
      </c>
      <c r="AO841">
        <v>2</v>
      </c>
      <c r="AP841">
        <v>1</v>
      </c>
      <c r="AR841">
        <v>1</v>
      </c>
      <c r="AS841">
        <v>1</v>
      </c>
      <c r="AZ841">
        <v>1</v>
      </c>
      <c r="BA841">
        <v>1</v>
      </c>
      <c r="BB841">
        <v>1</v>
      </c>
      <c r="BC841">
        <v>1</v>
      </c>
      <c r="BE841" t="s">
        <v>63</v>
      </c>
    </row>
    <row r="842" spans="1:57" hidden="1" x14ac:dyDescent="0.2">
      <c r="A842">
        <v>841</v>
      </c>
      <c r="B842" s="2">
        <v>44099.358576388891</v>
      </c>
      <c r="C842" t="s">
        <v>1066</v>
      </c>
      <c r="D842">
        <v>31</v>
      </c>
      <c r="E842">
        <v>27</v>
      </c>
      <c r="F842">
        <v>2</v>
      </c>
      <c r="G842">
        <v>1</v>
      </c>
      <c r="H842">
        <v>1</v>
      </c>
      <c r="I842">
        <v>2</v>
      </c>
      <c r="J842">
        <v>1</v>
      </c>
      <c r="L842">
        <v>1</v>
      </c>
      <c r="M842">
        <v>2</v>
      </c>
      <c r="N842">
        <v>1</v>
      </c>
      <c r="O842">
        <v>5</v>
      </c>
      <c r="P842">
        <v>3</v>
      </c>
      <c r="Q842">
        <v>2</v>
      </c>
      <c r="R842">
        <v>3</v>
      </c>
      <c r="S842">
        <v>6</v>
      </c>
      <c r="T842">
        <v>6</v>
      </c>
      <c r="U842">
        <v>4</v>
      </c>
      <c r="V842">
        <v>2</v>
      </c>
      <c r="W842">
        <v>5</v>
      </c>
      <c r="X842">
        <v>2</v>
      </c>
      <c r="Y842">
        <v>2019</v>
      </c>
      <c r="Z842">
        <v>1</v>
      </c>
      <c r="AA842">
        <v>1</v>
      </c>
      <c r="AE842">
        <v>1</v>
      </c>
      <c r="AF842">
        <v>1</v>
      </c>
      <c r="AG842">
        <v>1</v>
      </c>
      <c r="AH842">
        <v>2</v>
      </c>
      <c r="AI842">
        <v>1</v>
      </c>
      <c r="AJ842">
        <v>1</v>
      </c>
      <c r="AK842">
        <v>1</v>
      </c>
      <c r="AL842">
        <v>1</v>
      </c>
      <c r="AM842">
        <v>1</v>
      </c>
      <c r="AO842">
        <v>4</v>
      </c>
      <c r="AQ842">
        <v>1</v>
      </c>
      <c r="AS842">
        <v>1</v>
      </c>
      <c r="AT842">
        <v>1</v>
      </c>
      <c r="AZ842">
        <v>1</v>
      </c>
      <c r="BA842">
        <v>1</v>
      </c>
      <c r="BB842">
        <v>1</v>
      </c>
      <c r="BC842">
        <v>1</v>
      </c>
      <c r="BE842" t="s">
        <v>63</v>
      </c>
    </row>
    <row r="843" spans="1:57" hidden="1" x14ac:dyDescent="0.2">
      <c r="A843">
        <v>842</v>
      </c>
      <c r="B843" s="2">
        <v>44099.363587962966</v>
      </c>
      <c r="C843" t="s">
        <v>1067</v>
      </c>
      <c r="D843">
        <v>41</v>
      </c>
      <c r="E843">
        <v>22</v>
      </c>
      <c r="F843">
        <v>1</v>
      </c>
      <c r="G843">
        <v>1</v>
      </c>
      <c r="H843">
        <v>2</v>
      </c>
      <c r="I843">
        <v>2</v>
      </c>
      <c r="J843">
        <v>1</v>
      </c>
      <c r="L843">
        <v>1</v>
      </c>
      <c r="M843">
        <v>3</v>
      </c>
      <c r="N843">
        <v>1</v>
      </c>
      <c r="O843">
        <v>7</v>
      </c>
      <c r="P843">
        <v>6</v>
      </c>
      <c r="Q843">
        <v>7</v>
      </c>
      <c r="R843">
        <v>7</v>
      </c>
      <c r="S843">
        <v>7</v>
      </c>
      <c r="T843">
        <v>6</v>
      </c>
      <c r="U843">
        <v>7</v>
      </c>
      <c r="V843">
        <v>7</v>
      </c>
      <c r="W843">
        <v>6</v>
      </c>
      <c r="X843">
        <v>7</v>
      </c>
      <c r="Y843">
        <v>2019</v>
      </c>
      <c r="Z843">
        <v>1</v>
      </c>
      <c r="AA843">
        <v>1</v>
      </c>
      <c r="AE843">
        <v>1</v>
      </c>
      <c r="AF843">
        <v>1</v>
      </c>
      <c r="AG843">
        <v>1</v>
      </c>
      <c r="AH843">
        <v>2</v>
      </c>
      <c r="AI843">
        <v>1</v>
      </c>
      <c r="AJ843">
        <v>1</v>
      </c>
      <c r="AO843">
        <v>2</v>
      </c>
      <c r="AP843">
        <v>1</v>
      </c>
      <c r="AS843">
        <v>1</v>
      </c>
      <c r="AV843">
        <v>1</v>
      </c>
      <c r="AZ843">
        <v>1</v>
      </c>
      <c r="BB843">
        <v>1</v>
      </c>
      <c r="BE843" t="s">
        <v>63</v>
      </c>
    </row>
    <row r="844" spans="1:57" hidden="1" x14ac:dyDescent="0.2">
      <c r="A844">
        <v>843</v>
      </c>
      <c r="B844" s="2">
        <v>44099.364756944444</v>
      </c>
      <c r="C844" t="s">
        <v>1068</v>
      </c>
      <c r="D844">
        <v>71</v>
      </c>
      <c r="E844">
        <v>35</v>
      </c>
      <c r="F844">
        <v>2</v>
      </c>
      <c r="G844">
        <v>1</v>
      </c>
      <c r="H844">
        <v>2</v>
      </c>
      <c r="I844">
        <v>0</v>
      </c>
      <c r="J844">
        <v>4</v>
      </c>
      <c r="L844">
        <v>2</v>
      </c>
      <c r="M844">
        <v>21</v>
      </c>
      <c r="N844">
        <v>2</v>
      </c>
      <c r="O844">
        <v>1</v>
      </c>
      <c r="P844">
        <v>7</v>
      </c>
      <c r="Q844">
        <v>1</v>
      </c>
      <c r="R844">
        <v>7</v>
      </c>
      <c r="S844">
        <v>4</v>
      </c>
      <c r="T844">
        <v>5</v>
      </c>
      <c r="U844">
        <v>4</v>
      </c>
      <c r="V844">
        <v>6</v>
      </c>
      <c r="W844">
        <v>4</v>
      </c>
      <c r="X844">
        <v>3</v>
      </c>
      <c r="Y844">
        <v>2005</v>
      </c>
      <c r="Z844">
        <v>4</v>
      </c>
      <c r="AA844">
        <v>3</v>
      </c>
      <c r="AE844">
        <v>2</v>
      </c>
      <c r="AF844">
        <v>3</v>
      </c>
      <c r="AG844">
        <v>2</v>
      </c>
      <c r="AH844">
        <v>2</v>
      </c>
      <c r="AJ844">
        <v>1</v>
      </c>
      <c r="AO844">
        <v>1</v>
      </c>
      <c r="AT844">
        <v>1</v>
      </c>
      <c r="AV844">
        <v>1</v>
      </c>
      <c r="AW844">
        <v>1</v>
      </c>
      <c r="BA844">
        <v>1</v>
      </c>
      <c r="BE844" t="s">
        <v>63</v>
      </c>
    </row>
    <row r="845" spans="1:57" hidden="1" x14ac:dyDescent="0.2">
      <c r="A845">
        <v>844</v>
      </c>
      <c r="B845" s="2">
        <v>44099.365416666667</v>
      </c>
      <c r="C845" t="s">
        <v>1069</v>
      </c>
      <c r="D845">
        <v>40</v>
      </c>
      <c r="E845">
        <v>5</v>
      </c>
      <c r="F845">
        <v>1</v>
      </c>
      <c r="G845">
        <v>1</v>
      </c>
      <c r="H845">
        <v>2</v>
      </c>
      <c r="I845">
        <v>1</v>
      </c>
      <c r="J845">
        <v>1</v>
      </c>
      <c r="L845">
        <v>2</v>
      </c>
      <c r="M845">
        <v>3</v>
      </c>
      <c r="N845">
        <v>1</v>
      </c>
      <c r="O845">
        <v>7</v>
      </c>
      <c r="P845">
        <v>4</v>
      </c>
      <c r="Q845">
        <v>7</v>
      </c>
      <c r="R845">
        <v>1</v>
      </c>
      <c r="S845">
        <v>7</v>
      </c>
      <c r="T845">
        <v>7</v>
      </c>
      <c r="U845">
        <v>6</v>
      </c>
      <c r="V845">
        <v>1</v>
      </c>
      <c r="W845">
        <v>7</v>
      </c>
      <c r="X845">
        <v>3</v>
      </c>
      <c r="Y845">
        <v>2017</v>
      </c>
      <c r="Z845">
        <v>1</v>
      </c>
      <c r="AA845">
        <v>1</v>
      </c>
      <c r="AE845">
        <v>2</v>
      </c>
      <c r="AF845">
        <v>1</v>
      </c>
      <c r="AG845">
        <v>1</v>
      </c>
      <c r="AH845">
        <v>2</v>
      </c>
      <c r="AI845">
        <v>1</v>
      </c>
      <c r="AL845">
        <v>1</v>
      </c>
      <c r="AM845">
        <v>1</v>
      </c>
      <c r="AO845">
        <v>4</v>
      </c>
      <c r="AQ845">
        <v>1</v>
      </c>
      <c r="AT845">
        <v>1</v>
      </c>
      <c r="AV845">
        <v>1</v>
      </c>
      <c r="AZ845">
        <v>1</v>
      </c>
      <c r="BC845">
        <v>1</v>
      </c>
      <c r="BE845" t="s">
        <v>66</v>
      </c>
    </row>
    <row r="846" spans="1:57" hidden="1" x14ac:dyDescent="0.2">
      <c r="A846">
        <v>845</v>
      </c>
      <c r="B846" s="2">
        <v>44099.367766203701</v>
      </c>
      <c r="C846" t="s">
        <v>1070</v>
      </c>
      <c r="D846">
        <v>30</v>
      </c>
      <c r="E846">
        <v>32</v>
      </c>
      <c r="F846">
        <v>1</v>
      </c>
      <c r="G846">
        <v>1</v>
      </c>
      <c r="H846">
        <v>2</v>
      </c>
      <c r="I846">
        <v>2</v>
      </c>
      <c r="J846">
        <v>1</v>
      </c>
      <c r="L846">
        <v>1</v>
      </c>
      <c r="M846">
        <v>8</v>
      </c>
      <c r="N846">
        <v>1</v>
      </c>
      <c r="O846">
        <v>6</v>
      </c>
      <c r="P846">
        <v>5</v>
      </c>
      <c r="Q846">
        <v>6</v>
      </c>
      <c r="R846">
        <v>6</v>
      </c>
      <c r="S846">
        <v>7</v>
      </c>
      <c r="T846">
        <v>5</v>
      </c>
      <c r="U846">
        <v>6</v>
      </c>
      <c r="V846">
        <v>5</v>
      </c>
      <c r="W846">
        <v>5</v>
      </c>
      <c r="X846">
        <v>5</v>
      </c>
      <c r="Y846">
        <v>2018</v>
      </c>
      <c r="Z846">
        <v>2</v>
      </c>
      <c r="AA846">
        <v>10</v>
      </c>
      <c r="AE846">
        <v>1</v>
      </c>
      <c r="AF846">
        <v>1</v>
      </c>
      <c r="AG846">
        <v>1</v>
      </c>
      <c r="AH846">
        <v>1</v>
      </c>
      <c r="AJ846">
        <v>1</v>
      </c>
      <c r="AK846">
        <v>1</v>
      </c>
      <c r="AL846">
        <v>1</v>
      </c>
      <c r="AO846">
        <v>4</v>
      </c>
      <c r="AP846">
        <v>1</v>
      </c>
      <c r="AQ846">
        <v>1</v>
      </c>
      <c r="AT846">
        <v>1</v>
      </c>
      <c r="AZ846">
        <v>1</v>
      </c>
      <c r="BB846">
        <v>1</v>
      </c>
      <c r="BE846" t="s">
        <v>58</v>
      </c>
    </row>
    <row r="847" spans="1:57" hidden="1" x14ac:dyDescent="0.2">
      <c r="A847">
        <v>846</v>
      </c>
      <c r="B847" s="2">
        <v>44099.367777777778</v>
      </c>
      <c r="C847" t="s">
        <v>1071</v>
      </c>
      <c r="D847">
        <v>62</v>
      </c>
      <c r="E847">
        <v>7</v>
      </c>
      <c r="F847">
        <v>2</v>
      </c>
      <c r="G847">
        <v>1</v>
      </c>
      <c r="H847">
        <v>3</v>
      </c>
      <c r="I847">
        <v>1</v>
      </c>
      <c r="J847">
        <v>1</v>
      </c>
      <c r="L847">
        <v>2</v>
      </c>
      <c r="M847">
        <v>19</v>
      </c>
      <c r="N847">
        <v>2</v>
      </c>
      <c r="O847">
        <v>3</v>
      </c>
      <c r="P847">
        <v>1</v>
      </c>
      <c r="Q847">
        <v>7</v>
      </c>
      <c r="R847">
        <v>5</v>
      </c>
      <c r="S847">
        <v>6</v>
      </c>
      <c r="T847">
        <v>6</v>
      </c>
      <c r="U847">
        <v>7</v>
      </c>
      <c r="V847">
        <v>2</v>
      </c>
      <c r="W847">
        <v>3</v>
      </c>
      <c r="X847">
        <v>4</v>
      </c>
      <c r="Y847">
        <v>2001</v>
      </c>
      <c r="Z847">
        <v>2</v>
      </c>
      <c r="AA847">
        <v>12</v>
      </c>
      <c r="AC847" t="s">
        <v>1072</v>
      </c>
      <c r="AE847">
        <v>2</v>
      </c>
      <c r="AF847">
        <v>2</v>
      </c>
      <c r="AG847">
        <v>2</v>
      </c>
      <c r="AH847">
        <v>2</v>
      </c>
      <c r="AI847">
        <v>1</v>
      </c>
      <c r="AJ847">
        <v>1</v>
      </c>
      <c r="AK847">
        <v>1</v>
      </c>
      <c r="AM847">
        <v>1</v>
      </c>
      <c r="AO847">
        <v>4</v>
      </c>
      <c r="AP847">
        <v>1</v>
      </c>
      <c r="AT847">
        <v>1</v>
      </c>
      <c r="AU847">
        <v>1</v>
      </c>
      <c r="BD847">
        <v>1</v>
      </c>
      <c r="BE847" t="s">
        <v>58</v>
      </c>
    </row>
    <row r="848" spans="1:57" hidden="1" x14ac:dyDescent="0.2">
      <c r="A848">
        <v>847</v>
      </c>
      <c r="B848" s="2">
        <v>44099.370162037034</v>
      </c>
      <c r="C848" t="s">
        <v>1073</v>
      </c>
      <c r="D848">
        <v>25</v>
      </c>
      <c r="E848">
        <v>7</v>
      </c>
      <c r="F848">
        <v>2</v>
      </c>
      <c r="G848">
        <v>1</v>
      </c>
      <c r="H848">
        <v>3</v>
      </c>
      <c r="I848">
        <v>1</v>
      </c>
      <c r="J848">
        <v>1</v>
      </c>
      <c r="L848">
        <v>1</v>
      </c>
      <c r="M848">
        <v>3</v>
      </c>
      <c r="N848">
        <v>1</v>
      </c>
      <c r="O848">
        <v>7</v>
      </c>
      <c r="P848">
        <v>4</v>
      </c>
      <c r="Q848">
        <v>5</v>
      </c>
      <c r="R848">
        <v>3</v>
      </c>
      <c r="S848">
        <v>2</v>
      </c>
      <c r="T848">
        <v>6</v>
      </c>
      <c r="U848">
        <v>6</v>
      </c>
      <c r="V848">
        <v>3</v>
      </c>
      <c r="W848">
        <v>2</v>
      </c>
      <c r="X848">
        <v>5</v>
      </c>
      <c r="Y848">
        <v>2000</v>
      </c>
      <c r="Z848">
        <v>1</v>
      </c>
      <c r="AA848">
        <v>9</v>
      </c>
      <c r="AE848">
        <v>1</v>
      </c>
      <c r="AF848">
        <v>1</v>
      </c>
      <c r="AG848">
        <v>1</v>
      </c>
      <c r="AH848">
        <v>1</v>
      </c>
      <c r="AI848">
        <v>1</v>
      </c>
      <c r="AO848">
        <v>3</v>
      </c>
      <c r="AQ848">
        <v>1</v>
      </c>
      <c r="AT848">
        <v>1</v>
      </c>
      <c r="AX848">
        <v>1</v>
      </c>
      <c r="AZ848">
        <v>1</v>
      </c>
      <c r="BE848" t="s">
        <v>58</v>
      </c>
    </row>
    <row r="849" spans="1:57" hidden="1" x14ac:dyDescent="0.2">
      <c r="A849">
        <v>848</v>
      </c>
      <c r="B849" s="2">
        <v>44099.371666666666</v>
      </c>
      <c r="C849" t="s">
        <v>1074</v>
      </c>
      <c r="D849">
        <v>52</v>
      </c>
      <c r="E849">
        <v>38</v>
      </c>
      <c r="F849">
        <v>1</v>
      </c>
      <c r="G849">
        <v>1</v>
      </c>
      <c r="H849">
        <v>1</v>
      </c>
      <c r="I849">
        <v>1</v>
      </c>
      <c r="J849">
        <v>1</v>
      </c>
      <c r="L849">
        <v>1</v>
      </c>
      <c r="M849">
        <v>4</v>
      </c>
      <c r="N849">
        <v>1</v>
      </c>
      <c r="O849">
        <v>6</v>
      </c>
      <c r="P849">
        <v>5</v>
      </c>
      <c r="Q849">
        <v>6</v>
      </c>
      <c r="R849">
        <v>7</v>
      </c>
      <c r="S849">
        <v>7</v>
      </c>
      <c r="T849">
        <v>5</v>
      </c>
      <c r="U849">
        <v>7</v>
      </c>
      <c r="V849">
        <v>7</v>
      </c>
      <c r="W849">
        <v>7</v>
      </c>
      <c r="X849">
        <v>6</v>
      </c>
      <c r="Y849">
        <v>1968</v>
      </c>
      <c r="Z849">
        <v>1</v>
      </c>
      <c r="AA849">
        <v>1</v>
      </c>
      <c r="AE849">
        <v>2</v>
      </c>
      <c r="AF849">
        <v>2</v>
      </c>
      <c r="AG849">
        <v>1</v>
      </c>
      <c r="AH849">
        <v>1</v>
      </c>
      <c r="AI849">
        <v>1</v>
      </c>
      <c r="AO849">
        <v>1</v>
      </c>
      <c r="AY849">
        <v>1</v>
      </c>
      <c r="BB849">
        <v>1</v>
      </c>
      <c r="BE849" t="s">
        <v>58</v>
      </c>
    </row>
    <row r="850" spans="1:57" hidden="1" x14ac:dyDescent="0.2">
      <c r="A850">
        <v>849</v>
      </c>
      <c r="B850" s="2">
        <v>44099.377164351848</v>
      </c>
      <c r="C850" t="s">
        <v>1075</v>
      </c>
      <c r="D850">
        <v>30</v>
      </c>
      <c r="E850">
        <v>32</v>
      </c>
      <c r="F850">
        <v>1</v>
      </c>
      <c r="G850">
        <v>1</v>
      </c>
      <c r="H850">
        <v>2</v>
      </c>
      <c r="I850">
        <v>3</v>
      </c>
      <c r="J850">
        <v>1</v>
      </c>
      <c r="L850">
        <v>1</v>
      </c>
      <c r="M850">
        <v>15</v>
      </c>
      <c r="N850">
        <v>1</v>
      </c>
      <c r="O850">
        <v>7</v>
      </c>
      <c r="P850">
        <v>7</v>
      </c>
      <c r="Q850">
        <v>7</v>
      </c>
      <c r="R850">
        <v>7</v>
      </c>
      <c r="S850">
        <v>7</v>
      </c>
      <c r="T850">
        <v>7</v>
      </c>
      <c r="U850">
        <v>7</v>
      </c>
      <c r="V850">
        <v>7</v>
      </c>
      <c r="W850">
        <v>7</v>
      </c>
      <c r="X850">
        <v>7</v>
      </c>
      <c r="Y850">
        <v>2000</v>
      </c>
      <c r="Z850">
        <v>1</v>
      </c>
      <c r="AA850">
        <v>1</v>
      </c>
      <c r="AE850">
        <v>1</v>
      </c>
      <c r="AF850">
        <v>1</v>
      </c>
      <c r="AG850">
        <v>1</v>
      </c>
      <c r="AH850">
        <v>1</v>
      </c>
      <c r="AI850">
        <v>1</v>
      </c>
      <c r="AO850">
        <v>1</v>
      </c>
      <c r="AP850">
        <v>1</v>
      </c>
      <c r="BA850">
        <v>1</v>
      </c>
      <c r="BE850" t="s">
        <v>58</v>
      </c>
    </row>
    <row r="851" spans="1:57" hidden="1" x14ac:dyDescent="0.2">
      <c r="A851">
        <v>850</v>
      </c>
      <c r="B851" s="2">
        <v>44099.377615740741</v>
      </c>
      <c r="C851" t="s">
        <v>1076</v>
      </c>
      <c r="D851">
        <v>35</v>
      </c>
      <c r="E851">
        <v>32</v>
      </c>
      <c r="F851">
        <v>1</v>
      </c>
      <c r="G851">
        <v>1</v>
      </c>
      <c r="H851">
        <v>2</v>
      </c>
      <c r="I851">
        <v>2</v>
      </c>
      <c r="J851">
        <v>1</v>
      </c>
      <c r="L851">
        <v>1</v>
      </c>
      <c r="M851">
        <v>5</v>
      </c>
      <c r="N851">
        <v>1</v>
      </c>
      <c r="O851">
        <v>6</v>
      </c>
      <c r="P851">
        <v>6</v>
      </c>
      <c r="Q851">
        <v>3</v>
      </c>
      <c r="R851">
        <v>4</v>
      </c>
      <c r="S851">
        <v>6</v>
      </c>
      <c r="T851">
        <v>5</v>
      </c>
      <c r="U851">
        <v>5</v>
      </c>
      <c r="V851">
        <v>3</v>
      </c>
      <c r="W851">
        <v>5</v>
      </c>
      <c r="X851">
        <v>1</v>
      </c>
      <c r="Y851">
        <v>2016</v>
      </c>
      <c r="Z851">
        <v>2</v>
      </c>
      <c r="AA851">
        <v>5</v>
      </c>
      <c r="AE851">
        <v>1</v>
      </c>
      <c r="AF851">
        <v>1</v>
      </c>
      <c r="AG851">
        <v>1</v>
      </c>
      <c r="AH851">
        <v>2</v>
      </c>
      <c r="AI851">
        <v>1</v>
      </c>
      <c r="AK851">
        <v>1</v>
      </c>
      <c r="AM851">
        <v>1</v>
      </c>
      <c r="AO851">
        <v>2</v>
      </c>
      <c r="AQ851">
        <v>1</v>
      </c>
      <c r="AR851">
        <v>1</v>
      </c>
      <c r="AV851">
        <v>1</v>
      </c>
      <c r="BA851">
        <v>1</v>
      </c>
      <c r="BE851" t="s">
        <v>58</v>
      </c>
    </row>
    <row r="852" spans="1:57" hidden="1" x14ac:dyDescent="0.2">
      <c r="A852">
        <v>851</v>
      </c>
      <c r="B852" s="2">
        <v>44099.389490740738</v>
      </c>
      <c r="C852" t="s">
        <v>1077</v>
      </c>
      <c r="D852">
        <v>34</v>
      </c>
      <c r="E852">
        <v>3</v>
      </c>
      <c r="F852">
        <v>2</v>
      </c>
      <c r="G852">
        <v>1</v>
      </c>
      <c r="H852">
        <v>1</v>
      </c>
      <c r="I852">
        <v>1</v>
      </c>
      <c r="J852">
        <v>2</v>
      </c>
      <c r="L852">
        <v>1</v>
      </c>
      <c r="M852">
        <v>0</v>
      </c>
      <c r="N852">
        <v>1</v>
      </c>
      <c r="O852">
        <v>4</v>
      </c>
      <c r="P852">
        <v>3</v>
      </c>
      <c r="Q852">
        <v>4</v>
      </c>
      <c r="R852">
        <v>3</v>
      </c>
      <c r="S852">
        <v>2</v>
      </c>
      <c r="T852">
        <v>3</v>
      </c>
      <c r="U852">
        <v>4</v>
      </c>
      <c r="V852">
        <v>3</v>
      </c>
      <c r="W852">
        <v>3</v>
      </c>
      <c r="X852">
        <v>3</v>
      </c>
      <c r="Y852">
        <v>2000</v>
      </c>
      <c r="Z852">
        <v>2</v>
      </c>
      <c r="AA852">
        <v>2</v>
      </c>
      <c r="AE852">
        <v>1</v>
      </c>
      <c r="AF852">
        <v>2</v>
      </c>
      <c r="AG852">
        <v>1</v>
      </c>
      <c r="AH852">
        <v>2</v>
      </c>
      <c r="AJ852">
        <v>1</v>
      </c>
      <c r="AO852">
        <v>3</v>
      </c>
      <c r="AQ852">
        <v>1</v>
      </c>
      <c r="AR852">
        <v>1</v>
      </c>
      <c r="AS852">
        <v>1</v>
      </c>
      <c r="BA852">
        <v>1</v>
      </c>
      <c r="BE852" t="s">
        <v>66</v>
      </c>
    </row>
    <row r="853" spans="1:57" hidden="1" x14ac:dyDescent="0.2">
      <c r="A853">
        <v>852</v>
      </c>
      <c r="B853" s="2">
        <v>44099.390983796293</v>
      </c>
      <c r="C853" t="s">
        <v>1078</v>
      </c>
      <c r="D853">
        <v>25</v>
      </c>
      <c r="E853">
        <v>7</v>
      </c>
      <c r="F853">
        <v>1</v>
      </c>
      <c r="G853">
        <v>1</v>
      </c>
      <c r="H853">
        <v>2</v>
      </c>
      <c r="I853">
        <v>0</v>
      </c>
      <c r="J853">
        <v>1</v>
      </c>
      <c r="L853">
        <v>1</v>
      </c>
      <c r="M853">
        <v>5</v>
      </c>
      <c r="N853">
        <v>2</v>
      </c>
      <c r="O853">
        <v>4</v>
      </c>
      <c r="P853">
        <v>6</v>
      </c>
      <c r="Q853">
        <v>6</v>
      </c>
      <c r="R853">
        <v>4</v>
      </c>
      <c r="S853">
        <v>4</v>
      </c>
      <c r="T853">
        <v>4</v>
      </c>
      <c r="U853">
        <v>6</v>
      </c>
      <c r="V853">
        <v>4</v>
      </c>
      <c r="W853">
        <v>4</v>
      </c>
      <c r="X853">
        <v>4</v>
      </c>
      <c r="Y853">
        <v>2018</v>
      </c>
      <c r="Z853">
        <v>1</v>
      </c>
      <c r="AA853">
        <v>1</v>
      </c>
      <c r="AE853">
        <v>3</v>
      </c>
      <c r="AF853">
        <v>3</v>
      </c>
      <c r="AG853">
        <v>1</v>
      </c>
      <c r="AH853">
        <v>2</v>
      </c>
      <c r="AI853">
        <v>1</v>
      </c>
      <c r="AJ853">
        <v>1</v>
      </c>
      <c r="AK853">
        <v>1</v>
      </c>
      <c r="AL853">
        <v>1</v>
      </c>
      <c r="AM853">
        <v>1</v>
      </c>
      <c r="AO853">
        <v>3</v>
      </c>
      <c r="AP853">
        <v>1</v>
      </c>
      <c r="AQ853">
        <v>1</v>
      </c>
      <c r="AR853">
        <v>1</v>
      </c>
      <c r="BA853">
        <v>1</v>
      </c>
      <c r="BE853" t="s">
        <v>58</v>
      </c>
    </row>
    <row r="854" spans="1:57" hidden="1" x14ac:dyDescent="0.2">
      <c r="A854">
        <v>853</v>
      </c>
      <c r="B854" s="2">
        <v>44099.392581018517</v>
      </c>
      <c r="C854" t="s">
        <v>1079</v>
      </c>
      <c r="D854">
        <v>27</v>
      </c>
      <c r="E854">
        <v>5</v>
      </c>
      <c r="F854">
        <v>1</v>
      </c>
      <c r="G854">
        <v>1</v>
      </c>
      <c r="H854">
        <v>1</v>
      </c>
      <c r="I854">
        <v>1</v>
      </c>
      <c r="J854">
        <v>1</v>
      </c>
      <c r="L854">
        <v>1</v>
      </c>
      <c r="M854">
        <v>0</v>
      </c>
      <c r="N854">
        <v>1</v>
      </c>
      <c r="O854">
        <v>7</v>
      </c>
      <c r="P854">
        <v>6</v>
      </c>
      <c r="Q854">
        <v>5</v>
      </c>
      <c r="R854">
        <v>6</v>
      </c>
      <c r="S854">
        <v>7</v>
      </c>
      <c r="T854">
        <v>7</v>
      </c>
      <c r="U854">
        <v>5</v>
      </c>
      <c r="V854">
        <v>5</v>
      </c>
      <c r="W854">
        <v>6</v>
      </c>
      <c r="X854">
        <v>6</v>
      </c>
      <c r="Y854">
        <v>1998</v>
      </c>
      <c r="Z854">
        <v>1</v>
      </c>
      <c r="AA854">
        <v>4</v>
      </c>
      <c r="AE854">
        <v>1</v>
      </c>
      <c r="AF854">
        <v>1</v>
      </c>
      <c r="AG854">
        <v>1</v>
      </c>
      <c r="AH854">
        <v>2</v>
      </c>
      <c r="AI854">
        <v>1</v>
      </c>
      <c r="AL854">
        <v>1</v>
      </c>
      <c r="AO854">
        <v>4</v>
      </c>
      <c r="AQ854">
        <v>1</v>
      </c>
      <c r="AR854">
        <v>1</v>
      </c>
      <c r="AZ854">
        <v>1</v>
      </c>
      <c r="BA854">
        <v>1</v>
      </c>
      <c r="BE854" t="s">
        <v>66</v>
      </c>
    </row>
    <row r="855" spans="1:57" hidden="1" x14ac:dyDescent="0.2">
      <c r="A855">
        <v>854</v>
      </c>
      <c r="B855" s="2">
        <v>44099.397372685184</v>
      </c>
      <c r="C855" t="s">
        <v>1080</v>
      </c>
      <c r="D855">
        <v>20</v>
      </c>
      <c r="E855">
        <v>25</v>
      </c>
      <c r="F855">
        <v>1</v>
      </c>
      <c r="G855">
        <v>1</v>
      </c>
      <c r="H855">
        <v>3</v>
      </c>
      <c r="I855">
        <v>0</v>
      </c>
      <c r="J855">
        <v>1</v>
      </c>
      <c r="L855">
        <v>1</v>
      </c>
      <c r="M855">
        <v>3</v>
      </c>
      <c r="N855">
        <v>2</v>
      </c>
      <c r="O855">
        <v>7</v>
      </c>
      <c r="P855">
        <v>4</v>
      </c>
      <c r="Q855">
        <v>6</v>
      </c>
      <c r="R855">
        <v>5</v>
      </c>
      <c r="S855">
        <v>6</v>
      </c>
      <c r="T855">
        <v>5</v>
      </c>
      <c r="U855">
        <v>6</v>
      </c>
      <c r="V855">
        <v>1</v>
      </c>
      <c r="W855">
        <v>1</v>
      </c>
      <c r="X855">
        <v>1</v>
      </c>
      <c r="Y855">
        <v>2017</v>
      </c>
      <c r="Z855">
        <v>1</v>
      </c>
      <c r="AA855">
        <v>9</v>
      </c>
      <c r="AE855">
        <v>3</v>
      </c>
      <c r="AF855">
        <v>1</v>
      </c>
      <c r="AG855">
        <v>1</v>
      </c>
      <c r="AH855">
        <v>2</v>
      </c>
      <c r="AI855">
        <v>1</v>
      </c>
      <c r="AM855">
        <v>1</v>
      </c>
      <c r="AO855">
        <v>3</v>
      </c>
      <c r="AQ855">
        <v>1</v>
      </c>
      <c r="AT855">
        <v>1</v>
      </c>
      <c r="AU855">
        <v>1</v>
      </c>
      <c r="AZ855">
        <v>1</v>
      </c>
      <c r="BA855">
        <v>1</v>
      </c>
      <c r="BC855">
        <v>1</v>
      </c>
      <c r="BE855" t="s">
        <v>63</v>
      </c>
    </row>
    <row r="856" spans="1:57" hidden="1" x14ac:dyDescent="0.2">
      <c r="A856">
        <v>855</v>
      </c>
      <c r="B856" s="2">
        <v>44099.398414351854</v>
      </c>
      <c r="C856" t="s">
        <v>1081</v>
      </c>
      <c r="D856">
        <v>30</v>
      </c>
      <c r="E856">
        <v>5</v>
      </c>
      <c r="F856">
        <v>2</v>
      </c>
      <c r="G856">
        <v>1</v>
      </c>
      <c r="H856">
        <v>2</v>
      </c>
      <c r="I856">
        <v>2</v>
      </c>
      <c r="J856">
        <v>1</v>
      </c>
      <c r="L856">
        <v>1</v>
      </c>
      <c r="M856">
        <v>9</v>
      </c>
      <c r="N856">
        <v>2</v>
      </c>
      <c r="O856">
        <v>6</v>
      </c>
      <c r="P856">
        <v>1</v>
      </c>
      <c r="Q856">
        <v>7</v>
      </c>
      <c r="R856">
        <v>1</v>
      </c>
      <c r="S856">
        <v>7</v>
      </c>
      <c r="T856">
        <v>7</v>
      </c>
      <c r="U856">
        <v>6</v>
      </c>
      <c r="V856">
        <v>1</v>
      </c>
      <c r="W856">
        <v>7</v>
      </c>
      <c r="X856">
        <v>4</v>
      </c>
      <c r="Y856">
        <v>2000</v>
      </c>
      <c r="Z856">
        <v>1</v>
      </c>
      <c r="AA856">
        <v>10</v>
      </c>
      <c r="AE856">
        <v>2</v>
      </c>
      <c r="AF856">
        <v>3</v>
      </c>
      <c r="AG856">
        <v>1</v>
      </c>
      <c r="AH856">
        <v>2</v>
      </c>
      <c r="AJ856">
        <v>1</v>
      </c>
      <c r="AO856">
        <v>4</v>
      </c>
      <c r="AP856">
        <v>1</v>
      </c>
      <c r="AQ856">
        <v>1</v>
      </c>
      <c r="AT856">
        <v>1</v>
      </c>
      <c r="BA856">
        <v>1</v>
      </c>
      <c r="BB856">
        <v>1</v>
      </c>
      <c r="BC856">
        <v>1</v>
      </c>
      <c r="BE856" t="s">
        <v>66</v>
      </c>
    </row>
    <row r="857" spans="1:57" hidden="1" x14ac:dyDescent="0.2">
      <c r="A857">
        <v>856</v>
      </c>
      <c r="B857" s="2">
        <v>44099.410486111112</v>
      </c>
      <c r="C857" t="s">
        <v>1082</v>
      </c>
      <c r="D857">
        <v>25</v>
      </c>
      <c r="E857">
        <v>7</v>
      </c>
      <c r="F857">
        <v>1</v>
      </c>
      <c r="G857">
        <v>1</v>
      </c>
      <c r="H857">
        <v>1</v>
      </c>
      <c r="I857">
        <v>1</v>
      </c>
      <c r="J857">
        <v>1</v>
      </c>
      <c r="L857">
        <v>1</v>
      </c>
      <c r="M857">
        <v>0</v>
      </c>
      <c r="N857">
        <v>1</v>
      </c>
      <c r="O857">
        <v>6</v>
      </c>
      <c r="P857">
        <v>5</v>
      </c>
      <c r="Q857">
        <v>7</v>
      </c>
      <c r="R857">
        <v>6</v>
      </c>
      <c r="S857">
        <v>6</v>
      </c>
      <c r="T857">
        <v>6</v>
      </c>
      <c r="U857">
        <v>3</v>
      </c>
      <c r="V857">
        <v>4</v>
      </c>
      <c r="W857">
        <v>6</v>
      </c>
      <c r="X857">
        <v>5</v>
      </c>
      <c r="Y857">
        <v>2010</v>
      </c>
      <c r="Z857">
        <v>1</v>
      </c>
      <c r="AA857">
        <v>3</v>
      </c>
      <c r="AE857">
        <v>1</v>
      </c>
      <c r="AF857">
        <v>1</v>
      </c>
      <c r="AG857">
        <v>1</v>
      </c>
      <c r="AH857">
        <v>1</v>
      </c>
      <c r="AI857">
        <v>1</v>
      </c>
      <c r="AK857">
        <v>1</v>
      </c>
      <c r="AM857">
        <v>1</v>
      </c>
      <c r="AO857">
        <v>1</v>
      </c>
      <c r="AQ857">
        <v>1</v>
      </c>
      <c r="AR857">
        <v>1</v>
      </c>
      <c r="AS857">
        <v>1</v>
      </c>
      <c r="BA857">
        <v>1</v>
      </c>
      <c r="BC857">
        <v>1</v>
      </c>
      <c r="BE857" t="s">
        <v>58</v>
      </c>
    </row>
    <row r="858" spans="1:57" hidden="1" x14ac:dyDescent="0.2">
      <c r="A858">
        <v>857</v>
      </c>
      <c r="B858" s="2">
        <v>44099.4137962963</v>
      </c>
      <c r="C858" t="s">
        <v>1083</v>
      </c>
      <c r="D858">
        <v>34</v>
      </c>
      <c r="E858">
        <v>39</v>
      </c>
      <c r="F858">
        <v>1</v>
      </c>
      <c r="G858">
        <v>1</v>
      </c>
      <c r="H858">
        <v>2</v>
      </c>
      <c r="I858">
        <v>0</v>
      </c>
      <c r="J858">
        <v>1</v>
      </c>
      <c r="L858">
        <v>1</v>
      </c>
      <c r="M858">
        <v>7</v>
      </c>
      <c r="N858">
        <v>2</v>
      </c>
      <c r="O858">
        <v>6</v>
      </c>
      <c r="P858">
        <v>5</v>
      </c>
      <c r="Q858">
        <v>7</v>
      </c>
      <c r="R858">
        <v>6</v>
      </c>
      <c r="S858">
        <v>5</v>
      </c>
      <c r="T858">
        <v>5</v>
      </c>
      <c r="U858">
        <v>6</v>
      </c>
      <c r="V858">
        <v>2</v>
      </c>
      <c r="W858">
        <v>3</v>
      </c>
      <c r="X858">
        <v>3</v>
      </c>
      <c r="Y858">
        <v>2013</v>
      </c>
      <c r="Z858">
        <v>1</v>
      </c>
      <c r="AA858">
        <v>10</v>
      </c>
      <c r="AE858">
        <v>2</v>
      </c>
      <c r="AF858">
        <v>2</v>
      </c>
      <c r="AG858">
        <v>2</v>
      </c>
      <c r="AH858">
        <v>2</v>
      </c>
      <c r="AI858">
        <v>1</v>
      </c>
      <c r="AM858">
        <v>1</v>
      </c>
      <c r="AO858">
        <v>2</v>
      </c>
      <c r="AV858">
        <v>1</v>
      </c>
      <c r="AX858">
        <v>1</v>
      </c>
      <c r="AY858">
        <v>1</v>
      </c>
      <c r="BC858">
        <v>1</v>
      </c>
      <c r="BE858" t="s">
        <v>58</v>
      </c>
    </row>
    <row r="859" spans="1:57" hidden="1" x14ac:dyDescent="0.2">
      <c r="A859">
        <v>858</v>
      </c>
      <c r="B859" s="2">
        <v>44099.426111111112</v>
      </c>
      <c r="C859" t="s">
        <v>1084</v>
      </c>
      <c r="D859">
        <v>25</v>
      </c>
      <c r="E859">
        <v>32</v>
      </c>
      <c r="F859">
        <v>1</v>
      </c>
      <c r="G859">
        <v>1</v>
      </c>
      <c r="H859">
        <v>1</v>
      </c>
      <c r="I859">
        <v>2</v>
      </c>
      <c r="J859">
        <v>1</v>
      </c>
      <c r="L859">
        <v>1</v>
      </c>
      <c r="M859">
        <v>2</v>
      </c>
      <c r="N859">
        <v>1</v>
      </c>
      <c r="O859">
        <v>6</v>
      </c>
      <c r="P859">
        <v>5</v>
      </c>
      <c r="Q859">
        <v>5</v>
      </c>
      <c r="R859">
        <v>6</v>
      </c>
      <c r="S859">
        <v>6</v>
      </c>
      <c r="T859">
        <v>5</v>
      </c>
      <c r="U859">
        <v>5</v>
      </c>
      <c r="V859">
        <v>2</v>
      </c>
      <c r="W859">
        <v>6</v>
      </c>
      <c r="X859">
        <v>5</v>
      </c>
      <c r="Y859">
        <v>2017</v>
      </c>
      <c r="Z859">
        <v>1</v>
      </c>
      <c r="AA859">
        <v>1</v>
      </c>
      <c r="AE859">
        <v>1</v>
      </c>
      <c r="AF859">
        <v>1</v>
      </c>
      <c r="AG859">
        <v>2</v>
      </c>
      <c r="AH859">
        <v>1</v>
      </c>
      <c r="AJ859">
        <v>1</v>
      </c>
      <c r="AK859">
        <v>1</v>
      </c>
      <c r="AO859">
        <v>2</v>
      </c>
      <c r="AR859">
        <v>1</v>
      </c>
      <c r="AT859">
        <v>1</v>
      </c>
      <c r="AV859">
        <v>1</v>
      </c>
      <c r="BA859">
        <v>1</v>
      </c>
      <c r="BC859">
        <v>1</v>
      </c>
      <c r="BE859" t="s">
        <v>58</v>
      </c>
    </row>
    <row r="860" spans="1:57" hidden="1" x14ac:dyDescent="0.2">
      <c r="A860">
        <v>859</v>
      </c>
      <c r="B860" s="2">
        <v>44099.428043981483</v>
      </c>
      <c r="C860" t="s">
        <v>1085</v>
      </c>
      <c r="D860">
        <v>36</v>
      </c>
      <c r="E860">
        <v>32</v>
      </c>
      <c r="F860">
        <v>2</v>
      </c>
      <c r="G860">
        <v>1</v>
      </c>
      <c r="H860">
        <v>2</v>
      </c>
      <c r="I860">
        <v>3</v>
      </c>
      <c r="J860">
        <v>1</v>
      </c>
      <c r="L860">
        <v>1</v>
      </c>
      <c r="M860">
        <v>1</v>
      </c>
      <c r="N860">
        <v>2</v>
      </c>
      <c r="O860">
        <v>6</v>
      </c>
      <c r="P860">
        <v>2</v>
      </c>
      <c r="Q860">
        <v>6</v>
      </c>
      <c r="R860">
        <v>6</v>
      </c>
      <c r="S860">
        <v>5</v>
      </c>
      <c r="T860">
        <v>4</v>
      </c>
      <c r="U860">
        <v>5</v>
      </c>
      <c r="V860">
        <v>2</v>
      </c>
      <c r="W860">
        <v>5</v>
      </c>
      <c r="X860">
        <v>4</v>
      </c>
      <c r="Y860">
        <v>2019</v>
      </c>
      <c r="Z860">
        <v>1</v>
      </c>
      <c r="AA860">
        <v>13</v>
      </c>
      <c r="AD860" t="s">
        <v>258</v>
      </c>
      <c r="AE860">
        <v>2</v>
      </c>
      <c r="AF860">
        <v>2</v>
      </c>
      <c r="AG860">
        <v>2</v>
      </c>
      <c r="AH860">
        <v>2</v>
      </c>
      <c r="AI860">
        <v>1</v>
      </c>
      <c r="AJ860">
        <v>1</v>
      </c>
      <c r="AL860">
        <v>1</v>
      </c>
      <c r="AM860">
        <v>1</v>
      </c>
      <c r="AO860">
        <v>2</v>
      </c>
      <c r="AT860">
        <v>1</v>
      </c>
      <c r="AV860">
        <v>1</v>
      </c>
      <c r="AX860">
        <v>1</v>
      </c>
      <c r="BD860">
        <v>1</v>
      </c>
      <c r="BE860" t="s">
        <v>58</v>
      </c>
    </row>
    <row r="861" spans="1:57" hidden="1" x14ac:dyDescent="0.2">
      <c r="A861">
        <v>860</v>
      </c>
      <c r="B861" s="2">
        <v>44099.4296412037</v>
      </c>
      <c r="C861" t="s">
        <v>1086</v>
      </c>
      <c r="D861">
        <v>63</v>
      </c>
      <c r="E861">
        <v>35</v>
      </c>
      <c r="F861">
        <v>1</v>
      </c>
      <c r="G861">
        <v>1</v>
      </c>
      <c r="H861">
        <v>2</v>
      </c>
      <c r="I861">
        <v>0</v>
      </c>
      <c r="J861">
        <v>1</v>
      </c>
      <c r="L861">
        <v>1</v>
      </c>
      <c r="M861">
        <v>25</v>
      </c>
      <c r="N861">
        <v>2</v>
      </c>
      <c r="O861">
        <v>3</v>
      </c>
      <c r="P861">
        <v>3</v>
      </c>
      <c r="Q861">
        <v>6</v>
      </c>
      <c r="R861">
        <v>4</v>
      </c>
      <c r="S861">
        <v>4</v>
      </c>
      <c r="T861">
        <v>5</v>
      </c>
      <c r="U861">
        <v>5</v>
      </c>
      <c r="V861">
        <v>2</v>
      </c>
      <c r="W861">
        <v>5</v>
      </c>
      <c r="X861">
        <v>2</v>
      </c>
      <c r="Y861">
        <v>2019</v>
      </c>
      <c r="Z861">
        <v>4</v>
      </c>
      <c r="AA861">
        <v>9</v>
      </c>
      <c r="AE861">
        <v>2</v>
      </c>
      <c r="AF861">
        <v>2</v>
      </c>
      <c r="AG861">
        <v>2</v>
      </c>
      <c r="AH861">
        <v>3</v>
      </c>
      <c r="AI861">
        <v>1</v>
      </c>
      <c r="AM861">
        <v>1</v>
      </c>
      <c r="AO861">
        <v>2</v>
      </c>
      <c r="AP861">
        <v>1</v>
      </c>
      <c r="AX861">
        <v>1</v>
      </c>
      <c r="AY861">
        <v>1</v>
      </c>
      <c r="BD861">
        <v>1</v>
      </c>
      <c r="BE861" t="s">
        <v>63</v>
      </c>
    </row>
    <row r="862" spans="1:57" hidden="1" x14ac:dyDescent="0.2">
      <c r="A862">
        <v>861</v>
      </c>
      <c r="B862" s="2">
        <v>44099.437800925924</v>
      </c>
      <c r="C862" t="s">
        <v>1087</v>
      </c>
      <c r="D862">
        <v>32</v>
      </c>
      <c r="E862">
        <v>25</v>
      </c>
      <c r="F862">
        <v>1</v>
      </c>
      <c r="G862">
        <v>1</v>
      </c>
      <c r="H862">
        <v>3</v>
      </c>
      <c r="I862">
        <v>0</v>
      </c>
      <c r="J862">
        <v>1</v>
      </c>
      <c r="L862">
        <v>1</v>
      </c>
      <c r="M862">
        <v>0</v>
      </c>
      <c r="N862">
        <v>2</v>
      </c>
      <c r="O862">
        <v>5</v>
      </c>
      <c r="P862">
        <v>2</v>
      </c>
      <c r="Q862">
        <v>6</v>
      </c>
      <c r="R862">
        <v>3</v>
      </c>
      <c r="S862">
        <v>5</v>
      </c>
      <c r="T862">
        <v>5</v>
      </c>
      <c r="U862">
        <v>6</v>
      </c>
      <c r="V862">
        <v>2</v>
      </c>
      <c r="W862">
        <v>6</v>
      </c>
      <c r="X862">
        <v>2</v>
      </c>
      <c r="Y862">
        <v>2020</v>
      </c>
      <c r="Z862">
        <v>1</v>
      </c>
      <c r="AA862">
        <v>9</v>
      </c>
      <c r="AE862">
        <v>2</v>
      </c>
      <c r="AF862">
        <v>3</v>
      </c>
      <c r="AG862">
        <v>2</v>
      </c>
      <c r="AH862">
        <v>2</v>
      </c>
      <c r="AJ862">
        <v>1</v>
      </c>
      <c r="AM862">
        <v>1</v>
      </c>
      <c r="AO862">
        <v>2</v>
      </c>
      <c r="AP862">
        <v>1</v>
      </c>
      <c r="AT862">
        <v>1</v>
      </c>
      <c r="AU862">
        <v>1</v>
      </c>
      <c r="AZ862">
        <v>1</v>
      </c>
      <c r="BE862" t="s">
        <v>63</v>
      </c>
    </row>
    <row r="863" spans="1:57" hidden="1" x14ac:dyDescent="0.2">
      <c r="A863">
        <v>862</v>
      </c>
      <c r="B863" s="2">
        <v>44099.44085648148</v>
      </c>
      <c r="C863" t="s">
        <v>1088</v>
      </c>
      <c r="D863">
        <v>39</v>
      </c>
      <c r="E863">
        <v>51</v>
      </c>
      <c r="F863">
        <v>1</v>
      </c>
      <c r="G863">
        <v>1</v>
      </c>
      <c r="H863">
        <v>2</v>
      </c>
      <c r="I863">
        <v>1</v>
      </c>
      <c r="J863">
        <v>1</v>
      </c>
      <c r="L863">
        <v>1</v>
      </c>
      <c r="M863">
        <v>35</v>
      </c>
      <c r="N863">
        <v>1</v>
      </c>
      <c r="O863">
        <v>6</v>
      </c>
      <c r="P863">
        <v>5</v>
      </c>
      <c r="Q863">
        <v>6</v>
      </c>
      <c r="R863">
        <v>7</v>
      </c>
      <c r="S863">
        <v>5</v>
      </c>
      <c r="T863">
        <v>6</v>
      </c>
      <c r="U863">
        <v>7</v>
      </c>
      <c r="V863">
        <v>6</v>
      </c>
      <c r="W863">
        <v>7</v>
      </c>
      <c r="X863">
        <v>7</v>
      </c>
      <c r="Y863">
        <v>2019</v>
      </c>
      <c r="Z863">
        <v>1</v>
      </c>
      <c r="AA863">
        <v>1</v>
      </c>
      <c r="AE863">
        <v>1</v>
      </c>
      <c r="AF863">
        <v>1</v>
      </c>
      <c r="AG863">
        <v>1</v>
      </c>
      <c r="AH863">
        <v>1</v>
      </c>
      <c r="AI863">
        <v>1</v>
      </c>
      <c r="AO863">
        <v>1</v>
      </c>
      <c r="AP863">
        <v>1</v>
      </c>
      <c r="AR863">
        <v>1</v>
      </c>
      <c r="AT863">
        <v>1</v>
      </c>
      <c r="BA863">
        <v>1</v>
      </c>
      <c r="BE863" t="s">
        <v>66</v>
      </c>
    </row>
    <row r="864" spans="1:57" hidden="1" x14ac:dyDescent="0.2">
      <c r="A864">
        <v>863</v>
      </c>
      <c r="B864" s="2">
        <v>44099.508472222224</v>
      </c>
      <c r="C864" t="s">
        <v>1089</v>
      </c>
      <c r="D864">
        <v>55</v>
      </c>
      <c r="E864">
        <v>13</v>
      </c>
      <c r="F864">
        <v>1</v>
      </c>
      <c r="G864">
        <v>1</v>
      </c>
      <c r="H864">
        <v>3</v>
      </c>
      <c r="I864">
        <v>0</v>
      </c>
      <c r="J864">
        <v>1</v>
      </c>
      <c r="L864">
        <v>2</v>
      </c>
      <c r="M864">
        <v>20</v>
      </c>
      <c r="N864">
        <v>2</v>
      </c>
      <c r="O864">
        <v>5</v>
      </c>
      <c r="P864">
        <v>3</v>
      </c>
      <c r="Q864">
        <v>7</v>
      </c>
      <c r="R864">
        <v>2</v>
      </c>
      <c r="S864">
        <v>6</v>
      </c>
      <c r="T864">
        <v>3</v>
      </c>
      <c r="U864">
        <v>6</v>
      </c>
      <c r="V864">
        <v>2</v>
      </c>
      <c r="W864">
        <v>7</v>
      </c>
      <c r="X864">
        <v>3</v>
      </c>
      <c r="Y864">
        <v>2020</v>
      </c>
      <c r="Z864">
        <v>3</v>
      </c>
      <c r="AA864">
        <v>9</v>
      </c>
      <c r="AE864">
        <v>2</v>
      </c>
      <c r="AF864">
        <v>1</v>
      </c>
      <c r="AG864">
        <v>2</v>
      </c>
      <c r="AH864">
        <v>2</v>
      </c>
      <c r="AJ864">
        <v>1</v>
      </c>
      <c r="AO864">
        <v>5</v>
      </c>
      <c r="AP864">
        <v>1</v>
      </c>
      <c r="AT864">
        <v>1</v>
      </c>
      <c r="AX864">
        <v>1</v>
      </c>
      <c r="AZ864">
        <v>1</v>
      </c>
      <c r="BA864">
        <v>1</v>
      </c>
      <c r="BC864">
        <v>1</v>
      </c>
      <c r="BE864" t="s">
        <v>63</v>
      </c>
    </row>
    <row r="865" spans="1:57" hidden="1" x14ac:dyDescent="0.2">
      <c r="A865">
        <v>864</v>
      </c>
      <c r="B865" s="2">
        <v>44099.512557870374</v>
      </c>
      <c r="C865" t="s">
        <v>1090</v>
      </c>
      <c r="D865">
        <v>66</v>
      </c>
      <c r="E865">
        <v>5</v>
      </c>
      <c r="F865">
        <v>1</v>
      </c>
      <c r="G865">
        <v>1</v>
      </c>
      <c r="H865">
        <v>2</v>
      </c>
      <c r="I865">
        <v>0</v>
      </c>
      <c r="J865">
        <v>4</v>
      </c>
      <c r="L865">
        <v>1</v>
      </c>
      <c r="M865">
        <v>23</v>
      </c>
      <c r="N865">
        <v>2</v>
      </c>
      <c r="O865">
        <v>5</v>
      </c>
      <c r="P865">
        <v>3</v>
      </c>
      <c r="Q865">
        <v>7</v>
      </c>
      <c r="R865">
        <v>2</v>
      </c>
      <c r="S865">
        <v>2</v>
      </c>
      <c r="T865">
        <v>6</v>
      </c>
      <c r="U865">
        <v>6</v>
      </c>
      <c r="V865">
        <v>3</v>
      </c>
      <c r="W865">
        <v>7</v>
      </c>
      <c r="X865">
        <v>3</v>
      </c>
      <c r="Y865">
        <v>2020</v>
      </c>
      <c r="Z865">
        <v>3</v>
      </c>
      <c r="AA865">
        <v>7</v>
      </c>
      <c r="AE865">
        <v>2</v>
      </c>
      <c r="AF865">
        <v>2</v>
      </c>
      <c r="AG865">
        <v>2</v>
      </c>
      <c r="AH865">
        <v>2</v>
      </c>
      <c r="AM865">
        <v>1</v>
      </c>
      <c r="AO865">
        <v>2</v>
      </c>
      <c r="AP865">
        <v>1</v>
      </c>
      <c r="AT865">
        <v>1</v>
      </c>
      <c r="AX865">
        <v>1</v>
      </c>
      <c r="AZ865">
        <v>1</v>
      </c>
      <c r="BA865">
        <v>1</v>
      </c>
      <c r="BE865" t="s">
        <v>66</v>
      </c>
    </row>
    <row r="866" spans="1:57" hidden="1" x14ac:dyDescent="0.2">
      <c r="A866">
        <v>865</v>
      </c>
      <c r="B866" s="2">
        <v>44099.520416666666</v>
      </c>
      <c r="C866" t="s">
        <v>1091</v>
      </c>
      <c r="D866">
        <v>23</v>
      </c>
      <c r="E866">
        <v>5</v>
      </c>
      <c r="F866">
        <v>1</v>
      </c>
      <c r="G866">
        <v>1</v>
      </c>
      <c r="H866">
        <v>1</v>
      </c>
      <c r="I866">
        <v>0</v>
      </c>
      <c r="J866">
        <v>6</v>
      </c>
      <c r="L866">
        <v>1</v>
      </c>
      <c r="M866">
        <v>3</v>
      </c>
      <c r="N866">
        <v>1</v>
      </c>
      <c r="O866">
        <v>6</v>
      </c>
      <c r="P866">
        <v>5</v>
      </c>
      <c r="Q866">
        <v>4</v>
      </c>
      <c r="R866">
        <v>4</v>
      </c>
      <c r="S866">
        <v>3</v>
      </c>
      <c r="T866">
        <v>6</v>
      </c>
      <c r="U866">
        <v>6</v>
      </c>
      <c r="V866">
        <v>3</v>
      </c>
      <c r="W866">
        <v>5</v>
      </c>
      <c r="X866">
        <v>3</v>
      </c>
      <c r="Y866">
        <v>2018</v>
      </c>
      <c r="Z866">
        <v>1</v>
      </c>
      <c r="AA866">
        <v>3</v>
      </c>
      <c r="AE866">
        <v>1</v>
      </c>
      <c r="AF866">
        <v>1</v>
      </c>
      <c r="AG866">
        <v>1</v>
      </c>
      <c r="AH866">
        <v>1</v>
      </c>
      <c r="AI866">
        <v>1</v>
      </c>
      <c r="AK866">
        <v>1</v>
      </c>
      <c r="AO866">
        <v>2</v>
      </c>
      <c r="AP866">
        <v>1</v>
      </c>
      <c r="AQ866">
        <v>1</v>
      </c>
      <c r="AS866">
        <v>1</v>
      </c>
      <c r="AZ866">
        <v>1</v>
      </c>
      <c r="BE866" t="s">
        <v>66</v>
      </c>
    </row>
    <row r="867" spans="1:57" hidden="1" x14ac:dyDescent="0.2">
      <c r="A867">
        <v>866</v>
      </c>
      <c r="B867" s="2">
        <v>44099.524710648147</v>
      </c>
      <c r="C867" t="s">
        <v>1092</v>
      </c>
      <c r="D867">
        <v>27</v>
      </c>
      <c r="E867">
        <v>38</v>
      </c>
      <c r="F867">
        <v>1</v>
      </c>
      <c r="G867">
        <v>1</v>
      </c>
      <c r="H867">
        <v>1</v>
      </c>
      <c r="I867">
        <v>1</v>
      </c>
      <c r="J867">
        <v>5</v>
      </c>
      <c r="K867" t="s">
        <v>1108</v>
      </c>
      <c r="L867">
        <v>1</v>
      </c>
      <c r="M867">
        <v>4</v>
      </c>
      <c r="N867">
        <v>2</v>
      </c>
      <c r="O867">
        <v>3</v>
      </c>
      <c r="P867">
        <v>3</v>
      </c>
      <c r="Q867">
        <v>6</v>
      </c>
      <c r="R867">
        <v>4</v>
      </c>
      <c r="S867">
        <v>5</v>
      </c>
      <c r="T867">
        <v>5</v>
      </c>
      <c r="U867">
        <v>5</v>
      </c>
      <c r="V867">
        <v>3</v>
      </c>
      <c r="W867">
        <v>5</v>
      </c>
      <c r="X867">
        <v>3</v>
      </c>
      <c r="Y867">
        <v>2017</v>
      </c>
      <c r="Z867">
        <v>1</v>
      </c>
      <c r="AA867">
        <v>14</v>
      </c>
      <c r="AE867">
        <v>2</v>
      </c>
      <c r="AF867">
        <v>2</v>
      </c>
      <c r="AG867">
        <v>2</v>
      </c>
      <c r="AH867">
        <v>3</v>
      </c>
      <c r="AN867">
        <v>1</v>
      </c>
      <c r="AO867">
        <v>4</v>
      </c>
      <c r="AP867">
        <v>1</v>
      </c>
      <c r="AX867">
        <v>1</v>
      </c>
      <c r="AY867">
        <v>1</v>
      </c>
      <c r="BD867">
        <v>1</v>
      </c>
      <c r="BE867" t="s">
        <v>58</v>
      </c>
    </row>
    <row r="868" spans="1:57" hidden="1" x14ac:dyDescent="0.2">
      <c r="A868">
        <v>867</v>
      </c>
      <c r="B868" s="2">
        <v>44099.533101851855</v>
      </c>
      <c r="C868" t="s">
        <v>1093</v>
      </c>
      <c r="D868">
        <v>30</v>
      </c>
      <c r="E868">
        <v>13</v>
      </c>
      <c r="F868">
        <v>1</v>
      </c>
      <c r="G868">
        <v>1</v>
      </c>
      <c r="H868">
        <v>2</v>
      </c>
      <c r="I868">
        <v>0</v>
      </c>
      <c r="J868">
        <v>1</v>
      </c>
      <c r="L868">
        <v>1</v>
      </c>
      <c r="M868">
        <v>0</v>
      </c>
      <c r="N868">
        <v>2</v>
      </c>
      <c r="O868">
        <v>6</v>
      </c>
      <c r="P868">
        <v>5</v>
      </c>
      <c r="Q868">
        <v>5</v>
      </c>
      <c r="R868">
        <v>5</v>
      </c>
      <c r="S868">
        <v>7</v>
      </c>
      <c r="T868">
        <v>3</v>
      </c>
      <c r="U868">
        <v>7</v>
      </c>
      <c r="V868">
        <v>2</v>
      </c>
      <c r="W868">
        <v>5</v>
      </c>
      <c r="X868">
        <v>5</v>
      </c>
      <c r="Y868">
        <v>2020</v>
      </c>
      <c r="Z868">
        <v>1</v>
      </c>
      <c r="AA868">
        <v>10</v>
      </c>
      <c r="AE868">
        <v>2</v>
      </c>
      <c r="AF868">
        <v>2</v>
      </c>
      <c r="AG868">
        <v>2</v>
      </c>
      <c r="AH868">
        <v>2</v>
      </c>
      <c r="AJ868">
        <v>1</v>
      </c>
      <c r="AK868">
        <v>1</v>
      </c>
      <c r="AO868">
        <v>5</v>
      </c>
      <c r="AP868">
        <v>1</v>
      </c>
      <c r="AU868">
        <v>1</v>
      </c>
      <c r="AX868">
        <v>1</v>
      </c>
      <c r="BD868">
        <v>1</v>
      </c>
      <c r="BE868" t="s">
        <v>63</v>
      </c>
    </row>
    <row r="869" spans="1:57" hidden="1" x14ac:dyDescent="0.2">
      <c r="A869">
        <v>868</v>
      </c>
      <c r="B869" s="2">
        <v>44099.536921296298</v>
      </c>
      <c r="C869" t="s">
        <v>1094</v>
      </c>
      <c r="D869">
        <v>34</v>
      </c>
      <c r="E869">
        <v>5</v>
      </c>
      <c r="F869">
        <v>2</v>
      </c>
      <c r="G869">
        <v>1</v>
      </c>
      <c r="H869">
        <v>2</v>
      </c>
      <c r="I869">
        <v>0</v>
      </c>
      <c r="J869">
        <v>1</v>
      </c>
      <c r="L869">
        <v>1</v>
      </c>
      <c r="M869">
        <v>10</v>
      </c>
      <c r="N869">
        <v>1</v>
      </c>
      <c r="O869">
        <v>6</v>
      </c>
      <c r="P869">
        <v>5</v>
      </c>
      <c r="Q869">
        <v>6</v>
      </c>
      <c r="R869">
        <v>6</v>
      </c>
      <c r="S869">
        <v>6</v>
      </c>
      <c r="T869">
        <v>5</v>
      </c>
      <c r="U869">
        <v>5</v>
      </c>
      <c r="V869">
        <v>5</v>
      </c>
      <c r="W869">
        <v>7</v>
      </c>
      <c r="X869">
        <v>5</v>
      </c>
      <c r="Y869">
        <v>1984</v>
      </c>
      <c r="Z869">
        <v>1</v>
      </c>
      <c r="AA869">
        <v>1</v>
      </c>
      <c r="AE869">
        <v>1</v>
      </c>
      <c r="AF869">
        <v>1</v>
      </c>
      <c r="AG869">
        <v>1</v>
      </c>
      <c r="AH869">
        <v>1</v>
      </c>
      <c r="AI869">
        <v>1</v>
      </c>
      <c r="AO869">
        <v>2</v>
      </c>
      <c r="AQ869">
        <v>1</v>
      </c>
      <c r="AU869">
        <v>1</v>
      </c>
      <c r="AV869">
        <v>1</v>
      </c>
      <c r="BA869">
        <v>1</v>
      </c>
      <c r="BB869">
        <v>1</v>
      </c>
      <c r="BE869" t="s">
        <v>66</v>
      </c>
    </row>
    <row r="870" spans="1:57" hidden="1" x14ac:dyDescent="0.2">
      <c r="A870">
        <v>869</v>
      </c>
      <c r="B870" s="2">
        <v>44099.53833333333</v>
      </c>
      <c r="C870" t="s">
        <v>1095</v>
      </c>
      <c r="D870">
        <v>55</v>
      </c>
      <c r="E870">
        <v>5</v>
      </c>
      <c r="F870">
        <v>1</v>
      </c>
      <c r="G870">
        <v>1</v>
      </c>
      <c r="H870">
        <v>3</v>
      </c>
      <c r="I870">
        <v>0</v>
      </c>
      <c r="J870">
        <v>1</v>
      </c>
      <c r="L870">
        <v>2</v>
      </c>
      <c r="M870">
        <v>15</v>
      </c>
      <c r="N870">
        <v>2</v>
      </c>
      <c r="O870">
        <v>5</v>
      </c>
      <c r="P870">
        <v>2</v>
      </c>
      <c r="Q870">
        <v>6</v>
      </c>
      <c r="R870">
        <v>4</v>
      </c>
      <c r="S870">
        <v>4</v>
      </c>
      <c r="T870">
        <v>4</v>
      </c>
      <c r="U870">
        <v>5</v>
      </c>
      <c r="V870">
        <v>1</v>
      </c>
      <c r="W870">
        <v>4</v>
      </c>
      <c r="X870">
        <v>2</v>
      </c>
      <c r="Y870">
        <v>2005</v>
      </c>
      <c r="Z870">
        <v>2</v>
      </c>
      <c r="AA870">
        <v>3</v>
      </c>
      <c r="AE870">
        <v>2</v>
      </c>
      <c r="AF870">
        <v>2</v>
      </c>
      <c r="AG870">
        <v>2</v>
      </c>
      <c r="AH870">
        <v>2</v>
      </c>
      <c r="AN870">
        <v>1</v>
      </c>
      <c r="AO870">
        <v>4</v>
      </c>
      <c r="AP870">
        <v>1</v>
      </c>
      <c r="AX870">
        <v>1</v>
      </c>
      <c r="AY870">
        <v>1</v>
      </c>
      <c r="BD870">
        <v>1</v>
      </c>
      <c r="BE870" t="s">
        <v>66</v>
      </c>
    </row>
    <row r="871" spans="1:57" hidden="1" x14ac:dyDescent="0.2">
      <c r="A871">
        <v>870</v>
      </c>
      <c r="B871" s="2">
        <v>44099.540046296293</v>
      </c>
      <c r="C871" t="s">
        <v>1096</v>
      </c>
      <c r="D871">
        <v>36</v>
      </c>
      <c r="E871">
        <v>35</v>
      </c>
      <c r="F871">
        <v>1</v>
      </c>
      <c r="G871">
        <v>1</v>
      </c>
      <c r="H871">
        <v>2</v>
      </c>
      <c r="I871">
        <v>1</v>
      </c>
      <c r="J871">
        <v>1</v>
      </c>
      <c r="L871">
        <v>1</v>
      </c>
      <c r="M871">
        <v>15</v>
      </c>
      <c r="N871">
        <v>1</v>
      </c>
      <c r="O871">
        <v>6</v>
      </c>
      <c r="P871">
        <v>7</v>
      </c>
      <c r="Q871">
        <v>7</v>
      </c>
      <c r="R871">
        <v>7</v>
      </c>
      <c r="S871">
        <v>7</v>
      </c>
      <c r="T871">
        <v>7</v>
      </c>
      <c r="U871">
        <v>6</v>
      </c>
      <c r="V871">
        <v>7</v>
      </c>
      <c r="W871">
        <v>5</v>
      </c>
      <c r="X871">
        <v>6</v>
      </c>
      <c r="Y871">
        <v>2019</v>
      </c>
      <c r="Z871">
        <v>2</v>
      </c>
      <c r="AA871">
        <v>1</v>
      </c>
      <c r="AE871">
        <v>1</v>
      </c>
      <c r="AF871">
        <v>1</v>
      </c>
      <c r="AG871">
        <v>1</v>
      </c>
      <c r="AH871">
        <v>2</v>
      </c>
      <c r="AI871">
        <v>1</v>
      </c>
      <c r="AK871">
        <v>1</v>
      </c>
      <c r="AO871">
        <v>4</v>
      </c>
      <c r="AP871">
        <v>1</v>
      </c>
      <c r="AR871">
        <v>1</v>
      </c>
      <c r="AT871">
        <v>1</v>
      </c>
      <c r="BA871">
        <v>1</v>
      </c>
      <c r="BE871" t="s">
        <v>63</v>
      </c>
    </row>
    <row r="872" spans="1:57" hidden="1" x14ac:dyDescent="0.2">
      <c r="A872">
        <v>871</v>
      </c>
      <c r="B872" s="2">
        <v>44099.545578703706</v>
      </c>
      <c r="C872" t="s">
        <v>1097</v>
      </c>
      <c r="D872">
        <v>44</v>
      </c>
      <c r="E872">
        <v>5</v>
      </c>
      <c r="F872">
        <v>1</v>
      </c>
      <c r="G872">
        <v>1</v>
      </c>
      <c r="H872">
        <v>3</v>
      </c>
      <c r="I872">
        <v>0</v>
      </c>
      <c r="J872">
        <v>1</v>
      </c>
      <c r="L872">
        <v>2</v>
      </c>
      <c r="M872">
        <v>17</v>
      </c>
      <c r="N872">
        <v>2</v>
      </c>
      <c r="O872">
        <v>6</v>
      </c>
      <c r="P872">
        <v>7</v>
      </c>
      <c r="Q872">
        <v>6</v>
      </c>
      <c r="R872">
        <v>2</v>
      </c>
      <c r="S872">
        <v>7</v>
      </c>
      <c r="T872">
        <v>5</v>
      </c>
      <c r="U872">
        <v>5</v>
      </c>
      <c r="V872">
        <v>1</v>
      </c>
      <c r="W872">
        <v>5</v>
      </c>
      <c r="X872">
        <v>6</v>
      </c>
      <c r="Y872">
        <v>2016</v>
      </c>
      <c r="Z872">
        <v>3</v>
      </c>
      <c r="AA872">
        <v>13</v>
      </c>
      <c r="AD872" t="s">
        <v>60</v>
      </c>
      <c r="AE872">
        <v>2</v>
      </c>
      <c r="AF872">
        <v>2</v>
      </c>
      <c r="AG872">
        <v>2</v>
      </c>
      <c r="AH872">
        <v>2</v>
      </c>
      <c r="AN872">
        <v>1</v>
      </c>
      <c r="AO872">
        <v>2</v>
      </c>
      <c r="AP872">
        <v>1</v>
      </c>
      <c r="AR872">
        <v>1</v>
      </c>
      <c r="AT872">
        <v>1</v>
      </c>
      <c r="BA872">
        <v>1</v>
      </c>
      <c r="BC872">
        <v>1</v>
      </c>
      <c r="BE872" t="s">
        <v>66</v>
      </c>
    </row>
    <row r="873" spans="1:57" hidden="1" x14ac:dyDescent="0.2">
      <c r="A873">
        <v>872</v>
      </c>
      <c r="B873" s="2">
        <v>44099.546527777777</v>
      </c>
      <c r="C873" t="s">
        <v>1098</v>
      </c>
      <c r="D873">
        <v>43</v>
      </c>
      <c r="E873">
        <v>38</v>
      </c>
      <c r="F873">
        <v>1</v>
      </c>
      <c r="G873">
        <v>1</v>
      </c>
      <c r="H873">
        <v>3</v>
      </c>
      <c r="I873">
        <v>0</v>
      </c>
      <c r="J873">
        <v>1</v>
      </c>
      <c r="L873">
        <v>1</v>
      </c>
      <c r="M873">
        <v>12</v>
      </c>
      <c r="N873">
        <v>1</v>
      </c>
      <c r="O873">
        <v>5</v>
      </c>
      <c r="P873">
        <v>5</v>
      </c>
      <c r="Q873">
        <v>5</v>
      </c>
      <c r="R873">
        <v>5</v>
      </c>
      <c r="S873">
        <v>5</v>
      </c>
      <c r="T873">
        <v>5</v>
      </c>
      <c r="U873">
        <v>5</v>
      </c>
      <c r="V873">
        <v>5</v>
      </c>
      <c r="W873">
        <v>5</v>
      </c>
      <c r="X873">
        <v>5</v>
      </c>
      <c r="Y873">
        <v>2004</v>
      </c>
      <c r="Z873">
        <v>1</v>
      </c>
      <c r="AA873">
        <v>9</v>
      </c>
      <c r="AE873">
        <v>1</v>
      </c>
      <c r="AF873">
        <v>2</v>
      </c>
      <c r="AG873">
        <v>2</v>
      </c>
      <c r="AH873">
        <v>2</v>
      </c>
      <c r="AI873">
        <v>1</v>
      </c>
      <c r="AO873">
        <v>1</v>
      </c>
      <c r="AQ873">
        <v>1</v>
      </c>
      <c r="AR873">
        <v>1</v>
      </c>
      <c r="AS873">
        <v>1</v>
      </c>
      <c r="AZ873">
        <v>1</v>
      </c>
      <c r="BB873">
        <v>1</v>
      </c>
      <c r="BE873" t="s">
        <v>58</v>
      </c>
    </row>
    <row r="874" spans="1:57" hidden="1" x14ac:dyDescent="0.2">
      <c r="A874">
        <v>873</v>
      </c>
      <c r="B874" s="2">
        <v>44099.546967592592</v>
      </c>
      <c r="C874" t="s">
        <v>1099</v>
      </c>
      <c r="D874">
        <v>72</v>
      </c>
      <c r="E874">
        <v>5</v>
      </c>
      <c r="F874">
        <v>1</v>
      </c>
      <c r="G874">
        <v>1</v>
      </c>
      <c r="H874">
        <v>1</v>
      </c>
      <c r="I874">
        <v>0</v>
      </c>
      <c r="J874">
        <v>4</v>
      </c>
      <c r="L874">
        <v>2</v>
      </c>
      <c r="M874">
        <v>30</v>
      </c>
      <c r="N874">
        <v>2</v>
      </c>
      <c r="O874">
        <v>5</v>
      </c>
      <c r="P874">
        <v>1</v>
      </c>
      <c r="Q874">
        <v>6</v>
      </c>
      <c r="R874">
        <v>4</v>
      </c>
      <c r="S874">
        <v>5</v>
      </c>
      <c r="T874">
        <v>2</v>
      </c>
      <c r="U874">
        <v>7</v>
      </c>
      <c r="V874">
        <v>2</v>
      </c>
      <c r="W874">
        <v>5</v>
      </c>
      <c r="X874">
        <v>1</v>
      </c>
      <c r="Y874">
        <v>2016</v>
      </c>
      <c r="Z874">
        <v>4</v>
      </c>
      <c r="AA874">
        <v>13</v>
      </c>
      <c r="AD874" t="s">
        <v>1100</v>
      </c>
      <c r="AE874">
        <v>2</v>
      </c>
      <c r="AF874">
        <v>2</v>
      </c>
      <c r="AG874">
        <v>1</v>
      </c>
      <c r="AH874">
        <v>2</v>
      </c>
      <c r="AN874">
        <v>1</v>
      </c>
      <c r="AO874">
        <v>3</v>
      </c>
      <c r="AP874">
        <v>1</v>
      </c>
      <c r="AT874">
        <v>1</v>
      </c>
      <c r="AY874">
        <v>1</v>
      </c>
      <c r="BD874">
        <v>1</v>
      </c>
      <c r="BE874" t="s">
        <v>66</v>
      </c>
    </row>
    <row r="875" spans="1:57" hidden="1" x14ac:dyDescent="0.2">
      <c r="A875">
        <v>874</v>
      </c>
      <c r="B875" s="2">
        <v>44099.547361111108</v>
      </c>
      <c r="C875" t="s">
        <v>1101</v>
      </c>
      <c r="D875">
        <v>70</v>
      </c>
      <c r="E875">
        <v>22</v>
      </c>
      <c r="F875">
        <v>1</v>
      </c>
      <c r="G875">
        <v>1</v>
      </c>
      <c r="H875">
        <v>2</v>
      </c>
      <c r="I875">
        <v>0</v>
      </c>
      <c r="J875">
        <v>4</v>
      </c>
      <c r="L875">
        <v>2</v>
      </c>
      <c r="M875">
        <v>32</v>
      </c>
      <c r="N875">
        <v>2</v>
      </c>
      <c r="O875">
        <v>5</v>
      </c>
      <c r="P875">
        <v>4</v>
      </c>
      <c r="Q875">
        <v>6</v>
      </c>
      <c r="R875">
        <v>4</v>
      </c>
      <c r="S875">
        <v>5</v>
      </c>
      <c r="T875">
        <v>3</v>
      </c>
      <c r="U875">
        <v>6</v>
      </c>
      <c r="V875">
        <v>2</v>
      </c>
      <c r="W875">
        <v>6</v>
      </c>
      <c r="X875">
        <v>3</v>
      </c>
      <c r="Y875">
        <v>2000</v>
      </c>
      <c r="Z875">
        <v>4</v>
      </c>
      <c r="AA875">
        <v>13</v>
      </c>
      <c r="AD875" t="s">
        <v>1102</v>
      </c>
      <c r="AE875">
        <v>2</v>
      </c>
      <c r="AF875">
        <v>3</v>
      </c>
      <c r="AG875">
        <v>2</v>
      </c>
      <c r="AH875">
        <v>3</v>
      </c>
      <c r="AN875">
        <v>1</v>
      </c>
      <c r="AO875">
        <v>5</v>
      </c>
      <c r="AP875">
        <v>1</v>
      </c>
      <c r="AX875">
        <v>1</v>
      </c>
      <c r="AY875">
        <v>1</v>
      </c>
      <c r="BD875">
        <v>1</v>
      </c>
      <c r="BE875" t="s">
        <v>63</v>
      </c>
    </row>
    <row r="876" spans="1:57" hidden="1" x14ac:dyDescent="0.2">
      <c r="A876">
        <v>875</v>
      </c>
      <c r="B876" s="2">
        <v>44099.547546296293</v>
      </c>
      <c r="C876" t="s">
        <v>1103</v>
      </c>
      <c r="D876">
        <v>38</v>
      </c>
      <c r="E876">
        <v>5</v>
      </c>
      <c r="F876">
        <v>1</v>
      </c>
      <c r="G876">
        <v>1</v>
      </c>
      <c r="H876">
        <v>2</v>
      </c>
      <c r="I876">
        <v>2</v>
      </c>
      <c r="J876">
        <v>1</v>
      </c>
      <c r="L876">
        <v>1</v>
      </c>
      <c r="M876">
        <v>8</v>
      </c>
      <c r="N876">
        <v>2</v>
      </c>
      <c r="O876">
        <v>3</v>
      </c>
      <c r="P876">
        <v>1</v>
      </c>
      <c r="Q876">
        <v>7</v>
      </c>
      <c r="R876">
        <v>3</v>
      </c>
      <c r="S876">
        <v>6</v>
      </c>
      <c r="T876">
        <v>4</v>
      </c>
      <c r="U876">
        <v>5</v>
      </c>
      <c r="V876">
        <v>1</v>
      </c>
      <c r="W876">
        <v>4</v>
      </c>
      <c r="X876">
        <v>2</v>
      </c>
      <c r="Y876">
        <v>2018</v>
      </c>
      <c r="Z876">
        <v>1</v>
      </c>
      <c r="AA876">
        <v>1</v>
      </c>
      <c r="AE876">
        <v>2</v>
      </c>
      <c r="AF876">
        <v>2</v>
      </c>
      <c r="AG876">
        <v>2</v>
      </c>
      <c r="AH876">
        <v>2</v>
      </c>
      <c r="AK876">
        <v>1</v>
      </c>
      <c r="AO876">
        <v>2</v>
      </c>
      <c r="AR876">
        <v>1</v>
      </c>
      <c r="BC876">
        <v>1</v>
      </c>
      <c r="BE876" t="s">
        <v>66</v>
      </c>
    </row>
    <row r="877" spans="1:57" hidden="1" x14ac:dyDescent="0.2">
      <c r="A877">
        <v>876</v>
      </c>
      <c r="B877" s="2">
        <v>44099.549155092594</v>
      </c>
      <c r="C877" t="s">
        <v>1104</v>
      </c>
      <c r="D877">
        <v>45</v>
      </c>
      <c r="E877">
        <v>35</v>
      </c>
      <c r="F877">
        <v>1</v>
      </c>
      <c r="G877">
        <v>1</v>
      </c>
      <c r="H877">
        <v>2</v>
      </c>
      <c r="I877">
        <v>2</v>
      </c>
      <c r="J877">
        <v>1</v>
      </c>
      <c r="L877">
        <v>1</v>
      </c>
      <c r="M877">
        <v>4</v>
      </c>
      <c r="N877">
        <v>2</v>
      </c>
      <c r="O877">
        <v>4</v>
      </c>
      <c r="P877">
        <v>2</v>
      </c>
      <c r="Q877">
        <v>7</v>
      </c>
      <c r="R877">
        <v>3</v>
      </c>
      <c r="S877">
        <v>5</v>
      </c>
      <c r="T877">
        <v>6</v>
      </c>
      <c r="U877">
        <v>5</v>
      </c>
      <c r="V877">
        <v>5</v>
      </c>
      <c r="W877">
        <v>6</v>
      </c>
      <c r="X877">
        <v>4</v>
      </c>
      <c r="Y877">
        <v>2016</v>
      </c>
      <c r="Z877">
        <v>1</v>
      </c>
      <c r="AA877">
        <v>1</v>
      </c>
      <c r="AE877">
        <v>2</v>
      </c>
      <c r="AF877">
        <v>3</v>
      </c>
      <c r="AG877">
        <v>2</v>
      </c>
      <c r="AH877">
        <v>2</v>
      </c>
      <c r="AJ877">
        <v>1</v>
      </c>
      <c r="AK877">
        <v>1</v>
      </c>
      <c r="AM877">
        <v>1</v>
      </c>
      <c r="AO877">
        <v>3</v>
      </c>
      <c r="AT877">
        <v>1</v>
      </c>
      <c r="AU877">
        <v>1</v>
      </c>
      <c r="AX877">
        <v>1</v>
      </c>
      <c r="AZ877">
        <v>1</v>
      </c>
      <c r="BA877">
        <v>1</v>
      </c>
      <c r="BC877">
        <v>1</v>
      </c>
      <c r="BE877" t="s">
        <v>63</v>
      </c>
    </row>
    <row r="878" spans="1:57" hidden="1" x14ac:dyDescent="0.2">
      <c r="A878">
        <v>877</v>
      </c>
      <c r="B878" s="2">
        <v>44099.549178240741</v>
      </c>
      <c r="C878" t="s">
        <v>1105</v>
      </c>
      <c r="D878">
        <v>32</v>
      </c>
      <c r="E878">
        <v>5</v>
      </c>
      <c r="F878">
        <v>1</v>
      </c>
      <c r="G878">
        <v>1</v>
      </c>
      <c r="H878">
        <v>2</v>
      </c>
      <c r="I878">
        <v>2</v>
      </c>
      <c r="J878">
        <v>2</v>
      </c>
      <c r="L878">
        <v>1</v>
      </c>
      <c r="M878">
        <v>3</v>
      </c>
      <c r="N878">
        <v>2</v>
      </c>
      <c r="O878">
        <v>6</v>
      </c>
      <c r="P878">
        <v>6</v>
      </c>
      <c r="Q878">
        <v>6</v>
      </c>
      <c r="R878">
        <v>6</v>
      </c>
      <c r="S878">
        <v>6</v>
      </c>
      <c r="T878">
        <v>7</v>
      </c>
      <c r="U878">
        <v>6</v>
      </c>
      <c r="V878">
        <v>6</v>
      </c>
      <c r="W878">
        <v>6</v>
      </c>
      <c r="X878">
        <v>6</v>
      </c>
      <c r="Y878">
        <v>2020</v>
      </c>
      <c r="Z878">
        <v>1</v>
      </c>
      <c r="AA878">
        <v>1</v>
      </c>
      <c r="AE878">
        <v>2</v>
      </c>
      <c r="AF878">
        <v>2</v>
      </c>
      <c r="AG878">
        <v>1</v>
      </c>
      <c r="AH878">
        <v>2</v>
      </c>
      <c r="AN878">
        <v>1</v>
      </c>
      <c r="AO878">
        <v>5</v>
      </c>
      <c r="AP878">
        <v>1</v>
      </c>
      <c r="AQ878">
        <v>1</v>
      </c>
      <c r="AR878">
        <v>1</v>
      </c>
      <c r="BD878">
        <v>1</v>
      </c>
      <c r="BE878" t="s">
        <v>66</v>
      </c>
    </row>
    <row r="879" spans="1:57" hidden="1" x14ac:dyDescent="0.2">
      <c r="A879">
        <v>878</v>
      </c>
      <c r="B879" s="2">
        <v>44099.550185185188</v>
      </c>
      <c r="C879" t="s">
        <v>1106</v>
      </c>
      <c r="D879">
        <v>31</v>
      </c>
      <c r="E879">
        <v>22</v>
      </c>
      <c r="F879">
        <v>1</v>
      </c>
      <c r="G879">
        <v>1</v>
      </c>
      <c r="H879">
        <v>2</v>
      </c>
      <c r="I879">
        <v>2</v>
      </c>
      <c r="J879">
        <v>1</v>
      </c>
      <c r="L879">
        <v>1</v>
      </c>
      <c r="M879">
        <v>3</v>
      </c>
      <c r="N879">
        <v>2</v>
      </c>
      <c r="O879">
        <v>4</v>
      </c>
      <c r="P879">
        <v>5</v>
      </c>
      <c r="Q879">
        <v>5</v>
      </c>
      <c r="R879">
        <v>6</v>
      </c>
      <c r="S879">
        <v>5</v>
      </c>
      <c r="T879">
        <v>6</v>
      </c>
      <c r="U879">
        <v>3</v>
      </c>
      <c r="V879">
        <v>6</v>
      </c>
      <c r="W879">
        <v>3</v>
      </c>
      <c r="X879">
        <v>2</v>
      </c>
      <c r="Y879">
        <v>2017</v>
      </c>
      <c r="Z879">
        <v>1</v>
      </c>
      <c r="AA879">
        <v>3</v>
      </c>
      <c r="AE879">
        <v>2</v>
      </c>
      <c r="AF879">
        <v>3</v>
      </c>
      <c r="AG879">
        <v>2</v>
      </c>
      <c r="AH879">
        <v>3</v>
      </c>
      <c r="AI879">
        <v>1</v>
      </c>
      <c r="AM879">
        <v>1</v>
      </c>
      <c r="AO879">
        <v>2</v>
      </c>
      <c r="AP879">
        <v>1</v>
      </c>
      <c r="AT879">
        <v>1</v>
      </c>
      <c r="AV879">
        <v>1</v>
      </c>
      <c r="AZ879">
        <v>1</v>
      </c>
      <c r="BB879">
        <v>1</v>
      </c>
      <c r="BC879">
        <v>1</v>
      </c>
      <c r="BE879" t="s">
        <v>63</v>
      </c>
    </row>
    <row r="880" spans="1:57" hidden="1" x14ac:dyDescent="0.2">
      <c r="A880">
        <v>879</v>
      </c>
      <c r="B880" s="2">
        <v>44099.55028935185</v>
      </c>
      <c r="C880" t="s">
        <v>1107</v>
      </c>
      <c r="D880">
        <v>26</v>
      </c>
      <c r="E880">
        <v>32</v>
      </c>
      <c r="F880">
        <v>2</v>
      </c>
      <c r="G880">
        <v>1</v>
      </c>
      <c r="H880">
        <v>2</v>
      </c>
      <c r="I880">
        <v>2</v>
      </c>
      <c r="J880">
        <v>5</v>
      </c>
      <c r="K880" t="s">
        <v>1108</v>
      </c>
      <c r="L880">
        <v>1</v>
      </c>
      <c r="M880">
        <v>4</v>
      </c>
      <c r="N880">
        <v>2</v>
      </c>
      <c r="O880">
        <v>7</v>
      </c>
      <c r="P880">
        <v>4</v>
      </c>
      <c r="Q880">
        <v>7</v>
      </c>
      <c r="R880">
        <v>7</v>
      </c>
      <c r="S880">
        <v>4</v>
      </c>
      <c r="T880">
        <v>6</v>
      </c>
      <c r="U880">
        <v>7</v>
      </c>
      <c r="V880">
        <v>1</v>
      </c>
      <c r="W880">
        <v>7</v>
      </c>
      <c r="X880">
        <v>1</v>
      </c>
      <c r="Y880">
        <v>2016</v>
      </c>
      <c r="Z880">
        <v>1</v>
      </c>
      <c r="AA880">
        <v>14</v>
      </c>
      <c r="AE880">
        <v>2</v>
      </c>
      <c r="AF880">
        <v>1</v>
      </c>
      <c r="AG880">
        <v>2</v>
      </c>
      <c r="AH880">
        <v>2</v>
      </c>
      <c r="AJ880">
        <v>1</v>
      </c>
      <c r="AO880">
        <v>4</v>
      </c>
      <c r="AT880">
        <v>1</v>
      </c>
      <c r="AW880">
        <v>1</v>
      </c>
      <c r="AX880">
        <v>1</v>
      </c>
      <c r="AZ880">
        <v>1</v>
      </c>
      <c r="BE880" t="s">
        <v>58</v>
      </c>
    </row>
    <row r="881" spans="1:57" hidden="1" x14ac:dyDescent="0.2">
      <c r="A881">
        <v>880</v>
      </c>
      <c r="B881" s="2">
        <v>44099.550486111111</v>
      </c>
      <c r="C881" t="s">
        <v>1109</v>
      </c>
      <c r="D881">
        <v>29</v>
      </c>
      <c r="E881">
        <v>30</v>
      </c>
      <c r="F881">
        <v>2</v>
      </c>
      <c r="G881">
        <v>1</v>
      </c>
      <c r="H881">
        <v>3</v>
      </c>
      <c r="I881">
        <v>0</v>
      </c>
      <c r="J881">
        <v>1</v>
      </c>
      <c r="L881">
        <v>1</v>
      </c>
      <c r="M881">
        <v>5</v>
      </c>
      <c r="N881">
        <v>2</v>
      </c>
      <c r="O881">
        <v>1</v>
      </c>
      <c r="P881">
        <v>6</v>
      </c>
      <c r="Q881">
        <v>6</v>
      </c>
      <c r="R881">
        <v>5</v>
      </c>
      <c r="S881">
        <v>4</v>
      </c>
      <c r="T881">
        <v>6</v>
      </c>
      <c r="U881">
        <v>7</v>
      </c>
      <c r="V881">
        <v>1</v>
      </c>
      <c r="W881">
        <v>4</v>
      </c>
      <c r="X881">
        <v>4</v>
      </c>
      <c r="Y881">
        <v>2016</v>
      </c>
      <c r="Z881">
        <v>1</v>
      </c>
      <c r="AA881">
        <v>1</v>
      </c>
      <c r="AE881">
        <v>3</v>
      </c>
      <c r="AF881">
        <v>2</v>
      </c>
      <c r="AG881">
        <v>2</v>
      </c>
      <c r="AH881">
        <v>2</v>
      </c>
      <c r="AI881">
        <v>1</v>
      </c>
      <c r="AO881">
        <v>4</v>
      </c>
      <c r="AP881">
        <v>1</v>
      </c>
      <c r="AQ881">
        <v>1</v>
      </c>
      <c r="AU881">
        <v>1</v>
      </c>
      <c r="AZ881">
        <v>1</v>
      </c>
      <c r="BA881">
        <v>1</v>
      </c>
      <c r="BB881">
        <v>1</v>
      </c>
      <c r="BC881">
        <v>1</v>
      </c>
      <c r="BE881" t="s">
        <v>58</v>
      </c>
    </row>
    <row r="882" spans="1:57" hidden="1" x14ac:dyDescent="0.2">
      <c r="A882">
        <v>881</v>
      </c>
      <c r="B882" s="2">
        <v>44099.550775462965</v>
      </c>
      <c r="C882" t="s">
        <v>1110</v>
      </c>
      <c r="D882">
        <v>20</v>
      </c>
      <c r="E882">
        <v>5</v>
      </c>
      <c r="F882">
        <v>2</v>
      </c>
      <c r="G882">
        <v>1</v>
      </c>
      <c r="H882">
        <v>1</v>
      </c>
      <c r="I882">
        <v>0</v>
      </c>
      <c r="J882">
        <v>2</v>
      </c>
      <c r="L882">
        <v>2</v>
      </c>
      <c r="M882">
        <v>5</v>
      </c>
      <c r="N882">
        <v>1</v>
      </c>
      <c r="O882">
        <v>4</v>
      </c>
      <c r="P882">
        <v>4</v>
      </c>
      <c r="Q882">
        <v>3</v>
      </c>
      <c r="R882">
        <v>2</v>
      </c>
      <c r="S882">
        <v>5</v>
      </c>
      <c r="T882">
        <v>5</v>
      </c>
      <c r="U882">
        <v>4</v>
      </c>
      <c r="V882">
        <v>4</v>
      </c>
      <c r="W882">
        <v>6</v>
      </c>
      <c r="X882">
        <v>6</v>
      </c>
      <c r="Y882">
        <v>2019</v>
      </c>
      <c r="Z882">
        <v>2</v>
      </c>
      <c r="AA882">
        <v>1</v>
      </c>
      <c r="AE882">
        <v>1</v>
      </c>
      <c r="AF882">
        <v>1</v>
      </c>
      <c r="AG882">
        <v>1</v>
      </c>
      <c r="AH882">
        <v>1</v>
      </c>
      <c r="AJ882">
        <v>1</v>
      </c>
      <c r="AO882">
        <v>2</v>
      </c>
      <c r="AQ882">
        <v>1</v>
      </c>
      <c r="AS882">
        <v>1</v>
      </c>
      <c r="AU882">
        <v>1</v>
      </c>
      <c r="BC882">
        <v>1</v>
      </c>
      <c r="BE882" t="s">
        <v>66</v>
      </c>
    </row>
    <row r="883" spans="1:57" hidden="1" x14ac:dyDescent="0.2">
      <c r="A883">
        <v>882</v>
      </c>
      <c r="B883" s="2">
        <v>44099.551550925928</v>
      </c>
      <c r="C883" t="s">
        <v>1111</v>
      </c>
      <c r="D883">
        <v>44</v>
      </c>
      <c r="E883">
        <v>35</v>
      </c>
      <c r="F883">
        <v>1</v>
      </c>
      <c r="G883">
        <v>1</v>
      </c>
      <c r="H883">
        <v>2</v>
      </c>
      <c r="I883">
        <v>0</v>
      </c>
      <c r="J883">
        <v>1</v>
      </c>
      <c r="L883">
        <v>2</v>
      </c>
      <c r="M883">
        <v>1</v>
      </c>
      <c r="N883">
        <v>2</v>
      </c>
      <c r="O883">
        <v>5</v>
      </c>
      <c r="P883">
        <v>4</v>
      </c>
      <c r="Q883">
        <v>7</v>
      </c>
      <c r="R883">
        <v>4</v>
      </c>
      <c r="S883">
        <v>5</v>
      </c>
      <c r="T883">
        <v>5</v>
      </c>
      <c r="U883">
        <v>7</v>
      </c>
      <c r="V883">
        <v>1</v>
      </c>
      <c r="W883">
        <v>4</v>
      </c>
      <c r="X883">
        <v>3</v>
      </c>
      <c r="Y883">
        <v>2019</v>
      </c>
      <c r="Z883">
        <v>2</v>
      </c>
      <c r="AA883">
        <v>12</v>
      </c>
      <c r="AC883" t="s">
        <v>1112</v>
      </c>
      <c r="AE883">
        <v>2</v>
      </c>
      <c r="AF883">
        <v>2</v>
      </c>
      <c r="AG883">
        <v>2</v>
      </c>
      <c r="AH883">
        <v>2</v>
      </c>
      <c r="AM883">
        <v>1</v>
      </c>
      <c r="AO883">
        <v>5</v>
      </c>
      <c r="AT883">
        <v>1</v>
      </c>
      <c r="AV883">
        <v>1</v>
      </c>
      <c r="AW883">
        <v>1</v>
      </c>
      <c r="BD883">
        <v>1</v>
      </c>
      <c r="BE883" t="s">
        <v>63</v>
      </c>
    </row>
    <row r="884" spans="1:57" hidden="1" x14ac:dyDescent="0.2">
      <c r="A884">
        <v>883</v>
      </c>
      <c r="B884" s="2">
        <v>44099.552071759259</v>
      </c>
      <c r="C884" t="s">
        <v>1113</v>
      </c>
      <c r="D884">
        <v>41</v>
      </c>
      <c r="E884">
        <v>14</v>
      </c>
      <c r="F884">
        <v>1</v>
      </c>
      <c r="G884">
        <v>1</v>
      </c>
      <c r="H884">
        <v>2</v>
      </c>
      <c r="I884">
        <v>2</v>
      </c>
      <c r="J884">
        <v>1</v>
      </c>
      <c r="L884">
        <v>1</v>
      </c>
      <c r="M884">
        <v>11</v>
      </c>
      <c r="N884">
        <v>2</v>
      </c>
      <c r="O884">
        <v>5</v>
      </c>
      <c r="P884">
        <v>3</v>
      </c>
      <c r="Q884">
        <v>7</v>
      </c>
      <c r="R884">
        <v>4</v>
      </c>
      <c r="S884">
        <v>6</v>
      </c>
      <c r="T884">
        <v>4</v>
      </c>
      <c r="U884">
        <v>7</v>
      </c>
      <c r="V884">
        <v>1</v>
      </c>
      <c r="W884">
        <v>4</v>
      </c>
      <c r="X884">
        <v>2</v>
      </c>
      <c r="Y884">
        <v>2009</v>
      </c>
      <c r="Z884">
        <v>2</v>
      </c>
      <c r="AA884">
        <v>13</v>
      </c>
      <c r="AD884" t="s">
        <v>80</v>
      </c>
      <c r="AE884">
        <v>1</v>
      </c>
      <c r="AF884">
        <v>2</v>
      </c>
      <c r="AG884">
        <v>3</v>
      </c>
      <c r="AH884">
        <v>1</v>
      </c>
      <c r="AI884">
        <v>1</v>
      </c>
      <c r="AJ884">
        <v>1</v>
      </c>
      <c r="AO884">
        <v>5</v>
      </c>
      <c r="AP884">
        <v>1</v>
      </c>
      <c r="AT884">
        <v>1</v>
      </c>
      <c r="AV884">
        <v>1</v>
      </c>
      <c r="AZ884">
        <v>1</v>
      </c>
      <c r="BA884">
        <v>1</v>
      </c>
      <c r="BC884">
        <v>1</v>
      </c>
      <c r="BE884" t="s">
        <v>63</v>
      </c>
    </row>
    <row r="885" spans="1:57" hidden="1" x14ac:dyDescent="0.2">
      <c r="A885">
        <v>884</v>
      </c>
      <c r="B885" s="2">
        <v>44099.553078703706</v>
      </c>
      <c r="C885" t="s">
        <v>1114</v>
      </c>
      <c r="D885">
        <v>40</v>
      </c>
      <c r="E885">
        <v>30</v>
      </c>
      <c r="F885">
        <v>1</v>
      </c>
      <c r="G885">
        <v>1</v>
      </c>
      <c r="H885">
        <v>2</v>
      </c>
      <c r="I885">
        <v>2</v>
      </c>
      <c r="J885">
        <v>2</v>
      </c>
      <c r="L885">
        <v>1</v>
      </c>
      <c r="M885">
        <v>20</v>
      </c>
      <c r="N885">
        <v>1</v>
      </c>
      <c r="O885">
        <v>4</v>
      </c>
      <c r="P885">
        <v>5</v>
      </c>
      <c r="Q885">
        <v>5</v>
      </c>
      <c r="R885">
        <v>4</v>
      </c>
      <c r="S885">
        <v>5</v>
      </c>
      <c r="T885">
        <v>4</v>
      </c>
      <c r="U885">
        <v>5</v>
      </c>
      <c r="V885">
        <v>4</v>
      </c>
      <c r="W885">
        <v>4</v>
      </c>
      <c r="X885">
        <v>4</v>
      </c>
      <c r="Y885">
        <v>2001</v>
      </c>
      <c r="Z885">
        <v>1</v>
      </c>
      <c r="AA885">
        <v>14</v>
      </c>
      <c r="AE885">
        <v>3</v>
      </c>
      <c r="AF885">
        <v>3</v>
      </c>
      <c r="AG885">
        <v>3</v>
      </c>
      <c r="AH885">
        <v>3</v>
      </c>
      <c r="AN885">
        <v>1</v>
      </c>
      <c r="AO885">
        <v>6</v>
      </c>
      <c r="AY885">
        <v>1</v>
      </c>
      <c r="BD885">
        <v>1</v>
      </c>
      <c r="BE885" t="s">
        <v>58</v>
      </c>
    </row>
    <row r="886" spans="1:57" hidden="1" x14ac:dyDescent="0.2">
      <c r="A886">
        <v>885</v>
      </c>
      <c r="B886" s="2">
        <v>44099.55364583333</v>
      </c>
      <c r="C886" t="s">
        <v>1115</v>
      </c>
      <c r="D886">
        <v>25</v>
      </c>
      <c r="E886">
        <v>7</v>
      </c>
      <c r="F886">
        <v>1</v>
      </c>
      <c r="G886">
        <v>1</v>
      </c>
      <c r="H886">
        <v>2</v>
      </c>
      <c r="I886">
        <v>0</v>
      </c>
      <c r="J886">
        <v>1</v>
      </c>
      <c r="L886">
        <v>1</v>
      </c>
      <c r="M886">
        <v>0</v>
      </c>
      <c r="N886">
        <v>1</v>
      </c>
      <c r="O886">
        <v>4</v>
      </c>
      <c r="P886">
        <v>6</v>
      </c>
      <c r="Q886">
        <v>6</v>
      </c>
      <c r="R886">
        <v>4</v>
      </c>
      <c r="S886">
        <v>5</v>
      </c>
      <c r="T886">
        <v>5</v>
      </c>
      <c r="U886">
        <v>5</v>
      </c>
      <c r="V886">
        <v>7</v>
      </c>
      <c r="W886">
        <v>4</v>
      </c>
      <c r="X886">
        <v>7</v>
      </c>
      <c r="Y886">
        <v>1995</v>
      </c>
      <c r="Z886">
        <v>1</v>
      </c>
      <c r="AA886">
        <v>1</v>
      </c>
      <c r="AE886">
        <v>1</v>
      </c>
      <c r="AF886">
        <v>2</v>
      </c>
      <c r="AG886">
        <v>1</v>
      </c>
      <c r="AH886">
        <v>2</v>
      </c>
      <c r="AI886">
        <v>1</v>
      </c>
      <c r="AK886">
        <v>1</v>
      </c>
      <c r="AO886">
        <v>3</v>
      </c>
      <c r="AQ886">
        <v>1</v>
      </c>
      <c r="AT886">
        <v>1</v>
      </c>
      <c r="AU886">
        <v>1</v>
      </c>
      <c r="AZ886">
        <v>1</v>
      </c>
      <c r="BC886">
        <v>1</v>
      </c>
      <c r="BE886" t="s">
        <v>58</v>
      </c>
    </row>
    <row r="887" spans="1:57" hidden="1" x14ac:dyDescent="0.2">
      <c r="A887">
        <v>886</v>
      </c>
      <c r="B887" s="2">
        <v>44099.553981481484</v>
      </c>
      <c r="C887" t="s">
        <v>1116</v>
      </c>
      <c r="D887">
        <v>29</v>
      </c>
      <c r="E887">
        <v>22</v>
      </c>
      <c r="F887">
        <v>1</v>
      </c>
      <c r="G887">
        <v>1</v>
      </c>
      <c r="H887">
        <v>1</v>
      </c>
      <c r="I887">
        <v>1</v>
      </c>
      <c r="J887">
        <v>1</v>
      </c>
      <c r="L887">
        <v>1</v>
      </c>
      <c r="M887">
        <v>18</v>
      </c>
      <c r="N887">
        <v>1</v>
      </c>
      <c r="O887">
        <v>2</v>
      </c>
      <c r="P887">
        <v>6</v>
      </c>
      <c r="Q887">
        <v>6</v>
      </c>
      <c r="R887">
        <v>5</v>
      </c>
      <c r="S887">
        <v>6</v>
      </c>
      <c r="T887">
        <v>3</v>
      </c>
      <c r="U887">
        <v>6</v>
      </c>
      <c r="V887">
        <v>5</v>
      </c>
      <c r="W887">
        <v>6</v>
      </c>
      <c r="X887">
        <v>2</v>
      </c>
      <c r="Y887">
        <v>2017</v>
      </c>
      <c r="Z887">
        <v>1</v>
      </c>
      <c r="AA887">
        <v>1</v>
      </c>
      <c r="AE887">
        <v>1</v>
      </c>
      <c r="AF887">
        <v>1</v>
      </c>
      <c r="AG887">
        <v>1</v>
      </c>
      <c r="AH887">
        <v>1</v>
      </c>
      <c r="AJ887">
        <v>1</v>
      </c>
      <c r="AM887">
        <v>1</v>
      </c>
      <c r="AO887">
        <v>1</v>
      </c>
      <c r="AR887">
        <v>1</v>
      </c>
      <c r="AS887">
        <v>1</v>
      </c>
      <c r="AW887">
        <v>1</v>
      </c>
      <c r="BC887">
        <v>1</v>
      </c>
      <c r="BE887" t="s">
        <v>63</v>
      </c>
    </row>
    <row r="888" spans="1:57" hidden="1" x14ac:dyDescent="0.2">
      <c r="A888">
        <v>887</v>
      </c>
      <c r="B888" s="2">
        <v>44099.554560185185</v>
      </c>
      <c r="C888" t="s">
        <v>1117</v>
      </c>
      <c r="D888">
        <v>54</v>
      </c>
      <c r="E888">
        <v>22</v>
      </c>
      <c r="F888">
        <v>2</v>
      </c>
      <c r="G888">
        <v>1</v>
      </c>
      <c r="H888">
        <v>2</v>
      </c>
      <c r="I888">
        <v>0</v>
      </c>
      <c r="J888">
        <v>1</v>
      </c>
      <c r="L888">
        <v>2</v>
      </c>
      <c r="M888">
        <v>20</v>
      </c>
      <c r="N888">
        <v>2</v>
      </c>
      <c r="O888">
        <v>2</v>
      </c>
      <c r="P888">
        <v>4</v>
      </c>
      <c r="Q888">
        <v>6</v>
      </c>
      <c r="R888">
        <v>3</v>
      </c>
      <c r="S888">
        <v>5</v>
      </c>
      <c r="T888">
        <v>6</v>
      </c>
      <c r="U888">
        <v>6</v>
      </c>
      <c r="V888">
        <v>2</v>
      </c>
      <c r="W888">
        <v>6</v>
      </c>
      <c r="X888">
        <v>3</v>
      </c>
      <c r="Y888">
        <v>2004</v>
      </c>
      <c r="Z888">
        <v>3</v>
      </c>
      <c r="AA888">
        <v>10</v>
      </c>
      <c r="AE888">
        <v>3</v>
      </c>
      <c r="AF888">
        <v>2</v>
      </c>
      <c r="AG888">
        <v>3</v>
      </c>
      <c r="AH888">
        <v>3</v>
      </c>
      <c r="AI888">
        <v>1</v>
      </c>
      <c r="AJ888">
        <v>1</v>
      </c>
      <c r="AM888">
        <v>1</v>
      </c>
      <c r="AO888">
        <v>3</v>
      </c>
      <c r="AP888">
        <v>1</v>
      </c>
      <c r="AU888">
        <v>1</v>
      </c>
      <c r="AX888">
        <v>1</v>
      </c>
      <c r="AZ888">
        <v>1</v>
      </c>
      <c r="BA888">
        <v>1</v>
      </c>
      <c r="BE888" t="s">
        <v>63</v>
      </c>
    </row>
    <row r="889" spans="1:57" hidden="1" x14ac:dyDescent="0.2">
      <c r="A889">
        <v>888</v>
      </c>
      <c r="B889" s="2">
        <v>44099.555208333331</v>
      </c>
      <c r="C889" t="s">
        <v>1118</v>
      </c>
      <c r="D889">
        <v>63</v>
      </c>
      <c r="E889">
        <v>16</v>
      </c>
      <c r="F889">
        <v>1</v>
      </c>
      <c r="G889">
        <v>1</v>
      </c>
      <c r="H889">
        <v>2</v>
      </c>
      <c r="I889">
        <v>0</v>
      </c>
      <c r="J889">
        <v>1</v>
      </c>
      <c r="L889">
        <v>2</v>
      </c>
      <c r="M889">
        <v>29</v>
      </c>
      <c r="N889">
        <v>2</v>
      </c>
      <c r="O889">
        <v>2</v>
      </c>
      <c r="P889">
        <v>4</v>
      </c>
      <c r="Q889">
        <v>7</v>
      </c>
      <c r="R889">
        <v>2</v>
      </c>
      <c r="S889">
        <v>3</v>
      </c>
      <c r="T889">
        <v>7</v>
      </c>
      <c r="U889">
        <v>3</v>
      </c>
      <c r="V889">
        <v>2</v>
      </c>
      <c r="W889">
        <v>6</v>
      </c>
      <c r="X889">
        <v>6</v>
      </c>
      <c r="Y889">
        <v>2011</v>
      </c>
      <c r="Z889">
        <v>3</v>
      </c>
      <c r="AA889">
        <v>5</v>
      </c>
      <c r="AE889">
        <v>2</v>
      </c>
      <c r="AF889">
        <v>2</v>
      </c>
      <c r="AG889">
        <v>2</v>
      </c>
      <c r="AH889">
        <v>2</v>
      </c>
      <c r="AN889">
        <v>1</v>
      </c>
      <c r="AO889">
        <v>6</v>
      </c>
      <c r="AT889">
        <v>1</v>
      </c>
      <c r="AV889">
        <v>1</v>
      </c>
      <c r="AY889">
        <v>1</v>
      </c>
      <c r="BD889">
        <v>1</v>
      </c>
      <c r="BE889" t="s">
        <v>63</v>
      </c>
    </row>
    <row r="890" spans="1:57" hidden="1" x14ac:dyDescent="0.2">
      <c r="A890">
        <v>889</v>
      </c>
      <c r="B890" s="2">
        <v>44099.555798611109</v>
      </c>
      <c r="C890" t="s">
        <v>1119</v>
      </c>
      <c r="D890">
        <v>66</v>
      </c>
      <c r="E890">
        <v>23</v>
      </c>
      <c r="F890">
        <v>1</v>
      </c>
      <c r="G890">
        <v>1</v>
      </c>
      <c r="H890">
        <v>2</v>
      </c>
      <c r="I890">
        <v>1</v>
      </c>
      <c r="J890">
        <v>1</v>
      </c>
      <c r="L890">
        <v>2</v>
      </c>
      <c r="M890">
        <v>22</v>
      </c>
      <c r="N890">
        <v>2</v>
      </c>
      <c r="O890">
        <v>6</v>
      </c>
      <c r="P890">
        <v>3</v>
      </c>
      <c r="Q890">
        <v>6</v>
      </c>
      <c r="R890">
        <v>1</v>
      </c>
      <c r="S890">
        <v>5</v>
      </c>
      <c r="T890">
        <v>5</v>
      </c>
      <c r="U890">
        <v>6</v>
      </c>
      <c r="V890">
        <v>1</v>
      </c>
      <c r="W890">
        <v>6</v>
      </c>
      <c r="X890">
        <v>5</v>
      </c>
      <c r="Y890">
        <v>1997</v>
      </c>
      <c r="Z890">
        <v>2</v>
      </c>
      <c r="AA890">
        <v>13</v>
      </c>
      <c r="AD890" t="s">
        <v>1120</v>
      </c>
      <c r="AE890">
        <v>2</v>
      </c>
      <c r="AF890">
        <v>2</v>
      </c>
      <c r="AG890">
        <v>2</v>
      </c>
      <c r="AH890">
        <v>2</v>
      </c>
      <c r="AN890">
        <v>1</v>
      </c>
      <c r="AO890">
        <v>5</v>
      </c>
      <c r="AP890">
        <v>1</v>
      </c>
      <c r="AR890">
        <v>1</v>
      </c>
      <c r="AT890">
        <v>1</v>
      </c>
      <c r="BC890">
        <v>1</v>
      </c>
      <c r="BE890" t="s">
        <v>63</v>
      </c>
    </row>
    <row r="891" spans="1:57" hidden="1" x14ac:dyDescent="0.2">
      <c r="A891">
        <v>890</v>
      </c>
      <c r="B891" s="2">
        <v>44099.555810185186</v>
      </c>
      <c r="C891" t="s">
        <v>1121</v>
      </c>
      <c r="D891">
        <v>30</v>
      </c>
      <c r="E891">
        <v>5</v>
      </c>
      <c r="F891">
        <v>1</v>
      </c>
      <c r="G891">
        <v>1</v>
      </c>
      <c r="H891">
        <v>2</v>
      </c>
      <c r="I891">
        <v>2</v>
      </c>
      <c r="J891">
        <v>1</v>
      </c>
      <c r="L891">
        <v>1</v>
      </c>
      <c r="M891">
        <v>10</v>
      </c>
      <c r="N891">
        <v>2</v>
      </c>
      <c r="O891">
        <v>7</v>
      </c>
      <c r="P891">
        <v>7</v>
      </c>
      <c r="Q891">
        <v>7</v>
      </c>
      <c r="R891">
        <v>7</v>
      </c>
      <c r="S891">
        <v>7</v>
      </c>
      <c r="T891">
        <v>7</v>
      </c>
      <c r="U891">
        <v>7</v>
      </c>
      <c r="V891">
        <v>7</v>
      </c>
      <c r="W891">
        <v>7</v>
      </c>
      <c r="X891">
        <v>7</v>
      </c>
      <c r="Y891">
        <v>2015</v>
      </c>
      <c r="Z891">
        <v>1</v>
      </c>
      <c r="AA891">
        <v>1</v>
      </c>
      <c r="AE891">
        <v>1</v>
      </c>
      <c r="AF891">
        <v>1</v>
      </c>
      <c r="AG891">
        <v>2</v>
      </c>
      <c r="AH891">
        <v>2</v>
      </c>
      <c r="AJ891">
        <v>1</v>
      </c>
      <c r="AO891">
        <v>4</v>
      </c>
      <c r="AT891">
        <v>1</v>
      </c>
      <c r="AV891">
        <v>1</v>
      </c>
      <c r="BB891">
        <v>1</v>
      </c>
      <c r="BE891" t="s">
        <v>66</v>
      </c>
    </row>
    <row r="892" spans="1:57" hidden="1" x14ac:dyDescent="0.2">
      <c r="A892">
        <v>891</v>
      </c>
      <c r="B892" s="2">
        <v>44099.555972222224</v>
      </c>
      <c r="C892" t="s">
        <v>1122</v>
      </c>
      <c r="D892">
        <v>19</v>
      </c>
      <c r="E892">
        <v>14</v>
      </c>
      <c r="F892">
        <v>1</v>
      </c>
      <c r="G892">
        <v>1</v>
      </c>
      <c r="H892">
        <v>2</v>
      </c>
      <c r="I892">
        <v>0</v>
      </c>
      <c r="J892">
        <v>1</v>
      </c>
      <c r="L892">
        <v>1</v>
      </c>
      <c r="M892">
        <v>2</v>
      </c>
      <c r="N892">
        <v>2</v>
      </c>
      <c r="O892">
        <v>5</v>
      </c>
      <c r="P892">
        <v>4</v>
      </c>
      <c r="Q892">
        <v>5</v>
      </c>
      <c r="R892">
        <v>5</v>
      </c>
      <c r="S892">
        <v>6</v>
      </c>
      <c r="T892">
        <v>4</v>
      </c>
      <c r="U892">
        <v>7</v>
      </c>
      <c r="V892">
        <v>1</v>
      </c>
      <c r="W892">
        <v>5</v>
      </c>
      <c r="X892">
        <v>2</v>
      </c>
      <c r="Y892">
        <v>2016</v>
      </c>
      <c r="Z892">
        <v>1</v>
      </c>
      <c r="AA892">
        <v>14</v>
      </c>
      <c r="AE892">
        <v>2</v>
      </c>
      <c r="AF892">
        <v>3</v>
      </c>
      <c r="AG892">
        <v>2</v>
      </c>
      <c r="AH892">
        <v>2</v>
      </c>
      <c r="AN892">
        <v>1</v>
      </c>
      <c r="AO892">
        <v>5</v>
      </c>
      <c r="AQ892">
        <v>1</v>
      </c>
      <c r="AR892">
        <v>1</v>
      </c>
      <c r="AV892">
        <v>1</v>
      </c>
      <c r="BA892">
        <v>1</v>
      </c>
      <c r="BE892" t="s">
        <v>63</v>
      </c>
    </row>
    <row r="893" spans="1:57" hidden="1" x14ac:dyDescent="0.2">
      <c r="A893">
        <v>892</v>
      </c>
      <c r="B893" s="2">
        <v>44099.556979166664</v>
      </c>
      <c r="C893" t="s">
        <v>1123</v>
      </c>
      <c r="D893">
        <v>45</v>
      </c>
      <c r="E893">
        <v>34</v>
      </c>
      <c r="F893">
        <v>2</v>
      </c>
      <c r="G893">
        <v>1</v>
      </c>
      <c r="H893">
        <v>3</v>
      </c>
      <c r="I893">
        <v>1</v>
      </c>
      <c r="J893">
        <v>1</v>
      </c>
      <c r="L893">
        <v>1</v>
      </c>
      <c r="M893">
        <v>23</v>
      </c>
      <c r="N893">
        <v>2</v>
      </c>
      <c r="O893">
        <v>2</v>
      </c>
      <c r="P893">
        <v>6</v>
      </c>
      <c r="Q893">
        <v>3</v>
      </c>
      <c r="R893">
        <v>6</v>
      </c>
      <c r="S893">
        <v>3</v>
      </c>
      <c r="T893">
        <v>5</v>
      </c>
      <c r="U893">
        <v>5</v>
      </c>
      <c r="V893">
        <v>3</v>
      </c>
      <c r="W893">
        <v>1</v>
      </c>
      <c r="X893">
        <v>2</v>
      </c>
      <c r="Y893">
        <v>2016</v>
      </c>
      <c r="Z893">
        <v>1</v>
      </c>
      <c r="AA893">
        <v>14</v>
      </c>
      <c r="AE893">
        <v>2</v>
      </c>
      <c r="AF893">
        <v>2</v>
      </c>
      <c r="AG893">
        <v>2</v>
      </c>
      <c r="AH893">
        <v>2</v>
      </c>
      <c r="AI893">
        <v>1</v>
      </c>
      <c r="AO893">
        <v>2</v>
      </c>
      <c r="AR893">
        <v>1</v>
      </c>
      <c r="AV893">
        <v>1</v>
      </c>
      <c r="AX893">
        <v>1</v>
      </c>
      <c r="BD893">
        <v>1</v>
      </c>
      <c r="BE893" t="s">
        <v>63</v>
      </c>
    </row>
    <row r="894" spans="1:57" hidden="1" x14ac:dyDescent="0.2">
      <c r="A894">
        <v>893</v>
      </c>
      <c r="B894" s="2">
        <v>44099.55804398148</v>
      </c>
      <c r="C894" t="s">
        <v>1124</v>
      </c>
      <c r="D894">
        <v>42</v>
      </c>
      <c r="E894">
        <v>12</v>
      </c>
      <c r="F894">
        <v>1</v>
      </c>
      <c r="G894">
        <v>1</v>
      </c>
      <c r="H894">
        <v>1</v>
      </c>
      <c r="I894">
        <v>0</v>
      </c>
      <c r="J894">
        <v>1</v>
      </c>
      <c r="L894">
        <v>1</v>
      </c>
      <c r="M894">
        <v>4</v>
      </c>
      <c r="N894">
        <v>2</v>
      </c>
      <c r="O894">
        <v>4</v>
      </c>
      <c r="P894">
        <v>4</v>
      </c>
      <c r="Q894">
        <v>7</v>
      </c>
      <c r="R894">
        <v>4</v>
      </c>
      <c r="S894">
        <v>6</v>
      </c>
      <c r="T894">
        <v>4</v>
      </c>
      <c r="U894">
        <v>3</v>
      </c>
      <c r="V894">
        <v>4</v>
      </c>
      <c r="W894">
        <v>4</v>
      </c>
      <c r="X894">
        <v>4</v>
      </c>
      <c r="Y894">
        <v>2017</v>
      </c>
      <c r="Z894">
        <v>1</v>
      </c>
      <c r="AA894">
        <v>14</v>
      </c>
      <c r="AE894">
        <v>2</v>
      </c>
      <c r="AF894">
        <v>2</v>
      </c>
      <c r="AG894">
        <v>2</v>
      </c>
      <c r="AH894">
        <v>2</v>
      </c>
      <c r="AI894">
        <v>1</v>
      </c>
      <c r="AO894">
        <v>3</v>
      </c>
      <c r="AR894">
        <v>1</v>
      </c>
      <c r="AS894">
        <v>1</v>
      </c>
      <c r="AT894">
        <v>1</v>
      </c>
      <c r="BA894">
        <v>1</v>
      </c>
      <c r="BC894">
        <v>1</v>
      </c>
      <c r="BE894" t="s">
        <v>66</v>
      </c>
    </row>
    <row r="895" spans="1:57" hidden="1" x14ac:dyDescent="0.2">
      <c r="A895">
        <v>894</v>
      </c>
      <c r="B895" s="2">
        <v>44099.558321759258</v>
      </c>
      <c r="C895" t="s">
        <v>1125</v>
      </c>
      <c r="D895">
        <v>38</v>
      </c>
      <c r="E895">
        <v>6</v>
      </c>
      <c r="F895">
        <v>1</v>
      </c>
      <c r="G895">
        <v>1</v>
      </c>
      <c r="H895">
        <v>2</v>
      </c>
      <c r="I895">
        <v>1</v>
      </c>
      <c r="J895">
        <v>1</v>
      </c>
      <c r="L895">
        <v>1</v>
      </c>
      <c r="M895">
        <v>6</v>
      </c>
      <c r="N895">
        <v>2</v>
      </c>
      <c r="O895">
        <v>2</v>
      </c>
      <c r="P895">
        <v>2</v>
      </c>
      <c r="Q895">
        <v>7</v>
      </c>
      <c r="R895">
        <v>2</v>
      </c>
      <c r="S895">
        <v>7</v>
      </c>
      <c r="T895">
        <v>6</v>
      </c>
      <c r="U895">
        <v>7</v>
      </c>
      <c r="V895">
        <v>1</v>
      </c>
      <c r="W895">
        <v>5</v>
      </c>
      <c r="X895">
        <v>1</v>
      </c>
      <c r="Y895">
        <v>2014</v>
      </c>
      <c r="Z895">
        <v>1</v>
      </c>
      <c r="AA895">
        <v>1</v>
      </c>
      <c r="AE895">
        <v>2</v>
      </c>
      <c r="AF895">
        <v>2</v>
      </c>
      <c r="AG895">
        <v>2</v>
      </c>
      <c r="AH895">
        <v>2</v>
      </c>
      <c r="AI895">
        <v>1</v>
      </c>
      <c r="AJ895">
        <v>1</v>
      </c>
      <c r="AL895">
        <v>1</v>
      </c>
      <c r="AM895">
        <v>1</v>
      </c>
      <c r="AO895">
        <v>1</v>
      </c>
      <c r="AP895">
        <v>1</v>
      </c>
      <c r="AT895">
        <v>1</v>
      </c>
      <c r="BA895">
        <v>1</v>
      </c>
      <c r="BC895">
        <v>1</v>
      </c>
      <c r="BE895" t="s">
        <v>66</v>
      </c>
    </row>
    <row r="896" spans="1:57" hidden="1" x14ac:dyDescent="0.2">
      <c r="A896">
        <v>895</v>
      </c>
      <c r="B896" s="2">
        <v>44099.558449074073</v>
      </c>
      <c r="C896" t="s">
        <v>1126</v>
      </c>
      <c r="D896">
        <v>40</v>
      </c>
      <c r="E896">
        <v>32</v>
      </c>
      <c r="F896">
        <v>1</v>
      </c>
      <c r="G896">
        <v>1</v>
      </c>
      <c r="H896">
        <v>2</v>
      </c>
      <c r="I896">
        <v>2</v>
      </c>
      <c r="J896">
        <v>1</v>
      </c>
      <c r="L896">
        <v>1</v>
      </c>
      <c r="M896">
        <v>8</v>
      </c>
      <c r="N896">
        <v>1</v>
      </c>
      <c r="O896">
        <v>7</v>
      </c>
      <c r="P896">
        <v>6</v>
      </c>
      <c r="Q896">
        <v>7</v>
      </c>
      <c r="R896">
        <v>6</v>
      </c>
      <c r="S896">
        <v>6</v>
      </c>
      <c r="T896">
        <v>6</v>
      </c>
      <c r="U896">
        <v>7</v>
      </c>
      <c r="V896">
        <v>6</v>
      </c>
      <c r="W896">
        <v>7</v>
      </c>
      <c r="X896">
        <v>6</v>
      </c>
      <c r="Y896">
        <v>2015</v>
      </c>
      <c r="Z896">
        <v>1</v>
      </c>
      <c r="AA896">
        <v>1</v>
      </c>
      <c r="AE896">
        <v>1</v>
      </c>
      <c r="AF896">
        <v>1</v>
      </c>
      <c r="AG896">
        <v>1</v>
      </c>
      <c r="AH896">
        <v>1</v>
      </c>
      <c r="AJ896">
        <v>1</v>
      </c>
      <c r="AL896">
        <v>1</v>
      </c>
      <c r="AO896">
        <v>2</v>
      </c>
      <c r="AQ896">
        <v>1</v>
      </c>
      <c r="AR896">
        <v>1</v>
      </c>
      <c r="AS896">
        <v>1</v>
      </c>
      <c r="BA896">
        <v>1</v>
      </c>
      <c r="BC896">
        <v>1</v>
      </c>
      <c r="BE896" t="s">
        <v>58</v>
      </c>
    </row>
    <row r="897" spans="1:57" hidden="1" x14ac:dyDescent="0.2">
      <c r="A897">
        <v>896</v>
      </c>
      <c r="B897" s="2">
        <v>44099.559062499997</v>
      </c>
      <c r="C897" t="s">
        <v>1127</v>
      </c>
      <c r="D897">
        <v>41</v>
      </c>
      <c r="E897">
        <v>3</v>
      </c>
      <c r="F897">
        <v>2</v>
      </c>
      <c r="G897">
        <v>1</v>
      </c>
      <c r="H897">
        <v>2</v>
      </c>
      <c r="I897">
        <v>1</v>
      </c>
      <c r="J897">
        <v>1</v>
      </c>
      <c r="L897">
        <v>2</v>
      </c>
      <c r="M897">
        <v>0</v>
      </c>
      <c r="N897">
        <v>2</v>
      </c>
      <c r="O897">
        <v>5</v>
      </c>
      <c r="P897">
        <v>4</v>
      </c>
      <c r="Q897">
        <v>6</v>
      </c>
      <c r="R897">
        <v>6</v>
      </c>
      <c r="S897">
        <v>5</v>
      </c>
      <c r="T897">
        <v>2</v>
      </c>
      <c r="U897">
        <v>2</v>
      </c>
      <c r="V897">
        <v>2</v>
      </c>
      <c r="W897">
        <v>4</v>
      </c>
      <c r="X897">
        <v>1</v>
      </c>
      <c r="Y897">
        <v>2020</v>
      </c>
      <c r="Z897">
        <v>2</v>
      </c>
      <c r="AA897">
        <v>14</v>
      </c>
      <c r="AE897">
        <v>2</v>
      </c>
      <c r="AF897">
        <v>2</v>
      </c>
      <c r="AG897">
        <v>2</v>
      </c>
      <c r="AH897">
        <v>2</v>
      </c>
      <c r="AM897">
        <v>1</v>
      </c>
      <c r="AO897">
        <v>5</v>
      </c>
      <c r="AP897">
        <v>1</v>
      </c>
      <c r="AU897">
        <v>1</v>
      </c>
      <c r="AX897">
        <v>1</v>
      </c>
      <c r="BA897">
        <v>1</v>
      </c>
      <c r="BE897" t="s">
        <v>66</v>
      </c>
    </row>
    <row r="898" spans="1:57" hidden="1" x14ac:dyDescent="0.2">
      <c r="A898">
        <v>897</v>
      </c>
      <c r="B898" s="2">
        <v>44099.559930555559</v>
      </c>
      <c r="C898" t="s">
        <v>1128</v>
      </c>
      <c r="D898">
        <v>22</v>
      </c>
      <c r="E898">
        <v>25</v>
      </c>
      <c r="F898">
        <v>2</v>
      </c>
      <c r="G898">
        <v>1</v>
      </c>
      <c r="H898">
        <v>2</v>
      </c>
      <c r="I898">
        <v>1</v>
      </c>
      <c r="J898">
        <v>1</v>
      </c>
      <c r="L898">
        <v>1</v>
      </c>
      <c r="M898">
        <v>3</v>
      </c>
      <c r="N898">
        <v>2</v>
      </c>
      <c r="O898">
        <v>5</v>
      </c>
      <c r="P898">
        <v>5</v>
      </c>
      <c r="Q898">
        <v>6</v>
      </c>
      <c r="R898">
        <v>5</v>
      </c>
      <c r="S898">
        <v>5</v>
      </c>
      <c r="T898">
        <v>7</v>
      </c>
      <c r="U898">
        <v>5</v>
      </c>
      <c r="V898">
        <v>3</v>
      </c>
      <c r="W898">
        <v>5</v>
      </c>
      <c r="X898">
        <v>3</v>
      </c>
      <c r="Y898">
        <v>2017</v>
      </c>
      <c r="Z898">
        <v>1</v>
      </c>
      <c r="AA898">
        <v>13</v>
      </c>
      <c r="AD898" t="s">
        <v>1129</v>
      </c>
      <c r="AE898">
        <v>2</v>
      </c>
      <c r="AF898">
        <v>2</v>
      </c>
      <c r="AG898">
        <v>2</v>
      </c>
      <c r="AH898">
        <v>2</v>
      </c>
      <c r="AN898">
        <v>1</v>
      </c>
      <c r="AO898">
        <v>4</v>
      </c>
      <c r="AT898">
        <v>1</v>
      </c>
      <c r="AU898">
        <v>1</v>
      </c>
      <c r="AX898">
        <v>1</v>
      </c>
      <c r="BD898">
        <v>1</v>
      </c>
      <c r="BE898" t="s">
        <v>63</v>
      </c>
    </row>
    <row r="899" spans="1:57" hidden="1" x14ac:dyDescent="0.2">
      <c r="A899">
        <v>898</v>
      </c>
      <c r="B899" s="2">
        <v>44099.560324074075</v>
      </c>
      <c r="C899" t="s">
        <v>1130</v>
      </c>
      <c r="D899">
        <v>30</v>
      </c>
      <c r="E899">
        <v>13</v>
      </c>
      <c r="F899">
        <v>2</v>
      </c>
      <c r="G899">
        <v>1</v>
      </c>
      <c r="H899">
        <v>2</v>
      </c>
      <c r="I899">
        <v>3</v>
      </c>
      <c r="J899">
        <v>2</v>
      </c>
      <c r="L899">
        <v>2</v>
      </c>
      <c r="M899">
        <v>5</v>
      </c>
      <c r="N899">
        <v>2</v>
      </c>
      <c r="O899">
        <v>3</v>
      </c>
      <c r="P899">
        <v>3</v>
      </c>
      <c r="Q899">
        <v>7</v>
      </c>
      <c r="R899">
        <v>5</v>
      </c>
      <c r="S899">
        <v>5</v>
      </c>
      <c r="T899">
        <v>6</v>
      </c>
      <c r="U899">
        <v>4</v>
      </c>
      <c r="V899">
        <v>2</v>
      </c>
      <c r="W899">
        <v>6</v>
      </c>
      <c r="X899">
        <v>4</v>
      </c>
      <c r="Y899">
        <v>2014</v>
      </c>
      <c r="Z899">
        <v>1</v>
      </c>
      <c r="AA899">
        <v>14</v>
      </c>
      <c r="AE899">
        <v>2</v>
      </c>
      <c r="AF899">
        <v>1</v>
      </c>
      <c r="AG899">
        <v>2</v>
      </c>
      <c r="AH899">
        <v>2</v>
      </c>
      <c r="AJ899">
        <v>1</v>
      </c>
      <c r="AL899">
        <v>1</v>
      </c>
      <c r="AO899">
        <v>5</v>
      </c>
      <c r="AP899">
        <v>1</v>
      </c>
      <c r="AT899">
        <v>1</v>
      </c>
      <c r="AV899">
        <v>1</v>
      </c>
      <c r="BD899">
        <v>1</v>
      </c>
      <c r="BE899" t="s">
        <v>63</v>
      </c>
    </row>
    <row r="900" spans="1:57" hidden="1" x14ac:dyDescent="0.2">
      <c r="A900">
        <v>899</v>
      </c>
      <c r="B900" s="2">
        <v>44099.56045138889</v>
      </c>
      <c r="C900" t="s">
        <v>1131</v>
      </c>
      <c r="D900">
        <v>40</v>
      </c>
      <c r="E900">
        <v>32</v>
      </c>
      <c r="F900">
        <v>1</v>
      </c>
      <c r="G900">
        <v>1</v>
      </c>
      <c r="H900">
        <v>2</v>
      </c>
      <c r="I900">
        <v>1</v>
      </c>
      <c r="J900">
        <v>1</v>
      </c>
      <c r="L900">
        <v>1</v>
      </c>
      <c r="M900">
        <v>0</v>
      </c>
      <c r="N900">
        <v>1</v>
      </c>
      <c r="O900">
        <v>7</v>
      </c>
      <c r="P900">
        <v>6</v>
      </c>
      <c r="Q900">
        <v>7</v>
      </c>
      <c r="R900">
        <v>3</v>
      </c>
      <c r="S900">
        <v>7</v>
      </c>
      <c r="T900">
        <v>7</v>
      </c>
      <c r="U900">
        <v>7</v>
      </c>
      <c r="V900">
        <v>1</v>
      </c>
      <c r="W900">
        <v>7</v>
      </c>
      <c r="X900">
        <v>3</v>
      </c>
      <c r="Y900">
        <v>2020</v>
      </c>
      <c r="Z900">
        <v>2</v>
      </c>
      <c r="AA900">
        <v>9</v>
      </c>
      <c r="AE900">
        <v>1</v>
      </c>
      <c r="AF900">
        <v>1</v>
      </c>
      <c r="AG900">
        <v>1</v>
      </c>
      <c r="AH900">
        <v>2</v>
      </c>
      <c r="AI900">
        <v>1</v>
      </c>
      <c r="AJ900">
        <v>1</v>
      </c>
      <c r="AK900">
        <v>1</v>
      </c>
      <c r="AL900">
        <v>1</v>
      </c>
      <c r="AM900">
        <v>1</v>
      </c>
      <c r="AO900">
        <v>1</v>
      </c>
      <c r="AP900">
        <v>1</v>
      </c>
      <c r="AS900">
        <v>1</v>
      </c>
      <c r="AV900">
        <v>1</v>
      </c>
      <c r="AZ900">
        <v>1</v>
      </c>
      <c r="BA900">
        <v>1</v>
      </c>
      <c r="BB900">
        <v>1</v>
      </c>
      <c r="BC900">
        <v>1</v>
      </c>
      <c r="BE900" t="s">
        <v>58</v>
      </c>
    </row>
    <row r="901" spans="1:57" hidden="1" x14ac:dyDescent="0.2">
      <c r="A901">
        <v>900</v>
      </c>
      <c r="B901" s="2">
        <v>44099.56082175926</v>
      </c>
      <c r="C901" t="s">
        <v>1132</v>
      </c>
      <c r="D901">
        <v>40</v>
      </c>
      <c r="E901">
        <v>32</v>
      </c>
      <c r="F901">
        <v>1</v>
      </c>
      <c r="G901">
        <v>1</v>
      </c>
      <c r="H901">
        <v>2</v>
      </c>
      <c r="I901">
        <v>2</v>
      </c>
      <c r="J901">
        <v>1</v>
      </c>
      <c r="L901">
        <v>1</v>
      </c>
      <c r="M901">
        <v>30</v>
      </c>
      <c r="N901">
        <v>1</v>
      </c>
      <c r="O901">
        <v>6</v>
      </c>
      <c r="P901">
        <v>6</v>
      </c>
      <c r="Q901">
        <v>6</v>
      </c>
      <c r="R901">
        <v>6</v>
      </c>
      <c r="S901">
        <v>7</v>
      </c>
      <c r="T901">
        <v>6</v>
      </c>
      <c r="U901">
        <v>6</v>
      </c>
      <c r="V901">
        <v>6</v>
      </c>
      <c r="W901">
        <v>7</v>
      </c>
      <c r="X901">
        <v>6</v>
      </c>
      <c r="Y901">
        <v>2018</v>
      </c>
      <c r="Z901">
        <v>1</v>
      </c>
      <c r="AA901">
        <v>1</v>
      </c>
      <c r="AE901">
        <v>1</v>
      </c>
      <c r="AF901">
        <v>1</v>
      </c>
      <c r="AG901">
        <v>1</v>
      </c>
      <c r="AH901">
        <v>1</v>
      </c>
      <c r="AI901">
        <v>1</v>
      </c>
      <c r="AL901">
        <v>1</v>
      </c>
      <c r="AM901">
        <v>1</v>
      </c>
      <c r="AO901">
        <v>5</v>
      </c>
      <c r="AP901">
        <v>1</v>
      </c>
      <c r="AQ901">
        <v>1</v>
      </c>
      <c r="AR901">
        <v>1</v>
      </c>
      <c r="AZ901">
        <v>1</v>
      </c>
      <c r="BA901">
        <v>1</v>
      </c>
      <c r="BB901">
        <v>1</v>
      </c>
      <c r="BE901" t="s">
        <v>58</v>
      </c>
    </row>
    <row r="902" spans="1:57" hidden="1" x14ac:dyDescent="0.2">
      <c r="A902">
        <v>901</v>
      </c>
      <c r="B902" s="2">
        <v>44099.560925925929</v>
      </c>
      <c r="C902" t="s">
        <v>1133</v>
      </c>
      <c r="D902">
        <v>24</v>
      </c>
      <c r="E902">
        <v>38</v>
      </c>
      <c r="F902">
        <v>1</v>
      </c>
      <c r="G902">
        <v>1</v>
      </c>
      <c r="H902">
        <v>1</v>
      </c>
      <c r="I902">
        <v>1</v>
      </c>
      <c r="J902">
        <v>1</v>
      </c>
      <c r="L902">
        <v>1</v>
      </c>
      <c r="M902">
        <v>2</v>
      </c>
      <c r="N902">
        <v>2</v>
      </c>
      <c r="O902">
        <v>4</v>
      </c>
      <c r="P902">
        <v>1</v>
      </c>
      <c r="Q902">
        <v>7</v>
      </c>
      <c r="R902">
        <v>1</v>
      </c>
      <c r="S902">
        <v>6</v>
      </c>
      <c r="T902">
        <v>5</v>
      </c>
      <c r="U902">
        <v>7</v>
      </c>
      <c r="V902">
        <v>1</v>
      </c>
      <c r="W902">
        <v>7</v>
      </c>
      <c r="X902">
        <v>3</v>
      </c>
      <c r="Y902">
        <v>2018</v>
      </c>
      <c r="Z902">
        <v>1</v>
      </c>
      <c r="AA902">
        <v>10</v>
      </c>
      <c r="AE902">
        <v>3</v>
      </c>
      <c r="AF902">
        <v>3</v>
      </c>
      <c r="AG902">
        <v>2</v>
      </c>
      <c r="AH902">
        <v>3</v>
      </c>
      <c r="AI902">
        <v>1</v>
      </c>
      <c r="AJ902">
        <v>1</v>
      </c>
      <c r="AM902">
        <v>1</v>
      </c>
      <c r="AO902">
        <v>2</v>
      </c>
      <c r="AP902">
        <v>1</v>
      </c>
      <c r="AR902">
        <v>1</v>
      </c>
      <c r="AV902">
        <v>1</v>
      </c>
      <c r="AZ902">
        <v>1</v>
      </c>
      <c r="BE902" t="s">
        <v>58</v>
      </c>
    </row>
    <row r="903" spans="1:57" hidden="1" x14ac:dyDescent="0.2">
      <c r="A903">
        <v>902</v>
      </c>
      <c r="B903" s="2">
        <v>44099.560949074075</v>
      </c>
      <c r="C903" t="s">
        <v>1134</v>
      </c>
      <c r="D903">
        <v>34</v>
      </c>
      <c r="E903">
        <v>16</v>
      </c>
      <c r="F903">
        <v>1</v>
      </c>
      <c r="G903">
        <v>1</v>
      </c>
      <c r="H903">
        <v>2</v>
      </c>
      <c r="I903">
        <v>2</v>
      </c>
      <c r="J903">
        <v>1</v>
      </c>
      <c r="L903">
        <v>1</v>
      </c>
      <c r="M903">
        <v>1</v>
      </c>
      <c r="N903">
        <v>1</v>
      </c>
      <c r="O903">
        <v>6</v>
      </c>
      <c r="P903">
        <v>4</v>
      </c>
      <c r="Q903">
        <v>6</v>
      </c>
      <c r="R903">
        <v>4</v>
      </c>
      <c r="S903">
        <v>4</v>
      </c>
      <c r="T903">
        <v>7</v>
      </c>
      <c r="U903">
        <v>7</v>
      </c>
      <c r="V903">
        <v>5</v>
      </c>
      <c r="W903">
        <v>4</v>
      </c>
      <c r="X903">
        <v>5</v>
      </c>
      <c r="Y903">
        <v>2018</v>
      </c>
      <c r="Z903">
        <v>1</v>
      </c>
      <c r="AA903">
        <v>1</v>
      </c>
      <c r="AE903">
        <v>2</v>
      </c>
      <c r="AF903">
        <v>1</v>
      </c>
      <c r="AG903">
        <v>1</v>
      </c>
      <c r="AH903">
        <v>1</v>
      </c>
      <c r="AI903">
        <v>1</v>
      </c>
      <c r="AJ903">
        <v>1</v>
      </c>
      <c r="AO903">
        <v>2</v>
      </c>
      <c r="AQ903">
        <v>1</v>
      </c>
      <c r="AR903">
        <v>1</v>
      </c>
      <c r="AT903">
        <v>1</v>
      </c>
      <c r="AZ903">
        <v>1</v>
      </c>
      <c r="BA903">
        <v>1</v>
      </c>
      <c r="BE903" t="s">
        <v>63</v>
      </c>
    </row>
    <row r="904" spans="1:57" hidden="1" x14ac:dyDescent="0.2">
      <c r="A904">
        <v>903</v>
      </c>
      <c r="B904" s="2">
        <v>44099.561631944445</v>
      </c>
      <c r="C904" t="s">
        <v>1135</v>
      </c>
      <c r="D904">
        <v>40</v>
      </c>
      <c r="E904">
        <v>21</v>
      </c>
      <c r="F904">
        <v>1</v>
      </c>
      <c r="G904">
        <v>1</v>
      </c>
      <c r="H904">
        <v>2</v>
      </c>
      <c r="I904">
        <v>3</v>
      </c>
      <c r="J904">
        <v>1</v>
      </c>
      <c r="L904">
        <v>1</v>
      </c>
      <c r="M904">
        <v>6</v>
      </c>
      <c r="N904">
        <v>2</v>
      </c>
      <c r="O904">
        <v>2</v>
      </c>
      <c r="P904">
        <v>5</v>
      </c>
      <c r="Q904">
        <v>5</v>
      </c>
      <c r="R904">
        <v>1</v>
      </c>
      <c r="S904">
        <v>5</v>
      </c>
      <c r="T904">
        <v>3</v>
      </c>
      <c r="U904">
        <v>3</v>
      </c>
      <c r="V904">
        <v>3</v>
      </c>
      <c r="W904">
        <v>7</v>
      </c>
      <c r="X904">
        <v>4</v>
      </c>
      <c r="Y904">
        <v>2014</v>
      </c>
      <c r="Z904">
        <v>1</v>
      </c>
      <c r="AA904">
        <v>10</v>
      </c>
      <c r="AE904">
        <v>3</v>
      </c>
      <c r="AF904">
        <v>3</v>
      </c>
      <c r="AG904">
        <v>2</v>
      </c>
      <c r="AH904">
        <v>2</v>
      </c>
      <c r="AI904">
        <v>1</v>
      </c>
      <c r="AJ904">
        <v>1</v>
      </c>
      <c r="AO904">
        <v>3</v>
      </c>
      <c r="AP904">
        <v>1</v>
      </c>
      <c r="AT904">
        <v>1</v>
      </c>
      <c r="AU904">
        <v>1</v>
      </c>
      <c r="AZ904">
        <v>1</v>
      </c>
      <c r="BE904" t="s">
        <v>58</v>
      </c>
    </row>
    <row r="905" spans="1:57" hidden="1" x14ac:dyDescent="0.2">
      <c r="A905">
        <v>904</v>
      </c>
      <c r="B905" s="2">
        <v>44099.562395833331</v>
      </c>
      <c r="C905" t="s">
        <v>1136</v>
      </c>
      <c r="D905">
        <v>40</v>
      </c>
      <c r="E905">
        <v>21</v>
      </c>
      <c r="F905">
        <v>2</v>
      </c>
      <c r="G905">
        <v>1</v>
      </c>
      <c r="H905">
        <v>2</v>
      </c>
      <c r="I905">
        <v>2</v>
      </c>
      <c r="J905">
        <v>1</v>
      </c>
      <c r="L905">
        <v>1</v>
      </c>
      <c r="M905">
        <v>12</v>
      </c>
      <c r="N905">
        <v>1</v>
      </c>
      <c r="O905">
        <v>4</v>
      </c>
      <c r="P905">
        <v>4</v>
      </c>
      <c r="Q905">
        <v>7</v>
      </c>
      <c r="R905">
        <v>7</v>
      </c>
      <c r="S905">
        <v>4</v>
      </c>
      <c r="T905">
        <v>7</v>
      </c>
      <c r="U905">
        <v>4</v>
      </c>
      <c r="V905">
        <v>1</v>
      </c>
      <c r="W905">
        <v>3</v>
      </c>
      <c r="X905">
        <v>6</v>
      </c>
      <c r="Y905">
        <v>2008</v>
      </c>
      <c r="Z905">
        <v>1</v>
      </c>
      <c r="AA905">
        <v>10</v>
      </c>
      <c r="AE905">
        <v>2</v>
      </c>
      <c r="AF905">
        <v>2</v>
      </c>
      <c r="AG905">
        <v>2</v>
      </c>
      <c r="AH905">
        <v>2</v>
      </c>
      <c r="AN905">
        <v>1</v>
      </c>
      <c r="AO905">
        <v>2</v>
      </c>
      <c r="AP905">
        <v>1</v>
      </c>
      <c r="AR905">
        <v>1</v>
      </c>
      <c r="AS905">
        <v>1</v>
      </c>
      <c r="BA905">
        <v>1</v>
      </c>
      <c r="BC905">
        <v>1</v>
      </c>
      <c r="BE905" t="s">
        <v>58</v>
      </c>
    </row>
    <row r="906" spans="1:57" hidden="1" x14ac:dyDescent="0.2">
      <c r="A906">
        <v>905</v>
      </c>
      <c r="B906" s="2">
        <v>44099.563530092593</v>
      </c>
      <c r="C906" t="s">
        <v>1137</v>
      </c>
      <c r="D906">
        <v>35</v>
      </c>
      <c r="E906">
        <v>13</v>
      </c>
      <c r="F906">
        <v>2</v>
      </c>
      <c r="G906">
        <v>1</v>
      </c>
      <c r="H906">
        <v>2</v>
      </c>
      <c r="I906">
        <v>2</v>
      </c>
      <c r="J906">
        <v>6</v>
      </c>
      <c r="L906">
        <v>1</v>
      </c>
      <c r="M906">
        <v>10</v>
      </c>
      <c r="N906">
        <v>2</v>
      </c>
      <c r="O906">
        <v>5</v>
      </c>
      <c r="P906">
        <v>3</v>
      </c>
      <c r="Q906">
        <v>6</v>
      </c>
      <c r="R906">
        <v>5</v>
      </c>
      <c r="S906">
        <v>5</v>
      </c>
      <c r="T906">
        <v>3</v>
      </c>
      <c r="U906">
        <v>7</v>
      </c>
      <c r="V906">
        <v>4</v>
      </c>
      <c r="W906">
        <v>5</v>
      </c>
      <c r="X906">
        <v>4</v>
      </c>
      <c r="Y906">
        <v>2010</v>
      </c>
      <c r="Z906">
        <v>1</v>
      </c>
      <c r="AA906">
        <v>14</v>
      </c>
      <c r="AE906">
        <v>1</v>
      </c>
      <c r="AF906">
        <v>2</v>
      </c>
      <c r="AG906">
        <v>2</v>
      </c>
      <c r="AH906">
        <v>1</v>
      </c>
      <c r="AN906">
        <v>1</v>
      </c>
      <c r="AO906">
        <v>2</v>
      </c>
      <c r="AP906">
        <v>1</v>
      </c>
      <c r="AR906">
        <v>1</v>
      </c>
      <c r="AT906">
        <v>1</v>
      </c>
      <c r="BD906">
        <v>1</v>
      </c>
      <c r="BE906" t="s">
        <v>63</v>
      </c>
    </row>
    <row r="907" spans="1:57" hidden="1" x14ac:dyDescent="0.2">
      <c r="A907">
        <v>906</v>
      </c>
      <c r="B907" s="2">
        <v>44099.564108796294</v>
      </c>
      <c r="C907" t="s">
        <v>1138</v>
      </c>
      <c r="D907">
        <v>35</v>
      </c>
      <c r="E907">
        <v>32</v>
      </c>
      <c r="F907">
        <v>1</v>
      </c>
      <c r="G907">
        <v>1</v>
      </c>
      <c r="H907">
        <v>2</v>
      </c>
      <c r="I907">
        <v>1</v>
      </c>
      <c r="J907">
        <v>1</v>
      </c>
      <c r="L907">
        <v>1</v>
      </c>
      <c r="M907">
        <v>15</v>
      </c>
      <c r="N907">
        <v>1</v>
      </c>
      <c r="O907">
        <v>7</v>
      </c>
      <c r="P907">
        <v>7</v>
      </c>
      <c r="Q907">
        <v>7</v>
      </c>
      <c r="R907">
        <v>6</v>
      </c>
      <c r="S907">
        <v>7</v>
      </c>
      <c r="T907">
        <v>7</v>
      </c>
      <c r="U907">
        <v>7</v>
      </c>
      <c r="V907">
        <v>7</v>
      </c>
      <c r="W907">
        <v>7</v>
      </c>
      <c r="X907">
        <v>7</v>
      </c>
      <c r="Y907">
        <v>2019</v>
      </c>
      <c r="Z907">
        <v>1</v>
      </c>
      <c r="AA907">
        <v>1</v>
      </c>
      <c r="AE907">
        <v>1</v>
      </c>
      <c r="AF907">
        <v>1</v>
      </c>
      <c r="AG907">
        <v>1</v>
      </c>
      <c r="AH907">
        <v>1</v>
      </c>
      <c r="AI907">
        <v>1</v>
      </c>
      <c r="AJ907">
        <v>1</v>
      </c>
      <c r="AK907">
        <v>1</v>
      </c>
      <c r="AM907">
        <v>1</v>
      </c>
      <c r="AO907">
        <v>1</v>
      </c>
      <c r="AP907">
        <v>1</v>
      </c>
      <c r="AQ907">
        <v>1</v>
      </c>
      <c r="AS907">
        <v>1</v>
      </c>
      <c r="AZ907">
        <v>1</v>
      </c>
      <c r="BB907">
        <v>1</v>
      </c>
      <c r="BC907">
        <v>1</v>
      </c>
      <c r="BE907" t="s">
        <v>58</v>
      </c>
    </row>
    <row r="908" spans="1:57" hidden="1" x14ac:dyDescent="0.2">
      <c r="A908">
        <v>907</v>
      </c>
      <c r="B908" s="2">
        <v>44099.564409722225</v>
      </c>
      <c r="C908" t="s">
        <v>1139</v>
      </c>
      <c r="D908">
        <v>35</v>
      </c>
      <c r="E908">
        <v>5</v>
      </c>
      <c r="F908">
        <v>1</v>
      </c>
      <c r="G908">
        <v>1</v>
      </c>
      <c r="H908">
        <v>2</v>
      </c>
      <c r="I908">
        <v>2</v>
      </c>
      <c r="J908">
        <v>1</v>
      </c>
      <c r="L908">
        <v>1</v>
      </c>
      <c r="M908">
        <v>3</v>
      </c>
      <c r="N908">
        <v>2</v>
      </c>
      <c r="O908">
        <v>5</v>
      </c>
      <c r="P908">
        <v>4</v>
      </c>
      <c r="Q908">
        <v>4</v>
      </c>
      <c r="R908">
        <v>4</v>
      </c>
      <c r="S908">
        <v>5</v>
      </c>
      <c r="T908">
        <v>4</v>
      </c>
      <c r="U908">
        <v>7</v>
      </c>
      <c r="V908">
        <v>7</v>
      </c>
      <c r="W908">
        <v>6</v>
      </c>
      <c r="X908">
        <v>6</v>
      </c>
      <c r="Y908">
        <v>2016</v>
      </c>
      <c r="Z908">
        <v>1</v>
      </c>
      <c r="AA908">
        <v>1</v>
      </c>
      <c r="AE908">
        <v>2</v>
      </c>
      <c r="AF908">
        <v>2</v>
      </c>
      <c r="AG908">
        <v>1</v>
      </c>
      <c r="AH908">
        <v>2</v>
      </c>
      <c r="AI908">
        <v>1</v>
      </c>
      <c r="AJ908">
        <v>1</v>
      </c>
      <c r="AO908">
        <v>1</v>
      </c>
      <c r="AP908">
        <v>1</v>
      </c>
      <c r="AQ908">
        <v>1</v>
      </c>
      <c r="AR908">
        <v>1</v>
      </c>
      <c r="AZ908">
        <v>1</v>
      </c>
      <c r="BB908">
        <v>1</v>
      </c>
      <c r="BE908" t="s">
        <v>66</v>
      </c>
    </row>
    <row r="909" spans="1:57" hidden="1" x14ac:dyDescent="0.2">
      <c r="A909">
        <v>908</v>
      </c>
      <c r="B909" s="2">
        <v>44099.566574074073</v>
      </c>
      <c r="C909" t="s">
        <v>1140</v>
      </c>
      <c r="D909">
        <v>33</v>
      </c>
      <c r="E909">
        <v>14</v>
      </c>
      <c r="F909">
        <v>1</v>
      </c>
      <c r="G909">
        <v>1</v>
      </c>
      <c r="H909">
        <v>2</v>
      </c>
      <c r="I909">
        <v>2</v>
      </c>
      <c r="J909">
        <v>1</v>
      </c>
      <c r="L909">
        <v>1</v>
      </c>
      <c r="M909">
        <v>0</v>
      </c>
      <c r="N909">
        <v>2</v>
      </c>
      <c r="O909">
        <v>5</v>
      </c>
      <c r="P909">
        <v>2</v>
      </c>
      <c r="Q909">
        <v>6</v>
      </c>
      <c r="R909">
        <v>4</v>
      </c>
      <c r="S909">
        <v>5</v>
      </c>
      <c r="T909">
        <v>5</v>
      </c>
      <c r="U909">
        <v>6</v>
      </c>
      <c r="V909">
        <v>3</v>
      </c>
      <c r="W909">
        <v>6</v>
      </c>
      <c r="X909">
        <v>5</v>
      </c>
      <c r="Y909">
        <v>2020</v>
      </c>
      <c r="Z909">
        <v>1</v>
      </c>
      <c r="AA909">
        <v>3</v>
      </c>
      <c r="AE909">
        <v>2</v>
      </c>
      <c r="AF909">
        <v>2</v>
      </c>
      <c r="AG909">
        <v>2</v>
      </c>
      <c r="AH909">
        <v>2</v>
      </c>
      <c r="AI909">
        <v>1</v>
      </c>
      <c r="AK909">
        <v>1</v>
      </c>
      <c r="AM909">
        <v>1</v>
      </c>
      <c r="AO909">
        <v>1</v>
      </c>
      <c r="AP909">
        <v>1</v>
      </c>
      <c r="AS909">
        <v>1</v>
      </c>
      <c r="AU909">
        <v>1</v>
      </c>
      <c r="BD909">
        <v>1</v>
      </c>
      <c r="BE909" t="s">
        <v>63</v>
      </c>
    </row>
    <row r="910" spans="1:57" hidden="1" x14ac:dyDescent="0.2">
      <c r="A910">
        <v>909</v>
      </c>
      <c r="B910" s="2">
        <v>44099.567453703705</v>
      </c>
      <c r="C910" t="s">
        <v>1141</v>
      </c>
      <c r="D910">
        <v>43</v>
      </c>
      <c r="E910">
        <v>5</v>
      </c>
      <c r="F910">
        <v>1</v>
      </c>
      <c r="G910">
        <v>1</v>
      </c>
      <c r="H910">
        <v>1</v>
      </c>
      <c r="I910">
        <v>3</v>
      </c>
      <c r="J910">
        <v>1</v>
      </c>
      <c r="L910">
        <v>1</v>
      </c>
      <c r="M910">
        <v>10</v>
      </c>
      <c r="N910">
        <v>2</v>
      </c>
      <c r="O910">
        <v>4</v>
      </c>
      <c r="P910">
        <v>3</v>
      </c>
      <c r="Q910">
        <v>4</v>
      </c>
      <c r="R910">
        <v>5</v>
      </c>
      <c r="S910">
        <v>4</v>
      </c>
      <c r="T910">
        <v>4</v>
      </c>
      <c r="U910">
        <v>2</v>
      </c>
      <c r="V910">
        <v>3</v>
      </c>
      <c r="W910">
        <v>2</v>
      </c>
      <c r="X910">
        <v>4</v>
      </c>
      <c r="Y910">
        <v>2008</v>
      </c>
      <c r="Z910">
        <v>1</v>
      </c>
      <c r="AA910">
        <v>13</v>
      </c>
      <c r="AD910" t="s">
        <v>73</v>
      </c>
      <c r="AE910">
        <v>2</v>
      </c>
      <c r="AF910">
        <v>2</v>
      </c>
      <c r="AG910">
        <v>2</v>
      </c>
      <c r="AH910">
        <v>2</v>
      </c>
      <c r="AN910">
        <v>1</v>
      </c>
      <c r="AO910">
        <v>5</v>
      </c>
      <c r="AP910">
        <v>1</v>
      </c>
      <c r="AU910">
        <v>1</v>
      </c>
      <c r="AV910">
        <v>1</v>
      </c>
      <c r="BD910">
        <v>1</v>
      </c>
      <c r="BE910" t="s">
        <v>66</v>
      </c>
    </row>
    <row r="911" spans="1:57" hidden="1" x14ac:dyDescent="0.2">
      <c r="A911">
        <v>910</v>
      </c>
      <c r="B911" s="2">
        <v>44099.571921296294</v>
      </c>
      <c r="C911" t="s">
        <v>1142</v>
      </c>
      <c r="D911">
        <v>29</v>
      </c>
      <c r="E911">
        <v>14</v>
      </c>
      <c r="F911">
        <v>2</v>
      </c>
      <c r="G911">
        <v>1</v>
      </c>
      <c r="H911">
        <v>2</v>
      </c>
      <c r="I911">
        <v>0</v>
      </c>
      <c r="J911">
        <v>1</v>
      </c>
      <c r="L911">
        <v>1</v>
      </c>
      <c r="M911">
        <v>3</v>
      </c>
      <c r="N911">
        <v>2</v>
      </c>
      <c r="O911">
        <v>2</v>
      </c>
      <c r="P911">
        <v>2</v>
      </c>
      <c r="Q911">
        <v>3</v>
      </c>
      <c r="R911">
        <v>5</v>
      </c>
      <c r="S911">
        <v>3</v>
      </c>
      <c r="T911">
        <v>4</v>
      </c>
      <c r="U911">
        <v>4</v>
      </c>
      <c r="V911">
        <v>3</v>
      </c>
      <c r="W911">
        <v>4</v>
      </c>
      <c r="X911">
        <v>1</v>
      </c>
      <c r="Y911">
        <v>2018</v>
      </c>
      <c r="Z911">
        <v>1</v>
      </c>
      <c r="AA911">
        <v>10</v>
      </c>
      <c r="AE911">
        <v>2</v>
      </c>
      <c r="AF911">
        <v>2</v>
      </c>
      <c r="AG911">
        <v>2</v>
      </c>
      <c r="AH911">
        <v>2</v>
      </c>
      <c r="AI911">
        <v>1</v>
      </c>
      <c r="AM911">
        <v>1</v>
      </c>
      <c r="AO911">
        <v>3</v>
      </c>
      <c r="AT911">
        <v>1</v>
      </c>
      <c r="AU911">
        <v>1</v>
      </c>
      <c r="AX911">
        <v>1</v>
      </c>
      <c r="BD911">
        <v>1</v>
      </c>
      <c r="BE911" t="s">
        <v>63</v>
      </c>
    </row>
    <row r="912" spans="1:57" hidden="1" x14ac:dyDescent="0.2">
      <c r="A912">
        <v>911</v>
      </c>
      <c r="B912" s="2">
        <v>44099.571956018517</v>
      </c>
      <c r="C912" t="s">
        <v>1143</v>
      </c>
      <c r="D912">
        <v>28</v>
      </c>
      <c r="E912">
        <v>37</v>
      </c>
      <c r="F912">
        <v>1</v>
      </c>
      <c r="G912">
        <v>1</v>
      </c>
      <c r="H912">
        <v>1</v>
      </c>
      <c r="I912">
        <v>0</v>
      </c>
      <c r="J912">
        <v>1</v>
      </c>
      <c r="L912">
        <v>1</v>
      </c>
      <c r="M912">
        <v>2</v>
      </c>
      <c r="N912">
        <v>2</v>
      </c>
      <c r="O912">
        <v>5</v>
      </c>
      <c r="P912">
        <v>3</v>
      </c>
      <c r="Q912">
        <v>5</v>
      </c>
      <c r="R912">
        <v>3</v>
      </c>
      <c r="S912">
        <v>6</v>
      </c>
      <c r="T912">
        <v>5</v>
      </c>
      <c r="U912">
        <v>5</v>
      </c>
      <c r="V912">
        <v>2</v>
      </c>
      <c r="W912">
        <v>4</v>
      </c>
      <c r="X912">
        <v>2</v>
      </c>
      <c r="Y912">
        <v>2018</v>
      </c>
      <c r="Z912">
        <v>1</v>
      </c>
      <c r="AA912">
        <v>3</v>
      </c>
      <c r="AE912">
        <v>2</v>
      </c>
      <c r="AF912">
        <v>2</v>
      </c>
      <c r="AG912">
        <v>2</v>
      </c>
      <c r="AH912">
        <v>2</v>
      </c>
      <c r="AN912">
        <v>1</v>
      </c>
      <c r="AO912">
        <v>2</v>
      </c>
      <c r="AP912">
        <v>1</v>
      </c>
      <c r="AT912">
        <v>1</v>
      </c>
      <c r="AV912">
        <v>1</v>
      </c>
      <c r="BA912">
        <v>1</v>
      </c>
      <c r="BE912" t="s">
        <v>66</v>
      </c>
    </row>
    <row r="913" spans="1:57" hidden="1" x14ac:dyDescent="0.2">
      <c r="A913">
        <v>912</v>
      </c>
      <c r="B913" s="2">
        <v>44099.572604166664</v>
      </c>
      <c r="C913" t="s">
        <v>1144</v>
      </c>
      <c r="D913">
        <v>39</v>
      </c>
      <c r="E913">
        <v>21</v>
      </c>
      <c r="F913">
        <v>1</v>
      </c>
      <c r="G913">
        <v>1</v>
      </c>
      <c r="H913">
        <v>2</v>
      </c>
      <c r="I913">
        <v>2</v>
      </c>
      <c r="J913">
        <v>1</v>
      </c>
      <c r="L913">
        <v>1</v>
      </c>
      <c r="M913">
        <v>0</v>
      </c>
      <c r="N913">
        <v>2</v>
      </c>
      <c r="O913">
        <v>4</v>
      </c>
      <c r="P913">
        <v>1</v>
      </c>
      <c r="Q913">
        <v>7</v>
      </c>
      <c r="R913">
        <v>6</v>
      </c>
      <c r="S913">
        <v>7</v>
      </c>
      <c r="T913">
        <v>2</v>
      </c>
      <c r="U913">
        <v>7</v>
      </c>
      <c r="V913">
        <v>1</v>
      </c>
      <c r="W913">
        <v>5</v>
      </c>
      <c r="X913">
        <v>1</v>
      </c>
      <c r="Y913">
        <v>2020</v>
      </c>
      <c r="Z913">
        <v>1</v>
      </c>
      <c r="AA913">
        <v>12</v>
      </c>
      <c r="AC913" t="s">
        <v>1145</v>
      </c>
      <c r="AE913">
        <v>2</v>
      </c>
      <c r="AF913">
        <v>3</v>
      </c>
      <c r="AG913">
        <v>2</v>
      </c>
      <c r="AH913">
        <v>2</v>
      </c>
      <c r="AI913">
        <v>1</v>
      </c>
      <c r="AO913">
        <v>4</v>
      </c>
      <c r="AP913">
        <v>1</v>
      </c>
      <c r="AU913">
        <v>1</v>
      </c>
      <c r="AX913">
        <v>1</v>
      </c>
      <c r="BD913">
        <v>1</v>
      </c>
      <c r="BE913" t="s">
        <v>58</v>
      </c>
    </row>
    <row r="914" spans="1:57" hidden="1" x14ac:dyDescent="0.2">
      <c r="A914">
        <v>913</v>
      </c>
      <c r="B914" s="2">
        <v>44099.572627314818</v>
      </c>
      <c r="C914" t="s">
        <v>1146</v>
      </c>
      <c r="D914">
        <v>66</v>
      </c>
      <c r="E914">
        <v>5</v>
      </c>
      <c r="F914">
        <v>1</v>
      </c>
      <c r="G914">
        <v>1</v>
      </c>
      <c r="H914">
        <v>2</v>
      </c>
      <c r="I914">
        <v>0</v>
      </c>
      <c r="J914">
        <v>1</v>
      </c>
      <c r="L914">
        <v>1</v>
      </c>
      <c r="M914">
        <v>25</v>
      </c>
      <c r="N914">
        <v>2</v>
      </c>
      <c r="O914">
        <v>5</v>
      </c>
      <c r="P914">
        <v>5</v>
      </c>
      <c r="Q914">
        <v>7</v>
      </c>
      <c r="R914">
        <v>5</v>
      </c>
      <c r="S914">
        <v>6</v>
      </c>
      <c r="T914">
        <v>3</v>
      </c>
      <c r="U914">
        <v>6</v>
      </c>
      <c r="V914">
        <v>1</v>
      </c>
      <c r="W914">
        <v>6</v>
      </c>
      <c r="X914">
        <v>3</v>
      </c>
      <c r="Y914">
        <v>2018</v>
      </c>
      <c r="Z914">
        <v>3</v>
      </c>
      <c r="AA914">
        <v>1</v>
      </c>
      <c r="AE914">
        <v>2</v>
      </c>
      <c r="AF914">
        <v>3</v>
      </c>
      <c r="AG914">
        <v>2</v>
      </c>
      <c r="AH914">
        <v>3</v>
      </c>
      <c r="AI914">
        <v>1</v>
      </c>
      <c r="AJ914">
        <v>1</v>
      </c>
      <c r="AM914">
        <v>1</v>
      </c>
      <c r="AO914">
        <v>2</v>
      </c>
      <c r="AP914">
        <v>1</v>
      </c>
      <c r="AR914">
        <v>1</v>
      </c>
      <c r="AV914">
        <v>1</v>
      </c>
      <c r="BA914">
        <v>1</v>
      </c>
      <c r="BC914">
        <v>1</v>
      </c>
      <c r="BE914" t="s">
        <v>66</v>
      </c>
    </row>
    <row r="915" spans="1:57" hidden="1" x14ac:dyDescent="0.2">
      <c r="A915">
        <v>914</v>
      </c>
      <c r="B915" s="2">
        <v>44099.573541666665</v>
      </c>
      <c r="C915" t="s">
        <v>1147</v>
      </c>
      <c r="D915">
        <v>36</v>
      </c>
      <c r="E915">
        <v>35</v>
      </c>
      <c r="F915">
        <v>1</v>
      </c>
      <c r="G915">
        <v>1</v>
      </c>
      <c r="H915">
        <v>2</v>
      </c>
      <c r="I915">
        <v>1</v>
      </c>
      <c r="J915">
        <v>1</v>
      </c>
      <c r="L915">
        <v>1</v>
      </c>
      <c r="M915">
        <v>2</v>
      </c>
      <c r="N915">
        <v>1</v>
      </c>
      <c r="O915">
        <v>7</v>
      </c>
      <c r="P915">
        <v>7</v>
      </c>
      <c r="Q915">
        <v>6</v>
      </c>
      <c r="R915">
        <v>7</v>
      </c>
      <c r="S915">
        <v>7</v>
      </c>
      <c r="T915">
        <v>7</v>
      </c>
      <c r="U915">
        <v>7</v>
      </c>
      <c r="V915">
        <v>7</v>
      </c>
      <c r="W915">
        <v>6</v>
      </c>
      <c r="X915">
        <v>7</v>
      </c>
      <c r="Y915">
        <v>2018</v>
      </c>
      <c r="Z915">
        <v>1</v>
      </c>
      <c r="AA915">
        <v>1</v>
      </c>
      <c r="AE915">
        <v>1</v>
      </c>
      <c r="AF915">
        <v>1</v>
      </c>
      <c r="AG915">
        <v>1</v>
      </c>
      <c r="AH915">
        <v>1</v>
      </c>
      <c r="AI915">
        <v>1</v>
      </c>
      <c r="AJ915">
        <v>1</v>
      </c>
      <c r="AK915">
        <v>1</v>
      </c>
      <c r="AO915">
        <v>2</v>
      </c>
      <c r="AP915">
        <v>1</v>
      </c>
      <c r="AQ915">
        <v>1</v>
      </c>
      <c r="AR915">
        <v>1</v>
      </c>
      <c r="AZ915">
        <v>1</v>
      </c>
      <c r="BA915">
        <v>1</v>
      </c>
      <c r="BB915">
        <v>1</v>
      </c>
      <c r="BE915" t="s">
        <v>63</v>
      </c>
    </row>
    <row r="916" spans="1:57" hidden="1" x14ac:dyDescent="0.2">
      <c r="A916">
        <v>915</v>
      </c>
      <c r="B916" s="2">
        <v>44099.574074074073</v>
      </c>
      <c r="C916" t="s">
        <v>1148</v>
      </c>
      <c r="D916">
        <v>58</v>
      </c>
      <c r="E916">
        <v>23</v>
      </c>
      <c r="F916">
        <v>1</v>
      </c>
      <c r="G916">
        <v>1</v>
      </c>
      <c r="H916">
        <v>3</v>
      </c>
      <c r="I916">
        <v>1</v>
      </c>
      <c r="J916">
        <v>1</v>
      </c>
      <c r="L916">
        <v>1</v>
      </c>
      <c r="M916">
        <v>26</v>
      </c>
      <c r="N916">
        <v>2</v>
      </c>
      <c r="O916">
        <v>6</v>
      </c>
      <c r="P916">
        <v>1</v>
      </c>
      <c r="Q916">
        <v>7</v>
      </c>
      <c r="R916">
        <v>1</v>
      </c>
      <c r="S916">
        <v>6</v>
      </c>
      <c r="T916">
        <v>1</v>
      </c>
      <c r="U916">
        <v>7</v>
      </c>
      <c r="V916">
        <v>1</v>
      </c>
      <c r="W916">
        <v>6</v>
      </c>
      <c r="X916">
        <v>1</v>
      </c>
      <c r="Y916">
        <v>1994</v>
      </c>
      <c r="Z916">
        <v>1</v>
      </c>
      <c r="AA916">
        <v>10</v>
      </c>
      <c r="AE916">
        <v>2</v>
      </c>
      <c r="AF916">
        <v>2</v>
      </c>
      <c r="AG916">
        <v>2</v>
      </c>
      <c r="AH916">
        <v>2</v>
      </c>
      <c r="AI916">
        <v>1</v>
      </c>
      <c r="AM916">
        <v>1</v>
      </c>
      <c r="AO916">
        <v>4</v>
      </c>
      <c r="AP916">
        <v>1</v>
      </c>
      <c r="AT916">
        <v>1</v>
      </c>
      <c r="AX916">
        <v>1</v>
      </c>
      <c r="BB916">
        <v>1</v>
      </c>
      <c r="BE916" t="s">
        <v>63</v>
      </c>
    </row>
    <row r="917" spans="1:57" hidden="1" x14ac:dyDescent="0.2">
      <c r="A917">
        <v>916</v>
      </c>
      <c r="B917" s="2">
        <v>44099.577106481483</v>
      </c>
      <c r="C917" t="s">
        <v>1149</v>
      </c>
      <c r="D917">
        <v>68</v>
      </c>
      <c r="E917">
        <v>22</v>
      </c>
      <c r="F917">
        <v>1</v>
      </c>
      <c r="G917">
        <v>1</v>
      </c>
      <c r="H917">
        <v>1</v>
      </c>
      <c r="I917">
        <v>0</v>
      </c>
      <c r="J917">
        <v>4</v>
      </c>
      <c r="L917">
        <v>2</v>
      </c>
      <c r="M917">
        <v>30</v>
      </c>
      <c r="N917">
        <v>2</v>
      </c>
      <c r="O917">
        <v>5</v>
      </c>
      <c r="P917">
        <v>5</v>
      </c>
      <c r="Q917">
        <v>3</v>
      </c>
      <c r="R917">
        <v>5</v>
      </c>
      <c r="S917">
        <v>3</v>
      </c>
      <c r="T917">
        <v>4</v>
      </c>
      <c r="U917">
        <v>5</v>
      </c>
      <c r="V917">
        <v>5</v>
      </c>
      <c r="W917">
        <v>3</v>
      </c>
      <c r="X917">
        <v>5</v>
      </c>
      <c r="Y917">
        <v>2000</v>
      </c>
      <c r="Z917">
        <v>4</v>
      </c>
      <c r="AA917">
        <v>13</v>
      </c>
      <c r="AD917" t="s">
        <v>80</v>
      </c>
      <c r="AE917">
        <v>2</v>
      </c>
      <c r="AF917">
        <v>2</v>
      </c>
      <c r="AG917">
        <v>2</v>
      </c>
      <c r="AH917">
        <v>2</v>
      </c>
      <c r="AN917">
        <v>1</v>
      </c>
      <c r="AO917">
        <v>3</v>
      </c>
      <c r="AT917">
        <v>1</v>
      </c>
      <c r="AW917">
        <v>1</v>
      </c>
      <c r="AX917">
        <v>1</v>
      </c>
      <c r="BD917">
        <v>1</v>
      </c>
      <c r="BE917" t="s">
        <v>63</v>
      </c>
    </row>
    <row r="918" spans="1:57" hidden="1" x14ac:dyDescent="0.2">
      <c r="A918">
        <v>917</v>
      </c>
      <c r="B918" s="2">
        <v>44099.579340277778</v>
      </c>
      <c r="C918" t="s">
        <v>1150</v>
      </c>
      <c r="D918">
        <v>26</v>
      </c>
      <c r="E918">
        <v>5</v>
      </c>
      <c r="F918">
        <v>1</v>
      </c>
      <c r="G918">
        <v>1</v>
      </c>
      <c r="H918">
        <v>2</v>
      </c>
      <c r="I918">
        <v>0</v>
      </c>
      <c r="J918">
        <v>1</v>
      </c>
      <c r="L918">
        <v>1</v>
      </c>
      <c r="M918">
        <v>2</v>
      </c>
      <c r="N918">
        <v>1</v>
      </c>
      <c r="O918">
        <v>6</v>
      </c>
      <c r="P918">
        <v>4</v>
      </c>
      <c r="Q918">
        <v>5</v>
      </c>
      <c r="R918">
        <v>3</v>
      </c>
      <c r="S918">
        <v>4</v>
      </c>
      <c r="T918">
        <v>5</v>
      </c>
      <c r="U918">
        <v>6</v>
      </c>
      <c r="V918">
        <v>4</v>
      </c>
      <c r="W918">
        <v>5</v>
      </c>
      <c r="X918">
        <v>5</v>
      </c>
      <c r="Y918">
        <v>2018</v>
      </c>
      <c r="Z918">
        <v>1</v>
      </c>
      <c r="AA918">
        <v>10</v>
      </c>
      <c r="AE918">
        <v>2</v>
      </c>
      <c r="AF918">
        <v>1</v>
      </c>
      <c r="AG918">
        <v>1</v>
      </c>
      <c r="AH918">
        <v>2</v>
      </c>
      <c r="AI918">
        <v>1</v>
      </c>
      <c r="AJ918">
        <v>1</v>
      </c>
      <c r="AO918">
        <v>2</v>
      </c>
      <c r="AP918">
        <v>1</v>
      </c>
      <c r="BA918">
        <v>1</v>
      </c>
      <c r="BE918" t="s">
        <v>66</v>
      </c>
    </row>
    <row r="919" spans="1:57" hidden="1" x14ac:dyDescent="0.2">
      <c r="A919">
        <v>918</v>
      </c>
      <c r="B919" s="2">
        <v>44099.579571759263</v>
      </c>
      <c r="C919" t="s">
        <v>1151</v>
      </c>
      <c r="D919">
        <v>43</v>
      </c>
      <c r="E919">
        <v>32</v>
      </c>
      <c r="F919">
        <v>1</v>
      </c>
      <c r="G919">
        <v>1</v>
      </c>
      <c r="H919">
        <v>2</v>
      </c>
      <c r="I919">
        <v>2</v>
      </c>
      <c r="J919">
        <v>1</v>
      </c>
      <c r="L919">
        <v>1</v>
      </c>
      <c r="M919">
        <v>20</v>
      </c>
      <c r="N919">
        <v>1</v>
      </c>
      <c r="O919">
        <v>7</v>
      </c>
      <c r="P919">
        <v>2</v>
      </c>
      <c r="Q919">
        <v>7</v>
      </c>
      <c r="R919">
        <v>1</v>
      </c>
      <c r="S919">
        <v>5</v>
      </c>
      <c r="T919">
        <v>2</v>
      </c>
      <c r="U919">
        <v>7</v>
      </c>
      <c r="V919">
        <v>1</v>
      </c>
      <c r="W919">
        <v>7</v>
      </c>
      <c r="X919">
        <v>3</v>
      </c>
      <c r="Y919">
        <v>2018</v>
      </c>
      <c r="Z919">
        <v>2</v>
      </c>
      <c r="AA919">
        <v>1</v>
      </c>
      <c r="AE919">
        <v>1</v>
      </c>
      <c r="AF919">
        <v>1</v>
      </c>
      <c r="AG919">
        <v>1</v>
      </c>
      <c r="AH919">
        <v>2</v>
      </c>
      <c r="AI919">
        <v>1</v>
      </c>
      <c r="AO919">
        <v>4</v>
      </c>
      <c r="AP919">
        <v>1</v>
      </c>
      <c r="AT919">
        <v>1</v>
      </c>
      <c r="AU919">
        <v>1</v>
      </c>
      <c r="BB919">
        <v>1</v>
      </c>
      <c r="BE919" t="s">
        <v>58</v>
      </c>
    </row>
    <row r="920" spans="1:57" hidden="1" x14ac:dyDescent="0.2">
      <c r="A920">
        <v>919</v>
      </c>
      <c r="B920" s="2">
        <v>44099.580289351848</v>
      </c>
      <c r="C920" t="s">
        <v>1152</v>
      </c>
      <c r="D920">
        <v>45</v>
      </c>
      <c r="E920">
        <v>5</v>
      </c>
      <c r="F920">
        <v>2</v>
      </c>
      <c r="G920">
        <v>1</v>
      </c>
      <c r="H920">
        <v>3</v>
      </c>
      <c r="I920">
        <v>0</v>
      </c>
      <c r="J920">
        <v>1</v>
      </c>
      <c r="L920">
        <v>2</v>
      </c>
      <c r="M920">
        <v>2</v>
      </c>
      <c r="N920">
        <v>2</v>
      </c>
      <c r="O920">
        <v>2</v>
      </c>
      <c r="P920">
        <v>2</v>
      </c>
      <c r="Q920">
        <v>6</v>
      </c>
      <c r="R920">
        <v>5</v>
      </c>
      <c r="S920">
        <v>5</v>
      </c>
      <c r="T920">
        <v>5</v>
      </c>
      <c r="U920">
        <v>7</v>
      </c>
      <c r="V920">
        <v>2</v>
      </c>
      <c r="W920">
        <v>5</v>
      </c>
      <c r="X920">
        <v>2</v>
      </c>
      <c r="Y920">
        <v>2019</v>
      </c>
      <c r="Z920">
        <v>2</v>
      </c>
      <c r="AA920">
        <v>9</v>
      </c>
      <c r="AE920">
        <v>2</v>
      </c>
      <c r="AF920">
        <v>2</v>
      </c>
      <c r="AG920">
        <v>2</v>
      </c>
      <c r="AH920">
        <v>2</v>
      </c>
      <c r="AN920">
        <v>1</v>
      </c>
      <c r="AO920">
        <v>5</v>
      </c>
      <c r="AV920">
        <v>1</v>
      </c>
      <c r="AX920">
        <v>1</v>
      </c>
      <c r="AY920">
        <v>1</v>
      </c>
      <c r="AZ920">
        <v>1</v>
      </c>
      <c r="BA920">
        <v>1</v>
      </c>
      <c r="BE920" t="s">
        <v>66</v>
      </c>
    </row>
    <row r="921" spans="1:57" hidden="1" x14ac:dyDescent="0.2">
      <c r="A921">
        <v>920</v>
      </c>
      <c r="B921" s="2">
        <v>44099.58053240741</v>
      </c>
      <c r="C921" t="s">
        <v>1153</v>
      </c>
      <c r="D921">
        <v>29</v>
      </c>
      <c r="E921">
        <v>14</v>
      </c>
      <c r="F921">
        <v>1</v>
      </c>
      <c r="G921">
        <v>1</v>
      </c>
      <c r="H921">
        <v>1</v>
      </c>
      <c r="I921">
        <v>0</v>
      </c>
      <c r="J921">
        <v>1</v>
      </c>
      <c r="L921">
        <v>1</v>
      </c>
      <c r="M921">
        <v>3</v>
      </c>
      <c r="N921">
        <v>2</v>
      </c>
      <c r="O921">
        <v>4</v>
      </c>
      <c r="P921">
        <v>4</v>
      </c>
      <c r="Q921">
        <v>5</v>
      </c>
      <c r="R921">
        <v>5</v>
      </c>
      <c r="S921">
        <v>5</v>
      </c>
      <c r="T921">
        <v>4</v>
      </c>
      <c r="U921">
        <v>6</v>
      </c>
      <c r="V921">
        <v>3</v>
      </c>
      <c r="W921">
        <v>6</v>
      </c>
      <c r="X921">
        <v>4</v>
      </c>
      <c r="Y921">
        <v>2017</v>
      </c>
      <c r="Z921">
        <v>1</v>
      </c>
      <c r="AA921">
        <v>3</v>
      </c>
      <c r="AE921">
        <v>2</v>
      </c>
      <c r="AF921">
        <v>2</v>
      </c>
      <c r="AG921">
        <v>2</v>
      </c>
      <c r="AH921">
        <v>2</v>
      </c>
      <c r="AN921">
        <v>1</v>
      </c>
      <c r="AO921">
        <v>3</v>
      </c>
      <c r="AS921">
        <v>1</v>
      </c>
      <c r="AT921">
        <v>1</v>
      </c>
      <c r="AV921">
        <v>1</v>
      </c>
      <c r="BD921">
        <v>1</v>
      </c>
      <c r="BE921" t="s">
        <v>63</v>
      </c>
    </row>
    <row r="922" spans="1:57" hidden="1" x14ac:dyDescent="0.2">
      <c r="A922">
        <v>921</v>
      </c>
      <c r="B922" s="2">
        <v>44099.581157407411</v>
      </c>
      <c r="C922" t="s">
        <v>1154</v>
      </c>
      <c r="D922">
        <v>41</v>
      </c>
      <c r="E922">
        <v>13</v>
      </c>
      <c r="F922">
        <v>2</v>
      </c>
      <c r="G922">
        <v>1</v>
      </c>
      <c r="H922">
        <v>2</v>
      </c>
      <c r="I922">
        <v>1</v>
      </c>
      <c r="J922">
        <v>1</v>
      </c>
      <c r="L922">
        <v>1</v>
      </c>
      <c r="M922">
        <v>0</v>
      </c>
      <c r="N922">
        <v>1</v>
      </c>
      <c r="O922">
        <v>6</v>
      </c>
      <c r="P922">
        <v>7</v>
      </c>
      <c r="Q922">
        <v>6</v>
      </c>
      <c r="R922">
        <v>7</v>
      </c>
      <c r="S922">
        <v>7</v>
      </c>
      <c r="T922">
        <v>6</v>
      </c>
      <c r="U922">
        <v>6</v>
      </c>
      <c r="V922">
        <v>6</v>
      </c>
      <c r="W922">
        <v>7</v>
      </c>
      <c r="X922">
        <v>6</v>
      </c>
      <c r="Y922">
        <v>2019</v>
      </c>
      <c r="Z922">
        <v>1</v>
      </c>
      <c r="AA922">
        <v>1</v>
      </c>
      <c r="AE922">
        <v>1</v>
      </c>
      <c r="AF922">
        <v>1</v>
      </c>
      <c r="AG922">
        <v>1</v>
      </c>
      <c r="AH922">
        <v>1</v>
      </c>
      <c r="AI922">
        <v>1</v>
      </c>
      <c r="AO922">
        <v>1</v>
      </c>
      <c r="AQ922">
        <v>1</v>
      </c>
      <c r="AZ922">
        <v>1</v>
      </c>
      <c r="BE922" t="s">
        <v>63</v>
      </c>
    </row>
    <row r="923" spans="1:57" hidden="1" x14ac:dyDescent="0.2">
      <c r="A923">
        <v>922</v>
      </c>
      <c r="B923" s="2">
        <v>44099.581909722219</v>
      </c>
      <c r="C923" t="s">
        <v>1155</v>
      </c>
      <c r="D923">
        <v>32</v>
      </c>
      <c r="E923">
        <v>38</v>
      </c>
      <c r="F923">
        <v>1</v>
      </c>
      <c r="G923">
        <v>1</v>
      </c>
      <c r="H923">
        <v>2</v>
      </c>
      <c r="I923">
        <v>0</v>
      </c>
      <c r="J923">
        <v>1</v>
      </c>
      <c r="L923">
        <v>1</v>
      </c>
      <c r="M923">
        <v>7</v>
      </c>
      <c r="N923">
        <v>1</v>
      </c>
      <c r="O923">
        <v>5</v>
      </c>
      <c r="P923">
        <v>2</v>
      </c>
      <c r="Q923">
        <v>6</v>
      </c>
      <c r="R923">
        <v>2</v>
      </c>
      <c r="S923">
        <v>7</v>
      </c>
      <c r="T923">
        <v>2</v>
      </c>
      <c r="U923">
        <v>6</v>
      </c>
      <c r="V923">
        <v>2</v>
      </c>
      <c r="W923">
        <v>5</v>
      </c>
      <c r="X923">
        <v>3</v>
      </c>
      <c r="Y923">
        <v>2013</v>
      </c>
      <c r="Z923">
        <v>1</v>
      </c>
      <c r="AA923">
        <v>12</v>
      </c>
      <c r="AC923" t="s">
        <v>92</v>
      </c>
      <c r="AE923">
        <v>3</v>
      </c>
      <c r="AF923">
        <v>1</v>
      </c>
      <c r="AG923">
        <v>3</v>
      </c>
      <c r="AH923">
        <v>3</v>
      </c>
      <c r="AI923">
        <v>1</v>
      </c>
      <c r="AM923">
        <v>1</v>
      </c>
      <c r="AO923">
        <v>2</v>
      </c>
      <c r="AT923">
        <v>1</v>
      </c>
      <c r="AX923">
        <v>1</v>
      </c>
      <c r="BA923">
        <v>1</v>
      </c>
      <c r="BC923">
        <v>1</v>
      </c>
      <c r="BE923" t="s">
        <v>58</v>
      </c>
    </row>
    <row r="924" spans="1:57" hidden="1" x14ac:dyDescent="0.2">
      <c r="A924">
        <v>923</v>
      </c>
      <c r="B924" s="2">
        <v>44099.582129629627</v>
      </c>
      <c r="C924" t="s">
        <v>1156</v>
      </c>
      <c r="D924">
        <v>66</v>
      </c>
      <c r="E924">
        <v>38</v>
      </c>
      <c r="F924">
        <v>2</v>
      </c>
      <c r="G924">
        <v>1</v>
      </c>
      <c r="H924">
        <v>2</v>
      </c>
      <c r="I924">
        <v>0</v>
      </c>
      <c r="J924">
        <v>4</v>
      </c>
      <c r="L924">
        <v>2</v>
      </c>
      <c r="M924">
        <v>7</v>
      </c>
      <c r="N924">
        <v>2</v>
      </c>
      <c r="O924">
        <v>6</v>
      </c>
      <c r="P924">
        <v>7</v>
      </c>
      <c r="Q924">
        <v>6</v>
      </c>
      <c r="R924">
        <v>6</v>
      </c>
      <c r="S924">
        <v>6</v>
      </c>
      <c r="T924">
        <v>2</v>
      </c>
      <c r="U924">
        <v>6</v>
      </c>
      <c r="V924">
        <v>2</v>
      </c>
      <c r="W924">
        <v>2</v>
      </c>
      <c r="X924">
        <v>3</v>
      </c>
      <c r="Y924">
        <v>2013</v>
      </c>
      <c r="Z924">
        <v>4</v>
      </c>
      <c r="AA924">
        <v>14</v>
      </c>
      <c r="AE924">
        <v>3</v>
      </c>
      <c r="AF924">
        <v>3</v>
      </c>
      <c r="AG924">
        <v>2</v>
      </c>
      <c r="AH924">
        <v>2</v>
      </c>
      <c r="AN924">
        <v>1</v>
      </c>
      <c r="AO924">
        <v>3</v>
      </c>
      <c r="AP924">
        <v>1</v>
      </c>
      <c r="AT924">
        <v>1</v>
      </c>
      <c r="AU924">
        <v>1</v>
      </c>
      <c r="AZ924">
        <v>1</v>
      </c>
      <c r="BA924">
        <v>1</v>
      </c>
      <c r="BC924">
        <v>1</v>
      </c>
      <c r="BE924" t="s">
        <v>58</v>
      </c>
    </row>
    <row r="925" spans="1:57" hidden="1" x14ac:dyDescent="0.2">
      <c r="A925">
        <v>924</v>
      </c>
      <c r="B925" s="2">
        <v>44099.58216435185</v>
      </c>
      <c r="C925" t="s">
        <v>1157</v>
      </c>
      <c r="D925">
        <v>73</v>
      </c>
      <c r="E925">
        <v>13</v>
      </c>
      <c r="F925">
        <v>1</v>
      </c>
      <c r="G925">
        <v>1</v>
      </c>
      <c r="H925">
        <v>1</v>
      </c>
      <c r="I925">
        <v>0</v>
      </c>
      <c r="J925">
        <v>5</v>
      </c>
      <c r="K925" t="s">
        <v>439</v>
      </c>
      <c r="L925">
        <v>1</v>
      </c>
      <c r="M925">
        <v>49</v>
      </c>
      <c r="N925">
        <v>2</v>
      </c>
      <c r="O925">
        <v>2</v>
      </c>
      <c r="P925">
        <v>2</v>
      </c>
      <c r="Q925">
        <v>4</v>
      </c>
      <c r="R925">
        <v>6</v>
      </c>
      <c r="S925">
        <v>4</v>
      </c>
      <c r="T925">
        <v>5</v>
      </c>
      <c r="U925">
        <v>5</v>
      </c>
      <c r="V925">
        <v>2</v>
      </c>
      <c r="W925">
        <v>5</v>
      </c>
      <c r="X925">
        <v>4</v>
      </c>
      <c r="Y925">
        <v>2017</v>
      </c>
      <c r="Z925">
        <v>3</v>
      </c>
      <c r="AA925">
        <v>12</v>
      </c>
      <c r="AC925" t="s">
        <v>1158</v>
      </c>
      <c r="AE925">
        <v>2</v>
      </c>
      <c r="AF925">
        <v>2</v>
      </c>
      <c r="AG925">
        <v>2</v>
      </c>
      <c r="AH925">
        <v>2</v>
      </c>
      <c r="AN925">
        <v>1</v>
      </c>
      <c r="AO925">
        <v>2</v>
      </c>
      <c r="AW925">
        <v>1</v>
      </c>
      <c r="AX925">
        <v>1</v>
      </c>
      <c r="AY925">
        <v>1</v>
      </c>
      <c r="BD925">
        <v>1</v>
      </c>
      <c r="BE925" t="s">
        <v>63</v>
      </c>
    </row>
    <row r="926" spans="1:57" hidden="1" x14ac:dyDescent="0.2">
      <c r="A926">
        <v>925</v>
      </c>
      <c r="B926" s="2">
        <v>44099.582268518519</v>
      </c>
      <c r="C926" t="s">
        <v>1159</v>
      </c>
      <c r="D926">
        <v>46</v>
      </c>
      <c r="E926">
        <v>5</v>
      </c>
      <c r="F926">
        <v>1</v>
      </c>
      <c r="G926">
        <v>1</v>
      </c>
      <c r="H926">
        <v>3</v>
      </c>
      <c r="I926">
        <v>1</v>
      </c>
      <c r="J926">
        <v>1</v>
      </c>
      <c r="L926">
        <v>1</v>
      </c>
      <c r="M926">
        <v>46</v>
      </c>
      <c r="N926">
        <v>2</v>
      </c>
      <c r="O926">
        <v>6</v>
      </c>
      <c r="P926">
        <v>1</v>
      </c>
      <c r="Q926">
        <v>6</v>
      </c>
      <c r="R926">
        <v>1</v>
      </c>
      <c r="S926">
        <v>7</v>
      </c>
      <c r="T926">
        <v>1</v>
      </c>
      <c r="U926">
        <v>7</v>
      </c>
      <c r="V926">
        <v>2</v>
      </c>
      <c r="W926">
        <v>4</v>
      </c>
      <c r="X926">
        <v>6</v>
      </c>
      <c r="Y926">
        <v>2009</v>
      </c>
      <c r="Z926">
        <v>4</v>
      </c>
      <c r="AA926">
        <v>13</v>
      </c>
      <c r="AD926" t="s">
        <v>1160</v>
      </c>
      <c r="AE926">
        <v>3</v>
      </c>
      <c r="AF926">
        <v>2</v>
      </c>
      <c r="AG926">
        <v>1</v>
      </c>
      <c r="AH926">
        <v>3</v>
      </c>
      <c r="AN926">
        <v>1</v>
      </c>
      <c r="AO926">
        <v>3</v>
      </c>
      <c r="AP926">
        <v>1</v>
      </c>
      <c r="AT926">
        <v>1</v>
      </c>
      <c r="AU926">
        <v>1</v>
      </c>
      <c r="BD926">
        <v>1</v>
      </c>
      <c r="BE926" t="s">
        <v>66</v>
      </c>
    </row>
    <row r="927" spans="1:57" hidden="1" x14ac:dyDescent="0.2">
      <c r="A927">
        <v>926</v>
      </c>
      <c r="B927" s="2">
        <v>44099.58315972222</v>
      </c>
      <c r="C927" t="s">
        <v>1161</v>
      </c>
      <c r="D927">
        <v>35</v>
      </c>
      <c r="E927">
        <v>32</v>
      </c>
      <c r="F927">
        <v>1</v>
      </c>
      <c r="G927">
        <v>1</v>
      </c>
      <c r="H927">
        <v>1</v>
      </c>
      <c r="I927">
        <v>2</v>
      </c>
      <c r="J927">
        <v>1</v>
      </c>
      <c r="L927">
        <v>1</v>
      </c>
      <c r="M927">
        <v>0</v>
      </c>
      <c r="N927">
        <v>1</v>
      </c>
      <c r="O927">
        <v>5</v>
      </c>
      <c r="P927">
        <v>7</v>
      </c>
      <c r="Q927">
        <v>6</v>
      </c>
      <c r="R927">
        <v>7</v>
      </c>
      <c r="S927">
        <v>6</v>
      </c>
      <c r="T927">
        <v>5</v>
      </c>
      <c r="U927">
        <v>7</v>
      </c>
      <c r="V927">
        <v>4</v>
      </c>
      <c r="W927">
        <v>6</v>
      </c>
      <c r="X927">
        <v>6</v>
      </c>
      <c r="Y927">
        <v>2010</v>
      </c>
      <c r="Z927">
        <v>1</v>
      </c>
      <c r="AA927">
        <v>1</v>
      </c>
      <c r="AE927">
        <v>1</v>
      </c>
      <c r="AF927">
        <v>1</v>
      </c>
      <c r="AG927">
        <v>1</v>
      </c>
      <c r="AH927">
        <v>2</v>
      </c>
      <c r="AI927">
        <v>1</v>
      </c>
      <c r="AK927">
        <v>1</v>
      </c>
      <c r="AO927">
        <v>2</v>
      </c>
      <c r="AP927">
        <v>1</v>
      </c>
      <c r="AQ927">
        <v>1</v>
      </c>
      <c r="AT927">
        <v>1</v>
      </c>
      <c r="AZ927">
        <v>1</v>
      </c>
      <c r="BB927">
        <v>1</v>
      </c>
      <c r="BE927" t="s">
        <v>58</v>
      </c>
    </row>
    <row r="928" spans="1:57" hidden="1" x14ac:dyDescent="0.2">
      <c r="A928">
        <v>927</v>
      </c>
      <c r="B928" s="2">
        <v>44099.583414351851</v>
      </c>
      <c r="C928" t="s">
        <v>1162</v>
      </c>
      <c r="D928">
        <v>51</v>
      </c>
      <c r="E928">
        <v>32</v>
      </c>
      <c r="F928">
        <v>1</v>
      </c>
      <c r="G928">
        <v>1</v>
      </c>
      <c r="H928">
        <v>3</v>
      </c>
      <c r="I928">
        <v>0</v>
      </c>
      <c r="J928">
        <v>1</v>
      </c>
      <c r="L928">
        <v>2</v>
      </c>
      <c r="M928">
        <v>6</v>
      </c>
      <c r="N928">
        <v>2</v>
      </c>
      <c r="O928">
        <v>4</v>
      </c>
      <c r="P928">
        <v>2</v>
      </c>
      <c r="Q928">
        <v>7</v>
      </c>
      <c r="R928">
        <v>2</v>
      </c>
      <c r="S928">
        <v>6</v>
      </c>
      <c r="T928">
        <v>5</v>
      </c>
      <c r="U928">
        <v>6</v>
      </c>
      <c r="V928">
        <v>1</v>
      </c>
      <c r="W928">
        <v>6</v>
      </c>
      <c r="X928">
        <v>2</v>
      </c>
      <c r="Y928">
        <v>2014</v>
      </c>
      <c r="Z928">
        <v>2</v>
      </c>
      <c r="AA928">
        <v>13</v>
      </c>
      <c r="AD928" t="s">
        <v>80</v>
      </c>
      <c r="AE928">
        <v>2</v>
      </c>
      <c r="AF928">
        <v>3</v>
      </c>
      <c r="AG928">
        <v>2</v>
      </c>
      <c r="AH928">
        <v>2</v>
      </c>
      <c r="AI928">
        <v>1</v>
      </c>
      <c r="AJ928">
        <v>1</v>
      </c>
      <c r="AK928">
        <v>1</v>
      </c>
      <c r="AL928">
        <v>1</v>
      </c>
      <c r="AO928">
        <v>2</v>
      </c>
      <c r="AP928">
        <v>1</v>
      </c>
      <c r="AV928">
        <v>1</v>
      </c>
      <c r="AX928">
        <v>1</v>
      </c>
      <c r="AZ928">
        <v>1</v>
      </c>
      <c r="BA928">
        <v>1</v>
      </c>
      <c r="BE928" t="s">
        <v>58</v>
      </c>
    </row>
    <row r="929" spans="1:57" hidden="1" x14ac:dyDescent="0.2">
      <c r="A929">
        <v>928</v>
      </c>
      <c r="B929" s="2">
        <v>44099.583495370367</v>
      </c>
      <c r="C929" t="s">
        <v>1163</v>
      </c>
      <c r="D929">
        <v>43</v>
      </c>
      <c r="E929">
        <v>5</v>
      </c>
      <c r="F929">
        <v>1</v>
      </c>
      <c r="G929">
        <v>1</v>
      </c>
      <c r="H929">
        <v>2</v>
      </c>
      <c r="I929">
        <v>1</v>
      </c>
      <c r="J929">
        <v>1</v>
      </c>
      <c r="L929">
        <v>2</v>
      </c>
      <c r="M929">
        <v>6</v>
      </c>
      <c r="N929">
        <v>2</v>
      </c>
      <c r="O929">
        <v>5</v>
      </c>
      <c r="P929">
        <v>3</v>
      </c>
      <c r="Q929">
        <v>5</v>
      </c>
      <c r="R929">
        <v>4</v>
      </c>
      <c r="S929">
        <v>6</v>
      </c>
      <c r="T929">
        <v>4</v>
      </c>
      <c r="U929">
        <v>4</v>
      </c>
      <c r="V929">
        <v>3</v>
      </c>
      <c r="W929">
        <v>4</v>
      </c>
      <c r="X929">
        <v>4</v>
      </c>
      <c r="Y929">
        <v>2015</v>
      </c>
      <c r="Z929">
        <v>2</v>
      </c>
      <c r="AA929">
        <v>1</v>
      </c>
      <c r="AE929">
        <v>3</v>
      </c>
      <c r="AF929">
        <v>1</v>
      </c>
      <c r="AG929">
        <v>2</v>
      </c>
      <c r="AH929">
        <v>3</v>
      </c>
      <c r="AJ929">
        <v>1</v>
      </c>
      <c r="AK929">
        <v>1</v>
      </c>
      <c r="AO929">
        <v>5</v>
      </c>
      <c r="AP929">
        <v>1</v>
      </c>
      <c r="AU929">
        <v>1</v>
      </c>
      <c r="AX929">
        <v>1</v>
      </c>
      <c r="BA929">
        <v>1</v>
      </c>
      <c r="BE929" t="s">
        <v>66</v>
      </c>
    </row>
    <row r="930" spans="1:57" hidden="1" x14ac:dyDescent="0.2">
      <c r="A930">
        <v>929</v>
      </c>
      <c r="B930" s="2">
        <v>44099.583819444444</v>
      </c>
      <c r="C930" t="s">
        <v>1164</v>
      </c>
      <c r="D930">
        <v>42</v>
      </c>
      <c r="E930">
        <v>22</v>
      </c>
      <c r="F930">
        <v>1</v>
      </c>
      <c r="G930">
        <v>1</v>
      </c>
      <c r="H930">
        <v>2</v>
      </c>
      <c r="I930">
        <v>2</v>
      </c>
      <c r="J930">
        <v>1</v>
      </c>
      <c r="L930">
        <v>1</v>
      </c>
      <c r="M930">
        <v>15</v>
      </c>
      <c r="N930">
        <v>2</v>
      </c>
      <c r="O930">
        <v>2</v>
      </c>
      <c r="P930">
        <v>3</v>
      </c>
      <c r="Q930">
        <v>5</v>
      </c>
      <c r="R930">
        <v>5</v>
      </c>
      <c r="S930">
        <v>6</v>
      </c>
      <c r="T930">
        <v>6</v>
      </c>
      <c r="U930">
        <v>4</v>
      </c>
      <c r="V930">
        <v>1</v>
      </c>
      <c r="W930">
        <v>5</v>
      </c>
      <c r="X930">
        <v>5</v>
      </c>
      <c r="Y930">
        <v>2016</v>
      </c>
      <c r="Z930">
        <v>4</v>
      </c>
      <c r="AA930">
        <v>11</v>
      </c>
      <c r="AB930" t="s">
        <v>1165</v>
      </c>
      <c r="AE930">
        <v>2</v>
      </c>
      <c r="AF930">
        <v>2</v>
      </c>
      <c r="AG930">
        <v>2</v>
      </c>
      <c r="AH930">
        <v>2</v>
      </c>
      <c r="AJ930">
        <v>1</v>
      </c>
      <c r="AM930">
        <v>1</v>
      </c>
      <c r="AO930">
        <v>4</v>
      </c>
      <c r="AP930">
        <v>1</v>
      </c>
      <c r="AT930">
        <v>1</v>
      </c>
      <c r="AX930">
        <v>1</v>
      </c>
      <c r="BA930">
        <v>1</v>
      </c>
      <c r="BC930">
        <v>1</v>
      </c>
      <c r="BE930" t="s">
        <v>63</v>
      </c>
    </row>
    <row r="931" spans="1:57" hidden="1" x14ac:dyDescent="0.2">
      <c r="A931">
        <v>930</v>
      </c>
      <c r="B931" s="2">
        <v>44099.584664351853</v>
      </c>
      <c r="C931" t="s">
        <v>1166</v>
      </c>
      <c r="D931">
        <v>83</v>
      </c>
      <c r="E931">
        <v>32</v>
      </c>
      <c r="F931">
        <v>1</v>
      </c>
      <c r="G931">
        <v>1</v>
      </c>
      <c r="H931">
        <v>2</v>
      </c>
      <c r="I931">
        <v>0</v>
      </c>
      <c r="J931">
        <v>4</v>
      </c>
      <c r="L931">
        <v>1</v>
      </c>
      <c r="M931">
        <v>5</v>
      </c>
      <c r="N931">
        <v>1</v>
      </c>
      <c r="O931">
        <v>5</v>
      </c>
      <c r="P931">
        <v>2</v>
      </c>
      <c r="Q931">
        <v>6</v>
      </c>
      <c r="R931">
        <v>2</v>
      </c>
      <c r="S931">
        <v>5</v>
      </c>
      <c r="T931">
        <v>5</v>
      </c>
      <c r="U931">
        <v>6</v>
      </c>
      <c r="V931">
        <v>2</v>
      </c>
      <c r="W931">
        <v>6</v>
      </c>
      <c r="X931">
        <v>5</v>
      </c>
      <c r="Y931">
        <v>2015</v>
      </c>
      <c r="Z931">
        <v>1</v>
      </c>
      <c r="AA931">
        <v>10</v>
      </c>
      <c r="AE931">
        <v>2</v>
      </c>
      <c r="AF931">
        <v>2</v>
      </c>
      <c r="AG931">
        <v>2</v>
      </c>
      <c r="AH931">
        <v>2</v>
      </c>
      <c r="AI931">
        <v>1</v>
      </c>
      <c r="AM931">
        <v>1</v>
      </c>
      <c r="AO931">
        <v>6</v>
      </c>
      <c r="AT931">
        <v>1</v>
      </c>
      <c r="AW931">
        <v>1</v>
      </c>
      <c r="AX931">
        <v>1</v>
      </c>
      <c r="BD931">
        <v>1</v>
      </c>
      <c r="BE931" t="s">
        <v>58</v>
      </c>
    </row>
    <row r="932" spans="1:57" hidden="1" x14ac:dyDescent="0.2">
      <c r="A932">
        <v>931</v>
      </c>
      <c r="B932" s="2">
        <v>44099.585381944446</v>
      </c>
      <c r="C932" t="s">
        <v>1167</v>
      </c>
      <c r="D932">
        <v>29</v>
      </c>
      <c r="E932">
        <v>38</v>
      </c>
      <c r="F932">
        <v>2</v>
      </c>
      <c r="G932">
        <v>1</v>
      </c>
      <c r="H932">
        <v>2</v>
      </c>
      <c r="I932">
        <v>1</v>
      </c>
      <c r="J932">
        <v>1</v>
      </c>
      <c r="L932">
        <v>1</v>
      </c>
      <c r="M932">
        <v>4</v>
      </c>
      <c r="N932">
        <v>2</v>
      </c>
      <c r="O932">
        <v>2</v>
      </c>
      <c r="P932">
        <v>3</v>
      </c>
      <c r="Q932">
        <v>6</v>
      </c>
      <c r="R932">
        <v>5</v>
      </c>
      <c r="S932">
        <v>5</v>
      </c>
      <c r="T932">
        <v>5</v>
      </c>
      <c r="U932">
        <v>6</v>
      </c>
      <c r="V932">
        <v>2</v>
      </c>
      <c r="W932">
        <v>4</v>
      </c>
      <c r="X932">
        <v>3</v>
      </c>
      <c r="Y932">
        <v>2020</v>
      </c>
      <c r="Z932">
        <v>3</v>
      </c>
      <c r="AA932">
        <v>10</v>
      </c>
      <c r="AE932">
        <v>2</v>
      </c>
      <c r="AF932">
        <v>2</v>
      </c>
      <c r="AG932">
        <v>2</v>
      </c>
      <c r="AH932">
        <v>2</v>
      </c>
      <c r="AI932">
        <v>1</v>
      </c>
      <c r="AL932">
        <v>1</v>
      </c>
      <c r="AO932">
        <v>3</v>
      </c>
      <c r="AT932">
        <v>1</v>
      </c>
      <c r="AV932">
        <v>1</v>
      </c>
      <c r="AY932">
        <v>1</v>
      </c>
      <c r="BA932">
        <v>1</v>
      </c>
      <c r="BC932">
        <v>1</v>
      </c>
      <c r="BE932" t="s">
        <v>58</v>
      </c>
    </row>
    <row r="933" spans="1:57" hidden="1" x14ac:dyDescent="0.2">
      <c r="A933">
        <v>932</v>
      </c>
      <c r="B933" s="2">
        <v>44099.585393518515</v>
      </c>
      <c r="C933" t="s">
        <v>1168</v>
      </c>
      <c r="D933">
        <v>45</v>
      </c>
      <c r="E933">
        <v>35</v>
      </c>
      <c r="F933">
        <v>1</v>
      </c>
      <c r="G933">
        <v>1</v>
      </c>
      <c r="H933">
        <v>2</v>
      </c>
      <c r="I933">
        <v>1</v>
      </c>
      <c r="J933">
        <v>1</v>
      </c>
      <c r="L933">
        <v>2</v>
      </c>
      <c r="M933">
        <v>5</v>
      </c>
      <c r="N933">
        <v>2</v>
      </c>
      <c r="O933">
        <v>7</v>
      </c>
      <c r="P933">
        <v>1</v>
      </c>
      <c r="Q933">
        <v>6</v>
      </c>
      <c r="R933">
        <v>2</v>
      </c>
      <c r="S933">
        <v>6</v>
      </c>
      <c r="T933">
        <v>5</v>
      </c>
      <c r="U933">
        <v>7</v>
      </c>
      <c r="V933">
        <v>1</v>
      </c>
      <c r="W933">
        <v>7</v>
      </c>
      <c r="X933">
        <v>3</v>
      </c>
      <c r="Y933">
        <v>2016</v>
      </c>
      <c r="Z933">
        <v>2</v>
      </c>
      <c r="AA933">
        <v>13</v>
      </c>
      <c r="AD933" t="s">
        <v>80</v>
      </c>
      <c r="AE933">
        <v>2</v>
      </c>
      <c r="AF933">
        <v>2</v>
      </c>
      <c r="AG933">
        <v>2</v>
      </c>
      <c r="AH933">
        <v>2</v>
      </c>
      <c r="AI933">
        <v>1</v>
      </c>
      <c r="AM933">
        <v>1</v>
      </c>
      <c r="AO933">
        <v>2</v>
      </c>
      <c r="AR933">
        <v>1</v>
      </c>
      <c r="AT933">
        <v>1</v>
      </c>
      <c r="AU933">
        <v>1</v>
      </c>
      <c r="BD933">
        <v>1</v>
      </c>
      <c r="BE933" t="s">
        <v>63</v>
      </c>
    </row>
    <row r="934" spans="1:57" hidden="1" x14ac:dyDescent="0.2">
      <c r="A934">
        <v>933</v>
      </c>
      <c r="B934" s="2">
        <v>44099.585497685184</v>
      </c>
      <c r="C934" t="s">
        <v>1169</v>
      </c>
      <c r="D934">
        <v>62</v>
      </c>
      <c r="E934">
        <v>13</v>
      </c>
      <c r="F934">
        <v>1</v>
      </c>
      <c r="G934">
        <v>1</v>
      </c>
      <c r="H934">
        <v>2</v>
      </c>
      <c r="I934">
        <v>0</v>
      </c>
      <c r="J934">
        <v>4</v>
      </c>
      <c r="L934">
        <v>1</v>
      </c>
      <c r="M934">
        <v>17</v>
      </c>
      <c r="N934">
        <v>2</v>
      </c>
      <c r="O934">
        <v>6</v>
      </c>
      <c r="P934">
        <v>2</v>
      </c>
      <c r="Q934">
        <v>6</v>
      </c>
      <c r="R934">
        <v>2</v>
      </c>
      <c r="S934">
        <v>6</v>
      </c>
      <c r="T934">
        <v>1</v>
      </c>
      <c r="U934">
        <v>6</v>
      </c>
      <c r="V934">
        <v>2</v>
      </c>
      <c r="W934">
        <v>4</v>
      </c>
      <c r="X934">
        <v>2</v>
      </c>
      <c r="Y934">
        <v>2003</v>
      </c>
      <c r="Z934">
        <v>1</v>
      </c>
      <c r="AA934">
        <v>3</v>
      </c>
      <c r="AE934">
        <v>3</v>
      </c>
      <c r="AF934">
        <v>2</v>
      </c>
      <c r="AG934">
        <v>2</v>
      </c>
      <c r="AH934">
        <v>3</v>
      </c>
      <c r="AI934">
        <v>1</v>
      </c>
      <c r="AJ934">
        <v>1</v>
      </c>
      <c r="AM934">
        <v>1</v>
      </c>
      <c r="AO934">
        <v>3</v>
      </c>
      <c r="AT934">
        <v>1</v>
      </c>
      <c r="AV934">
        <v>1</v>
      </c>
      <c r="AX934">
        <v>1</v>
      </c>
      <c r="BD934">
        <v>1</v>
      </c>
      <c r="BE934" t="s">
        <v>63</v>
      </c>
    </row>
    <row r="935" spans="1:57" hidden="1" x14ac:dyDescent="0.2">
      <c r="A935">
        <v>934</v>
      </c>
      <c r="B935" s="2">
        <v>44099.586087962962</v>
      </c>
      <c r="C935" t="s">
        <v>1170</v>
      </c>
      <c r="D935">
        <v>35</v>
      </c>
      <c r="E935">
        <v>47</v>
      </c>
      <c r="F935">
        <v>1</v>
      </c>
      <c r="G935">
        <v>1</v>
      </c>
      <c r="H935">
        <v>1</v>
      </c>
      <c r="I935">
        <v>0</v>
      </c>
      <c r="J935">
        <v>1</v>
      </c>
      <c r="L935">
        <v>1</v>
      </c>
      <c r="M935">
        <v>2</v>
      </c>
      <c r="N935">
        <v>2</v>
      </c>
      <c r="O935">
        <v>5</v>
      </c>
      <c r="P935">
        <v>2</v>
      </c>
      <c r="Q935">
        <v>6</v>
      </c>
      <c r="R935">
        <v>2</v>
      </c>
      <c r="S935">
        <v>5</v>
      </c>
      <c r="T935">
        <v>5</v>
      </c>
      <c r="U935">
        <v>6</v>
      </c>
      <c r="V935">
        <v>2</v>
      </c>
      <c r="W935">
        <v>6</v>
      </c>
      <c r="X935">
        <v>4</v>
      </c>
      <c r="Y935">
        <v>2018</v>
      </c>
      <c r="Z935">
        <v>1</v>
      </c>
      <c r="AA935">
        <v>1</v>
      </c>
      <c r="AE935">
        <v>2</v>
      </c>
      <c r="AF935">
        <v>2</v>
      </c>
      <c r="AG935">
        <v>2</v>
      </c>
      <c r="AH935">
        <v>2</v>
      </c>
      <c r="AI935">
        <v>1</v>
      </c>
      <c r="AO935">
        <v>2</v>
      </c>
      <c r="AQ935">
        <v>1</v>
      </c>
      <c r="BB935">
        <v>1</v>
      </c>
      <c r="BE935" t="s">
        <v>66</v>
      </c>
    </row>
    <row r="936" spans="1:57" hidden="1" x14ac:dyDescent="0.2">
      <c r="A936">
        <v>935</v>
      </c>
      <c r="B936" s="2">
        <v>44099.587013888886</v>
      </c>
      <c r="C936" t="s">
        <v>1171</v>
      </c>
      <c r="D936">
        <v>64</v>
      </c>
      <c r="E936">
        <v>32</v>
      </c>
      <c r="F936">
        <v>1</v>
      </c>
      <c r="G936">
        <v>1</v>
      </c>
      <c r="H936">
        <v>2</v>
      </c>
      <c r="I936">
        <v>0</v>
      </c>
      <c r="J936">
        <v>1</v>
      </c>
      <c r="L936">
        <v>1</v>
      </c>
      <c r="M936">
        <v>7</v>
      </c>
      <c r="N936">
        <v>2</v>
      </c>
      <c r="O936">
        <v>6</v>
      </c>
      <c r="P936">
        <v>2</v>
      </c>
      <c r="Q936">
        <v>6</v>
      </c>
      <c r="R936">
        <v>2</v>
      </c>
      <c r="S936">
        <v>5</v>
      </c>
      <c r="T936">
        <v>1</v>
      </c>
      <c r="U936">
        <v>6</v>
      </c>
      <c r="V936">
        <v>1</v>
      </c>
      <c r="W936">
        <v>6</v>
      </c>
      <c r="X936">
        <v>6</v>
      </c>
      <c r="Y936">
        <v>2013</v>
      </c>
      <c r="Z936">
        <v>1</v>
      </c>
      <c r="AA936">
        <v>13</v>
      </c>
      <c r="AD936" t="s">
        <v>1172</v>
      </c>
      <c r="AE936">
        <v>2</v>
      </c>
      <c r="AF936">
        <v>2</v>
      </c>
      <c r="AG936">
        <v>2</v>
      </c>
      <c r="AH936">
        <v>2</v>
      </c>
      <c r="AJ936">
        <v>1</v>
      </c>
      <c r="AM936">
        <v>1</v>
      </c>
      <c r="AO936">
        <v>5</v>
      </c>
      <c r="AQ936">
        <v>1</v>
      </c>
      <c r="AT936">
        <v>1</v>
      </c>
      <c r="AX936">
        <v>1</v>
      </c>
      <c r="AZ936">
        <v>1</v>
      </c>
      <c r="BE936" t="s">
        <v>58</v>
      </c>
    </row>
    <row r="937" spans="1:57" hidden="1" x14ac:dyDescent="0.2">
      <c r="A937">
        <v>936</v>
      </c>
      <c r="B937" s="2">
        <v>44099.587199074071</v>
      </c>
      <c r="C937" t="s">
        <v>1173</v>
      </c>
      <c r="D937">
        <v>34</v>
      </c>
      <c r="E937">
        <v>6</v>
      </c>
      <c r="F937">
        <v>1</v>
      </c>
      <c r="G937">
        <v>1</v>
      </c>
      <c r="H937">
        <v>4</v>
      </c>
      <c r="I937">
        <v>2</v>
      </c>
      <c r="J937">
        <v>2</v>
      </c>
      <c r="L937">
        <v>1</v>
      </c>
      <c r="M937">
        <v>5</v>
      </c>
      <c r="N937">
        <v>2</v>
      </c>
      <c r="O937">
        <v>5</v>
      </c>
      <c r="P937">
        <v>6</v>
      </c>
      <c r="Q937">
        <v>6</v>
      </c>
      <c r="R937">
        <v>5</v>
      </c>
      <c r="S937">
        <v>5</v>
      </c>
      <c r="T937">
        <v>5</v>
      </c>
      <c r="U937">
        <v>6</v>
      </c>
      <c r="V937">
        <v>4</v>
      </c>
      <c r="W937">
        <v>5</v>
      </c>
      <c r="X937">
        <v>5</v>
      </c>
      <c r="Y937">
        <v>2014</v>
      </c>
      <c r="Z937">
        <v>1</v>
      </c>
      <c r="AA937">
        <v>3</v>
      </c>
      <c r="AE937">
        <v>1</v>
      </c>
      <c r="AF937">
        <v>1</v>
      </c>
      <c r="AG937">
        <v>2</v>
      </c>
      <c r="AH937">
        <v>1</v>
      </c>
      <c r="AJ937">
        <v>1</v>
      </c>
      <c r="AO937">
        <v>1</v>
      </c>
      <c r="AP937">
        <v>1</v>
      </c>
      <c r="AT937">
        <v>1</v>
      </c>
      <c r="AV937">
        <v>1</v>
      </c>
      <c r="BA937">
        <v>1</v>
      </c>
      <c r="BB937">
        <v>1</v>
      </c>
      <c r="BE937" t="s">
        <v>66</v>
      </c>
    </row>
    <row r="938" spans="1:57" hidden="1" x14ac:dyDescent="0.2">
      <c r="A938">
        <v>937</v>
      </c>
      <c r="B938" s="2">
        <v>44099.587337962963</v>
      </c>
      <c r="C938" t="s">
        <v>1174</v>
      </c>
      <c r="D938">
        <v>63</v>
      </c>
      <c r="E938">
        <v>15</v>
      </c>
      <c r="F938">
        <v>1</v>
      </c>
      <c r="G938">
        <v>1</v>
      </c>
      <c r="H938">
        <v>2</v>
      </c>
      <c r="I938">
        <v>0</v>
      </c>
      <c r="J938">
        <v>1</v>
      </c>
      <c r="L938">
        <v>2</v>
      </c>
      <c r="M938">
        <v>27</v>
      </c>
      <c r="N938">
        <v>1</v>
      </c>
      <c r="O938">
        <v>5</v>
      </c>
      <c r="P938">
        <v>5</v>
      </c>
      <c r="Q938">
        <v>4</v>
      </c>
      <c r="R938">
        <v>4</v>
      </c>
      <c r="S938">
        <v>5</v>
      </c>
      <c r="T938">
        <v>4</v>
      </c>
      <c r="U938">
        <v>6</v>
      </c>
      <c r="V938">
        <v>5</v>
      </c>
      <c r="W938">
        <v>6</v>
      </c>
      <c r="X938">
        <v>3</v>
      </c>
      <c r="Y938">
        <v>2014</v>
      </c>
      <c r="Z938">
        <v>3</v>
      </c>
      <c r="AA938">
        <v>7</v>
      </c>
      <c r="AE938">
        <v>2</v>
      </c>
      <c r="AF938">
        <v>2</v>
      </c>
      <c r="AG938">
        <v>2</v>
      </c>
      <c r="AH938">
        <v>2</v>
      </c>
      <c r="AJ938">
        <v>1</v>
      </c>
      <c r="AO938">
        <v>2</v>
      </c>
      <c r="AP938">
        <v>1</v>
      </c>
      <c r="AW938">
        <v>1</v>
      </c>
      <c r="AX938">
        <v>1</v>
      </c>
      <c r="AZ938">
        <v>1</v>
      </c>
      <c r="BE938" t="s">
        <v>63</v>
      </c>
    </row>
    <row r="939" spans="1:57" hidden="1" x14ac:dyDescent="0.2">
      <c r="A939">
        <v>938</v>
      </c>
      <c r="B939" s="2">
        <v>44099.587418981479</v>
      </c>
      <c r="C939" t="s">
        <v>1175</v>
      </c>
      <c r="D939">
        <v>33</v>
      </c>
      <c r="E939">
        <v>32</v>
      </c>
      <c r="F939">
        <v>1</v>
      </c>
      <c r="G939">
        <v>1</v>
      </c>
      <c r="H939">
        <v>2</v>
      </c>
      <c r="I939">
        <v>1</v>
      </c>
      <c r="J939">
        <v>1</v>
      </c>
      <c r="L939">
        <v>1</v>
      </c>
      <c r="M939">
        <v>8</v>
      </c>
      <c r="N939">
        <v>2</v>
      </c>
      <c r="O939">
        <v>7</v>
      </c>
      <c r="P939">
        <v>2</v>
      </c>
      <c r="Q939">
        <v>7</v>
      </c>
      <c r="R939">
        <v>7</v>
      </c>
      <c r="S939">
        <v>7</v>
      </c>
      <c r="T939">
        <v>6</v>
      </c>
      <c r="U939">
        <v>7</v>
      </c>
      <c r="V939">
        <v>6</v>
      </c>
      <c r="W939">
        <v>6</v>
      </c>
      <c r="X939">
        <v>2</v>
      </c>
      <c r="Y939">
        <v>2019</v>
      </c>
      <c r="Z939">
        <v>1</v>
      </c>
      <c r="AA939">
        <v>10</v>
      </c>
      <c r="AE939">
        <v>1</v>
      </c>
      <c r="AF939">
        <v>1</v>
      </c>
      <c r="AG939">
        <v>1</v>
      </c>
      <c r="AH939">
        <v>3</v>
      </c>
      <c r="AJ939">
        <v>1</v>
      </c>
      <c r="AM939">
        <v>1</v>
      </c>
      <c r="AO939">
        <v>1</v>
      </c>
      <c r="AR939">
        <v>1</v>
      </c>
      <c r="AT939">
        <v>1</v>
      </c>
      <c r="AV939">
        <v>1</v>
      </c>
      <c r="AZ939">
        <v>1</v>
      </c>
      <c r="BC939">
        <v>1</v>
      </c>
      <c r="BE939" t="s">
        <v>58</v>
      </c>
    </row>
    <row r="940" spans="1:57" hidden="1" x14ac:dyDescent="0.2">
      <c r="A940">
        <v>939</v>
      </c>
      <c r="B940" s="2">
        <v>44099.587430555555</v>
      </c>
      <c r="C940" t="s">
        <v>1176</v>
      </c>
      <c r="D940">
        <v>40</v>
      </c>
      <c r="E940">
        <v>32</v>
      </c>
      <c r="F940">
        <v>1</v>
      </c>
      <c r="G940">
        <v>1</v>
      </c>
      <c r="H940">
        <v>2</v>
      </c>
      <c r="I940">
        <v>1</v>
      </c>
      <c r="J940">
        <v>1</v>
      </c>
      <c r="L940">
        <v>1</v>
      </c>
      <c r="M940">
        <v>15</v>
      </c>
      <c r="N940">
        <v>1</v>
      </c>
      <c r="O940">
        <v>6</v>
      </c>
      <c r="P940">
        <v>6</v>
      </c>
      <c r="Q940">
        <v>7</v>
      </c>
      <c r="R940">
        <v>7</v>
      </c>
      <c r="S940">
        <v>6</v>
      </c>
      <c r="T940">
        <v>7</v>
      </c>
      <c r="U940">
        <v>7</v>
      </c>
      <c r="V940">
        <v>6</v>
      </c>
      <c r="W940">
        <v>6</v>
      </c>
      <c r="X940">
        <v>7</v>
      </c>
      <c r="Y940">
        <v>2005</v>
      </c>
      <c r="Z940">
        <v>1</v>
      </c>
      <c r="AA940">
        <v>1</v>
      </c>
      <c r="AE940">
        <v>1</v>
      </c>
      <c r="AF940">
        <v>1</v>
      </c>
      <c r="AG940">
        <v>1</v>
      </c>
      <c r="AH940">
        <v>1</v>
      </c>
      <c r="AI940">
        <v>1</v>
      </c>
      <c r="AK940">
        <v>1</v>
      </c>
      <c r="AO940">
        <v>2</v>
      </c>
      <c r="AP940">
        <v>1</v>
      </c>
      <c r="BA940">
        <v>1</v>
      </c>
      <c r="BE940" t="s">
        <v>58</v>
      </c>
    </row>
    <row r="941" spans="1:57" hidden="1" x14ac:dyDescent="0.2">
      <c r="A941">
        <v>940</v>
      </c>
      <c r="B941" s="2">
        <v>44099.587847222225</v>
      </c>
      <c r="C941" t="s">
        <v>1177</v>
      </c>
      <c r="D941">
        <v>40</v>
      </c>
      <c r="E941">
        <v>32</v>
      </c>
      <c r="F941">
        <v>1</v>
      </c>
      <c r="G941">
        <v>1</v>
      </c>
      <c r="H941">
        <v>2</v>
      </c>
      <c r="I941">
        <v>2</v>
      </c>
      <c r="J941">
        <v>1</v>
      </c>
      <c r="L941">
        <v>1</v>
      </c>
      <c r="M941">
        <v>0</v>
      </c>
      <c r="N941">
        <v>1</v>
      </c>
      <c r="O941">
        <v>7</v>
      </c>
      <c r="P941">
        <v>7</v>
      </c>
      <c r="Q941">
        <v>7</v>
      </c>
      <c r="R941">
        <v>7</v>
      </c>
      <c r="S941">
        <v>7</v>
      </c>
      <c r="T941">
        <v>6</v>
      </c>
      <c r="U941">
        <v>6</v>
      </c>
      <c r="V941">
        <v>7</v>
      </c>
      <c r="W941">
        <v>5</v>
      </c>
      <c r="X941">
        <v>7</v>
      </c>
      <c r="Y941">
        <v>2013</v>
      </c>
      <c r="Z941">
        <v>1</v>
      </c>
      <c r="AA941">
        <v>1</v>
      </c>
      <c r="AE941">
        <v>1</v>
      </c>
      <c r="AF941">
        <v>1</v>
      </c>
      <c r="AG941">
        <v>1</v>
      </c>
      <c r="AH941">
        <v>1</v>
      </c>
      <c r="AK941">
        <v>1</v>
      </c>
      <c r="AO941">
        <v>5</v>
      </c>
      <c r="AQ941">
        <v>1</v>
      </c>
      <c r="AS941">
        <v>1</v>
      </c>
      <c r="AZ941">
        <v>1</v>
      </c>
      <c r="BE941" t="s">
        <v>58</v>
      </c>
    </row>
    <row r="942" spans="1:57" hidden="1" x14ac:dyDescent="0.2">
      <c r="A942">
        <v>941</v>
      </c>
      <c r="B942" s="2">
        <v>44099.588495370372</v>
      </c>
      <c r="C942" t="s">
        <v>1178</v>
      </c>
      <c r="D942">
        <v>40</v>
      </c>
      <c r="E942">
        <v>37</v>
      </c>
      <c r="F942">
        <v>1</v>
      </c>
      <c r="G942">
        <v>1</v>
      </c>
      <c r="H942">
        <v>2</v>
      </c>
      <c r="I942">
        <v>2</v>
      </c>
      <c r="J942">
        <v>1</v>
      </c>
      <c r="L942">
        <v>1</v>
      </c>
      <c r="M942">
        <v>5</v>
      </c>
      <c r="N942">
        <v>2</v>
      </c>
      <c r="O942">
        <v>5</v>
      </c>
      <c r="P942">
        <v>5</v>
      </c>
      <c r="Q942">
        <v>4</v>
      </c>
      <c r="R942">
        <v>5</v>
      </c>
      <c r="S942">
        <v>6</v>
      </c>
      <c r="T942">
        <v>4</v>
      </c>
      <c r="U942">
        <v>4</v>
      </c>
      <c r="V942">
        <v>4</v>
      </c>
      <c r="W942">
        <v>4</v>
      </c>
      <c r="X942">
        <v>4</v>
      </c>
      <c r="Y942">
        <v>2020</v>
      </c>
      <c r="Z942">
        <v>1</v>
      </c>
      <c r="AA942">
        <v>13</v>
      </c>
      <c r="AD942" t="s">
        <v>1179</v>
      </c>
      <c r="AE942">
        <v>2</v>
      </c>
      <c r="AF942">
        <v>1</v>
      </c>
      <c r="AG942">
        <v>1</v>
      </c>
      <c r="AH942">
        <v>2</v>
      </c>
      <c r="AM942">
        <v>1</v>
      </c>
      <c r="AO942">
        <v>4</v>
      </c>
      <c r="AR942">
        <v>1</v>
      </c>
      <c r="AZ942">
        <v>1</v>
      </c>
      <c r="BA942">
        <v>1</v>
      </c>
      <c r="BE942" t="s">
        <v>66</v>
      </c>
    </row>
    <row r="943" spans="1:57" hidden="1" x14ac:dyDescent="0.2">
      <c r="A943">
        <v>942</v>
      </c>
      <c r="B943" s="2">
        <v>44099.588564814818</v>
      </c>
      <c r="C943" t="s">
        <v>1180</v>
      </c>
      <c r="D943">
        <v>32</v>
      </c>
      <c r="E943">
        <v>13</v>
      </c>
      <c r="F943">
        <v>1</v>
      </c>
      <c r="G943">
        <v>1</v>
      </c>
      <c r="H943">
        <v>1</v>
      </c>
      <c r="I943">
        <v>0</v>
      </c>
      <c r="J943">
        <v>1</v>
      </c>
      <c r="L943">
        <v>1</v>
      </c>
      <c r="M943">
        <v>5</v>
      </c>
      <c r="N943">
        <v>2</v>
      </c>
      <c r="O943">
        <v>1</v>
      </c>
      <c r="P943">
        <v>1</v>
      </c>
      <c r="Q943">
        <v>5</v>
      </c>
      <c r="R943">
        <v>2</v>
      </c>
      <c r="S943">
        <v>1</v>
      </c>
      <c r="T943">
        <v>5</v>
      </c>
      <c r="U943">
        <v>5</v>
      </c>
      <c r="V943">
        <v>1</v>
      </c>
      <c r="W943">
        <v>5</v>
      </c>
      <c r="X943">
        <v>1</v>
      </c>
      <c r="Y943">
        <v>2015</v>
      </c>
      <c r="Z943">
        <v>1</v>
      </c>
      <c r="AA943">
        <v>10</v>
      </c>
      <c r="AE943">
        <v>2</v>
      </c>
      <c r="AF943">
        <v>2</v>
      </c>
      <c r="AG943">
        <v>2</v>
      </c>
      <c r="AH943">
        <v>2</v>
      </c>
      <c r="AM943">
        <v>1</v>
      </c>
      <c r="AO943">
        <v>1</v>
      </c>
      <c r="AP943">
        <v>1</v>
      </c>
      <c r="AS943">
        <v>1</v>
      </c>
      <c r="AX943">
        <v>1</v>
      </c>
      <c r="BA943">
        <v>1</v>
      </c>
      <c r="BE943" t="s">
        <v>63</v>
      </c>
    </row>
    <row r="944" spans="1:57" hidden="1" x14ac:dyDescent="0.2">
      <c r="A944">
        <v>943</v>
      </c>
      <c r="B944" s="2">
        <v>44099.58898148148</v>
      </c>
      <c r="C944" t="s">
        <v>1181</v>
      </c>
      <c r="D944">
        <v>40</v>
      </c>
      <c r="E944">
        <v>47</v>
      </c>
      <c r="F944">
        <v>2</v>
      </c>
      <c r="G944">
        <v>1</v>
      </c>
      <c r="H944">
        <v>1</v>
      </c>
      <c r="I944">
        <v>1</v>
      </c>
      <c r="J944">
        <v>1</v>
      </c>
      <c r="L944">
        <v>1</v>
      </c>
      <c r="M944">
        <v>5</v>
      </c>
      <c r="N944">
        <v>2</v>
      </c>
      <c r="O944">
        <v>6</v>
      </c>
      <c r="P944">
        <v>6</v>
      </c>
      <c r="Q944">
        <v>7</v>
      </c>
      <c r="R944">
        <v>7</v>
      </c>
      <c r="S944">
        <v>7</v>
      </c>
      <c r="T944">
        <v>6</v>
      </c>
      <c r="U944">
        <v>6</v>
      </c>
      <c r="V944">
        <v>7</v>
      </c>
      <c r="W944">
        <v>6</v>
      </c>
      <c r="X944">
        <v>6</v>
      </c>
      <c r="Y944">
        <v>2017</v>
      </c>
      <c r="Z944">
        <v>1</v>
      </c>
      <c r="AA944">
        <v>2</v>
      </c>
      <c r="AE944">
        <v>2</v>
      </c>
      <c r="AF944">
        <v>2</v>
      </c>
      <c r="AG944">
        <v>2</v>
      </c>
      <c r="AH944">
        <v>2</v>
      </c>
      <c r="AI944">
        <v>1</v>
      </c>
      <c r="AO944">
        <v>1</v>
      </c>
      <c r="AP944">
        <v>1</v>
      </c>
      <c r="AQ944">
        <v>1</v>
      </c>
      <c r="AV944">
        <v>1</v>
      </c>
      <c r="AZ944">
        <v>1</v>
      </c>
      <c r="BE944" t="s">
        <v>66</v>
      </c>
    </row>
    <row r="945" spans="1:57" hidden="1" x14ac:dyDescent="0.2">
      <c r="A945">
        <v>944</v>
      </c>
      <c r="B945" s="2">
        <v>44099.588993055557</v>
      </c>
      <c r="C945" t="s">
        <v>1182</v>
      </c>
      <c r="D945">
        <v>36</v>
      </c>
      <c r="E945">
        <v>21</v>
      </c>
      <c r="F945">
        <v>1</v>
      </c>
      <c r="G945">
        <v>1</v>
      </c>
      <c r="H945">
        <v>1</v>
      </c>
      <c r="I945">
        <v>0</v>
      </c>
      <c r="J945">
        <v>1</v>
      </c>
      <c r="L945">
        <v>1</v>
      </c>
      <c r="M945">
        <v>3</v>
      </c>
      <c r="N945">
        <v>2</v>
      </c>
      <c r="O945">
        <v>5</v>
      </c>
      <c r="P945">
        <v>1</v>
      </c>
      <c r="Q945">
        <v>5</v>
      </c>
      <c r="R945">
        <v>2</v>
      </c>
      <c r="S945">
        <v>6</v>
      </c>
      <c r="T945">
        <v>4</v>
      </c>
      <c r="U945">
        <v>3</v>
      </c>
      <c r="V945">
        <v>3</v>
      </c>
      <c r="W945">
        <v>5</v>
      </c>
      <c r="X945">
        <v>2</v>
      </c>
      <c r="Y945">
        <v>2017</v>
      </c>
      <c r="Z945">
        <v>1</v>
      </c>
      <c r="AA945">
        <v>9</v>
      </c>
      <c r="AE945">
        <v>2</v>
      </c>
      <c r="AF945">
        <v>2</v>
      </c>
      <c r="AG945">
        <v>2</v>
      </c>
      <c r="AH945">
        <v>2</v>
      </c>
      <c r="AI945">
        <v>1</v>
      </c>
      <c r="AO945">
        <v>1</v>
      </c>
      <c r="AP945">
        <v>1</v>
      </c>
      <c r="AT945">
        <v>1</v>
      </c>
      <c r="AV945">
        <v>1</v>
      </c>
      <c r="BA945">
        <v>1</v>
      </c>
      <c r="BC945">
        <v>1</v>
      </c>
      <c r="BE945" t="s">
        <v>58</v>
      </c>
    </row>
    <row r="946" spans="1:57" hidden="1" x14ac:dyDescent="0.2">
      <c r="A946">
        <v>945</v>
      </c>
      <c r="B946" s="2">
        <v>44099.589131944442</v>
      </c>
      <c r="C946" t="s">
        <v>1183</v>
      </c>
      <c r="D946">
        <v>59</v>
      </c>
      <c r="E946">
        <v>35</v>
      </c>
      <c r="F946">
        <v>1</v>
      </c>
      <c r="G946">
        <v>1</v>
      </c>
      <c r="H946">
        <v>2</v>
      </c>
      <c r="I946">
        <v>0</v>
      </c>
      <c r="J946">
        <v>1</v>
      </c>
      <c r="L946">
        <v>2</v>
      </c>
      <c r="M946">
        <v>3</v>
      </c>
      <c r="N946">
        <v>1</v>
      </c>
      <c r="O946">
        <v>4</v>
      </c>
      <c r="P946">
        <v>3</v>
      </c>
      <c r="Q946">
        <v>6</v>
      </c>
      <c r="R946">
        <v>3</v>
      </c>
      <c r="S946">
        <v>5</v>
      </c>
      <c r="T946">
        <v>6</v>
      </c>
      <c r="U946">
        <v>7</v>
      </c>
      <c r="V946">
        <v>1</v>
      </c>
      <c r="W946">
        <v>6</v>
      </c>
      <c r="X946">
        <v>3</v>
      </c>
      <c r="Y946">
        <v>2017</v>
      </c>
      <c r="Z946">
        <v>2</v>
      </c>
      <c r="AA946">
        <v>12</v>
      </c>
      <c r="AC946" t="s">
        <v>958</v>
      </c>
      <c r="AE946">
        <v>2</v>
      </c>
      <c r="AF946">
        <v>1</v>
      </c>
      <c r="AG946">
        <v>2</v>
      </c>
      <c r="AH946">
        <v>2</v>
      </c>
      <c r="AJ946">
        <v>1</v>
      </c>
      <c r="AO946">
        <v>5</v>
      </c>
      <c r="AP946">
        <v>1</v>
      </c>
      <c r="AT946">
        <v>1</v>
      </c>
      <c r="AV946">
        <v>1</v>
      </c>
      <c r="AZ946">
        <v>1</v>
      </c>
      <c r="BE946" t="s">
        <v>63</v>
      </c>
    </row>
    <row r="947" spans="1:57" hidden="1" x14ac:dyDescent="0.2">
      <c r="A947">
        <v>946</v>
      </c>
      <c r="B947" s="2">
        <v>44099.589317129627</v>
      </c>
      <c r="C947" t="s">
        <v>1184</v>
      </c>
      <c r="D947">
        <v>39</v>
      </c>
      <c r="E947">
        <v>41</v>
      </c>
      <c r="F947">
        <v>1</v>
      </c>
      <c r="G947">
        <v>1</v>
      </c>
      <c r="H947">
        <v>2</v>
      </c>
      <c r="I947">
        <v>2</v>
      </c>
      <c r="J947">
        <v>3</v>
      </c>
      <c r="L947">
        <v>2</v>
      </c>
      <c r="M947">
        <v>11</v>
      </c>
      <c r="N947">
        <v>2</v>
      </c>
      <c r="O947">
        <v>5</v>
      </c>
      <c r="P947">
        <v>6</v>
      </c>
      <c r="Q947">
        <v>3</v>
      </c>
      <c r="R947">
        <v>6</v>
      </c>
      <c r="S947">
        <v>3</v>
      </c>
      <c r="T947">
        <v>2</v>
      </c>
      <c r="U947">
        <v>7</v>
      </c>
      <c r="V947">
        <v>2</v>
      </c>
      <c r="W947">
        <v>4</v>
      </c>
      <c r="X947">
        <v>2</v>
      </c>
      <c r="Y947">
        <v>2009</v>
      </c>
      <c r="Z947">
        <v>2</v>
      </c>
      <c r="AA947">
        <v>11</v>
      </c>
      <c r="AB947" t="s">
        <v>1185</v>
      </c>
      <c r="AE947">
        <v>2</v>
      </c>
      <c r="AF947">
        <v>3</v>
      </c>
      <c r="AG947">
        <v>2</v>
      </c>
      <c r="AH947">
        <v>2</v>
      </c>
      <c r="AI947">
        <v>1</v>
      </c>
      <c r="AO947">
        <v>2</v>
      </c>
      <c r="AP947">
        <v>1</v>
      </c>
      <c r="AR947">
        <v>1</v>
      </c>
      <c r="AV947">
        <v>1</v>
      </c>
      <c r="AZ947">
        <v>1</v>
      </c>
      <c r="BE947" t="s">
        <v>63</v>
      </c>
    </row>
    <row r="948" spans="1:57" hidden="1" x14ac:dyDescent="0.2">
      <c r="A948">
        <v>947</v>
      </c>
      <c r="B948" s="2">
        <v>44099.589872685188</v>
      </c>
      <c r="C948" t="s">
        <v>1186</v>
      </c>
      <c r="D948">
        <v>40</v>
      </c>
      <c r="E948">
        <v>35</v>
      </c>
      <c r="F948">
        <v>1</v>
      </c>
      <c r="G948">
        <v>1</v>
      </c>
      <c r="H948">
        <v>2</v>
      </c>
      <c r="I948">
        <v>2</v>
      </c>
      <c r="J948">
        <v>1</v>
      </c>
      <c r="L948">
        <v>1</v>
      </c>
      <c r="M948">
        <v>0</v>
      </c>
      <c r="N948">
        <v>1</v>
      </c>
      <c r="O948">
        <v>6</v>
      </c>
      <c r="P948">
        <v>1</v>
      </c>
      <c r="Q948">
        <v>7</v>
      </c>
      <c r="R948">
        <v>6</v>
      </c>
      <c r="S948">
        <v>7</v>
      </c>
      <c r="T948">
        <v>7</v>
      </c>
      <c r="U948">
        <v>7</v>
      </c>
      <c r="V948">
        <v>5</v>
      </c>
      <c r="W948">
        <v>6</v>
      </c>
      <c r="X948">
        <v>3</v>
      </c>
      <c r="Y948">
        <v>2010</v>
      </c>
      <c r="Z948">
        <v>1</v>
      </c>
      <c r="AA948">
        <v>4</v>
      </c>
      <c r="AE948">
        <v>1</v>
      </c>
      <c r="AF948">
        <v>1</v>
      </c>
      <c r="AG948">
        <v>2</v>
      </c>
      <c r="AH948">
        <v>1</v>
      </c>
      <c r="AK948">
        <v>1</v>
      </c>
      <c r="AL948">
        <v>1</v>
      </c>
      <c r="AO948">
        <v>2</v>
      </c>
      <c r="AP948">
        <v>1</v>
      </c>
      <c r="AR948">
        <v>1</v>
      </c>
      <c r="AS948">
        <v>1</v>
      </c>
      <c r="BA948">
        <v>1</v>
      </c>
      <c r="BE948" t="s">
        <v>63</v>
      </c>
    </row>
    <row r="949" spans="1:57" hidden="1" x14ac:dyDescent="0.2">
      <c r="A949">
        <v>948</v>
      </c>
      <c r="B949" s="2">
        <v>44099.590949074074</v>
      </c>
      <c r="C949" t="s">
        <v>1187</v>
      </c>
      <c r="D949">
        <v>42</v>
      </c>
      <c r="E949">
        <v>47</v>
      </c>
      <c r="F949">
        <v>1</v>
      </c>
      <c r="G949">
        <v>1</v>
      </c>
      <c r="H949">
        <v>2</v>
      </c>
      <c r="I949">
        <v>3</v>
      </c>
      <c r="J949">
        <v>1</v>
      </c>
      <c r="L949">
        <v>2</v>
      </c>
      <c r="M949">
        <v>5</v>
      </c>
      <c r="N949">
        <v>2</v>
      </c>
      <c r="O949">
        <v>5</v>
      </c>
      <c r="P949">
        <v>3</v>
      </c>
      <c r="Q949">
        <v>6</v>
      </c>
      <c r="R949">
        <v>5</v>
      </c>
      <c r="S949">
        <v>7</v>
      </c>
      <c r="T949">
        <v>1</v>
      </c>
      <c r="U949">
        <v>7</v>
      </c>
      <c r="V949">
        <v>3</v>
      </c>
      <c r="W949">
        <v>5</v>
      </c>
      <c r="X949">
        <v>1</v>
      </c>
      <c r="Y949">
        <v>2020</v>
      </c>
      <c r="Z949">
        <v>4</v>
      </c>
      <c r="AA949">
        <v>11</v>
      </c>
      <c r="AB949" t="s">
        <v>1188</v>
      </c>
      <c r="AE949">
        <v>2</v>
      </c>
      <c r="AF949">
        <v>2</v>
      </c>
      <c r="AG949">
        <v>2</v>
      </c>
      <c r="AH949">
        <v>2</v>
      </c>
      <c r="AJ949">
        <v>1</v>
      </c>
      <c r="AO949">
        <v>5</v>
      </c>
      <c r="AP949">
        <v>1</v>
      </c>
      <c r="AR949">
        <v>1</v>
      </c>
      <c r="AV949">
        <v>1</v>
      </c>
      <c r="BD949">
        <v>1</v>
      </c>
      <c r="BE949" t="s">
        <v>66</v>
      </c>
    </row>
    <row r="950" spans="1:57" hidden="1" x14ac:dyDescent="0.2">
      <c r="A950">
        <v>949</v>
      </c>
      <c r="B950" s="2">
        <v>44099.59207175926</v>
      </c>
      <c r="C950" t="s">
        <v>1189</v>
      </c>
      <c r="D950">
        <v>54</v>
      </c>
      <c r="E950">
        <v>35</v>
      </c>
      <c r="F950">
        <v>1</v>
      </c>
      <c r="G950">
        <v>1</v>
      </c>
      <c r="H950">
        <v>3</v>
      </c>
      <c r="I950">
        <v>0</v>
      </c>
      <c r="J950">
        <v>5</v>
      </c>
      <c r="K950" t="s">
        <v>688</v>
      </c>
      <c r="L950">
        <v>2</v>
      </c>
      <c r="M950">
        <v>2</v>
      </c>
      <c r="N950">
        <v>2</v>
      </c>
      <c r="O950">
        <v>1</v>
      </c>
      <c r="P950">
        <v>4</v>
      </c>
      <c r="Q950">
        <v>5</v>
      </c>
      <c r="R950">
        <v>7</v>
      </c>
      <c r="S950">
        <v>1</v>
      </c>
      <c r="T950">
        <v>7</v>
      </c>
      <c r="U950">
        <v>6</v>
      </c>
      <c r="V950">
        <v>6</v>
      </c>
      <c r="W950">
        <v>1</v>
      </c>
      <c r="X950">
        <v>7</v>
      </c>
      <c r="Y950">
        <v>2018</v>
      </c>
      <c r="Z950">
        <v>2</v>
      </c>
      <c r="AA950">
        <v>7</v>
      </c>
      <c r="AE950">
        <v>2</v>
      </c>
      <c r="AF950">
        <v>2</v>
      </c>
      <c r="AG950">
        <v>2</v>
      </c>
      <c r="AH950">
        <v>2</v>
      </c>
      <c r="AN950">
        <v>1</v>
      </c>
      <c r="AO950">
        <v>3</v>
      </c>
      <c r="AP950">
        <v>1</v>
      </c>
      <c r="AR950">
        <v>1</v>
      </c>
      <c r="AX950">
        <v>1</v>
      </c>
      <c r="BD950">
        <v>1</v>
      </c>
      <c r="BE950" t="s">
        <v>63</v>
      </c>
    </row>
    <row r="951" spans="1:57" hidden="1" x14ac:dyDescent="0.2">
      <c r="A951">
        <v>950</v>
      </c>
      <c r="B951" s="2">
        <v>44099.592465277776</v>
      </c>
      <c r="C951" t="s">
        <v>1190</v>
      </c>
      <c r="D951">
        <v>40</v>
      </c>
      <c r="E951">
        <v>5</v>
      </c>
      <c r="F951">
        <v>1</v>
      </c>
      <c r="G951">
        <v>1</v>
      </c>
      <c r="H951">
        <v>2</v>
      </c>
      <c r="I951">
        <v>2</v>
      </c>
      <c r="J951">
        <v>1</v>
      </c>
      <c r="L951">
        <v>1</v>
      </c>
      <c r="M951">
        <v>10</v>
      </c>
      <c r="N951">
        <v>1</v>
      </c>
      <c r="O951">
        <v>7</v>
      </c>
      <c r="P951">
        <v>6</v>
      </c>
      <c r="Q951">
        <v>6</v>
      </c>
      <c r="R951">
        <v>7</v>
      </c>
      <c r="S951">
        <v>6</v>
      </c>
      <c r="T951">
        <v>7</v>
      </c>
      <c r="U951">
        <v>6</v>
      </c>
      <c r="V951">
        <v>6</v>
      </c>
      <c r="W951">
        <v>6</v>
      </c>
      <c r="X951">
        <v>5</v>
      </c>
      <c r="Y951">
        <v>2016</v>
      </c>
      <c r="Z951">
        <v>1</v>
      </c>
      <c r="AA951">
        <v>1</v>
      </c>
      <c r="AE951">
        <v>1</v>
      </c>
      <c r="AF951">
        <v>1</v>
      </c>
      <c r="AG951">
        <v>1</v>
      </c>
      <c r="AH951">
        <v>1</v>
      </c>
      <c r="AJ951">
        <v>1</v>
      </c>
      <c r="AM951">
        <v>1</v>
      </c>
      <c r="AO951">
        <v>4</v>
      </c>
      <c r="AR951">
        <v>1</v>
      </c>
      <c r="AT951">
        <v>1</v>
      </c>
      <c r="BA951">
        <v>1</v>
      </c>
      <c r="BB951">
        <v>1</v>
      </c>
      <c r="BE951" t="s">
        <v>66</v>
      </c>
    </row>
    <row r="952" spans="1:57" hidden="1" x14ac:dyDescent="0.2">
      <c r="A952">
        <v>951</v>
      </c>
      <c r="B952" s="2">
        <v>44099.593252314815</v>
      </c>
      <c r="C952" t="s">
        <v>1191</v>
      </c>
      <c r="D952">
        <v>35</v>
      </c>
      <c r="E952">
        <v>29</v>
      </c>
      <c r="F952">
        <v>1</v>
      </c>
      <c r="G952">
        <v>1</v>
      </c>
      <c r="H952">
        <v>2</v>
      </c>
      <c r="I952">
        <v>3</v>
      </c>
      <c r="J952">
        <v>1</v>
      </c>
      <c r="L952">
        <v>1</v>
      </c>
      <c r="M952">
        <v>3</v>
      </c>
      <c r="N952">
        <v>2</v>
      </c>
      <c r="O952">
        <v>7</v>
      </c>
      <c r="P952">
        <v>2</v>
      </c>
      <c r="Q952">
        <v>7</v>
      </c>
      <c r="R952">
        <v>6</v>
      </c>
      <c r="S952">
        <v>6</v>
      </c>
      <c r="T952">
        <v>1</v>
      </c>
      <c r="U952">
        <v>5</v>
      </c>
      <c r="V952">
        <v>5</v>
      </c>
      <c r="W952">
        <v>2</v>
      </c>
      <c r="X952">
        <v>1</v>
      </c>
      <c r="Y952">
        <v>2020</v>
      </c>
      <c r="Z952">
        <v>3</v>
      </c>
      <c r="AA952">
        <v>13</v>
      </c>
      <c r="AD952" t="s">
        <v>80</v>
      </c>
      <c r="AE952">
        <v>2</v>
      </c>
      <c r="AF952">
        <v>2</v>
      </c>
      <c r="AG952">
        <v>2</v>
      </c>
      <c r="AH952">
        <v>2</v>
      </c>
      <c r="AI952">
        <v>1</v>
      </c>
      <c r="AO952">
        <v>3</v>
      </c>
      <c r="AP952">
        <v>1</v>
      </c>
      <c r="AU952">
        <v>1</v>
      </c>
      <c r="AV952">
        <v>1</v>
      </c>
      <c r="BA952">
        <v>1</v>
      </c>
      <c r="BE952" t="s">
        <v>58</v>
      </c>
    </row>
    <row r="953" spans="1:57" hidden="1" x14ac:dyDescent="0.2">
      <c r="A953">
        <v>952</v>
      </c>
      <c r="B953" s="2">
        <v>44099.594386574077</v>
      </c>
      <c r="C953" t="s">
        <v>1192</v>
      </c>
      <c r="D953">
        <v>40</v>
      </c>
      <c r="E953">
        <v>5</v>
      </c>
      <c r="F953">
        <v>2</v>
      </c>
      <c r="G953">
        <v>1</v>
      </c>
      <c r="H953">
        <v>2</v>
      </c>
      <c r="I953">
        <v>1</v>
      </c>
      <c r="J953">
        <v>1</v>
      </c>
      <c r="L953">
        <v>1</v>
      </c>
      <c r="M953">
        <v>0</v>
      </c>
      <c r="N953">
        <v>1</v>
      </c>
      <c r="O953">
        <v>6</v>
      </c>
      <c r="P953">
        <v>5</v>
      </c>
      <c r="Q953">
        <v>6</v>
      </c>
      <c r="R953">
        <v>5</v>
      </c>
      <c r="S953">
        <v>7</v>
      </c>
      <c r="T953">
        <v>7</v>
      </c>
      <c r="U953">
        <v>6</v>
      </c>
      <c r="V953">
        <v>6</v>
      </c>
      <c r="W953">
        <v>6</v>
      </c>
      <c r="X953">
        <v>6</v>
      </c>
      <c r="Y953">
        <v>2015</v>
      </c>
      <c r="Z953">
        <v>1</v>
      </c>
      <c r="AA953">
        <v>1</v>
      </c>
      <c r="AE953">
        <v>1</v>
      </c>
      <c r="AF953">
        <v>1</v>
      </c>
      <c r="AG953">
        <v>1</v>
      </c>
      <c r="AH953">
        <v>1</v>
      </c>
      <c r="AI953">
        <v>1</v>
      </c>
      <c r="AO953">
        <v>5</v>
      </c>
      <c r="AP953">
        <v>1</v>
      </c>
      <c r="AR953">
        <v>1</v>
      </c>
      <c r="AS953">
        <v>1</v>
      </c>
      <c r="AZ953">
        <v>1</v>
      </c>
      <c r="BA953">
        <v>1</v>
      </c>
      <c r="BB953">
        <v>1</v>
      </c>
      <c r="BE953" t="s">
        <v>66</v>
      </c>
    </row>
    <row r="954" spans="1:57" hidden="1" x14ac:dyDescent="0.2">
      <c r="A954">
        <v>953</v>
      </c>
      <c r="B954" s="2">
        <v>44099.594837962963</v>
      </c>
      <c r="C954" t="s">
        <v>1193</v>
      </c>
      <c r="D954">
        <v>53</v>
      </c>
      <c r="E954">
        <v>30</v>
      </c>
      <c r="F954">
        <v>1</v>
      </c>
      <c r="G954">
        <v>1</v>
      </c>
      <c r="H954">
        <v>4</v>
      </c>
      <c r="I954">
        <v>1</v>
      </c>
      <c r="J954">
        <v>1</v>
      </c>
      <c r="L954">
        <v>1</v>
      </c>
      <c r="M954">
        <v>20</v>
      </c>
      <c r="N954">
        <v>2</v>
      </c>
      <c r="O954">
        <v>1</v>
      </c>
      <c r="P954">
        <v>2</v>
      </c>
      <c r="Q954">
        <v>5</v>
      </c>
      <c r="R954">
        <v>5</v>
      </c>
      <c r="S954">
        <v>5</v>
      </c>
      <c r="T954">
        <v>7</v>
      </c>
      <c r="U954">
        <v>7</v>
      </c>
      <c r="V954">
        <v>7</v>
      </c>
      <c r="W954">
        <v>2</v>
      </c>
      <c r="X954">
        <v>2</v>
      </c>
      <c r="Y954">
        <v>1999</v>
      </c>
      <c r="Z954">
        <v>1</v>
      </c>
      <c r="AA954">
        <v>13</v>
      </c>
      <c r="AD954" t="s">
        <v>1194</v>
      </c>
      <c r="AE954">
        <v>2</v>
      </c>
      <c r="AF954">
        <v>2</v>
      </c>
      <c r="AG954">
        <v>2</v>
      </c>
      <c r="AH954">
        <v>2</v>
      </c>
      <c r="AM954">
        <v>1</v>
      </c>
      <c r="AO954">
        <v>2</v>
      </c>
      <c r="AT954">
        <v>1</v>
      </c>
      <c r="AV954">
        <v>1</v>
      </c>
      <c r="AW954">
        <v>1</v>
      </c>
      <c r="BD954">
        <v>1</v>
      </c>
      <c r="BE954" t="s">
        <v>58</v>
      </c>
    </row>
    <row r="955" spans="1:57" hidden="1" x14ac:dyDescent="0.2">
      <c r="A955">
        <v>954</v>
      </c>
      <c r="B955" s="2">
        <v>44099.595185185186</v>
      </c>
      <c r="C955" t="s">
        <v>1195</v>
      </c>
      <c r="D955">
        <v>51</v>
      </c>
      <c r="E955">
        <v>35</v>
      </c>
      <c r="F955">
        <v>2</v>
      </c>
      <c r="G955">
        <v>1</v>
      </c>
      <c r="H955">
        <v>3</v>
      </c>
      <c r="I955">
        <v>1</v>
      </c>
      <c r="J955">
        <v>1</v>
      </c>
      <c r="L955">
        <v>2</v>
      </c>
      <c r="M955">
        <v>14</v>
      </c>
      <c r="N955">
        <v>2</v>
      </c>
      <c r="O955">
        <v>6</v>
      </c>
      <c r="P955">
        <v>1</v>
      </c>
      <c r="Q955">
        <v>5</v>
      </c>
      <c r="R955">
        <v>1</v>
      </c>
      <c r="S955">
        <v>5</v>
      </c>
      <c r="T955">
        <v>1</v>
      </c>
      <c r="U955">
        <v>6</v>
      </c>
      <c r="V955">
        <v>1</v>
      </c>
      <c r="W955">
        <v>6</v>
      </c>
      <c r="X955">
        <v>2</v>
      </c>
      <c r="Y955">
        <v>2010</v>
      </c>
      <c r="Z955">
        <v>4</v>
      </c>
      <c r="AA955">
        <v>13</v>
      </c>
      <c r="AD955" t="s">
        <v>1196</v>
      </c>
      <c r="AE955">
        <v>2</v>
      </c>
      <c r="AF955">
        <v>1</v>
      </c>
      <c r="AG955">
        <v>1</v>
      </c>
      <c r="AH955">
        <v>2</v>
      </c>
      <c r="AI955">
        <v>1</v>
      </c>
      <c r="AO955">
        <v>1</v>
      </c>
      <c r="AP955">
        <v>1</v>
      </c>
      <c r="AS955">
        <v>1</v>
      </c>
      <c r="AV955">
        <v>1</v>
      </c>
      <c r="BB955">
        <v>1</v>
      </c>
      <c r="BE955" t="s">
        <v>63</v>
      </c>
    </row>
    <row r="956" spans="1:57" hidden="1" x14ac:dyDescent="0.2">
      <c r="A956">
        <v>955</v>
      </c>
      <c r="B956" s="2">
        <v>44099.596412037034</v>
      </c>
      <c r="C956" t="s">
        <v>1197</v>
      </c>
      <c r="D956">
        <v>45</v>
      </c>
      <c r="E956">
        <v>39</v>
      </c>
      <c r="F956">
        <v>1</v>
      </c>
      <c r="G956">
        <v>1</v>
      </c>
      <c r="H956">
        <v>2</v>
      </c>
      <c r="I956">
        <v>0</v>
      </c>
      <c r="J956">
        <v>1</v>
      </c>
      <c r="L956">
        <v>1</v>
      </c>
      <c r="M956">
        <v>22</v>
      </c>
      <c r="N956">
        <v>2</v>
      </c>
      <c r="O956">
        <v>1</v>
      </c>
      <c r="P956">
        <v>4</v>
      </c>
      <c r="Q956">
        <v>6</v>
      </c>
      <c r="R956">
        <v>3</v>
      </c>
      <c r="S956">
        <v>4</v>
      </c>
      <c r="T956">
        <v>6</v>
      </c>
      <c r="U956">
        <v>5</v>
      </c>
      <c r="V956">
        <v>1</v>
      </c>
      <c r="W956">
        <v>5</v>
      </c>
      <c r="X956">
        <v>5</v>
      </c>
      <c r="Y956">
        <v>1998</v>
      </c>
      <c r="Z956">
        <v>1</v>
      </c>
      <c r="AA956">
        <v>1</v>
      </c>
      <c r="AE956">
        <v>2</v>
      </c>
      <c r="AF956">
        <v>2</v>
      </c>
      <c r="AG956">
        <v>2</v>
      </c>
      <c r="AH956">
        <v>2</v>
      </c>
      <c r="AN956">
        <v>1</v>
      </c>
      <c r="AO956">
        <v>6</v>
      </c>
      <c r="AP956">
        <v>1</v>
      </c>
      <c r="AX956">
        <v>1</v>
      </c>
      <c r="AY956">
        <v>1</v>
      </c>
      <c r="BD956">
        <v>1</v>
      </c>
      <c r="BE956" t="s">
        <v>58</v>
      </c>
    </row>
    <row r="957" spans="1:57" hidden="1" x14ac:dyDescent="0.2">
      <c r="A957">
        <v>956</v>
      </c>
      <c r="B957" s="2">
        <v>44099.596620370372</v>
      </c>
      <c r="C957" t="s">
        <v>1198</v>
      </c>
      <c r="D957">
        <v>31</v>
      </c>
      <c r="E957">
        <v>21</v>
      </c>
      <c r="F957">
        <v>1</v>
      </c>
      <c r="G957">
        <v>1</v>
      </c>
      <c r="H957">
        <v>1</v>
      </c>
      <c r="I957">
        <v>0</v>
      </c>
      <c r="J957">
        <v>1</v>
      </c>
      <c r="L957">
        <v>1</v>
      </c>
      <c r="M957">
        <v>6</v>
      </c>
      <c r="N957">
        <v>2</v>
      </c>
      <c r="O957">
        <v>2</v>
      </c>
      <c r="P957">
        <v>1</v>
      </c>
      <c r="Q957">
        <v>7</v>
      </c>
      <c r="R957">
        <v>1</v>
      </c>
      <c r="S957">
        <v>3</v>
      </c>
      <c r="T957">
        <v>7</v>
      </c>
      <c r="U957">
        <v>3</v>
      </c>
      <c r="V957">
        <v>1</v>
      </c>
      <c r="W957">
        <v>7</v>
      </c>
      <c r="X957">
        <v>3</v>
      </c>
      <c r="Y957">
        <v>2014</v>
      </c>
      <c r="Z957">
        <v>1</v>
      </c>
      <c r="AA957">
        <v>1</v>
      </c>
      <c r="AE957">
        <v>2</v>
      </c>
      <c r="AF957">
        <v>2</v>
      </c>
      <c r="AG957">
        <v>2</v>
      </c>
      <c r="AH957">
        <v>2</v>
      </c>
      <c r="AM957">
        <v>1</v>
      </c>
      <c r="AO957">
        <v>2</v>
      </c>
      <c r="AT957">
        <v>1</v>
      </c>
      <c r="AV957">
        <v>1</v>
      </c>
      <c r="BD957">
        <v>1</v>
      </c>
      <c r="BE957" t="s">
        <v>58</v>
      </c>
    </row>
    <row r="958" spans="1:57" hidden="1" x14ac:dyDescent="0.2">
      <c r="A958">
        <v>957</v>
      </c>
      <c r="B958" s="2">
        <v>44099.596712962964</v>
      </c>
      <c r="C958" t="s">
        <v>1199</v>
      </c>
      <c r="D958">
        <v>40</v>
      </c>
      <c r="E958">
        <v>6</v>
      </c>
      <c r="F958">
        <v>1</v>
      </c>
      <c r="G958">
        <v>1</v>
      </c>
      <c r="H958">
        <v>1</v>
      </c>
      <c r="I958">
        <v>2</v>
      </c>
      <c r="J958">
        <v>1</v>
      </c>
      <c r="L958">
        <v>1</v>
      </c>
      <c r="M958">
        <v>3</v>
      </c>
      <c r="N958">
        <v>1</v>
      </c>
      <c r="O958">
        <v>5</v>
      </c>
      <c r="P958">
        <v>5</v>
      </c>
      <c r="Q958">
        <v>4</v>
      </c>
      <c r="R958">
        <v>5</v>
      </c>
      <c r="S958">
        <v>6</v>
      </c>
      <c r="T958">
        <v>7</v>
      </c>
      <c r="U958">
        <v>6</v>
      </c>
      <c r="V958">
        <v>6</v>
      </c>
      <c r="W958">
        <v>5</v>
      </c>
      <c r="X958">
        <v>5</v>
      </c>
      <c r="Y958">
        <v>2018</v>
      </c>
      <c r="Z958">
        <v>1</v>
      </c>
      <c r="AA958">
        <v>1</v>
      </c>
      <c r="AE958">
        <v>1</v>
      </c>
      <c r="AF958">
        <v>1</v>
      </c>
      <c r="AG958">
        <v>2</v>
      </c>
      <c r="AH958">
        <v>1</v>
      </c>
      <c r="AI958">
        <v>1</v>
      </c>
      <c r="AL958">
        <v>1</v>
      </c>
      <c r="AO958">
        <v>1</v>
      </c>
      <c r="AP958">
        <v>1</v>
      </c>
      <c r="AR958">
        <v>1</v>
      </c>
      <c r="AS958">
        <v>1</v>
      </c>
      <c r="AZ958">
        <v>1</v>
      </c>
      <c r="BB958">
        <v>1</v>
      </c>
      <c r="BE958" t="s">
        <v>66</v>
      </c>
    </row>
    <row r="959" spans="1:57" hidden="1" x14ac:dyDescent="0.2">
      <c r="A959">
        <v>958</v>
      </c>
      <c r="B959" s="2">
        <v>44099.597766203704</v>
      </c>
      <c r="C959" t="s">
        <v>1200</v>
      </c>
      <c r="D959">
        <v>30</v>
      </c>
      <c r="E959">
        <v>13</v>
      </c>
      <c r="F959">
        <v>1</v>
      </c>
      <c r="G959">
        <v>1</v>
      </c>
      <c r="H959">
        <v>4</v>
      </c>
      <c r="I959">
        <v>1</v>
      </c>
      <c r="J959">
        <v>1</v>
      </c>
      <c r="L959">
        <v>1</v>
      </c>
      <c r="M959">
        <v>0</v>
      </c>
      <c r="N959">
        <v>2</v>
      </c>
      <c r="O959">
        <v>6</v>
      </c>
      <c r="P959">
        <v>4</v>
      </c>
      <c r="Q959">
        <v>4</v>
      </c>
      <c r="R959">
        <v>2</v>
      </c>
      <c r="S959">
        <v>5</v>
      </c>
      <c r="T959">
        <v>1</v>
      </c>
      <c r="U959">
        <v>6</v>
      </c>
      <c r="V959">
        <v>2</v>
      </c>
      <c r="W959">
        <v>6</v>
      </c>
      <c r="X959">
        <v>3</v>
      </c>
      <c r="Y959">
        <v>2020</v>
      </c>
      <c r="Z959">
        <v>1</v>
      </c>
      <c r="AA959">
        <v>3</v>
      </c>
      <c r="AE959">
        <v>3</v>
      </c>
      <c r="AF959">
        <v>3</v>
      </c>
      <c r="AG959">
        <v>2</v>
      </c>
      <c r="AH959">
        <v>2</v>
      </c>
      <c r="AI959">
        <v>1</v>
      </c>
      <c r="AJ959">
        <v>1</v>
      </c>
      <c r="AK959">
        <v>1</v>
      </c>
      <c r="AM959">
        <v>1</v>
      </c>
      <c r="AO959">
        <v>4</v>
      </c>
      <c r="AP959">
        <v>1</v>
      </c>
      <c r="AU959">
        <v>1</v>
      </c>
      <c r="AX959">
        <v>1</v>
      </c>
      <c r="BA959">
        <v>1</v>
      </c>
      <c r="BB959">
        <v>1</v>
      </c>
      <c r="BE959" t="s">
        <v>63</v>
      </c>
    </row>
    <row r="960" spans="1:57" hidden="1" x14ac:dyDescent="0.2">
      <c r="A960">
        <v>959</v>
      </c>
      <c r="B960" s="2">
        <v>44099.59784722222</v>
      </c>
      <c r="C960" t="s">
        <v>1201</v>
      </c>
      <c r="D960">
        <v>52</v>
      </c>
      <c r="E960">
        <v>37</v>
      </c>
      <c r="F960">
        <v>2</v>
      </c>
      <c r="G960">
        <v>1</v>
      </c>
      <c r="H960">
        <v>4</v>
      </c>
      <c r="I960">
        <v>0</v>
      </c>
      <c r="J960">
        <v>1</v>
      </c>
      <c r="L960">
        <v>2</v>
      </c>
      <c r="M960">
        <v>15</v>
      </c>
      <c r="N960">
        <v>2</v>
      </c>
      <c r="O960">
        <v>3</v>
      </c>
      <c r="P960">
        <v>4</v>
      </c>
      <c r="Q960">
        <v>6</v>
      </c>
      <c r="R960">
        <v>5</v>
      </c>
      <c r="S960">
        <v>6</v>
      </c>
      <c r="T960">
        <v>6</v>
      </c>
      <c r="U960">
        <v>7</v>
      </c>
      <c r="V960">
        <v>2</v>
      </c>
      <c r="W960">
        <v>4</v>
      </c>
      <c r="X960">
        <v>1</v>
      </c>
      <c r="Y960">
        <v>2005</v>
      </c>
      <c r="Z960">
        <v>2</v>
      </c>
      <c r="AA960">
        <v>1</v>
      </c>
      <c r="AE960">
        <v>2</v>
      </c>
      <c r="AF960">
        <v>2</v>
      </c>
      <c r="AG960">
        <v>1</v>
      </c>
      <c r="AH960">
        <v>2</v>
      </c>
      <c r="AN960">
        <v>1</v>
      </c>
      <c r="AO960">
        <v>5</v>
      </c>
      <c r="AP960">
        <v>1</v>
      </c>
      <c r="AV960">
        <v>1</v>
      </c>
      <c r="AX960">
        <v>1</v>
      </c>
      <c r="BA960">
        <v>1</v>
      </c>
      <c r="BE960" t="s">
        <v>66</v>
      </c>
    </row>
    <row r="961" spans="1:57" hidden="1" x14ac:dyDescent="0.2">
      <c r="A961">
        <v>960</v>
      </c>
      <c r="B961" s="2">
        <v>44099.598171296297</v>
      </c>
      <c r="C961" t="s">
        <v>1202</v>
      </c>
      <c r="D961">
        <v>29</v>
      </c>
      <c r="E961">
        <v>28</v>
      </c>
      <c r="F961">
        <v>1</v>
      </c>
      <c r="G961">
        <v>1</v>
      </c>
      <c r="H961">
        <v>2</v>
      </c>
      <c r="I961">
        <v>1</v>
      </c>
      <c r="J961">
        <v>1</v>
      </c>
      <c r="L961">
        <v>1</v>
      </c>
      <c r="M961">
        <v>0</v>
      </c>
      <c r="N961">
        <v>1</v>
      </c>
      <c r="O961">
        <v>5</v>
      </c>
      <c r="P961">
        <v>5</v>
      </c>
      <c r="Q961">
        <v>2</v>
      </c>
      <c r="R961">
        <v>7</v>
      </c>
      <c r="S961">
        <v>7</v>
      </c>
      <c r="T961">
        <v>7</v>
      </c>
      <c r="U961">
        <v>5</v>
      </c>
      <c r="V961">
        <v>6</v>
      </c>
      <c r="W961">
        <v>3</v>
      </c>
      <c r="X961">
        <v>6</v>
      </c>
      <c r="Y961">
        <v>1989</v>
      </c>
      <c r="Z961">
        <v>1</v>
      </c>
      <c r="AA961">
        <v>1</v>
      </c>
      <c r="AE961">
        <v>1</v>
      </c>
      <c r="AF961">
        <v>1</v>
      </c>
      <c r="AG961">
        <v>1</v>
      </c>
      <c r="AH961">
        <v>1</v>
      </c>
      <c r="AI961">
        <v>1</v>
      </c>
      <c r="AO961">
        <v>1</v>
      </c>
      <c r="AQ961">
        <v>1</v>
      </c>
      <c r="AR961">
        <v>1</v>
      </c>
      <c r="AS961">
        <v>1</v>
      </c>
      <c r="BA961">
        <v>1</v>
      </c>
      <c r="BE961" t="s">
        <v>66</v>
      </c>
    </row>
    <row r="962" spans="1:57" hidden="1" x14ac:dyDescent="0.2">
      <c r="A962">
        <v>961</v>
      </c>
      <c r="B962" s="2">
        <v>44099.598449074074</v>
      </c>
      <c r="C962" t="s">
        <v>1203</v>
      </c>
      <c r="D962">
        <v>59</v>
      </c>
      <c r="E962">
        <v>37</v>
      </c>
      <c r="F962">
        <v>2</v>
      </c>
      <c r="G962">
        <v>1</v>
      </c>
      <c r="H962">
        <v>2</v>
      </c>
      <c r="I962">
        <v>0</v>
      </c>
      <c r="J962">
        <v>3</v>
      </c>
      <c r="L962">
        <v>1</v>
      </c>
      <c r="M962">
        <v>17</v>
      </c>
      <c r="N962">
        <v>2</v>
      </c>
      <c r="O962">
        <v>5</v>
      </c>
      <c r="P962">
        <v>4</v>
      </c>
      <c r="Q962">
        <v>4</v>
      </c>
      <c r="R962">
        <v>4</v>
      </c>
      <c r="S962">
        <v>7</v>
      </c>
      <c r="T962">
        <v>3</v>
      </c>
      <c r="U962">
        <v>6</v>
      </c>
      <c r="V962">
        <v>5</v>
      </c>
      <c r="W962">
        <v>4</v>
      </c>
      <c r="X962">
        <v>1</v>
      </c>
      <c r="Y962">
        <v>2019</v>
      </c>
      <c r="Z962">
        <v>3</v>
      </c>
      <c r="AA962">
        <v>9</v>
      </c>
      <c r="AE962">
        <v>2</v>
      </c>
      <c r="AF962">
        <v>2</v>
      </c>
      <c r="AG962">
        <v>2</v>
      </c>
      <c r="AH962">
        <v>2</v>
      </c>
      <c r="AM962">
        <v>1</v>
      </c>
      <c r="AO962">
        <v>5</v>
      </c>
      <c r="AP962">
        <v>1</v>
      </c>
      <c r="AX962">
        <v>1</v>
      </c>
      <c r="AY962">
        <v>1</v>
      </c>
      <c r="BD962">
        <v>1</v>
      </c>
      <c r="BE962" t="s">
        <v>66</v>
      </c>
    </row>
    <row r="963" spans="1:57" hidden="1" x14ac:dyDescent="0.2">
      <c r="A963">
        <v>962</v>
      </c>
      <c r="B963" s="2">
        <v>44099.599479166667</v>
      </c>
      <c r="C963" t="s">
        <v>1204</v>
      </c>
      <c r="D963">
        <v>42</v>
      </c>
      <c r="E963">
        <v>38</v>
      </c>
      <c r="F963">
        <v>1</v>
      </c>
      <c r="G963">
        <v>1</v>
      </c>
      <c r="H963">
        <v>2</v>
      </c>
      <c r="I963">
        <v>2</v>
      </c>
      <c r="J963">
        <v>1</v>
      </c>
      <c r="L963">
        <v>1</v>
      </c>
      <c r="M963">
        <v>18</v>
      </c>
      <c r="N963">
        <v>2</v>
      </c>
      <c r="O963">
        <v>4</v>
      </c>
      <c r="P963">
        <v>1</v>
      </c>
      <c r="Q963">
        <v>4</v>
      </c>
      <c r="R963">
        <v>4</v>
      </c>
      <c r="S963">
        <v>6</v>
      </c>
      <c r="T963">
        <v>5</v>
      </c>
      <c r="U963">
        <v>4</v>
      </c>
      <c r="V963">
        <v>3</v>
      </c>
      <c r="W963">
        <v>3</v>
      </c>
      <c r="X963">
        <v>2</v>
      </c>
      <c r="Y963">
        <v>2015</v>
      </c>
      <c r="Z963">
        <v>1</v>
      </c>
      <c r="AA963">
        <v>1</v>
      </c>
      <c r="AE963">
        <v>2</v>
      </c>
      <c r="AF963">
        <v>1</v>
      </c>
      <c r="AG963">
        <v>2</v>
      </c>
      <c r="AH963">
        <v>2</v>
      </c>
      <c r="AI963">
        <v>1</v>
      </c>
      <c r="AJ963">
        <v>1</v>
      </c>
      <c r="AK963">
        <v>1</v>
      </c>
      <c r="AO963">
        <v>5</v>
      </c>
      <c r="AQ963">
        <v>1</v>
      </c>
      <c r="AR963">
        <v>1</v>
      </c>
      <c r="AT963">
        <v>1</v>
      </c>
      <c r="AZ963">
        <v>1</v>
      </c>
      <c r="BA963">
        <v>1</v>
      </c>
      <c r="BE963" t="s">
        <v>58</v>
      </c>
    </row>
    <row r="964" spans="1:57" hidden="1" x14ac:dyDescent="0.2">
      <c r="A964">
        <v>963</v>
      </c>
      <c r="B964" s="2">
        <v>44099.59983796296</v>
      </c>
      <c r="C964" t="s">
        <v>1205</v>
      </c>
      <c r="D964">
        <v>47</v>
      </c>
      <c r="E964">
        <v>6</v>
      </c>
      <c r="F964">
        <v>1</v>
      </c>
      <c r="G964">
        <v>1</v>
      </c>
      <c r="H964">
        <v>2</v>
      </c>
      <c r="I964">
        <v>0</v>
      </c>
      <c r="J964">
        <v>1</v>
      </c>
      <c r="L964">
        <v>2</v>
      </c>
      <c r="M964">
        <v>2</v>
      </c>
      <c r="N964">
        <v>2</v>
      </c>
      <c r="O964">
        <v>1</v>
      </c>
      <c r="P964">
        <v>5</v>
      </c>
      <c r="Q964">
        <v>6</v>
      </c>
      <c r="R964">
        <v>2</v>
      </c>
      <c r="S964">
        <v>4</v>
      </c>
      <c r="T964">
        <v>7</v>
      </c>
      <c r="U964">
        <v>7</v>
      </c>
      <c r="V964">
        <v>1</v>
      </c>
      <c r="W964">
        <v>7</v>
      </c>
      <c r="X964">
        <v>6</v>
      </c>
      <c r="Y964">
        <v>2018</v>
      </c>
      <c r="Z964">
        <v>2</v>
      </c>
      <c r="AA964">
        <v>12</v>
      </c>
      <c r="AC964" t="s">
        <v>76</v>
      </c>
      <c r="AE964">
        <v>2</v>
      </c>
      <c r="AF964">
        <v>3</v>
      </c>
      <c r="AG964">
        <v>2</v>
      </c>
      <c r="AH964">
        <v>2</v>
      </c>
      <c r="AJ964">
        <v>1</v>
      </c>
      <c r="AK964">
        <v>1</v>
      </c>
      <c r="AO964">
        <v>5</v>
      </c>
      <c r="AT964">
        <v>1</v>
      </c>
      <c r="AW964">
        <v>1</v>
      </c>
      <c r="AX964">
        <v>1</v>
      </c>
      <c r="BA964">
        <v>1</v>
      </c>
      <c r="BE964" t="s">
        <v>66</v>
      </c>
    </row>
    <row r="965" spans="1:57" hidden="1" x14ac:dyDescent="0.2">
      <c r="A965">
        <v>964</v>
      </c>
      <c r="B965" s="2">
        <v>44099.599907407406</v>
      </c>
      <c r="C965" t="s">
        <v>1206</v>
      </c>
      <c r="D965">
        <v>47</v>
      </c>
      <c r="E965">
        <v>22</v>
      </c>
      <c r="F965">
        <v>2</v>
      </c>
      <c r="G965">
        <v>1</v>
      </c>
      <c r="H965">
        <v>3</v>
      </c>
      <c r="I965">
        <v>1</v>
      </c>
      <c r="J965">
        <v>1</v>
      </c>
      <c r="L965">
        <v>2</v>
      </c>
      <c r="M965">
        <v>15</v>
      </c>
      <c r="N965">
        <v>2</v>
      </c>
      <c r="O965">
        <v>2</v>
      </c>
      <c r="P965">
        <v>2</v>
      </c>
      <c r="Q965">
        <v>6</v>
      </c>
      <c r="R965">
        <v>5</v>
      </c>
      <c r="S965">
        <v>5</v>
      </c>
      <c r="T965">
        <v>5</v>
      </c>
      <c r="U965">
        <v>7</v>
      </c>
      <c r="V965">
        <v>1</v>
      </c>
      <c r="W965">
        <v>3</v>
      </c>
      <c r="X965">
        <v>5</v>
      </c>
      <c r="Y965">
        <v>2012</v>
      </c>
      <c r="Z965">
        <v>3</v>
      </c>
      <c r="AA965">
        <v>13</v>
      </c>
      <c r="AD965" t="s">
        <v>1207</v>
      </c>
      <c r="AE965">
        <v>2</v>
      </c>
      <c r="AF965">
        <v>1</v>
      </c>
      <c r="AG965">
        <v>2</v>
      </c>
      <c r="AH965">
        <v>2</v>
      </c>
      <c r="AJ965">
        <v>1</v>
      </c>
      <c r="AO965">
        <v>6</v>
      </c>
      <c r="AP965">
        <v>1</v>
      </c>
      <c r="AU965">
        <v>1</v>
      </c>
      <c r="AV965">
        <v>1</v>
      </c>
      <c r="BC965">
        <v>1</v>
      </c>
      <c r="BE965" t="s">
        <v>63</v>
      </c>
    </row>
    <row r="966" spans="1:57" hidden="1" x14ac:dyDescent="0.2">
      <c r="A966">
        <v>965</v>
      </c>
      <c r="B966" s="2">
        <v>44099.600324074076</v>
      </c>
      <c r="C966" t="s">
        <v>1208</v>
      </c>
      <c r="D966">
        <v>31</v>
      </c>
      <c r="E966">
        <v>25</v>
      </c>
      <c r="F966">
        <v>1</v>
      </c>
      <c r="G966">
        <v>1</v>
      </c>
      <c r="H966">
        <v>2</v>
      </c>
      <c r="I966">
        <v>1</v>
      </c>
      <c r="J966">
        <v>3</v>
      </c>
      <c r="L966">
        <v>2</v>
      </c>
      <c r="M966">
        <v>0</v>
      </c>
      <c r="N966">
        <v>2</v>
      </c>
      <c r="O966">
        <v>5</v>
      </c>
      <c r="P966">
        <v>6</v>
      </c>
      <c r="Q966">
        <v>5</v>
      </c>
      <c r="R966">
        <v>4</v>
      </c>
      <c r="S966">
        <v>2</v>
      </c>
      <c r="T966">
        <v>6</v>
      </c>
      <c r="U966">
        <v>5</v>
      </c>
      <c r="V966">
        <v>2</v>
      </c>
      <c r="W966">
        <v>5</v>
      </c>
      <c r="X966">
        <v>5</v>
      </c>
      <c r="Y966">
        <v>2019</v>
      </c>
      <c r="Z966">
        <v>1</v>
      </c>
      <c r="AA966">
        <v>3</v>
      </c>
      <c r="AE966">
        <v>2</v>
      </c>
      <c r="AF966">
        <v>1</v>
      </c>
      <c r="AG966">
        <v>2</v>
      </c>
      <c r="AH966">
        <v>2</v>
      </c>
      <c r="AJ966">
        <v>1</v>
      </c>
      <c r="AK966">
        <v>1</v>
      </c>
      <c r="AM966">
        <v>1</v>
      </c>
      <c r="AO966">
        <v>4</v>
      </c>
      <c r="AP966">
        <v>1</v>
      </c>
      <c r="BA966">
        <v>1</v>
      </c>
      <c r="BE966" t="s">
        <v>63</v>
      </c>
    </row>
    <row r="967" spans="1:57" hidden="1" x14ac:dyDescent="0.2">
      <c r="A967">
        <v>966</v>
      </c>
      <c r="B967" s="2">
        <v>44099.600624999999</v>
      </c>
      <c r="C967" t="s">
        <v>1209</v>
      </c>
      <c r="D967">
        <v>33</v>
      </c>
      <c r="E967">
        <v>35</v>
      </c>
      <c r="F967">
        <v>1</v>
      </c>
      <c r="G967">
        <v>1</v>
      </c>
      <c r="H967">
        <v>3</v>
      </c>
      <c r="I967">
        <v>3</v>
      </c>
      <c r="J967">
        <v>1</v>
      </c>
      <c r="L967">
        <v>1</v>
      </c>
      <c r="M967">
        <v>8</v>
      </c>
      <c r="N967">
        <v>2</v>
      </c>
      <c r="O967">
        <v>5</v>
      </c>
      <c r="P967">
        <v>2</v>
      </c>
      <c r="Q967">
        <v>5</v>
      </c>
      <c r="R967">
        <v>4</v>
      </c>
      <c r="S967">
        <v>6</v>
      </c>
      <c r="T967">
        <v>3</v>
      </c>
      <c r="U967">
        <v>6</v>
      </c>
      <c r="V967">
        <v>3</v>
      </c>
      <c r="W967">
        <v>5</v>
      </c>
      <c r="X967">
        <v>3</v>
      </c>
      <c r="Y967">
        <v>2013</v>
      </c>
      <c r="Z967">
        <v>1</v>
      </c>
      <c r="AA967">
        <v>3</v>
      </c>
      <c r="AE967">
        <v>2</v>
      </c>
      <c r="AF967">
        <v>2</v>
      </c>
      <c r="AG967">
        <v>2</v>
      </c>
      <c r="AH967">
        <v>2</v>
      </c>
      <c r="AM967">
        <v>1</v>
      </c>
      <c r="AO967">
        <v>2</v>
      </c>
      <c r="AT967">
        <v>1</v>
      </c>
      <c r="AW967">
        <v>1</v>
      </c>
      <c r="AX967">
        <v>1</v>
      </c>
      <c r="BD967">
        <v>1</v>
      </c>
      <c r="BE967" t="s">
        <v>63</v>
      </c>
    </row>
    <row r="968" spans="1:57" hidden="1" x14ac:dyDescent="0.2">
      <c r="A968">
        <v>967</v>
      </c>
      <c r="B968" s="2">
        <v>44099.601759259262</v>
      </c>
      <c r="C968" t="s">
        <v>1210</v>
      </c>
      <c r="D968">
        <v>30</v>
      </c>
      <c r="E968">
        <v>32</v>
      </c>
      <c r="F968">
        <v>1</v>
      </c>
      <c r="G968">
        <v>1</v>
      </c>
      <c r="H968">
        <v>2</v>
      </c>
      <c r="I968">
        <v>2</v>
      </c>
      <c r="J968">
        <v>1</v>
      </c>
      <c r="L968">
        <v>1</v>
      </c>
      <c r="M968">
        <v>0</v>
      </c>
      <c r="N968">
        <v>1</v>
      </c>
      <c r="O968">
        <v>6</v>
      </c>
      <c r="P968">
        <v>7</v>
      </c>
      <c r="Q968">
        <v>6</v>
      </c>
      <c r="R968">
        <v>6</v>
      </c>
      <c r="S968">
        <v>7</v>
      </c>
      <c r="T968">
        <v>6</v>
      </c>
      <c r="U968">
        <v>6</v>
      </c>
      <c r="V968">
        <v>7</v>
      </c>
      <c r="W968">
        <v>7</v>
      </c>
      <c r="X968">
        <v>7</v>
      </c>
      <c r="Y968">
        <v>2015</v>
      </c>
      <c r="Z968">
        <v>1</v>
      </c>
      <c r="AA968">
        <v>1</v>
      </c>
      <c r="AE968">
        <v>2</v>
      </c>
      <c r="AF968">
        <v>2</v>
      </c>
      <c r="AG968">
        <v>2</v>
      </c>
      <c r="AH968">
        <v>2</v>
      </c>
      <c r="AI968">
        <v>1</v>
      </c>
      <c r="AK968">
        <v>1</v>
      </c>
      <c r="AO968">
        <v>2</v>
      </c>
      <c r="AP968">
        <v>1</v>
      </c>
      <c r="AR968">
        <v>1</v>
      </c>
      <c r="AU968">
        <v>1</v>
      </c>
      <c r="AZ968">
        <v>1</v>
      </c>
      <c r="BA968">
        <v>1</v>
      </c>
      <c r="BE968" t="s">
        <v>58</v>
      </c>
    </row>
    <row r="969" spans="1:57" hidden="1" x14ac:dyDescent="0.2">
      <c r="A969">
        <v>968</v>
      </c>
      <c r="B969" s="2">
        <v>44099.601875</v>
      </c>
      <c r="C969" t="s">
        <v>1211</v>
      </c>
      <c r="D969">
        <v>45</v>
      </c>
      <c r="E969">
        <v>30</v>
      </c>
      <c r="F969">
        <v>1</v>
      </c>
      <c r="G969">
        <v>1</v>
      </c>
      <c r="H969">
        <v>3</v>
      </c>
      <c r="I969">
        <v>2</v>
      </c>
      <c r="J969">
        <v>1</v>
      </c>
      <c r="L969">
        <v>2</v>
      </c>
      <c r="M969">
        <v>4</v>
      </c>
      <c r="N969">
        <v>2</v>
      </c>
      <c r="O969">
        <v>4</v>
      </c>
      <c r="P969">
        <v>5</v>
      </c>
      <c r="Q969">
        <v>7</v>
      </c>
      <c r="R969">
        <v>4</v>
      </c>
      <c r="S969">
        <v>6</v>
      </c>
      <c r="T969">
        <v>7</v>
      </c>
      <c r="U969">
        <v>7</v>
      </c>
      <c r="V969">
        <v>2</v>
      </c>
      <c r="W969">
        <v>6</v>
      </c>
      <c r="X969">
        <v>4</v>
      </c>
      <c r="Y969">
        <v>2016</v>
      </c>
      <c r="Z969">
        <v>2</v>
      </c>
      <c r="AA969">
        <v>10</v>
      </c>
      <c r="AE969">
        <v>2</v>
      </c>
      <c r="AF969">
        <v>2</v>
      </c>
      <c r="AG969">
        <v>2</v>
      </c>
      <c r="AH969">
        <v>2</v>
      </c>
      <c r="AJ969">
        <v>1</v>
      </c>
      <c r="AM969">
        <v>1</v>
      </c>
      <c r="AO969">
        <v>2</v>
      </c>
      <c r="AT969">
        <v>1</v>
      </c>
      <c r="AW969">
        <v>1</v>
      </c>
      <c r="AX969">
        <v>1</v>
      </c>
      <c r="AZ969">
        <v>1</v>
      </c>
      <c r="BE969" t="s">
        <v>58</v>
      </c>
    </row>
    <row r="970" spans="1:57" hidden="1" x14ac:dyDescent="0.2">
      <c r="A970">
        <v>969</v>
      </c>
      <c r="B970" s="2">
        <v>44099.602962962963</v>
      </c>
      <c r="C970" t="s">
        <v>1212</v>
      </c>
      <c r="D970">
        <v>38</v>
      </c>
      <c r="E970">
        <v>14</v>
      </c>
      <c r="F970">
        <v>2</v>
      </c>
      <c r="G970">
        <v>1</v>
      </c>
      <c r="H970">
        <v>2</v>
      </c>
      <c r="I970">
        <v>0</v>
      </c>
      <c r="J970">
        <v>1</v>
      </c>
      <c r="L970">
        <v>1</v>
      </c>
      <c r="M970">
        <v>1</v>
      </c>
      <c r="N970">
        <v>2</v>
      </c>
      <c r="O970">
        <v>7</v>
      </c>
      <c r="P970">
        <v>2</v>
      </c>
      <c r="Q970">
        <v>5</v>
      </c>
      <c r="R970">
        <v>5</v>
      </c>
      <c r="S970">
        <v>7</v>
      </c>
      <c r="T970">
        <v>5</v>
      </c>
      <c r="U970">
        <v>7</v>
      </c>
      <c r="V970">
        <v>5</v>
      </c>
      <c r="W970">
        <v>5</v>
      </c>
      <c r="X970">
        <v>3</v>
      </c>
      <c r="Y970">
        <v>2019</v>
      </c>
      <c r="Z970">
        <v>1</v>
      </c>
      <c r="AA970">
        <v>13</v>
      </c>
      <c r="AD970" t="s">
        <v>1213</v>
      </c>
      <c r="AE970">
        <v>1</v>
      </c>
      <c r="AF970">
        <v>1</v>
      </c>
      <c r="AG970">
        <v>2</v>
      </c>
      <c r="AH970">
        <v>2</v>
      </c>
      <c r="AN970">
        <v>1</v>
      </c>
      <c r="AO970">
        <v>5</v>
      </c>
      <c r="AT970">
        <v>1</v>
      </c>
      <c r="AX970">
        <v>1</v>
      </c>
      <c r="AY970">
        <v>1</v>
      </c>
      <c r="BA970">
        <v>1</v>
      </c>
      <c r="BE970" t="s">
        <v>63</v>
      </c>
    </row>
    <row r="971" spans="1:57" hidden="1" x14ac:dyDescent="0.2">
      <c r="A971">
        <v>970</v>
      </c>
      <c r="B971" s="2">
        <v>44099.604016203702</v>
      </c>
      <c r="C971" t="s">
        <v>1214</v>
      </c>
      <c r="D971">
        <v>35</v>
      </c>
      <c r="E971">
        <v>38</v>
      </c>
      <c r="F971">
        <v>1</v>
      </c>
      <c r="G971">
        <v>1</v>
      </c>
      <c r="H971">
        <v>2</v>
      </c>
      <c r="I971">
        <v>1</v>
      </c>
      <c r="J971">
        <v>1</v>
      </c>
      <c r="L971">
        <v>1</v>
      </c>
      <c r="M971">
        <v>7</v>
      </c>
      <c r="N971">
        <v>2</v>
      </c>
      <c r="O971">
        <v>6</v>
      </c>
      <c r="P971">
        <v>3</v>
      </c>
      <c r="Q971">
        <v>6</v>
      </c>
      <c r="R971">
        <v>3</v>
      </c>
      <c r="S971">
        <v>5</v>
      </c>
      <c r="T971">
        <v>4</v>
      </c>
      <c r="U971">
        <v>5</v>
      </c>
      <c r="V971">
        <v>3</v>
      </c>
      <c r="W971">
        <v>6</v>
      </c>
      <c r="X971">
        <v>3</v>
      </c>
      <c r="Y971">
        <v>2013</v>
      </c>
      <c r="Z971">
        <v>1</v>
      </c>
      <c r="AA971">
        <v>13</v>
      </c>
      <c r="AD971" t="s">
        <v>226</v>
      </c>
      <c r="AE971">
        <v>2</v>
      </c>
      <c r="AF971">
        <v>3</v>
      </c>
      <c r="AG971">
        <v>2</v>
      </c>
      <c r="AH971">
        <v>2</v>
      </c>
      <c r="AN971">
        <v>1</v>
      </c>
      <c r="AO971">
        <v>2</v>
      </c>
      <c r="AV971">
        <v>1</v>
      </c>
      <c r="AW971">
        <v>1</v>
      </c>
      <c r="AX971">
        <v>1</v>
      </c>
      <c r="BD971">
        <v>1</v>
      </c>
      <c r="BE971" t="s">
        <v>58</v>
      </c>
    </row>
    <row r="972" spans="1:57" hidden="1" x14ac:dyDescent="0.2">
      <c r="A972">
        <v>971</v>
      </c>
      <c r="B972" s="2">
        <v>44099.604351851849</v>
      </c>
      <c r="C972" t="s">
        <v>1215</v>
      </c>
      <c r="D972">
        <v>39</v>
      </c>
      <c r="E972">
        <v>44</v>
      </c>
      <c r="F972">
        <v>1</v>
      </c>
      <c r="G972">
        <v>1</v>
      </c>
      <c r="H972">
        <v>2</v>
      </c>
      <c r="I972">
        <v>2</v>
      </c>
      <c r="J972">
        <v>1</v>
      </c>
      <c r="L972">
        <v>1</v>
      </c>
      <c r="M972">
        <v>10</v>
      </c>
      <c r="N972">
        <v>1</v>
      </c>
      <c r="O972">
        <v>6</v>
      </c>
      <c r="P972">
        <v>1</v>
      </c>
      <c r="Q972">
        <v>2</v>
      </c>
      <c r="R972">
        <v>1</v>
      </c>
      <c r="S972">
        <v>7</v>
      </c>
      <c r="T972">
        <v>2</v>
      </c>
      <c r="U972">
        <v>2</v>
      </c>
      <c r="V972">
        <v>1</v>
      </c>
      <c r="W972">
        <v>6</v>
      </c>
      <c r="X972">
        <v>1</v>
      </c>
      <c r="Y972">
        <v>2020</v>
      </c>
      <c r="Z972">
        <v>1</v>
      </c>
      <c r="AA972">
        <v>1</v>
      </c>
      <c r="AE972">
        <v>1</v>
      </c>
      <c r="AF972">
        <v>1</v>
      </c>
      <c r="AG972">
        <v>1</v>
      </c>
      <c r="AH972">
        <v>2</v>
      </c>
      <c r="AI972">
        <v>1</v>
      </c>
      <c r="AJ972">
        <v>1</v>
      </c>
      <c r="AK972">
        <v>1</v>
      </c>
      <c r="AM972">
        <v>1</v>
      </c>
      <c r="AO972">
        <v>5</v>
      </c>
      <c r="AQ972">
        <v>1</v>
      </c>
      <c r="AR972">
        <v>1</v>
      </c>
      <c r="AT972">
        <v>1</v>
      </c>
      <c r="AZ972">
        <v>1</v>
      </c>
      <c r="BA972">
        <v>1</v>
      </c>
      <c r="BB972">
        <v>1</v>
      </c>
      <c r="BC972">
        <v>1</v>
      </c>
      <c r="BE972" t="s">
        <v>66</v>
      </c>
    </row>
    <row r="973" spans="1:57" hidden="1" x14ac:dyDescent="0.2">
      <c r="A973">
        <v>972</v>
      </c>
      <c r="B973" s="2">
        <v>44099.604571759257</v>
      </c>
      <c r="C973" t="s">
        <v>1216</v>
      </c>
      <c r="D973">
        <v>74</v>
      </c>
      <c r="E973">
        <v>30</v>
      </c>
      <c r="F973">
        <v>1</v>
      </c>
      <c r="G973">
        <v>1</v>
      </c>
      <c r="H973">
        <v>1</v>
      </c>
      <c r="I973">
        <v>0</v>
      </c>
      <c r="J973">
        <v>4</v>
      </c>
      <c r="L973">
        <v>2</v>
      </c>
      <c r="M973">
        <v>3</v>
      </c>
      <c r="N973">
        <v>2</v>
      </c>
      <c r="O973">
        <v>2</v>
      </c>
      <c r="P973">
        <v>1</v>
      </c>
      <c r="Q973">
        <v>6</v>
      </c>
      <c r="R973">
        <v>3</v>
      </c>
      <c r="S973">
        <v>3</v>
      </c>
      <c r="T973">
        <v>6</v>
      </c>
      <c r="U973">
        <v>6</v>
      </c>
      <c r="V973">
        <v>1</v>
      </c>
      <c r="W973">
        <v>6</v>
      </c>
      <c r="X973">
        <v>5</v>
      </c>
      <c r="Y973">
        <v>2017</v>
      </c>
      <c r="Z973">
        <v>2</v>
      </c>
      <c r="AA973">
        <v>13</v>
      </c>
      <c r="AD973" t="s">
        <v>121</v>
      </c>
      <c r="AE973">
        <v>2</v>
      </c>
      <c r="AF973">
        <v>2</v>
      </c>
      <c r="AG973">
        <v>2</v>
      </c>
      <c r="AH973">
        <v>2</v>
      </c>
      <c r="AI973">
        <v>1</v>
      </c>
      <c r="AM973">
        <v>1</v>
      </c>
      <c r="AO973">
        <v>2</v>
      </c>
      <c r="AP973">
        <v>1</v>
      </c>
      <c r="AV973">
        <v>1</v>
      </c>
      <c r="AW973">
        <v>1</v>
      </c>
      <c r="BD973">
        <v>1</v>
      </c>
      <c r="BE973" t="s">
        <v>58</v>
      </c>
    </row>
    <row r="974" spans="1:57" hidden="1" x14ac:dyDescent="0.2">
      <c r="A974">
        <v>973</v>
      </c>
      <c r="B974" s="2">
        <v>44099.604664351849</v>
      </c>
      <c r="C974" t="s">
        <v>1217</v>
      </c>
      <c r="D974">
        <v>43</v>
      </c>
      <c r="E974">
        <v>13</v>
      </c>
      <c r="F974">
        <v>1</v>
      </c>
      <c r="G974">
        <v>1</v>
      </c>
      <c r="H974">
        <v>2</v>
      </c>
      <c r="I974">
        <v>2</v>
      </c>
      <c r="J974">
        <v>1</v>
      </c>
      <c r="L974">
        <v>1</v>
      </c>
      <c r="M974">
        <v>10</v>
      </c>
      <c r="N974">
        <v>1</v>
      </c>
      <c r="O974">
        <v>6</v>
      </c>
      <c r="P974">
        <v>7</v>
      </c>
      <c r="Q974">
        <v>6</v>
      </c>
      <c r="R974">
        <v>7</v>
      </c>
      <c r="S974">
        <v>6</v>
      </c>
      <c r="T974">
        <v>7</v>
      </c>
      <c r="U974">
        <v>7</v>
      </c>
      <c r="V974">
        <v>6</v>
      </c>
      <c r="W974">
        <v>6</v>
      </c>
      <c r="X974">
        <v>7</v>
      </c>
      <c r="Y974">
        <v>2007</v>
      </c>
      <c r="Z974">
        <v>1</v>
      </c>
      <c r="AA974">
        <v>1</v>
      </c>
      <c r="AE974">
        <v>2</v>
      </c>
      <c r="AF974">
        <v>2</v>
      </c>
      <c r="AG974">
        <v>2</v>
      </c>
      <c r="AH974">
        <v>2</v>
      </c>
      <c r="AI974">
        <v>1</v>
      </c>
      <c r="AO974">
        <v>1</v>
      </c>
      <c r="AP974">
        <v>1</v>
      </c>
      <c r="AZ974">
        <v>1</v>
      </c>
      <c r="BE974" t="s">
        <v>63</v>
      </c>
    </row>
    <row r="975" spans="1:57" hidden="1" x14ac:dyDescent="0.2">
      <c r="A975">
        <v>974</v>
      </c>
      <c r="B975" s="2">
        <v>44099.605173611111</v>
      </c>
      <c r="C975" t="s">
        <v>1218</v>
      </c>
      <c r="D975">
        <v>35</v>
      </c>
      <c r="E975">
        <v>38</v>
      </c>
      <c r="F975">
        <v>1</v>
      </c>
      <c r="G975">
        <v>1</v>
      </c>
      <c r="H975">
        <v>2</v>
      </c>
      <c r="I975">
        <v>2</v>
      </c>
      <c r="J975">
        <v>1</v>
      </c>
      <c r="L975">
        <v>1</v>
      </c>
      <c r="M975">
        <v>0</v>
      </c>
      <c r="N975">
        <v>1</v>
      </c>
      <c r="O975">
        <v>7</v>
      </c>
      <c r="P975">
        <v>6</v>
      </c>
      <c r="Q975">
        <v>7</v>
      </c>
      <c r="R975">
        <v>6</v>
      </c>
      <c r="S975">
        <v>6</v>
      </c>
      <c r="T975">
        <v>7</v>
      </c>
      <c r="U975">
        <v>7</v>
      </c>
      <c r="V975">
        <v>6</v>
      </c>
      <c r="W975">
        <v>6</v>
      </c>
      <c r="X975">
        <v>7</v>
      </c>
      <c r="Y975">
        <v>2019</v>
      </c>
      <c r="Z975">
        <v>1</v>
      </c>
      <c r="AA975">
        <v>9</v>
      </c>
      <c r="AE975">
        <v>1</v>
      </c>
      <c r="AF975">
        <v>1</v>
      </c>
      <c r="AG975">
        <v>1</v>
      </c>
      <c r="AH975">
        <v>2</v>
      </c>
      <c r="AI975">
        <v>1</v>
      </c>
      <c r="AL975">
        <v>1</v>
      </c>
      <c r="AM975">
        <v>1</v>
      </c>
      <c r="AO975">
        <v>3</v>
      </c>
      <c r="AP975">
        <v>1</v>
      </c>
      <c r="AR975">
        <v>1</v>
      </c>
      <c r="AU975">
        <v>1</v>
      </c>
      <c r="AZ975">
        <v>1</v>
      </c>
      <c r="BB975">
        <v>1</v>
      </c>
      <c r="BC975">
        <v>1</v>
      </c>
      <c r="BE975" t="s">
        <v>58</v>
      </c>
    </row>
    <row r="976" spans="1:57" hidden="1" x14ac:dyDescent="0.2">
      <c r="A976">
        <v>975</v>
      </c>
      <c r="B976" s="2">
        <v>44099.605613425927</v>
      </c>
      <c r="C976" t="s">
        <v>1219</v>
      </c>
      <c r="D976">
        <v>52</v>
      </c>
      <c r="E976">
        <v>47</v>
      </c>
      <c r="F976">
        <v>1</v>
      </c>
      <c r="G976">
        <v>1</v>
      </c>
      <c r="H976">
        <v>2</v>
      </c>
      <c r="I976">
        <v>0</v>
      </c>
      <c r="J976">
        <v>1</v>
      </c>
      <c r="L976">
        <v>2</v>
      </c>
      <c r="M976">
        <v>15</v>
      </c>
      <c r="N976">
        <v>2</v>
      </c>
      <c r="O976">
        <v>2</v>
      </c>
      <c r="P976">
        <v>5</v>
      </c>
      <c r="Q976">
        <v>5</v>
      </c>
      <c r="R976">
        <v>5</v>
      </c>
      <c r="S976">
        <v>6</v>
      </c>
      <c r="T976">
        <v>6</v>
      </c>
      <c r="U976">
        <v>6</v>
      </c>
      <c r="V976">
        <v>6</v>
      </c>
      <c r="W976">
        <v>5</v>
      </c>
      <c r="X976">
        <v>2</v>
      </c>
      <c r="Y976">
        <v>2015</v>
      </c>
      <c r="Z976">
        <v>3</v>
      </c>
      <c r="AA976">
        <v>10</v>
      </c>
      <c r="AE976">
        <v>3</v>
      </c>
      <c r="AF976">
        <v>2</v>
      </c>
      <c r="AG976">
        <v>2</v>
      </c>
      <c r="AH976">
        <v>3</v>
      </c>
      <c r="AI976">
        <v>1</v>
      </c>
      <c r="AJ976">
        <v>1</v>
      </c>
      <c r="AM976">
        <v>1</v>
      </c>
      <c r="AO976">
        <v>2</v>
      </c>
      <c r="AP976">
        <v>1</v>
      </c>
      <c r="AU976">
        <v>1</v>
      </c>
      <c r="AV976">
        <v>1</v>
      </c>
      <c r="AZ976">
        <v>1</v>
      </c>
      <c r="BA976">
        <v>1</v>
      </c>
      <c r="BE976" t="s">
        <v>66</v>
      </c>
    </row>
    <row r="977" spans="1:57" hidden="1" x14ac:dyDescent="0.2">
      <c r="A977">
        <v>976</v>
      </c>
      <c r="B977" s="2">
        <v>44099.606273148151</v>
      </c>
      <c r="C977" t="s">
        <v>1220</v>
      </c>
      <c r="D977">
        <v>37</v>
      </c>
      <c r="E977">
        <v>3</v>
      </c>
      <c r="F977">
        <v>2</v>
      </c>
      <c r="G977">
        <v>1</v>
      </c>
      <c r="H977">
        <v>2</v>
      </c>
      <c r="I977">
        <v>1</v>
      </c>
      <c r="J977">
        <v>5</v>
      </c>
      <c r="K977" t="s">
        <v>1221</v>
      </c>
      <c r="L977">
        <v>1</v>
      </c>
      <c r="M977">
        <v>2</v>
      </c>
      <c r="N977">
        <v>2</v>
      </c>
      <c r="O977">
        <v>3</v>
      </c>
      <c r="P977">
        <v>1</v>
      </c>
      <c r="Q977">
        <v>5</v>
      </c>
      <c r="R977">
        <v>3</v>
      </c>
      <c r="S977">
        <v>5</v>
      </c>
      <c r="T977">
        <v>6</v>
      </c>
      <c r="U977">
        <v>6</v>
      </c>
      <c r="V977">
        <v>2</v>
      </c>
      <c r="W977">
        <v>5</v>
      </c>
      <c r="X977">
        <v>3</v>
      </c>
      <c r="Y977">
        <v>2020</v>
      </c>
      <c r="Z977">
        <v>3</v>
      </c>
      <c r="AA977">
        <v>7</v>
      </c>
      <c r="AE977">
        <v>2</v>
      </c>
      <c r="AF977">
        <v>3</v>
      </c>
      <c r="AG977">
        <v>3</v>
      </c>
      <c r="AH977">
        <v>2</v>
      </c>
      <c r="AJ977">
        <v>1</v>
      </c>
      <c r="AO977">
        <v>3</v>
      </c>
      <c r="AP977">
        <v>1</v>
      </c>
      <c r="AQ977">
        <v>1</v>
      </c>
      <c r="AU977">
        <v>1</v>
      </c>
      <c r="AZ977">
        <v>1</v>
      </c>
      <c r="BA977">
        <v>1</v>
      </c>
      <c r="BB977">
        <v>1</v>
      </c>
      <c r="BC977">
        <v>1</v>
      </c>
      <c r="BE977" t="s">
        <v>66</v>
      </c>
    </row>
    <row r="978" spans="1:57" hidden="1" x14ac:dyDescent="0.2">
      <c r="A978">
        <v>977</v>
      </c>
      <c r="B978" s="2">
        <v>44099.607164351852</v>
      </c>
      <c r="C978" t="s">
        <v>1222</v>
      </c>
      <c r="D978">
        <v>39</v>
      </c>
      <c r="E978">
        <v>5</v>
      </c>
      <c r="F978">
        <v>1</v>
      </c>
      <c r="G978">
        <v>1</v>
      </c>
      <c r="H978">
        <v>2</v>
      </c>
      <c r="I978">
        <v>2</v>
      </c>
      <c r="J978">
        <v>1</v>
      </c>
      <c r="L978">
        <v>2</v>
      </c>
      <c r="M978">
        <v>7</v>
      </c>
      <c r="N978">
        <v>2</v>
      </c>
      <c r="O978">
        <v>6</v>
      </c>
      <c r="P978">
        <v>3</v>
      </c>
      <c r="Q978">
        <v>7</v>
      </c>
      <c r="R978">
        <v>2</v>
      </c>
      <c r="S978">
        <v>6</v>
      </c>
      <c r="T978">
        <v>4</v>
      </c>
      <c r="U978">
        <v>7</v>
      </c>
      <c r="V978">
        <v>1</v>
      </c>
      <c r="W978">
        <v>6</v>
      </c>
      <c r="X978">
        <v>2</v>
      </c>
      <c r="Y978">
        <v>2012</v>
      </c>
      <c r="Z978">
        <v>2</v>
      </c>
      <c r="AA978">
        <v>10</v>
      </c>
      <c r="AE978">
        <v>2</v>
      </c>
      <c r="AF978">
        <v>3</v>
      </c>
      <c r="AG978">
        <v>2</v>
      </c>
      <c r="AH978">
        <v>2</v>
      </c>
      <c r="AN978">
        <v>1</v>
      </c>
      <c r="AO978">
        <v>3</v>
      </c>
      <c r="AP978">
        <v>1</v>
      </c>
      <c r="AU978">
        <v>1</v>
      </c>
      <c r="AW978">
        <v>1</v>
      </c>
      <c r="BD978">
        <v>1</v>
      </c>
      <c r="BE978" t="s">
        <v>66</v>
      </c>
    </row>
    <row r="979" spans="1:57" hidden="1" x14ac:dyDescent="0.2">
      <c r="A979">
        <v>978</v>
      </c>
      <c r="B979" s="2">
        <v>44099.610254629632</v>
      </c>
      <c r="C979" t="s">
        <v>1223</v>
      </c>
      <c r="D979">
        <v>27</v>
      </c>
      <c r="E979">
        <v>12</v>
      </c>
      <c r="F979">
        <v>2</v>
      </c>
      <c r="G979">
        <v>1</v>
      </c>
      <c r="H979">
        <v>2</v>
      </c>
      <c r="I979">
        <v>3</v>
      </c>
      <c r="J979">
        <v>1</v>
      </c>
      <c r="L979">
        <v>2</v>
      </c>
      <c r="M979">
        <v>2</v>
      </c>
      <c r="N979">
        <v>2</v>
      </c>
      <c r="O979">
        <v>4</v>
      </c>
      <c r="P979">
        <v>3</v>
      </c>
      <c r="Q979">
        <v>7</v>
      </c>
      <c r="R979">
        <v>5</v>
      </c>
      <c r="S979">
        <v>5</v>
      </c>
      <c r="T979">
        <v>4</v>
      </c>
      <c r="U979">
        <v>5</v>
      </c>
      <c r="V979">
        <v>1</v>
      </c>
      <c r="W979">
        <v>4</v>
      </c>
      <c r="X979">
        <v>5</v>
      </c>
      <c r="Y979">
        <v>2020</v>
      </c>
      <c r="Z979">
        <v>4</v>
      </c>
      <c r="AA979">
        <v>11</v>
      </c>
      <c r="AB979" t="s">
        <v>1224</v>
      </c>
      <c r="AE979">
        <v>2</v>
      </c>
      <c r="AF979">
        <v>2</v>
      </c>
      <c r="AG979">
        <v>2</v>
      </c>
      <c r="AH979">
        <v>2</v>
      </c>
      <c r="AI979">
        <v>1</v>
      </c>
      <c r="AJ979">
        <v>1</v>
      </c>
      <c r="AO979">
        <v>3</v>
      </c>
      <c r="AP979">
        <v>1</v>
      </c>
      <c r="AV979">
        <v>1</v>
      </c>
      <c r="AX979">
        <v>1</v>
      </c>
      <c r="BD979">
        <v>1</v>
      </c>
      <c r="BE979" t="s">
        <v>66</v>
      </c>
    </row>
    <row r="980" spans="1:57" hidden="1" x14ac:dyDescent="0.2">
      <c r="A980">
        <v>979</v>
      </c>
      <c r="B980" s="2">
        <v>44099.610451388886</v>
      </c>
      <c r="C980" t="s">
        <v>1225</v>
      </c>
      <c r="D980">
        <v>61</v>
      </c>
      <c r="E980">
        <v>13</v>
      </c>
      <c r="F980">
        <v>1</v>
      </c>
      <c r="G980">
        <v>1</v>
      </c>
      <c r="H980">
        <v>2</v>
      </c>
      <c r="I980">
        <v>0</v>
      </c>
      <c r="J980">
        <v>1</v>
      </c>
      <c r="L980">
        <v>2</v>
      </c>
      <c r="M980">
        <v>25</v>
      </c>
      <c r="N980">
        <v>2</v>
      </c>
      <c r="O980">
        <v>6</v>
      </c>
      <c r="P980">
        <v>1</v>
      </c>
      <c r="Q980">
        <v>6</v>
      </c>
      <c r="R980">
        <v>1</v>
      </c>
      <c r="S980">
        <v>6</v>
      </c>
      <c r="T980">
        <v>1</v>
      </c>
      <c r="U980">
        <v>6</v>
      </c>
      <c r="V980">
        <v>1</v>
      </c>
      <c r="W980">
        <v>7</v>
      </c>
      <c r="X980">
        <v>1</v>
      </c>
      <c r="Y980">
        <v>1995</v>
      </c>
      <c r="Z980">
        <v>2</v>
      </c>
      <c r="AA980">
        <v>12</v>
      </c>
      <c r="AC980" t="s">
        <v>827</v>
      </c>
      <c r="AE980">
        <v>2</v>
      </c>
      <c r="AF980">
        <v>1</v>
      </c>
      <c r="AG980">
        <v>2</v>
      </c>
      <c r="AH980">
        <v>2</v>
      </c>
      <c r="AM980">
        <v>1</v>
      </c>
      <c r="AO980">
        <v>1</v>
      </c>
      <c r="AV980">
        <v>1</v>
      </c>
      <c r="AW980">
        <v>1</v>
      </c>
      <c r="AX980">
        <v>1</v>
      </c>
      <c r="BD980">
        <v>1</v>
      </c>
      <c r="BE980" t="s">
        <v>63</v>
      </c>
    </row>
    <row r="981" spans="1:57" hidden="1" x14ac:dyDescent="0.2">
      <c r="A981">
        <v>980</v>
      </c>
      <c r="B981" s="2">
        <v>44099.611527777779</v>
      </c>
      <c r="C981" t="s">
        <v>1226</v>
      </c>
      <c r="D981">
        <v>47</v>
      </c>
      <c r="E981">
        <v>28</v>
      </c>
      <c r="F981">
        <v>1</v>
      </c>
      <c r="G981">
        <v>1</v>
      </c>
      <c r="H981">
        <v>3</v>
      </c>
      <c r="I981">
        <v>2</v>
      </c>
      <c r="J981">
        <v>1</v>
      </c>
      <c r="L981">
        <v>1</v>
      </c>
      <c r="M981">
        <v>4</v>
      </c>
      <c r="N981">
        <v>2</v>
      </c>
      <c r="O981">
        <v>1</v>
      </c>
      <c r="P981">
        <v>3</v>
      </c>
      <c r="Q981">
        <v>7</v>
      </c>
      <c r="R981">
        <v>4</v>
      </c>
      <c r="S981">
        <v>5</v>
      </c>
      <c r="T981">
        <v>5</v>
      </c>
      <c r="U981">
        <v>6</v>
      </c>
      <c r="V981">
        <v>2</v>
      </c>
      <c r="W981">
        <v>4</v>
      </c>
      <c r="X981">
        <v>3</v>
      </c>
      <c r="Y981">
        <v>2015</v>
      </c>
      <c r="Z981">
        <v>1</v>
      </c>
      <c r="AA981">
        <v>13</v>
      </c>
      <c r="AD981" t="s">
        <v>739</v>
      </c>
      <c r="AE981">
        <v>2</v>
      </c>
      <c r="AF981">
        <v>1</v>
      </c>
      <c r="AG981">
        <v>2</v>
      </c>
      <c r="AH981">
        <v>2</v>
      </c>
      <c r="AI981">
        <v>1</v>
      </c>
      <c r="AO981">
        <v>2</v>
      </c>
      <c r="AP981">
        <v>1</v>
      </c>
      <c r="AU981">
        <v>1</v>
      </c>
      <c r="AX981">
        <v>1</v>
      </c>
      <c r="BC981">
        <v>1</v>
      </c>
      <c r="BE981" t="s">
        <v>66</v>
      </c>
    </row>
    <row r="982" spans="1:57" hidden="1" x14ac:dyDescent="0.2">
      <c r="A982">
        <v>981</v>
      </c>
      <c r="B982" s="2">
        <v>44099.611724537041</v>
      </c>
      <c r="C982" t="s">
        <v>1227</v>
      </c>
      <c r="D982">
        <v>56</v>
      </c>
      <c r="E982">
        <v>50</v>
      </c>
      <c r="F982">
        <v>1</v>
      </c>
      <c r="G982">
        <v>1</v>
      </c>
      <c r="H982">
        <v>1</v>
      </c>
      <c r="I982">
        <v>0</v>
      </c>
      <c r="J982">
        <v>1</v>
      </c>
      <c r="L982">
        <v>1</v>
      </c>
      <c r="M982">
        <v>20</v>
      </c>
      <c r="N982">
        <v>2</v>
      </c>
      <c r="O982">
        <v>5</v>
      </c>
      <c r="P982">
        <v>4</v>
      </c>
      <c r="Q982">
        <v>7</v>
      </c>
      <c r="R982">
        <v>4</v>
      </c>
      <c r="S982">
        <v>5</v>
      </c>
      <c r="T982">
        <v>3</v>
      </c>
      <c r="U982">
        <v>6</v>
      </c>
      <c r="V982">
        <v>1</v>
      </c>
      <c r="W982">
        <v>5</v>
      </c>
      <c r="X982">
        <v>4</v>
      </c>
      <c r="Y982">
        <v>2000</v>
      </c>
      <c r="Z982">
        <v>1</v>
      </c>
      <c r="AA982">
        <v>10</v>
      </c>
      <c r="AE982">
        <v>2</v>
      </c>
      <c r="AF982">
        <v>2</v>
      </c>
      <c r="AG982">
        <v>2</v>
      </c>
      <c r="AH982">
        <v>2</v>
      </c>
      <c r="AN982">
        <v>1</v>
      </c>
      <c r="AO982">
        <v>3</v>
      </c>
      <c r="AP982">
        <v>1</v>
      </c>
      <c r="AT982">
        <v>1</v>
      </c>
      <c r="AU982">
        <v>1</v>
      </c>
      <c r="BD982">
        <v>1</v>
      </c>
      <c r="BE982" t="s">
        <v>63</v>
      </c>
    </row>
    <row r="983" spans="1:57" hidden="1" x14ac:dyDescent="0.2">
      <c r="A983">
        <v>982</v>
      </c>
      <c r="B983" s="2">
        <v>44099.611840277779</v>
      </c>
      <c r="C983" t="s">
        <v>1228</v>
      </c>
      <c r="D983">
        <v>32</v>
      </c>
      <c r="E983">
        <v>32</v>
      </c>
      <c r="F983">
        <v>1</v>
      </c>
      <c r="G983">
        <v>1</v>
      </c>
      <c r="H983">
        <v>2</v>
      </c>
      <c r="I983">
        <v>3</v>
      </c>
      <c r="J983">
        <v>1</v>
      </c>
      <c r="L983">
        <v>1</v>
      </c>
      <c r="M983">
        <v>3</v>
      </c>
      <c r="N983">
        <v>2</v>
      </c>
      <c r="O983">
        <v>3</v>
      </c>
      <c r="P983">
        <v>6</v>
      </c>
      <c r="Q983">
        <v>6</v>
      </c>
      <c r="R983">
        <v>7</v>
      </c>
      <c r="S983">
        <v>6</v>
      </c>
      <c r="T983">
        <v>6</v>
      </c>
      <c r="U983">
        <v>7</v>
      </c>
      <c r="V983">
        <v>6</v>
      </c>
      <c r="W983">
        <v>2</v>
      </c>
      <c r="X983">
        <v>1</v>
      </c>
      <c r="Y983">
        <v>2017</v>
      </c>
      <c r="Z983">
        <v>1</v>
      </c>
      <c r="AA983">
        <v>7</v>
      </c>
      <c r="AE983">
        <v>2</v>
      </c>
      <c r="AF983">
        <v>1</v>
      </c>
      <c r="AG983">
        <v>2</v>
      </c>
      <c r="AH983">
        <v>2</v>
      </c>
      <c r="AL983">
        <v>1</v>
      </c>
      <c r="AO983">
        <v>3</v>
      </c>
      <c r="AP983">
        <v>1</v>
      </c>
      <c r="AS983">
        <v>1</v>
      </c>
      <c r="AW983">
        <v>1</v>
      </c>
      <c r="AZ983">
        <v>1</v>
      </c>
      <c r="BE983" t="s">
        <v>58</v>
      </c>
    </row>
    <row r="984" spans="1:57" hidden="1" x14ac:dyDescent="0.2">
      <c r="A984">
        <v>983</v>
      </c>
      <c r="B984" s="2">
        <v>44099.612500000003</v>
      </c>
      <c r="C984" t="s">
        <v>1229</v>
      </c>
      <c r="D984">
        <v>41</v>
      </c>
      <c r="E984">
        <v>32</v>
      </c>
      <c r="F984">
        <v>1</v>
      </c>
      <c r="G984">
        <v>1</v>
      </c>
      <c r="H984">
        <v>2</v>
      </c>
      <c r="I984">
        <v>1</v>
      </c>
      <c r="J984">
        <v>3</v>
      </c>
      <c r="L984">
        <v>1</v>
      </c>
      <c r="M984">
        <v>1</v>
      </c>
      <c r="N984">
        <v>2</v>
      </c>
      <c r="O984">
        <v>4</v>
      </c>
      <c r="P984">
        <v>3</v>
      </c>
      <c r="Q984">
        <v>6</v>
      </c>
      <c r="R984">
        <v>3</v>
      </c>
      <c r="S984">
        <v>6</v>
      </c>
      <c r="T984">
        <v>5</v>
      </c>
      <c r="U984">
        <v>6</v>
      </c>
      <c r="V984">
        <v>2</v>
      </c>
      <c r="W984">
        <v>6</v>
      </c>
      <c r="X984">
        <v>4</v>
      </c>
      <c r="Y984">
        <v>2019</v>
      </c>
      <c r="Z984">
        <v>1</v>
      </c>
      <c r="AA984">
        <v>1</v>
      </c>
      <c r="AE984">
        <v>2</v>
      </c>
      <c r="AF984">
        <v>1</v>
      </c>
      <c r="AG984">
        <v>1</v>
      </c>
      <c r="AH984">
        <v>2</v>
      </c>
      <c r="AJ984">
        <v>1</v>
      </c>
      <c r="AO984">
        <v>2</v>
      </c>
      <c r="AP984">
        <v>1</v>
      </c>
      <c r="AT984">
        <v>1</v>
      </c>
      <c r="AV984">
        <v>1</v>
      </c>
      <c r="AZ984">
        <v>1</v>
      </c>
      <c r="BA984">
        <v>1</v>
      </c>
      <c r="BE984" t="s">
        <v>58</v>
      </c>
    </row>
    <row r="985" spans="1:57" hidden="1" x14ac:dyDescent="0.2">
      <c r="A985">
        <v>984</v>
      </c>
      <c r="B985" s="2">
        <v>44099.61383101852</v>
      </c>
      <c r="C985" t="s">
        <v>1230</v>
      </c>
      <c r="D985">
        <v>70</v>
      </c>
      <c r="E985">
        <v>38</v>
      </c>
      <c r="F985">
        <v>1</v>
      </c>
      <c r="G985">
        <v>1</v>
      </c>
      <c r="H985">
        <v>1</v>
      </c>
      <c r="I985">
        <v>0</v>
      </c>
      <c r="J985">
        <v>4</v>
      </c>
      <c r="L985">
        <v>2</v>
      </c>
      <c r="M985">
        <v>14</v>
      </c>
      <c r="N985">
        <v>2</v>
      </c>
      <c r="O985">
        <v>4</v>
      </c>
      <c r="P985">
        <v>1</v>
      </c>
      <c r="Q985">
        <v>6</v>
      </c>
      <c r="R985">
        <v>4</v>
      </c>
      <c r="S985">
        <v>5</v>
      </c>
      <c r="T985">
        <v>4</v>
      </c>
      <c r="U985">
        <v>6</v>
      </c>
      <c r="V985">
        <v>2</v>
      </c>
      <c r="W985">
        <v>5</v>
      </c>
      <c r="X985">
        <v>3</v>
      </c>
      <c r="Y985">
        <v>2006</v>
      </c>
      <c r="Z985">
        <v>2</v>
      </c>
      <c r="AA985">
        <v>13</v>
      </c>
      <c r="AD985" t="s">
        <v>1231</v>
      </c>
      <c r="AE985">
        <v>2</v>
      </c>
      <c r="AF985">
        <v>2</v>
      </c>
      <c r="AG985">
        <v>2</v>
      </c>
      <c r="AH985">
        <v>2</v>
      </c>
      <c r="AI985">
        <v>1</v>
      </c>
      <c r="AO985">
        <v>3</v>
      </c>
      <c r="AP985">
        <v>1</v>
      </c>
      <c r="AX985">
        <v>1</v>
      </c>
      <c r="BD985">
        <v>1</v>
      </c>
      <c r="BE985" t="s">
        <v>58</v>
      </c>
    </row>
    <row r="986" spans="1:57" hidden="1" x14ac:dyDescent="0.2">
      <c r="A986">
        <v>985</v>
      </c>
      <c r="B986" s="2">
        <v>44099.613842592589</v>
      </c>
      <c r="C986" t="s">
        <v>1232</v>
      </c>
      <c r="D986">
        <v>31</v>
      </c>
      <c r="E986">
        <v>38</v>
      </c>
      <c r="F986">
        <v>1</v>
      </c>
      <c r="G986">
        <v>1</v>
      </c>
      <c r="H986">
        <v>2</v>
      </c>
      <c r="I986">
        <v>2</v>
      </c>
      <c r="J986">
        <v>1</v>
      </c>
      <c r="L986">
        <v>1</v>
      </c>
      <c r="M986">
        <v>4</v>
      </c>
      <c r="N986">
        <v>1</v>
      </c>
      <c r="O986">
        <v>5</v>
      </c>
      <c r="P986">
        <v>5</v>
      </c>
      <c r="Q986">
        <v>5</v>
      </c>
      <c r="R986">
        <v>5</v>
      </c>
      <c r="S986">
        <v>6</v>
      </c>
      <c r="T986">
        <v>2</v>
      </c>
      <c r="U986">
        <v>5</v>
      </c>
      <c r="V986">
        <v>1</v>
      </c>
      <c r="W986">
        <v>4</v>
      </c>
      <c r="X986">
        <v>6</v>
      </c>
      <c r="Y986">
        <v>2016</v>
      </c>
      <c r="Z986">
        <v>1</v>
      </c>
      <c r="AA986">
        <v>7</v>
      </c>
      <c r="AE986">
        <v>2</v>
      </c>
      <c r="AF986">
        <v>2</v>
      </c>
      <c r="AG986">
        <v>2</v>
      </c>
      <c r="AH986">
        <v>2</v>
      </c>
      <c r="AM986">
        <v>1</v>
      </c>
      <c r="AO986">
        <v>3</v>
      </c>
      <c r="AQ986">
        <v>1</v>
      </c>
      <c r="AT986">
        <v>1</v>
      </c>
      <c r="AW986">
        <v>1</v>
      </c>
      <c r="AZ986">
        <v>1</v>
      </c>
      <c r="BB986">
        <v>1</v>
      </c>
      <c r="BC986">
        <v>1</v>
      </c>
      <c r="BE986" t="s">
        <v>58</v>
      </c>
    </row>
    <row r="987" spans="1:57" hidden="1" x14ac:dyDescent="0.2">
      <c r="A987">
        <v>986</v>
      </c>
      <c r="B987" s="2">
        <v>44099.614062499997</v>
      </c>
      <c r="C987" t="s">
        <v>1233</v>
      </c>
      <c r="D987">
        <v>69</v>
      </c>
      <c r="E987">
        <v>5</v>
      </c>
      <c r="F987">
        <v>1</v>
      </c>
      <c r="G987">
        <v>1</v>
      </c>
      <c r="H987">
        <v>1</v>
      </c>
      <c r="I987">
        <v>0</v>
      </c>
      <c r="J987">
        <v>4</v>
      </c>
      <c r="L987">
        <v>2</v>
      </c>
      <c r="M987">
        <v>6</v>
      </c>
      <c r="N987">
        <v>2</v>
      </c>
      <c r="O987">
        <v>2</v>
      </c>
      <c r="P987">
        <v>2</v>
      </c>
      <c r="Q987">
        <v>7</v>
      </c>
      <c r="R987">
        <v>1</v>
      </c>
      <c r="S987">
        <v>5</v>
      </c>
      <c r="T987">
        <v>6</v>
      </c>
      <c r="U987">
        <v>6</v>
      </c>
      <c r="V987">
        <v>1</v>
      </c>
      <c r="W987">
        <v>6</v>
      </c>
      <c r="X987">
        <v>3</v>
      </c>
      <c r="Y987">
        <v>2020</v>
      </c>
      <c r="Z987">
        <v>3</v>
      </c>
      <c r="AA987">
        <v>13</v>
      </c>
      <c r="AD987" t="s">
        <v>1234</v>
      </c>
      <c r="AE987">
        <v>2</v>
      </c>
      <c r="AF987">
        <v>1</v>
      </c>
      <c r="AG987">
        <v>2</v>
      </c>
      <c r="AH987">
        <v>2</v>
      </c>
      <c r="AK987">
        <v>1</v>
      </c>
      <c r="AO987">
        <v>5</v>
      </c>
      <c r="AP987">
        <v>1</v>
      </c>
      <c r="AV987">
        <v>1</v>
      </c>
      <c r="AX987">
        <v>1</v>
      </c>
      <c r="AZ987">
        <v>1</v>
      </c>
      <c r="BE987" t="s">
        <v>66</v>
      </c>
    </row>
    <row r="988" spans="1:57" hidden="1" x14ac:dyDescent="0.2">
      <c r="A988">
        <v>987</v>
      </c>
      <c r="B988" s="2">
        <v>44099.615486111114</v>
      </c>
      <c r="C988" t="s">
        <v>1235</v>
      </c>
      <c r="D988">
        <v>69</v>
      </c>
      <c r="E988">
        <v>22</v>
      </c>
      <c r="F988">
        <v>1</v>
      </c>
      <c r="G988">
        <v>1</v>
      </c>
      <c r="H988">
        <v>1</v>
      </c>
      <c r="I988">
        <v>0</v>
      </c>
      <c r="J988">
        <v>1</v>
      </c>
      <c r="L988">
        <v>2</v>
      </c>
      <c r="M988">
        <v>30</v>
      </c>
      <c r="N988">
        <v>2</v>
      </c>
      <c r="O988">
        <v>4</v>
      </c>
      <c r="P988">
        <v>1</v>
      </c>
      <c r="Q988">
        <v>7</v>
      </c>
      <c r="R988">
        <v>5</v>
      </c>
      <c r="S988">
        <v>5</v>
      </c>
      <c r="T988">
        <v>5</v>
      </c>
      <c r="U988">
        <v>6</v>
      </c>
      <c r="V988">
        <v>3</v>
      </c>
      <c r="W988">
        <v>4</v>
      </c>
      <c r="X988">
        <v>1</v>
      </c>
      <c r="Y988">
        <v>1995</v>
      </c>
      <c r="Z988">
        <v>3</v>
      </c>
      <c r="AA988">
        <v>12</v>
      </c>
      <c r="AC988" t="s">
        <v>60</v>
      </c>
      <c r="AE988">
        <v>2</v>
      </c>
      <c r="AF988">
        <v>3</v>
      </c>
      <c r="AG988">
        <v>2</v>
      </c>
      <c r="AH988">
        <v>2</v>
      </c>
      <c r="AN988">
        <v>1</v>
      </c>
      <c r="AO988">
        <v>3</v>
      </c>
      <c r="AX988">
        <v>1</v>
      </c>
      <c r="AY988">
        <v>1</v>
      </c>
      <c r="AZ988">
        <v>1</v>
      </c>
      <c r="BA988">
        <v>1</v>
      </c>
      <c r="BE988" t="s">
        <v>63</v>
      </c>
    </row>
    <row r="989" spans="1:57" hidden="1" x14ac:dyDescent="0.2">
      <c r="A989">
        <v>988</v>
      </c>
      <c r="B989" s="2">
        <v>44099.615497685183</v>
      </c>
      <c r="C989" t="s">
        <v>1236</v>
      </c>
      <c r="D989">
        <v>30</v>
      </c>
      <c r="E989">
        <v>35</v>
      </c>
      <c r="F989">
        <v>1</v>
      </c>
      <c r="G989">
        <v>1</v>
      </c>
      <c r="H989">
        <v>2</v>
      </c>
      <c r="I989">
        <v>2</v>
      </c>
      <c r="J989">
        <v>1</v>
      </c>
      <c r="L989">
        <v>2</v>
      </c>
      <c r="M989">
        <v>4</v>
      </c>
      <c r="N989">
        <v>1</v>
      </c>
      <c r="O989">
        <v>1</v>
      </c>
      <c r="P989">
        <v>1</v>
      </c>
      <c r="Q989">
        <v>2</v>
      </c>
      <c r="R989">
        <v>1</v>
      </c>
      <c r="S989">
        <v>2</v>
      </c>
      <c r="T989">
        <v>1</v>
      </c>
      <c r="U989">
        <v>2</v>
      </c>
      <c r="V989">
        <v>1</v>
      </c>
      <c r="W989">
        <v>1</v>
      </c>
      <c r="X989">
        <v>2</v>
      </c>
      <c r="Y989">
        <v>2019</v>
      </c>
      <c r="Z989">
        <v>1</v>
      </c>
      <c r="AA989">
        <v>1</v>
      </c>
      <c r="AE989">
        <v>2</v>
      </c>
      <c r="AF989">
        <v>1</v>
      </c>
      <c r="AG989">
        <v>1</v>
      </c>
      <c r="AH989">
        <v>2</v>
      </c>
      <c r="AJ989">
        <v>1</v>
      </c>
      <c r="AM989">
        <v>1</v>
      </c>
      <c r="AO989">
        <v>2</v>
      </c>
      <c r="AP989">
        <v>1</v>
      </c>
      <c r="AQ989">
        <v>1</v>
      </c>
      <c r="AR989">
        <v>1</v>
      </c>
      <c r="AZ989">
        <v>1</v>
      </c>
      <c r="BA989">
        <v>1</v>
      </c>
      <c r="BB989">
        <v>1</v>
      </c>
      <c r="BE989" t="s">
        <v>63</v>
      </c>
    </row>
    <row r="990" spans="1:57" hidden="1" x14ac:dyDescent="0.2">
      <c r="A990">
        <v>989</v>
      </c>
      <c r="B990" s="2">
        <v>44099.616620370369</v>
      </c>
      <c r="C990" t="s">
        <v>1237</v>
      </c>
      <c r="D990">
        <v>33</v>
      </c>
      <c r="E990">
        <v>35</v>
      </c>
      <c r="F990">
        <v>1</v>
      </c>
      <c r="G990">
        <v>1</v>
      </c>
      <c r="H990">
        <v>1</v>
      </c>
      <c r="I990">
        <v>2</v>
      </c>
      <c r="J990">
        <v>1</v>
      </c>
      <c r="L990">
        <v>1</v>
      </c>
      <c r="M990">
        <v>5</v>
      </c>
      <c r="N990">
        <v>2</v>
      </c>
      <c r="O990">
        <v>4</v>
      </c>
      <c r="P990">
        <v>2</v>
      </c>
      <c r="Q990">
        <v>7</v>
      </c>
      <c r="R990">
        <v>5</v>
      </c>
      <c r="S990">
        <v>6</v>
      </c>
      <c r="T990">
        <v>6</v>
      </c>
      <c r="U990">
        <v>6</v>
      </c>
      <c r="V990">
        <v>4</v>
      </c>
      <c r="W990">
        <v>4</v>
      </c>
      <c r="X990">
        <v>1</v>
      </c>
      <c r="Y990">
        <v>2015</v>
      </c>
      <c r="Z990">
        <v>1</v>
      </c>
      <c r="AA990">
        <v>9</v>
      </c>
      <c r="AE990">
        <v>2</v>
      </c>
      <c r="AF990">
        <v>3</v>
      </c>
      <c r="AG990">
        <v>2</v>
      </c>
      <c r="AH990">
        <v>2</v>
      </c>
      <c r="AI990">
        <v>1</v>
      </c>
      <c r="AJ990">
        <v>1</v>
      </c>
      <c r="AM990">
        <v>1</v>
      </c>
      <c r="AO990">
        <v>1</v>
      </c>
      <c r="AP990">
        <v>1</v>
      </c>
      <c r="AV990">
        <v>1</v>
      </c>
      <c r="AX990">
        <v>1</v>
      </c>
      <c r="AZ990">
        <v>1</v>
      </c>
      <c r="BC990">
        <v>1</v>
      </c>
      <c r="BE990" t="s">
        <v>63</v>
      </c>
    </row>
    <row r="991" spans="1:57" hidden="1" x14ac:dyDescent="0.2">
      <c r="A991">
        <v>990</v>
      </c>
      <c r="B991" s="2">
        <v>44099.616875</v>
      </c>
      <c r="C991" t="s">
        <v>1238</v>
      </c>
      <c r="D991">
        <v>70</v>
      </c>
      <c r="E991">
        <v>26</v>
      </c>
      <c r="F991">
        <v>1</v>
      </c>
      <c r="G991">
        <v>1</v>
      </c>
      <c r="H991">
        <v>2</v>
      </c>
      <c r="I991">
        <v>0</v>
      </c>
      <c r="J991">
        <v>4</v>
      </c>
      <c r="L991">
        <v>2</v>
      </c>
      <c r="M991">
        <v>21</v>
      </c>
      <c r="N991">
        <v>2</v>
      </c>
      <c r="O991">
        <v>5</v>
      </c>
      <c r="P991">
        <v>6</v>
      </c>
      <c r="Q991">
        <v>5</v>
      </c>
      <c r="R991">
        <v>5</v>
      </c>
      <c r="S991">
        <v>6</v>
      </c>
      <c r="T991">
        <v>4</v>
      </c>
      <c r="U991">
        <v>4</v>
      </c>
      <c r="V991">
        <v>4</v>
      </c>
      <c r="W991">
        <v>5</v>
      </c>
      <c r="X991">
        <v>5</v>
      </c>
      <c r="Y991">
        <v>2001</v>
      </c>
      <c r="Z991">
        <v>3</v>
      </c>
      <c r="AA991">
        <v>13</v>
      </c>
      <c r="AD991" t="s">
        <v>1239</v>
      </c>
      <c r="AE991">
        <v>2</v>
      </c>
      <c r="AF991">
        <v>2</v>
      </c>
      <c r="AG991">
        <v>2</v>
      </c>
      <c r="AH991">
        <v>2</v>
      </c>
      <c r="AJ991">
        <v>1</v>
      </c>
      <c r="AO991">
        <v>5</v>
      </c>
      <c r="AR991">
        <v>1</v>
      </c>
      <c r="AU991">
        <v>1</v>
      </c>
      <c r="AY991">
        <v>1</v>
      </c>
      <c r="BD991">
        <v>1</v>
      </c>
      <c r="BE991" t="s">
        <v>66</v>
      </c>
    </row>
    <row r="992" spans="1:57" hidden="1" x14ac:dyDescent="0.2">
      <c r="A992">
        <v>991</v>
      </c>
      <c r="B992" s="2">
        <v>44099.616909722223</v>
      </c>
      <c r="C992" t="s">
        <v>1240</v>
      </c>
      <c r="D992">
        <v>45</v>
      </c>
      <c r="E992">
        <v>5</v>
      </c>
      <c r="F992">
        <v>1</v>
      </c>
      <c r="G992">
        <v>1</v>
      </c>
      <c r="H992">
        <v>2</v>
      </c>
      <c r="I992">
        <v>3</v>
      </c>
      <c r="J992">
        <v>1</v>
      </c>
      <c r="L992">
        <v>1</v>
      </c>
      <c r="M992">
        <v>20</v>
      </c>
      <c r="N992">
        <v>2</v>
      </c>
      <c r="O992">
        <v>5</v>
      </c>
      <c r="P992">
        <v>1</v>
      </c>
      <c r="Q992">
        <v>7</v>
      </c>
      <c r="R992">
        <v>5</v>
      </c>
      <c r="S992">
        <v>7</v>
      </c>
      <c r="T992">
        <v>5</v>
      </c>
      <c r="U992">
        <v>7</v>
      </c>
      <c r="V992">
        <v>3</v>
      </c>
      <c r="W992">
        <v>6</v>
      </c>
      <c r="X992">
        <v>2</v>
      </c>
      <c r="Y992">
        <v>2000</v>
      </c>
      <c r="Z992">
        <v>1</v>
      </c>
      <c r="AA992">
        <v>10</v>
      </c>
      <c r="AE992">
        <v>2</v>
      </c>
      <c r="AF992">
        <v>1</v>
      </c>
      <c r="AG992">
        <v>2</v>
      </c>
      <c r="AH992">
        <v>2</v>
      </c>
      <c r="AJ992">
        <v>1</v>
      </c>
      <c r="AO992">
        <v>3</v>
      </c>
      <c r="AT992">
        <v>1</v>
      </c>
      <c r="AU992">
        <v>1</v>
      </c>
      <c r="AV992">
        <v>1</v>
      </c>
      <c r="BD992">
        <v>1</v>
      </c>
      <c r="BE992" t="s">
        <v>66</v>
      </c>
    </row>
    <row r="993" spans="1:57" hidden="1" x14ac:dyDescent="0.2">
      <c r="A993">
        <v>992</v>
      </c>
      <c r="B993" s="2">
        <v>44099.617430555554</v>
      </c>
      <c r="C993" t="s">
        <v>1241</v>
      </c>
      <c r="D993">
        <v>62</v>
      </c>
      <c r="E993">
        <v>28</v>
      </c>
      <c r="F993">
        <v>1</v>
      </c>
      <c r="G993">
        <v>1</v>
      </c>
      <c r="H993">
        <v>1</v>
      </c>
      <c r="I993">
        <v>0</v>
      </c>
      <c r="J993">
        <v>4</v>
      </c>
      <c r="L993">
        <v>2</v>
      </c>
      <c r="M993">
        <v>9</v>
      </c>
      <c r="N993">
        <v>2</v>
      </c>
      <c r="O993">
        <v>1</v>
      </c>
      <c r="P993">
        <v>3</v>
      </c>
      <c r="Q993">
        <v>6</v>
      </c>
      <c r="R993">
        <v>3</v>
      </c>
      <c r="S993">
        <v>6</v>
      </c>
      <c r="T993">
        <v>7</v>
      </c>
      <c r="U993">
        <v>4</v>
      </c>
      <c r="V993">
        <v>5</v>
      </c>
      <c r="W993">
        <v>6</v>
      </c>
      <c r="X993">
        <v>3</v>
      </c>
      <c r="Y993">
        <v>2012</v>
      </c>
      <c r="Z993">
        <v>2</v>
      </c>
      <c r="AA993">
        <v>3</v>
      </c>
      <c r="AE993">
        <v>2</v>
      </c>
      <c r="AF993">
        <v>2</v>
      </c>
      <c r="AG993">
        <v>2</v>
      </c>
      <c r="AH993">
        <v>3</v>
      </c>
      <c r="AN993">
        <v>1</v>
      </c>
      <c r="AO993">
        <v>2</v>
      </c>
      <c r="AP993">
        <v>1</v>
      </c>
      <c r="AT993">
        <v>1</v>
      </c>
      <c r="AV993">
        <v>1</v>
      </c>
      <c r="BA993">
        <v>1</v>
      </c>
      <c r="BE993" t="s">
        <v>66</v>
      </c>
    </row>
    <row r="994" spans="1:57" hidden="1" x14ac:dyDescent="0.2">
      <c r="A994">
        <v>993</v>
      </c>
      <c r="B994" s="2">
        <v>44099.61755787037</v>
      </c>
      <c r="C994" t="s">
        <v>1242</v>
      </c>
      <c r="D994">
        <v>30</v>
      </c>
      <c r="E994">
        <v>13</v>
      </c>
      <c r="F994">
        <v>1</v>
      </c>
      <c r="G994">
        <v>1</v>
      </c>
      <c r="H994">
        <v>2</v>
      </c>
      <c r="I994">
        <v>2</v>
      </c>
      <c r="J994">
        <v>1</v>
      </c>
      <c r="L994">
        <v>1</v>
      </c>
      <c r="M994">
        <v>34</v>
      </c>
      <c r="N994">
        <v>1</v>
      </c>
      <c r="O994">
        <v>5</v>
      </c>
      <c r="P994">
        <v>7</v>
      </c>
      <c r="Q994">
        <v>4</v>
      </c>
      <c r="R994">
        <v>3</v>
      </c>
      <c r="S994">
        <v>3</v>
      </c>
      <c r="T994">
        <v>4</v>
      </c>
      <c r="U994">
        <v>4</v>
      </c>
      <c r="V994">
        <v>7</v>
      </c>
      <c r="W994">
        <v>6</v>
      </c>
      <c r="X994">
        <v>6</v>
      </c>
      <c r="Y994">
        <v>1988</v>
      </c>
      <c r="Z994">
        <v>1</v>
      </c>
      <c r="AA994">
        <v>9</v>
      </c>
      <c r="AE994">
        <v>1</v>
      </c>
      <c r="AF994">
        <v>1</v>
      </c>
      <c r="AG994">
        <v>1</v>
      </c>
      <c r="AH994">
        <v>2</v>
      </c>
      <c r="AI994">
        <v>1</v>
      </c>
      <c r="AL994">
        <v>1</v>
      </c>
      <c r="AO994">
        <v>2</v>
      </c>
      <c r="AQ994">
        <v>1</v>
      </c>
      <c r="AV994">
        <v>1</v>
      </c>
      <c r="BA994">
        <v>1</v>
      </c>
      <c r="BC994">
        <v>1</v>
      </c>
      <c r="BE994" t="s">
        <v>63</v>
      </c>
    </row>
    <row r="995" spans="1:57" hidden="1" x14ac:dyDescent="0.2">
      <c r="A995">
        <v>994</v>
      </c>
      <c r="B995" s="2">
        <v>44099.617789351854</v>
      </c>
      <c r="C995" t="s">
        <v>1243</v>
      </c>
      <c r="D995">
        <v>39</v>
      </c>
      <c r="E995">
        <v>5</v>
      </c>
      <c r="F995">
        <v>1</v>
      </c>
      <c r="G995">
        <v>1</v>
      </c>
      <c r="H995">
        <v>2</v>
      </c>
      <c r="I995">
        <v>1</v>
      </c>
      <c r="J995">
        <v>1</v>
      </c>
      <c r="L995">
        <v>1</v>
      </c>
      <c r="M995">
        <v>39</v>
      </c>
      <c r="N995">
        <v>2</v>
      </c>
      <c r="O995">
        <v>6</v>
      </c>
      <c r="P995">
        <v>7</v>
      </c>
      <c r="Q995">
        <v>6</v>
      </c>
      <c r="R995">
        <v>6</v>
      </c>
      <c r="S995">
        <v>6</v>
      </c>
      <c r="T995">
        <v>5</v>
      </c>
      <c r="U995">
        <v>5</v>
      </c>
      <c r="V995">
        <v>6</v>
      </c>
      <c r="W995">
        <v>6</v>
      </c>
      <c r="X995">
        <v>5</v>
      </c>
      <c r="Y995">
        <v>2015</v>
      </c>
      <c r="Z995">
        <v>1</v>
      </c>
      <c r="AA995">
        <v>1</v>
      </c>
      <c r="AE995">
        <v>2</v>
      </c>
      <c r="AF995">
        <v>3</v>
      </c>
      <c r="AG995">
        <v>3</v>
      </c>
      <c r="AH995">
        <v>2</v>
      </c>
      <c r="AI995">
        <v>1</v>
      </c>
      <c r="AO995">
        <v>6</v>
      </c>
      <c r="AQ995">
        <v>1</v>
      </c>
      <c r="AT995">
        <v>1</v>
      </c>
      <c r="AU995">
        <v>1</v>
      </c>
      <c r="BD995">
        <v>1</v>
      </c>
      <c r="BE995" t="s">
        <v>66</v>
      </c>
    </row>
    <row r="996" spans="1:57" hidden="1" x14ac:dyDescent="0.2">
      <c r="A996">
        <v>995</v>
      </c>
      <c r="B996" s="2">
        <v>44099.617800925924</v>
      </c>
      <c r="C996" t="s">
        <v>1244</v>
      </c>
      <c r="D996">
        <v>32</v>
      </c>
      <c r="E996">
        <v>27</v>
      </c>
      <c r="F996">
        <v>1</v>
      </c>
      <c r="G996">
        <v>1</v>
      </c>
      <c r="H996">
        <v>2</v>
      </c>
      <c r="I996">
        <v>2</v>
      </c>
      <c r="J996">
        <v>1</v>
      </c>
      <c r="L996">
        <v>2</v>
      </c>
      <c r="M996">
        <v>0</v>
      </c>
      <c r="N996">
        <v>2</v>
      </c>
      <c r="O996">
        <v>4</v>
      </c>
      <c r="P996">
        <v>5</v>
      </c>
      <c r="Q996">
        <v>6</v>
      </c>
      <c r="R996">
        <v>3</v>
      </c>
      <c r="S996">
        <v>5</v>
      </c>
      <c r="T996">
        <v>3</v>
      </c>
      <c r="U996">
        <v>4</v>
      </c>
      <c r="V996">
        <v>3</v>
      </c>
      <c r="W996">
        <v>5</v>
      </c>
      <c r="X996">
        <v>6</v>
      </c>
      <c r="Y996">
        <v>2020</v>
      </c>
      <c r="Z996">
        <v>2</v>
      </c>
      <c r="AA996">
        <v>10</v>
      </c>
      <c r="AE996">
        <v>2</v>
      </c>
      <c r="AF996">
        <v>1</v>
      </c>
      <c r="AG996">
        <v>2</v>
      </c>
      <c r="AH996">
        <v>2</v>
      </c>
      <c r="AI996">
        <v>1</v>
      </c>
      <c r="AJ996">
        <v>1</v>
      </c>
      <c r="AM996">
        <v>1</v>
      </c>
      <c r="AO996">
        <v>3</v>
      </c>
      <c r="AT996">
        <v>1</v>
      </c>
      <c r="AU996">
        <v>1</v>
      </c>
      <c r="AV996">
        <v>1</v>
      </c>
      <c r="AZ996">
        <v>1</v>
      </c>
      <c r="BA996">
        <v>1</v>
      </c>
      <c r="BC996">
        <v>1</v>
      </c>
      <c r="BE996" t="s">
        <v>63</v>
      </c>
    </row>
    <row r="997" spans="1:57" hidden="1" x14ac:dyDescent="0.2">
      <c r="A997">
        <v>996</v>
      </c>
      <c r="B997" s="2">
        <v>44099.618425925924</v>
      </c>
      <c r="C997" t="s">
        <v>1245</v>
      </c>
      <c r="D997">
        <v>38</v>
      </c>
      <c r="E997">
        <v>23</v>
      </c>
      <c r="F997">
        <v>1</v>
      </c>
      <c r="G997">
        <v>1</v>
      </c>
      <c r="H997">
        <v>2</v>
      </c>
      <c r="I997">
        <v>1</v>
      </c>
      <c r="J997">
        <v>1</v>
      </c>
      <c r="L997">
        <v>1</v>
      </c>
      <c r="M997">
        <v>10</v>
      </c>
      <c r="N997">
        <v>2</v>
      </c>
      <c r="O997">
        <v>5</v>
      </c>
      <c r="P997">
        <v>3</v>
      </c>
      <c r="Q997">
        <v>6</v>
      </c>
      <c r="R997">
        <v>6</v>
      </c>
      <c r="S997">
        <v>4</v>
      </c>
      <c r="T997">
        <v>5</v>
      </c>
      <c r="U997">
        <v>7</v>
      </c>
      <c r="V997">
        <v>6</v>
      </c>
      <c r="W997">
        <v>4</v>
      </c>
      <c r="X997">
        <v>6</v>
      </c>
      <c r="Y997">
        <v>2015</v>
      </c>
      <c r="Z997">
        <v>1</v>
      </c>
      <c r="AA997">
        <v>1</v>
      </c>
      <c r="AE997">
        <v>2</v>
      </c>
      <c r="AF997">
        <v>2</v>
      </c>
      <c r="AG997">
        <v>2</v>
      </c>
      <c r="AH997">
        <v>2</v>
      </c>
      <c r="AI997">
        <v>1</v>
      </c>
      <c r="AL997">
        <v>1</v>
      </c>
      <c r="AO997">
        <v>2</v>
      </c>
      <c r="AQ997">
        <v>1</v>
      </c>
      <c r="AT997">
        <v>1</v>
      </c>
      <c r="AV997">
        <v>1</v>
      </c>
      <c r="AZ997">
        <v>1</v>
      </c>
      <c r="BE997" t="s">
        <v>63</v>
      </c>
    </row>
    <row r="998" spans="1:57" hidden="1" x14ac:dyDescent="0.2">
      <c r="A998">
        <v>997</v>
      </c>
      <c r="B998" s="2">
        <v>44099.618668981479</v>
      </c>
      <c r="C998" t="s">
        <v>1246</v>
      </c>
      <c r="D998">
        <v>40</v>
      </c>
      <c r="E998">
        <v>5</v>
      </c>
      <c r="F998">
        <v>1</v>
      </c>
      <c r="G998">
        <v>1</v>
      </c>
      <c r="H998">
        <v>2</v>
      </c>
      <c r="I998">
        <v>1</v>
      </c>
      <c r="J998">
        <v>1</v>
      </c>
      <c r="L998">
        <v>1</v>
      </c>
      <c r="M998">
        <v>5</v>
      </c>
      <c r="N998">
        <v>1</v>
      </c>
      <c r="O998">
        <v>3</v>
      </c>
      <c r="P998">
        <v>2</v>
      </c>
      <c r="Q998">
        <v>7</v>
      </c>
      <c r="R998">
        <v>2</v>
      </c>
      <c r="S998">
        <v>7</v>
      </c>
      <c r="T998">
        <v>6</v>
      </c>
      <c r="U998">
        <v>6</v>
      </c>
      <c r="V998">
        <v>1</v>
      </c>
      <c r="W998">
        <v>6</v>
      </c>
      <c r="X998">
        <v>6</v>
      </c>
      <c r="Y998">
        <v>2019</v>
      </c>
      <c r="Z998">
        <v>1</v>
      </c>
      <c r="AA998">
        <v>1</v>
      </c>
      <c r="AE998">
        <v>1</v>
      </c>
      <c r="AF998">
        <v>1</v>
      </c>
      <c r="AG998">
        <v>1</v>
      </c>
      <c r="AH998">
        <v>2</v>
      </c>
      <c r="AI998">
        <v>1</v>
      </c>
      <c r="AJ998">
        <v>1</v>
      </c>
      <c r="AM998">
        <v>1</v>
      </c>
      <c r="AO998">
        <v>6</v>
      </c>
      <c r="AP998">
        <v>1</v>
      </c>
      <c r="AT998">
        <v>1</v>
      </c>
      <c r="AV998">
        <v>1</v>
      </c>
      <c r="AZ998">
        <v>1</v>
      </c>
      <c r="BA998">
        <v>1</v>
      </c>
      <c r="BC998">
        <v>1</v>
      </c>
      <c r="BE998" t="s">
        <v>66</v>
      </c>
    </row>
    <row r="999" spans="1:57" hidden="1" x14ac:dyDescent="0.2">
      <c r="A999">
        <v>998</v>
      </c>
      <c r="B999" s="2">
        <v>44099.619386574072</v>
      </c>
      <c r="C999" t="s">
        <v>1247</v>
      </c>
      <c r="D999">
        <v>43</v>
      </c>
      <c r="E999">
        <v>22</v>
      </c>
      <c r="F999">
        <v>1</v>
      </c>
      <c r="G999">
        <v>1</v>
      </c>
      <c r="H999">
        <v>2</v>
      </c>
      <c r="I999">
        <v>2</v>
      </c>
      <c r="J999">
        <v>1</v>
      </c>
      <c r="L999">
        <v>1</v>
      </c>
      <c r="M999">
        <v>5</v>
      </c>
      <c r="N999">
        <v>2</v>
      </c>
      <c r="O999">
        <v>5</v>
      </c>
      <c r="P999">
        <v>3</v>
      </c>
      <c r="Q999">
        <v>7</v>
      </c>
      <c r="R999">
        <v>3</v>
      </c>
      <c r="S999">
        <v>4</v>
      </c>
      <c r="T999">
        <v>4</v>
      </c>
      <c r="U999">
        <v>7</v>
      </c>
      <c r="V999">
        <v>1</v>
      </c>
      <c r="W999">
        <v>6</v>
      </c>
      <c r="X999">
        <v>1</v>
      </c>
      <c r="Y999">
        <v>2019</v>
      </c>
      <c r="Z999">
        <v>3</v>
      </c>
      <c r="AA999">
        <v>1</v>
      </c>
      <c r="AE999">
        <v>3</v>
      </c>
      <c r="AF999">
        <v>1</v>
      </c>
      <c r="AG999">
        <v>3</v>
      </c>
      <c r="AH999">
        <v>2</v>
      </c>
      <c r="AJ999">
        <v>1</v>
      </c>
      <c r="AO999">
        <v>4</v>
      </c>
      <c r="AP999">
        <v>1</v>
      </c>
      <c r="AT999">
        <v>1</v>
      </c>
      <c r="AX999">
        <v>1</v>
      </c>
      <c r="AZ999">
        <v>1</v>
      </c>
      <c r="BA999">
        <v>1</v>
      </c>
      <c r="BB999">
        <v>1</v>
      </c>
      <c r="BE999" t="s">
        <v>63</v>
      </c>
    </row>
    <row r="1000" spans="1:57" hidden="1" x14ac:dyDescent="0.2">
      <c r="A1000">
        <v>999</v>
      </c>
      <c r="B1000" s="2">
        <v>44099.620092592595</v>
      </c>
      <c r="C1000" t="s">
        <v>1248</v>
      </c>
      <c r="D1000">
        <v>33</v>
      </c>
      <c r="E1000">
        <v>5</v>
      </c>
      <c r="F1000">
        <v>1</v>
      </c>
      <c r="G1000">
        <v>1</v>
      </c>
      <c r="H1000">
        <v>2</v>
      </c>
      <c r="I1000">
        <v>2</v>
      </c>
      <c r="J1000">
        <v>1</v>
      </c>
      <c r="L1000">
        <v>1</v>
      </c>
      <c r="M1000">
        <v>4</v>
      </c>
      <c r="N1000">
        <v>2</v>
      </c>
      <c r="O1000">
        <v>4</v>
      </c>
      <c r="P1000">
        <v>5</v>
      </c>
      <c r="Q1000">
        <v>4</v>
      </c>
      <c r="R1000">
        <v>5</v>
      </c>
      <c r="S1000">
        <v>5</v>
      </c>
      <c r="T1000">
        <v>4</v>
      </c>
      <c r="U1000">
        <v>5</v>
      </c>
      <c r="V1000">
        <v>4</v>
      </c>
      <c r="W1000">
        <v>2</v>
      </c>
      <c r="X1000">
        <v>4</v>
      </c>
      <c r="Y1000">
        <v>2017</v>
      </c>
      <c r="Z1000">
        <v>1</v>
      </c>
      <c r="AA1000">
        <v>10</v>
      </c>
      <c r="AE1000">
        <v>3</v>
      </c>
      <c r="AF1000">
        <v>2</v>
      </c>
      <c r="AG1000">
        <v>2</v>
      </c>
      <c r="AH1000">
        <v>2</v>
      </c>
      <c r="AI1000">
        <v>1</v>
      </c>
      <c r="AK1000">
        <v>1</v>
      </c>
      <c r="AL1000">
        <v>1</v>
      </c>
      <c r="AM1000">
        <v>1</v>
      </c>
      <c r="AO1000">
        <v>2</v>
      </c>
      <c r="AP1000">
        <v>1</v>
      </c>
      <c r="AV1000">
        <v>1</v>
      </c>
      <c r="AX1000">
        <v>1</v>
      </c>
      <c r="BA1000">
        <v>1</v>
      </c>
      <c r="BC1000">
        <v>1</v>
      </c>
      <c r="BE1000" t="s">
        <v>66</v>
      </c>
    </row>
    <row r="1001" spans="1:57" hidden="1" x14ac:dyDescent="0.2">
      <c r="A1001">
        <v>1000</v>
      </c>
      <c r="B1001" s="2">
        <v>44099.620833333334</v>
      </c>
      <c r="C1001" t="s">
        <v>1249</v>
      </c>
      <c r="D1001">
        <v>42</v>
      </c>
      <c r="E1001">
        <v>29</v>
      </c>
      <c r="F1001">
        <v>1</v>
      </c>
      <c r="G1001">
        <v>1</v>
      </c>
      <c r="H1001">
        <v>2</v>
      </c>
      <c r="I1001">
        <v>2</v>
      </c>
      <c r="J1001">
        <v>1</v>
      </c>
      <c r="L1001">
        <v>1</v>
      </c>
      <c r="M1001">
        <v>19</v>
      </c>
      <c r="N1001">
        <v>1</v>
      </c>
      <c r="O1001">
        <v>5</v>
      </c>
      <c r="P1001">
        <v>5</v>
      </c>
      <c r="Q1001">
        <v>6</v>
      </c>
      <c r="R1001">
        <v>5</v>
      </c>
      <c r="S1001">
        <v>5</v>
      </c>
      <c r="T1001">
        <v>6</v>
      </c>
      <c r="U1001">
        <v>5</v>
      </c>
      <c r="V1001">
        <v>6</v>
      </c>
      <c r="W1001">
        <v>5</v>
      </c>
      <c r="X1001">
        <v>5</v>
      </c>
      <c r="Y1001">
        <v>2002</v>
      </c>
      <c r="Z1001">
        <v>1</v>
      </c>
      <c r="AA1001">
        <v>1</v>
      </c>
      <c r="AE1001">
        <v>1</v>
      </c>
      <c r="AF1001">
        <v>1</v>
      </c>
      <c r="AG1001">
        <v>1</v>
      </c>
      <c r="AH1001">
        <v>1</v>
      </c>
      <c r="AI1001">
        <v>1</v>
      </c>
      <c r="AJ1001">
        <v>1</v>
      </c>
      <c r="AO1001">
        <v>2</v>
      </c>
      <c r="AP1001">
        <v>1</v>
      </c>
      <c r="BA1001">
        <v>1</v>
      </c>
      <c r="BE1001" t="s">
        <v>58</v>
      </c>
    </row>
    <row r="1002" spans="1:57" hidden="1" x14ac:dyDescent="0.2">
      <c r="A1002">
        <v>1001</v>
      </c>
      <c r="B1002" s="2">
        <v>44099.621377314812</v>
      </c>
      <c r="C1002" t="s">
        <v>1250</v>
      </c>
      <c r="D1002">
        <v>42</v>
      </c>
      <c r="E1002">
        <v>5</v>
      </c>
      <c r="F1002">
        <v>1</v>
      </c>
      <c r="G1002">
        <v>1</v>
      </c>
      <c r="H1002">
        <v>2</v>
      </c>
      <c r="I1002">
        <v>2</v>
      </c>
      <c r="J1002">
        <v>1</v>
      </c>
      <c r="L1002">
        <v>2</v>
      </c>
      <c r="M1002">
        <v>6</v>
      </c>
      <c r="N1002">
        <v>1</v>
      </c>
      <c r="O1002">
        <v>4</v>
      </c>
      <c r="P1002">
        <v>3</v>
      </c>
      <c r="Q1002">
        <v>5</v>
      </c>
      <c r="R1002">
        <v>3</v>
      </c>
      <c r="S1002">
        <v>6</v>
      </c>
      <c r="T1002">
        <v>6</v>
      </c>
      <c r="U1002">
        <v>5</v>
      </c>
      <c r="V1002">
        <v>3</v>
      </c>
      <c r="W1002">
        <v>6</v>
      </c>
      <c r="X1002">
        <v>3</v>
      </c>
      <c r="Y1002">
        <v>2016</v>
      </c>
      <c r="Z1002">
        <v>3</v>
      </c>
      <c r="AA1002">
        <v>1</v>
      </c>
      <c r="AE1002">
        <v>1</v>
      </c>
      <c r="AF1002">
        <v>1</v>
      </c>
      <c r="AG1002">
        <v>1</v>
      </c>
      <c r="AH1002">
        <v>1</v>
      </c>
      <c r="AI1002">
        <v>1</v>
      </c>
      <c r="AJ1002">
        <v>1</v>
      </c>
      <c r="AO1002">
        <v>4</v>
      </c>
      <c r="AP1002">
        <v>1</v>
      </c>
      <c r="AT1002">
        <v>1</v>
      </c>
      <c r="AV1002">
        <v>1</v>
      </c>
      <c r="AZ1002">
        <v>1</v>
      </c>
      <c r="BA1002">
        <v>1</v>
      </c>
      <c r="BE1002" t="s">
        <v>66</v>
      </c>
    </row>
    <row r="1003" spans="1:57" hidden="1" x14ac:dyDescent="0.2">
      <c r="A1003">
        <v>1002</v>
      </c>
      <c r="B1003" s="2">
        <v>44099.621435185189</v>
      </c>
      <c r="C1003" t="s">
        <v>1251</v>
      </c>
      <c r="D1003">
        <v>39</v>
      </c>
      <c r="E1003">
        <v>23</v>
      </c>
      <c r="F1003">
        <v>1</v>
      </c>
      <c r="G1003">
        <v>1</v>
      </c>
      <c r="H1003">
        <v>1</v>
      </c>
      <c r="I1003">
        <v>0</v>
      </c>
      <c r="J1003">
        <v>1</v>
      </c>
      <c r="L1003">
        <v>1</v>
      </c>
      <c r="M1003">
        <v>4</v>
      </c>
      <c r="N1003">
        <v>2</v>
      </c>
      <c r="O1003">
        <v>2</v>
      </c>
      <c r="P1003">
        <v>6</v>
      </c>
      <c r="Q1003">
        <v>6</v>
      </c>
      <c r="R1003">
        <v>5</v>
      </c>
      <c r="S1003">
        <v>5</v>
      </c>
      <c r="T1003">
        <v>7</v>
      </c>
      <c r="U1003">
        <v>1</v>
      </c>
      <c r="V1003">
        <v>1</v>
      </c>
      <c r="W1003">
        <v>5</v>
      </c>
      <c r="X1003">
        <v>1</v>
      </c>
      <c r="Y1003">
        <v>2016</v>
      </c>
      <c r="Z1003">
        <v>1</v>
      </c>
      <c r="AA1003">
        <v>10</v>
      </c>
      <c r="AE1003">
        <v>2</v>
      </c>
      <c r="AF1003">
        <v>2</v>
      </c>
      <c r="AG1003">
        <v>2</v>
      </c>
      <c r="AH1003">
        <v>2</v>
      </c>
      <c r="AI1003">
        <v>1</v>
      </c>
      <c r="AJ1003">
        <v>1</v>
      </c>
      <c r="AO1003">
        <v>5</v>
      </c>
      <c r="AP1003">
        <v>1</v>
      </c>
      <c r="AV1003">
        <v>1</v>
      </c>
      <c r="AX1003">
        <v>1</v>
      </c>
      <c r="BA1003">
        <v>1</v>
      </c>
      <c r="BE1003" t="s">
        <v>63</v>
      </c>
    </row>
    <row r="1004" spans="1:57" hidden="1" x14ac:dyDescent="0.2">
      <c r="A1004">
        <v>1003</v>
      </c>
      <c r="B1004" s="2">
        <v>44099.621666666666</v>
      </c>
      <c r="C1004" t="s">
        <v>1252</v>
      </c>
      <c r="D1004">
        <v>64</v>
      </c>
      <c r="E1004">
        <v>32</v>
      </c>
      <c r="F1004">
        <v>1</v>
      </c>
      <c r="G1004">
        <v>1</v>
      </c>
      <c r="H1004">
        <v>4</v>
      </c>
      <c r="I1004">
        <v>0</v>
      </c>
      <c r="J1004">
        <v>1</v>
      </c>
      <c r="L1004">
        <v>1</v>
      </c>
      <c r="M1004">
        <v>29</v>
      </c>
      <c r="N1004">
        <v>2</v>
      </c>
      <c r="O1004">
        <v>6</v>
      </c>
      <c r="P1004">
        <v>1</v>
      </c>
      <c r="Q1004">
        <v>6</v>
      </c>
      <c r="R1004">
        <v>5</v>
      </c>
      <c r="S1004">
        <v>6</v>
      </c>
      <c r="T1004">
        <v>2</v>
      </c>
      <c r="U1004">
        <v>5</v>
      </c>
      <c r="V1004">
        <v>3</v>
      </c>
      <c r="W1004">
        <v>6</v>
      </c>
      <c r="X1004">
        <v>2</v>
      </c>
      <c r="Y1004">
        <v>2012</v>
      </c>
      <c r="Z1004">
        <v>3</v>
      </c>
      <c r="AA1004">
        <v>13</v>
      </c>
      <c r="AD1004" t="s">
        <v>867</v>
      </c>
      <c r="AE1004">
        <v>3</v>
      </c>
      <c r="AF1004">
        <v>2</v>
      </c>
      <c r="AG1004">
        <v>2</v>
      </c>
      <c r="AH1004">
        <v>3</v>
      </c>
      <c r="AK1004">
        <v>1</v>
      </c>
      <c r="AM1004">
        <v>1</v>
      </c>
      <c r="AO1004">
        <v>2</v>
      </c>
      <c r="AT1004">
        <v>1</v>
      </c>
      <c r="AV1004">
        <v>1</v>
      </c>
      <c r="AX1004">
        <v>1</v>
      </c>
      <c r="BA1004">
        <v>1</v>
      </c>
      <c r="BE1004" t="s">
        <v>58</v>
      </c>
    </row>
    <row r="1005" spans="1:57" hidden="1" x14ac:dyDescent="0.2">
      <c r="A1005">
        <v>1004</v>
      </c>
      <c r="B1005" s="2">
        <v>44099.6246875</v>
      </c>
      <c r="C1005" t="s">
        <v>1253</v>
      </c>
      <c r="D1005">
        <v>26</v>
      </c>
      <c r="E1005">
        <v>50</v>
      </c>
      <c r="F1005">
        <v>1</v>
      </c>
      <c r="G1005">
        <v>1</v>
      </c>
      <c r="H1005">
        <v>1</v>
      </c>
      <c r="I1005">
        <v>0</v>
      </c>
      <c r="J1005">
        <v>1</v>
      </c>
      <c r="L1005">
        <v>1</v>
      </c>
      <c r="M1005">
        <v>2</v>
      </c>
      <c r="N1005">
        <v>2</v>
      </c>
      <c r="O1005">
        <v>5</v>
      </c>
      <c r="P1005">
        <v>6</v>
      </c>
      <c r="Q1005">
        <v>5</v>
      </c>
      <c r="R1005">
        <v>6</v>
      </c>
      <c r="S1005">
        <v>5</v>
      </c>
      <c r="T1005">
        <v>5</v>
      </c>
      <c r="U1005">
        <v>5</v>
      </c>
      <c r="V1005">
        <v>2</v>
      </c>
      <c r="W1005">
        <v>5</v>
      </c>
      <c r="X1005">
        <v>2</v>
      </c>
      <c r="Y1005">
        <v>2018</v>
      </c>
      <c r="Z1005">
        <v>1</v>
      </c>
      <c r="AA1005">
        <v>9</v>
      </c>
      <c r="AE1005">
        <v>2</v>
      </c>
      <c r="AF1005">
        <v>2</v>
      </c>
      <c r="AG1005">
        <v>2</v>
      </c>
      <c r="AH1005">
        <v>2</v>
      </c>
      <c r="AI1005">
        <v>1</v>
      </c>
      <c r="AK1005">
        <v>1</v>
      </c>
      <c r="AM1005">
        <v>1</v>
      </c>
      <c r="AO1005">
        <v>2</v>
      </c>
      <c r="AQ1005">
        <v>1</v>
      </c>
      <c r="BB1005">
        <v>1</v>
      </c>
      <c r="BE1005" t="s">
        <v>63</v>
      </c>
    </row>
    <row r="1006" spans="1:57" hidden="1" x14ac:dyDescent="0.2">
      <c r="A1006">
        <v>1005</v>
      </c>
      <c r="B1006" s="2">
        <v>44099.625150462962</v>
      </c>
      <c r="C1006" t="s">
        <v>1254</v>
      </c>
      <c r="D1006">
        <v>31</v>
      </c>
      <c r="E1006">
        <v>21</v>
      </c>
      <c r="F1006">
        <v>1</v>
      </c>
      <c r="G1006">
        <v>1</v>
      </c>
      <c r="H1006">
        <v>1</v>
      </c>
      <c r="I1006">
        <v>0</v>
      </c>
      <c r="J1006">
        <v>1</v>
      </c>
      <c r="L1006">
        <v>1</v>
      </c>
      <c r="M1006">
        <v>0</v>
      </c>
      <c r="N1006">
        <v>2</v>
      </c>
      <c r="O1006">
        <v>5</v>
      </c>
      <c r="P1006">
        <v>5</v>
      </c>
      <c r="Q1006">
        <v>6</v>
      </c>
      <c r="R1006">
        <v>1</v>
      </c>
      <c r="S1006">
        <v>6</v>
      </c>
      <c r="T1006">
        <v>2</v>
      </c>
      <c r="U1006">
        <v>6</v>
      </c>
      <c r="V1006">
        <v>1</v>
      </c>
      <c r="W1006">
        <v>6</v>
      </c>
      <c r="X1006">
        <v>3</v>
      </c>
      <c r="Y1006">
        <v>2019</v>
      </c>
      <c r="Z1006">
        <v>1</v>
      </c>
      <c r="AA1006">
        <v>3</v>
      </c>
      <c r="AE1006">
        <v>2</v>
      </c>
      <c r="AF1006">
        <v>2</v>
      </c>
      <c r="AG1006">
        <v>2</v>
      </c>
      <c r="AH1006">
        <v>2</v>
      </c>
      <c r="AN1006">
        <v>1</v>
      </c>
      <c r="AO1006">
        <v>3</v>
      </c>
      <c r="AP1006">
        <v>1</v>
      </c>
      <c r="AS1006">
        <v>1</v>
      </c>
      <c r="AV1006">
        <v>1</v>
      </c>
      <c r="BD1006">
        <v>1</v>
      </c>
      <c r="BE1006" t="s">
        <v>58</v>
      </c>
    </row>
    <row r="1007" spans="1:57" hidden="1" x14ac:dyDescent="0.2">
      <c r="A1007">
        <v>1006</v>
      </c>
      <c r="B1007" s="2">
        <v>44099.625509259262</v>
      </c>
      <c r="C1007" t="s">
        <v>1255</v>
      </c>
      <c r="D1007">
        <v>56</v>
      </c>
      <c r="E1007">
        <v>35</v>
      </c>
      <c r="F1007">
        <v>1</v>
      </c>
      <c r="G1007">
        <v>1</v>
      </c>
      <c r="H1007">
        <v>2</v>
      </c>
      <c r="I1007">
        <v>0</v>
      </c>
      <c r="J1007">
        <v>1</v>
      </c>
      <c r="L1007">
        <v>2</v>
      </c>
      <c r="M1007">
        <v>17</v>
      </c>
      <c r="N1007">
        <v>2</v>
      </c>
      <c r="O1007">
        <v>6</v>
      </c>
      <c r="P1007">
        <v>2</v>
      </c>
      <c r="Q1007">
        <v>7</v>
      </c>
      <c r="R1007">
        <v>3</v>
      </c>
      <c r="S1007">
        <v>6</v>
      </c>
      <c r="T1007">
        <v>4</v>
      </c>
      <c r="U1007">
        <v>7</v>
      </c>
      <c r="V1007">
        <v>1</v>
      </c>
      <c r="W1007">
        <v>6</v>
      </c>
      <c r="X1007">
        <v>3</v>
      </c>
      <c r="Y1007">
        <v>2014</v>
      </c>
      <c r="Z1007">
        <v>3</v>
      </c>
      <c r="AA1007">
        <v>9</v>
      </c>
      <c r="AE1007">
        <v>2</v>
      </c>
      <c r="AF1007">
        <v>3</v>
      </c>
      <c r="AG1007">
        <v>3</v>
      </c>
      <c r="AH1007">
        <v>3</v>
      </c>
      <c r="AK1007">
        <v>1</v>
      </c>
      <c r="AM1007">
        <v>1</v>
      </c>
      <c r="AO1007">
        <v>2</v>
      </c>
      <c r="AP1007">
        <v>1</v>
      </c>
      <c r="AT1007">
        <v>1</v>
      </c>
      <c r="AV1007">
        <v>1</v>
      </c>
      <c r="AZ1007">
        <v>1</v>
      </c>
      <c r="BA1007">
        <v>1</v>
      </c>
      <c r="BE1007" t="s">
        <v>63</v>
      </c>
    </row>
    <row r="1008" spans="1:57" hidden="1" x14ac:dyDescent="0.2">
      <c r="A1008">
        <v>1007</v>
      </c>
      <c r="B1008" s="2">
        <v>44099.626215277778</v>
      </c>
      <c r="C1008" t="s">
        <v>1256</v>
      </c>
      <c r="D1008">
        <v>32</v>
      </c>
      <c r="E1008">
        <v>41</v>
      </c>
      <c r="F1008">
        <v>1</v>
      </c>
      <c r="G1008">
        <v>1</v>
      </c>
      <c r="H1008">
        <v>2</v>
      </c>
      <c r="I1008">
        <v>1</v>
      </c>
      <c r="J1008">
        <v>1</v>
      </c>
      <c r="L1008">
        <v>1</v>
      </c>
      <c r="M1008">
        <v>5</v>
      </c>
      <c r="N1008">
        <v>2</v>
      </c>
      <c r="O1008">
        <v>4</v>
      </c>
      <c r="P1008">
        <v>4</v>
      </c>
      <c r="Q1008">
        <v>4</v>
      </c>
      <c r="R1008">
        <v>5</v>
      </c>
      <c r="S1008">
        <v>4</v>
      </c>
      <c r="T1008">
        <v>5</v>
      </c>
      <c r="U1008">
        <v>4</v>
      </c>
      <c r="V1008">
        <v>6</v>
      </c>
      <c r="W1008">
        <v>4</v>
      </c>
      <c r="X1008">
        <v>3</v>
      </c>
      <c r="Y1008">
        <v>2015</v>
      </c>
      <c r="Z1008">
        <v>1</v>
      </c>
      <c r="AA1008">
        <v>9</v>
      </c>
      <c r="AE1008">
        <v>2</v>
      </c>
      <c r="AF1008">
        <v>2</v>
      </c>
      <c r="AG1008">
        <v>2</v>
      </c>
      <c r="AH1008">
        <v>2</v>
      </c>
      <c r="AI1008">
        <v>1</v>
      </c>
      <c r="AO1008">
        <v>2</v>
      </c>
      <c r="AP1008">
        <v>1</v>
      </c>
      <c r="AX1008">
        <v>1</v>
      </c>
      <c r="AY1008">
        <v>1</v>
      </c>
      <c r="BD1008">
        <v>1</v>
      </c>
      <c r="BE1008" t="s">
        <v>63</v>
      </c>
    </row>
    <row r="1009" spans="1:57" hidden="1" x14ac:dyDescent="0.2">
      <c r="A1009">
        <v>1008</v>
      </c>
      <c r="B1009" s="2">
        <v>44099.62672453704</v>
      </c>
      <c r="C1009" t="s">
        <v>1257</v>
      </c>
      <c r="D1009">
        <v>59</v>
      </c>
      <c r="E1009">
        <v>47</v>
      </c>
      <c r="F1009">
        <v>2</v>
      </c>
      <c r="G1009">
        <v>1</v>
      </c>
      <c r="H1009">
        <v>2</v>
      </c>
      <c r="I1009">
        <v>0</v>
      </c>
      <c r="J1009">
        <v>5</v>
      </c>
      <c r="K1009" t="s">
        <v>1628</v>
      </c>
      <c r="L1009">
        <v>2</v>
      </c>
      <c r="M1009">
        <v>20</v>
      </c>
      <c r="N1009">
        <v>1</v>
      </c>
      <c r="O1009">
        <v>2</v>
      </c>
      <c r="P1009">
        <v>1</v>
      </c>
      <c r="Q1009">
        <v>6</v>
      </c>
      <c r="R1009">
        <v>4</v>
      </c>
      <c r="S1009">
        <v>5</v>
      </c>
      <c r="T1009">
        <v>5</v>
      </c>
      <c r="U1009">
        <v>6</v>
      </c>
      <c r="V1009">
        <v>5</v>
      </c>
      <c r="W1009">
        <v>5</v>
      </c>
      <c r="X1009">
        <v>3</v>
      </c>
      <c r="Y1009">
        <v>2020</v>
      </c>
      <c r="Z1009">
        <v>3</v>
      </c>
      <c r="AA1009">
        <v>14</v>
      </c>
      <c r="AE1009">
        <v>1</v>
      </c>
      <c r="AF1009">
        <v>2</v>
      </c>
      <c r="AG1009">
        <v>2</v>
      </c>
      <c r="AH1009">
        <v>2</v>
      </c>
      <c r="AK1009">
        <v>1</v>
      </c>
      <c r="AO1009">
        <v>5</v>
      </c>
      <c r="AP1009">
        <v>1</v>
      </c>
      <c r="AX1009">
        <v>1</v>
      </c>
      <c r="AY1009">
        <v>1</v>
      </c>
      <c r="BA1009">
        <v>1</v>
      </c>
      <c r="BE1009" t="s">
        <v>66</v>
      </c>
    </row>
    <row r="1010" spans="1:57" hidden="1" x14ac:dyDescent="0.2">
      <c r="A1010">
        <v>1009</v>
      </c>
      <c r="B1010" s="2">
        <v>44099.626805555556</v>
      </c>
      <c r="C1010" t="s">
        <v>1258</v>
      </c>
      <c r="D1010">
        <v>42</v>
      </c>
      <c r="E1010">
        <v>16</v>
      </c>
      <c r="F1010">
        <v>1</v>
      </c>
      <c r="G1010">
        <v>1</v>
      </c>
      <c r="H1010">
        <v>2</v>
      </c>
      <c r="I1010">
        <v>1</v>
      </c>
      <c r="J1010">
        <v>1</v>
      </c>
      <c r="L1010">
        <v>2</v>
      </c>
      <c r="M1010">
        <v>9</v>
      </c>
      <c r="N1010">
        <v>2</v>
      </c>
      <c r="O1010">
        <v>3</v>
      </c>
      <c r="P1010">
        <v>2</v>
      </c>
      <c r="Q1010">
        <v>6</v>
      </c>
      <c r="R1010">
        <v>5</v>
      </c>
      <c r="S1010">
        <v>6</v>
      </c>
      <c r="T1010">
        <v>4</v>
      </c>
      <c r="U1010">
        <v>6</v>
      </c>
      <c r="V1010">
        <v>3</v>
      </c>
      <c r="W1010">
        <v>5</v>
      </c>
      <c r="X1010">
        <v>3</v>
      </c>
      <c r="Y1010">
        <v>2011</v>
      </c>
      <c r="Z1010">
        <v>2</v>
      </c>
      <c r="AA1010">
        <v>10</v>
      </c>
      <c r="AE1010">
        <v>1</v>
      </c>
      <c r="AF1010">
        <v>2</v>
      </c>
      <c r="AG1010">
        <v>2</v>
      </c>
      <c r="AH1010">
        <v>1</v>
      </c>
      <c r="AI1010">
        <v>1</v>
      </c>
      <c r="AJ1010">
        <v>1</v>
      </c>
      <c r="AO1010">
        <v>2</v>
      </c>
      <c r="AP1010">
        <v>1</v>
      </c>
      <c r="AU1010">
        <v>1</v>
      </c>
      <c r="AV1010">
        <v>1</v>
      </c>
      <c r="AZ1010">
        <v>1</v>
      </c>
      <c r="BA1010">
        <v>1</v>
      </c>
      <c r="BE1010" t="s">
        <v>63</v>
      </c>
    </row>
    <row r="1011" spans="1:57" hidden="1" x14ac:dyDescent="0.2">
      <c r="A1011">
        <v>1010</v>
      </c>
      <c r="B1011" s="2">
        <v>44099.626817129632</v>
      </c>
      <c r="C1011" t="s">
        <v>1259</v>
      </c>
      <c r="D1011">
        <v>33</v>
      </c>
      <c r="E1011">
        <v>30</v>
      </c>
      <c r="F1011">
        <v>1</v>
      </c>
      <c r="G1011">
        <v>1</v>
      </c>
      <c r="H1011">
        <v>2</v>
      </c>
      <c r="I1011">
        <v>5</v>
      </c>
      <c r="J1011">
        <v>1</v>
      </c>
      <c r="L1011">
        <v>1</v>
      </c>
      <c r="M1011">
        <v>5</v>
      </c>
      <c r="N1011">
        <v>2</v>
      </c>
      <c r="O1011">
        <v>5</v>
      </c>
      <c r="P1011">
        <v>4</v>
      </c>
      <c r="Q1011">
        <v>7</v>
      </c>
      <c r="R1011">
        <v>5</v>
      </c>
      <c r="S1011">
        <v>6</v>
      </c>
      <c r="T1011">
        <v>7</v>
      </c>
      <c r="U1011">
        <v>7</v>
      </c>
      <c r="V1011">
        <v>1</v>
      </c>
      <c r="W1011">
        <v>7</v>
      </c>
      <c r="X1011">
        <v>6</v>
      </c>
      <c r="Y1011">
        <v>2015</v>
      </c>
      <c r="Z1011">
        <v>1</v>
      </c>
      <c r="AA1011">
        <v>1</v>
      </c>
      <c r="AE1011">
        <v>1</v>
      </c>
      <c r="AF1011">
        <v>3</v>
      </c>
      <c r="AG1011">
        <v>2</v>
      </c>
      <c r="AH1011">
        <v>2</v>
      </c>
      <c r="AJ1011">
        <v>1</v>
      </c>
      <c r="AO1011">
        <v>2</v>
      </c>
      <c r="AQ1011">
        <v>1</v>
      </c>
      <c r="AR1011">
        <v>1</v>
      </c>
      <c r="AT1011">
        <v>1</v>
      </c>
      <c r="BC1011">
        <v>1</v>
      </c>
      <c r="BE1011" t="s">
        <v>58</v>
      </c>
    </row>
    <row r="1012" spans="1:57" hidden="1" x14ac:dyDescent="0.2">
      <c r="A1012">
        <v>1011</v>
      </c>
      <c r="B1012" s="2">
        <v>44099.627129629633</v>
      </c>
      <c r="C1012" t="s">
        <v>1260</v>
      </c>
      <c r="D1012">
        <v>53</v>
      </c>
      <c r="E1012">
        <v>30</v>
      </c>
      <c r="F1012">
        <v>1</v>
      </c>
      <c r="G1012">
        <v>1</v>
      </c>
      <c r="H1012">
        <v>3</v>
      </c>
      <c r="I1012">
        <v>3</v>
      </c>
      <c r="J1012">
        <v>1</v>
      </c>
      <c r="L1012">
        <v>2</v>
      </c>
      <c r="M1012">
        <v>1</v>
      </c>
      <c r="N1012">
        <v>2</v>
      </c>
      <c r="O1012">
        <v>4</v>
      </c>
      <c r="P1012">
        <v>3</v>
      </c>
      <c r="Q1012">
        <v>6</v>
      </c>
      <c r="R1012">
        <v>3</v>
      </c>
      <c r="S1012">
        <v>6</v>
      </c>
      <c r="T1012">
        <v>4</v>
      </c>
      <c r="U1012">
        <v>7</v>
      </c>
      <c r="V1012">
        <v>3</v>
      </c>
      <c r="W1012">
        <v>6</v>
      </c>
      <c r="X1012">
        <v>5</v>
      </c>
      <c r="Y1012">
        <v>1996</v>
      </c>
      <c r="Z1012">
        <v>1</v>
      </c>
      <c r="AA1012">
        <v>10</v>
      </c>
      <c r="AE1012">
        <v>3</v>
      </c>
      <c r="AF1012">
        <v>3</v>
      </c>
      <c r="AG1012">
        <v>3</v>
      </c>
      <c r="AH1012">
        <v>3</v>
      </c>
      <c r="AI1012">
        <v>1</v>
      </c>
      <c r="AM1012">
        <v>1</v>
      </c>
      <c r="AO1012">
        <v>2</v>
      </c>
      <c r="AP1012">
        <v>1</v>
      </c>
      <c r="AT1012">
        <v>1</v>
      </c>
      <c r="AV1012">
        <v>1</v>
      </c>
      <c r="BD1012">
        <v>1</v>
      </c>
      <c r="BE1012" t="s">
        <v>58</v>
      </c>
    </row>
    <row r="1013" spans="1:57" hidden="1" x14ac:dyDescent="0.2">
      <c r="A1013">
        <v>1012</v>
      </c>
      <c r="B1013" s="2">
        <v>44099.628020833334</v>
      </c>
      <c r="C1013" t="s">
        <v>1261</v>
      </c>
      <c r="D1013">
        <v>40</v>
      </c>
      <c r="E1013">
        <v>5</v>
      </c>
      <c r="F1013">
        <v>1</v>
      </c>
      <c r="G1013">
        <v>1</v>
      </c>
      <c r="H1013">
        <v>2</v>
      </c>
      <c r="I1013">
        <v>2</v>
      </c>
      <c r="J1013">
        <v>1</v>
      </c>
      <c r="L1013">
        <v>1</v>
      </c>
      <c r="M1013">
        <v>5</v>
      </c>
      <c r="N1013">
        <v>2</v>
      </c>
      <c r="O1013">
        <v>6</v>
      </c>
      <c r="P1013">
        <v>1</v>
      </c>
      <c r="Q1013">
        <v>5</v>
      </c>
      <c r="R1013">
        <v>4</v>
      </c>
      <c r="S1013">
        <v>6</v>
      </c>
      <c r="T1013">
        <v>6</v>
      </c>
      <c r="U1013">
        <v>6</v>
      </c>
      <c r="V1013">
        <v>1</v>
      </c>
      <c r="W1013">
        <v>6</v>
      </c>
      <c r="X1013">
        <v>1</v>
      </c>
      <c r="Y1013">
        <v>2019</v>
      </c>
      <c r="Z1013">
        <v>1</v>
      </c>
      <c r="AA1013">
        <v>1</v>
      </c>
      <c r="AE1013">
        <v>3</v>
      </c>
      <c r="AF1013">
        <v>3</v>
      </c>
      <c r="AG1013">
        <v>2</v>
      </c>
      <c r="AH1013">
        <v>2</v>
      </c>
      <c r="AI1013">
        <v>1</v>
      </c>
      <c r="AK1013">
        <v>1</v>
      </c>
      <c r="AL1013">
        <v>1</v>
      </c>
      <c r="AO1013">
        <v>3</v>
      </c>
      <c r="AP1013">
        <v>1</v>
      </c>
      <c r="AR1013">
        <v>1</v>
      </c>
      <c r="AT1013">
        <v>1</v>
      </c>
      <c r="BC1013">
        <v>1</v>
      </c>
      <c r="BE1013" t="s">
        <v>66</v>
      </c>
    </row>
    <row r="1014" spans="1:57" hidden="1" x14ac:dyDescent="0.2">
      <c r="A1014">
        <v>1013</v>
      </c>
      <c r="B1014" s="2">
        <v>44099.628159722219</v>
      </c>
      <c r="C1014" t="s">
        <v>1262</v>
      </c>
      <c r="D1014">
        <v>40</v>
      </c>
      <c r="E1014">
        <v>21</v>
      </c>
      <c r="F1014">
        <v>1</v>
      </c>
      <c r="G1014">
        <v>1</v>
      </c>
      <c r="H1014">
        <v>3</v>
      </c>
      <c r="I1014">
        <v>2</v>
      </c>
      <c r="J1014">
        <v>1</v>
      </c>
      <c r="L1014">
        <v>1</v>
      </c>
      <c r="M1014">
        <v>12</v>
      </c>
      <c r="N1014">
        <v>2</v>
      </c>
      <c r="O1014">
        <v>5</v>
      </c>
      <c r="P1014">
        <v>4</v>
      </c>
      <c r="Q1014">
        <v>7</v>
      </c>
      <c r="R1014">
        <v>2</v>
      </c>
      <c r="S1014">
        <v>7</v>
      </c>
      <c r="T1014">
        <v>5</v>
      </c>
      <c r="U1014">
        <v>7</v>
      </c>
      <c r="V1014">
        <v>1</v>
      </c>
      <c r="W1014">
        <v>6</v>
      </c>
      <c r="X1014">
        <v>4</v>
      </c>
      <c r="Y1014">
        <v>2015</v>
      </c>
      <c r="Z1014">
        <v>3</v>
      </c>
      <c r="AA1014">
        <v>1</v>
      </c>
      <c r="AE1014">
        <v>2</v>
      </c>
      <c r="AF1014">
        <v>3</v>
      </c>
      <c r="AG1014">
        <v>2</v>
      </c>
      <c r="AH1014">
        <v>2</v>
      </c>
      <c r="AI1014">
        <v>1</v>
      </c>
      <c r="AJ1014">
        <v>1</v>
      </c>
      <c r="AO1014">
        <v>1</v>
      </c>
      <c r="AP1014">
        <v>1</v>
      </c>
      <c r="AS1014">
        <v>1</v>
      </c>
      <c r="AX1014">
        <v>1</v>
      </c>
      <c r="BA1014">
        <v>1</v>
      </c>
      <c r="BE1014" t="s">
        <v>58</v>
      </c>
    </row>
    <row r="1015" spans="1:57" hidden="1" x14ac:dyDescent="0.2">
      <c r="A1015">
        <v>1014</v>
      </c>
      <c r="B1015" s="2">
        <v>44099.628194444442</v>
      </c>
      <c r="C1015" t="s">
        <v>1263</v>
      </c>
      <c r="D1015">
        <v>46</v>
      </c>
      <c r="E1015">
        <v>30</v>
      </c>
      <c r="F1015">
        <v>1</v>
      </c>
      <c r="G1015">
        <v>1</v>
      </c>
      <c r="H1015">
        <v>2</v>
      </c>
      <c r="I1015">
        <v>1</v>
      </c>
      <c r="J1015">
        <v>1</v>
      </c>
      <c r="L1015">
        <v>1</v>
      </c>
      <c r="M1015">
        <v>10</v>
      </c>
      <c r="N1015">
        <v>2</v>
      </c>
      <c r="O1015">
        <v>4</v>
      </c>
      <c r="P1015">
        <v>4</v>
      </c>
      <c r="Q1015">
        <v>7</v>
      </c>
      <c r="R1015">
        <v>1</v>
      </c>
      <c r="S1015">
        <v>3</v>
      </c>
      <c r="T1015">
        <v>6</v>
      </c>
      <c r="U1015">
        <v>7</v>
      </c>
      <c r="V1015">
        <v>1</v>
      </c>
      <c r="W1015">
        <v>7</v>
      </c>
      <c r="X1015">
        <v>6</v>
      </c>
      <c r="Y1015">
        <v>2015</v>
      </c>
      <c r="Z1015">
        <v>1</v>
      </c>
      <c r="AA1015">
        <v>1</v>
      </c>
      <c r="AE1015">
        <v>3</v>
      </c>
      <c r="AF1015">
        <v>3</v>
      </c>
      <c r="AG1015">
        <v>1</v>
      </c>
      <c r="AH1015">
        <v>2</v>
      </c>
      <c r="AI1015">
        <v>1</v>
      </c>
      <c r="AO1015">
        <v>4</v>
      </c>
      <c r="AQ1015">
        <v>1</v>
      </c>
      <c r="AT1015">
        <v>1</v>
      </c>
      <c r="AV1015">
        <v>1</v>
      </c>
      <c r="BA1015">
        <v>1</v>
      </c>
      <c r="BB1015">
        <v>1</v>
      </c>
      <c r="BC1015">
        <v>1</v>
      </c>
      <c r="BE1015" t="s">
        <v>58</v>
      </c>
    </row>
    <row r="1016" spans="1:57" hidden="1" x14ac:dyDescent="0.2">
      <c r="A1016">
        <v>1015</v>
      </c>
      <c r="B1016" s="2">
        <v>44099.628333333334</v>
      </c>
      <c r="C1016" t="s">
        <v>1264</v>
      </c>
      <c r="D1016">
        <v>77</v>
      </c>
      <c r="E1016">
        <v>37</v>
      </c>
      <c r="F1016">
        <v>2</v>
      </c>
      <c r="G1016">
        <v>1</v>
      </c>
      <c r="H1016">
        <v>2</v>
      </c>
      <c r="I1016">
        <v>0</v>
      </c>
      <c r="J1016">
        <v>4</v>
      </c>
      <c r="L1016">
        <v>2</v>
      </c>
      <c r="M1016">
        <v>28</v>
      </c>
      <c r="N1016">
        <v>1</v>
      </c>
      <c r="O1016">
        <v>2</v>
      </c>
      <c r="P1016">
        <v>2</v>
      </c>
      <c r="Q1016">
        <v>5</v>
      </c>
      <c r="R1016">
        <v>3</v>
      </c>
      <c r="S1016">
        <v>4</v>
      </c>
      <c r="T1016">
        <v>6</v>
      </c>
      <c r="U1016">
        <v>6</v>
      </c>
      <c r="V1016">
        <v>1</v>
      </c>
      <c r="W1016">
        <v>6</v>
      </c>
      <c r="X1016">
        <v>4</v>
      </c>
      <c r="Y1016">
        <v>2013</v>
      </c>
      <c r="Z1016">
        <v>3</v>
      </c>
      <c r="AA1016">
        <v>3</v>
      </c>
      <c r="AE1016">
        <v>2</v>
      </c>
      <c r="AF1016">
        <v>2</v>
      </c>
      <c r="AG1016">
        <v>2</v>
      </c>
      <c r="AH1016">
        <v>2</v>
      </c>
      <c r="AN1016">
        <v>1</v>
      </c>
      <c r="AO1016">
        <v>4</v>
      </c>
      <c r="AP1016">
        <v>1</v>
      </c>
      <c r="AX1016">
        <v>1</v>
      </c>
      <c r="AY1016">
        <v>1</v>
      </c>
      <c r="BA1016">
        <v>1</v>
      </c>
      <c r="BE1016" t="s">
        <v>66</v>
      </c>
    </row>
    <row r="1017" spans="1:57" hidden="1" x14ac:dyDescent="0.2">
      <c r="A1017">
        <v>1016</v>
      </c>
      <c r="B1017" s="2">
        <v>44099.628611111111</v>
      </c>
      <c r="C1017" t="s">
        <v>1265</v>
      </c>
      <c r="D1017">
        <v>51</v>
      </c>
      <c r="E1017">
        <v>5</v>
      </c>
      <c r="F1017">
        <v>1</v>
      </c>
      <c r="G1017">
        <v>1</v>
      </c>
      <c r="H1017">
        <v>2</v>
      </c>
      <c r="I1017">
        <v>1</v>
      </c>
      <c r="J1017">
        <v>1</v>
      </c>
      <c r="L1017">
        <v>2</v>
      </c>
      <c r="M1017">
        <v>14</v>
      </c>
      <c r="N1017">
        <v>1</v>
      </c>
      <c r="O1017">
        <v>6</v>
      </c>
      <c r="P1017">
        <v>1</v>
      </c>
      <c r="Q1017">
        <v>6</v>
      </c>
      <c r="R1017">
        <v>4</v>
      </c>
      <c r="S1017">
        <v>5</v>
      </c>
      <c r="T1017">
        <v>5</v>
      </c>
      <c r="U1017">
        <v>6</v>
      </c>
      <c r="V1017">
        <v>2</v>
      </c>
      <c r="W1017">
        <v>5</v>
      </c>
      <c r="X1017">
        <v>3</v>
      </c>
      <c r="Y1017">
        <v>2006</v>
      </c>
      <c r="Z1017">
        <v>2</v>
      </c>
      <c r="AA1017">
        <v>13</v>
      </c>
      <c r="AD1017" t="s">
        <v>1266</v>
      </c>
      <c r="AE1017">
        <v>2</v>
      </c>
      <c r="AF1017">
        <v>2</v>
      </c>
      <c r="AG1017">
        <v>2</v>
      </c>
      <c r="AH1017">
        <v>2</v>
      </c>
      <c r="AI1017">
        <v>1</v>
      </c>
      <c r="AM1017">
        <v>1</v>
      </c>
      <c r="AO1017">
        <v>5</v>
      </c>
      <c r="AR1017">
        <v>1</v>
      </c>
      <c r="AV1017">
        <v>1</v>
      </c>
      <c r="AX1017">
        <v>1</v>
      </c>
      <c r="BA1017">
        <v>1</v>
      </c>
      <c r="BE1017" t="s">
        <v>66</v>
      </c>
    </row>
    <row r="1018" spans="1:57" hidden="1" x14ac:dyDescent="0.2">
      <c r="A1018">
        <v>1017</v>
      </c>
      <c r="B1018" s="2">
        <v>44099.629895833335</v>
      </c>
      <c r="C1018" t="s">
        <v>1267</v>
      </c>
      <c r="D1018">
        <v>42</v>
      </c>
      <c r="E1018">
        <v>50</v>
      </c>
      <c r="F1018">
        <v>1</v>
      </c>
      <c r="G1018">
        <v>1</v>
      </c>
      <c r="H1018">
        <v>3</v>
      </c>
      <c r="I1018">
        <v>0</v>
      </c>
      <c r="J1018">
        <v>1</v>
      </c>
      <c r="L1018">
        <v>2</v>
      </c>
      <c r="M1018">
        <v>13</v>
      </c>
      <c r="N1018">
        <v>2</v>
      </c>
      <c r="O1018">
        <v>5</v>
      </c>
      <c r="P1018">
        <v>2</v>
      </c>
      <c r="Q1018">
        <v>7</v>
      </c>
      <c r="R1018">
        <v>5</v>
      </c>
      <c r="S1018">
        <v>5</v>
      </c>
      <c r="T1018">
        <v>6</v>
      </c>
      <c r="U1018">
        <v>7</v>
      </c>
      <c r="V1018">
        <v>1</v>
      </c>
      <c r="W1018">
        <v>5</v>
      </c>
      <c r="X1018">
        <v>3</v>
      </c>
      <c r="Y1018">
        <v>2010</v>
      </c>
      <c r="Z1018">
        <v>2</v>
      </c>
      <c r="AA1018">
        <v>12</v>
      </c>
      <c r="AC1018" t="s">
        <v>1268</v>
      </c>
      <c r="AE1018">
        <v>3</v>
      </c>
      <c r="AF1018">
        <v>3</v>
      </c>
      <c r="AG1018">
        <v>2</v>
      </c>
      <c r="AH1018">
        <v>3</v>
      </c>
      <c r="AI1018">
        <v>1</v>
      </c>
      <c r="AJ1018">
        <v>1</v>
      </c>
      <c r="AO1018">
        <v>2</v>
      </c>
      <c r="AP1018">
        <v>1</v>
      </c>
      <c r="AT1018">
        <v>1</v>
      </c>
      <c r="AX1018">
        <v>1</v>
      </c>
      <c r="BA1018">
        <v>1</v>
      </c>
      <c r="BE1018" t="s">
        <v>63</v>
      </c>
    </row>
    <row r="1019" spans="1:57" hidden="1" x14ac:dyDescent="0.2">
      <c r="A1019">
        <v>1018</v>
      </c>
      <c r="B1019" s="2">
        <v>44099.631238425929</v>
      </c>
      <c r="C1019" t="s">
        <v>1269</v>
      </c>
      <c r="D1019">
        <v>44</v>
      </c>
      <c r="E1019">
        <v>38</v>
      </c>
      <c r="F1019">
        <v>1</v>
      </c>
      <c r="G1019">
        <v>1</v>
      </c>
      <c r="H1019">
        <v>2</v>
      </c>
      <c r="I1019">
        <v>3</v>
      </c>
      <c r="J1019">
        <v>5</v>
      </c>
      <c r="K1019" t="s">
        <v>1270</v>
      </c>
      <c r="L1019">
        <v>2</v>
      </c>
      <c r="M1019">
        <v>13</v>
      </c>
      <c r="N1019">
        <v>2</v>
      </c>
      <c r="O1019">
        <v>3</v>
      </c>
      <c r="P1019">
        <v>5</v>
      </c>
      <c r="Q1019">
        <v>6</v>
      </c>
      <c r="R1019">
        <v>4</v>
      </c>
      <c r="S1019">
        <v>6</v>
      </c>
      <c r="T1019">
        <v>3</v>
      </c>
      <c r="U1019">
        <v>4</v>
      </c>
      <c r="V1019">
        <v>4</v>
      </c>
      <c r="W1019">
        <v>4</v>
      </c>
      <c r="X1019">
        <v>3</v>
      </c>
      <c r="Y1019">
        <v>2013</v>
      </c>
      <c r="Z1019">
        <v>4</v>
      </c>
      <c r="AA1019">
        <v>11</v>
      </c>
      <c r="AB1019" t="s">
        <v>1271</v>
      </c>
      <c r="AE1019">
        <v>2</v>
      </c>
      <c r="AF1019">
        <v>1</v>
      </c>
      <c r="AG1019">
        <v>2</v>
      </c>
      <c r="AH1019">
        <v>2</v>
      </c>
      <c r="AJ1019">
        <v>1</v>
      </c>
      <c r="AO1019">
        <v>2</v>
      </c>
      <c r="AP1019">
        <v>1</v>
      </c>
      <c r="AT1019">
        <v>1</v>
      </c>
      <c r="AV1019">
        <v>1</v>
      </c>
      <c r="BC1019">
        <v>1</v>
      </c>
      <c r="BE1019" t="s">
        <v>58</v>
      </c>
    </row>
    <row r="1020" spans="1:57" hidden="1" x14ac:dyDescent="0.2">
      <c r="A1020">
        <v>1019</v>
      </c>
      <c r="B1020" s="2">
        <v>44099.631284722222</v>
      </c>
      <c r="C1020" t="s">
        <v>1272</v>
      </c>
      <c r="D1020">
        <v>36</v>
      </c>
      <c r="E1020">
        <v>30</v>
      </c>
      <c r="F1020">
        <v>1</v>
      </c>
      <c r="G1020">
        <v>1</v>
      </c>
      <c r="H1020">
        <v>3</v>
      </c>
      <c r="I1020">
        <v>2</v>
      </c>
      <c r="J1020">
        <v>1</v>
      </c>
      <c r="L1020">
        <v>1</v>
      </c>
      <c r="M1020">
        <v>0</v>
      </c>
      <c r="N1020">
        <v>1</v>
      </c>
      <c r="O1020">
        <v>6</v>
      </c>
      <c r="P1020">
        <v>5</v>
      </c>
      <c r="Q1020">
        <v>6</v>
      </c>
      <c r="R1020">
        <v>5</v>
      </c>
      <c r="S1020">
        <v>5</v>
      </c>
      <c r="T1020">
        <v>4</v>
      </c>
      <c r="U1020">
        <v>4</v>
      </c>
      <c r="V1020">
        <v>6</v>
      </c>
      <c r="W1020">
        <v>7</v>
      </c>
      <c r="X1020">
        <v>5</v>
      </c>
      <c r="Y1020">
        <v>2018</v>
      </c>
      <c r="Z1020">
        <v>1</v>
      </c>
      <c r="AA1020">
        <v>1</v>
      </c>
      <c r="AE1020">
        <v>2</v>
      </c>
      <c r="AF1020">
        <v>1</v>
      </c>
      <c r="AG1020">
        <v>2</v>
      </c>
      <c r="AH1020">
        <v>1</v>
      </c>
      <c r="AJ1020">
        <v>1</v>
      </c>
      <c r="AO1020">
        <v>3</v>
      </c>
      <c r="AQ1020">
        <v>1</v>
      </c>
      <c r="AS1020">
        <v>1</v>
      </c>
      <c r="AU1020">
        <v>1</v>
      </c>
      <c r="BA1020">
        <v>1</v>
      </c>
      <c r="BC1020">
        <v>1</v>
      </c>
      <c r="BE1020" t="s">
        <v>58</v>
      </c>
    </row>
    <row r="1021" spans="1:57" hidden="1" x14ac:dyDescent="0.2">
      <c r="A1021">
        <v>1020</v>
      </c>
      <c r="B1021" s="2">
        <v>44099.632430555554</v>
      </c>
      <c r="C1021" t="s">
        <v>1273</v>
      </c>
      <c r="D1021">
        <v>52</v>
      </c>
      <c r="E1021">
        <v>47</v>
      </c>
      <c r="F1021">
        <v>1</v>
      </c>
      <c r="G1021">
        <v>1</v>
      </c>
      <c r="H1021">
        <v>1</v>
      </c>
      <c r="I1021">
        <v>0</v>
      </c>
      <c r="J1021">
        <v>1</v>
      </c>
      <c r="L1021">
        <v>1</v>
      </c>
      <c r="M1021">
        <v>9</v>
      </c>
      <c r="N1021">
        <v>2</v>
      </c>
      <c r="O1021">
        <v>1</v>
      </c>
      <c r="P1021">
        <v>1</v>
      </c>
      <c r="Q1021">
        <v>6</v>
      </c>
      <c r="R1021">
        <v>3</v>
      </c>
      <c r="S1021">
        <v>6</v>
      </c>
      <c r="T1021">
        <v>7</v>
      </c>
      <c r="U1021">
        <v>2</v>
      </c>
      <c r="V1021">
        <v>2</v>
      </c>
      <c r="W1021">
        <v>6</v>
      </c>
      <c r="X1021">
        <v>5</v>
      </c>
      <c r="Y1021">
        <v>2011</v>
      </c>
      <c r="Z1021">
        <v>1</v>
      </c>
      <c r="AA1021">
        <v>10</v>
      </c>
      <c r="AE1021">
        <v>2</v>
      </c>
      <c r="AF1021">
        <v>3</v>
      </c>
      <c r="AG1021">
        <v>2</v>
      </c>
      <c r="AH1021">
        <v>2</v>
      </c>
      <c r="AM1021">
        <v>1</v>
      </c>
      <c r="AO1021">
        <v>5</v>
      </c>
      <c r="AP1021">
        <v>1</v>
      </c>
      <c r="AV1021">
        <v>1</v>
      </c>
      <c r="AY1021">
        <v>1</v>
      </c>
      <c r="BA1021">
        <v>1</v>
      </c>
      <c r="BE1021" t="s">
        <v>66</v>
      </c>
    </row>
    <row r="1022" spans="1:57" hidden="1" x14ac:dyDescent="0.2">
      <c r="A1022">
        <v>1021</v>
      </c>
      <c r="B1022" s="2">
        <v>44099.633368055554</v>
      </c>
      <c r="C1022" t="s">
        <v>1274</v>
      </c>
      <c r="D1022">
        <v>40</v>
      </c>
      <c r="E1022">
        <v>32</v>
      </c>
      <c r="F1022">
        <v>1</v>
      </c>
      <c r="G1022">
        <v>1</v>
      </c>
      <c r="H1022">
        <v>2</v>
      </c>
      <c r="I1022">
        <v>2</v>
      </c>
      <c r="J1022">
        <v>1</v>
      </c>
      <c r="L1022">
        <v>1</v>
      </c>
      <c r="M1022">
        <v>0</v>
      </c>
      <c r="N1022">
        <v>1</v>
      </c>
      <c r="O1022">
        <v>5</v>
      </c>
      <c r="P1022">
        <v>5</v>
      </c>
      <c r="Q1022">
        <v>7</v>
      </c>
      <c r="R1022">
        <v>7</v>
      </c>
      <c r="S1022">
        <v>6</v>
      </c>
      <c r="T1022">
        <v>6</v>
      </c>
      <c r="U1022">
        <v>7</v>
      </c>
      <c r="V1022">
        <v>7</v>
      </c>
      <c r="W1022">
        <v>7</v>
      </c>
      <c r="X1022">
        <v>6</v>
      </c>
      <c r="Y1022">
        <v>2009</v>
      </c>
      <c r="Z1022">
        <v>1</v>
      </c>
      <c r="AA1022">
        <v>1</v>
      </c>
      <c r="AE1022">
        <v>1</v>
      </c>
      <c r="AF1022">
        <v>1</v>
      </c>
      <c r="AG1022">
        <v>2</v>
      </c>
      <c r="AH1022">
        <v>1</v>
      </c>
      <c r="AJ1022">
        <v>1</v>
      </c>
      <c r="AO1022">
        <v>1</v>
      </c>
      <c r="AP1022">
        <v>1</v>
      </c>
      <c r="AQ1022">
        <v>1</v>
      </c>
      <c r="AU1022">
        <v>1</v>
      </c>
      <c r="AZ1022">
        <v>1</v>
      </c>
      <c r="BB1022">
        <v>1</v>
      </c>
      <c r="BE1022" t="s">
        <v>58</v>
      </c>
    </row>
    <row r="1023" spans="1:57" hidden="1" x14ac:dyDescent="0.2">
      <c r="A1023">
        <v>1022</v>
      </c>
      <c r="B1023" s="2">
        <v>44099.635208333333</v>
      </c>
      <c r="C1023" t="s">
        <v>1275</v>
      </c>
      <c r="D1023">
        <v>39</v>
      </c>
      <c r="E1023">
        <v>30</v>
      </c>
      <c r="F1023">
        <v>1</v>
      </c>
      <c r="G1023">
        <v>1</v>
      </c>
      <c r="H1023">
        <v>2</v>
      </c>
      <c r="I1023">
        <v>3</v>
      </c>
      <c r="J1023">
        <v>1</v>
      </c>
      <c r="L1023">
        <v>1</v>
      </c>
      <c r="M1023">
        <v>14</v>
      </c>
      <c r="N1023">
        <v>1</v>
      </c>
      <c r="O1023">
        <v>6</v>
      </c>
      <c r="P1023">
        <v>2</v>
      </c>
      <c r="Q1023">
        <v>7</v>
      </c>
      <c r="R1023">
        <v>1</v>
      </c>
      <c r="S1023">
        <v>7</v>
      </c>
      <c r="T1023">
        <v>6</v>
      </c>
      <c r="U1023">
        <v>6</v>
      </c>
      <c r="V1023">
        <v>1</v>
      </c>
      <c r="W1023">
        <v>7</v>
      </c>
      <c r="X1023">
        <v>1</v>
      </c>
      <c r="Y1023">
        <v>2018</v>
      </c>
      <c r="Z1023">
        <v>2</v>
      </c>
      <c r="AA1023">
        <v>9</v>
      </c>
      <c r="AE1023">
        <v>1</v>
      </c>
      <c r="AF1023">
        <v>1</v>
      </c>
      <c r="AG1023">
        <v>1</v>
      </c>
      <c r="AH1023">
        <v>3</v>
      </c>
      <c r="AJ1023">
        <v>1</v>
      </c>
      <c r="AO1023">
        <v>1</v>
      </c>
      <c r="AU1023">
        <v>1</v>
      </c>
      <c r="AV1023">
        <v>1</v>
      </c>
      <c r="AW1023">
        <v>1</v>
      </c>
      <c r="AZ1023">
        <v>1</v>
      </c>
      <c r="BA1023">
        <v>1</v>
      </c>
      <c r="BE1023" t="s">
        <v>58</v>
      </c>
    </row>
    <row r="1024" spans="1:57" hidden="1" x14ac:dyDescent="0.2">
      <c r="A1024">
        <v>1023</v>
      </c>
      <c r="B1024" s="2">
        <v>44099.636504629627</v>
      </c>
      <c r="C1024" t="s">
        <v>1276</v>
      </c>
      <c r="D1024">
        <v>54</v>
      </c>
      <c r="E1024">
        <v>5</v>
      </c>
      <c r="F1024">
        <v>1</v>
      </c>
      <c r="G1024">
        <v>1</v>
      </c>
      <c r="H1024">
        <v>2</v>
      </c>
      <c r="I1024">
        <v>0</v>
      </c>
      <c r="J1024">
        <v>1</v>
      </c>
      <c r="L1024">
        <v>2</v>
      </c>
      <c r="M1024">
        <v>2</v>
      </c>
      <c r="N1024">
        <v>2</v>
      </c>
      <c r="O1024">
        <v>6</v>
      </c>
      <c r="P1024">
        <v>2</v>
      </c>
      <c r="Q1024">
        <v>6</v>
      </c>
      <c r="R1024">
        <v>2</v>
      </c>
      <c r="S1024">
        <v>5</v>
      </c>
      <c r="T1024">
        <v>3</v>
      </c>
      <c r="U1024">
        <v>7</v>
      </c>
      <c r="V1024">
        <v>3</v>
      </c>
      <c r="W1024">
        <v>7</v>
      </c>
      <c r="X1024">
        <v>5</v>
      </c>
      <c r="Y1024">
        <v>2018</v>
      </c>
      <c r="Z1024">
        <v>2</v>
      </c>
      <c r="AA1024">
        <v>7</v>
      </c>
      <c r="AE1024">
        <v>1</v>
      </c>
      <c r="AF1024">
        <v>1</v>
      </c>
      <c r="AG1024">
        <v>2</v>
      </c>
      <c r="AH1024">
        <v>2</v>
      </c>
      <c r="AJ1024">
        <v>1</v>
      </c>
      <c r="AM1024">
        <v>1</v>
      </c>
      <c r="AO1024">
        <v>2</v>
      </c>
      <c r="AP1024">
        <v>1</v>
      </c>
      <c r="AT1024">
        <v>1</v>
      </c>
      <c r="AV1024">
        <v>1</v>
      </c>
      <c r="BA1024">
        <v>1</v>
      </c>
      <c r="BE1024" t="s">
        <v>66</v>
      </c>
    </row>
    <row r="1025" spans="1:57" hidden="1" x14ac:dyDescent="0.2">
      <c r="A1025">
        <v>1024</v>
      </c>
      <c r="B1025" s="2">
        <v>44099.636967592596</v>
      </c>
      <c r="C1025" t="s">
        <v>1277</v>
      </c>
      <c r="D1025">
        <v>67</v>
      </c>
      <c r="E1025">
        <v>22</v>
      </c>
      <c r="F1025">
        <v>1</v>
      </c>
      <c r="G1025">
        <v>1</v>
      </c>
      <c r="H1025">
        <v>1</v>
      </c>
      <c r="I1025">
        <v>0</v>
      </c>
      <c r="J1025">
        <v>4</v>
      </c>
      <c r="L1025">
        <v>2</v>
      </c>
      <c r="M1025">
        <v>2</v>
      </c>
      <c r="N1025">
        <v>2</v>
      </c>
      <c r="O1025">
        <v>5</v>
      </c>
      <c r="P1025">
        <v>2</v>
      </c>
      <c r="Q1025">
        <v>5</v>
      </c>
      <c r="R1025">
        <v>6</v>
      </c>
      <c r="S1025">
        <v>6</v>
      </c>
      <c r="T1025">
        <v>5</v>
      </c>
      <c r="U1025">
        <v>6</v>
      </c>
      <c r="V1025">
        <v>2</v>
      </c>
      <c r="W1025">
        <v>6</v>
      </c>
      <c r="X1025">
        <v>3</v>
      </c>
      <c r="Y1025">
        <v>2019</v>
      </c>
      <c r="Z1025">
        <v>3</v>
      </c>
      <c r="AA1025">
        <v>13</v>
      </c>
      <c r="AD1025" t="s">
        <v>80</v>
      </c>
      <c r="AE1025">
        <v>2</v>
      </c>
      <c r="AF1025">
        <v>1</v>
      </c>
      <c r="AG1025">
        <v>2</v>
      </c>
      <c r="AH1025">
        <v>2</v>
      </c>
      <c r="AJ1025">
        <v>1</v>
      </c>
      <c r="AO1025">
        <v>5</v>
      </c>
      <c r="AT1025">
        <v>1</v>
      </c>
      <c r="AU1025">
        <v>1</v>
      </c>
      <c r="AW1025">
        <v>1</v>
      </c>
      <c r="BD1025">
        <v>1</v>
      </c>
      <c r="BE1025" t="s">
        <v>63</v>
      </c>
    </row>
    <row r="1026" spans="1:57" hidden="1" x14ac:dyDescent="0.2">
      <c r="A1026">
        <v>1025</v>
      </c>
      <c r="B1026" s="2">
        <v>44099.637175925927</v>
      </c>
      <c r="C1026" t="s">
        <v>1278</v>
      </c>
      <c r="D1026">
        <v>69</v>
      </c>
      <c r="E1026">
        <v>16</v>
      </c>
      <c r="F1026">
        <v>2</v>
      </c>
      <c r="G1026">
        <v>1</v>
      </c>
      <c r="H1026">
        <v>2</v>
      </c>
      <c r="I1026">
        <v>0</v>
      </c>
      <c r="J1026">
        <v>4</v>
      </c>
      <c r="L1026">
        <v>1</v>
      </c>
      <c r="M1026">
        <v>20</v>
      </c>
      <c r="N1026">
        <v>2</v>
      </c>
      <c r="O1026">
        <v>5</v>
      </c>
      <c r="P1026">
        <v>4</v>
      </c>
      <c r="Q1026">
        <v>6</v>
      </c>
      <c r="R1026">
        <v>5</v>
      </c>
      <c r="S1026">
        <v>4</v>
      </c>
      <c r="T1026">
        <v>6</v>
      </c>
      <c r="U1026">
        <v>6</v>
      </c>
      <c r="V1026">
        <v>4</v>
      </c>
      <c r="W1026">
        <v>6</v>
      </c>
      <c r="X1026">
        <v>4</v>
      </c>
      <c r="Y1026">
        <v>2009</v>
      </c>
      <c r="Z1026">
        <v>3</v>
      </c>
      <c r="AA1026">
        <v>14</v>
      </c>
      <c r="AE1026">
        <v>2</v>
      </c>
      <c r="AF1026">
        <v>2</v>
      </c>
      <c r="AG1026">
        <v>2</v>
      </c>
      <c r="AH1026">
        <v>2</v>
      </c>
      <c r="AN1026">
        <v>1</v>
      </c>
      <c r="AO1026">
        <v>4</v>
      </c>
      <c r="AT1026">
        <v>1</v>
      </c>
      <c r="AV1026">
        <v>1</v>
      </c>
      <c r="AX1026">
        <v>1</v>
      </c>
      <c r="BD1026">
        <v>1</v>
      </c>
      <c r="BE1026" t="s">
        <v>63</v>
      </c>
    </row>
    <row r="1027" spans="1:57" hidden="1" x14ac:dyDescent="0.2">
      <c r="A1027">
        <v>1026</v>
      </c>
      <c r="B1027" s="2">
        <v>44099.63722222222</v>
      </c>
      <c r="C1027" t="s">
        <v>1279</v>
      </c>
      <c r="D1027">
        <v>42</v>
      </c>
      <c r="E1027">
        <v>27</v>
      </c>
      <c r="F1027">
        <v>1</v>
      </c>
      <c r="G1027">
        <v>1</v>
      </c>
      <c r="H1027">
        <v>2</v>
      </c>
      <c r="I1027">
        <v>3</v>
      </c>
      <c r="J1027">
        <v>1</v>
      </c>
      <c r="L1027">
        <v>2</v>
      </c>
      <c r="M1027">
        <v>11</v>
      </c>
      <c r="N1027">
        <v>1</v>
      </c>
      <c r="O1027">
        <v>4</v>
      </c>
      <c r="P1027">
        <v>2</v>
      </c>
      <c r="Q1027">
        <v>5</v>
      </c>
      <c r="R1027">
        <v>4</v>
      </c>
      <c r="S1027">
        <v>5</v>
      </c>
      <c r="T1027">
        <v>4</v>
      </c>
      <c r="U1027">
        <v>6</v>
      </c>
      <c r="V1027">
        <v>1</v>
      </c>
      <c r="W1027">
        <v>4</v>
      </c>
      <c r="X1027">
        <v>2</v>
      </c>
      <c r="Y1027">
        <v>2008</v>
      </c>
      <c r="Z1027">
        <v>2</v>
      </c>
      <c r="AA1027">
        <v>12</v>
      </c>
      <c r="AC1027" t="s">
        <v>1280</v>
      </c>
      <c r="AE1027">
        <v>3</v>
      </c>
      <c r="AF1027">
        <v>3</v>
      </c>
      <c r="AG1027">
        <v>1</v>
      </c>
      <c r="AH1027">
        <v>3</v>
      </c>
      <c r="AN1027">
        <v>1</v>
      </c>
      <c r="AO1027">
        <v>5</v>
      </c>
      <c r="AP1027">
        <v>1</v>
      </c>
      <c r="AX1027">
        <v>1</v>
      </c>
      <c r="AY1027">
        <v>1</v>
      </c>
      <c r="BA1027">
        <v>1</v>
      </c>
      <c r="BC1027">
        <v>1</v>
      </c>
      <c r="BE1027" t="s">
        <v>63</v>
      </c>
    </row>
    <row r="1028" spans="1:57" hidden="1" x14ac:dyDescent="0.2">
      <c r="A1028">
        <v>1027</v>
      </c>
      <c r="B1028" s="2">
        <v>44099.637638888889</v>
      </c>
      <c r="C1028" t="s">
        <v>1281</v>
      </c>
      <c r="D1028">
        <v>33</v>
      </c>
      <c r="E1028">
        <v>19</v>
      </c>
      <c r="F1028">
        <v>1</v>
      </c>
      <c r="G1028">
        <v>1</v>
      </c>
      <c r="H1028">
        <v>2</v>
      </c>
      <c r="I1028">
        <v>0</v>
      </c>
      <c r="J1028">
        <v>1</v>
      </c>
      <c r="L1028">
        <v>1</v>
      </c>
      <c r="M1028">
        <v>2</v>
      </c>
      <c r="N1028">
        <v>2</v>
      </c>
      <c r="O1028">
        <v>2</v>
      </c>
      <c r="P1028">
        <v>3</v>
      </c>
      <c r="Q1028">
        <v>6</v>
      </c>
      <c r="R1028">
        <v>2</v>
      </c>
      <c r="S1028">
        <v>6</v>
      </c>
      <c r="T1028">
        <v>6</v>
      </c>
      <c r="U1028">
        <v>5</v>
      </c>
      <c r="V1028">
        <v>4</v>
      </c>
      <c r="W1028">
        <v>5</v>
      </c>
      <c r="X1028">
        <v>4</v>
      </c>
      <c r="Y1028">
        <v>2018</v>
      </c>
      <c r="Z1028">
        <v>1</v>
      </c>
      <c r="AA1028">
        <v>7</v>
      </c>
      <c r="AE1028">
        <v>2</v>
      </c>
      <c r="AF1028">
        <v>3</v>
      </c>
      <c r="AG1028">
        <v>2</v>
      </c>
      <c r="AH1028">
        <v>2</v>
      </c>
      <c r="AM1028">
        <v>1</v>
      </c>
      <c r="AO1028">
        <v>2</v>
      </c>
      <c r="AR1028">
        <v>1</v>
      </c>
      <c r="BD1028">
        <v>1</v>
      </c>
      <c r="BE1028" t="s">
        <v>58</v>
      </c>
    </row>
    <row r="1029" spans="1:57" hidden="1" x14ac:dyDescent="0.2">
      <c r="A1029">
        <v>1028</v>
      </c>
      <c r="B1029" s="2">
        <v>44099.638206018521</v>
      </c>
      <c r="C1029" t="s">
        <v>1282</v>
      </c>
      <c r="D1029">
        <v>64</v>
      </c>
      <c r="E1029">
        <v>35</v>
      </c>
      <c r="F1029">
        <v>1</v>
      </c>
      <c r="G1029">
        <v>1</v>
      </c>
      <c r="H1029">
        <v>2</v>
      </c>
      <c r="I1029">
        <v>0</v>
      </c>
      <c r="J1029">
        <v>1</v>
      </c>
      <c r="L1029">
        <v>2</v>
      </c>
      <c r="M1029">
        <v>19</v>
      </c>
      <c r="N1029">
        <v>2</v>
      </c>
      <c r="O1029">
        <v>7</v>
      </c>
      <c r="P1029">
        <v>1</v>
      </c>
      <c r="Q1029">
        <v>7</v>
      </c>
      <c r="R1029">
        <v>1</v>
      </c>
      <c r="S1029">
        <v>1</v>
      </c>
      <c r="T1029">
        <v>2</v>
      </c>
      <c r="U1029">
        <v>7</v>
      </c>
      <c r="V1029">
        <v>1</v>
      </c>
      <c r="W1029">
        <v>7</v>
      </c>
      <c r="X1029">
        <v>2</v>
      </c>
      <c r="Y1029">
        <v>2019</v>
      </c>
      <c r="Z1029">
        <v>3</v>
      </c>
      <c r="AA1029">
        <v>3</v>
      </c>
      <c r="AE1029">
        <v>2</v>
      </c>
      <c r="AF1029">
        <v>2</v>
      </c>
      <c r="AG1029">
        <v>2</v>
      </c>
      <c r="AH1029">
        <v>2</v>
      </c>
      <c r="AJ1029">
        <v>1</v>
      </c>
      <c r="AM1029">
        <v>1</v>
      </c>
      <c r="AO1029">
        <v>4</v>
      </c>
      <c r="AP1029">
        <v>1</v>
      </c>
      <c r="AT1029">
        <v>1</v>
      </c>
      <c r="AW1029">
        <v>1</v>
      </c>
      <c r="BA1029">
        <v>1</v>
      </c>
      <c r="BC1029">
        <v>1</v>
      </c>
      <c r="BE1029" t="s">
        <v>63</v>
      </c>
    </row>
    <row r="1030" spans="1:57" hidden="1" x14ac:dyDescent="0.2">
      <c r="A1030">
        <v>1029</v>
      </c>
      <c r="B1030" s="2">
        <v>44099.63890046296</v>
      </c>
      <c r="C1030" t="s">
        <v>1283</v>
      </c>
      <c r="D1030">
        <v>42</v>
      </c>
      <c r="E1030">
        <v>38</v>
      </c>
      <c r="F1030">
        <v>1</v>
      </c>
      <c r="G1030">
        <v>1</v>
      </c>
      <c r="H1030">
        <v>2</v>
      </c>
      <c r="I1030">
        <v>2</v>
      </c>
      <c r="J1030">
        <v>1</v>
      </c>
      <c r="L1030">
        <v>2</v>
      </c>
      <c r="M1030">
        <v>5</v>
      </c>
      <c r="N1030">
        <v>1</v>
      </c>
      <c r="O1030">
        <v>4</v>
      </c>
      <c r="P1030">
        <v>1</v>
      </c>
      <c r="Q1030">
        <v>7</v>
      </c>
      <c r="R1030">
        <v>1</v>
      </c>
      <c r="S1030">
        <v>7</v>
      </c>
      <c r="T1030">
        <v>6</v>
      </c>
      <c r="U1030">
        <v>7</v>
      </c>
      <c r="V1030">
        <v>1</v>
      </c>
      <c r="W1030">
        <v>7</v>
      </c>
      <c r="X1030">
        <v>6</v>
      </c>
      <c r="Y1030">
        <v>2015</v>
      </c>
      <c r="Z1030">
        <v>2</v>
      </c>
      <c r="AA1030">
        <v>1</v>
      </c>
      <c r="AE1030">
        <v>2</v>
      </c>
      <c r="AF1030">
        <v>1</v>
      </c>
      <c r="AG1030">
        <v>2</v>
      </c>
      <c r="AH1030">
        <v>2</v>
      </c>
      <c r="AJ1030">
        <v>1</v>
      </c>
      <c r="AM1030">
        <v>1</v>
      </c>
      <c r="AO1030">
        <v>2</v>
      </c>
      <c r="AP1030">
        <v>1</v>
      </c>
      <c r="AQ1030">
        <v>1</v>
      </c>
      <c r="AT1030">
        <v>1</v>
      </c>
      <c r="AZ1030">
        <v>1</v>
      </c>
      <c r="BB1030">
        <v>1</v>
      </c>
      <c r="BE1030" t="s">
        <v>58</v>
      </c>
    </row>
    <row r="1031" spans="1:57" hidden="1" x14ac:dyDescent="0.2">
      <c r="A1031">
        <v>1030</v>
      </c>
      <c r="B1031" s="2">
        <v>44099.639097222222</v>
      </c>
      <c r="C1031" t="s">
        <v>1284</v>
      </c>
      <c r="D1031">
        <v>48</v>
      </c>
      <c r="E1031">
        <v>32</v>
      </c>
      <c r="F1031">
        <v>1</v>
      </c>
      <c r="G1031">
        <v>1</v>
      </c>
      <c r="H1031">
        <v>2</v>
      </c>
      <c r="I1031">
        <v>1</v>
      </c>
      <c r="J1031">
        <v>1</v>
      </c>
      <c r="L1031">
        <v>2</v>
      </c>
      <c r="M1031">
        <v>1</v>
      </c>
      <c r="N1031">
        <v>2</v>
      </c>
      <c r="O1031">
        <v>2</v>
      </c>
      <c r="P1031">
        <v>6</v>
      </c>
      <c r="Q1031">
        <v>5</v>
      </c>
      <c r="R1031">
        <v>6</v>
      </c>
      <c r="S1031">
        <v>5</v>
      </c>
      <c r="T1031">
        <v>5</v>
      </c>
      <c r="U1031">
        <v>5</v>
      </c>
      <c r="V1031">
        <v>2</v>
      </c>
      <c r="W1031">
        <v>4</v>
      </c>
      <c r="X1031">
        <v>4</v>
      </c>
      <c r="Y1031">
        <v>2019</v>
      </c>
      <c r="Z1031">
        <v>2</v>
      </c>
      <c r="AA1031">
        <v>3</v>
      </c>
      <c r="AE1031">
        <v>2</v>
      </c>
      <c r="AF1031">
        <v>2</v>
      </c>
      <c r="AG1031">
        <v>2</v>
      </c>
      <c r="AH1031">
        <v>2</v>
      </c>
      <c r="AN1031">
        <v>1</v>
      </c>
      <c r="AO1031">
        <v>5</v>
      </c>
      <c r="AP1031">
        <v>1</v>
      </c>
      <c r="AR1031">
        <v>1</v>
      </c>
      <c r="AV1031">
        <v>1</v>
      </c>
      <c r="BC1031">
        <v>1</v>
      </c>
      <c r="BE1031" t="s">
        <v>58</v>
      </c>
    </row>
    <row r="1032" spans="1:57" hidden="1" x14ac:dyDescent="0.2">
      <c r="A1032">
        <v>1031</v>
      </c>
      <c r="B1032" s="2">
        <v>44099.639351851853</v>
      </c>
      <c r="C1032" t="s">
        <v>1285</v>
      </c>
      <c r="D1032">
        <v>38</v>
      </c>
      <c r="E1032">
        <v>3</v>
      </c>
      <c r="F1032">
        <v>1</v>
      </c>
      <c r="G1032">
        <v>1</v>
      </c>
      <c r="H1032">
        <v>2</v>
      </c>
      <c r="I1032">
        <v>2</v>
      </c>
      <c r="J1032">
        <v>1</v>
      </c>
      <c r="L1032">
        <v>2</v>
      </c>
      <c r="M1032">
        <v>3</v>
      </c>
      <c r="N1032">
        <v>2</v>
      </c>
      <c r="O1032">
        <v>1</v>
      </c>
      <c r="P1032">
        <v>3</v>
      </c>
      <c r="Q1032">
        <v>7</v>
      </c>
      <c r="R1032">
        <v>1</v>
      </c>
      <c r="S1032">
        <v>7</v>
      </c>
      <c r="T1032">
        <v>6</v>
      </c>
      <c r="U1032">
        <v>2</v>
      </c>
      <c r="V1032">
        <v>1</v>
      </c>
      <c r="W1032">
        <v>6</v>
      </c>
      <c r="X1032">
        <v>1</v>
      </c>
      <c r="Y1032">
        <v>2017</v>
      </c>
      <c r="Z1032">
        <v>1</v>
      </c>
      <c r="AA1032">
        <v>9</v>
      </c>
      <c r="AE1032">
        <v>2</v>
      </c>
      <c r="AF1032">
        <v>1</v>
      </c>
      <c r="AG1032">
        <v>2</v>
      </c>
      <c r="AH1032">
        <v>2</v>
      </c>
      <c r="AJ1032">
        <v>1</v>
      </c>
      <c r="AM1032">
        <v>1</v>
      </c>
      <c r="AO1032">
        <v>2</v>
      </c>
      <c r="AU1032">
        <v>1</v>
      </c>
      <c r="AW1032">
        <v>1</v>
      </c>
      <c r="AX1032">
        <v>1</v>
      </c>
      <c r="AZ1032">
        <v>1</v>
      </c>
      <c r="BA1032">
        <v>1</v>
      </c>
      <c r="BB1032">
        <v>1</v>
      </c>
      <c r="BE1032" t="s">
        <v>66</v>
      </c>
    </row>
    <row r="1033" spans="1:57" hidden="1" x14ac:dyDescent="0.2">
      <c r="A1033">
        <v>1032</v>
      </c>
      <c r="B1033" s="2">
        <v>44099.639675925922</v>
      </c>
      <c r="C1033" t="s">
        <v>1286</v>
      </c>
      <c r="D1033">
        <v>61</v>
      </c>
      <c r="E1033">
        <v>5</v>
      </c>
      <c r="F1033">
        <v>1</v>
      </c>
      <c r="G1033">
        <v>1</v>
      </c>
      <c r="H1033">
        <v>2</v>
      </c>
      <c r="I1033">
        <v>0</v>
      </c>
      <c r="J1033">
        <v>4</v>
      </c>
      <c r="L1033">
        <v>2</v>
      </c>
      <c r="M1033">
        <v>10</v>
      </c>
      <c r="N1033">
        <v>2</v>
      </c>
      <c r="O1033">
        <v>3</v>
      </c>
      <c r="P1033">
        <v>4</v>
      </c>
      <c r="Q1033">
        <v>6</v>
      </c>
      <c r="R1033">
        <v>5</v>
      </c>
      <c r="S1033">
        <v>6</v>
      </c>
      <c r="T1033">
        <v>5</v>
      </c>
      <c r="U1033">
        <v>3</v>
      </c>
      <c r="V1033">
        <v>1</v>
      </c>
      <c r="W1033">
        <v>5</v>
      </c>
      <c r="X1033">
        <v>3</v>
      </c>
      <c r="Y1033">
        <v>2010</v>
      </c>
      <c r="Z1033">
        <v>2</v>
      </c>
      <c r="AA1033">
        <v>10</v>
      </c>
      <c r="AE1033">
        <v>2</v>
      </c>
      <c r="AF1033">
        <v>3</v>
      </c>
      <c r="AG1033">
        <v>2</v>
      </c>
      <c r="AH1033">
        <v>2</v>
      </c>
      <c r="AI1033">
        <v>1</v>
      </c>
      <c r="AK1033">
        <v>1</v>
      </c>
      <c r="AL1033">
        <v>1</v>
      </c>
      <c r="AO1033">
        <v>5</v>
      </c>
      <c r="AP1033">
        <v>1</v>
      </c>
      <c r="AV1033">
        <v>1</v>
      </c>
      <c r="AY1033">
        <v>1</v>
      </c>
      <c r="BA1033">
        <v>1</v>
      </c>
      <c r="BC1033">
        <v>1</v>
      </c>
      <c r="BE1033" t="s">
        <v>66</v>
      </c>
    </row>
    <row r="1034" spans="1:57" hidden="1" x14ac:dyDescent="0.2">
      <c r="A1034">
        <v>1033</v>
      </c>
      <c r="B1034" s="2">
        <v>44099.64</v>
      </c>
      <c r="C1034" t="s">
        <v>1287</v>
      </c>
      <c r="D1034">
        <v>71</v>
      </c>
      <c r="E1034">
        <v>37</v>
      </c>
      <c r="F1034">
        <v>1</v>
      </c>
      <c r="G1034">
        <v>1</v>
      </c>
      <c r="H1034">
        <v>1</v>
      </c>
      <c r="I1034">
        <v>0</v>
      </c>
      <c r="J1034">
        <v>4</v>
      </c>
      <c r="L1034">
        <v>1</v>
      </c>
      <c r="M1034">
        <v>25</v>
      </c>
      <c r="N1034">
        <v>2</v>
      </c>
      <c r="O1034">
        <v>5</v>
      </c>
      <c r="P1034">
        <v>2</v>
      </c>
      <c r="Q1034">
        <v>7</v>
      </c>
      <c r="R1034">
        <v>2</v>
      </c>
      <c r="S1034">
        <v>6</v>
      </c>
      <c r="T1034">
        <v>6</v>
      </c>
      <c r="U1034">
        <v>7</v>
      </c>
      <c r="V1034">
        <v>5</v>
      </c>
      <c r="W1034">
        <v>5</v>
      </c>
      <c r="X1034">
        <v>4</v>
      </c>
      <c r="Y1034">
        <v>2010</v>
      </c>
      <c r="Z1034">
        <v>3</v>
      </c>
      <c r="AA1034">
        <v>3</v>
      </c>
      <c r="AE1034">
        <v>3</v>
      </c>
      <c r="AF1034">
        <v>2</v>
      </c>
      <c r="AG1034">
        <v>3</v>
      </c>
      <c r="AH1034">
        <v>3</v>
      </c>
      <c r="AI1034">
        <v>1</v>
      </c>
      <c r="AO1034">
        <v>3</v>
      </c>
      <c r="AT1034">
        <v>1</v>
      </c>
      <c r="AU1034">
        <v>1</v>
      </c>
      <c r="AX1034">
        <v>1</v>
      </c>
      <c r="BA1034">
        <v>1</v>
      </c>
      <c r="BE1034" t="s">
        <v>66</v>
      </c>
    </row>
    <row r="1035" spans="1:57" hidden="1" x14ac:dyDescent="0.2">
      <c r="A1035">
        <v>1034</v>
      </c>
      <c r="B1035" s="2">
        <v>44099.640682870369</v>
      </c>
      <c r="C1035" t="s">
        <v>1288</v>
      </c>
      <c r="D1035">
        <v>54</v>
      </c>
      <c r="E1035">
        <v>5</v>
      </c>
      <c r="F1035">
        <v>1</v>
      </c>
      <c r="G1035">
        <v>1</v>
      </c>
      <c r="H1035">
        <v>4</v>
      </c>
      <c r="I1035">
        <v>0</v>
      </c>
      <c r="J1035">
        <v>4</v>
      </c>
      <c r="L1035">
        <v>1</v>
      </c>
      <c r="M1035">
        <v>5</v>
      </c>
      <c r="N1035">
        <v>2</v>
      </c>
      <c r="O1035">
        <v>6</v>
      </c>
      <c r="P1035">
        <v>1</v>
      </c>
      <c r="Q1035">
        <v>7</v>
      </c>
      <c r="R1035">
        <v>1</v>
      </c>
      <c r="S1035">
        <v>7</v>
      </c>
      <c r="T1035">
        <v>4</v>
      </c>
      <c r="U1035">
        <v>7</v>
      </c>
      <c r="V1035">
        <v>1</v>
      </c>
      <c r="W1035">
        <v>7</v>
      </c>
      <c r="X1035">
        <v>1</v>
      </c>
      <c r="Y1035">
        <v>2014</v>
      </c>
      <c r="Z1035">
        <v>1</v>
      </c>
      <c r="AA1035">
        <v>1</v>
      </c>
      <c r="AE1035">
        <v>2</v>
      </c>
      <c r="AF1035">
        <v>1</v>
      </c>
      <c r="AG1035">
        <v>2</v>
      </c>
      <c r="AH1035">
        <v>3</v>
      </c>
      <c r="AM1035">
        <v>1</v>
      </c>
      <c r="AO1035">
        <v>2</v>
      </c>
      <c r="AP1035">
        <v>1</v>
      </c>
      <c r="AT1035">
        <v>1</v>
      </c>
      <c r="AW1035">
        <v>1</v>
      </c>
      <c r="BC1035">
        <v>1</v>
      </c>
      <c r="BE1035" t="s">
        <v>66</v>
      </c>
    </row>
    <row r="1036" spans="1:57" hidden="1" x14ac:dyDescent="0.2">
      <c r="A1036">
        <v>1035</v>
      </c>
      <c r="B1036" s="2">
        <v>44099.640763888892</v>
      </c>
      <c r="C1036" t="s">
        <v>1289</v>
      </c>
      <c r="D1036">
        <v>38</v>
      </c>
      <c r="E1036">
        <v>38</v>
      </c>
      <c r="F1036">
        <v>2</v>
      </c>
      <c r="G1036">
        <v>1</v>
      </c>
      <c r="H1036">
        <v>2</v>
      </c>
      <c r="I1036">
        <v>2</v>
      </c>
      <c r="J1036">
        <v>3</v>
      </c>
      <c r="L1036">
        <v>1</v>
      </c>
      <c r="M1036">
        <v>0</v>
      </c>
      <c r="N1036">
        <v>1</v>
      </c>
      <c r="O1036">
        <v>4</v>
      </c>
      <c r="P1036">
        <v>4</v>
      </c>
      <c r="Q1036">
        <v>4</v>
      </c>
      <c r="R1036">
        <v>3</v>
      </c>
      <c r="S1036">
        <v>6</v>
      </c>
      <c r="T1036">
        <v>4</v>
      </c>
      <c r="U1036">
        <v>5</v>
      </c>
      <c r="V1036">
        <v>4</v>
      </c>
      <c r="W1036">
        <v>6</v>
      </c>
      <c r="X1036">
        <v>3</v>
      </c>
      <c r="Y1036">
        <v>2012</v>
      </c>
      <c r="Z1036">
        <v>1</v>
      </c>
      <c r="AA1036">
        <v>1</v>
      </c>
      <c r="AE1036">
        <v>2</v>
      </c>
      <c r="AF1036">
        <v>1</v>
      </c>
      <c r="AG1036">
        <v>1</v>
      </c>
      <c r="AH1036">
        <v>2</v>
      </c>
      <c r="AI1036">
        <v>1</v>
      </c>
      <c r="AJ1036">
        <v>1</v>
      </c>
      <c r="AK1036">
        <v>1</v>
      </c>
      <c r="AM1036">
        <v>1</v>
      </c>
      <c r="AO1036">
        <v>2</v>
      </c>
      <c r="AT1036">
        <v>1</v>
      </c>
      <c r="AU1036">
        <v>1</v>
      </c>
      <c r="AV1036">
        <v>1</v>
      </c>
      <c r="AZ1036">
        <v>1</v>
      </c>
      <c r="BB1036">
        <v>1</v>
      </c>
      <c r="BC1036">
        <v>1</v>
      </c>
      <c r="BE1036" t="s">
        <v>58</v>
      </c>
    </row>
    <row r="1037" spans="1:57" hidden="1" x14ac:dyDescent="0.2">
      <c r="A1037">
        <v>1036</v>
      </c>
      <c r="B1037" s="2">
        <v>44099.641863425924</v>
      </c>
      <c r="C1037" t="s">
        <v>1290</v>
      </c>
      <c r="D1037">
        <v>70</v>
      </c>
      <c r="E1037">
        <v>23</v>
      </c>
      <c r="F1037">
        <v>1</v>
      </c>
      <c r="G1037">
        <v>1</v>
      </c>
      <c r="H1037">
        <v>2</v>
      </c>
      <c r="I1037">
        <v>0</v>
      </c>
      <c r="J1037">
        <v>1</v>
      </c>
      <c r="L1037">
        <v>1</v>
      </c>
      <c r="M1037">
        <v>27</v>
      </c>
      <c r="N1037">
        <v>2</v>
      </c>
      <c r="O1037">
        <v>3</v>
      </c>
      <c r="P1037">
        <v>6</v>
      </c>
      <c r="Q1037">
        <v>2</v>
      </c>
      <c r="R1037">
        <v>6</v>
      </c>
      <c r="S1037">
        <v>7</v>
      </c>
      <c r="T1037">
        <v>1</v>
      </c>
      <c r="U1037">
        <v>4</v>
      </c>
      <c r="V1037">
        <v>4</v>
      </c>
      <c r="W1037">
        <v>4</v>
      </c>
      <c r="X1037">
        <v>4</v>
      </c>
      <c r="Y1037">
        <v>2012</v>
      </c>
      <c r="Z1037">
        <v>3</v>
      </c>
      <c r="AA1037">
        <v>9</v>
      </c>
      <c r="AE1037">
        <v>3</v>
      </c>
      <c r="AF1037">
        <v>2</v>
      </c>
      <c r="AG1037">
        <v>3</v>
      </c>
      <c r="AH1037">
        <v>2</v>
      </c>
      <c r="AN1037">
        <v>1</v>
      </c>
      <c r="AO1037">
        <v>3</v>
      </c>
      <c r="AV1037">
        <v>1</v>
      </c>
      <c r="AW1037">
        <v>1</v>
      </c>
      <c r="AX1037">
        <v>1</v>
      </c>
      <c r="BA1037">
        <v>1</v>
      </c>
      <c r="BB1037">
        <v>1</v>
      </c>
      <c r="BE1037" t="s">
        <v>63</v>
      </c>
    </row>
    <row r="1038" spans="1:57" hidden="1" x14ac:dyDescent="0.2">
      <c r="A1038">
        <v>1037</v>
      </c>
      <c r="B1038" s="2">
        <v>44099.642500000002</v>
      </c>
      <c r="C1038" t="s">
        <v>1291</v>
      </c>
      <c r="D1038">
        <v>40</v>
      </c>
      <c r="E1038">
        <v>35</v>
      </c>
      <c r="F1038">
        <v>1</v>
      </c>
      <c r="G1038">
        <v>1</v>
      </c>
      <c r="H1038">
        <v>2</v>
      </c>
      <c r="I1038">
        <v>2</v>
      </c>
      <c r="J1038">
        <v>1</v>
      </c>
      <c r="L1038">
        <v>1</v>
      </c>
      <c r="M1038">
        <v>0</v>
      </c>
      <c r="N1038">
        <v>1</v>
      </c>
      <c r="O1038">
        <v>7</v>
      </c>
      <c r="P1038">
        <v>7</v>
      </c>
      <c r="Q1038">
        <v>7</v>
      </c>
      <c r="R1038">
        <v>7</v>
      </c>
      <c r="S1038">
        <v>7</v>
      </c>
      <c r="T1038">
        <v>6</v>
      </c>
      <c r="U1038">
        <v>6</v>
      </c>
      <c r="V1038">
        <v>6</v>
      </c>
      <c r="W1038">
        <v>6</v>
      </c>
      <c r="X1038">
        <v>6</v>
      </c>
      <c r="Y1038">
        <v>2019</v>
      </c>
      <c r="Z1038">
        <v>1</v>
      </c>
      <c r="AA1038">
        <v>1</v>
      </c>
      <c r="AE1038">
        <v>1</v>
      </c>
      <c r="AF1038">
        <v>1</v>
      </c>
      <c r="AG1038">
        <v>1</v>
      </c>
      <c r="AH1038">
        <v>1</v>
      </c>
      <c r="AI1038">
        <v>1</v>
      </c>
      <c r="AJ1038">
        <v>1</v>
      </c>
      <c r="AM1038">
        <v>1</v>
      </c>
      <c r="AO1038">
        <v>4</v>
      </c>
      <c r="AQ1038">
        <v>1</v>
      </c>
      <c r="AR1038">
        <v>1</v>
      </c>
      <c r="AU1038">
        <v>1</v>
      </c>
      <c r="BA1038">
        <v>1</v>
      </c>
      <c r="BC1038">
        <v>1</v>
      </c>
      <c r="BE1038" t="s">
        <v>63</v>
      </c>
    </row>
    <row r="1039" spans="1:57" hidden="1" x14ac:dyDescent="0.2">
      <c r="A1039">
        <v>1038</v>
      </c>
      <c r="B1039" s="2">
        <v>44099.643506944441</v>
      </c>
      <c r="C1039" t="s">
        <v>1292</v>
      </c>
      <c r="D1039">
        <v>65</v>
      </c>
      <c r="E1039">
        <v>15</v>
      </c>
      <c r="F1039">
        <v>2</v>
      </c>
      <c r="G1039">
        <v>1</v>
      </c>
      <c r="H1039">
        <v>4</v>
      </c>
      <c r="I1039">
        <v>0</v>
      </c>
      <c r="J1039">
        <v>1</v>
      </c>
      <c r="L1039">
        <v>2</v>
      </c>
      <c r="M1039">
        <v>3</v>
      </c>
      <c r="N1039">
        <v>1</v>
      </c>
      <c r="O1039">
        <v>7</v>
      </c>
      <c r="P1039">
        <v>2</v>
      </c>
      <c r="Q1039">
        <v>6</v>
      </c>
      <c r="R1039">
        <v>2</v>
      </c>
      <c r="S1039">
        <v>7</v>
      </c>
      <c r="T1039">
        <v>2</v>
      </c>
      <c r="U1039">
        <v>7</v>
      </c>
      <c r="V1039">
        <v>4</v>
      </c>
      <c r="W1039">
        <v>6</v>
      </c>
      <c r="X1039">
        <v>2</v>
      </c>
      <c r="Y1039">
        <v>2018</v>
      </c>
      <c r="Z1039">
        <v>2</v>
      </c>
      <c r="AA1039">
        <v>13</v>
      </c>
      <c r="AD1039" t="s">
        <v>1293</v>
      </c>
      <c r="AE1039">
        <v>2</v>
      </c>
      <c r="AF1039">
        <v>1</v>
      </c>
      <c r="AG1039">
        <v>2</v>
      </c>
      <c r="AH1039">
        <v>2</v>
      </c>
      <c r="AJ1039">
        <v>1</v>
      </c>
      <c r="AM1039">
        <v>1</v>
      </c>
      <c r="AO1039">
        <v>3</v>
      </c>
      <c r="AW1039">
        <v>1</v>
      </c>
      <c r="AX1039">
        <v>1</v>
      </c>
      <c r="AY1039">
        <v>1</v>
      </c>
      <c r="BD1039">
        <v>1</v>
      </c>
      <c r="BE1039" t="s">
        <v>63</v>
      </c>
    </row>
    <row r="1040" spans="1:57" hidden="1" x14ac:dyDescent="0.2">
      <c r="A1040">
        <v>1039</v>
      </c>
      <c r="B1040" s="2">
        <v>44099.643634259257</v>
      </c>
      <c r="C1040" t="s">
        <v>1294</v>
      </c>
      <c r="D1040">
        <v>36</v>
      </c>
      <c r="E1040">
        <v>23</v>
      </c>
      <c r="F1040">
        <v>1</v>
      </c>
      <c r="G1040">
        <v>1</v>
      </c>
      <c r="H1040">
        <v>2</v>
      </c>
      <c r="I1040">
        <v>1</v>
      </c>
      <c r="J1040">
        <v>1</v>
      </c>
      <c r="L1040">
        <v>1</v>
      </c>
      <c r="M1040">
        <v>6</v>
      </c>
      <c r="N1040">
        <v>2</v>
      </c>
      <c r="O1040">
        <v>6</v>
      </c>
      <c r="P1040">
        <v>1</v>
      </c>
      <c r="Q1040">
        <v>7</v>
      </c>
      <c r="R1040">
        <v>2</v>
      </c>
      <c r="S1040">
        <v>7</v>
      </c>
      <c r="T1040">
        <v>4</v>
      </c>
      <c r="U1040">
        <v>7</v>
      </c>
      <c r="V1040">
        <v>1</v>
      </c>
      <c r="W1040">
        <v>6</v>
      </c>
      <c r="X1040">
        <v>1</v>
      </c>
      <c r="Y1040">
        <v>2019</v>
      </c>
      <c r="Z1040">
        <v>4</v>
      </c>
      <c r="AA1040">
        <v>10</v>
      </c>
      <c r="AE1040">
        <v>3</v>
      </c>
      <c r="AF1040">
        <v>3</v>
      </c>
      <c r="AG1040">
        <v>1</v>
      </c>
      <c r="AH1040">
        <v>2</v>
      </c>
      <c r="AN1040">
        <v>1</v>
      </c>
      <c r="AO1040">
        <v>1</v>
      </c>
      <c r="AP1040">
        <v>1</v>
      </c>
      <c r="AR1040">
        <v>1</v>
      </c>
      <c r="AS1040">
        <v>1</v>
      </c>
      <c r="BA1040">
        <v>1</v>
      </c>
      <c r="BC1040">
        <v>1</v>
      </c>
      <c r="BE1040" t="s">
        <v>63</v>
      </c>
    </row>
    <row r="1041" spans="1:57" hidden="1" x14ac:dyDescent="0.2">
      <c r="A1041">
        <v>1040</v>
      </c>
      <c r="B1041" s="2">
        <v>44099.643854166665</v>
      </c>
      <c r="C1041" t="s">
        <v>1295</v>
      </c>
      <c r="D1041">
        <v>40</v>
      </c>
      <c r="E1041">
        <v>32</v>
      </c>
      <c r="F1041">
        <v>1</v>
      </c>
      <c r="G1041">
        <v>1</v>
      </c>
      <c r="H1041">
        <v>2</v>
      </c>
      <c r="I1041">
        <v>1</v>
      </c>
      <c r="J1041">
        <v>1</v>
      </c>
      <c r="L1041">
        <v>1</v>
      </c>
      <c r="M1041">
        <v>5</v>
      </c>
      <c r="N1041">
        <v>1</v>
      </c>
      <c r="O1041">
        <v>6</v>
      </c>
      <c r="P1041">
        <v>3</v>
      </c>
      <c r="Q1041">
        <v>6</v>
      </c>
      <c r="R1041">
        <v>3</v>
      </c>
      <c r="S1041">
        <v>6</v>
      </c>
      <c r="T1041">
        <v>5</v>
      </c>
      <c r="U1041">
        <v>7</v>
      </c>
      <c r="V1041">
        <v>1</v>
      </c>
      <c r="W1041">
        <v>7</v>
      </c>
      <c r="X1041">
        <v>5</v>
      </c>
      <c r="Y1041">
        <v>2015</v>
      </c>
      <c r="Z1041">
        <v>1</v>
      </c>
      <c r="AA1041">
        <v>1</v>
      </c>
      <c r="AE1041">
        <v>1</v>
      </c>
      <c r="AF1041">
        <v>1</v>
      </c>
      <c r="AG1041">
        <v>1</v>
      </c>
      <c r="AH1041">
        <v>1</v>
      </c>
      <c r="AI1041">
        <v>1</v>
      </c>
      <c r="AO1041">
        <v>2</v>
      </c>
      <c r="AQ1041">
        <v>1</v>
      </c>
      <c r="BA1041">
        <v>1</v>
      </c>
      <c r="BE1041" t="s">
        <v>58</v>
      </c>
    </row>
    <row r="1042" spans="1:57" hidden="1" x14ac:dyDescent="0.2">
      <c r="A1042">
        <v>1041</v>
      </c>
      <c r="B1042" s="2">
        <v>44099.643900462965</v>
      </c>
      <c r="C1042" t="s">
        <v>1296</v>
      </c>
      <c r="D1042">
        <v>48</v>
      </c>
      <c r="E1042">
        <v>14</v>
      </c>
      <c r="F1042">
        <v>1</v>
      </c>
      <c r="G1042">
        <v>1</v>
      </c>
      <c r="H1042">
        <v>2</v>
      </c>
      <c r="I1042">
        <v>0</v>
      </c>
      <c r="J1042">
        <v>1</v>
      </c>
      <c r="L1042">
        <v>1</v>
      </c>
      <c r="M1042">
        <v>12</v>
      </c>
      <c r="N1042">
        <v>2</v>
      </c>
      <c r="O1042">
        <v>6</v>
      </c>
      <c r="P1042">
        <v>3</v>
      </c>
      <c r="Q1042">
        <v>6</v>
      </c>
      <c r="R1042">
        <v>3</v>
      </c>
      <c r="S1042">
        <v>6</v>
      </c>
      <c r="T1042">
        <v>6</v>
      </c>
      <c r="U1042">
        <v>6</v>
      </c>
      <c r="V1042">
        <v>5</v>
      </c>
      <c r="W1042">
        <v>6</v>
      </c>
      <c r="X1042">
        <v>3</v>
      </c>
      <c r="Y1042">
        <v>2012</v>
      </c>
      <c r="Z1042">
        <v>3</v>
      </c>
      <c r="AA1042">
        <v>10</v>
      </c>
      <c r="AE1042">
        <v>3</v>
      </c>
      <c r="AF1042">
        <v>3</v>
      </c>
      <c r="AG1042">
        <v>2</v>
      </c>
      <c r="AH1042">
        <v>3</v>
      </c>
      <c r="AJ1042">
        <v>1</v>
      </c>
      <c r="AK1042">
        <v>1</v>
      </c>
      <c r="AM1042">
        <v>1</v>
      </c>
      <c r="AO1042">
        <v>2</v>
      </c>
      <c r="AP1042">
        <v>1</v>
      </c>
      <c r="AT1042">
        <v>1</v>
      </c>
      <c r="AV1042">
        <v>1</v>
      </c>
      <c r="AZ1042">
        <v>1</v>
      </c>
      <c r="BA1042">
        <v>1</v>
      </c>
      <c r="BE1042" t="s">
        <v>63</v>
      </c>
    </row>
    <row r="1043" spans="1:57" hidden="1" x14ac:dyDescent="0.2">
      <c r="A1043">
        <v>1042</v>
      </c>
      <c r="B1043" s="2">
        <v>44099.643935185188</v>
      </c>
      <c r="C1043" t="s">
        <v>1297</v>
      </c>
      <c r="D1043">
        <v>52</v>
      </c>
      <c r="E1043">
        <v>14</v>
      </c>
      <c r="F1043">
        <v>1</v>
      </c>
      <c r="G1043">
        <v>1</v>
      </c>
      <c r="H1043">
        <v>2</v>
      </c>
      <c r="I1043">
        <v>0</v>
      </c>
      <c r="J1043">
        <v>1</v>
      </c>
      <c r="L1043">
        <v>2</v>
      </c>
      <c r="M1043">
        <v>3</v>
      </c>
      <c r="N1043">
        <v>1</v>
      </c>
      <c r="O1043">
        <v>4</v>
      </c>
      <c r="P1043">
        <v>7</v>
      </c>
      <c r="Q1043">
        <v>6</v>
      </c>
      <c r="R1043">
        <v>7</v>
      </c>
      <c r="S1043">
        <v>5</v>
      </c>
      <c r="T1043">
        <v>3</v>
      </c>
      <c r="U1043">
        <v>4</v>
      </c>
      <c r="V1043">
        <v>4</v>
      </c>
      <c r="W1043">
        <v>2</v>
      </c>
      <c r="X1043">
        <v>4</v>
      </c>
      <c r="Y1043">
        <v>2019</v>
      </c>
      <c r="Z1043">
        <v>4</v>
      </c>
      <c r="AA1043">
        <v>10</v>
      </c>
      <c r="AE1043">
        <v>2</v>
      </c>
      <c r="AF1043">
        <v>2</v>
      </c>
      <c r="AG1043">
        <v>2</v>
      </c>
      <c r="AH1043">
        <v>2</v>
      </c>
      <c r="AI1043">
        <v>1</v>
      </c>
      <c r="AO1043">
        <v>4</v>
      </c>
      <c r="AP1043">
        <v>1</v>
      </c>
      <c r="AT1043">
        <v>1</v>
      </c>
      <c r="AU1043">
        <v>1</v>
      </c>
      <c r="BA1043">
        <v>1</v>
      </c>
      <c r="BC1043">
        <v>1</v>
      </c>
      <c r="BE1043" t="s">
        <v>63</v>
      </c>
    </row>
    <row r="1044" spans="1:57" hidden="1" x14ac:dyDescent="0.2">
      <c r="A1044">
        <v>1043</v>
      </c>
      <c r="B1044" s="2">
        <v>44099.645115740743</v>
      </c>
      <c r="C1044" t="s">
        <v>1298</v>
      </c>
      <c r="D1044">
        <v>46</v>
      </c>
      <c r="E1044">
        <v>23</v>
      </c>
      <c r="F1044">
        <v>2</v>
      </c>
      <c r="G1044">
        <v>1</v>
      </c>
      <c r="H1044">
        <v>3</v>
      </c>
      <c r="I1044">
        <v>1</v>
      </c>
      <c r="J1044">
        <v>1</v>
      </c>
      <c r="L1044">
        <v>2</v>
      </c>
      <c r="M1044">
        <v>5</v>
      </c>
      <c r="N1044">
        <v>2</v>
      </c>
      <c r="O1044">
        <v>2</v>
      </c>
      <c r="P1044">
        <v>1</v>
      </c>
      <c r="Q1044">
        <v>7</v>
      </c>
      <c r="R1044">
        <v>5</v>
      </c>
      <c r="S1044">
        <v>3</v>
      </c>
      <c r="T1044">
        <v>7</v>
      </c>
      <c r="U1044">
        <v>6</v>
      </c>
      <c r="V1044">
        <v>1</v>
      </c>
      <c r="W1044">
        <v>6</v>
      </c>
      <c r="X1044">
        <v>1</v>
      </c>
      <c r="Y1044">
        <v>2014</v>
      </c>
      <c r="Z1044">
        <v>2</v>
      </c>
      <c r="AA1044">
        <v>9</v>
      </c>
      <c r="AE1044">
        <v>2</v>
      </c>
      <c r="AF1044">
        <v>3</v>
      </c>
      <c r="AG1044">
        <v>2</v>
      </c>
      <c r="AH1044">
        <v>2</v>
      </c>
      <c r="AI1044">
        <v>1</v>
      </c>
      <c r="AO1044">
        <v>3</v>
      </c>
      <c r="AP1044">
        <v>1</v>
      </c>
      <c r="AX1044">
        <v>1</v>
      </c>
      <c r="AY1044">
        <v>1</v>
      </c>
      <c r="BD1044">
        <v>1</v>
      </c>
      <c r="BE1044" t="s">
        <v>63</v>
      </c>
    </row>
    <row r="1045" spans="1:57" hidden="1" x14ac:dyDescent="0.2">
      <c r="A1045">
        <v>1044</v>
      </c>
      <c r="B1045" s="2">
        <v>44099.646203703705</v>
      </c>
      <c r="C1045" t="s">
        <v>1299</v>
      </c>
      <c r="D1045">
        <v>41</v>
      </c>
      <c r="E1045">
        <v>47</v>
      </c>
      <c r="F1045">
        <v>1</v>
      </c>
      <c r="G1045">
        <v>1</v>
      </c>
      <c r="H1045">
        <v>2</v>
      </c>
      <c r="I1045">
        <v>3</v>
      </c>
      <c r="J1045">
        <v>1</v>
      </c>
      <c r="L1045">
        <v>1</v>
      </c>
      <c r="M1045">
        <v>10</v>
      </c>
      <c r="N1045">
        <v>2</v>
      </c>
      <c r="O1045">
        <v>5</v>
      </c>
      <c r="P1045">
        <v>2</v>
      </c>
      <c r="Q1045">
        <v>5</v>
      </c>
      <c r="R1045">
        <v>3</v>
      </c>
      <c r="S1045">
        <v>6</v>
      </c>
      <c r="T1045">
        <v>5</v>
      </c>
      <c r="U1045">
        <v>6</v>
      </c>
      <c r="V1045">
        <v>2</v>
      </c>
      <c r="W1045">
        <v>5</v>
      </c>
      <c r="X1045">
        <v>4</v>
      </c>
      <c r="Y1045">
        <v>2010</v>
      </c>
      <c r="Z1045">
        <v>1</v>
      </c>
      <c r="AA1045">
        <v>7</v>
      </c>
      <c r="AE1045">
        <v>2</v>
      </c>
      <c r="AF1045">
        <v>3</v>
      </c>
      <c r="AG1045">
        <v>2</v>
      </c>
      <c r="AH1045">
        <v>2</v>
      </c>
      <c r="AJ1045">
        <v>1</v>
      </c>
      <c r="AO1045">
        <v>1</v>
      </c>
      <c r="AR1045">
        <v>1</v>
      </c>
      <c r="AV1045">
        <v>1</v>
      </c>
      <c r="AW1045">
        <v>1</v>
      </c>
      <c r="AZ1045">
        <v>1</v>
      </c>
      <c r="BA1045">
        <v>1</v>
      </c>
      <c r="BE1045" t="s">
        <v>66</v>
      </c>
    </row>
    <row r="1046" spans="1:57" hidden="1" x14ac:dyDescent="0.2">
      <c r="A1046">
        <v>1045</v>
      </c>
      <c r="B1046" s="2">
        <v>44099.646203703705</v>
      </c>
      <c r="C1046" t="s">
        <v>1300</v>
      </c>
      <c r="D1046">
        <v>43</v>
      </c>
      <c r="E1046">
        <v>38</v>
      </c>
      <c r="F1046">
        <v>1</v>
      </c>
      <c r="G1046">
        <v>1</v>
      </c>
      <c r="H1046">
        <v>1</v>
      </c>
      <c r="I1046">
        <v>0</v>
      </c>
      <c r="J1046">
        <v>1</v>
      </c>
      <c r="L1046">
        <v>1</v>
      </c>
      <c r="M1046">
        <v>43</v>
      </c>
      <c r="N1046">
        <v>2</v>
      </c>
      <c r="O1046">
        <v>4</v>
      </c>
      <c r="P1046">
        <v>3</v>
      </c>
      <c r="Q1046">
        <v>6</v>
      </c>
      <c r="R1046">
        <v>3</v>
      </c>
      <c r="S1046">
        <v>4</v>
      </c>
      <c r="T1046">
        <v>4</v>
      </c>
      <c r="U1046">
        <v>6</v>
      </c>
      <c r="V1046">
        <v>1</v>
      </c>
      <c r="W1046">
        <v>5</v>
      </c>
      <c r="X1046">
        <v>4</v>
      </c>
      <c r="Y1046">
        <v>1995</v>
      </c>
      <c r="Z1046">
        <v>1</v>
      </c>
      <c r="AA1046">
        <v>10</v>
      </c>
      <c r="AE1046">
        <v>2</v>
      </c>
      <c r="AF1046">
        <v>2</v>
      </c>
      <c r="AG1046">
        <v>2</v>
      </c>
      <c r="AH1046">
        <v>2</v>
      </c>
      <c r="AM1046">
        <v>1</v>
      </c>
      <c r="AO1046">
        <v>4</v>
      </c>
      <c r="AP1046">
        <v>1</v>
      </c>
      <c r="AT1046">
        <v>1</v>
      </c>
      <c r="AW1046">
        <v>1</v>
      </c>
      <c r="BC1046">
        <v>1</v>
      </c>
      <c r="BE1046" t="s">
        <v>58</v>
      </c>
    </row>
    <row r="1047" spans="1:57" hidden="1" x14ac:dyDescent="0.2">
      <c r="A1047">
        <v>1046</v>
      </c>
      <c r="B1047" s="2">
        <v>44099.647083333337</v>
      </c>
      <c r="C1047" t="s">
        <v>1301</v>
      </c>
      <c r="D1047">
        <v>62</v>
      </c>
      <c r="E1047">
        <v>30</v>
      </c>
      <c r="F1047">
        <v>1</v>
      </c>
      <c r="G1047">
        <v>1</v>
      </c>
      <c r="H1047">
        <v>3</v>
      </c>
      <c r="I1047">
        <v>0</v>
      </c>
      <c r="J1047">
        <v>1</v>
      </c>
      <c r="L1047">
        <v>2</v>
      </c>
      <c r="M1047">
        <v>6</v>
      </c>
      <c r="N1047">
        <v>1</v>
      </c>
      <c r="O1047">
        <v>6</v>
      </c>
      <c r="P1047">
        <v>5</v>
      </c>
      <c r="Q1047">
        <v>7</v>
      </c>
      <c r="R1047">
        <v>7</v>
      </c>
      <c r="S1047">
        <v>3</v>
      </c>
      <c r="T1047">
        <v>3</v>
      </c>
      <c r="U1047">
        <v>4</v>
      </c>
      <c r="V1047">
        <v>1</v>
      </c>
      <c r="W1047">
        <v>5</v>
      </c>
      <c r="X1047">
        <v>5</v>
      </c>
      <c r="Y1047">
        <v>2013</v>
      </c>
      <c r="Z1047">
        <v>1</v>
      </c>
      <c r="AA1047">
        <v>13</v>
      </c>
      <c r="AD1047" t="s">
        <v>92</v>
      </c>
      <c r="AE1047">
        <v>3</v>
      </c>
      <c r="AF1047">
        <v>1</v>
      </c>
      <c r="AG1047">
        <v>3</v>
      </c>
      <c r="AH1047">
        <v>3</v>
      </c>
      <c r="AJ1047">
        <v>1</v>
      </c>
      <c r="AO1047">
        <v>4</v>
      </c>
      <c r="AP1047">
        <v>1</v>
      </c>
      <c r="AU1047">
        <v>1</v>
      </c>
      <c r="AW1047">
        <v>1</v>
      </c>
      <c r="AZ1047">
        <v>1</v>
      </c>
      <c r="BA1047">
        <v>1</v>
      </c>
      <c r="BB1047">
        <v>1</v>
      </c>
      <c r="BE1047" t="s">
        <v>58</v>
      </c>
    </row>
    <row r="1048" spans="1:57" hidden="1" x14ac:dyDescent="0.2">
      <c r="A1048">
        <v>1047</v>
      </c>
      <c r="B1048" s="2">
        <v>44099.648726851854</v>
      </c>
      <c r="C1048" t="s">
        <v>1302</v>
      </c>
      <c r="D1048">
        <v>47</v>
      </c>
      <c r="E1048">
        <v>35</v>
      </c>
      <c r="F1048">
        <v>2</v>
      </c>
      <c r="G1048">
        <v>1</v>
      </c>
      <c r="H1048">
        <v>2</v>
      </c>
      <c r="I1048">
        <v>2</v>
      </c>
      <c r="J1048">
        <v>1</v>
      </c>
      <c r="L1048">
        <v>2</v>
      </c>
      <c r="M1048">
        <v>17</v>
      </c>
      <c r="N1048">
        <v>2</v>
      </c>
      <c r="O1048">
        <v>2</v>
      </c>
      <c r="P1048">
        <v>2</v>
      </c>
      <c r="Q1048">
        <v>4</v>
      </c>
      <c r="R1048">
        <v>6</v>
      </c>
      <c r="S1048">
        <v>4</v>
      </c>
      <c r="T1048">
        <v>6</v>
      </c>
      <c r="U1048">
        <v>7</v>
      </c>
      <c r="V1048">
        <v>5</v>
      </c>
      <c r="W1048">
        <v>3</v>
      </c>
      <c r="X1048">
        <v>6</v>
      </c>
      <c r="Y1048">
        <v>2003</v>
      </c>
      <c r="Z1048">
        <v>2</v>
      </c>
      <c r="AA1048">
        <v>1</v>
      </c>
      <c r="AE1048">
        <v>2</v>
      </c>
      <c r="AF1048">
        <v>3</v>
      </c>
      <c r="AG1048">
        <v>2</v>
      </c>
      <c r="AH1048">
        <v>2</v>
      </c>
      <c r="AJ1048">
        <v>1</v>
      </c>
      <c r="AO1048">
        <v>3</v>
      </c>
      <c r="AV1048">
        <v>1</v>
      </c>
      <c r="AW1048">
        <v>1</v>
      </c>
      <c r="AX1048">
        <v>1</v>
      </c>
      <c r="BB1048">
        <v>1</v>
      </c>
      <c r="BC1048">
        <v>1</v>
      </c>
      <c r="BE1048" t="s">
        <v>63</v>
      </c>
    </row>
    <row r="1049" spans="1:57" hidden="1" x14ac:dyDescent="0.2">
      <c r="A1049">
        <v>1048</v>
      </c>
      <c r="B1049" s="2">
        <v>44099.648773148147</v>
      </c>
      <c r="C1049" t="s">
        <v>1303</v>
      </c>
      <c r="D1049">
        <v>38</v>
      </c>
      <c r="E1049">
        <v>5</v>
      </c>
      <c r="F1049">
        <v>1</v>
      </c>
      <c r="G1049">
        <v>1</v>
      </c>
      <c r="H1049">
        <v>1</v>
      </c>
      <c r="I1049">
        <v>0</v>
      </c>
      <c r="J1049">
        <v>1</v>
      </c>
      <c r="L1049">
        <v>1</v>
      </c>
      <c r="M1049">
        <v>6</v>
      </c>
      <c r="N1049">
        <v>2</v>
      </c>
      <c r="O1049">
        <v>4</v>
      </c>
      <c r="P1049">
        <v>3</v>
      </c>
      <c r="Q1049">
        <v>6</v>
      </c>
      <c r="R1049">
        <v>4</v>
      </c>
      <c r="S1049">
        <v>6</v>
      </c>
      <c r="T1049">
        <v>5</v>
      </c>
      <c r="U1049">
        <v>5</v>
      </c>
      <c r="V1049">
        <v>3</v>
      </c>
      <c r="W1049">
        <v>5</v>
      </c>
      <c r="X1049">
        <v>3</v>
      </c>
      <c r="Y1049">
        <v>2015</v>
      </c>
      <c r="Z1049">
        <v>1</v>
      </c>
      <c r="AA1049">
        <v>3</v>
      </c>
      <c r="AE1049">
        <v>2</v>
      </c>
      <c r="AF1049">
        <v>1</v>
      </c>
      <c r="AG1049">
        <v>2</v>
      </c>
      <c r="AH1049">
        <v>2</v>
      </c>
      <c r="AJ1049">
        <v>1</v>
      </c>
      <c r="AM1049">
        <v>1</v>
      </c>
      <c r="AO1049">
        <v>2</v>
      </c>
      <c r="AP1049">
        <v>1</v>
      </c>
      <c r="AT1049">
        <v>1</v>
      </c>
      <c r="AX1049">
        <v>1</v>
      </c>
      <c r="BD1049">
        <v>1</v>
      </c>
      <c r="BE1049" t="s">
        <v>66</v>
      </c>
    </row>
    <row r="1050" spans="1:57" hidden="1" x14ac:dyDescent="0.2">
      <c r="A1050">
        <v>1049</v>
      </c>
      <c r="B1050" s="2">
        <v>44099.649618055555</v>
      </c>
      <c r="C1050" t="s">
        <v>1304</v>
      </c>
      <c r="D1050">
        <v>31</v>
      </c>
      <c r="E1050">
        <v>25</v>
      </c>
      <c r="F1050">
        <v>1</v>
      </c>
      <c r="G1050">
        <v>1</v>
      </c>
      <c r="H1050">
        <v>1</v>
      </c>
      <c r="I1050">
        <v>0</v>
      </c>
      <c r="J1050">
        <v>1</v>
      </c>
      <c r="L1050">
        <v>1</v>
      </c>
      <c r="M1050">
        <v>0</v>
      </c>
      <c r="N1050">
        <v>2</v>
      </c>
      <c r="O1050">
        <v>2</v>
      </c>
      <c r="P1050">
        <v>6</v>
      </c>
      <c r="Q1050">
        <v>5</v>
      </c>
      <c r="R1050">
        <v>5</v>
      </c>
      <c r="S1050">
        <v>3</v>
      </c>
      <c r="T1050">
        <v>5</v>
      </c>
      <c r="U1050">
        <v>4</v>
      </c>
      <c r="V1050">
        <v>4</v>
      </c>
      <c r="W1050">
        <v>4</v>
      </c>
      <c r="X1050">
        <v>6</v>
      </c>
      <c r="Y1050">
        <v>2019</v>
      </c>
      <c r="Z1050">
        <v>1</v>
      </c>
      <c r="AA1050">
        <v>12</v>
      </c>
      <c r="AC1050" t="s">
        <v>1305</v>
      </c>
      <c r="AE1050">
        <v>2</v>
      </c>
      <c r="AF1050">
        <v>1</v>
      </c>
      <c r="AG1050">
        <v>2</v>
      </c>
      <c r="AH1050">
        <v>2</v>
      </c>
      <c r="AJ1050">
        <v>1</v>
      </c>
      <c r="AO1050">
        <v>5</v>
      </c>
      <c r="AP1050">
        <v>1</v>
      </c>
      <c r="AT1050">
        <v>1</v>
      </c>
      <c r="AU1050">
        <v>1</v>
      </c>
      <c r="BA1050">
        <v>1</v>
      </c>
      <c r="BE1050" t="s">
        <v>63</v>
      </c>
    </row>
    <row r="1051" spans="1:57" hidden="1" x14ac:dyDescent="0.2">
      <c r="A1051">
        <v>1050</v>
      </c>
      <c r="B1051" s="2">
        <v>44099.651354166665</v>
      </c>
      <c r="C1051" t="s">
        <v>1306</v>
      </c>
      <c r="D1051">
        <v>40</v>
      </c>
      <c r="E1051">
        <v>5</v>
      </c>
      <c r="F1051">
        <v>1</v>
      </c>
      <c r="G1051">
        <v>1</v>
      </c>
      <c r="H1051">
        <v>2</v>
      </c>
      <c r="I1051">
        <v>2</v>
      </c>
      <c r="J1051">
        <v>1</v>
      </c>
      <c r="L1051">
        <v>1</v>
      </c>
      <c r="M1051">
        <v>2</v>
      </c>
      <c r="N1051">
        <v>2</v>
      </c>
      <c r="O1051">
        <v>6</v>
      </c>
      <c r="P1051">
        <v>3</v>
      </c>
      <c r="Q1051">
        <v>6</v>
      </c>
      <c r="R1051">
        <v>1</v>
      </c>
      <c r="S1051">
        <v>5</v>
      </c>
      <c r="T1051">
        <v>6</v>
      </c>
      <c r="U1051">
        <v>7</v>
      </c>
      <c r="V1051">
        <v>1</v>
      </c>
      <c r="W1051">
        <v>7</v>
      </c>
      <c r="X1051">
        <v>3</v>
      </c>
      <c r="Y1051">
        <v>2019</v>
      </c>
      <c r="Z1051">
        <v>1</v>
      </c>
      <c r="AA1051">
        <v>1</v>
      </c>
      <c r="AE1051">
        <v>2</v>
      </c>
      <c r="AF1051">
        <v>1</v>
      </c>
      <c r="AG1051">
        <v>1</v>
      </c>
      <c r="AH1051">
        <v>2</v>
      </c>
      <c r="AI1051">
        <v>1</v>
      </c>
      <c r="AO1051">
        <v>4</v>
      </c>
      <c r="AP1051">
        <v>1</v>
      </c>
      <c r="AT1051">
        <v>1</v>
      </c>
      <c r="AV1051">
        <v>1</v>
      </c>
      <c r="BB1051">
        <v>1</v>
      </c>
      <c r="BE1051" t="s">
        <v>66</v>
      </c>
    </row>
    <row r="1052" spans="1:57" hidden="1" x14ac:dyDescent="0.2">
      <c r="A1052">
        <v>1051</v>
      </c>
      <c r="B1052" s="2">
        <v>44099.652951388889</v>
      </c>
      <c r="C1052" t="s">
        <v>1307</v>
      </c>
      <c r="D1052">
        <v>68</v>
      </c>
      <c r="E1052">
        <v>30</v>
      </c>
      <c r="F1052">
        <v>1</v>
      </c>
      <c r="G1052">
        <v>1</v>
      </c>
      <c r="H1052">
        <v>1</v>
      </c>
      <c r="I1052">
        <v>0</v>
      </c>
      <c r="J1052">
        <v>4</v>
      </c>
      <c r="L1052">
        <v>1</v>
      </c>
      <c r="M1052">
        <v>30</v>
      </c>
      <c r="N1052">
        <v>2</v>
      </c>
      <c r="O1052">
        <v>6</v>
      </c>
      <c r="P1052">
        <v>1</v>
      </c>
      <c r="Q1052">
        <v>7</v>
      </c>
      <c r="R1052">
        <v>1</v>
      </c>
      <c r="S1052">
        <v>5</v>
      </c>
      <c r="T1052">
        <v>7</v>
      </c>
      <c r="U1052">
        <v>7</v>
      </c>
      <c r="V1052">
        <v>1</v>
      </c>
      <c r="W1052">
        <v>7</v>
      </c>
      <c r="X1052">
        <v>6</v>
      </c>
      <c r="Y1052">
        <v>2009</v>
      </c>
      <c r="Z1052">
        <v>4</v>
      </c>
      <c r="AA1052">
        <v>7</v>
      </c>
      <c r="AE1052">
        <v>2</v>
      </c>
      <c r="AF1052">
        <v>3</v>
      </c>
      <c r="AG1052">
        <v>2</v>
      </c>
      <c r="AH1052">
        <v>2</v>
      </c>
      <c r="AJ1052">
        <v>1</v>
      </c>
      <c r="AO1052">
        <v>3</v>
      </c>
      <c r="AP1052">
        <v>1</v>
      </c>
      <c r="AX1052">
        <v>1</v>
      </c>
      <c r="BC1052">
        <v>1</v>
      </c>
      <c r="BE1052" t="s">
        <v>58</v>
      </c>
    </row>
    <row r="1053" spans="1:57" hidden="1" x14ac:dyDescent="0.2">
      <c r="A1053">
        <v>1052</v>
      </c>
      <c r="B1053" s="2">
        <v>44099.653229166666</v>
      </c>
      <c r="C1053" t="s">
        <v>1308</v>
      </c>
      <c r="D1053">
        <v>64</v>
      </c>
      <c r="E1053">
        <v>13</v>
      </c>
      <c r="F1053">
        <v>1</v>
      </c>
      <c r="G1053">
        <v>1</v>
      </c>
      <c r="H1053">
        <v>1</v>
      </c>
      <c r="I1053">
        <v>0</v>
      </c>
      <c r="J1053">
        <v>1</v>
      </c>
      <c r="L1053">
        <v>1</v>
      </c>
      <c r="M1053">
        <v>20</v>
      </c>
      <c r="N1053">
        <v>2</v>
      </c>
      <c r="O1053">
        <v>1</v>
      </c>
      <c r="P1053">
        <v>3</v>
      </c>
      <c r="Q1053">
        <v>7</v>
      </c>
      <c r="R1053">
        <v>5</v>
      </c>
      <c r="S1053">
        <v>5</v>
      </c>
      <c r="T1053">
        <v>5</v>
      </c>
      <c r="U1053">
        <v>3</v>
      </c>
      <c r="V1053">
        <v>1</v>
      </c>
      <c r="W1053">
        <v>5</v>
      </c>
      <c r="X1053">
        <v>5</v>
      </c>
      <c r="Y1053">
        <v>2001</v>
      </c>
      <c r="Z1053">
        <v>1</v>
      </c>
      <c r="AA1053">
        <v>12</v>
      </c>
      <c r="AC1053" t="s">
        <v>1309</v>
      </c>
      <c r="AE1053">
        <v>2</v>
      </c>
      <c r="AF1053">
        <v>2</v>
      </c>
      <c r="AG1053">
        <v>2</v>
      </c>
      <c r="AH1053">
        <v>3</v>
      </c>
      <c r="AN1053">
        <v>1</v>
      </c>
      <c r="AO1053">
        <v>2</v>
      </c>
      <c r="AP1053">
        <v>1</v>
      </c>
      <c r="AU1053">
        <v>1</v>
      </c>
      <c r="AY1053">
        <v>1</v>
      </c>
      <c r="AZ1053">
        <v>1</v>
      </c>
      <c r="BA1053">
        <v>1</v>
      </c>
      <c r="BC1053">
        <v>1</v>
      </c>
      <c r="BE1053" t="s">
        <v>63</v>
      </c>
    </row>
    <row r="1054" spans="1:57" hidden="1" x14ac:dyDescent="0.2">
      <c r="A1054">
        <v>1053</v>
      </c>
      <c r="B1054" s="2">
        <v>44099.653668981482</v>
      </c>
      <c r="C1054" t="s">
        <v>1310</v>
      </c>
      <c r="D1054">
        <v>30</v>
      </c>
      <c r="E1054">
        <v>5</v>
      </c>
      <c r="F1054">
        <v>1</v>
      </c>
      <c r="G1054">
        <v>1</v>
      </c>
      <c r="H1054">
        <v>5</v>
      </c>
      <c r="I1054">
        <v>0</v>
      </c>
      <c r="J1054">
        <v>1</v>
      </c>
      <c r="L1054">
        <v>2</v>
      </c>
      <c r="M1054">
        <v>4</v>
      </c>
      <c r="N1054">
        <v>2</v>
      </c>
      <c r="O1054">
        <v>1</v>
      </c>
      <c r="P1054">
        <v>5</v>
      </c>
      <c r="Q1054">
        <v>6</v>
      </c>
      <c r="R1054">
        <v>6</v>
      </c>
      <c r="S1054">
        <v>4</v>
      </c>
      <c r="T1054">
        <v>7</v>
      </c>
      <c r="U1054">
        <v>6</v>
      </c>
      <c r="V1054">
        <v>1</v>
      </c>
      <c r="W1054">
        <v>5</v>
      </c>
      <c r="X1054">
        <v>5</v>
      </c>
      <c r="Y1054">
        <v>2019</v>
      </c>
      <c r="Z1054">
        <v>2</v>
      </c>
      <c r="AA1054">
        <v>7</v>
      </c>
      <c r="AE1054">
        <v>3</v>
      </c>
      <c r="AF1054">
        <v>2</v>
      </c>
      <c r="AG1054">
        <v>2</v>
      </c>
      <c r="AH1054">
        <v>3</v>
      </c>
      <c r="AI1054">
        <v>1</v>
      </c>
      <c r="AJ1054">
        <v>1</v>
      </c>
      <c r="AM1054">
        <v>1</v>
      </c>
      <c r="AO1054">
        <v>1</v>
      </c>
      <c r="AP1054">
        <v>1</v>
      </c>
      <c r="AX1054">
        <v>1</v>
      </c>
      <c r="AY1054">
        <v>1</v>
      </c>
      <c r="BC1054">
        <v>1</v>
      </c>
      <c r="BE1054" t="s">
        <v>66</v>
      </c>
    </row>
    <row r="1055" spans="1:57" hidden="1" x14ac:dyDescent="0.2">
      <c r="A1055">
        <v>1054</v>
      </c>
      <c r="B1055" s="2">
        <v>44099.654062499998</v>
      </c>
      <c r="C1055" t="s">
        <v>1311</v>
      </c>
      <c r="D1055">
        <v>29</v>
      </c>
      <c r="E1055">
        <v>7</v>
      </c>
      <c r="F1055">
        <v>1</v>
      </c>
      <c r="G1055">
        <v>1</v>
      </c>
      <c r="H1055">
        <v>2</v>
      </c>
      <c r="I1055">
        <v>0</v>
      </c>
      <c r="J1055">
        <v>1</v>
      </c>
      <c r="L1055">
        <v>1</v>
      </c>
      <c r="M1055">
        <v>2</v>
      </c>
      <c r="N1055">
        <v>1</v>
      </c>
      <c r="O1055">
        <v>6</v>
      </c>
      <c r="P1055">
        <v>2</v>
      </c>
      <c r="Q1055">
        <v>6</v>
      </c>
      <c r="R1055">
        <v>3</v>
      </c>
      <c r="S1055">
        <v>6</v>
      </c>
      <c r="T1055">
        <v>3</v>
      </c>
      <c r="U1055">
        <v>6</v>
      </c>
      <c r="V1055">
        <v>2</v>
      </c>
      <c r="W1055">
        <v>6</v>
      </c>
      <c r="X1055">
        <v>1</v>
      </c>
      <c r="Y1055">
        <v>2018</v>
      </c>
      <c r="Z1055">
        <v>1</v>
      </c>
      <c r="AA1055">
        <v>1</v>
      </c>
      <c r="AE1055">
        <v>2</v>
      </c>
      <c r="AF1055">
        <v>2</v>
      </c>
      <c r="AG1055">
        <v>2</v>
      </c>
      <c r="AH1055">
        <v>2</v>
      </c>
      <c r="AI1055">
        <v>1</v>
      </c>
      <c r="AO1055">
        <v>1</v>
      </c>
      <c r="AT1055">
        <v>1</v>
      </c>
      <c r="AW1055">
        <v>1</v>
      </c>
      <c r="AX1055">
        <v>1</v>
      </c>
      <c r="AZ1055">
        <v>1</v>
      </c>
      <c r="BB1055">
        <v>1</v>
      </c>
      <c r="BE1055" t="s">
        <v>58</v>
      </c>
    </row>
    <row r="1056" spans="1:57" hidden="1" x14ac:dyDescent="0.2">
      <c r="A1056">
        <v>1055</v>
      </c>
      <c r="B1056" s="2">
        <v>44099.654965277776</v>
      </c>
      <c r="C1056" t="s">
        <v>1312</v>
      </c>
      <c r="D1056">
        <v>36</v>
      </c>
      <c r="E1056">
        <v>5</v>
      </c>
      <c r="F1056">
        <v>1</v>
      </c>
      <c r="G1056">
        <v>1</v>
      </c>
      <c r="H1056">
        <v>2</v>
      </c>
      <c r="I1056">
        <v>1</v>
      </c>
      <c r="J1056">
        <v>1</v>
      </c>
      <c r="L1056">
        <v>2</v>
      </c>
      <c r="M1056">
        <v>3</v>
      </c>
      <c r="N1056">
        <v>2</v>
      </c>
      <c r="O1056">
        <v>3</v>
      </c>
      <c r="P1056">
        <v>2</v>
      </c>
      <c r="Q1056">
        <v>6</v>
      </c>
      <c r="R1056">
        <v>6</v>
      </c>
      <c r="S1056">
        <v>6</v>
      </c>
      <c r="T1056">
        <v>6</v>
      </c>
      <c r="U1056">
        <v>6</v>
      </c>
      <c r="V1056">
        <v>1</v>
      </c>
      <c r="W1056">
        <v>6</v>
      </c>
      <c r="X1056">
        <v>2</v>
      </c>
      <c r="Y1056">
        <v>2019</v>
      </c>
      <c r="Z1056">
        <v>3</v>
      </c>
      <c r="AA1056">
        <v>13</v>
      </c>
      <c r="AD1056" t="s">
        <v>123</v>
      </c>
      <c r="AE1056">
        <v>2</v>
      </c>
      <c r="AF1056">
        <v>2</v>
      </c>
      <c r="AG1056">
        <v>2</v>
      </c>
      <c r="AH1056">
        <v>2</v>
      </c>
      <c r="AN1056">
        <v>1</v>
      </c>
      <c r="AO1056">
        <v>2</v>
      </c>
      <c r="AP1056">
        <v>1</v>
      </c>
      <c r="AV1056">
        <v>1</v>
      </c>
      <c r="AY1056">
        <v>1</v>
      </c>
      <c r="BA1056">
        <v>1</v>
      </c>
      <c r="BC1056">
        <v>1</v>
      </c>
      <c r="BE1056" t="s">
        <v>66</v>
      </c>
    </row>
    <row r="1057" spans="1:57" hidden="1" x14ac:dyDescent="0.2">
      <c r="A1057">
        <v>1056</v>
      </c>
      <c r="B1057" s="2">
        <v>44099.655231481483</v>
      </c>
      <c r="C1057" t="s">
        <v>1313</v>
      </c>
      <c r="D1057">
        <v>35</v>
      </c>
      <c r="E1057">
        <v>16</v>
      </c>
      <c r="F1057">
        <v>2</v>
      </c>
      <c r="G1057">
        <v>1</v>
      </c>
      <c r="H1057">
        <v>2</v>
      </c>
      <c r="I1057">
        <v>0</v>
      </c>
      <c r="J1057">
        <v>1</v>
      </c>
      <c r="L1057">
        <v>1</v>
      </c>
      <c r="M1057">
        <v>5</v>
      </c>
      <c r="N1057">
        <v>2</v>
      </c>
      <c r="O1057">
        <v>3</v>
      </c>
      <c r="P1057">
        <v>2</v>
      </c>
      <c r="Q1057">
        <v>5</v>
      </c>
      <c r="R1057">
        <v>5</v>
      </c>
      <c r="S1057">
        <v>5</v>
      </c>
      <c r="T1057">
        <v>6</v>
      </c>
      <c r="U1057">
        <v>5</v>
      </c>
      <c r="V1057">
        <v>3</v>
      </c>
      <c r="W1057">
        <v>5</v>
      </c>
      <c r="X1057">
        <v>5</v>
      </c>
      <c r="Y1057">
        <v>2015</v>
      </c>
      <c r="Z1057">
        <v>1</v>
      </c>
      <c r="AA1057">
        <v>12</v>
      </c>
      <c r="AC1057" t="s">
        <v>1314</v>
      </c>
      <c r="AE1057">
        <v>2</v>
      </c>
      <c r="AF1057">
        <v>2</v>
      </c>
      <c r="AG1057">
        <v>2</v>
      </c>
      <c r="AH1057">
        <v>2</v>
      </c>
      <c r="AN1057">
        <v>1</v>
      </c>
      <c r="AO1057">
        <v>3</v>
      </c>
      <c r="AP1057">
        <v>1</v>
      </c>
      <c r="AT1057">
        <v>1</v>
      </c>
      <c r="AV1057">
        <v>1</v>
      </c>
      <c r="BD1057">
        <v>1</v>
      </c>
      <c r="BE1057" t="s">
        <v>63</v>
      </c>
    </row>
    <row r="1058" spans="1:57" hidden="1" x14ac:dyDescent="0.2">
      <c r="A1058">
        <v>1057</v>
      </c>
      <c r="B1058" s="2">
        <v>44099.656273148146</v>
      </c>
      <c r="C1058" t="s">
        <v>1315</v>
      </c>
      <c r="D1058">
        <v>38</v>
      </c>
      <c r="E1058">
        <v>35</v>
      </c>
      <c r="F1058">
        <v>1</v>
      </c>
      <c r="G1058">
        <v>1</v>
      </c>
      <c r="H1058">
        <v>2</v>
      </c>
      <c r="I1058">
        <v>1</v>
      </c>
      <c r="J1058">
        <v>1</v>
      </c>
      <c r="L1058">
        <v>2</v>
      </c>
      <c r="M1058">
        <v>10</v>
      </c>
      <c r="N1058">
        <v>2</v>
      </c>
      <c r="O1058">
        <v>5</v>
      </c>
      <c r="P1058">
        <v>5</v>
      </c>
      <c r="Q1058">
        <v>6</v>
      </c>
      <c r="R1058">
        <v>5</v>
      </c>
      <c r="S1058">
        <v>5</v>
      </c>
      <c r="T1058">
        <v>3</v>
      </c>
      <c r="U1058">
        <v>5</v>
      </c>
      <c r="V1058">
        <v>5</v>
      </c>
      <c r="W1058">
        <v>5</v>
      </c>
      <c r="X1058">
        <v>5</v>
      </c>
      <c r="Y1058">
        <v>2009</v>
      </c>
      <c r="Z1058">
        <v>2</v>
      </c>
      <c r="AA1058">
        <v>3</v>
      </c>
      <c r="AE1058">
        <v>3</v>
      </c>
      <c r="AF1058">
        <v>1</v>
      </c>
      <c r="AG1058">
        <v>2</v>
      </c>
      <c r="AH1058">
        <v>3</v>
      </c>
      <c r="AJ1058">
        <v>1</v>
      </c>
      <c r="AM1058">
        <v>1</v>
      </c>
      <c r="AO1058">
        <v>2</v>
      </c>
      <c r="AP1058">
        <v>1</v>
      </c>
      <c r="AU1058">
        <v>1</v>
      </c>
      <c r="AV1058">
        <v>1</v>
      </c>
      <c r="BD1058">
        <v>1</v>
      </c>
      <c r="BE1058" t="s">
        <v>63</v>
      </c>
    </row>
    <row r="1059" spans="1:57" hidden="1" x14ac:dyDescent="0.2">
      <c r="A1059">
        <v>1058</v>
      </c>
      <c r="B1059" s="2">
        <v>44099.657962962963</v>
      </c>
      <c r="C1059" t="s">
        <v>1316</v>
      </c>
      <c r="D1059">
        <v>66</v>
      </c>
      <c r="E1059">
        <v>38</v>
      </c>
      <c r="F1059">
        <v>1</v>
      </c>
      <c r="G1059">
        <v>1</v>
      </c>
      <c r="H1059">
        <v>3</v>
      </c>
      <c r="I1059">
        <v>0</v>
      </c>
      <c r="J1059">
        <v>1</v>
      </c>
      <c r="L1059">
        <v>2</v>
      </c>
      <c r="M1059">
        <v>11</v>
      </c>
      <c r="N1059">
        <v>2</v>
      </c>
      <c r="O1059">
        <v>2</v>
      </c>
      <c r="P1059">
        <v>2</v>
      </c>
      <c r="Q1059">
        <v>6</v>
      </c>
      <c r="R1059">
        <v>2</v>
      </c>
      <c r="S1059">
        <v>4</v>
      </c>
      <c r="T1059">
        <v>5</v>
      </c>
      <c r="U1059">
        <v>4</v>
      </c>
      <c r="V1059">
        <v>1</v>
      </c>
      <c r="W1059">
        <v>6</v>
      </c>
      <c r="X1059">
        <v>5</v>
      </c>
      <c r="Y1059">
        <v>2012</v>
      </c>
      <c r="Z1059">
        <v>3</v>
      </c>
      <c r="AA1059">
        <v>3</v>
      </c>
      <c r="AE1059">
        <v>2</v>
      </c>
      <c r="AF1059">
        <v>1</v>
      </c>
      <c r="AG1059">
        <v>2</v>
      </c>
      <c r="AH1059">
        <v>2</v>
      </c>
      <c r="AI1059">
        <v>1</v>
      </c>
      <c r="AJ1059">
        <v>1</v>
      </c>
      <c r="AO1059">
        <v>2</v>
      </c>
      <c r="AS1059">
        <v>1</v>
      </c>
      <c r="AT1059">
        <v>1</v>
      </c>
      <c r="AW1059">
        <v>1</v>
      </c>
      <c r="BA1059">
        <v>1</v>
      </c>
      <c r="BC1059">
        <v>1</v>
      </c>
      <c r="BE1059" t="s">
        <v>58</v>
      </c>
    </row>
    <row r="1060" spans="1:57" hidden="1" x14ac:dyDescent="0.2">
      <c r="A1060">
        <v>1059</v>
      </c>
      <c r="B1060" s="2">
        <v>44099.659085648149</v>
      </c>
      <c r="C1060" t="s">
        <v>1317</v>
      </c>
      <c r="D1060">
        <v>48</v>
      </c>
      <c r="E1060">
        <v>5</v>
      </c>
      <c r="F1060">
        <v>1</v>
      </c>
      <c r="G1060">
        <v>1</v>
      </c>
      <c r="H1060">
        <v>2</v>
      </c>
      <c r="I1060">
        <v>1</v>
      </c>
      <c r="J1060">
        <v>1</v>
      </c>
      <c r="L1060">
        <v>1</v>
      </c>
      <c r="M1060">
        <v>10</v>
      </c>
      <c r="N1060">
        <v>1</v>
      </c>
      <c r="O1060">
        <v>7</v>
      </c>
      <c r="P1060">
        <v>7</v>
      </c>
      <c r="Q1060">
        <v>5</v>
      </c>
      <c r="R1060">
        <v>7</v>
      </c>
      <c r="S1060">
        <v>6</v>
      </c>
      <c r="T1060">
        <v>7</v>
      </c>
      <c r="U1060">
        <v>6</v>
      </c>
      <c r="V1060">
        <v>7</v>
      </c>
      <c r="W1060">
        <v>7</v>
      </c>
      <c r="X1060">
        <v>7</v>
      </c>
      <c r="Y1060">
        <v>2019</v>
      </c>
      <c r="Z1060">
        <v>1</v>
      </c>
      <c r="AA1060">
        <v>9</v>
      </c>
      <c r="AE1060">
        <v>1</v>
      </c>
      <c r="AF1060">
        <v>1</v>
      </c>
      <c r="AG1060">
        <v>1</v>
      </c>
      <c r="AH1060">
        <v>1</v>
      </c>
      <c r="AI1060">
        <v>1</v>
      </c>
      <c r="AJ1060">
        <v>1</v>
      </c>
      <c r="AK1060">
        <v>1</v>
      </c>
      <c r="AM1060">
        <v>1</v>
      </c>
      <c r="AO1060">
        <v>3</v>
      </c>
      <c r="AQ1060">
        <v>1</v>
      </c>
      <c r="AR1060">
        <v>1</v>
      </c>
      <c r="AW1060">
        <v>1</v>
      </c>
      <c r="AZ1060">
        <v>1</v>
      </c>
      <c r="BB1060">
        <v>1</v>
      </c>
      <c r="BC1060">
        <v>1</v>
      </c>
      <c r="BE1060" t="s">
        <v>66</v>
      </c>
    </row>
    <row r="1061" spans="1:57" hidden="1" x14ac:dyDescent="0.2">
      <c r="A1061">
        <v>1060</v>
      </c>
      <c r="B1061" s="2">
        <v>44099.660555555558</v>
      </c>
      <c r="C1061" t="s">
        <v>1318</v>
      </c>
      <c r="D1061">
        <v>47</v>
      </c>
      <c r="E1061">
        <v>50</v>
      </c>
      <c r="F1061">
        <v>1</v>
      </c>
      <c r="G1061">
        <v>1</v>
      </c>
      <c r="H1061">
        <v>3</v>
      </c>
      <c r="I1061">
        <v>1</v>
      </c>
      <c r="J1061">
        <v>1</v>
      </c>
      <c r="L1061">
        <v>1</v>
      </c>
      <c r="M1061">
        <v>13</v>
      </c>
      <c r="N1061">
        <v>2</v>
      </c>
      <c r="O1061">
        <v>4</v>
      </c>
      <c r="P1061">
        <v>3</v>
      </c>
      <c r="Q1061">
        <v>3</v>
      </c>
      <c r="R1061">
        <v>5</v>
      </c>
      <c r="S1061">
        <v>5</v>
      </c>
      <c r="T1061">
        <v>2</v>
      </c>
      <c r="U1061">
        <v>5</v>
      </c>
      <c r="V1061">
        <v>5</v>
      </c>
      <c r="W1061">
        <v>3</v>
      </c>
      <c r="X1061">
        <v>5</v>
      </c>
      <c r="Y1061">
        <v>2016</v>
      </c>
      <c r="Z1061">
        <v>1</v>
      </c>
      <c r="AA1061">
        <v>13</v>
      </c>
      <c r="AD1061" t="s">
        <v>1319</v>
      </c>
      <c r="AE1061">
        <v>2</v>
      </c>
      <c r="AF1061">
        <v>2</v>
      </c>
      <c r="AG1061">
        <v>2</v>
      </c>
      <c r="AH1061">
        <v>2</v>
      </c>
      <c r="AI1061">
        <v>1</v>
      </c>
      <c r="AM1061">
        <v>1</v>
      </c>
      <c r="AO1061">
        <v>5</v>
      </c>
      <c r="AT1061">
        <v>1</v>
      </c>
      <c r="AV1061">
        <v>1</v>
      </c>
      <c r="AX1061">
        <v>1</v>
      </c>
      <c r="BA1061">
        <v>1</v>
      </c>
      <c r="BE1061" t="s">
        <v>63</v>
      </c>
    </row>
    <row r="1062" spans="1:57" hidden="1" x14ac:dyDescent="0.2">
      <c r="A1062">
        <v>1061</v>
      </c>
      <c r="B1062" s="2">
        <v>44099.660983796297</v>
      </c>
      <c r="C1062" t="s">
        <v>1320</v>
      </c>
      <c r="D1062">
        <v>28</v>
      </c>
      <c r="E1062">
        <v>30</v>
      </c>
      <c r="F1062">
        <v>1</v>
      </c>
      <c r="G1062">
        <v>1</v>
      </c>
      <c r="H1062">
        <v>2</v>
      </c>
      <c r="I1062">
        <v>2</v>
      </c>
      <c r="J1062">
        <v>1</v>
      </c>
      <c r="L1062">
        <v>1</v>
      </c>
      <c r="M1062">
        <v>2</v>
      </c>
      <c r="N1062">
        <v>2</v>
      </c>
      <c r="O1062">
        <v>2</v>
      </c>
      <c r="P1062">
        <v>3</v>
      </c>
      <c r="Q1062">
        <v>7</v>
      </c>
      <c r="R1062">
        <v>5</v>
      </c>
      <c r="S1062">
        <v>5</v>
      </c>
      <c r="T1062">
        <v>7</v>
      </c>
      <c r="U1062">
        <v>7</v>
      </c>
      <c r="V1062">
        <v>3</v>
      </c>
      <c r="W1062">
        <v>6</v>
      </c>
      <c r="X1062">
        <v>5</v>
      </c>
      <c r="Y1062">
        <v>2018</v>
      </c>
      <c r="Z1062">
        <v>1</v>
      </c>
      <c r="AA1062">
        <v>4</v>
      </c>
      <c r="AE1062">
        <v>2</v>
      </c>
      <c r="AF1062">
        <v>3</v>
      </c>
      <c r="AG1062">
        <v>2</v>
      </c>
      <c r="AH1062">
        <v>2</v>
      </c>
      <c r="AI1062">
        <v>1</v>
      </c>
      <c r="AJ1062">
        <v>1</v>
      </c>
      <c r="AM1062">
        <v>1</v>
      </c>
      <c r="AO1062">
        <v>2</v>
      </c>
      <c r="AT1062">
        <v>1</v>
      </c>
      <c r="AU1062">
        <v>1</v>
      </c>
      <c r="AX1062">
        <v>1</v>
      </c>
      <c r="BA1062">
        <v>1</v>
      </c>
      <c r="BC1062">
        <v>1</v>
      </c>
      <c r="BE1062" t="s">
        <v>58</v>
      </c>
    </row>
    <row r="1063" spans="1:57" hidden="1" x14ac:dyDescent="0.2">
      <c r="A1063">
        <v>1062</v>
      </c>
      <c r="B1063" s="2">
        <v>44099.661377314813</v>
      </c>
      <c r="C1063" t="s">
        <v>1321</v>
      </c>
      <c r="D1063">
        <v>41</v>
      </c>
      <c r="E1063">
        <v>38</v>
      </c>
      <c r="F1063">
        <v>1</v>
      </c>
      <c r="G1063">
        <v>1</v>
      </c>
      <c r="H1063">
        <v>2</v>
      </c>
      <c r="I1063">
        <v>2</v>
      </c>
      <c r="J1063">
        <v>1</v>
      </c>
      <c r="L1063">
        <v>1</v>
      </c>
      <c r="M1063">
        <v>15</v>
      </c>
      <c r="N1063">
        <v>2</v>
      </c>
      <c r="O1063">
        <v>6</v>
      </c>
      <c r="P1063">
        <v>5</v>
      </c>
      <c r="Q1063">
        <v>7</v>
      </c>
      <c r="R1063">
        <v>5</v>
      </c>
      <c r="S1063">
        <v>6</v>
      </c>
      <c r="T1063">
        <v>7</v>
      </c>
      <c r="U1063">
        <v>6</v>
      </c>
      <c r="V1063">
        <v>6</v>
      </c>
      <c r="W1063">
        <v>6</v>
      </c>
      <c r="X1063">
        <v>7</v>
      </c>
      <c r="Y1063">
        <v>2010</v>
      </c>
      <c r="Z1063">
        <v>1</v>
      </c>
      <c r="AA1063">
        <v>1</v>
      </c>
      <c r="AE1063">
        <v>2</v>
      </c>
      <c r="AF1063">
        <v>2</v>
      </c>
      <c r="AG1063">
        <v>2</v>
      </c>
      <c r="AH1063">
        <v>2</v>
      </c>
      <c r="AJ1063">
        <v>1</v>
      </c>
      <c r="AO1063">
        <v>4</v>
      </c>
      <c r="AQ1063">
        <v>1</v>
      </c>
      <c r="AT1063">
        <v>1</v>
      </c>
      <c r="AU1063">
        <v>1</v>
      </c>
      <c r="BA1063">
        <v>1</v>
      </c>
      <c r="BE1063" t="s">
        <v>58</v>
      </c>
    </row>
    <row r="1064" spans="1:57" hidden="1" x14ac:dyDescent="0.2">
      <c r="A1064">
        <v>1063</v>
      </c>
      <c r="B1064" s="2">
        <v>44099.662928240738</v>
      </c>
      <c r="C1064" t="s">
        <v>1322</v>
      </c>
      <c r="D1064">
        <v>54</v>
      </c>
      <c r="E1064">
        <v>32</v>
      </c>
      <c r="F1064">
        <v>1</v>
      </c>
      <c r="G1064">
        <v>1</v>
      </c>
      <c r="H1064">
        <v>4</v>
      </c>
      <c r="I1064">
        <v>1</v>
      </c>
      <c r="J1064">
        <v>1</v>
      </c>
      <c r="L1064">
        <v>1</v>
      </c>
      <c r="M1064">
        <v>24</v>
      </c>
      <c r="N1064">
        <v>2</v>
      </c>
      <c r="O1064">
        <v>2</v>
      </c>
      <c r="P1064">
        <v>6</v>
      </c>
      <c r="Q1064">
        <v>6</v>
      </c>
      <c r="R1064">
        <v>5</v>
      </c>
      <c r="S1064">
        <v>6</v>
      </c>
      <c r="T1064">
        <v>7</v>
      </c>
      <c r="U1064">
        <v>4</v>
      </c>
      <c r="V1064">
        <v>5</v>
      </c>
      <c r="W1064">
        <v>6</v>
      </c>
      <c r="X1064">
        <v>3</v>
      </c>
      <c r="Y1064">
        <v>2016</v>
      </c>
      <c r="Z1064">
        <v>3</v>
      </c>
      <c r="AA1064">
        <v>13</v>
      </c>
      <c r="AD1064" t="s">
        <v>1323</v>
      </c>
      <c r="AE1064">
        <v>2</v>
      </c>
      <c r="AF1064">
        <v>3</v>
      </c>
      <c r="AG1064">
        <v>2</v>
      </c>
      <c r="AH1064">
        <v>2</v>
      </c>
      <c r="AJ1064">
        <v>1</v>
      </c>
      <c r="AK1064">
        <v>1</v>
      </c>
      <c r="AM1064">
        <v>1</v>
      </c>
      <c r="AO1064">
        <v>3</v>
      </c>
      <c r="AP1064">
        <v>1</v>
      </c>
      <c r="AV1064">
        <v>1</v>
      </c>
      <c r="AX1064">
        <v>1</v>
      </c>
      <c r="BD1064">
        <v>1</v>
      </c>
      <c r="BE1064" t="s">
        <v>58</v>
      </c>
    </row>
    <row r="1065" spans="1:57" hidden="1" x14ac:dyDescent="0.2">
      <c r="A1065">
        <v>1064</v>
      </c>
      <c r="B1065" s="2">
        <v>44099.663240740738</v>
      </c>
      <c r="C1065" t="s">
        <v>1324</v>
      </c>
      <c r="D1065">
        <v>44</v>
      </c>
      <c r="E1065">
        <v>44</v>
      </c>
      <c r="F1065">
        <v>2</v>
      </c>
      <c r="G1065">
        <v>1</v>
      </c>
      <c r="H1065">
        <v>2</v>
      </c>
      <c r="I1065">
        <v>2</v>
      </c>
      <c r="J1065">
        <v>1</v>
      </c>
      <c r="L1065">
        <v>2</v>
      </c>
      <c r="M1065">
        <v>5</v>
      </c>
      <c r="N1065">
        <v>2</v>
      </c>
      <c r="O1065">
        <v>5</v>
      </c>
      <c r="P1065">
        <v>6</v>
      </c>
      <c r="Q1065">
        <v>6</v>
      </c>
      <c r="R1065">
        <v>2</v>
      </c>
      <c r="S1065">
        <v>6</v>
      </c>
      <c r="T1065">
        <v>4</v>
      </c>
      <c r="U1065">
        <v>5</v>
      </c>
      <c r="V1065">
        <v>1</v>
      </c>
      <c r="W1065">
        <v>5</v>
      </c>
      <c r="X1065">
        <v>5</v>
      </c>
      <c r="Y1065">
        <v>2016</v>
      </c>
      <c r="Z1065">
        <v>2</v>
      </c>
      <c r="AA1065">
        <v>10</v>
      </c>
      <c r="AE1065">
        <v>2</v>
      </c>
      <c r="AF1065">
        <v>3</v>
      </c>
      <c r="AG1065">
        <v>2</v>
      </c>
      <c r="AH1065">
        <v>2</v>
      </c>
      <c r="AJ1065">
        <v>1</v>
      </c>
      <c r="AK1065">
        <v>1</v>
      </c>
      <c r="AO1065">
        <v>6</v>
      </c>
      <c r="AP1065">
        <v>1</v>
      </c>
      <c r="AV1065">
        <v>1</v>
      </c>
      <c r="AX1065">
        <v>1</v>
      </c>
      <c r="BA1065">
        <v>1</v>
      </c>
      <c r="BE1065" t="s">
        <v>66</v>
      </c>
    </row>
    <row r="1066" spans="1:57" hidden="1" x14ac:dyDescent="0.2">
      <c r="A1066">
        <v>1065</v>
      </c>
      <c r="B1066" s="2">
        <v>44099.663495370369</v>
      </c>
      <c r="C1066" t="s">
        <v>1325</v>
      </c>
      <c r="D1066">
        <v>60</v>
      </c>
      <c r="E1066">
        <v>22</v>
      </c>
      <c r="F1066">
        <v>1</v>
      </c>
      <c r="G1066">
        <v>1</v>
      </c>
      <c r="H1066">
        <v>2</v>
      </c>
      <c r="I1066">
        <v>0</v>
      </c>
      <c r="J1066">
        <v>1</v>
      </c>
      <c r="L1066">
        <v>2</v>
      </c>
      <c r="M1066">
        <v>12</v>
      </c>
      <c r="N1066">
        <v>2</v>
      </c>
      <c r="O1066">
        <v>7</v>
      </c>
      <c r="P1066">
        <v>1</v>
      </c>
      <c r="Q1066">
        <v>6</v>
      </c>
      <c r="R1066">
        <v>3</v>
      </c>
      <c r="S1066">
        <v>7</v>
      </c>
      <c r="T1066">
        <v>4</v>
      </c>
      <c r="U1066">
        <v>7</v>
      </c>
      <c r="V1066">
        <v>1</v>
      </c>
      <c r="W1066">
        <v>4</v>
      </c>
      <c r="X1066">
        <v>1</v>
      </c>
      <c r="Y1066">
        <v>2008</v>
      </c>
      <c r="Z1066">
        <v>2</v>
      </c>
      <c r="AA1066">
        <v>3</v>
      </c>
      <c r="AE1066">
        <v>2</v>
      </c>
      <c r="AF1066">
        <v>2</v>
      </c>
      <c r="AG1066">
        <v>2</v>
      </c>
      <c r="AH1066">
        <v>2</v>
      </c>
      <c r="AN1066">
        <v>1</v>
      </c>
      <c r="AO1066">
        <v>3</v>
      </c>
      <c r="AY1066">
        <v>1</v>
      </c>
      <c r="BD1066">
        <v>1</v>
      </c>
      <c r="BE1066" t="s">
        <v>63</v>
      </c>
    </row>
    <row r="1067" spans="1:57" hidden="1" x14ac:dyDescent="0.2">
      <c r="A1067">
        <v>1066</v>
      </c>
      <c r="B1067" s="2">
        <v>44099.664571759262</v>
      </c>
      <c r="C1067" t="s">
        <v>1326</v>
      </c>
      <c r="D1067">
        <v>42</v>
      </c>
      <c r="E1067">
        <v>38</v>
      </c>
      <c r="F1067">
        <v>1</v>
      </c>
      <c r="G1067">
        <v>1</v>
      </c>
      <c r="H1067">
        <v>2</v>
      </c>
      <c r="I1067">
        <v>2</v>
      </c>
      <c r="J1067">
        <v>1</v>
      </c>
      <c r="L1067">
        <v>1</v>
      </c>
      <c r="M1067">
        <v>8</v>
      </c>
      <c r="N1067">
        <v>2</v>
      </c>
      <c r="O1067">
        <v>4</v>
      </c>
      <c r="P1067">
        <v>5</v>
      </c>
      <c r="Q1067">
        <v>7</v>
      </c>
      <c r="R1067">
        <v>4</v>
      </c>
      <c r="S1067">
        <v>7</v>
      </c>
      <c r="T1067">
        <v>3</v>
      </c>
      <c r="U1067">
        <v>6</v>
      </c>
      <c r="V1067">
        <v>3</v>
      </c>
      <c r="W1067">
        <v>3</v>
      </c>
      <c r="X1067">
        <v>2</v>
      </c>
      <c r="Y1067">
        <v>2018</v>
      </c>
      <c r="Z1067">
        <v>1</v>
      </c>
      <c r="AA1067">
        <v>1</v>
      </c>
      <c r="AE1067">
        <v>1</v>
      </c>
      <c r="AF1067">
        <v>3</v>
      </c>
      <c r="AG1067">
        <v>1</v>
      </c>
      <c r="AH1067">
        <v>1</v>
      </c>
      <c r="AI1067">
        <v>1</v>
      </c>
      <c r="AM1067">
        <v>1</v>
      </c>
      <c r="AO1067">
        <v>3</v>
      </c>
      <c r="AQ1067">
        <v>1</v>
      </c>
      <c r="AS1067">
        <v>1</v>
      </c>
      <c r="BA1067">
        <v>1</v>
      </c>
      <c r="BB1067">
        <v>1</v>
      </c>
      <c r="BE1067" t="s">
        <v>58</v>
      </c>
    </row>
    <row r="1068" spans="1:57" hidden="1" x14ac:dyDescent="0.2">
      <c r="A1068">
        <v>1067</v>
      </c>
      <c r="B1068" s="2">
        <v>44099.664652777778</v>
      </c>
      <c r="C1068" t="s">
        <v>1327</v>
      </c>
      <c r="D1068">
        <v>55</v>
      </c>
      <c r="E1068">
        <v>3</v>
      </c>
      <c r="F1068">
        <v>1</v>
      </c>
      <c r="G1068">
        <v>1</v>
      </c>
      <c r="H1068">
        <v>2</v>
      </c>
      <c r="I1068">
        <v>0</v>
      </c>
      <c r="J1068">
        <v>1</v>
      </c>
      <c r="L1068">
        <v>2</v>
      </c>
      <c r="M1068">
        <v>0</v>
      </c>
      <c r="N1068">
        <v>2</v>
      </c>
      <c r="O1068">
        <v>5</v>
      </c>
      <c r="P1068">
        <v>3</v>
      </c>
      <c r="Q1068">
        <v>7</v>
      </c>
      <c r="R1068">
        <v>3</v>
      </c>
      <c r="S1068">
        <v>7</v>
      </c>
      <c r="T1068">
        <v>3</v>
      </c>
      <c r="U1068">
        <v>7</v>
      </c>
      <c r="V1068">
        <v>3</v>
      </c>
      <c r="W1068">
        <v>5</v>
      </c>
      <c r="X1068">
        <v>5</v>
      </c>
      <c r="Y1068">
        <v>2017</v>
      </c>
      <c r="Z1068">
        <v>2</v>
      </c>
      <c r="AA1068">
        <v>10</v>
      </c>
      <c r="AE1068">
        <v>2</v>
      </c>
      <c r="AF1068">
        <v>1</v>
      </c>
      <c r="AG1068">
        <v>2</v>
      </c>
      <c r="AH1068">
        <v>2</v>
      </c>
      <c r="AJ1068">
        <v>1</v>
      </c>
      <c r="AM1068">
        <v>1</v>
      </c>
      <c r="AO1068">
        <v>4</v>
      </c>
      <c r="AP1068">
        <v>1</v>
      </c>
      <c r="AV1068">
        <v>1</v>
      </c>
      <c r="AX1068">
        <v>1</v>
      </c>
      <c r="BA1068">
        <v>1</v>
      </c>
      <c r="BE1068" t="s">
        <v>66</v>
      </c>
    </row>
    <row r="1069" spans="1:57" hidden="1" x14ac:dyDescent="0.2">
      <c r="A1069">
        <v>1068</v>
      </c>
      <c r="B1069" s="2">
        <v>44099.665451388886</v>
      </c>
      <c r="C1069" t="s">
        <v>1328</v>
      </c>
      <c r="D1069">
        <v>40</v>
      </c>
      <c r="E1069">
        <v>12</v>
      </c>
      <c r="F1069">
        <v>2</v>
      </c>
      <c r="G1069">
        <v>1</v>
      </c>
      <c r="H1069">
        <v>2</v>
      </c>
      <c r="I1069">
        <v>2</v>
      </c>
      <c r="J1069">
        <v>1</v>
      </c>
      <c r="L1069">
        <v>1</v>
      </c>
      <c r="M1069">
        <v>18</v>
      </c>
      <c r="N1069">
        <v>2</v>
      </c>
      <c r="O1069">
        <v>5</v>
      </c>
      <c r="P1069">
        <v>2</v>
      </c>
      <c r="Q1069">
        <v>7</v>
      </c>
      <c r="R1069">
        <v>3</v>
      </c>
      <c r="S1069">
        <v>4</v>
      </c>
      <c r="T1069">
        <v>3</v>
      </c>
      <c r="U1069">
        <v>6</v>
      </c>
      <c r="V1069">
        <v>2</v>
      </c>
      <c r="W1069">
        <v>5</v>
      </c>
      <c r="X1069">
        <v>3</v>
      </c>
      <c r="Y1069">
        <v>2002</v>
      </c>
      <c r="Z1069">
        <v>1</v>
      </c>
      <c r="AA1069">
        <v>13</v>
      </c>
      <c r="AD1069" t="s">
        <v>80</v>
      </c>
      <c r="AE1069">
        <v>2</v>
      </c>
      <c r="AF1069">
        <v>1</v>
      </c>
      <c r="AG1069">
        <v>2</v>
      </c>
      <c r="AH1069">
        <v>2</v>
      </c>
      <c r="AJ1069">
        <v>1</v>
      </c>
      <c r="AM1069">
        <v>1</v>
      </c>
      <c r="AO1069">
        <v>3</v>
      </c>
      <c r="AP1069">
        <v>1</v>
      </c>
      <c r="AW1069">
        <v>1</v>
      </c>
      <c r="AX1069">
        <v>1</v>
      </c>
      <c r="BD1069">
        <v>1</v>
      </c>
      <c r="BE1069" t="s">
        <v>66</v>
      </c>
    </row>
    <row r="1070" spans="1:57" x14ac:dyDescent="0.2">
      <c r="A1070">
        <v>1069</v>
      </c>
      <c r="B1070" s="2">
        <v>44099.665879629632</v>
      </c>
      <c r="C1070" t="s">
        <v>1329</v>
      </c>
      <c r="D1070">
        <v>39</v>
      </c>
      <c r="E1070">
        <v>25</v>
      </c>
      <c r="F1070">
        <v>2</v>
      </c>
      <c r="G1070">
        <v>1</v>
      </c>
      <c r="H1070">
        <v>2</v>
      </c>
      <c r="I1070">
        <v>1</v>
      </c>
      <c r="J1070">
        <v>1</v>
      </c>
      <c r="L1070">
        <v>2</v>
      </c>
      <c r="M1070">
        <v>9</v>
      </c>
      <c r="N1070">
        <v>2</v>
      </c>
      <c r="O1070">
        <v>3</v>
      </c>
      <c r="P1070">
        <v>2</v>
      </c>
      <c r="Q1070">
        <v>5</v>
      </c>
      <c r="R1070">
        <v>5</v>
      </c>
      <c r="S1070">
        <v>4</v>
      </c>
      <c r="T1070">
        <v>6</v>
      </c>
      <c r="U1070">
        <v>6</v>
      </c>
      <c r="V1070">
        <v>5</v>
      </c>
      <c r="W1070">
        <v>6</v>
      </c>
      <c r="X1070">
        <v>3</v>
      </c>
      <c r="Y1070">
        <v>2013</v>
      </c>
      <c r="Z1070">
        <v>3</v>
      </c>
      <c r="AA1070">
        <v>11</v>
      </c>
      <c r="AB1070" t="s">
        <v>1330</v>
      </c>
      <c r="AE1070">
        <v>2</v>
      </c>
      <c r="AF1070">
        <v>3</v>
      </c>
      <c r="AG1070">
        <v>2</v>
      </c>
      <c r="AH1070">
        <v>2</v>
      </c>
      <c r="AI1070">
        <v>1</v>
      </c>
      <c r="AM1070">
        <v>1</v>
      </c>
      <c r="AO1070">
        <v>2</v>
      </c>
      <c r="AP1070">
        <v>1</v>
      </c>
      <c r="AT1070">
        <v>1</v>
      </c>
      <c r="AV1070">
        <v>1</v>
      </c>
      <c r="BA1070">
        <v>1</v>
      </c>
      <c r="BC1070">
        <v>1</v>
      </c>
      <c r="BE1070" t="s">
        <v>63</v>
      </c>
    </row>
    <row r="1071" spans="1:57" hidden="1" x14ac:dyDescent="0.2">
      <c r="A1071">
        <v>1070</v>
      </c>
      <c r="B1071" s="2">
        <v>44099.665995370371</v>
      </c>
      <c r="C1071" t="s">
        <v>1331</v>
      </c>
      <c r="D1071">
        <v>36</v>
      </c>
      <c r="E1071">
        <v>32</v>
      </c>
      <c r="F1071">
        <v>1</v>
      </c>
      <c r="G1071">
        <v>1</v>
      </c>
      <c r="H1071">
        <v>2</v>
      </c>
      <c r="I1071">
        <v>2</v>
      </c>
      <c r="J1071">
        <v>1</v>
      </c>
      <c r="L1071">
        <v>1</v>
      </c>
      <c r="M1071">
        <v>10</v>
      </c>
      <c r="N1071">
        <v>1</v>
      </c>
      <c r="O1071">
        <v>4</v>
      </c>
      <c r="P1071">
        <v>2</v>
      </c>
      <c r="Q1071">
        <v>5</v>
      </c>
      <c r="R1071">
        <v>5</v>
      </c>
      <c r="S1071">
        <v>6</v>
      </c>
      <c r="T1071">
        <v>5</v>
      </c>
      <c r="U1071">
        <v>5</v>
      </c>
      <c r="V1071">
        <v>2</v>
      </c>
      <c r="W1071">
        <v>5</v>
      </c>
      <c r="X1071">
        <v>2</v>
      </c>
      <c r="Y1071">
        <v>2010</v>
      </c>
      <c r="Z1071">
        <v>1</v>
      </c>
      <c r="AA1071">
        <v>1</v>
      </c>
      <c r="AE1071">
        <v>1</v>
      </c>
      <c r="AF1071">
        <v>1</v>
      </c>
      <c r="AG1071">
        <v>1</v>
      </c>
      <c r="AH1071">
        <v>1</v>
      </c>
      <c r="AJ1071">
        <v>1</v>
      </c>
      <c r="AO1071">
        <v>4</v>
      </c>
      <c r="AT1071">
        <v>1</v>
      </c>
      <c r="AV1071">
        <v>1</v>
      </c>
      <c r="AX1071">
        <v>1</v>
      </c>
      <c r="AZ1071">
        <v>1</v>
      </c>
      <c r="BE1071" t="s">
        <v>58</v>
      </c>
    </row>
    <row r="1072" spans="1:57" hidden="1" x14ac:dyDescent="0.2">
      <c r="A1072">
        <v>1071</v>
      </c>
      <c r="B1072" s="2">
        <v>44099.666932870372</v>
      </c>
      <c r="C1072" t="s">
        <v>1332</v>
      </c>
      <c r="D1072">
        <v>71</v>
      </c>
      <c r="E1072">
        <v>35</v>
      </c>
      <c r="F1072">
        <v>2</v>
      </c>
      <c r="G1072">
        <v>1</v>
      </c>
      <c r="H1072">
        <v>3</v>
      </c>
      <c r="I1072">
        <v>0</v>
      </c>
      <c r="J1072">
        <v>4</v>
      </c>
      <c r="L1072">
        <v>1</v>
      </c>
      <c r="M1072">
        <v>44</v>
      </c>
      <c r="N1072">
        <v>2</v>
      </c>
      <c r="O1072">
        <v>1</v>
      </c>
      <c r="P1072">
        <v>1</v>
      </c>
      <c r="Q1072">
        <v>6</v>
      </c>
      <c r="R1072">
        <v>1</v>
      </c>
      <c r="S1072">
        <v>1</v>
      </c>
      <c r="T1072">
        <v>6</v>
      </c>
      <c r="U1072">
        <v>5</v>
      </c>
      <c r="V1072">
        <v>1</v>
      </c>
      <c r="W1072">
        <v>6</v>
      </c>
      <c r="X1072">
        <v>4</v>
      </c>
      <c r="Y1072">
        <v>1977</v>
      </c>
      <c r="Z1072">
        <v>4</v>
      </c>
      <c r="AA1072">
        <v>3</v>
      </c>
      <c r="AE1072">
        <v>2</v>
      </c>
      <c r="AF1072">
        <v>2</v>
      </c>
      <c r="AG1072">
        <v>2</v>
      </c>
      <c r="AH1072">
        <v>2</v>
      </c>
      <c r="AN1072">
        <v>1</v>
      </c>
      <c r="AO1072">
        <v>2</v>
      </c>
      <c r="AP1072">
        <v>1</v>
      </c>
      <c r="AV1072">
        <v>1</v>
      </c>
      <c r="AX1072">
        <v>1</v>
      </c>
      <c r="BD1072">
        <v>1</v>
      </c>
      <c r="BE1072" t="s">
        <v>63</v>
      </c>
    </row>
    <row r="1073" spans="1:57" hidden="1" x14ac:dyDescent="0.2">
      <c r="A1073">
        <v>1072</v>
      </c>
      <c r="B1073" s="2">
        <v>44099.669432870367</v>
      </c>
      <c r="C1073" t="s">
        <v>1333</v>
      </c>
      <c r="D1073">
        <v>52</v>
      </c>
      <c r="E1073">
        <v>6</v>
      </c>
      <c r="F1073">
        <v>1</v>
      </c>
      <c r="G1073">
        <v>1</v>
      </c>
      <c r="H1073">
        <v>2</v>
      </c>
      <c r="I1073">
        <v>1</v>
      </c>
      <c r="J1073">
        <v>1</v>
      </c>
      <c r="L1073">
        <v>1</v>
      </c>
      <c r="M1073">
        <v>10</v>
      </c>
      <c r="N1073">
        <v>1</v>
      </c>
      <c r="O1073">
        <v>5</v>
      </c>
      <c r="P1073">
        <v>1</v>
      </c>
      <c r="Q1073">
        <v>7</v>
      </c>
      <c r="R1073">
        <v>1</v>
      </c>
      <c r="S1073">
        <v>6</v>
      </c>
      <c r="T1073">
        <v>7</v>
      </c>
      <c r="U1073">
        <v>6</v>
      </c>
      <c r="V1073">
        <v>2</v>
      </c>
      <c r="W1073">
        <v>7</v>
      </c>
      <c r="X1073">
        <v>1</v>
      </c>
      <c r="Y1073">
        <v>2010</v>
      </c>
      <c r="Z1073">
        <v>1</v>
      </c>
      <c r="AA1073">
        <v>9</v>
      </c>
      <c r="AE1073">
        <v>2</v>
      </c>
      <c r="AF1073">
        <v>2</v>
      </c>
      <c r="AG1073">
        <v>1</v>
      </c>
      <c r="AH1073">
        <v>2</v>
      </c>
      <c r="AM1073">
        <v>1</v>
      </c>
      <c r="AO1073">
        <v>4</v>
      </c>
      <c r="AU1073">
        <v>1</v>
      </c>
      <c r="AX1073">
        <v>1</v>
      </c>
      <c r="AY1073">
        <v>1</v>
      </c>
      <c r="BD1073">
        <v>1</v>
      </c>
      <c r="BE1073" t="s">
        <v>66</v>
      </c>
    </row>
    <row r="1074" spans="1:57" hidden="1" x14ac:dyDescent="0.2">
      <c r="A1074">
        <v>1073</v>
      </c>
      <c r="B1074" s="2">
        <v>44099.675787037035</v>
      </c>
      <c r="C1074" t="s">
        <v>1334</v>
      </c>
      <c r="D1074">
        <v>55</v>
      </c>
      <c r="E1074">
        <v>12</v>
      </c>
      <c r="F1074">
        <v>1</v>
      </c>
      <c r="G1074">
        <v>1</v>
      </c>
      <c r="H1074">
        <v>2</v>
      </c>
      <c r="I1074">
        <v>1</v>
      </c>
      <c r="J1074">
        <v>1</v>
      </c>
      <c r="L1074">
        <v>2</v>
      </c>
      <c r="M1074">
        <v>4</v>
      </c>
      <c r="N1074">
        <v>2</v>
      </c>
      <c r="O1074">
        <v>7</v>
      </c>
      <c r="P1074">
        <v>1</v>
      </c>
      <c r="Q1074">
        <v>5</v>
      </c>
      <c r="R1074">
        <v>1</v>
      </c>
      <c r="S1074">
        <v>7</v>
      </c>
      <c r="T1074">
        <v>3</v>
      </c>
      <c r="U1074">
        <v>6</v>
      </c>
      <c r="V1074">
        <v>4</v>
      </c>
      <c r="W1074">
        <v>6</v>
      </c>
      <c r="X1074">
        <v>4</v>
      </c>
      <c r="Y1074">
        <v>2009</v>
      </c>
      <c r="Z1074">
        <v>2</v>
      </c>
      <c r="AA1074">
        <v>3</v>
      </c>
      <c r="AE1074">
        <v>2</v>
      </c>
      <c r="AF1074">
        <v>1</v>
      </c>
      <c r="AG1074">
        <v>2</v>
      </c>
      <c r="AH1074">
        <v>2</v>
      </c>
      <c r="AI1074">
        <v>1</v>
      </c>
      <c r="AJ1074">
        <v>1</v>
      </c>
      <c r="AK1074">
        <v>1</v>
      </c>
      <c r="AO1074">
        <v>4</v>
      </c>
      <c r="AQ1074">
        <v>1</v>
      </c>
      <c r="AT1074">
        <v>1</v>
      </c>
      <c r="AV1074">
        <v>1</v>
      </c>
      <c r="BA1074">
        <v>1</v>
      </c>
      <c r="BE1074" t="s">
        <v>66</v>
      </c>
    </row>
    <row r="1075" spans="1:57" hidden="1" x14ac:dyDescent="0.2">
      <c r="A1075">
        <v>1074</v>
      </c>
      <c r="B1075" s="2">
        <v>44099.677291666667</v>
      </c>
      <c r="C1075" t="s">
        <v>1335</v>
      </c>
      <c r="D1075">
        <v>40</v>
      </c>
      <c r="E1075">
        <v>32</v>
      </c>
      <c r="F1075">
        <v>1</v>
      </c>
      <c r="G1075">
        <v>1</v>
      </c>
      <c r="H1075">
        <v>2</v>
      </c>
      <c r="I1075">
        <v>1</v>
      </c>
      <c r="J1075">
        <v>1</v>
      </c>
      <c r="L1075">
        <v>1</v>
      </c>
      <c r="M1075">
        <v>3</v>
      </c>
      <c r="N1075">
        <v>1</v>
      </c>
      <c r="O1075">
        <v>6</v>
      </c>
      <c r="P1075">
        <v>1</v>
      </c>
      <c r="Q1075">
        <v>7</v>
      </c>
      <c r="R1075">
        <v>6</v>
      </c>
      <c r="S1075">
        <v>6</v>
      </c>
      <c r="T1075">
        <v>7</v>
      </c>
      <c r="U1075">
        <v>7</v>
      </c>
      <c r="V1075">
        <v>7</v>
      </c>
      <c r="W1075">
        <v>7</v>
      </c>
      <c r="X1075">
        <v>7</v>
      </c>
      <c r="Y1075">
        <v>2017</v>
      </c>
      <c r="Z1075">
        <v>1</v>
      </c>
      <c r="AA1075">
        <v>1</v>
      </c>
      <c r="AE1075">
        <v>1</v>
      </c>
      <c r="AF1075">
        <v>2</v>
      </c>
      <c r="AG1075">
        <v>2</v>
      </c>
      <c r="AH1075">
        <v>2</v>
      </c>
      <c r="AI1075">
        <v>1</v>
      </c>
      <c r="AJ1075">
        <v>1</v>
      </c>
      <c r="AL1075">
        <v>1</v>
      </c>
      <c r="AO1075">
        <v>2</v>
      </c>
      <c r="AR1075">
        <v>1</v>
      </c>
      <c r="AS1075">
        <v>1</v>
      </c>
      <c r="AU1075">
        <v>1</v>
      </c>
      <c r="BA1075">
        <v>1</v>
      </c>
      <c r="BE1075" t="s">
        <v>58</v>
      </c>
    </row>
    <row r="1076" spans="1:57" hidden="1" x14ac:dyDescent="0.2">
      <c r="A1076">
        <v>1075</v>
      </c>
      <c r="B1076" s="2">
        <v>44099.678206018521</v>
      </c>
      <c r="C1076" t="s">
        <v>1336</v>
      </c>
      <c r="D1076">
        <v>56</v>
      </c>
      <c r="E1076">
        <v>32</v>
      </c>
      <c r="F1076">
        <v>1</v>
      </c>
      <c r="G1076">
        <v>1</v>
      </c>
      <c r="H1076">
        <v>2</v>
      </c>
      <c r="I1076">
        <v>2</v>
      </c>
      <c r="J1076">
        <v>1</v>
      </c>
      <c r="L1076">
        <v>1</v>
      </c>
      <c r="M1076">
        <v>18</v>
      </c>
      <c r="N1076">
        <v>1</v>
      </c>
      <c r="O1076">
        <v>2</v>
      </c>
      <c r="P1076">
        <v>2</v>
      </c>
      <c r="Q1076">
        <v>7</v>
      </c>
      <c r="R1076">
        <v>2</v>
      </c>
      <c r="S1076">
        <v>6</v>
      </c>
      <c r="T1076">
        <v>7</v>
      </c>
      <c r="U1076">
        <v>6</v>
      </c>
      <c r="V1076">
        <v>3</v>
      </c>
      <c r="W1076">
        <v>6</v>
      </c>
      <c r="X1076">
        <v>5</v>
      </c>
      <c r="Y1076">
        <v>2012</v>
      </c>
      <c r="Z1076">
        <v>4</v>
      </c>
      <c r="AA1076">
        <v>1</v>
      </c>
      <c r="AE1076">
        <v>2</v>
      </c>
      <c r="AF1076">
        <v>3</v>
      </c>
      <c r="AG1076">
        <v>3</v>
      </c>
      <c r="AH1076">
        <v>1</v>
      </c>
      <c r="AN1076">
        <v>1</v>
      </c>
      <c r="AO1076">
        <v>4</v>
      </c>
      <c r="AP1076">
        <v>1</v>
      </c>
      <c r="AX1076">
        <v>1</v>
      </c>
      <c r="AY1076">
        <v>1</v>
      </c>
      <c r="BD1076">
        <v>1</v>
      </c>
      <c r="BE1076" t="s">
        <v>58</v>
      </c>
    </row>
    <row r="1077" spans="1:57" hidden="1" x14ac:dyDescent="0.2">
      <c r="A1077">
        <v>1076</v>
      </c>
      <c r="B1077" s="2">
        <v>44099.678611111114</v>
      </c>
      <c r="C1077" t="s">
        <v>1337</v>
      </c>
      <c r="D1077">
        <v>55</v>
      </c>
      <c r="E1077">
        <v>25</v>
      </c>
      <c r="F1077">
        <v>1</v>
      </c>
      <c r="G1077">
        <v>1</v>
      </c>
      <c r="H1077">
        <v>2</v>
      </c>
      <c r="I1077">
        <v>0</v>
      </c>
      <c r="J1077">
        <v>5</v>
      </c>
      <c r="K1077" t="s">
        <v>688</v>
      </c>
      <c r="L1077">
        <v>1</v>
      </c>
      <c r="M1077">
        <v>5</v>
      </c>
      <c r="N1077">
        <v>2</v>
      </c>
      <c r="O1077">
        <v>4</v>
      </c>
      <c r="P1077">
        <v>5</v>
      </c>
      <c r="Q1077">
        <v>4</v>
      </c>
      <c r="R1077">
        <v>5</v>
      </c>
      <c r="S1077">
        <v>4</v>
      </c>
      <c r="T1077">
        <v>4</v>
      </c>
      <c r="U1077">
        <v>5</v>
      </c>
      <c r="V1077">
        <v>4</v>
      </c>
      <c r="W1077">
        <v>5</v>
      </c>
      <c r="X1077">
        <v>1</v>
      </c>
      <c r="Y1077">
        <v>2016</v>
      </c>
      <c r="Z1077">
        <v>2</v>
      </c>
      <c r="AA1077">
        <v>9</v>
      </c>
      <c r="AE1077">
        <v>2</v>
      </c>
      <c r="AF1077">
        <v>2</v>
      </c>
      <c r="AG1077">
        <v>2</v>
      </c>
      <c r="AH1077">
        <v>2</v>
      </c>
      <c r="AM1077">
        <v>1</v>
      </c>
      <c r="AO1077">
        <v>5</v>
      </c>
      <c r="AQ1077">
        <v>1</v>
      </c>
      <c r="AU1077">
        <v>1</v>
      </c>
      <c r="AX1077">
        <v>1</v>
      </c>
      <c r="BD1077">
        <v>1</v>
      </c>
      <c r="BE1077" t="s">
        <v>63</v>
      </c>
    </row>
    <row r="1078" spans="1:57" hidden="1" x14ac:dyDescent="0.2">
      <c r="A1078">
        <v>1077</v>
      </c>
      <c r="B1078" s="2">
        <v>44099.679282407407</v>
      </c>
      <c r="C1078" t="s">
        <v>1338</v>
      </c>
      <c r="D1078">
        <v>40</v>
      </c>
      <c r="E1078">
        <v>28</v>
      </c>
      <c r="F1078">
        <v>1</v>
      </c>
      <c r="G1078">
        <v>1</v>
      </c>
      <c r="H1078">
        <v>2</v>
      </c>
      <c r="I1078">
        <v>2</v>
      </c>
      <c r="J1078">
        <v>3</v>
      </c>
      <c r="L1078">
        <v>2</v>
      </c>
      <c r="M1078">
        <v>15</v>
      </c>
      <c r="N1078">
        <v>2</v>
      </c>
      <c r="O1078">
        <v>2</v>
      </c>
      <c r="P1078">
        <v>4</v>
      </c>
      <c r="Q1078">
        <v>6</v>
      </c>
      <c r="R1078">
        <v>4</v>
      </c>
      <c r="S1078">
        <v>5</v>
      </c>
      <c r="T1078">
        <v>6</v>
      </c>
      <c r="U1078">
        <v>5</v>
      </c>
      <c r="V1078">
        <v>2</v>
      </c>
      <c r="W1078">
        <v>5</v>
      </c>
      <c r="X1078">
        <v>4</v>
      </c>
      <c r="Y1078">
        <v>2005</v>
      </c>
      <c r="Z1078">
        <v>2</v>
      </c>
      <c r="AA1078">
        <v>13</v>
      </c>
      <c r="AD1078" t="s">
        <v>80</v>
      </c>
      <c r="AE1078">
        <v>2</v>
      </c>
      <c r="AF1078">
        <v>1</v>
      </c>
      <c r="AG1078">
        <v>2</v>
      </c>
      <c r="AH1078">
        <v>2</v>
      </c>
      <c r="AN1078">
        <v>1</v>
      </c>
      <c r="AO1078">
        <v>3</v>
      </c>
      <c r="AP1078">
        <v>1</v>
      </c>
      <c r="AX1078">
        <v>1</v>
      </c>
      <c r="BD1078">
        <v>1</v>
      </c>
      <c r="BE1078" t="s">
        <v>66</v>
      </c>
    </row>
    <row r="1079" spans="1:57" hidden="1" x14ac:dyDescent="0.2">
      <c r="A1079">
        <v>1078</v>
      </c>
      <c r="B1079" s="2">
        <v>44099.683194444442</v>
      </c>
      <c r="C1079" t="s">
        <v>1339</v>
      </c>
      <c r="D1079">
        <v>39</v>
      </c>
      <c r="E1079">
        <v>7</v>
      </c>
      <c r="F1079">
        <v>1</v>
      </c>
      <c r="G1079">
        <v>1</v>
      </c>
      <c r="H1079">
        <v>2</v>
      </c>
      <c r="I1079">
        <v>3</v>
      </c>
      <c r="J1079">
        <v>1</v>
      </c>
      <c r="L1079">
        <v>2</v>
      </c>
      <c r="M1079">
        <v>4</v>
      </c>
      <c r="N1079">
        <v>2</v>
      </c>
      <c r="O1079">
        <v>6</v>
      </c>
      <c r="P1079">
        <v>2</v>
      </c>
      <c r="Q1079">
        <v>7</v>
      </c>
      <c r="R1079">
        <v>2</v>
      </c>
      <c r="S1079">
        <v>7</v>
      </c>
      <c r="T1079">
        <v>5</v>
      </c>
      <c r="U1079">
        <v>7</v>
      </c>
      <c r="V1079">
        <v>3</v>
      </c>
      <c r="W1079">
        <v>7</v>
      </c>
      <c r="X1079">
        <v>2</v>
      </c>
      <c r="Y1079">
        <v>2018</v>
      </c>
      <c r="Z1079">
        <v>2</v>
      </c>
      <c r="AA1079">
        <v>1</v>
      </c>
      <c r="AE1079">
        <v>3</v>
      </c>
      <c r="AF1079">
        <v>3</v>
      </c>
      <c r="AG1079">
        <v>2</v>
      </c>
      <c r="AH1079">
        <v>3</v>
      </c>
      <c r="AI1079">
        <v>1</v>
      </c>
      <c r="AJ1079">
        <v>1</v>
      </c>
      <c r="AK1079">
        <v>1</v>
      </c>
      <c r="AL1079">
        <v>1</v>
      </c>
      <c r="AM1079">
        <v>1</v>
      </c>
      <c r="AO1079">
        <v>1</v>
      </c>
      <c r="AR1079">
        <v>1</v>
      </c>
      <c r="AS1079">
        <v>1</v>
      </c>
      <c r="AT1079">
        <v>1</v>
      </c>
      <c r="BA1079">
        <v>1</v>
      </c>
      <c r="BC1079">
        <v>1</v>
      </c>
      <c r="BE1079" t="s">
        <v>58</v>
      </c>
    </row>
    <row r="1080" spans="1:57" hidden="1" x14ac:dyDescent="0.2">
      <c r="A1080">
        <v>1079</v>
      </c>
      <c r="B1080" s="2">
        <v>44099.683344907404</v>
      </c>
      <c r="C1080" t="s">
        <v>1340</v>
      </c>
      <c r="D1080">
        <v>76</v>
      </c>
      <c r="E1080">
        <v>32</v>
      </c>
      <c r="F1080">
        <v>2</v>
      </c>
      <c r="G1080">
        <v>1</v>
      </c>
      <c r="H1080">
        <v>2</v>
      </c>
      <c r="I1080">
        <v>0</v>
      </c>
      <c r="J1080">
        <v>4</v>
      </c>
      <c r="L1080">
        <v>1</v>
      </c>
      <c r="M1080">
        <v>48</v>
      </c>
      <c r="N1080">
        <v>2</v>
      </c>
      <c r="O1080">
        <v>5</v>
      </c>
      <c r="P1080">
        <v>2</v>
      </c>
      <c r="Q1080">
        <v>6</v>
      </c>
      <c r="R1080">
        <v>4</v>
      </c>
      <c r="S1080">
        <v>5</v>
      </c>
      <c r="T1080">
        <v>5</v>
      </c>
      <c r="U1080">
        <v>6</v>
      </c>
      <c r="V1080">
        <v>2</v>
      </c>
      <c r="W1080">
        <v>6</v>
      </c>
      <c r="X1080">
        <v>3</v>
      </c>
      <c r="Y1080">
        <v>2019</v>
      </c>
      <c r="Z1080">
        <v>3</v>
      </c>
      <c r="AA1080">
        <v>3</v>
      </c>
      <c r="AE1080">
        <v>2</v>
      </c>
      <c r="AF1080">
        <v>2</v>
      </c>
      <c r="AG1080">
        <v>2</v>
      </c>
      <c r="AH1080">
        <v>2</v>
      </c>
      <c r="AJ1080">
        <v>1</v>
      </c>
      <c r="AO1080">
        <v>4</v>
      </c>
      <c r="AP1080">
        <v>1</v>
      </c>
      <c r="AT1080">
        <v>1</v>
      </c>
      <c r="AV1080">
        <v>1</v>
      </c>
      <c r="AZ1080">
        <v>1</v>
      </c>
      <c r="BA1080">
        <v>1</v>
      </c>
      <c r="BE1080" t="s">
        <v>58</v>
      </c>
    </row>
    <row r="1081" spans="1:57" hidden="1" x14ac:dyDescent="0.2">
      <c r="A1081">
        <v>1080</v>
      </c>
      <c r="B1081" s="2">
        <v>44099.690057870372</v>
      </c>
      <c r="C1081" t="s">
        <v>1341</v>
      </c>
      <c r="D1081">
        <v>65</v>
      </c>
      <c r="E1081">
        <v>3</v>
      </c>
      <c r="F1081">
        <v>2</v>
      </c>
      <c r="G1081">
        <v>1</v>
      </c>
      <c r="H1081">
        <v>2</v>
      </c>
      <c r="I1081">
        <v>0</v>
      </c>
      <c r="J1081">
        <v>3</v>
      </c>
      <c r="L1081">
        <v>2</v>
      </c>
      <c r="M1081">
        <v>7</v>
      </c>
      <c r="N1081">
        <v>2</v>
      </c>
      <c r="O1081">
        <v>5</v>
      </c>
      <c r="P1081">
        <v>1</v>
      </c>
      <c r="Q1081">
        <v>7</v>
      </c>
      <c r="R1081">
        <v>1</v>
      </c>
      <c r="S1081">
        <v>6</v>
      </c>
      <c r="T1081">
        <v>7</v>
      </c>
      <c r="U1081">
        <v>7</v>
      </c>
      <c r="V1081">
        <v>1</v>
      </c>
      <c r="W1081">
        <v>7</v>
      </c>
      <c r="X1081">
        <v>2</v>
      </c>
      <c r="Y1081">
        <v>2017</v>
      </c>
      <c r="Z1081">
        <v>3</v>
      </c>
      <c r="AA1081">
        <v>13</v>
      </c>
      <c r="AD1081" t="s">
        <v>917</v>
      </c>
      <c r="AE1081">
        <v>2</v>
      </c>
      <c r="AF1081">
        <v>1</v>
      </c>
      <c r="AG1081">
        <v>2</v>
      </c>
      <c r="AH1081">
        <v>2</v>
      </c>
      <c r="AI1081">
        <v>1</v>
      </c>
      <c r="AJ1081">
        <v>1</v>
      </c>
      <c r="AK1081">
        <v>1</v>
      </c>
      <c r="AL1081">
        <v>1</v>
      </c>
      <c r="AM1081">
        <v>1</v>
      </c>
      <c r="AO1081">
        <v>3</v>
      </c>
      <c r="AP1081">
        <v>1</v>
      </c>
      <c r="AT1081">
        <v>1</v>
      </c>
      <c r="AX1081">
        <v>1</v>
      </c>
      <c r="BA1081">
        <v>1</v>
      </c>
      <c r="BC1081">
        <v>1</v>
      </c>
      <c r="BE1081" t="s">
        <v>66</v>
      </c>
    </row>
    <row r="1082" spans="1:57" hidden="1" x14ac:dyDescent="0.2">
      <c r="A1082">
        <v>1081</v>
      </c>
      <c r="B1082" s="2">
        <v>44099.699178240742</v>
      </c>
      <c r="C1082" t="s">
        <v>1342</v>
      </c>
      <c r="D1082">
        <v>74</v>
      </c>
      <c r="E1082">
        <v>32</v>
      </c>
      <c r="F1082">
        <v>2</v>
      </c>
      <c r="G1082">
        <v>1</v>
      </c>
      <c r="H1082">
        <v>2</v>
      </c>
      <c r="I1082">
        <v>0</v>
      </c>
      <c r="J1082">
        <v>4</v>
      </c>
      <c r="L1082">
        <v>2</v>
      </c>
      <c r="M1082">
        <v>15</v>
      </c>
      <c r="N1082">
        <v>2</v>
      </c>
      <c r="O1082">
        <v>3</v>
      </c>
      <c r="P1082">
        <v>2</v>
      </c>
      <c r="Q1082">
        <v>5</v>
      </c>
      <c r="R1082">
        <v>5</v>
      </c>
      <c r="S1082">
        <v>6</v>
      </c>
      <c r="T1082">
        <v>6</v>
      </c>
      <c r="U1082">
        <v>5</v>
      </c>
      <c r="V1082">
        <v>2</v>
      </c>
      <c r="W1082">
        <v>5</v>
      </c>
      <c r="X1082">
        <v>4</v>
      </c>
      <c r="Y1082">
        <v>2012</v>
      </c>
      <c r="Z1082">
        <v>3</v>
      </c>
      <c r="AA1082">
        <v>11</v>
      </c>
      <c r="AB1082" t="s">
        <v>1343</v>
      </c>
      <c r="AE1082">
        <v>2</v>
      </c>
      <c r="AF1082">
        <v>2</v>
      </c>
      <c r="AG1082">
        <v>2</v>
      </c>
      <c r="AH1082">
        <v>2</v>
      </c>
      <c r="AI1082">
        <v>1</v>
      </c>
      <c r="AO1082">
        <v>2</v>
      </c>
      <c r="AP1082">
        <v>1</v>
      </c>
      <c r="AT1082">
        <v>1</v>
      </c>
      <c r="AV1082">
        <v>1</v>
      </c>
      <c r="BD1082">
        <v>1</v>
      </c>
      <c r="BE1082" t="s">
        <v>58</v>
      </c>
    </row>
    <row r="1083" spans="1:57" hidden="1" x14ac:dyDescent="0.2">
      <c r="A1083">
        <v>1082</v>
      </c>
      <c r="B1083" s="2">
        <v>44099.720347222225</v>
      </c>
      <c r="C1083" t="s">
        <v>1344</v>
      </c>
      <c r="D1083">
        <v>57</v>
      </c>
      <c r="E1083">
        <v>21</v>
      </c>
      <c r="F1083">
        <v>1</v>
      </c>
      <c r="G1083">
        <v>1</v>
      </c>
      <c r="H1083">
        <v>1</v>
      </c>
      <c r="I1083">
        <v>0</v>
      </c>
      <c r="J1083">
        <v>1</v>
      </c>
      <c r="L1083">
        <v>1</v>
      </c>
      <c r="M1083">
        <v>21</v>
      </c>
      <c r="N1083">
        <v>2</v>
      </c>
      <c r="O1083">
        <v>3</v>
      </c>
      <c r="P1083">
        <v>4</v>
      </c>
      <c r="Q1083">
        <v>6</v>
      </c>
      <c r="R1083">
        <v>2</v>
      </c>
      <c r="S1083">
        <v>4</v>
      </c>
      <c r="T1083">
        <v>5</v>
      </c>
      <c r="U1083">
        <v>4</v>
      </c>
      <c r="V1083">
        <v>5</v>
      </c>
      <c r="W1083">
        <v>6</v>
      </c>
      <c r="X1083">
        <v>3</v>
      </c>
      <c r="Y1083">
        <v>2010</v>
      </c>
      <c r="Z1083">
        <v>3</v>
      </c>
      <c r="AA1083">
        <v>1</v>
      </c>
      <c r="AE1083">
        <v>3</v>
      </c>
      <c r="AF1083">
        <v>2</v>
      </c>
      <c r="AG1083">
        <v>3</v>
      </c>
      <c r="AH1083">
        <v>3</v>
      </c>
      <c r="AM1083">
        <v>1</v>
      </c>
      <c r="AO1083">
        <v>2</v>
      </c>
      <c r="AT1083">
        <v>1</v>
      </c>
      <c r="AV1083">
        <v>1</v>
      </c>
      <c r="AX1083">
        <v>1</v>
      </c>
      <c r="BD1083">
        <v>1</v>
      </c>
      <c r="BE1083" t="s">
        <v>58</v>
      </c>
    </row>
    <row r="1084" spans="1:57" hidden="1" x14ac:dyDescent="0.2">
      <c r="A1084">
        <v>1083</v>
      </c>
      <c r="B1084" s="2">
        <v>44099.72246527778</v>
      </c>
      <c r="C1084" t="s">
        <v>1345</v>
      </c>
      <c r="D1084">
        <v>61</v>
      </c>
      <c r="E1084">
        <v>32</v>
      </c>
      <c r="F1084">
        <v>1</v>
      </c>
      <c r="G1084">
        <v>1</v>
      </c>
      <c r="H1084">
        <v>4</v>
      </c>
      <c r="I1084">
        <v>0</v>
      </c>
      <c r="J1084">
        <v>1</v>
      </c>
      <c r="L1084">
        <v>1</v>
      </c>
      <c r="M1084">
        <v>7</v>
      </c>
      <c r="N1084">
        <v>1</v>
      </c>
      <c r="O1084">
        <v>5</v>
      </c>
      <c r="P1084">
        <v>5</v>
      </c>
      <c r="Q1084">
        <v>3</v>
      </c>
      <c r="R1084">
        <v>1</v>
      </c>
      <c r="S1084">
        <v>5</v>
      </c>
      <c r="T1084">
        <v>5</v>
      </c>
      <c r="U1084">
        <v>7</v>
      </c>
      <c r="V1084">
        <v>6</v>
      </c>
      <c r="W1084">
        <v>7</v>
      </c>
      <c r="X1084">
        <v>6</v>
      </c>
      <c r="Y1084">
        <v>2015</v>
      </c>
      <c r="Z1084">
        <v>1</v>
      </c>
      <c r="AA1084">
        <v>14</v>
      </c>
      <c r="AE1084">
        <v>2</v>
      </c>
      <c r="AF1084">
        <v>2</v>
      </c>
      <c r="AG1084">
        <v>2</v>
      </c>
      <c r="AH1084">
        <v>2</v>
      </c>
      <c r="AN1084">
        <v>1</v>
      </c>
      <c r="AO1084">
        <v>5</v>
      </c>
      <c r="AP1084">
        <v>1</v>
      </c>
      <c r="AT1084">
        <v>1</v>
      </c>
      <c r="AX1084">
        <v>1</v>
      </c>
      <c r="BA1084">
        <v>1</v>
      </c>
      <c r="BE1084" t="s">
        <v>58</v>
      </c>
    </row>
    <row r="1085" spans="1:57" hidden="1" x14ac:dyDescent="0.2">
      <c r="A1085">
        <v>1084</v>
      </c>
      <c r="B1085" s="2">
        <v>44099.736319444448</v>
      </c>
      <c r="C1085" t="s">
        <v>1346</v>
      </c>
      <c r="D1085">
        <v>28</v>
      </c>
      <c r="E1085">
        <v>30</v>
      </c>
      <c r="F1085">
        <v>1</v>
      </c>
      <c r="G1085">
        <v>1</v>
      </c>
      <c r="H1085">
        <v>2</v>
      </c>
      <c r="I1085">
        <v>1</v>
      </c>
      <c r="J1085">
        <v>1</v>
      </c>
      <c r="L1085">
        <v>1</v>
      </c>
      <c r="M1085">
        <v>5</v>
      </c>
      <c r="N1085">
        <v>2</v>
      </c>
      <c r="O1085">
        <v>7</v>
      </c>
      <c r="P1085">
        <v>7</v>
      </c>
      <c r="Q1085">
        <v>7</v>
      </c>
      <c r="R1085">
        <v>6</v>
      </c>
      <c r="S1085">
        <v>6</v>
      </c>
      <c r="T1085">
        <v>7</v>
      </c>
      <c r="U1085">
        <v>5</v>
      </c>
      <c r="V1085">
        <v>5</v>
      </c>
      <c r="W1085">
        <v>7</v>
      </c>
      <c r="X1085">
        <v>7</v>
      </c>
      <c r="Y1085">
        <v>2016</v>
      </c>
      <c r="Z1085">
        <v>1</v>
      </c>
      <c r="AA1085">
        <v>10</v>
      </c>
      <c r="AE1085">
        <v>1</v>
      </c>
      <c r="AF1085">
        <v>1</v>
      </c>
      <c r="AG1085">
        <v>1</v>
      </c>
      <c r="AH1085">
        <v>1</v>
      </c>
      <c r="AI1085">
        <v>1</v>
      </c>
      <c r="AO1085">
        <v>4</v>
      </c>
      <c r="AQ1085">
        <v>1</v>
      </c>
      <c r="AT1085">
        <v>1</v>
      </c>
      <c r="AU1085">
        <v>1</v>
      </c>
      <c r="AZ1085">
        <v>1</v>
      </c>
      <c r="BA1085">
        <v>1</v>
      </c>
      <c r="BB1085">
        <v>1</v>
      </c>
      <c r="BC1085">
        <v>1</v>
      </c>
      <c r="BE1085" t="s">
        <v>58</v>
      </c>
    </row>
    <row r="1086" spans="1:57" hidden="1" x14ac:dyDescent="0.2">
      <c r="A1086">
        <v>1085</v>
      </c>
      <c r="B1086" s="2">
        <v>44099.736944444441</v>
      </c>
      <c r="C1086" t="s">
        <v>1347</v>
      </c>
      <c r="D1086">
        <v>47</v>
      </c>
      <c r="E1086">
        <v>32</v>
      </c>
      <c r="F1086">
        <v>1</v>
      </c>
      <c r="G1086">
        <v>1</v>
      </c>
      <c r="H1086">
        <v>2</v>
      </c>
      <c r="I1086">
        <v>1</v>
      </c>
      <c r="J1086">
        <v>1</v>
      </c>
      <c r="L1086">
        <v>1</v>
      </c>
      <c r="M1086">
        <v>4</v>
      </c>
      <c r="N1086">
        <v>1</v>
      </c>
      <c r="O1086">
        <v>7</v>
      </c>
      <c r="P1086">
        <v>2</v>
      </c>
      <c r="Q1086">
        <v>6</v>
      </c>
      <c r="R1086">
        <v>2</v>
      </c>
      <c r="S1086">
        <v>7</v>
      </c>
      <c r="T1086">
        <v>2</v>
      </c>
      <c r="U1086">
        <v>6</v>
      </c>
      <c r="V1086">
        <v>5</v>
      </c>
      <c r="W1086">
        <v>6</v>
      </c>
      <c r="X1086">
        <v>2</v>
      </c>
      <c r="Y1086">
        <v>2016</v>
      </c>
      <c r="Z1086">
        <v>1</v>
      </c>
      <c r="AA1086">
        <v>12</v>
      </c>
      <c r="AC1086" t="s">
        <v>1348</v>
      </c>
      <c r="AE1086">
        <v>2</v>
      </c>
      <c r="AF1086">
        <v>2</v>
      </c>
      <c r="AG1086">
        <v>2</v>
      </c>
      <c r="AH1086">
        <v>2</v>
      </c>
      <c r="AM1086">
        <v>1</v>
      </c>
      <c r="AO1086">
        <v>2</v>
      </c>
      <c r="AT1086">
        <v>1</v>
      </c>
      <c r="AU1086">
        <v>1</v>
      </c>
      <c r="AX1086">
        <v>1</v>
      </c>
      <c r="BB1086">
        <v>1</v>
      </c>
      <c r="BC1086">
        <v>1</v>
      </c>
      <c r="BE1086" t="s">
        <v>58</v>
      </c>
    </row>
    <row r="1087" spans="1:57" hidden="1" x14ac:dyDescent="0.2">
      <c r="A1087">
        <v>1086</v>
      </c>
      <c r="B1087" s="2">
        <v>44099.739178240743</v>
      </c>
      <c r="C1087" t="s">
        <v>1349</v>
      </c>
      <c r="D1087">
        <v>40</v>
      </c>
      <c r="E1087">
        <v>13</v>
      </c>
      <c r="F1087">
        <v>1</v>
      </c>
      <c r="G1087">
        <v>1</v>
      </c>
      <c r="H1087">
        <v>2</v>
      </c>
      <c r="I1087">
        <v>2</v>
      </c>
      <c r="J1087">
        <v>3</v>
      </c>
      <c r="L1087">
        <v>2</v>
      </c>
      <c r="M1087">
        <v>3</v>
      </c>
      <c r="N1087">
        <v>2</v>
      </c>
      <c r="O1087">
        <v>6</v>
      </c>
      <c r="P1087">
        <v>1</v>
      </c>
      <c r="Q1087">
        <v>7</v>
      </c>
      <c r="R1087">
        <v>2</v>
      </c>
      <c r="S1087">
        <v>7</v>
      </c>
      <c r="T1087">
        <v>6</v>
      </c>
      <c r="U1087">
        <v>6</v>
      </c>
      <c r="V1087">
        <v>1</v>
      </c>
      <c r="W1087">
        <v>7</v>
      </c>
      <c r="X1087">
        <v>6</v>
      </c>
      <c r="Y1087">
        <v>2017</v>
      </c>
      <c r="Z1087">
        <v>2</v>
      </c>
      <c r="AA1087">
        <v>3</v>
      </c>
      <c r="AE1087">
        <v>2</v>
      </c>
      <c r="AF1087">
        <v>1</v>
      </c>
      <c r="AG1087">
        <v>1</v>
      </c>
      <c r="AH1087">
        <v>1</v>
      </c>
      <c r="AJ1087">
        <v>1</v>
      </c>
      <c r="AO1087">
        <v>2</v>
      </c>
      <c r="AQ1087">
        <v>1</v>
      </c>
      <c r="AR1087">
        <v>1</v>
      </c>
      <c r="AU1087">
        <v>1</v>
      </c>
      <c r="AZ1087">
        <v>1</v>
      </c>
      <c r="BB1087">
        <v>1</v>
      </c>
      <c r="BE1087" t="s">
        <v>63</v>
      </c>
    </row>
    <row r="1088" spans="1:57" hidden="1" x14ac:dyDescent="0.2">
      <c r="A1088">
        <v>1087</v>
      </c>
      <c r="B1088" s="2">
        <v>44099.749699074076</v>
      </c>
      <c r="C1088" t="s">
        <v>1350</v>
      </c>
      <c r="D1088">
        <v>39</v>
      </c>
      <c r="E1088">
        <v>30</v>
      </c>
      <c r="F1088">
        <v>2</v>
      </c>
      <c r="G1088">
        <v>1</v>
      </c>
      <c r="H1088">
        <v>2</v>
      </c>
      <c r="I1088">
        <v>2</v>
      </c>
      <c r="J1088">
        <v>1</v>
      </c>
      <c r="L1088">
        <v>1</v>
      </c>
      <c r="M1088">
        <v>9</v>
      </c>
      <c r="N1088">
        <v>2</v>
      </c>
      <c r="O1088">
        <v>2</v>
      </c>
      <c r="P1088">
        <v>2</v>
      </c>
      <c r="Q1088">
        <v>5</v>
      </c>
      <c r="R1088">
        <v>5</v>
      </c>
      <c r="S1088">
        <v>3</v>
      </c>
      <c r="T1088">
        <v>3</v>
      </c>
      <c r="U1088">
        <v>5</v>
      </c>
      <c r="V1088">
        <v>1</v>
      </c>
      <c r="W1088">
        <v>5</v>
      </c>
      <c r="X1088">
        <v>3</v>
      </c>
      <c r="Y1088">
        <v>2011</v>
      </c>
      <c r="Z1088">
        <v>1</v>
      </c>
      <c r="AA1088">
        <v>1</v>
      </c>
      <c r="AE1088">
        <v>2</v>
      </c>
      <c r="AF1088">
        <v>3</v>
      </c>
      <c r="AG1088">
        <v>2</v>
      </c>
      <c r="AH1088">
        <v>2</v>
      </c>
      <c r="AJ1088">
        <v>1</v>
      </c>
      <c r="AO1088">
        <v>2</v>
      </c>
      <c r="AT1088">
        <v>1</v>
      </c>
      <c r="AV1088">
        <v>1</v>
      </c>
      <c r="AX1088">
        <v>1</v>
      </c>
      <c r="BC1088">
        <v>1</v>
      </c>
      <c r="BE1088" t="s">
        <v>58</v>
      </c>
    </row>
    <row r="1089" spans="1:57" hidden="1" x14ac:dyDescent="0.2">
      <c r="A1089">
        <v>1088</v>
      </c>
      <c r="B1089" s="2">
        <v>44099.752835648149</v>
      </c>
      <c r="C1089" t="s">
        <v>1351</v>
      </c>
      <c r="D1089">
        <v>47</v>
      </c>
      <c r="E1089">
        <v>5</v>
      </c>
      <c r="F1089">
        <v>1</v>
      </c>
      <c r="G1089">
        <v>1</v>
      </c>
      <c r="H1089">
        <v>3</v>
      </c>
      <c r="I1089">
        <v>0</v>
      </c>
      <c r="J1089">
        <v>1</v>
      </c>
      <c r="L1089">
        <v>2</v>
      </c>
      <c r="M1089">
        <v>4</v>
      </c>
      <c r="N1089">
        <v>2</v>
      </c>
      <c r="O1089">
        <v>4</v>
      </c>
      <c r="P1089">
        <v>2</v>
      </c>
      <c r="Q1089">
        <v>6</v>
      </c>
      <c r="R1089">
        <v>2</v>
      </c>
      <c r="S1089">
        <v>5</v>
      </c>
      <c r="T1089">
        <v>5</v>
      </c>
      <c r="U1089">
        <v>6</v>
      </c>
      <c r="V1089">
        <v>1</v>
      </c>
      <c r="W1089">
        <v>6</v>
      </c>
      <c r="X1089">
        <v>5</v>
      </c>
      <c r="Y1089">
        <v>2016</v>
      </c>
      <c r="Z1089">
        <v>2</v>
      </c>
      <c r="AA1089">
        <v>3</v>
      </c>
      <c r="AE1089">
        <v>2</v>
      </c>
      <c r="AF1089">
        <v>2</v>
      </c>
      <c r="AG1089">
        <v>2</v>
      </c>
      <c r="AH1089">
        <v>2</v>
      </c>
      <c r="AM1089">
        <v>1</v>
      </c>
      <c r="AO1089">
        <v>2</v>
      </c>
      <c r="AP1089">
        <v>1</v>
      </c>
      <c r="AT1089">
        <v>1</v>
      </c>
      <c r="AU1089">
        <v>1</v>
      </c>
      <c r="BA1089">
        <v>1</v>
      </c>
      <c r="BE1089" t="s">
        <v>66</v>
      </c>
    </row>
    <row r="1090" spans="1:57" hidden="1" x14ac:dyDescent="0.2">
      <c r="A1090">
        <v>1089</v>
      </c>
      <c r="B1090" s="2">
        <v>44099.764490740738</v>
      </c>
      <c r="C1090" t="s">
        <v>1352</v>
      </c>
      <c r="D1090">
        <v>51</v>
      </c>
      <c r="E1090">
        <v>12</v>
      </c>
      <c r="F1090">
        <v>1</v>
      </c>
      <c r="G1090">
        <v>1</v>
      </c>
      <c r="H1090">
        <v>1</v>
      </c>
      <c r="I1090">
        <v>0</v>
      </c>
      <c r="J1090">
        <v>1</v>
      </c>
      <c r="L1090">
        <v>2</v>
      </c>
      <c r="M1090">
        <v>7</v>
      </c>
      <c r="N1090">
        <v>2</v>
      </c>
      <c r="O1090">
        <v>1</v>
      </c>
      <c r="P1090">
        <v>1</v>
      </c>
      <c r="Q1090">
        <v>5</v>
      </c>
      <c r="R1090">
        <v>5</v>
      </c>
      <c r="S1090">
        <v>4</v>
      </c>
      <c r="T1090">
        <v>7</v>
      </c>
      <c r="U1090">
        <v>5</v>
      </c>
      <c r="V1090">
        <v>2</v>
      </c>
      <c r="W1090">
        <v>6</v>
      </c>
      <c r="X1090">
        <v>6</v>
      </c>
      <c r="Y1090">
        <v>2020</v>
      </c>
      <c r="Z1090">
        <v>3</v>
      </c>
      <c r="AA1090">
        <v>5</v>
      </c>
      <c r="AE1090">
        <v>1</v>
      </c>
      <c r="AF1090">
        <v>2</v>
      </c>
      <c r="AG1090">
        <v>2</v>
      </c>
      <c r="AH1090">
        <v>1</v>
      </c>
      <c r="AK1090">
        <v>1</v>
      </c>
      <c r="AM1090">
        <v>1</v>
      </c>
      <c r="AO1090">
        <v>2</v>
      </c>
      <c r="AP1090">
        <v>1</v>
      </c>
      <c r="AU1090">
        <v>1</v>
      </c>
      <c r="AX1090">
        <v>1</v>
      </c>
      <c r="BA1090">
        <v>1</v>
      </c>
      <c r="BE1090" t="s">
        <v>66</v>
      </c>
    </row>
    <row r="1091" spans="1:57" hidden="1" x14ac:dyDescent="0.2">
      <c r="A1091">
        <v>1090</v>
      </c>
      <c r="B1091" s="2">
        <v>44099.767592592594</v>
      </c>
      <c r="C1091" t="s">
        <v>1353</v>
      </c>
      <c r="D1091">
        <v>43</v>
      </c>
      <c r="E1091">
        <v>38</v>
      </c>
      <c r="F1091">
        <v>1</v>
      </c>
      <c r="G1091">
        <v>1</v>
      </c>
      <c r="H1091">
        <v>1</v>
      </c>
      <c r="I1091">
        <v>3</v>
      </c>
      <c r="J1091">
        <v>2</v>
      </c>
      <c r="L1091">
        <v>2</v>
      </c>
      <c r="M1091">
        <v>9</v>
      </c>
      <c r="N1091">
        <v>2</v>
      </c>
      <c r="O1091">
        <v>5</v>
      </c>
      <c r="P1091">
        <v>1</v>
      </c>
      <c r="Q1091">
        <v>7</v>
      </c>
      <c r="R1091">
        <v>2</v>
      </c>
      <c r="S1091">
        <v>5</v>
      </c>
      <c r="T1091">
        <v>5</v>
      </c>
      <c r="U1091">
        <v>7</v>
      </c>
      <c r="V1091">
        <v>1</v>
      </c>
      <c r="W1091">
        <v>7</v>
      </c>
      <c r="X1091">
        <v>5</v>
      </c>
      <c r="Y1091">
        <v>2011</v>
      </c>
      <c r="Z1091">
        <v>2</v>
      </c>
      <c r="AA1091">
        <v>14</v>
      </c>
      <c r="AE1091">
        <v>2</v>
      </c>
      <c r="AF1091">
        <v>2</v>
      </c>
      <c r="AG1091">
        <v>2</v>
      </c>
      <c r="AH1091">
        <v>2</v>
      </c>
      <c r="AI1091">
        <v>1</v>
      </c>
      <c r="AM1091">
        <v>1</v>
      </c>
      <c r="AO1091">
        <v>1</v>
      </c>
      <c r="AP1091">
        <v>1</v>
      </c>
      <c r="AX1091">
        <v>1</v>
      </c>
      <c r="AY1091">
        <v>1</v>
      </c>
      <c r="BD1091">
        <v>1</v>
      </c>
      <c r="BE1091" t="s">
        <v>58</v>
      </c>
    </row>
    <row r="1092" spans="1:57" hidden="1" x14ac:dyDescent="0.2">
      <c r="A1092">
        <v>1091</v>
      </c>
      <c r="B1092" s="2">
        <v>44099.771666666667</v>
      </c>
      <c r="C1092" t="s">
        <v>1354</v>
      </c>
      <c r="D1092">
        <v>27</v>
      </c>
      <c r="E1092">
        <v>12</v>
      </c>
      <c r="F1092">
        <v>2</v>
      </c>
      <c r="G1092">
        <v>1</v>
      </c>
      <c r="H1092">
        <v>2</v>
      </c>
      <c r="I1092">
        <v>1</v>
      </c>
      <c r="J1092">
        <v>1</v>
      </c>
      <c r="L1092">
        <v>1</v>
      </c>
      <c r="M1092">
        <v>0</v>
      </c>
      <c r="N1092">
        <v>2</v>
      </c>
      <c r="O1092">
        <v>1</v>
      </c>
      <c r="P1092">
        <v>6</v>
      </c>
      <c r="Q1092">
        <v>5</v>
      </c>
      <c r="R1092">
        <v>2</v>
      </c>
      <c r="S1092">
        <v>5</v>
      </c>
      <c r="T1092">
        <v>7</v>
      </c>
      <c r="U1092">
        <v>6</v>
      </c>
      <c r="V1092">
        <v>1</v>
      </c>
      <c r="W1092">
        <v>6</v>
      </c>
      <c r="X1092">
        <v>5</v>
      </c>
      <c r="Y1092">
        <v>2019</v>
      </c>
      <c r="Z1092">
        <v>1</v>
      </c>
      <c r="AA1092">
        <v>13</v>
      </c>
      <c r="AD1092" t="s">
        <v>1355</v>
      </c>
      <c r="AE1092">
        <v>2</v>
      </c>
      <c r="AF1092">
        <v>2</v>
      </c>
      <c r="AG1092">
        <v>2</v>
      </c>
      <c r="AH1092">
        <v>2</v>
      </c>
      <c r="AI1092">
        <v>1</v>
      </c>
      <c r="AM1092">
        <v>1</v>
      </c>
      <c r="AO1092">
        <v>3</v>
      </c>
      <c r="AP1092">
        <v>1</v>
      </c>
      <c r="AT1092">
        <v>1</v>
      </c>
      <c r="AX1092">
        <v>1</v>
      </c>
      <c r="BD1092">
        <v>1</v>
      </c>
      <c r="BE1092" t="s">
        <v>66</v>
      </c>
    </row>
    <row r="1093" spans="1:57" hidden="1" x14ac:dyDescent="0.2">
      <c r="A1093">
        <v>1092</v>
      </c>
      <c r="B1093" s="2">
        <v>44099.8121875</v>
      </c>
      <c r="C1093" t="s">
        <v>1356</v>
      </c>
      <c r="D1093">
        <v>38</v>
      </c>
      <c r="E1093">
        <v>32</v>
      </c>
      <c r="F1093">
        <v>1</v>
      </c>
      <c r="G1093">
        <v>1</v>
      </c>
      <c r="H1093">
        <v>2</v>
      </c>
      <c r="I1093">
        <v>2</v>
      </c>
      <c r="J1093">
        <v>1</v>
      </c>
      <c r="L1093">
        <v>1</v>
      </c>
      <c r="M1093">
        <v>7</v>
      </c>
      <c r="N1093">
        <v>1</v>
      </c>
      <c r="O1093">
        <v>6</v>
      </c>
      <c r="P1093">
        <v>4</v>
      </c>
      <c r="Q1093">
        <v>5</v>
      </c>
      <c r="R1093">
        <v>7</v>
      </c>
      <c r="S1093">
        <v>4</v>
      </c>
      <c r="T1093">
        <v>5</v>
      </c>
      <c r="U1093">
        <v>6</v>
      </c>
      <c r="V1093">
        <v>4</v>
      </c>
      <c r="W1093">
        <v>6</v>
      </c>
      <c r="X1093">
        <v>4</v>
      </c>
      <c r="Y1093">
        <v>2016</v>
      </c>
      <c r="Z1093">
        <v>1</v>
      </c>
      <c r="AA1093">
        <v>1</v>
      </c>
      <c r="AE1093">
        <v>1</v>
      </c>
      <c r="AF1093">
        <v>1</v>
      </c>
      <c r="AG1093">
        <v>1</v>
      </c>
      <c r="AH1093">
        <v>2</v>
      </c>
      <c r="AI1093">
        <v>1</v>
      </c>
      <c r="AK1093">
        <v>1</v>
      </c>
      <c r="AM1093">
        <v>1</v>
      </c>
      <c r="AO1093">
        <v>1</v>
      </c>
      <c r="AP1093">
        <v>1</v>
      </c>
      <c r="AQ1093">
        <v>1</v>
      </c>
      <c r="AT1093">
        <v>1</v>
      </c>
      <c r="AZ1093">
        <v>1</v>
      </c>
      <c r="BA1093">
        <v>1</v>
      </c>
      <c r="BC1093">
        <v>1</v>
      </c>
      <c r="BE1093" t="s">
        <v>58</v>
      </c>
    </row>
    <row r="1094" spans="1:57" hidden="1" x14ac:dyDescent="0.2">
      <c r="A1094">
        <v>1093</v>
      </c>
      <c r="B1094" s="2">
        <v>44099.820717592593</v>
      </c>
      <c r="C1094" t="s">
        <v>1357</v>
      </c>
      <c r="D1094">
        <v>45</v>
      </c>
      <c r="E1094">
        <v>13</v>
      </c>
      <c r="F1094">
        <v>1</v>
      </c>
      <c r="G1094">
        <v>1</v>
      </c>
      <c r="H1094">
        <v>1</v>
      </c>
      <c r="I1094">
        <v>1</v>
      </c>
      <c r="J1094">
        <v>1</v>
      </c>
      <c r="L1094">
        <v>2</v>
      </c>
      <c r="M1094">
        <v>11</v>
      </c>
      <c r="N1094">
        <v>2</v>
      </c>
      <c r="O1094">
        <v>1</v>
      </c>
      <c r="P1094">
        <v>5</v>
      </c>
      <c r="Q1094">
        <v>7</v>
      </c>
      <c r="R1094">
        <v>1</v>
      </c>
      <c r="S1094">
        <v>6</v>
      </c>
      <c r="T1094">
        <v>6</v>
      </c>
      <c r="U1094">
        <v>3</v>
      </c>
      <c r="V1094">
        <v>1</v>
      </c>
      <c r="W1094">
        <v>6</v>
      </c>
      <c r="X1094">
        <v>3</v>
      </c>
      <c r="Y1094">
        <v>2009</v>
      </c>
      <c r="Z1094">
        <v>2</v>
      </c>
      <c r="AA1094">
        <v>9</v>
      </c>
      <c r="AE1094">
        <v>2</v>
      </c>
      <c r="AF1094">
        <v>2</v>
      </c>
      <c r="AG1094">
        <v>2</v>
      </c>
      <c r="AH1094">
        <v>2</v>
      </c>
      <c r="AI1094">
        <v>1</v>
      </c>
      <c r="AJ1094">
        <v>1</v>
      </c>
      <c r="AL1094">
        <v>1</v>
      </c>
      <c r="AM1094">
        <v>1</v>
      </c>
      <c r="AO1094">
        <v>2</v>
      </c>
      <c r="AP1094">
        <v>1</v>
      </c>
      <c r="AR1094">
        <v>1</v>
      </c>
      <c r="AY1094">
        <v>1</v>
      </c>
      <c r="BD1094">
        <v>1</v>
      </c>
      <c r="BE1094" t="s">
        <v>63</v>
      </c>
    </row>
    <row r="1095" spans="1:57" hidden="1" x14ac:dyDescent="0.2">
      <c r="A1095">
        <v>1094</v>
      </c>
      <c r="B1095" s="2">
        <v>44099.821192129632</v>
      </c>
      <c r="C1095" t="s">
        <v>1358</v>
      </c>
      <c r="D1095">
        <v>48</v>
      </c>
      <c r="E1095">
        <v>5</v>
      </c>
      <c r="F1095">
        <v>1</v>
      </c>
      <c r="G1095">
        <v>1</v>
      </c>
      <c r="H1095">
        <v>3</v>
      </c>
      <c r="I1095">
        <v>1</v>
      </c>
      <c r="J1095">
        <v>6</v>
      </c>
      <c r="L1095">
        <v>1</v>
      </c>
      <c r="M1095">
        <v>14</v>
      </c>
      <c r="N1095">
        <v>1</v>
      </c>
      <c r="O1095">
        <v>4</v>
      </c>
      <c r="P1095">
        <v>2</v>
      </c>
      <c r="Q1095">
        <v>7</v>
      </c>
      <c r="R1095">
        <v>5</v>
      </c>
      <c r="S1095">
        <v>7</v>
      </c>
      <c r="T1095">
        <v>5</v>
      </c>
      <c r="U1095">
        <v>7</v>
      </c>
      <c r="V1095">
        <v>1</v>
      </c>
      <c r="W1095">
        <v>5</v>
      </c>
      <c r="X1095">
        <v>4</v>
      </c>
      <c r="Y1095">
        <v>2006</v>
      </c>
      <c r="Z1095">
        <v>1</v>
      </c>
      <c r="AA1095">
        <v>13</v>
      </c>
      <c r="AD1095" t="s">
        <v>1359</v>
      </c>
      <c r="AE1095">
        <v>2</v>
      </c>
      <c r="AF1095">
        <v>2</v>
      </c>
      <c r="AG1095">
        <v>3</v>
      </c>
      <c r="AH1095">
        <v>2</v>
      </c>
      <c r="AI1095">
        <v>1</v>
      </c>
      <c r="AO1095">
        <v>2</v>
      </c>
      <c r="AY1095">
        <v>1</v>
      </c>
      <c r="BD1095">
        <v>1</v>
      </c>
      <c r="BE1095" t="s">
        <v>66</v>
      </c>
    </row>
    <row r="1096" spans="1:57" hidden="1" x14ac:dyDescent="0.2">
      <c r="A1096">
        <v>1095</v>
      </c>
      <c r="B1096" s="2">
        <v>44099.834664351853</v>
      </c>
      <c r="C1096" t="s">
        <v>1360</v>
      </c>
      <c r="D1096">
        <v>49</v>
      </c>
      <c r="E1096">
        <v>35</v>
      </c>
      <c r="F1096">
        <v>2</v>
      </c>
      <c r="G1096">
        <v>1</v>
      </c>
      <c r="H1096">
        <v>5</v>
      </c>
      <c r="I1096">
        <v>1</v>
      </c>
      <c r="J1096">
        <v>4</v>
      </c>
      <c r="L1096">
        <v>1</v>
      </c>
      <c r="M1096">
        <v>24</v>
      </c>
      <c r="N1096">
        <v>2</v>
      </c>
      <c r="O1096">
        <v>2</v>
      </c>
      <c r="P1096">
        <v>4</v>
      </c>
      <c r="Q1096">
        <v>7</v>
      </c>
      <c r="R1096">
        <v>5</v>
      </c>
      <c r="S1096">
        <v>4</v>
      </c>
      <c r="T1096">
        <v>4</v>
      </c>
      <c r="U1096">
        <v>5</v>
      </c>
      <c r="V1096">
        <v>2</v>
      </c>
      <c r="W1096">
        <v>4</v>
      </c>
      <c r="X1096">
        <v>2</v>
      </c>
      <c r="Y1096">
        <v>2004</v>
      </c>
      <c r="Z1096">
        <v>3</v>
      </c>
      <c r="AA1096">
        <v>9</v>
      </c>
      <c r="AE1096">
        <v>3</v>
      </c>
      <c r="AF1096">
        <v>2</v>
      </c>
      <c r="AG1096">
        <v>3</v>
      </c>
      <c r="AH1096">
        <v>2</v>
      </c>
      <c r="AN1096">
        <v>1</v>
      </c>
      <c r="AO1096">
        <v>6</v>
      </c>
      <c r="AP1096">
        <v>1</v>
      </c>
      <c r="AV1096">
        <v>1</v>
      </c>
      <c r="AY1096">
        <v>1</v>
      </c>
      <c r="BD1096">
        <v>1</v>
      </c>
      <c r="BE1096" t="s">
        <v>63</v>
      </c>
    </row>
    <row r="1097" spans="1:57" hidden="1" x14ac:dyDescent="0.2">
      <c r="A1097">
        <v>1096</v>
      </c>
      <c r="B1097" s="2">
        <v>44099.852569444447</v>
      </c>
      <c r="C1097" t="s">
        <v>1361</v>
      </c>
      <c r="D1097">
        <v>60</v>
      </c>
      <c r="E1097">
        <v>35</v>
      </c>
      <c r="F1097">
        <v>1</v>
      </c>
      <c r="G1097">
        <v>1</v>
      </c>
      <c r="H1097">
        <v>3</v>
      </c>
      <c r="I1097">
        <v>0</v>
      </c>
      <c r="J1097">
        <v>5</v>
      </c>
      <c r="K1097" t="s">
        <v>688</v>
      </c>
      <c r="L1097">
        <v>1</v>
      </c>
      <c r="M1097">
        <v>45</v>
      </c>
      <c r="N1097">
        <v>2</v>
      </c>
      <c r="O1097">
        <v>7</v>
      </c>
      <c r="P1097">
        <v>1</v>
      </c>
      <c r="Q1097">
        <v>7</v>
      </c>
      <c r="R1097">
        <v>1</v>
      </c>
      <c r="S1097">
        <v>6</v>
      </c>
      <c r="T1097">
        <v>4</v>
      </c>
      <c r="U1097">
        <v>6</v>
      </c>
      <c r="V1097">
        <v>1</v>
      </c>
      <c r="W1097">
        <v>7</v>
      </c>
      <c r="X1097">
        <v>1</v>
      </c>
      <c r="Y1097">
        <v>2006</v>
      </c>
      <c r="Z1097">
        <v>3</v>
      </c>
      <c r="AA1097">
        <v>12</v>
      </c>
      <c r="AC1097" t="s">
        <v>1362</v>
      </c>
      <c r="AE1097">
        <v>2</v>
      </c>
      <c r="AF1097">
        <v>2</v>
      </c>
      <c r="AG1097">
        <v>2</v>
      </c>
      <c r="AH1097">
        <v>2</v>
      </c>
      <c r="AK1097">
        <v>1</v>
      </c>
      <c r="AL1097">
        <v>1</v>
      </c>
      <c r="AO1097">
        <v>4</v>
      </c>
      <c r="AP1097">
        <v>1</v>
      </c>
      <c r="AW1097">
        <v>1</v>
      </c>
      <c r="AX1097">
        <v>1</v>
      </c>
      <c r="BC1097">
        <v>1</v>
      </c>
      <c r="BE1097" t="s">
        <v>63</v>
      </c>
    </row>
    <row r="1098" spans="1:57" hidden="1" x14ac:dyDescent="0.2">
      <c r="A1098">
        <v>1097</v>
      </c>
      <c r="B1098" s="2">
        <v>44099.859942129631</v>
      </c>
      <c r="C1098" t="s">
        <v>1363</v>
      </c>
      <c r="D1098">
        <v>35</v>
      </c>
      <c r="E1098">
        <v>25</v>
      </c>
      <c r="F1098">
        <v>2</v>
      </c>
      <c r="G1098">
        <v>1</v>
      </c>
      <c r="H1098">
        <v>2</v>
      </c>
      <c r="I1098">
        <v>4</v>
      </c>
      <c r="J1098">
        <v>1</v>
      </c>
      <c r="L1098">
        <v>1</v>
      </c>
      <c r="M1098">
        <v>10</v>
      </c>
      <c r="N1098">
        <v>2</v>
      </c>
      <c r="O1098">
        <v>3</v>
      </c>
      <c r="P1098">
        <v>5</v>
      </c>
      <c r="Q1098">
        <v>5</v>
      </c>
      <c r="R1098">
        <v>5</v>
      </c>
      <c r="S1098">
        <v>4</v>
      </c>
      <c r="T1098">
        <v>5</v>
      </c>
      <c r="U1098">
        <v>5</v>
      </c>
      <c r="V1098">
        <v>5</v>
      </c>
      <c r="W1098">
        <v>3</v>
      </c>
      <c r="X1098">
        <v>5</v>
      </c>
      <c r="Y1098">
        <v>2011</v>
      </c>
      <c r="Z1098">
        <v>1</v>
      </c>
      <c r="AA1098">
        <v>13</v>
      </c>
      <c r="AD1098" t="s">
        <v>80</v>
      </c>
      <c r="AE1098">
        <v>2</v>
      </c>
      <c r="AF1098">
        <v>2</v>
      </c>
      <c r="AG1098">
        <v>2</v>
      </c>
      <c r="AH1098">
        <v>2</v>
      </c>
      <c r="AM1098">
        <v>1</v>
      </c>
      <c r="AO1098">
        <v>2</v>
      </c>
      <c r="AT1098">
        <v>1</v>
      </c>
      <c r="AV1098">
        <v>1</v>
      </c>
      <c r="AW1098">
        <v>1</v>
      </c>
      <c r="BD1098">
        <v>1</v>
      </c>
      <c r="BE1098" t="s">
        <v>63</v>
      </c>
    </row>
    <row r="1099" spans="1:57" hidden="1" x14ac:dyDescent="0.2">
      <c r="A1099">
        <v>1098</v>
      </c>
      <c r="B1099" s="2">
        <v>44099.866296296299</v>
      </c>
      <c r="C1099" t="s">
        <v>1364</v>
      </c>
      <c r="D1099">
        <v>38</v>
      </c>
      <c r="E1099">
        <v>25</v>
      </c>
      <c r="F1099">
        <v>1</v>
      </c>
      <c r="G1099">
        <v>1</v>
      </c>
      <c r="H1099">
        <v>2</v>
      </c>
      <c r="I1099">
        <v>0</v>
      </c>
      <c r="J1099">
        <v>1</v>
      </c>
      <c r="L1099">
        <v>2</v>
      </c>
      <c r="M1099">
        <v>2</v>
      </c>
      <c r="N1099">
        <v>2</v>
      </c>
      <c r="O1099">
        <v>6</v>
      </c>
      <c r="P1099">
        <v>4</v>
      </c>
      <c r="Q1099">
        <v>4</v>
      </c>
      <c r="R1099">
        <v>5</v>
      </c>
      <c r="S1099">
        <v>3</v>
      </c>
      <c r="T1099">
        <v>5</v>
      </c>
      <c r="U1099">
        <v>6</v>
      </c>
      <c r="V1099">
        <v>5</v>
      </c>
      <c r="W1099">
        <v>5</v>
      </c>
      <c r="X1099">
        <v>6</v>
      </c>
      <c r="Y1099">
        <v>2016</v>
      </c>
      <c r="Z1099">
        <v>1</v>
      </c>
      <c r="AA1099">
        <v>3</v>
      </c>
      <c r="AE1099">
        <v>2</v>
      </c>
      <c r="AF1099">
        <v>2</v>
      </c>
      <c r="AG1099">
        <v>2</v>
      </c>
      <c r="AH1099">
        <v>2</v>
      </c>
      <c r="AK1099">
        <v>1</v>
      </c>
      <c r="AO1099">
        <v>2</v>
      </c>
      <c r="AR1099">
        <v>1</v>
      </c>
      <c r="AS1099">
        <v>1</v>
      </c>
      <c r="AV1099">
        <v>1</v>
      </c>
      <c r="BA1099">
        <v>1</v>
      </c>
      <c r="BE1099" t="s">
        <v>63</v>
      </c>
    </row>
    <row r="1100" spans="1:57" hidden="1" x14ac:dyDescent="0.2">
      <c r="A1100">
        <v>1099</v>
      </c>
      <c r="B1100" s="2">
        <v>44099.887349537035</v>
      </c>
      <c r="C1100" t="s">
        <v>1365</v>
      </c>
      <c r="D1100">
        <v>38</v>
      </c>
      <c r="E1100">
        <v>50</v>
      </c>
      <c r="F1100">
        <v>2</v>
      </c>
      <c r="G1100">
        <v>1</v>
      </c>
      <c r="H1100">
        <v>4</v>
      </c>
      <c r="I1100">
        <v>2</v>
      </c>
      <c r="J1100">
        <v>1</v>
      </c>
      <c r="L1100">
        <v>1</v>
      </c>
      <c r="M1100">
        <v>13</v>
      </c>
      <c r="N1100">
        <v>2</v>
      </c>
      <c r="O1100">
        <v>3</v>
      </c>
      <c r="P1100">
        <v>6</v>
      </c>
      <c r="Q1100">
        <v>6</v>
      </c>
      <c r="R1100">
        <v>7</v>
      </c>
      <c r="S1100">
        <v>5</v>
      </c>
      <c r="T1100">
        <v>6</v>
      </c>
      <c r="U1100">
        <v>7</v>
      </c>
      <c r="V1100">
        <v>3</v>
      </c>
      <c r="W1100">
        <v>3</v>
      </c>
      <c r="X1100">
        <v>5</v>
      </c>
      <c r="Y1100">
        <v>2015</v>
      </c>
      <c r="Z1100">
        <v>1</v>
      </c>
      <c r="AA1100">
        <v>11</v>
      </c>
      <c r="AB1100" t="s">
        <v>519</v>
      </c>
      <c r="AE1100">
        <v>3</v>
      </c>
      <c r="AF1100">
        <v>3</v>
      </c>
      <c r="AG1100">
        <v>2</v>
      </c>
      <c r="AH1100">
        <v>3</v>
      </c>
      <c r="AJ1100">
        <v>1</v>
      </c>
      <c r="AO1100">
        <v>2</v>
      </c>
      <c r="AP1100">
        <v>1</v>
      </c>
      <c r="AT1100">
        <v>1</v>
      </c>
      <c r="AV1100">
        <v>1</v>
      </c>
      <c r="BA1100">
        <v>1</v>
      </c>
      <c r="BC1100">
        <v>1</v>
      </c>
      <c r="BE1100" t="s">
        <v>63</v>
      </c>
    </row>
    <row r="1101" spans="1:57" hidden="1" x14ac:dyDescent="0.2">
      <c r="A1101">
        <v>1100</v>
      </c>
      <c r="B1101" s="2">
        <v>44099.946932870371</v>
      </c>
      <c r="C1101" t="s">
        <v>1366</v>
      </c>
      <c r="D1101">
        <v>62</v>
      </c>
      <c r="E1101">
        <v>35</v>
      </c>
      <c r="F1101">
        <v>1</v>
      </c>
      <c r="G1101">
        <v>1</v>
      </c>
      <c r="H1101">
        <v>4</v>
      </c>
      <c r="I1101">
        <v>0</v>
      </c>
      <c r="J1101">
        <v>4</v>
      </c>
      <c r="L1101">
        <v>1</v>
      </c>
      <c r="M1101">
        <v>3</v>
      </c>
      <c r="N1101">
        <v>2</v>
      </c>
      <c r="O1101">
        <v>7</v>
      </c>
      <c r="P1101">
        <v>1</v>
      </c>
      <c r="Q1101">
        <v>7</v>
      </c>
      <c r="R1101">
        <v>1</v>
      </c>
      <c r="S1101">
        <v>6</v>
      </c>
      <c r="T1101">
        <v>5</v>
      </c>
      <c r="U1101">
        <v>7</v>
      </c>
      <c r="V1101">
        <v>2</v>
      </c>
      <c r="W1101">
        <v>7</v>
      </c>
      <c r="X1101">
        <v>2</v>
      </c>
      <c r="Y1101">
        <v>2020</v>
      </c>
      <c r="Z1101">
        <v>3</v>
      </c>
      <c r="AA1101">
        <v>7</v>
      </c>
      <c r="AE1101">
        <v>2</v>
      </c>
      <c r="AF1101">
        <v>3</v>
      </c>
      <c r="AG1101">
        <v>2</v>
      </c>
      <c r="AH1101">
        <v>2</v>
      </c>
      <c r="AI1101">
        <v>1</v>
      </c>
      <c r="AO1101">
        <v>3</v>
      </c>
      <c r="AV1101">
        <v>1</v>
      </c>
      <c r="AZ1101">
        <v>1</v>
      </c>
      <c r="BE1101" t="s">
        <v>63</v>
      </c>
    </row>
    <row r="1102" spans="1:57" hidden="1" x14ac:dyDescent="0.2">
      <c r="A1102">
        <v>1101</v>
      </c>
      <c r="B1102" s="2">
        <v>44100.023784722223</v>
      </c>
      <c r="C1102" t="s">
        <v>1367</v>
      </c>
      <c r="D1102">
        <v>37</v>
      </c>
      <c r="E1102">
        <v>5</v>
      </c>
      <c r="F1102">
        <v>1</v>
      </c>
      <c r="G1102">
        <v>1</v>
      </c>
      <c r="H1102">
        <v>2</v>
      </c>
      <c r="I1102">
        <v>3</v>
      </c>
      <c r="J1102">
        <v>1</v>
      </c>
      <c r="L1102">
        <v>1</v>
      </c>
      <c r="M1102">
        <v>1</v>
      </c>
      <c r="N1102">
        <v>2</v>
      </c>
      <c r="O1102">
        <v>6</v>
      </c>
      <c r="P1102">
        <v>6</v>
      </c>
      <c r="Q1102">
        <v>6</v>
      </c>
      <c r="R1102">
        <v>6</v>
      </c>
      <c r="S1102">
        <v>6</v>
      </c>
      <c r="T1102">
        <v>6</v>
      </c>
      <c r="U1102">
        <v>6</v>
      </c>
      <c r="V1102">
        <v>6</v>
      </c>
      <c r="W1102">
        <v>6</v>
      </c>
      <c r="X1102">
        <v>6</v>
      </c>
      <c r="Y1102">
        <v>2018</v>
      </c>
      <c r="Z1102">
        <v>1</v>
      </c>
      <c r="AA1102">
        <v>1</v>
      </c>
      <c r="AE1102">
        <v>1</v>
      </c>
      <c r="AF1102">
        <v>1</v>
      </c>
      <c r="AG1102">
        <v>1</v>
      </c>
      <c r="AH1102">
        <v>1</v>
      </c>
      <c r="AI1102">
        <v>1</v>
      </c>
      <c r="AO1102">
        <v>5</v>
      </c>
      <c r="AP1102">
        <v>1</v>
      </c>
      <c r="AQ1102">
        <v>1</v>
      </c>
      <c r="BA1102">
        <v>1</v>
      </c>
      <c r="BB1102">
        <v>1</v>
      </c>
      <c r="BE1102" t="s">
        <v>66</v>
      </c>
    </row>
    <row r="1103" spans="1:57" hidden="1" x14ac:dyDescent="0.2">
      <c r="A1103">
        <v>1102</v>
      </c>
      <c r="B1103" s="2">
        <v>44100.077175925922</v>
      </c>
      <c r="C1103" t="s">
        <v>1368</v>
      </c>
      <c r="D1103">
        <v>36</v>
      </c>
      <c r="E1103">
        <v>25</v>
      </c>
      <c r="F1103">
        <v>2</v>
      </c>
      <c r="G1103">
        <v>1</v>
      </c>
      <c r="H1103">
        <v>2</v>
      </c>
      <c r="I1103">
        <v>1</v>
      </c>
      <c r="J1103">
        <v>1</v>
      </c>
      <c r="L1103">
        <v>2</v>
      </c>
      <c r="M1103">
        <v>6</v>
      </c>
      <c r="N1103">
        <v>2</v>
      </c>
      <c r="O1103">
        <v>7</v>
      </c>
      <c r="P1103">
        <v>5</v>
      </c>
      <c r="Q1103">
        <v>7</v>
      </c>
      <c r="R1103">
        <v>2</v>
      </c>
      <c r="S1103">
        <v>7</v>
      </c>
      <c r="T1103">
        <v>1</v>
      </c>
      <c r="U1103">
        <v>7</v>
      </c>
      <c r="V1103">
        <v>1</v>
      </c>
      <c r="W1103">
        <v>7</v>
      </c>
      <c r="X1103">
        <v>2</v>
      </c>
      <c r="Y1103">
        <v>2014</v>
      </c>
      <c r="Z1103">
        <v>2</v>
      </c>
      <c r="AA1103">
        <v>9</v>
      </c>
      <c r="AE1103">
        <v>2</v>
      </c>
      <c r="AF1103">
        <v>2</v>
      </c>
      <c r="AG1103">
        <v>2</v>
      </c>
      <c r="AH1103">
        <v>3</v>
      </c>
      <c r="AN1103">
        <v>1</v>
      </c>
      <c r="AO1103">
        <v>2</v>
      </c>
      <c r="AP1103">
        <v>1</v>
      </c>
      <c r="AT1103">
        <v>1</v>
      </c>
      <c r="AU1103">
        <v>1</v>
      </c>
      <c r="BD1103">
        <v>1</v>
      </c>
      <c r="BE1103" t="s">
        <v>63</v>
      </c>
    </row>
    <row r="1104" spans="1:57" hidden="1" x14ac:dyDescent="0.2">
      <c r="A1104">
        <v>1103</v>
      </c>
      <c r="B1104" s="2">
        <v>44100.155416666668</v>
      </c>
      <c r="C1104" t="s">
        <v>1369</v>
      </c>
      <c r="D1104">
        <v>45</v>
      </c>
      <c r="E1104">
        <v>47</v>
      </c>
      <c r="F1104">
        <v>1</v>
      </c>
      <c r="G1104">
        <v>1</v>
      </c>
      <c r="H1104">
        <v>3</v>
      </c>
      <c r="I1104">
        <v>3</v>
      </c>
      <c r="J1104">
        <v>1</v>
      </c>
      <c r="L1104">
        <v>1</v>
      </c>
      <c r="M1104">
        <v>12</v>
      </c>
      <c r="N1104">
        <v>1</v>
      </c>
      <c r="O1104">
        <v>7</v>
      </c>
      <c r="P1104">
        <v>1</v>
      </c>
      <c r="Q1104">
        <v>7</v>
      </c>
      <c r="R1104">
        <v>3</v>
      </c>
      <c r="S1104">
        <v>7</v>
      </c>
      <c r="T1104">
        <v>7</v>
      </c>
      <c r="U1104">
        <v>7</v>
      </c>
      <c r="V1104">
        <v>1</v>
      </c>
      <c r="W1104">
        <v>7</v>
      </c>
      <c r="X1104">
        <v>2</v>
      </c>
      <c r="Y1104">
        <v>2015</v>
      </c>
      <c r="Z1104">
        <v>2</v>
      </c>
      <c r="AA1104">
        <v>3</v>
      </c>
      <c r="AE1104">
        <v>1</v>
      </c>
      <c r="AF1104">
        <v>1</v>
      </c>
      <c r="AG1104">
        <v>1</v>
      </c>
      <c r="AH1104">
        <v>2</v>
      </c>
      <c r="AI1104">
        <v>1</v>
      </c>
      <c r="AJ1104">
        <v>1</v>
      </c>
      <c r="AK1104">
        <v>1</v>
      </c>
      <c r="AO1104">
        <v>3</v>
      </c>
      <c r="AP1104">
        <v>1</v>
      </c>
      <c r="AV1104">
        <v>1</v>
      </c>
      <c r="AW1104">
        <v>1</v>
      </c>
      <c r="AZ1104">
        <v>1</v>
      </c>
      <c r="BA1104">
        <v>1</v>
      </c>
      <c r="BB1104">
        <v>1</v>
      </c>
      <c r="BC1104">
        <v>1</v>
      </c>
      <c r="BE1104" t="s">
        <v>66</v>
      </c>
    </row>
    <row r="1105" spans="1:57" hidden="1" x14ac:dyDescent="0.2">
      <c r="A1105">
        <v>1104</v>
      </c>
      <c r="B1105" s="2">
        <v>44100.22246527778</v>
      </c>
      <c r="C1105" t="s">
        <v>1370</v>
      </c>
      <c r="D1105">
        <v>59</v>
      </c>
      <c r="E1105">
        <v>35</v>
      </c>
      <c r="F1105">
        <v>1</v>
      </c>
      <c r="G1105">
        <v>1</v>
      </c>
      <c r="H1105">
        <v>1</v>
      </c>
      <c r="I1105">
        <v>0</v>
      </c>
      <c r="J1105">
        <v>1</v>
      </c>
      <c r="L1105">
        <v>1</v>
      </c>
      <c r="M1105">
        <v>22</v>
      </c>
      <c r="N1105">
        <v>2</v>
      </c>
      <c r="O1105">
        <v>1</v>
      </c>
      <c r="P1105">
        <v>1</v>
      </c>
      <c r="Q1105">
        <v>6</v>
      </c>
      <c r="R1105">
        <v>3</v>
      </c>
      <c r="S1105">
        <v>4</v>
      </c>
      <c r="T1105">
        <v>3</v>
      </c>
      <c r="U1105">
        <v>6</v>
      </c>
      <c r="V1105">
        <v>1</v>
      </c>
      <c r="W1105">
        <v>3</v>
      </c>
      <c r="X1105">
        <v>2</v>
      </c>
      <c r="Y1105">
        <v>2017</v>
      </c>
      <c r="Z1105">
        <v>4</v>
      </c>
      <c r="AA1105">
        <v>14</v>
      </c>
      <c r="AE1105">
        <v>2</v>
      </c>
      <c r="AF1105">
        <v>2</v>
      </c>
      <c r="AG1105">
        <v>2</v>
      </c>
      <c r="AH1105">
        <v>2</v>
      </c>
      <c r="AN1105">
        <v>1</v>
      </c>
      <c r="AO1105">
        <v>2</v>
      </c>
      <c r="AV1105">
        <v>1</v>
      </c>
      <c r="AX1105">
        <v>1</v>
      </c>
      <c r="AY1105">
        <v>1</v>
      </c>
      <c r="BD1105">
        <v>1</v>
      </c>
      <c r="BE1105" t="s">
        <v>63</v>
      </c>
    </row>
    <row r="1106" spans="1:57" hidden="1" x14ac:dyDescent="0.2">
      <c r="A1106">
        <v>1105</v>
      </c>
      <c r="B1106" s="2">
        <v>44100.251712962963</v>
      </c>
      <c r="C1106" t="s">
        <v>1371</v>
      </c>
      <c r="D1106">
        <v>70</v>
      </c>
      <c r="E1106">
        <v>13</v>
      </c>
      <c r="F1106">
        <v>1</v>
      </c>
      <c r="G1106">
        <v>1</v>
      </c>
      <c r="H1106">
        <v>2</v>
      </c>
      <c r="I1106">
        <v>0</v>
      </c>
      <c r="J1106">
        <v>4</v>
      </c>
      <c r="L1106">
        <v>2</v>
      </c>
      <c r="M1106">
        <v>20</v>
      </c>
      <c r="N1106">
        <v>2</v>
      </c>
      <c r="O1106">
        <v>5</v>
      </c>
      <c r="P1106">
        <v>1</v>
      </c>
      <c r="Q1106">
        <v>7</v>
      </c>
      <c r="R1106">
        <v>1</v>
      </c>
      <c r="S1106">
        <v>5</v>
      </c>
      <c r="T1106">
        <v>5</v>
      </c>
      <c r="U1106">
        <v>6</v>
      </c>
      <c r="V1106">
        <v>2</v>
      </c>
      <c r="W1106">
        <v>7</v>
      </c>
      <c r="X1106">
        <v>1</v>
      </c>
      <c r="Y1106">
        <v>2012</v>
      </c>
      <c r="Z1106">
        <v>3</v>
      </c>
      <c r="AA1106">
        <v>13</v>
      </c>
      <c r="AD1106" t="s">
        <v>80</v>
      </c>
      <c r="AE1106">
        <v>2</v>
      </c>
      <c r="AF1106">
        <v>2</v>
      </c>
      <c r="AG1106">
        <v>2</v>
      </c>
      <c r="AH1106">
        <v>2</v>
      </c>
      <c r="AI1106">
        <v>1</v>
      </c>
      <c r="AO1106">
        <v>3</v>
      </c>
      <c r="AW1106">
        <v>1</v>
      </c>
      <c r="BA1106">
        <v>1</v>
      </c>
      <c r="BE1106" t="s">
        <v>63</v>
      </c>
    </row>
    <row r="1107" spans="1:57" hidden="1" x14ac:dyDescent="0.2">
      <c r="A1107">
        <v>1106</v>
      </c>
      <c r="B1107" s="2">
        <v>44100.263043981482</v>
      </c>
      <c r="C1107" t="s">
        <v>1372</v>
      </c>
      <c r="D1107">
        <v>30</v>
      </c>
      <c r="E1107">
        <v>47</v>
      </c>
      <c r="F1107">
        <v>2</v>
      </c>
      <c r="G1107">
        <v>1</v>
      </c>
      <c r="H1107">
        <v>2</v>
      </c>
      <c r="I1107">
        <v>2</v>
      </c>
      <c r="J1107">
        <v>1</v>
      </c>
      <c r="L1107">
        <v>1</v>
      </c>
      <c r="M1107">
        <v>0</v>
      </c>
      <c r="N1107">
        <v>1</v>
      </c>
      <c r="O1107">
        <v>5</v>
      </c>
      <c r="P1107">
        <v>6</v>
      </c>
      <c r="Q1107">
        <v>6</v>
      </c>
      <c r="R1107">
        <v>7</v>
      </c>
      <c r="S1107">
        <v>3</v>
      </c>
      <c r="T1107">
        <v>3</v>
      </c>
      <c r="U1107">
        <v>5</v>
      </c>
      <c r="V1107">
        <v>3</v>
      </c>
      <c r="W1107">
        <v>4</v>
      </c>
      <c r="X1107">
        <v>5</v>
      </c>
      <c r="Y1107">
        <v>2015</v>
      </c>
      <c r="Z1107">
        <v>1</v>
      </c>
      <c r="AA1107">
        <v>5</v>
      </c>
      <c r="AE1107">
        <v>1</v>
      </c>
      <c r="AF1107">
        <v>1</v>
      </c>
      <c r="AG1107">
        <v>1</v>
      </c>
      <c r="AH1107">
        <v>1</v>
      </c>
      <c r="AK1107">
        <v>1</v>
      </c>
      <c r="AO1107">
        <v>1</v>
      </c>
      <c r="AQ1107">
        <v>1</v>
      </c>
      <c r="BA1107">
        <v>1</v>
      </c>
      <c r="BE1107" t="s">
        <v>66</v>
      </c>
    </row>
    <row r="1108" spans="1:57" hidden="1" x14ac:dyDescent="0.2">
      <c r="A1108">
        <v>1107</v>
      </c>
      <c r="B1108" s="2">
        <v>44100.343449074076</v>
      </c>
      <c r="C1108" t="s">
        <v>1373</v>
      </c>
      <c r="D1108">
        <v>40</v>
      </c>
      <c r="E1108">
        <v>5</v>
      </c>
      <c r="F1108">
        <v>1</v>
      </c>
      <c r="G1108">
        <v>1</v>
      </c>
      <c r="H1108">
        <v>2</v>
      </c>
      <c r="I1108">
        <v>2</v>
      </c>
      <c r="J1108">
        <v>1</v>
      </c>
      <c r="L1108">
        <v>2</v>
      </c>
      <c r="M1108">
        <v>4</v>
      </c>
      <c r="N1108">
        <v>1</v>
      </c>
      <c r="O1108">
        <v>7</v>
      </c>
      <c r="P1108">
        <v>6</v>
      </c>
      <c r="Q1108">
        <v>5</v>
      </c>
      <c r="R1108">
        <v>3</v>
      </c>
      <c r="S1108">
        <v>7</v>
      </c>
      <c r="T1108">
        <v>4</v>
      </c>
      <c r="U1108">
        <v>5</v>
      </c>
      <c r="V1108">
        <v>2</v>
      </c>
      <c r="W1108">
        <v>7</v>
      </c>
      <c r="X1108">
        <v>6</v>
      </c>
      <c r="Y1108">
        <v>2017</v>
      </c>
      <c r="Z1108">
        <v>2</v>
      </c>
      <c r="AA1108">
        <v>2</v>
      </c>
      <c r="AE1108">
        <v>1</v>
      </c>
      <c r="AF1108">
        <v>1</v>
      </c>
      <c r="AG1108">
        <v>1</v>
      </c>
      <c r="AH1108">
        <v>1</v>
      </c>
      <c r="AI1108">
        <v>1</v>
      </c>
      <c r="AJ1108">
        <v>1</v>
      </c>
      <c r="AK1108">
        <v>1</v>
      </c>
      <c r="AM1108">
        <v>1</v>
      </c>
      <c r="AO1108">
        <v>2</v>
      </c>
      <c r="AP1108">
        <v>1</v>
      </c>
      <c r="AR1108">
        <v>1</v>
      </c>
      <c r="AT1108">
        <v>1</v>
      </c>
      <c r="AZ1108">
        <v>1</v>
      </c>
      <c r="BB1108">
        <v>1</v>
      </c>
      <c r="BC1108">
        <v>1</v>
      </c>
      <c r="BE1108" t="s">
        <v>66</v>
      </c>
    </row>
    <row r="1109" spans="1:57" hidden="1" x14ac:dyDescent="0.2">
      <c r="A1109">
        <v>1108</v>
      </c>
      <c r="B1109" s="2">
        <v>44100.65662037037</v>
      </c>
      <c r="C1109" t="s">
        <v>1374</v>
      </c>
      <c r="D1109">
        <v>36</v>
      </c>
      <c r="E1109">
        <v>5</v>
      </c>
      <c r="F1109">
        <v>1</v>
      </c>
      <c r="G1109">
        <v>1</v>
      </c>
      <c r="H1109">
        <v>2</v>
      </c>
      <c r="I1109">
        <v>3</v>
      </c>
      <c r="J1109">
        <v>1</v>
      </c>
      <c r="L1109">
        <v>1</v>
      </c>
      <c r="M1109">
        <v>1</v>
      </c>
      <c r="N1109">
        <v>1</v>
      </c>
      <c r="O1109">
        <v>6</v>
      </c>
      <c r="P1109">
        <v>1</v>
      </c>
      <c r="Q1109">
        <v>7</v>
      </c>
      <c r="R1109">
        <v>5</v>
      </c>
      <c r="S1109">
        <v>6</v>
      </c>
      <c r="T1109">
        <v>6</v>
      </c>
      <c r="U1109">
        <v>7</v>
      </c>
      <c r="V1109">
        <v>1</v>
      </c>
      <c r="W1109">
        <v>7</v>
      </c>
      <c r="X1109">
        <v>1</v>
      </c>
      <c r="Y1109">
        <v>2020</v>
      </c>
      <c r="Z1109">
        <v>1</v>
      </c>
      <c r="AA1109">
        <v>1</v>
      </c>
      <c r="AE1109">
        <v>2</v>
      </c>
      <c r="AF1109">
        <v>1</v>
      </c>
      <c r="AG1109">
        <v>1</v>
      </c>
      <c r="AH1109">
        <v>2</v>
      </c>
      <c r="AI1109">
        <v>1</v>
      </c>
      <c r="AM1109">
        <v>1</v>
      </c>
      <c r="AO1109">
        <v>3</v>
      </c>
      <c r="AP1109">
        <v>1</v>
      </c>
      <c r="AV1109">
        <v>1</v>
      </c>
      <c r="AW1109">
        <v>1</v>
      </c>
      <c r="BA1109">
        <v>1</v>
      </c>
      <c r="BB1109">
        <v>1</v>
      </c>
      <c r="BC1109">
        <v>1</v>
      </c>
      <c r="BE1109" t="s">
        <v>66</v>
      </c>
    </row>
    <row r="1110" spans="1:57" hidden="1" x14ac:dyDescent="0.2">
      <c r="A1110">
        <v>1109</v>
      </c>
      <c r="B1110" s="2">
        <v>44100.944502314815</v>
      </c>
      <c r="C1110" t="s">
        <v>1375</v>
      </c>
      <c r="D1110">
        <v>80</v>
      </c>
      <c r="E1110">
        <v>12</v>
      </c>
      <c r="F1110">
        <v>1</v>
      </c>
      <c r="G1110">
        <v>1</v>
      </c>
      <c r="H1110">
        <v>3</v>
      </c>
      <c r="I1110">
        <v>0</v>
      </c>
      <c r="J1110">
        <v>5</v>
      </c>
      <c r="K1110" t="s">
        <v>1376</v>
      </c>
      <c r="L1110">
        <v>1</v>
      </c>
      <c r="M1110">
        <v>14</v>
      </c>
      <c r="N1110">
        <v>2</v>
      </c>
      <c r="O1110">
        <v>3</v>
      </c>
      <c r="P1110">
        <v>1</v>
      </c>
      <c r="Q1110">
        <v>6</v>
      </c>
      <c r="R1110">
        <v>3</v>
      </c>
      <c r="S1110">
        <v>3</v>
      </c>
      <c r="T1110">
        <v>6</v>
      </c>
      <c r="U1110">
        <v>6</v>
      </c>
      <c r="V1110">
        <v>6</v>
      </c>
      <c r="W1110">
        <v>6</v>
      </c>
      <c r="X1110">
        <v>3</v>
      </c>
      <c r="Y1110">
        <v>2019</v>
      </c>
      <c r="Z1110">
        <v>3</v>
      </c>
      <c r="AA1110">
        <v>11</v>
      </c>
      <c r="AB1110" t="s">
        <v>1377</v>
      </c>
      <c r="AE1110">
        <v>2</v>
      </c>
      <c r="AF1110">
        <v>2</v>
      </c>
      <c r="AG1110">
        <v>2</v>
      </c>
      <c r="AH1110">
        <v>2</v>
      </c>
      <c r="AN1110">
        <v>1</v>
      </c>
      <c r="AO1110">
        <v>3</v>
      </c>
      <c r="AP1110">
        <v>1</v>
      </c>
      <c r="AX1110">
        <v>1</v>
      </c>
      <c r="AY1110">
        <v>1</v>
      </c>
      <c r="BD1110">
        <v>1</v>
      </c>
      <c r="BE1110" t="s">
        <v>66</v>
      </c>
    </row>
    <row r="1111" spans="1:57" hidden="1" x14ac:dyDescent="0.2">
      <c r="A1111">
        <v>1110</v>
      </c>
      <c r="B1111" s="2">
        <v>44101.858634259261</v>
      </c>
      <c r="C1111" t="s">
        <v>1378</v>
      </c>
      <c r="D1111">
        <v>25</v>
      </c>
      <c r="E1111">
        <v>44</v>
      </c>
      <c r="F1111">
        <v>1</v>
      </c>
      <c r="G1111">
        <v>1</v>
      </c>
      <c r="H1111">
        <v>2</v>
      </c>
      <c r="I1111">
        <v>1</v>
      </c>
      <c r="J1111">
        <v>1</v>
      </c>
      <c r="L1111">
        <v>1</v>
      </c>
      <c r="M1111">
        <v>1</v>
      </c>
      <c r="N1111">
        <v>1</v>
      </c>
      <c r="O1111">
        <v>3</v>
      </c>
      <c r="P1111">
        <v>5</v>
      </c>
      <c r="Q1111">
        <v>4</v>
      </c>
      <c r="R1111">
        <v>5</v>
      </c>
      <c r="S1111">
        <v>5</v>
      </c>
      <c r="T1111">
        <v>3</v>
      </c>
      <c r="U1111">
        <v>4</v>
      </c>
      <c r="V1111">
        <v>5</v>
      </c>
      <c r="W1111">
        <v>4</v>
      </c>
      <c r="X1111">
        <v>3</v>
      </c>
      <c r="Y1111">
        <v>2018</v>
      </c>
      <c r="Z1111">
        <v>1</v>
      </c>
      <c r="AA1111">
        <v>1</v>
      </c>
      <c r="AE1111">
        <v>1</v>
      </c>
      <c r="AF1111">
        <v>1</v>
      </c>
      <c r="AG1111">
        <v>1</v>
      </c>
      <c r="AH1111">
        <v>1</v>
      </c>
      <c r="AI1111">
        <v>1</v>
      </c>
      <c r="AL1111">
        <v>1</v>
      </c>
      <c r="AO1111">
        <v>3</v>
      </c>
      <c r="AP1111">
        <v>1</v>
      </c>
      <c r="AQ1111">
        <v>1</v>
      </c>
      <c r="AU1111">
        <v>1</v>
      </c>
      <c r="AZ1111">
        <v>1</v>
      </c>
      <c r="BB1111">
        <v>1</v>
      </c>
      <c r="BE1111" t="s">
        <v>66</v>
      </c>
    </row>
    <row r="1112" spans="1:57" hidden="1" x14ac:dyDescent="0.2">
      <c r="A1112">
        <v>1111</v>
      </c>
      <c r="B1112" s="2">
        <v>44102.374409722222</v>
      </c>
      <c r="C1112" t="s">
        <v>1379</v>
      </c>
      <c r="D1112">
        <v>45</v>
      </c>
      <c r="E1112">
        <v>5</v>
      </c>
      <c r="F1112">
        <v>1</v>
      </c>
      <c r="G1112">
        <v>1</v>
      </c>
      <c r="H1112">
        <v>2</v>
      </c>
      <c r="I1112">
        <v>2</v>
      </c>
      <c r="J1112">
        <v>1</v>
      </c>
      <c r="L1112">
        <v>2</v>
      </c>
      <c r="M1112">
        <v>5</v>
      </c>
      <c r="N1112">
        <v>1</v>
      </c>
      <c r="O1112">
        <v>2</v>
      </c>
      <c r="P1112">
        <v>5</v>
      </c>
      <c r="Q1112">
        <v>3</v>
      </c>
      <c r="R1112">
        <v>5</v>
      </c>
      <c r="S1112">
        <v>3</v>
      </c>
      <c r="T1112">
        <v>3</v>
      </c>
      <c r="U1112">
        <v>2</v>
      </c>
      <c r="V1112">
        <v>2</v>
      </c>
      <c r="W1112">
        <v>3</v>
      </c>
      <c r="X1112">
        <v>2</v>
      </c>
      <c r="Y1112">
        <v>2019</v>
      </c>
      <c r="Z1112">
        <v>2</v>
      </c>
      <c r="AA1112">
        <v>6</v>
      </c>
      <c r="AE1112">
        <v>1</v>
      </c>
      <c r="AF1112">
        <v>1</v>
      </c>
      <c r="AG1112">
        <v>1</v>
      </c>
      <c r="AH1112">
        <v>1</v>
      </c>
      <c r="AI1112">
        <v>1</v>
      </c>
      <c r="AJ1112">
        <v>1</v>
      </c>
      <c r="AK1112">
        <v>1</v>
      </c>
      <c r="AL1112">
        <v>1</v>
      </c>
      <c r="AM1112">
        <v>1</v>
      </c>
      <c r="AO1112">
        <v>2</v>
      </c>
      <c r="AR1112">
        <v>1</v>
      </c>
      <c r="AS1112">
        <v>1</v>
      </c>
      <c r="AT1112">
        <v>1</v>
      </c>
      <c r="AZ1112">
        <v>1</v>
      </c>
      <c r="BA1112">
        <v>1</v>
      </c>
      <c r="BB1112">
        <v>1</v>
      </c>
      <c r="BC1112">
        <v>1</v>
      </c>
      <c r="BE1112" t="s">
        <v>66</v>
      </c>
    </row>
    <row r="1113" spans="1:57" hidden="1" x14ac:dyDescent="0.2">
      <c r="A1113">
        <v>1112</v>
      </c>
      <c r="B1113" s="2">
        <v>44102.755312499998</v>
      </c>
      <c r="C1113" t="s">
        <v>1380</v>
      </c>
      <c r="D1113">
        <v>55</v>
      </c>
      <c r="E1113">
        <v>3</v>
      </c>
      <c r="F1113">
        <v>1</v>
      </c>
      <c r="G1113">
        <v>1</v>
      </c>
      <c r="H1113">
        <v>2</v>
      </c>
      <c r="I1113">
        <v>0</v>
      </c>
      <c r="J1113">
        <v>1</v>
      </c>
      <c r="L1113">
        <v>2</v>
      </c>
      <c r="M1113">
        <v>3</v>
      </c>
      <c r="N1113">
        <v>1</v>
      </c>
      <c r="O1113">
        <v>3</v>
      </c>
      <c r="P1113">
        <v>5</v>
      </c>
      <c r="Q1113">
        <v>6</v>
      </c>
      <c r="R1113">
        <v>5</v>
      </c>
      <c r="S1113">
        <v>6</v>
      </c>
      <c r="T1113">
        <v>7</v>
      </c>
      <c r="U1113">
        <v>5</v>
      </c>
      <c r="V1113">
        <v>2</v>
      </c>
      <c r="W1113">
        <v>6</v>
      </c>
      <c r="X1113">
        <v>2</v>
      </c>
      <c r="Y1113">
        <v>2018</v>
      </c>
      <c r="Z1113">
        <v>2</v>
      </c>
      <c r="AA1113">
        <v>3</v>
      </c>
      <c r="AE1113">
        <v>1</v>
      </c>
      <c r="AF1113">
        <v>3</v>
      </c>
      <c r="AG1113">
        <v>2</v>
      </c>
      <c r="AH1113">
        <v>1</v>
      </c>
      <c r="AJ1113">
        <v>1</v>
      </c>
      <c r="AO1113">
        <v>3</v>
      </c>
      <c r="AP1113">
        <v>1</v>
      </c>
      <c r="AS1113">
        <v>1</v>
      </c>
      <c r="AT1113">
        <v>1</v>
      </c>
      <c r="AZ1113">
        <v>1</v>
      </c>
      <c r="BE1113" t="s">
        <v>66</v>
      </c>
    </row>
    <row r="1114" spans="1:57" hidden="1" x14ac:dyDescent="0.2">
      <c r="A1114">
        <v>1113</v>
      </c>
      <c r="B1114" s="2">
        <v>44102.757060185184</v>
      </c>
      <c r="C1114" t="s">
        <v>1381</v>
      </c>
      <c r="D1114">
        <v>32</v>
      </c>
      <c r="E1114">
        <v>13</v>
      </c>
      <c r="F1114">
        <v>1</v>
      </c>
      <c r="G1114">
        <v>1</v>
      </c>
      <c r="H1114">
        <v>2</v>
      </c>
      <c r="I1114">
        <v>2</v>
      </c>
      <c r="J1114">
        <v>2</v>
      </c>
      <c r="L1114">
        <v>1</v>
      </c>
      <c r="M1114">
        <v>5</v>
      </c>
      <c r="N1114">
        <v>2</v>
      </c>
      <c r="O1114">
        <v>5</v>
      </c>
      <c r="P1114">
        <v>6</v>
      </c>
      <c r="Q1114">
        <v>5</v>
      </c>
      <c r="R1114">
        <v>5</v>
      </c>
      <c r="S1114">
        <v>5</v>
      </c>
      <c r="T1114">
        <v>5</v>
      </c>
      <c r="U1114">
        <v>5</v>
      </c>
      <c r="V1114">
        <v>3</v>
      </c>
      <c r="W1114">
        <v>6</v>
      </c>
      <c r="X1114">
        <v>3</v>
      </c>
      <c r="Y1114">
        <v>2017</v>
      </c>
      <c r="Z1114">
        <v>1</v>
      </c>
      <c r="AA1114">
        <v>11</v>
      </c>
      <c r="AB1114" t="s">
        <v>1382</v>
      </c>
      <c r="AE1114">
        <v>2</v>
      </c>
      <c r="AF1114">
        <v>2</v>
      </c>
      <c r="AG1114">
        <v>2</v>
      </c>
      <c r="AH1114">
        <v>2</v>
      </c>
      <c r="AI1114">
        <v>1</v>
      </c>
      <c r="AJ1114">
        <v>1</v>
      </c>
      <c r="AO1114">
        <v>2</v>
      </c>
      <c r="AQ1114">
        <v>1</v>
      </c>
      <c r="AT1114">
        <v>1</v>
      </c>
      <c r="AW1114">
        <v>1</v>
      </c>
      <c r="BB1114">
        <v>1</v>
      </c>
      <c r="BE1114" t="s">
        <v>63</v>
      </c>
    </row>
    <row r="1115" spans="1:57" hidden="1" x14ac:dyDescent="0.2">
      <c r="A1115">
        <v>1114</v>
      </c>
      <c r="B1115" s="2">
        <v>44102.757847222223</v>
      </c>
      <c r="C1115" t="s">
        <v>1383</v>
      </c>
      <c r="D1115">
        <v>29</v>
      </c>
      <c r="E1115">
        <v>13</v>
      </c>
      <c r="F1115">
        <v>1</v>
      </c>
      <c r="G1115">
        <v>1</v>
      </c>
      <c r="H1115">
        <v>2</v>
      </c>
      <c r="I1115">
        <v>0</v>
      </c>
      <c r="J1115">
        <v>4</v>
      </c>
      <c r="L1115">
        <v>1</v>
      </c>
      <c r="M1115">
        <v>4</v>
      </c>
      <c r="N1115">
        <v>1</v>
      </c>
      <c r="O1115">
        <v>4</v>
      </c>
      <c r="P1115">
        <v>3</v>
      </c>
      <c r="Q1115">
        <v>3</v>
      </c>
      <c r="R1115">
        <v>3</v>
      </c>
      <c r="S1115">
        <v>4</v>
      </c>
      <c r="T1115">
        <v>3</v>
      </c>
      <c r="U1115">
        <v>5</v>
      </c>
      <c r="V1115">
        <v>2</v>
      </c>
      <c r="W1115">
        <v>2</v>
      </c>
      <c r="X1115">
        <v>3</v>
      </c>
      <c r="Y1115">
        <v>2019</v>
      </c>
      <c r="Z1115">
        <v>1</v>
      </c>
      <c r="AA1115">
        <v>3</v>
      </c>
      <c r="AE1115">
        <v>1</v>
      </c>
      <c r="AF1115">
        <v>1</v>
      </c>
      <c r="AG1115">
        <v>2</v>
      </c>
      <c r="AH1115">
        <v>2</v>
      </c>
      <c r="AI1115">
        <v>1</v>
      </c>
      <c r="AO1115">
        <v>3</v>
      </c>
      <c r="AP1115">
        <v>1</v>
      </c>
      <c r="BA1115">
        <v>1</v>
      </c>
      <c r="BE1115" t="s">
        <v>63</v>
      </c>
    </row>
    <row r="1116" spans="1:57" hidden="1" x14ac:dyDescent="0.2">
      <c r="A1116">
        <v>1115</v>
      </c>
      <c r="B1116" s="2">
        <v>44102.757928240739</v>
      </c>
      <c r="C1116" t="s">
        <v>1384</v>
      </c>
      <c r="D1116">
        <v>25</v>
      </c>
      <c r="E1116">
        <v>25</v>
      </c>
      <c r="F1116">
        <v>1</v>
      </c>
      <c r="G1116">
        <v>1</v>
      </c>
      <c r="H1116">
        <v>2</v>
      </c>
      <c r="I1116">
        <v>1</v>
      </c>
      <c r="J1116">
        <v>2</v>
      </c>
      <c r="L1116">
        <v>1</v>
      </c>
      <c r="M1116">
        <v>2</v>
      </c>
      <c r="N1116">
        <v>2</v>
      </c>
      <c r="O1116">
        <v>3</v>
      </c>
      <c r="P1116">
        <v>3</v>
      </c>
      <c r="Q1116">
        <v>6</v>
      </c>
      <c r="R1116">
        <v>6</v>
      </c>
      <c r="S1116">
        <v>5</v>
      </c>
      <c r="T1116">
        <v>6</v>
      </c>
      <c r="U1116">
        <v>6</v>
      </c>
      <c r="V1116">
        <v>2</v>
      </c>
      <c r="W1116">
        <v>3</v>
      </c>
      <c r="X1116">
        <v>2</v>
      </c>
      <c r="Y1116">
        <v>2017</v>
      </c>
      <c r="Z1116">
        <v>1</v>
      </c>
      <c r="AA1116">
        <v>10</v>
      </c>
      <c r="AE1116">
        <v>2</v>
      </c>
      <c r="AF1116">
        <v>2</v>
      </c>
      <c r="AG1116">
        <v>2</v>
      </c>
      <c r="AH1116">
        <v>2</v>
      </c>
      <c r="AJ1116">
        <v>1</v>
      </c>
      <c r="AO1116">
        <v>5</v>
      </c>
      <c r="AS1116">
        <v>1</v>
      </c>
      <c r="AU1116">
        <v>1</v>
      </c>
      <c r="AW1116">
        <v>1</v>
      </c>
      <c r="BA1116">
        <v>1</v>
      </c>
      <c r="BE1116" t="s">
        <v>63</v>
      </c>
    </row>
    <row r="1117" spans="1:57" hidden="1" x14ac:dyDescent="0.2">
      <c r="A1117">
        <v>1116</v>
      </c>
      <c r="B1117" s="2">
        <v>44102.757962962962</v>
      </c>
      <c r="C1117" t="s">
        <v>1385</v>
      </c>
      <c r="D1117">
        <v>28</v>
      </c>
      <c r="E1117">
        <v>47</v>
      </c>
      <c r="F1117">
        <v>1</v>
      </c>
      <c r="G1117">
        <v>1</v>
      </c>
      <c r="H1117">
        <v>2</v>
      </c>
      <c r="I1117">
        <v>1</v>
      </c>
      <c r="J1117">
        <v>1</v>
      </c>
      <c r="L1117">
        <v>1</v>
      </c>
      <c r="M1117">
        <v>5</v>
      </c>
      <c r="N1117">
        <v>1</v>
      </c>
      <c r="O1117">
        <v>7</v>
      </c>
      <c r="P1117">
        <v>6</v>
      </c>
      <c r="Q1117">
        <v>7</v>
      </c>
      <c r="R1117">
        <v>2</v>
      </c>
      <c r="S1117">
        <v>7</v>
      </c>
      <c r="T1117">
        <v>7</v>
      </c>
      <c r="U1117">
        <v>7</v>
      </c>
      <c r="V1117">
        <v>3</v>
      </c>
      <c r="W1117">
        <v>7</v>
      </c>
      <c r="X1117">
        <v>6</v>
      </c>
      <c r="Y1117">
        <v>1992</v>
      </c>
      <c r="Z1117">
        <v>1</v>
      </c>
      <c r="AA1117">
        <v>1</v>
      </c>
      <c r="AE1117">
        <v>1</v>
      </c>
      <c r="AF1117">
        <v>1</v>
      </c>
      <c r="AG1117">
        <v>1</v>
      </c>
      <c r="AH1117">
        <v>1</v>
      </c>
      <c r="AI1117">
        <v>1</v>
      </c>
      <c r="AJ1117">
        <v>1</v>
      </c>
      <c r="AK1117">
        <v>1</v>
      </c>
      <c r="AO1117">
        <v>1</v>
      </c>
      <c r="AT1117">
        <v>1</v>
      </c>
      <c r="AX1117">
        <v>1</v>
      </c>
      <c r="AZ1117">
        <v>1</v>
      </c>
      <c r="BA1117">
        <v>1</v>
      </c>
      <c r="BE1117" t="s">
        <v>66</v>
      </c>
    </row>
    <row r="1118" spans="1:57" hidden="1" x14ac:dyDescent="0.2">
      <c r="A1118">
        <v>1117</v>
      </c>
      <c r="B1118" s="2">
        <v>44102.758310185185</v>
      </c>
      <c r="C1118" t="s">
        <v>1386</v>
      </c>
      <c r="D1118">
        <v>30</v>
      </c>
      <c r="E1118">
        <v>13</v>
      </c>
      <c r="F1118">
        <v>1</v>
      </c>
      <c r="G1118">
        <v>1</v>
      </c>
      <c r="H1118">
        <v>1</v>
      </c>
      <c r="I1118">
        <v>0</v>
      </c>
      <c r="J1118">
        <v>1</v>
      </c>
      <c r="L1118">
        <v>1</v>
      </c>
      <c r="M1118">
        <v>3</v>
      </c>
      <c r="N1118">
        <v>2</v>
      </c>
      <c r="O1118">
        <v>6</v>
      </c>
      <c r="P1118">
        <v>6</v>
      </c>
      <c r="Q1118">
        <v>7</v>
      </c>
      <c r="R1118">
        <v>4</v>
      </c>
      <c r="S1118">
        <v>6</v>
      </c>
      <c r="T1118">
        <v>7</v>
      </c>
      <c r="U1118">
        <v>7</v>
      </c>
      <c r="V1118">
        <v>5</v>
      </c>
      <c r="W1118">
        <v>7</v>
      </c>
      <c r="X1118">
        <v>7</v>
      </c>
      <c r="Y1118">
        <v>2018</v>
      </c>
      <c r="Z1118">
        <v>1</v>
      </c>
      <c r="AA1118">
        <v>1</v>
      </c>
      <c r="AE1118">
        <v>1</v>
      </c>
      <c r="AF1118">
        <v>1</v>
      </c>
      <c r="AG1118">
        <v>2</v>
      </c>
      <c r="AH1118">
        <v>2</v>
      </c>
      <c r="AI1118">
        <v>1</v>
      </c>
      <c r="AJ1118">
        <v>1</v>
      </c>
      <c r="AM1118">
        <v>1</v>
      </c>
      <c r="AO1118">
        <v>5</v>
      </c>
      <c r="AP1118">
        <v>1</v>
      </c>
      <c r="AQ1118">
        <v>1</v>
      </c>
      <c r="AS1118">
        <v>1</v>
      </c>
      <c r="AZ1118">
        <v>1</v>
      </c>
      <c r="BB1118">
        <v>1</v>
      </c>
      <c r="BC1118">
        <v>1</v>
      </c>
      <c r="BE1118" t="s">
        <v>63</v>
      </c>
    </row>
    <row r="1119" spans="1:57" hidden="1" x14ac:dyDescent="0.2">
      <c r="A1119">
        <v>1118</v>
      </c>
      <c r="B1119" s="2">
        <v>44102.760567129626</v>
      </c>
      <c r="C1119" t="s">
        <v>1387</v>
      </c>
      <c r="D1119">
        <v>41</v>
      </c>
      <c r="E1119">
        <v>5</v>
      </c>
      <c r="F1119">
        <v>1</v>
      </c>
      <c r="G1119">
        <v>1</v>
      </c>
      <c r="H1119">
        <v>2</v>
      </c>
      <c r="I1119">
        <v>2</v>
      </c>
      <c r="J1119">
        <v>1</v>
      </c>
      <c r="L1119">
        <v>1</v>
      </c>
      <c r="M1119">
        <v>2</v>
      </c>
      <c r="N1119">
        <v>2</v>
      </c>
      <c r="O1119">
        <v>7</v>
      </c>
      <c r="P1119">
        <v>6</v>
      </c>
      <c r="Q1119">
        <v>7</v>
      </c>
      <c r="R1119">
        <v>5</v>
      </c>
      <c r="S1119">
        <v>7</v>
      </c>
      <c r="T1119">
        <v>3</v>
      </c>
      <c r="U1119">
        <v>7</v>
      </c>
      <c r="V1119">
        <v>3</v>
      </c>
      <c r="W1119">
        <v>6</v>
      </c>
      <c r="X1119">
        <v>6</v>
      </c>
      <c r="Y1119">
        <v>2018</v>
      </c>
      <c r="Z1119">
        <v>1</v>
      </c>
      <c r="AA1119">
        <v>1</v>
      </c>
      <c r="AE1119">
        <v>2</v>
      </c>
      <c r="AF1119">
        <v>1</v>
      </c>
      <c r="AG1119">
        <v>2</v>
      </c>
      <c r="AH1119">
        <v>2</v>
      </c>
      <c r="AJ1119">
        <v>1</v>
      </c>
      <c r="AO1119">
        <v>2</v>
      </c>
      <c r="AP1119">
        <v>1</v>
      </c>
      <c r="AW1119">
        <v>1</v>
      </c>
      <c r="AX1119">
        <v>1</v>
      </c>
      <c r="AZ1119">
        <v>1</v>
      </c>
      <c r="BA1119">
        <v>1</v>
      </c>
      <c r="BE1119" t="s">
        <v>66</v>
      </c>
    </row>
    <row r="1120" spans="1:57" hidden="1" x14ac:dyDescent="0.2">
      <c r="A1120">
        <v>1119</v>
      </c>
      <c r="B1120" s="2">
        <v>44102.760740740741</v>
      </c>
      <c r="C1120" t="s">
        <v>1388</v>
      </c>
      <c r="D1120">
        <v>28</v>
      </c>
      <c r="E1120">
        <v>5</v>
      </c>
      <c r="F1120">
        <v>1</v>
      </c>
      <c r="G1120">
        <v>1</v>
      </c>
      <c r="H1120">
        <v>3</v>
      </c>
      <c r="I1120">
        <v>0</v>
      </c>
      <c r="J1120">
        <v>1</v>
      </c>
      <c r="L1120">
        <v>1</v>
      </c>
      <c r="M1120">
        <v>2</v>
      </c>
      <c r="N1120">
        <v>1</v>
      </c>
      <c r="O1120">
        <v>5</v>
      </c>
      <c r="P1120">
        <v>5</v>
      </c>
      <c r="Q1120">
        <v>4</v>
      </c>
      <c r="R1120">
        <v>4</v>
      </c>
      <c r="S1120">
        <v>6</v>
      </c>
      <c r="T1120">
        <v>4</v>
      </c>
      <c r="U1120">
        <v>7</v>
      </c>
      <c r="V1120">
        <v>3</v>
      </c>
      <c r="W1120">
        <v>5</v>
      </c>
      <c r="X1120">
        <v>7</v>
      </c>
      <c r="Y1120">
        <v>2018</v>
      </c>
      <c r="Z1120">
        <v>1</v>
      </c>
      <c r="AA1120">
        <v>10</v>
      </c>
      <c r="AE1120">
        <v>1</v>
      </c>
      <c r="AF1120">
        <v>1</v>
      </c>
      <c r="AG1120">
        <v>1</v>
      </c>
      <c r="AH1120">
        <v>2</v>
      </c>
      <c r="AL1120">
        <v>1</v>
      </c>
      <c r="AO1120">
        <v>2</v>
      </c>
      <c r="AR1120">
        <v>1</v>
      </c>
      <c r="AT1120">
        <v>1</v>
      </c>
      <c r="BA1120">
        <v>1</v>
      </c>
      <c r="BC1120">
        <v>1</v>
      </c>
      <c r="BE1120" t="s">
        <v>66</v>
      </c>
    </row>
    <row r="1121" spans="1:57" hidden="1" x14ac:dyDescent="0.2">
      <c r="A1121">
        <v>1120</v>
      </c>
      <c r="B1121" s="2">
        <v>44102.760937500003</v>
      </c>
      <c r="C1121" t="s">
        <v>1389</v>
      </c>
      <c r="D1121">
        <v>25</v>
      </c>
      <c r="E1121">
        <v>31</v>
      </c>
      <c r="F1121">
        <v>1</v>
      </c>
      <c r="G1121">
        <v>1</v>
      </c>
      <c r="H1121">
        <v>3</v>
      </c>
      <c r="I1121">
        <v>1</v>
      </c>
      <c r="J1121">
        <v>1</v>
      </c>
      <c r="L1121">
        <v>1</v>
      </c>
      <c r="M1121">
        <v>5</v>
      </c>
      <c r="N1121">
        <v>1</v>
      </c>
      <c r="O1121">
        <v>5</v>
      </c>
      <c r="P1121">
        <v>6</v>
      </c>
      <c r="Q1121">
        <v>5</v>
      </c>
      <c r="R1121">
        <v>6</v>
      </c>
      <c r="S1121">
        <v>6</v>
      </c>
      <c r="T1121">
        <v>6</v>
      </c>
      <c r="U1121">
        <v>5</v>
      </c>
      <c r="V1121">
        <v>6</v>
      </c>
      <c r="W1121">
        <v>5</v>
      </c>
      <c r="X1121">
        <v>2</v>
      </c>
      <c r="Y1121">
        <v>2013</v>
      </c>
      <c r="Z1121">
        <v>2</v>
      </c>
      <c r="AA1121">
        <v>3</v>
      </c>
      <c r="AE1121">
        <v>3</v>
      </c>
      <c r="AF1121">
        <v>3</v>
      </c>
      <c r="AG1121">
        <v>1</v>
      </c>
      <c r="AH1121">
        <v>1</v>
      </c>
      <c r="AJ1121">
        <v>1</v>
      </c>
      <c r="AL1121">
        <v>1</v>
      </c>
      <c r="AO1121">
        <v>2</v>
      </c>
      <c r="AR1121">
        <v>1</v>
      </c>
      <c r="AT1121">
        <v>1</v>
      </c>
      <c r="AW1121">
        <v>1</v>
      </c>
      <c r="AZ1121">
        <v>1</v>
      </c>
      <c r="BC1121">
        <v>1</v>
      </c>
      <c r="BE1121" t="s">
        <v>66</v>
      </c>
    </row>
    <row r="1122" spans="1:57" hidden="1" x14ac:dyDescent="0.2">
      <c r="A1122">
        <v>1121</v>
      </c>
      <c r="B1122" s="2">
        <v>44102.761284722219</v>
      </c>
      <c r="C1122" t="s">
        <v>1390</v>
      </c>
      <c r="D1122">
        <v>28</v>
      </c>
      <c r="E1122">
        <v>13</v>
      </c>
      <c r="F1122">
        <v>1</v>
      </c>
      <c r="G1122">
        <v>1</v>
      </c>
      <c r="H1122">
        <v>2</v>
      </c>
      <c r="I1122">
        <v>1</v>
      </c>
      <c r="J1122">
        <v>1</v>
      </c>
      <c r="L1122">
        <v>1</v>
      </c>
      <c r="M1122">
        <v>3</v>
      </c>
      <c r="N1122">
        <v>1</v>
      </c>
      <c r="O1122">
        <v>7</v>
      </c>
      <c r="P1122">
        <v>1</v>
      </c>
      <c r="Q1122">
        <v>7</v>
      </c>
      <c r="R1122">
        <v>1</v>
      </c>
      <c r="S1122">
        <v>7</v>
      </c>
      <c r="T1122">
        <v>1</v>
      </c>
      <c r="U1122">
        <v>6</v>
      </c>
      <c r="V1122">
        <v>1</v>
      </c>
      <c r="W1122">
        <v>7</v>
      </c>
      <c r="X1122">
        <v>4</v>
      </c>
      <c r="Y1122">
        <v>2016</v>
      </c>
      <c r="Z1122">
        <v>1</v>
      </c>
      <c r="AA1122">
        <v>1</v>
      </c>
      <c r="AE1122">
        <v>1</v>
      </c>
      <c r="AF1122">
        <v>1</v>
      </c>
      <c r="AG1122">
        <v>1</v>
      </c>
      <c r="AH1122">
        <v>2</v>
      </c>
      <c r="AJ1122">
        <v>1</v>
      </c>
      <c r="AM1122">
        <v>1</v>
      </c>
      <c r="AO1122">
        <v>2</v>
      </c>
      <c r="AP1122">
        <v>1</v>
      </c>
      <c r="AQ1122">
        <v>1</v>
      </c>
      <c r="AR1122">
        <v>1</v>
      </c>
      <c r="AZ1122">
        <v>1</v>
      </c>
      <c r="BA1122">
        <v>1</v>
      </c>
      <c r="BB1122">
        <v>1</v>
      </c>
      <c r="BE1122" t="s">
        <v>63</v>
      </c>
    </row>
    <row r="1123" spans="1:57" hidden="1" x14ac:dyDescent="0.2">
      <c r="A1123">
        <v>1122</v>
      </c>
      <c r="B1123" s="2">
        <v>44102.761400462965</v>
      </c>
      <c r="C1123" t="s">
        <v>1391</v>
      </c>
      <c r="D1123">
        <v>45</v>
      </c>
      <c r="E1123">
        <v>37</v>
      </c>
      <c r="F1123">
        <v>2</v>
      </c>
      <c r="G1123">
        <v>1</v>
      </c>
      <c r="H1123">
        <v>2</v>
      </c>
      <c r="I1123">
        <v>0</v>
      </c>
      <c r="J1123">
        <v>1</v>
      </c>
      <c r="L1123">
        <v>2</v>
      </c>
      <c r="M1123">
        <v>5</v>
      </c>
      <c r="N1123">
        <v>2</v>
      </c>
      <c r="O1123">
        <v>5</v>
      </c>
      <c r="P1123">
        <v>5</v>
      </c>
      <c r="Q1123">
        <v>3</v>
      </c>
      <c r="R1123">
        <v>4</v>
      </c>
      <c r="S1123">
        <v>7</v>
      </c>
      <c r="T1123">
        <v>3</v>
      </c>
      <c r="U1123">
        <v>7</v>
      </c>
      <c r="V1123">
        <v>4</v>
      </c>
      <c r="W1123">
        <v>5</v>
      </c>
      <c r="X1123">
        <v>1</v>
      </c>
      <c r="Y1123">
        <v>2014</v>
      </c>
      <c r="Z1123">
        <v>3</v>
      </c>
      <c r="AA1123">
        <v>12</v>
      </c>
      <c r="AC1123" t="s">
        <v>1392</v>
      </c>
      <c r="AE1123">
        <v>2</v>
      </c>
      <c r="AF1123">
        <v>1</v>
      </c>
      <c r="AG1123">
        <v>2</v>
      </c>
      <c r="AH1123">
        <v>2</v>
      </c>
      <c r="AJ1123">
        <v>1</v>
      </c>
      <c r="AM1123">
        <v>1</v>
      </c>
      <c r="AO1123">
        <v>6</v>
      </c>
      <c r="AP1123">
        <v>1</v>
      </c>
      <c r="AT1123">
        <v>1</v>
      </c>
      <c r="AY1123">
        <v>1</v>
      </c>
      <c r="BA1123">
        <v>1</v>
      </c>
      <c r="BE1123" t="s">
        <v>66</v>
      </c>
    </row>
    <row r="1124" spans="1:57" hidden="1" x14ac:dyDescent="0.2">
      <c r="A1124">
        <v>1123</v>
      </c>
      <c r="B1124" s="2">
        <v>44102.761435185188</v>
      </c>
      <c r="C1124" t="s">
        <v>1393</v>
      </c>
      <c r="D1124">
        <v>72</v>
      </c>
      <c r="E1124">
        <v>44</v>
      </c>
      <c r="F1124">
        <v>1</v>
      </c>
      <c r="G1124">
        <v>1</v>
      </c>
      <c r="H1124">
        <v>2</v>
      </c>
      <c r="I1124">
        <v>0</v>
      </c>
      <c r="J1124">
        <v>4</v>
      </c>
      <c r="L1124">
        <v>2</v>
      </c>
      <c r="M1124">
        <v>20</v>
      </c>
      <c r="N1124">
        <v>2</v>
      </c>
      <c r="O1124">
        <v>6</v>
      </c>
      <c r="P1124">
        <v>1</v>
      </c>
      <c r="Q1124">
        <v>7</v>
      </c>
      <c r="R1124">
        <v>2</v>
      </c>
      <c r="S1124">
        <v>5</v>
      </c>
      <c r="T1124">
        <v>3</v>
      </c>
      <c r="U1124">
        <v>7</v>
      </c>
      <c r="V1124">
        <v>4</v>
      </c>
      <c r="W1124">
        <v>7</v>
      </c>
      <c r="X1124">
        <v>3</v>
      </c>
      <c r="Y1124">
        <v>2009</v>
      </c>
      <c r="Z1124">
        <v>3</v>
      </c>
      <c r="AA1124">
        <v>3</v>
      </c>
      <c r="AE1124">
        <v>2</v>
      </c>
      <c r="AF1124">
        <v>3</v>
      </c>
      <c r="AG1124">
        <v>2</v>
      </c>
      <c r="AH1124">
        <v>2</v>
      </c>
      <c r="AI1124">
        <v>1</v>
      </c>
      <c r="AJ1124">
        <v>1</v>
      </c>
      <c r="AK1124">
        <v>1</v>
      </c>
      <c r="AM1124">
        <v>1</v>
      </c>
      <c r="AO1124">
        <v>3</v>
      </c>
      <c r="AP1124">
        <v>1</v>
      </c>
      <c r="AT1124">
        <v>1</v>
      </c>
      <c r="AV1124">
        <v>1</v>
      </c>
      <c r="AZ1124">
        <v>1</v>
      </c>
      <c r="BA1124">
        <v>1</v>
      </c>
      <c r="BC1124">
        <v>1</v>
      </c>
      <c r="BE1124" t="s">
        <v>66</v>
      </c>
    </row>
    <row r="1125" spans="1:57" hidden="1" x14ac:dyDescent="0.2">
      <c r="A1125">
        <v>1124</v>
      </c>
      <c r="B1125" s="2">
        <v>44102.76158564815</v>
      </c>
      <c r="C1125" t="s">
        <v>1394</v>
      </c>
      <c r="D1125">
        <v>51</v>
      </c>
      <c r="E1125">
        <v>35</v>
      </c>
      <c r="F1125">
        <v>2</v>
      </c>
      <c r="G1125">
        <v>1</v>
      </c>
      <c r="H1125">
        <v>4</v>
      </c>
      <c r="I1125">
        <v>0</v>
      </c>
      <c r="J1125">
        <v>4</v>
      </c>
      <c r="L1125">
        <v>2</v>
      </c>
      <c r="M1125">
        <v>1</v>
      </c>
      <c r="N1125">
        <v>2</v>
      </c>
      <c r="O1125">
        <v>4</v>
      </c>
      <c r="P1125">
        <v>3</v>
      </c>
      <c r="Q1125">
        <v>3</v>
      </c>
      <c r="R1125">
        <v>5</v>
      </c>
      <c r="S1125">
        <v>3</v>
      </c>
      <c r="T1125">
        <v>6</v>
      </c>
      <c r="U1125">
        <v>4</v>
      </c>
      <c r="V1125">
        <v>4</v>
      </c>
      <c r="W1125">
        <v>3</v>
      </c>
      <c r="X1125">
        <v>5</v>
      </c>
      <c r="Y1125">
        <v>2018</v>
      </c>
      <c r="Z1125">
        <v>1</v>
      </c>
      <c r="AA1125">
        <v>3</v>
      </c>
      <c r="AE1125">
        <v>2</v>
      </c>
      <c r="AF1125">
        <v>2</v>
      </c>
      <c r="AG1125">
        <v>2</v>
      </c>
      <c r="AH1125">
        <v>2</v>
      </c>
      <c r="AL1125">
        <v>1</v>
      </c>
      <c r="AM1125">
        <v>1</v>
      </c>
      <c r="AO1125">
        <v>6</v>
      </c>
      <c r="AR1125">
        <v>1</v>
      </c>
      <c r="AX1125">
        <v>1</v>
      </c>
      <c r="BA1125">
        <v>1</v>
      </c>
      <c r="BE1125" t="s">
        <v>63</v>
      </c>
    </row>
    <row r="1126" spans="1:57" hidden="1" x14ac:dyDescent="0.2">
      <c r="A1126">
        <v>1125</v>
      </c>
      <c r="B1126" s="2">
        <v>44102.761874999997</v>
      </c>
      <c r="C1126" t="s">
        <v>1395</v>
      </c>
      <c r="D1126">
        <v>39</v>
      </c>
      <c r="E1126">
        <v>44</v>
      </c>
      <c r="F1126">
        <v>1</v>
      </c>
      <c r="G1126">
        <v>1</v>
      </c>
      <c r="H1126">
        <v>2</v>
      </c>
      <c r="I1126">
        <v>0</v>
      </c>
      <c r="J1126">
        <v>1</v>
      </c>
      <c r="L1126">
        <v>2</v>
      </c>
      <c r="M1126">
        <v>3</v>
      </c>
      <c r="N1126">
        <v>2</v>
      </c>
      <c r="O1126">
        <v>5</v>
      </c>
      <c r="P1126">
        <v>1</v>
      </c>
      <c r="Q1126">
        <v>5</v>
      </c>
      <c r="R1126">
        <v>4</v>
      </c>
      <c r="S1126">
        <v>5</v>
      </c>
      <c r="T1126">
        <v>3</v>
      </c>
      <c r="U1126">
        <v>6</v>
      </c>
      <c r="V1126">
        <v>5</v>
      </c>
      <c r="W1126">
        <v>2</v>
      </c>
      <c r="X1126">
        <v>2</v>
      </c>
      <c r="Y1126">
        <v>2018</v>
      </c>
      <c r="Z1126">
        <v>2</v>
      </c>
      <c r="AA1126">
        <v>9</v>
      </c>
      <c r="AE1126">
        <v>2</v>
      </c>
      <c r="AF1126">
        <v>1</v>
      </c>
      <c r="AG1126">
        <v>2</v>
      </c>
      <c r="AH1126">
        <v>2</v>
      </c>
      <c r="AJ1126">
        <v>1</v>
      </c>
      <c r="AM1126">
        <v>1</v>
      </c>
      <c r="AO1126">
        <v>2</v>
      </c>
      <c r="AP1126">
        <v>1</v>
      </c>
      <c r="AW1126">
        <v>1</v>
      </c>
      <c r="AX1126">
        <v>1</v>
      </c>
      <c r="BA1126">
        <v>1</v>
      </c>
      <c r="BE1126" t="s">
        <v>66</v>
      </c>
    </row>
    <row r="1127" spans="1:57" hidden="1" x14ac:dyDescent="0.2">
      <c r="A1127">
        <v>1126</v>
      </c>
      <c r="B1127" s="2">
        <v>44102.762858796297</v>
      </c>
      <c r="C1127" t="s">
        <v>1396</v>
      </c>
      <c r="D1127">
        <v>18</v>
      </c>
      <c r="E1127">
        <v>22</v>
      </c>
      <c r="F1127">
        <v>1</v>
      </c>
      <c r="G1127">
        <v>1</v>
      </c>
      <c r="H1127">
        <v>2</v>
      </c>
      <c r="I1127">
        <v>0</v>
      </c>
      <c r="J1127">
        <v>1</v>
      </c>
      <c r="L1127">
        <v>1</v>
      </c>
      <c r="M1127">
        <v>1</v>
      </c>
      <c r="N1127">
        <v>1</v>
      </c>
      <c r="O1127">
        <v>3</v>
      </c>
      <c r="P1127">
        <v>2</v>
      </c>
      <c r="Q1127">
        <v>2</v>
      </c>
      <c r="R1127">
        <v>5</v>
      </c>
      <c r="S1127">
        <v>3</v>
      </c>
      <c r="T1127">
        <v>5</v>
      </c>
      <c r="U1127">
        <v>4</v>
      </c>
      <c r="V1127">
        <v>4</v>
      </c>
      <c r="W1127">
        <v>4</v>
      </c>
      <c r="X1127">
        <v>1</v>
      </c>
      <c r="Y1127">
        <v>2001</v>
      </c>
      <c r="Z1127">
        <v>2</v>
      </c>
      <c r="AA1127">
        <v>3</v>
      </c>
      <c r="AE1127">
        <v>1</v>
      </c>
      <c r="AF1127">
        <v>1</v>
      </c>
      <c r="AG1127">
        <v>1</v>
      </c>
      <c r="AH1127">
        <v>1</v>
      </c>
      <c r="AI1127">
        <v>1</v>
      </c>
      <c r="AO1127">
        <v>1</v>
      </c>
      <c r="AQ1127">
        <v>1</v>
      </c>
      <c r="BA1127">
        <v>1</v>
      </c>
      <c r="BE1127" t="s">
        <v>63</v>
      </c>
    </row>
    <row r="1128" spans="1:57" hidden="1" x14ac:dyDescent="0.2">
      <c r="A1128">
        <v>1127</v>
      </c>
      <c r="B1128" s="2">
        <v>44102.763437499998</v>
      </c>
      <c r="C1128" t="s">
        <v>1397</v>
      </c>
      <c r="D1128">
        <v>32</v>
      </c>
      <c r="E1128">
        <v>50</v>
      </c>
      <c r="F1128">
        <v>1</v>
      </c>
      <c r="G1128">
        <v>1</v>
      </c>
      <c r="H1128">
        <v>2</v>
      </c>
      <c r="I1128">
        <v>5</v>
      </c>
      <c r="J1128">
        <v>1</v>
      </c>
      <c r="L1128">
        <v>1</v>
      </c>
      <c r="M1128">
        <v>2</v>
      </c>
      <c r="N1128">
        <v>2</v>
      </c>
      <c r="O1128">
        <v>6</v>
      </c>
      <c r="P1128">
        <v>3</v>
      </c>
      <c r="Q1128">
        <v>7</v>
      </c>
      <c r="R1128">
        <v>5</v>
      </c>
      <c r="S1128">
        <v>4</v>
      </c>
      <c r="T1128">
        <v>3</v>
      </c>
      <c r="U1128">
        <v>3</v>
      </c>
      <c r="V1128">
        <v>3</v>
      </c>
      <c r="W1128">
        <v>3</v>
      </c>
      <c r="X1128">
        <v>4</v>
      </c>
      <c r="Y1128">
        <v>2018</v>
      </c>
      <c r="Z1128">
        <v>1</v>
      </c>
      <c r="AA1128">
        <v>9</v>
      </c>
      <c r="AE1128">
        <v>2</v>
      </c>
      <c r="AF1128">
        <v>2</v>
      </c>
      <c r="AG1128">
        <v>2</v>
      </c>
      <c r="AH1128">
        <v>2</v>
      </c>
      <c r="AM1128">
        <v>1</v>
      </c>
      <c r="AO1128">
        <v>3</v>
      </c>
      <c r="AP1128">
        <v>1</v>
      </c>
      <c r="AT1128">
        <v>1</v>
      </c>
      <c r="BB1128">
        <v>1</v>
      </c>
      <c r="BE1128" t="s">
        <v>63</v>
      </c>
    </row>
    <row r="1129" spans="1:57" hidden="1" x14ac:dyDescent="0.2">
      <c r="A1129">
        <v>1128</v>
      </c>
      <c r="B1129" s="2">
        <v>44102.76390046296</v>
      </c>
      <c r="C1129" t="s">
        <v>1398</v>
      </c>
      <c r="D1129">
        <v>34</v>
      </c>
      <c r="E1129">
        <v>22</v>
      </c>
      <c r="F1129">
        <v>1</v>
      </c>
      <c r="G1129">
        <v>1</v>
      </c>
      <c r="H1129">
        <v>1</v>
      </c>
      <c r="I1129">
        <v>2</v>
      </c>
      <c r="J1129">
        <v>1</v>
      </c>
      <c r="L1129">
        <v>2</v>
      </c>
      <c r="M1129">
        <v>3</v>
      </c>
      <c r="N1129">
        <v>2</v>
      </c>
      <c r="O1129">
        <v>5</v>
      </c>
      <c r="P1129">
        <v>3</v>
      </c>
      <c r="Q1129">
        <v>6</v>
      </c>
      <c r="R1129">
        <v>3</v>
      </c>
      <c r="S1129">
        <v>5</v>
      </c>
      <c r="T1129">
        <v>3</v>
      </c>
      <c r="U1129">
        <v>6</v>
      </c>
      <c r="V1129">
        <v>2</v>
      </c>
      <c r="W1129">
        <v>5</v>
      </c>
      <c r="X1129">
        <v>2</v>
      </c>
      <c r="Y1129">
        <v>2017</v>
      </c>
      <c r="Z1129">
        <v>2</v>
      </c>
      <c r="AA1129">
        <v>14</v>
      </c>
      <c r="AE1129">
        <v>3</v>
      </c>
      <c r="AF1129">
        <v>1</v>
      </c>
      <c r="AG1129">
        <v>2</v>
      </c>
      <c r="AH1129">
        <v>3</v>
      </c>
      <c r="AM1129">
        <v>1</v>
      </c>
      <c r="AO1129">
        <v>1</v>
      </c>
      <c r="AP1129">
        <v>1</v>
      </c>
      <c r="AV1129">
        <v>1</v>
      </c>
      <c r="AY1129">
        <v>1</v>
      </c>
      <c r="AZ1129">
        <v>1</v>
      </c>
      <c r="BA1129">
        <v>1</v>
      </c>
      <c r="BE1129" t="s">
        <v>63</v>
      </c>
    </row>
    <row r="1130" spans="1:57" hidden="1" x14ac:dyDescent="0.2">
      <c r="A1130">
        <v>1129</v>
      </c>
      <c r="B1130" s="2">
        <v>44102.763912037037</v>
      </c>
      <c r="C1130" t="s">
        <v>1399</v>
      </c>
      <c r="D1130">
        <v>42</v>
      </c>
      <c r="E1130">
        <v>50</v>
      </c>
      <c r="F1130">
        <v>1</v>
      </c>
      <c r="G1130">
        <v>1</v>
      </c>
      <c r="H1130">
        <v>2</v>
      </c>
      <c r="I1130">
        <v>5</v>
      </c>
      <c r="J1130">
        <v>1</v>
      </c>
      <c r="L1130">
        <v>1</v>
      </c>
      <c r="M1130">
        <v>5</v>
      </c>
      <c r="N1130">
        <v>2</v>
      </c>
      <c r="O1130">
        <v>5</v>
      </c>
      <c r="P1130">
        <v>1</v>
      </c>
      <c r="Q1130">
        <v>5</v>
      </c>
      <c r="R1130">
        <v>1</v>
      </c>
      <c r="S1130">
        <v>7</v>
      </c>
      <c r="T1130">
        <v>5</v>
      </c>
      <c r="U1130">
        <v>7</v>
      </c>
      <c r="V1130">
        <v>1</v>
      </c>
      <c r="W1130">
        <v>6</v>
      </c>
      <c r="X1130">
        <v>1</v>
      </c>
      <c r="Y1130">
        <v>2015</v>
      </c>
      <c r="Z1130">
        <v>1</v>
      </c>
      <c r="AA1130">
        <v>11</v>
      </c>
      <c r="AB1130" t="s">
        <v>1400</v>
      </c>
      <c r="AE1130">
        <v>2</v>
      </c>
      <c r="AF1130">
        <v>2</v>
      </c>
      <c r="AG1130">
        <v>2</v>
      </c>
      <c r="AH1130">
        <v>2</v>
      </c>
      <c r="AN1130">
        <v>1</v>
      </c>
      <c r="AO1130">
        <v>4</v>
      </c>
      <c r="AP1130">
        <v>1</v>
      </c>
      <c r="AW1130">
        <v>1</v>
      </c>
      <c r="AX1130">
        <v>1</v>
      </c>
      <c r="BB1130">
        <v>1</v>
      </c>
      <c r="BE1130" t="s">
        <v>63</v>
      </c>
    </row>
    <row r="1131" spans="1:57" hidden="1" x14ac:dyDescent="0.2">
      <c r="A1131">
        <v>1130</v>
      </c>
      <c r="B1131" s="2">
        <v>44102.764155092591</v>
      </c>
      <c r="C1131" t="s">
        <v>1401</v>
      </c>
      <c r="D1131">
        <v>71</v>
      </c>
      <c r="E1131">
        <v>14</v>
      </c>
      <c r="F1131">
        <v>1</v>
      </c>
      <c r="G1131">
        <v>1</v>
      </c>
      <c r="H1131">
        <v>1</v>
      </c>
      <c r="I1131">
        <v>0</v>
      </c>
      <c r="J1131">
        <v>4</v>
      </c>
      <c r="L1131">
        <v>2</v>
      </c>
      <c r="M1131">
        <v>24</v>
      </c>
      <c r="N1131">
        <v>2</v>
      </c>
      <c r="O1131">
        <v>3</v>
      </c>
      <c r="P1131">
        <v>3</v>
      </c>
      <c r="Q1131">
        <v>7</v>
      </c>
      <c r="R1131">
        <v>1</v>
      </c>
      <c r="S1131">
        <v>4</v>
      </c>
      <c r="T1131">
        <v>5</v>
      </c>
      <c r="U1131">
        <v>5</v>
      </c>
      <c r="V1131">
        <v>2</v>
      </c>
      <c r="W1131">
        <v>7</v>
      </c>
      <c r="X1131">
        <v>4</v>
      </c>
      <c r="Y1131">
        <v>2008</v>
      </c>
      <c r="Z1131">
        <v>4</v>
      </c>
      <c r="AA1131">
        <v>3</v>
      </c>
      <c r="AE1131">
        <v>2</v>
      </c>
      <c r="AF1131">
        <v>2</v>
      </c>
      <c r="AG1131">
        <v>2</v>
      </c>
      <c r="AH1131">
        <v>2</v>
      </c>
      <c r="AM1131">
        <v>1</v>
      </c>
      <c r="AO1131">
        <v>2</v>
      </c>
      <c r="AP1131">
        <v>1</v>
      </c>
      <c r="AR1131">
        <v>1</v>
      </c>
      <c r="AY1131">
        <v>1</v>
      </c>
      <c r="AZ1131">
        <v>1</v>
      </c>
      <c r="BA1131">
        <v>1</v>
      </c>
      <c r="BE1131" t="s">
        <v>63</v>
      </c>
    </row>
    <row r="1132" spans="1:57" hidden="1" x14ac:dyDescent="0.2">
      <c r="A1132">
        <v>1131</v>
      </c>
      <c r="B1132" s="2">
        <v>44102.764363425929</v>
      </c>
      <c r="C1132" t="s">
        <v>1402</v>
      </c>
      <c r="D1132">
        <v>39</v>
      </c>
      <c r="E1132">
        <v>23</v>
      </c>
      <c r="F1132">
        <v>1</v>
      </c>
      <c r="G1132">
        <v>1</v>
      </c>
      <c r="H1132">
        <v>2</v>
      </c>
      <c r="I1132">
        <v>1</v>
      </c>
      <c r="J1132">
        <v>1</v>
      </c>
      <c r="L1132">
        <v>1</v>
      </c>
      <c r="M1132">
        <v>2</v>
      </c>
      <c r="N1132">
        <v>2</v>
      </c>
      <c r="O1132">
        <v>6</v>
      </c>
      <c r="P1132">
        <v>5</v>
      </c>
      <c r="Q1132">
        <v>7</v>
      </c>
      <c r="R1132">
        <v>4</v>
      </c>
      <c r="S1132">
        <v>5</v>
      </c>
      <c r="T1132">
        <v>3</v>
      </c>
      <c r="U1132">
        <v>6</v>
      </c>
      <c r="V1132">
        <v>1</v>
      </c>
      <c r="W1132">
        <v>7</v>
      </c>
      <c r="X1132">
        <v>2</v>
      </c>
      <c r="Y1132">
        <v>2018</v>
      </c>
      <c r="Z1132">
        <v>1</v>
      </c>
      <c r="AA1132">
        <v>9</v>
      </c>
      <c r="AE1132">
        <v>2</v>
      </c>
      <c r="AF1132">
        <v>2</v>
      </c>
      <c r="AG1132">
        <v>2</v>
      </c>
      <c r="AH1132">
        <v>2</v>
      </c>
      <c r="AJ1132">
        <v>1</v>
      </c>
      <c r="AO1132">
        <v>5</v>
      </c>
      <c r="AP1132">
        <v>1</v>
      </c>
      <c r="AU1132">
        <v>1</v>
      </c>
      <c r="AW1132">
        <v>1</v>
      </c>
      <c r="BA1132">
        <v>1</v>
      </c>
      <c r="BE1132" t="s">
        <v>63</v>
      </c>
    </row>
    <row r="1133" spans="1:57" hidden="1" x14ac:dyDescent="0.2">
      <c r="A1133">
        <v>1132</v>
      </c>
      <c r="B1133" s="2">
        <v>44102.765474537038</v>
      </c>
      <c r="C1133" t="s">
        <v>1403</v>
      </c>
      <c r="D1133">
        <v>24</v>
      </c>
      <c r="E1133">
        <v>25</v>
      </c>
      <c r="F1133">
        <v>1</v>
      </c>
      <c r="G1133">
        <v>1</v>
      </c>
      <c r="H1133">
        <v>1</v>
      </c>
      <c r="I1133">
        <v>3</v>
      </c>
      <c r="J1133">
        <v>5</v>
      </c>
      <c r="K1133" t="s">
        <v>807</v>
      </c>
      <c r="L1133">
        <v>1</v>
      </c>
      <c r="M1133">
        <v>1</v>
      </c>
      <c r="N1133">
        <v>1</v>
      </c>
      <c r="O1133">
        <v>5</v>
      </c>
      <c r="P1133">
        <v>6</v>
      </c>
      <c r="Q1133">
        <v>6</v>
      </c>
      <c r="R1133">
        <v>7</v>
      </c>
      <c r="S1133">
        <v>3</v>
      </c>
      <c r="T1133">
        <v>6</v>
      </c>
      <c r="U1133">
        <v>3</v>
      </c>
      <c r="V1133">
        <v>3</v>
      </c>
      <c r="W1133">
        <v>6</v>
      </c>
      <c r="X1133">
        <v>5</v>
      </c>
      <c r="Y1133">
        <v>2019</v>
      </c>
      <c r="Z1133">
        <v>1</v>
      </c>
      <c r="AA1133">
        <v>1</v>
      </c>
      <c r="AE1133">
        <v>1</v>
      </c>
      <c r="AF1133">
        <v>2</v>
      </c>
      <c r="AG1133">
        <v>1</v>
      </c>
      <c r="AH1133">
        <v>2</v>
      </c>
      <c r="AI1133">
        <v>1</v>
      </c>
      <c r="AK1133">
        <v>1</v>
      </c>
      <c r="AM1133">
        <v>1</v>
      </c>
      <c r="AO1133">
        <v>3</v>
      </c>
      <c r="AP1133">
        <v>1</v>
      </c>
      <c r="AU1133">
        <v>1</v>
      </c>
      <c r="AV1133">
        <v>1</v>
      </c>
      <c r="AZ1133">
        <v>1</v>
      </c>
      <c r="BB1133">
        <v>1</v>
      </c>
      <c r="BC1133">
        <v>1</v>
      </c>
      <c r="BE1133" t="s">
        <v>63</v>
      </c>
    </row>
    <row r="1134" spans="1:57" hidden="1" x14ac:dyDescent="0.2">
      <c r="A1134">
        <v>1133</v>
      </c>
      <c r="B1134" s="2">
        <v>44102.765497685185</v>
      </c>
      <c r="C1134" t="s">
        <v>1404</v>
      </c>
      <c r="D1134">
        <v>38</v>
      </c>
      <c r="E1134">
        <v>13</v>
      </c>
      <c r="F1134">
        <v>2</v>
      </c>
      <c r="G1134">
        <v>1</v>
      </c>
      <c r="H1134">
        <v>4</v>
      </c>
      <c r="I1134">
        <v>3</v>
      </c>
      <c r="J1134">
        <v>3</v>
      </c>
      <c r="L1134">
        <v>2</v>
      </c>
      <c r="M1134">
        <v>2</v>
      </c>
      <c r="N1134">
        <v>1</v>
      </c>
      <c r="O1134">
        <v>3</v>
      </c>
      <c r="P1134">
        <v>4</v>
      </c>
      <c r="Q1134">
        <v>7</v>
      </c>
      <c r="R1134">
        <v>6</v>
      </c>
      <c r="S1134">
        <v>7</v>
      </c>
      <c r="T1134">
        <v>5</v>
      </c>
      <c r="U1134">
        <v>5</v>
      </c>
      <c r="V1134">
        <v>1</v>
      </c>
      <c r="W1134">
        <v>2</v>
      </c>
      <c r="X1134">
        <v>5</v>
      </c>
      <c r="Y1134">
        <v>2019</v>
      </c>
      <c r="Z1134">
        <v>2</v>
      </c>
      <c r="AA1134">
        <v>14</v>
      </c>
      <c r="AE1134">
        <v>2</v>
      </c>
      <c r="AF1134">
        <v>1</v>
      </c>
      <c r="AG1134">
        <v>3</v>
      </c>
      <c r="AH1134">
        <v>2</v>
      </c>
      <c r="AJ1134">
        <v>1</v>
      </c>
      <c r="AO1134">
        <v>1</v>
      </c>
      <c r="AY1134">
        <v>1</v>
      </c>
      <c r="BD1134">
        <v>1</v>
      </c>
      <c r="BE1134" t="s">
        <v>63</v>
      </c>
    </row>
    <row r="1135" spans="1:57" hidden="1" x14ac:dyDescent="0.2">
      <c r="A1135">
        <v>1134</v>
      </c>
      <c r="B1135" s="2">
        <v>44102.7655787037</v>
      </c>
      <c r="C1135" t="s">
        <v>1405</v>
      </c>
      <c r="D1135">
        <v>28</v>
      </c>
      <c r="E1135">
        <v>22</v>
      </c>
      <c r="F1135">
        <v>1</v>
      </c>
      <c r="G1135">
        <v>1</v>
      </c>
      <c r="H1135">
        <v>2</v>
      </c>
      <c r="I1135">
        <v>2</v>
      </c>
      <c r="J1135">
        <v>1</v>
      </c>
      <c r="L1135">
        <v>1</v>
      </c>
      <c r="M1135">
        <v>3</v>
      </c>
      <c r="N1135">
        <v>2</v>
      </c>
      <c r="O1135">
        <v>5</v>
      </c>
      <c r="P1135">
        <v>3</v>
      </c>
      <c r="Q1135">
        <v>6</v>
      </c>
      <c r="R1135">
        <v>5</v>
      </c>
      <c r="S1135">
        <v>4</v>
      </c>
      <c r="T1135">
        <v>6</v>
      </c>
      <c r="U1135">
        <v>6</v>
      </c>
      <c r="V1135">
        <v>4</v>
      </c>
      <c r="W1135">
        <v>5</v>
      </c>
      <c r="X1135">
        <v>4</v>
      </c>
      <c r="Y1135">
        <v>2017</v>
      </c>
      <c r="Z1135">
        <v>1</v>
      </c>
      <c r="AA1135">
        <v>13</v>
      </c>
      <c r="AD1135" t="s">
        <v>1406</v>
      </c>
      <c r="AE1135">
        <v>2</v>
      </c>
      <c r="AF1135">
        <v>2</v>
      </c>
      <c r="AG1135">
        <v>3</v>
      </c>
      <c r="AH1135">
        <v>2</v>
      </c>
      <c r="AN1135">
        <v>1</v>
      </c>
      <c r="AO1135">
        <v>5</v>
      </c>
      <c r="AP1135">
        <v>1</v>
      </c>
      <c r="AT1135">
        <v>1</v>
      </c>
      <c r="BD1135">
        <v>1</v>
      </c>
      <c r="BE1135" t="s">
        <v>63</v>
      </c>
    </row>
    <row r="1136" spans="1:57" hidden="1" x14ac:dyDescent="0.2">
      <c r="A1136">
        <v>1135</v>
      </c>
      <c r="B1136" s="2">
        <v>44102.765694444446</v>
      </c>
      <c r="C1136" t="s">
        <v>1407</v>
      </c>
      <c r="D1136">
        <v>40</v>
      </c>
      <c r="E1136">
        <v>35</v>
      </c>
      <c r="F1136">
        <v>1</v>
      </c>
      <c r="G1136">
        <v>1</v>
      </c>
      <c r="H1136">
        <v>2</v>
      </c>
      <c r="I1136">
        <v>4</v>
      </c>
      <c r="J1136">
        <v>4</v>
      </c>
      <c r="L1136">
        <v>1</v>
      </c>
      <c r="M1136">
        <v>6</v>
      </c>
      <c r="N1136">
        <v>2</v>
      </c>
      <c r="O1136">
        <v>4</v>
      </c>
      <c r="P1136">
        <v>5</v>
      </c>
      <c r="Q1136">
        <v>5</v>
      </c>
      <c r="R1136">
        <v>5</v>
      </c>
      <c r="S1136">
        <v>5</v>
      </c>
      <c r="T1136">
        <v>5</v>
      </c>
      <c r="U1136">
        <v>5</v>
      </c>
      <c r="V1136">
        <v>5</v>
      </c>
      <c r="W1136">
        <v>4</v>
      </c>
      <c r="X1136">
        <v>5</v>
      </c>
      <c r="Y1136">
        <v>2012</v>
      </c>
      <c r="Z1136">
        <v>1</v>
      </c>
      <c r="AA1136">
        <v>6</v>
      </c>
      <c r="AE1136">
        <v>2</v>
      </c>
      <c r="AF1136">
        <v>2</v>
      </c>
      <c r="AG1136">
        <v>1</v>
      </c>
      <c r="AH1136">
        <v>2</v>
      </c>
      <c r="AK1136">
        <v>1</v>
      </c>
      <c r="AO1136">
        <v>2</v>
      </c>
      <c r="AR1136">
        <v>1</v>
      </c>
      <c r="BA1136">
        <v>1</v>
      </c>
      <c r="BE1136" t="s">
        <v>63</v>
      </c>
    </row>
    <row r="1137" spans="1:57" hidden="1" x14ac:dyDescent="0.2">
      <c r="A1137">
        <v>1136</v>
      </c>
      <c r="B1137" s="2">
        <v>44102.765879629631</v>
      </c>
      <c r="C1137" t="s">
        <v>1408</v>
      </c>
      <c r="D1137">
        <v>33</v>
      </c>
      <c r="E1137">
        <v>25</v>
      </c>
      <c r="F1137">
        <v>2</v>
      </c>
      <c r="G1137">
        <v>1</v>
      </c>
      <c r="H1137">
        <v>3</v>
      </c>
      <c r="I1137">
        <v>4</v>
      </c>
      <c r="J1137">
        <v>1</v>
      </c>
      <c r="L1137">
        <v>1</v>
      </c>
      <c r="M1137">
        <v>2</v>
      </c>
      <c r="N1137">
        <v>2</v>
      </c>
      <c r="O1137">
        <v>6</v>
      </c>
      <c r="P1137">
        <v>1</v>
      </c>
      <c r="Q1137">
        <v>7</v>
      </c>
      <c r="R1137">
        <v>7</v>
      </c>
      <c r="S1137">
        <v>7</v>
      </c>
      <c r="T1137">
        <v>2</v>
      </c>
      <c r="U1137">
        <v>7</v>
      </c>
      <c r="V1137">
        <v>1</v>
      </c>
      <c r="W1137">
        <v>5</v>
      </c>
      <c r="X1137">
        <v>1</v>
      </c>
      <c r="Y1137">
        <v>2017</v>
      </c>
      <c r="Z1137">
        <v>1</v>
      </c>
      <c r="AA1137">
        <v>14</v>
      </c>
      <c r="AE1137">
        <v>2</v>
      </c>
      <c r="AF1137">
        <v>2</v>
      </c>
      <c r="AG1137">
        <v>2</v>
      </c>
      <c r="AH1137">
        <v>3</v>
      </c>
      <c r="AM1137">
        <v>1</v>
      </c>
      <c r="AO1137">
        <v>3</v>
      </c>
      <c r="AT1137">
        <v>1</v>
      </c>
      <c r="AV1137">
        <v>1</v>
      </c>
      <c r="AX1137">
        <v>1</v>
      </c>
      <c r="BD1137">
        <v>1</v>
      </c>
      <c r="BE1137" t="s">
        <v>63</v>
      </c>
    </row>
    <row r="1138" spans="1:57" hidden="1" x14ac:dyDescent="0.2">
      <c r="A1138">
        <v>1137</v>
      </c>
      <c r="B1138" s="2">
        <v>44102.766192129631</v>
      </c>
      <c r="C1138" t="s">
        <v>1409</v>
      </c>
      <c r="D1138">
        <v>40</v>
      </c>
      <c r="E1138">
        <v>27</v>
      </c>
      <c r="F1138">
        <v>2</v>
      </c>
      <c r="G1138">
        <v>1</v>
      </c>
      <c r="H1138">
        <v>2</v>
      </c>
      <c r="I1138">
        <v>2</v>
      </c>
      <c r="J1138">
        <v>1</v>
      </c>
      <c r="L1138">
        <v>1</v>
      </c>
      <c r="M1138">
        <v>9</v>
      </c>
      <c r="N1138">
        <v>2</v>
      </c>
      <c r="O1138">
        <v>4</v>
      </c>
      <c r="P1138">
        <v>1</v>
      </c>
      <c r="Q1138">
        <v>5</v>
      </c>
      <c r="R1138">
        <v>4</v>
      </c>
      <c r="S1138">
        <v>6</v>
      </c>
      <c r="T1138">
        <v>6</v>
      </c>
      <c r="U1138">
        <v>7</v>
      </c>
      <c r="V1138">
        <v>2</v>
      </c>
      <c r="W1138">
        <v>6</v>
      </c>
      <c r="X1138">
        <v>3</v>
      </c>
      <c r="Y1138">
        <v>2011</v>
      </c>
      <c r="Z1138">
        <v>1</v>
      </c>
      <c r="AA1138">
        <v>11</v>
      </c>
      <c r="AB1138" t="s">
        <v>1410</v>
      </c>
      <c r="AE1138">
        <v>2</v>
      </c>
      <c r="AF1138">
        <v>2</v>
      </c>
      <c r="AG1138">
        <v>2</v>
      </c>
      <c r="AH1138">
        <v>2</v>
      </c>
      <c r="AI1138">
        <v>1</v>
      </c>
      <c r="AJ1138">
        <v>1</v>
      </c>
      <c r="AM1138">
        <v>1</v>
      </c>
      <c r="AO1138">
        <v>4</v>
      </c>
      <c r="AP1138">
        <v>1</v>
      </c>
      <c r="AT1138">
        <v>1</v>
      </c>
      <c r="AX1138">
        <v>1</v>
      </c>
      <c r="BC1138">
        <v>1</v>
      </c>
      <c r="BE1138" t="s">
        <v>63</v>
      </c>
    </row>
    <row r="1139" spans="1:57" hidden="1" x14ac:dyDescent="0.2">
      <c r="A1139">
        <v>1138</v>
      </c>
      <c r="B1139" s="2">
        <v>44102.766562500001</v>
      </c>
      <c r="C1139" t="s">
        <v>1411</v>
      </c>
      <c r="D1139">
        <v>40</v>
      </c>
      <c r="E1139">
        <v>14</v>
      </c>
      <c r="F1139">
        <v>1</v>
      </c>
      <c r="G1139">
        <v>1</v>
      </c>
      <c r="H1139">
        <v>2</v>
      </c>
      <c r="I1139">
        <v>1</v>
      </c>
      <c r="J1139">
        <v>1</v>
      </c>
      <c r="L1139">
        <v>1</v>
      </c>
      <c r="M1139">
        <v>2</v>
      </c>
      <c r="N1139">
        <v>2</v>
      </c>
      <c r="O1139">
        <v>5</v>
      </c>
      <c r="P1139">
        <v>5</v>
      </c>
      <c r="Q1139">
        <v>6</v>
      </c>
      <c r="R1139">
        <v>5</v>
      </c>
      <c r="S1139">
        <v>5</v>
      </c>
      <c r="T1139">
        <v>3</v>
      </c>
      <c r="U1139">
        <v>6</v>
      </c>
      <c r="V1139">
        <v>1</v>
      </c>
      <c r="W1139">
        <v>3</v>
      </c>
      <c r="X1139">
        <v>5</v>
      </c>
      <c r="Y1139">
        <v>2019</v>
      </c>
      <c r="Z1139">
        <v>1</v>
      </c>
      <c r="AA1139">
        <v>10</v>
      </c>
      <c r="AE1139">
        <v>2</v>
      </c>
      <c r="AF1139">
        <v>2</v>
      </c>
      <c r="AG1139">
        <v>2</v>
      </c>
      <c r="AH1139">
        <v>2</v>
      </c>
      <c r="AM1139">
        <v>1</v>
      </c>
      <c r="AO1139">
        <v>2</v>
      </c>
      <c r="AP1139">
        <v>1</v>
      </c>
      <c r="AT1139">
        <v>1</v>
      </c>
      <c r="AU1139">
        <v>1</v>
      </c>
      <c r="BC1139">
        <v>1</v>
      </c>
      <c r="BE1139" t="s">
        <v>63</v>
      </c>
    </row>
    <row r="1140" spans="1:57" hidden="1" x14ac:dyDescent="0.2">
      <c r="A1140">
        <v>1139</v>
      </c>
      <c r="B1140" s="2">
        <v>44102.766689814816</v>
      </c>
      <c r="C1140" t="s">
        <v>1412</v>
      </c>
      <c r="D1140">
        <v>31</v>
      </c>
      <c r="E1140">
        <v>6</v>
      </c>
      <c r="F1140">
        <v>1</v>
      </c>
      <c r="G1140">
        <v>1</v>
      </c>
      <c r="H1140">
        <v>2</v>
      </c>
      <c r="I1140">
        <v>2</v>
      </c>
      <c r="J1140">
        <v>1</v>
      </c>
      <c r="L1140">
        <v>1</v>
      </c>
      <c r="M1140">
        <v>8</v>
      </c>
      <c r="N1140">
        <v>1</v>
      </c>
      <c r="O1140">
        <v>5</v>
      </c>
      <c r="P1140">
        <v>1</v>
      </c>
      <c r="Q1140">
        <v>5</v>
      </c>
      <c r="R1140">
        <v>3</v>
      </c>
      <c r="S1140">
        <v>7</v>
      </c>
      <c r="T1140">
        <v>5</v>
      </c>
      <c r="U1140">
        <v>7</v>
      </c>
      <c r="V1140">
        <v>2</v>
      </c>
      <c r="W1140">
        <v>7</v>
      </c>
      <c r="X1140">
        <v>1</v>
      </c>
      <c r="Y1140">
        <v>2011</v>
      </c>
      <c r="Z1140">
        <v>1</v>
      </c>
      <c r="AA1140">
        <v>3</v>
      </c>
      <c r="AE1140">
        <v>2</v>
      </c>
      <c r="AF1140">
        <v>2</v>
      </c>
      <c r="AG1140">
        <v>2</v>
      </c>
      <c r="AH1140">
        <v>2</v>
      </c>
      <c r="AJ1140">
        <v>1</v>
      </c>
      <c r="AM1140">
        <v>1</v>
      </c>
      <c r="AO1140">
        <v>3</v>
      </c>
      <c r="AT1140">
        <v>1</v>
      </c>
      <c r="AW1140">
        <v>1</v>
      </c>
      <c r="AX1140">
        <v>1</v>
      </c>
      <c r="BB1140">
        <v>1</v>
      </c>
      <c r="BE1140" t="s">
        <v>66</v>
      </c>
    </row>
    <row r="1141" spans="1:57" hidden="1" x14ac:dyDescent="0.2">
      <c r="A1141">
        <v>1140</v>
      </c>
      <c r="B1141" s="2">
        <v>44102.766747685186</v>
      </c>
      <c r="C1141" t="s">
        <v>1413</v>
      </c>
      <c r="D1141">
        <v>35</v>
      </c>
      <c r="E1141">
        <v>31</v>
      </c>
      <c r="F1141">
        <v>1</v>
      </c>
      <c r="G1141">
        <v>1</v>
      </c>
      <c r="H1141">
        <v>2</v>
      </c>
      <c r="I1141">
        <v>1</v>
      </c>
      <c r="J1141">
        <v>1</v>
      </c>
      <c r="L1141">
        <v>1</v>
      </c>
      <c r="M1141">
        <v>8</v>
      </c>
      <c r="N1141">
        <v>2</v>
      </c>
      <c r="O1141">
        <v>7</v>
      </c>
      <c r="P1141">
        <v>1</v>
      </c>
      <c r="Q1141">
        <v>6</v>
      </c>
      <c r="R1141">
        <v>1</v>
      </c>
      <c r="S1141">
        <v>7</v>
      </c>
      <c r="T1141">
        <v>7</v>
      </c>
      <c r="U1141">
        <v>5</v>
      </c>
      <c r="V1141">
        <v>1</v>
      </c>
      <c r="W1141">
        <v>6</v>
      </c>
      <c r="X1141">
        <v>1</v>
      </c>
      <c r="Y1141">
        <v>2018</v>
      </c>
      <c r="Z1141">
        <v>1</v>
      </c>
      <c r="AA1141">
        <v>1</v>
      </c>
      <c r="AE1141">
        <v>2</v>
      </c>
      <c r="AF1141">
        <v>2</v>
      </c>
      <c r="AG1141">
        <v>2</v>
      </c>
      <c r="AH1141">
        <v>2</v>
      </c>
      <c r="AI1141">
        <v>1</v>
      </c>
      <c r="AK1141">
        <v>1</v>
      </c>
      <c r="AO1141">
        <v>1</v>
      </c>
      <c r="AR1141">
        <v>1</v>
      </c>
      <c r="AT1141">
        <v>1</v>
      </c>
      <c r="AV1141">
        <v>1</v>
      </c>
      <c r="AZ1141">
        <v>1</v>
      </c>
      <c r="BB1141">
        <v>1</v>
      </c>
      <c r="BE1141" t="s">
        <v>66</v>
      </c>
    </row>
    <row r="1142" spans="1:57" hidden="1" x14ac:dyDescent="0.2">
      <c r="A1142">
        <v>1141</v>
      </c>
      <c r="B1142" s="2">
        <v>44102.767118055555</v>
      </c>
      <c r="C1142" t="s">
        <v>1414</v>
      </c>
      <c r="D1142">
        <v>20</v>
      </c>
      <c r="E1142">
        <v>37</v>
      </c>
      <c r="F1142">
        <v>1</v>
      </c>
      <c r="G1142">
        <v>1</v>
      </c>
      <c r="H1142">
        <v>2</v>
      </c>
      <c r="I1142">
        <v>0</v>
      </c>
      <c r="J1142">
        <v>3</v>
      </c>
      <c r="L1142">
        <v>1</v>
      </c>
      <c r="M1142">
        <v>0</v>
      </c>
      <c r="N1142">
        <v>2</v>
      </c>
      <c r="O1142">
        <v>6</v>
      </c>
      <c r="P1142">
        <v>5</v>
      </c>
      <c r="Q1142">
        <v>7</v>
      </c>
      <c r="R1142">
        <v>6</v>
      </c>
      <c r="S1142">
        <v>7</v>
      </c>
      <c r="T1142">
        <v>6</v>
      </c>
      <c r="U1142">
        <v>7</v>
      </c>
      <c r="V1142">
        <v>1</v>
      </c>
      <c r="W1142">
        <v>7</v>
      </c>
      <c r="X1142">
        <v>2</v>
      </c>
      <c r="Y1142">
        <v>2019</v>
      </c>
      <c r="Z1142">
        <v>3</v>
      </c>
      <c r="AA1142">
        <v>11</v>
      </c>
      <c r="AB1142" t="s">
        <v>1415</v>
      </c>
      <c r="AE1142">
        <v>3</v>
      </c>
      <c r="AF1142">
        <v>1</v>
      </c>
      <c r="AG1142">
        <v>1</v>
      </c>
      <c r="AH1142">
        <v>2</v>
      </c>
      <c r="AM1142">
        <v>1</v>
      </c>
      <c r="AO1142">
        <v>5</v>
      </c>
      <c r="AT1142">
        <v>1</v>
      </c>
      <c r="AU1142">
        <v>1</v>
      </c>
      <c r="AW1142">
        <v>1</v>
      </c>
      <c r="AZ1142">
        <v>1</v>
      </c>
      <c r="BA1142">
        <v>1</v>
      </c>
      <c r="BB1142">
        <v>1</v>
      </c>
      <c r="BC1142">
        <v>1</v>
      </c>
      <c r="BE1142" t="s">
        <v>66</v>
      </c>
    </row>
    <row r="1143" spans="1:57" hidden="1" x14ac:dyDescent="0.2">
      <c r="A1143">
        <v>1142</v>
      </c>
      <c r="B1143" s="2">
        <v>44102.767731481479</v>
      </c>
      <c r="C1143" t="s">
        <v>1416</v>
      </c>
      <c r="D1143">
        <v>63</v>
      </c>
      <c r="E1143">
        <v>6</v>
      </c>
      <c r="F1143">
        <v>1</v>
      </c>
      <c r="G1143">
        <v>1</v>
      </c>
      <c r="H1143">
        <v>1</v>
      </c>
      <c r="I1143">
        <v>0</v>
      </c>
      <c r="J1143">
        <v>6</v>
      </c>
      <c r="L1143">
        <v>2</v>
      </c>
      <c r="M1143">
        <v>5</v>
      </c>
      <c r="N1143">
        <v>2</v>
      </c>
      <c r="O1143">
        <v>3</v>
      </c>
      <c r="P1143">
        <v>2</v>
      </c>
      <c r="Q1143">
        <v>6</v>
      </c>
      <c r="R1143">
        <v>2</v>
      </c>
      <c r="S1143">
        <v>4</v>
      </c>
      <c r="T1143">
        <v>6</v>
      </c>
      <c r="U1143">
        <v>6</v>
      </c>
      <c r="V1143">
        <v>2</v>
      </c>
      <c r="W1143">
        <v>6</v>
      </c>
      <c r="X1143">
        <v>4</v>
      </c>
      <c r="Y1143">
        <v>2015</v>
      </c>
      <c r="Z1143">
        <v>2</v>
      </c>
      <c r="AA1143">
        <v>11</v>
      </c>
      <c r="AB1143" t="s">
        <v>1417</v>
      </c>
      <c r="AE1143">
        <v>2</v>
      </c>
      <c r="AF1143">
        <v>2</v>
      </c>
      <c r="AG1143">
        <v>2</v>
      </c>
      <c r="AH1143">
        <v>2</v>
      </c>
      <c r="AN1143">
        <v>1</v>
      </c>
      <c r="AO1143">
        <v>2</v>
      </c>
      <c r="AP1143">
        <v>1</v>
      </c>
      <c r="AX1143">
        <v>1</v>
      </c>
      <c r="BD1143">
        <v>1</v>
      </c>
      <c r="BE1143" t="s">
        <v>66</v>
      </c>
    </row>
    <row r="1144" spans="1:57" hidden="1" x14ac:dyDescent="0.2">
      <c r="A1144">
        <v>1143</v>
      </c>
      <c r="B1144" s="2">
        <v>44102.768090277779</v>
      </c>
      <c r="C1144" t="s">
        <v>1418</v>
      </c>
      <c r="D1144">
        <v>35</v>
      </c>
      <c r="E1144">
        <v>22</v>
      </c>
      <c r="F1144">
        <v>1</v>
      </c>
      <c r="G1144">
        <v>1</v>
      </c>
      <c r="H1144">
        <v>2</v>
      </c>
      <c r="I1144">
        <v>6</v>
      </c>
      <c r="J1144">
        <v>1</v>
      </c>
      <c r="L1144">
        <v>1</v>
      </c>
      <c r="M1144">
        <v>4</v>
      </c>
      <c r="N1144">
        <v>2</v>
      </c>
      <c r="O1144">
        <v>6</v>
      </c>
      <c r="P1144">
        <v>5</v>
      </c>
      <c r="Q1144">
        <v>5</v>
      </c>
      <c r="R1144">
        <v>7</v>
      </c>
      <c r="S1144">
        <v>5</v>
      </c>
      <c r="T1144">
        <v>2</v>
      </c>
      <c r="U1144">
        <v>7</v>
      </c>
      <c r="V1144">
        <v>4</v>
      </c>
      <c r="W1144">
        <v>3</v>
      </c>
      <c r="X1144">
        <v>4</v>
      </c>
      <c r="Y1144">
        <v>2016</v>
      </c>
      <c r="Z1144">
        <v>1</v>
      </c>
      <c r="AA1144">
        <v>1</v>
      </c>
      <c r="AE1144">
        <v>2</v>
      </c>
      <c r="AF1144">
        <v>2</v>
      </c>
      <c r="AG1144">
        <v>2</v>
      </c>
      <c r="AH1144">
        <v>2</v>
      </c>
      <c r="AI1144">
        <v>1</v>
      </c>
      <c r="AJ1144">
        <v>1</v>
      </c>
      <c r="AO1144">
        <v>2</v>
      </c>
      <c r="AP1144">
        <v>1</v>
      </c>
      <c r="AT1144">
        <v>1</v>
      </c>
      <c r="AU1144">
        <v>1</v>
      </c>
      <c r="BA1144">
        <v>1</v>
      </c>
      <c r="BC1144">
        <v>1</v>
      </c>
      <c r="BE1144" t="s">
        <v>63</v>
      </c>
    </row>
    <row r="1145" spans="1:57" hidden="1" x14ac:dyDescent="0.2">
      <c r="A1145">
        <v>1144</v>
      </c>
      <c r="B1145" s="2">
        <v>44102.768368055556</v>
      </c>
      <c r="C1145" t="s">
        <v>1419</v>
      </c>
      <c r="D1145">
        <v>40</v>
      </c>
      <c r="E1145">
        <v>5</v>
      </c>
      <c r="F1145">
        <v>1</v>
      </c>
      <c r="G1145">
        <v>1</v>
      </c>
      <c r="H1145">
        <v>2</v>
      </c>
      <c r="I1145">
        <v>3</v>
      </c>
      <c r="J1145">
        <v>1</v>
      </c>
      <c r="L1145">
        <v>2</v>
      </c>
      <c r="M1145">
        <v>4</v>
      </c>
      <c r="N1145">
        <v>2</v>
      </c>
      <c r="O1145">
        <v>6</v>
      </c>
      <c r="P1145">
        <v>4</v>
      </c>
      <c r="Q1145">
        <v>6</v>
      </c>
      <c r="R1145">
        <v>1</v>
      </c>
      <c r="S1145">
        <v>5</v>
      </c>
      <c r="T1145">
        <v>3</v>
      </c>
      <c r="U1145">
        <v>6</v>
      </c>
      <c r="V1145">
        <v>1</v>
      </c>
      <c r="W1145">
        <v>6</v>
      </c>
      <c r="X1145">
        <v>1</v>
      </c>
      <c r="Y1145">
        <v>2018</v>
      </c>
      <c r="Z1145">
        <v>3</v>
      </c>
      <c r="AA1145">
        <v>13</v>
      </c>
      <c r="AD1145" t="s">
        <v>1420</v>
      </c>
      <c r="AE1145">
        <v>2</v>
      </c>
      <c r="AF1145">
        <v>3</v>
      </c>
      <c r="AG1145">
        <v>2</v>
      </c>
      <c r="AH1145">
        <v>2</v>
      </c>
      <c r="AI1145">
        <v>1</v>
      </c>
      <c r="AO1145">
        <v>2</v>
      </c>
      <c r="AT1145">
        <v>1</v>
      </c>
      <c r="AU1145">
        <v>1</v>
      </c>
      <c r="AY1145">
        <v>1</v>
      </c>
      <c r="AZ1145">
        <v>1</v>
      </c>
      <c r="BE1145" t="s">
        <v>66</v>
      </c>
    </row>
    <row r="1146" spans="1:57" hidden="1" x14ac:dyDescent="0.2">
      <c r="A1146">
        <v>1145</v>
      </c>
      <c r="B1146" s="2">
        <v>44102.76840277778</v>
      </c>
      <c r="C1146" t="s">
        <v>1421</v>
      </c>
      <c r="D1146">
        <v>38</v>
      </c>
      <c r="E1146">
        <v>5</v>
      </c>
      <c r="F1146">
        <v>1</v>
      </c>
      <c r="G1146">
        <v>1</v>
      </c>
      <c r="H1146">
        <v>2</v>
      </c>
      <c r="I1146">
        <v>1</v>
      </c>
      <c r="J1146">
        <v>3</v>
      </c>
      <c r="L1146">
        <v>1</v>
      </c>
      <c r="M1146">
        <v>5</v>
      </c>
      <c r="N1146">
        <v>1</v>
      </c>
      <c r="O1146">
        <v>6</v>
      </c>
      <c r="P1146">
        <v>7</v>
      </c>
      <c r="Q1146">
        <v>7</v>
      </c>
      <c r="R1146">
        <v>6</v>
      </c>
      <c r="S1146">
        <v>7</v>
      </c>
      <c r="T1146">
        <v>6</v>
      </c>
      <c r="U1146">
        <v>6</v>
      </c>
      <c r="V1146">
        <v>7</v>
      </c>
      <c r="W1146">
        <v>7</v>
      </c>
      <c r="X1146">
        <v>6</v>
      </c>
      <c r="Y1146">
        <v>2018</v>
      </c>
      <c r="Z1146">
        <v>1</v>
      </c>
      <c r="AA1146">
        <v>1</v>
      </c>
      <c r="AE1146">
        <v>1</v>
      </c>
      <c r="AF1146">
        <v>1</v>
      </c>
      <c r="AG1146">
        <v>1</v>
      </c>
      <c r="AH1146">
        <v>2</v>
      </c>
      <c r="AI1146">
        <v>1</v>
      </c>
      <c r="AO1146">
        <v>5</v>
      </c>
      <c r="AP1146">
        <v>1</v>
      </c>
      <c r="AT1146">
        <v>1</v>
      </c>
      <c r="AZ1146">
        <v>1</v>
      </c>
      <c r="BE1146" t="s">
        <v>66</v>
      </c>
    </row>
    <row r="1147" spans="1:57" hidden="1" x14ac:dyDescent="0.2">
      <c r="A1147">
        <v>1146</v>
      </c>
      <c r="B1147" s="2">
        <v>44102.768425925926</v>
      </c>
      <c r="C1147" t="s">
        <v>1422</v>
      </c>
      <c r="D1147">
        <v>55</v>
      </c>
      <c r="E1147">
        <v>35</v>
      </c>
      <c r="F1147">
        <v>2</v>
      </c>
      <c r="G1147">
        <v>1</v>
      </c>
      <c r="H1147">
        <v>2</v>
      </c>
      <c r="I1147">
        <v>1</v>
      </c>
      <c r="J1147">
        <v>1</v>
      </c>
      <c r="L1147">
        <v>2</v>
      </c>
      <c r="M1147">
        <v>17</v>
      </c>
      <c r="N1147">
        <v>2</v>
      </c>
      <c r="O1147">
        <v>5</v>
      </c>
      <c r="P1147">
        <v>2</v>
      </c>
      <c r="Q1147">
        <v>7</v>
      </c>
      <c r="R1147">
        <v>5</v>
      </c>
      <c r="S1147">
        <v>6</v>
      </c>
      <c r="T1147">
        <v>4</v>
      </c>
      <c r="U1147">
        <v>6</v>
      </c>
      <c r="V1147">
        <v>1</v>
      </c>
      <c r="W1147">
        <v>6</v>
      </c>
      <c r="X1147">
        <v>2</v>
      </c>
      <c r="Y1147">
        <v>2002</v>
      </c>
      <c r="Z1147">
        <v>2</v>
      </c>
      <c r="AA1147">
        <v>3</v>
      </c>
      <c r="AE1147">
        <v>2</v>
      </c>
      <c r="AF1147">
        <v>3</v>
      </c>
      <c r="AG1147">
        <v>2</v>
      </c>
      <c r="AH1147">
        <v>2</v>
      </c>
      <c r="AJ1147">
        <v>1</v>
      </c>
      <c r="AO1147">
        <v>1</v>
      </c>
      <c r="AP1147">
        <v>1</v>
      </c>
      <c r="AR1147">
        <v>1</v>
      </c>
      <c r="AS1147">
        <v>1</v>
      </c>
      <c r="BD1147">
        <v>1</v>
      </c>
      <c r="BE1147" t="s">
        <v>63</v>
      </c>
    </row>
    <row r="1148" spans="1:57" hidden="1" x14ac:dyDescent="0.2">
      <c r="A1148">
        <v>1147</v>
      </c>
      <c r="B1148" s="2">
        <v>44102.768553240741</v>
      </c>
      <c r="C1148" t="s">
        <v>1423</v>
      </c>
      <c r="D1148">
        <v>49</v>
      </c>
      <c r="E1148">
        <v>5</v>
      </c>
      <c r="F1148">
        <v>2</v>
      </c>
      <c r="G1148">
        <v>1</v>
      </c>
      <c r="H1148">
        <v>2</v>
      </c>
      <c r="I1148">
        <v>2</v>
      </c>
      <c r="J1148">
        <v>6</v>
      </c>
      <c r="L1148">
        <v>2</v>
      </c>
      <c r="M1148">
        <v>17</v>
      </c>
      <c r="N1148">
        <v>1</v>
      </c>
      <c r="O1148">
        <v>4</v>
      </c>
      <c r="P1148">
        <v>6</v>
      </c>
      <c r="Q1148">
        <v>4</v>
      </c>
      <c r="R1148">
        <v>3</v>
      </c>
      <c r="S1148">
        <v>4</v>
      </c>
      <c r="T1148">
        <v>5</v>
      </c>
      <c r="U1148">
        <v>6</v>
      </c>
      <c r="V1148">
        <v>5</v>
      </c>
      <c r="W1148">
        <v>7</v>
      </c>
      <c r="X1148">
        <v>3</v>
      </c>
      <c r="Y1148">
        <v>2003</v>
      </c>
      <c r="Z1148">
        <v>2</v>
      </c>
      <c r="AA1148">
        <v>14</v>
      </c>
      <c r="AE1148">
        <v>3</v>
      </c>
      <c r="AF1148">
        <v>3</v>
      </c>
      <c r="AG1148">
        <v>3</v>
      </c>
      <c r="AH1148">
        <v>3</v>
      </c>
      <c r="AM1148">
        <v>1</v>
      </c>
      <c r="AO1148">
        <v>6</v>
      </c>
      <c r="AR1148">
        <v>1</v>
      </c>
      <c r="AU1148">
        <v>1</v>
      </c>
      <c r="AX1148">
        <v>1</v>
      </c>
      <c r="AZ1148">
        <v>1</v>
      </c>
      <c r="BB1148">
        <v>1</v>
      </c>
      <c r="BE1148" t="s">
        <v>66</v>
      </c>
    </row>
    <row r="1149" spans="1:57" hidden="1" x14ac:dyDescent="0.2">
      <c r="A1149">
        <v>1148</v>
      </c>
      <c r="B1149" s="2">
        <v>44102.768564814818</v>
      </c>
      <c r="C1149" t="s">
        <v>1424</v>
      </c>
      <c r="D1149">
        <v>36</v>
      </c>
      <c r="E1149">
        <v>35</v>
      </c>
      <c r="F1149">
        <v>1</v>
      </c>
      <c r="G1149">
        <v>1</v>
      </c>
      <c r="H1149">
        <v>2</v>
      </c>
      <c r="I1149">
        <v>5</v>
      </c>
      <c r="J1149">
        <v>6</v>
      </c>
      <c r="L1149">
        <v>1</v>
      </c>
      <c r="M1149">
        <v>8</v>
      </c>
      <c r="N1149">
        <v>2</v>
      </c>
      <c r="O1149">
        <v>6</v>
      </c>
      <c r="P1149">
        <v>1</v>
      </c>
      <c r="Q1149">
        <v>7</v>
      </c>
      <c r="R1149">
        <v>1</v>
      </c>
      <c r="S1149">
        <v>6</v>
      </c>
      <c r="T1149">
        <v>6</v>
      </c>
      <c r="U1149">
        <v>6</v>
      </c>
      <c r="V1149">
        <v>1</v>
      </c>
      <c r="W1149">
        <v>6</v>
      </c>
      <c r="X1149">
        <v>1</v>
      </c>
      <c r="Y1149">
        <v>2019</v>
      </c>
      <c r="Z1149">
        <v>1</v>
      </c>
      <c r="AA1149">
        <v>14</v>
      </c>
      <c r="AE1149">
        <v>2</v>
      </c>
      <c r="AF1149">
        <v>1</v>
      </c>
      <c r="AG1149">
        <v>2</v>
      </c>
      <c r="AH1149">
        <v>2</v>
      </c>
      <c r="AJ1149">
        <v>1</v>
      </c>
      <c r="AO1149">
        <v>2</v>
      </c>
      <c r="AP1149">
        <v>1</v>
      </c>
      <c r="BD1149">
        <v>1</v>
      </c>
      <c r="BE1149" t="s">
        <v>63</v>
      </c>
    </row>
    <row r="1150" spans="1:57" hidden="1" x14ac:dyDescent="0.2">
      <c r="A1150">
        <v>1149</v>
      </c>
      <c r="B1150" s="2">
        <v>44102.768773148149</v>
      </c>
      <c r="C1150" t="s">
        <v>1425</v>
      </c>
      <c r="D1150">
        <v>35</v>
      </c>
      <c r="E1150">
        <v>41</v>
      </c>
      <c r="F1150">
        <v>2</v>
      </c>
      <c r="G1150">
        <v>1</v>
      </c>
      <c r="H1150">
        <v>2</v>
      </c>
      <c r="I1150">
        <v>3</v>
      </c>
      <c r="J1150">
        <v>1</v>
      </c>
      <c r="L1150">
        <v>2</v>
      </c>
      <c r="M1150">
        <v>0</v>
      </c>
      <c r="N1150">
        <v>2</v>
      </c>
      <c r="O1150">
        <v>4</v>
      </c>
      <c r="P1150">
        <v>2</v>
      </c>
      <c r="Q1150">
        <v>7</v>
      </c>
      <c r="R1150">
        <v>3</v>
      </c>
      <c r="S1150">
        <v>6</v>
      </c>
      <c r="T1150">
        <v>4</v>
      </c>
      <c r="U1150">
        <v>7</v>
      </c>
      <c r="V1150">
        <v>1</v>
      </c>
      <c r="W1150">
        <v>6</v>
      </c>
      <c r="X1150">
        <v>2</v>
      </c>
      <c r="Y1150">
        <v>2020</v>
      </c>
      <c r="Z1150">
        <v>2</v>
      </c>
      <c r="AA1150">
        <v>4</v>
      </c>
      <c r="AE1150">
        <v>2</v>
      </c>
      <c r="AF1150">
        <v>2</v>
      </c>
      <c r="AG1150">
        <v>2</v>
      </c>
      <c r="AH1150">
        <v>2</v>
      </c>
      <c r="AI1150">
        <v>1</v>
      </c>
      <c r="AO1150">
        <v>2</v>
      </c>
      <c r="AP1150">
        <v>1</v>
      </c>
      <c r="AT1150">
        <v>1</v>
      </c>
      <c r="AX1150">
        <v>1</v>
      </c>
      <c r="AZ1150">
        <v>1</v>
      </c>
      <c r="BE1150" t="s">
        <v>63</v>
      </c>
    </row>
    <row r="1151" spans="1:57" hidden="1" x14ac:dyDescent="0.2">
      <c r="A1151">
        <v>1150</v>
      </c>
      <c r="B1151" s="2">
        <v>44102.769120370373</v>
      </c>
      <c r="C1151" t="s">
        <v>1426</v>
      </c>
      <c r="D1151">
        <v>40</v>
      </c>
      <c r="E1151">
        <v>13</v>
      </c>
      <c r="F1151">
        <v>1</v>
      </c>
      <c r="G1151">
        <v>1</v>
      </c>
      <c r="H1151">
        <v>2</v>
      </c>
      <c r="I1151">
        <v>2</v>
      </c>
      <c r="J1151">
        <v>1</v>
      </c>
      <c r="L1151">
        <v>2</v>
      </c>
      <c r="M1151">
        <v>19</v>
      </c>
      <c r="N1151">
        <v>2</v>
      </c>
      <c r="O1151">
        <v>4</v>
      </c>
      <c r="P1151">
        <v>3</v>
      </c>
      <c r="Q1151">
        <v>6</v>
      </c>
      <c r="R1151">
        <v>1</v>
      </c>
      <c r="S1151">
        <v>6</v>
      </c>
      <c r="T1151">
        <v>4</v>
      </c>
      <c r="U1151">
        <v>6</v>
      </c>
      <c r="V1151">
        <v>3</v>
      </c>
      <c r="W1151">
        <v>6</v>
      </c>
      <c r="X1151">
        <v>1</v>
      </c>
      <c r="Y1151">
        <v>2006</v>
      </c>
      <c r="Z1151">
        <v>3</v>
      </c>
      <c r="AA1151">
        <v>3</v>
      </c>
      <c r="AE1151">
        <v>2</v>
      </c>
      <c r="AF1151">
        <v>2</v>
      </c>
      <c r="AG1151">
        <v>1</v>
      </c>
      <c r="AH1151">
        <v>2</v>
      </c>
      <c r="AN1151">
        <v>1</v>
      </c>
      <c r="AO1151">
        <v>3</v>
      </c>
      <c r="AY1151">
        <v>1</v>
      </c>
      <c r="BD1151">
        <v>1</v>
      </c>
      <c r="BE1151" t="s">
        <v>63</v>
      </c>
    </row>
    <row r="1152" spans="1:57" hidden="1" x14ac:dyDescent="0.2">
      <c r="A1152">
        <v>1151</v>
      </c>
      <c r="B1152" s="2">
        <v>44102.76934027778</v>
      </c>
      <c r="C1152" t="s">
        <v>1427</v>
      </c>
      <c r="D1152">
        <v>73</v>
      </c>
      <c r="E1152">
        <v>35</v>
      </c>
      <c r="F1152">
        <v>1</v>
      </c>
      <c r="G1152">
        <v>1</v>
      </c>
      <c r="H1152">
        <v>1</v>
      </c>
      <c r="I1152">
        <v>0</v>
      </c>
      <c r="J1152">
        <v>4</v>
      </c>
      <c r="L1152">
        <v>1</v>
      </c>
      <c r="M1152">
        <v>42</v>
      </c>
      <c r="N1152">
        <v>2</v>
      </c>
      <c r="O1152">
        <v>4</v>
      </c>
      <c r="P1152">
        <v>1</v>
      </c>
      <c r="Q1152">
        <v>7</v>
      </c>
      <c r="R1152">
        <v>4</v>
      </c>
      <c r="S1152">
        <v>4</v>
      </c>
      <c r="T1152">
        <v>4</v>
      </c>
      <c r="U1152">
        <v>4</v>
      </c>
      <c r="V1152">
        <v>1</v>
      </c>
      <c r="W1152">
        <v>4</v>
      </c>
      <c r="X1152">
        <v>4</v>
      </c>
      <c r="Y1152">
        <v>2019</v>
      </c>
      <c r="Z1152">
        <v>3</v>
      </c>
      <c r="AA1152">
        <v>14</v>
      </c>
      <c r="AE1152">
        <v>2</v>
      </c>
      <c r="AF1152">
        <v>2</v>
      </c>
      <c r="AG1152">
        <v>2</v>
      </c>
      <c r="AH1152">
        <v>2</v>
      </c>
      <c r="AM1152">
        <v>1</v>
      </c>
      <c r="AO1152">
        <v>4</v>
      </c>
      <c r="AT1152">
        <v>1</v>
      </c>
      <c r="AX1152">
        <v>1</v>
      </c>
      <c r="AY1152">
        <v>1</v>
      </c>
      <c r="BD1152">
        <v>1</v>
      </c>
      <c r="BE1152" t="s">
        <v>63</v>
      </c>
    </row>
    <row r="1153" spans="1:57" hidden="1" x14ac:dyDescent="0.2">
      <c r="A1153">
        <v>1152</v>
      </c>
      <c r="B1153" s="2">
        <v>44102.769432870373</v>
      </c>
      <c r="C1153" t="s">
        <v>1428</v>
      </c>
      <c r="D1153">
        <v>40</v>
      </c>
      <c r="E1153">
        <v>5</v>
      </c>
      <c r="F1153">
        <v>1</v>
      </c>
      <c r="G1153">
        <v>1</v>
      </c>
      <c r="H1153">
        <v>2</v>
      </c>
      <c r="I1153">
        <v>2</v>
      </c>
      <c r="J1153">
        <v>1</v>
      </c>
      <c r="L1153">
        <v>1</v>
      </c>
      <c r="M1153">
        <v>0</v>
      </c>
      <c r="N1153">
        <v>1</v>
      </c>
      <c r="O1153">
        <v>6</v>
      </c>
      <c r="P1153">
        <v>6</v>
      </c>
      <c r="Q1153">
        <v>6</v>
      </c>
      <c r="R1153">
        <v>6</v>
      </c>
      <c r="S1153">
        <v>5</v>
      </c>
      <c r="T1153">
        <v>6</v>
      </c>
      <c r="U1153">
        <v>5</v>
      </c>
      <c r="V1153">
        <v>6</v>
      </c>
      <c r="W1153">
        <v>5</v>
      </c>
      <c r="X1153">
        <v>5</v>
      </c>
      <c r="Y1153">
        <v>2019</v>
      </c>
      <c r="Z1153">
        <v>1</v>
      </c>
      <c r="AA1153">
        <v>1</v>
      </c>
      <c r="AE1153">
        <v>1</v>
      </c>
      <c r="AF1153">
        <v>1</v>
      </c>
      <c r="AG1153">
        <v>1</v>
      </c>
      <c r="AH1153">
        <v>1</v>
      </c>
      <c r="AL1153">
        <v>1</v>
      </c>
      <c r="AO1153">
        <v>2</v>
      </c>
      <c r="AQ1153">
        <v>1</v>
      </c>
      <c r="AZ1153">
        <v>1</v>
      </c>
      <c r="BE1153" t="s">
        <v>66</v>
      </c>
    </row>
    <row r="1154" spans="1:57" hidden="1" x14ac:dyDescent="0.2">
      <c r="A1154">
        <v>1153</v>
      </c>
      <c r="B1154" s="2">
        <v>44102.77034722222</v>
      </c>
      <c r="C1154" t="s">
        <v>1429</v>
      </c>
      <c r="D1154">
        <v>23</v>
      </c>
      <c r="E1154">
        <v>13</v>
      </c>
      <c r="F1154">
        <v>1</v>
      </c>
      <c r="G1154">
        <v>1</v>
      </c>
      <c r="H1154">
        <v>2</v>
      </c>
      <c r="I1154">
        <v>0</v>
      </c>
      <c r="J1154">
        <v>3</v>
      </c>
      <c r="L1154">
        <v>1</v>
      </c>
      <c r="M1154">
        <v>2</v>
      </c>
      <c r="N1154">
        <v>2</v>
      </c>
      <c r="O1154">
        <v>6</v>
      </c>
      <c r="P1154">
        <v>7</v>
      </c>
      <c r="Q1154">
        <v>7</v>
      </c>
      <c r="R1154">
        <v>5</v>
      </c>
      <c r="S1154">
        <v>7</v>
      </c>
      <c r="T1154">
        <v>7</v>
      </c>
      <c r="U1154">
        <v>5</v>
      </c>
      <c r="V1154">
        <v>1</v>
      </c>
      <c r="W1154">
        <v>7</v>
      </c>
      <c r="X1154">
        <v>3</v>
      </c>
      <c r="Y1154">
        <v>2018</v>
      </c>
      <c r="Z1154">
        <v>1</v>
      </c>
      <c r="AA1154">
        <v>3</v>
      </c>
      <c r="AE1154">
        <v>2</v>
      </c>
      <c r="AF1154">
        <v>2</v>
      </c>
      <c r="AG1154">
        <v>2</v>
      </c>
      <c r="AH1154">
        <v>2</v>
      </c>
      <c r="AN1154">
        <v>1</v>
      </c>
      <c r="AO1154">
        <v>2</v>
      </c>
      <c r="AR1154">
        <v>1</v>
      </c>
      <c r="AS1154">
        <v>1</v>
      </c>
      <c r="AV1154">
        <v>1</v>
      </c>
      <c r="BB1154">
        <v>1</v>
      </c>
      <c r="BE1154" t="s">
        <v>63</v>
      </c>
    </row>
    <row r="1155" spans="1:57" hidden="1" x14ac:dyDescent="0.2">
      <c r="A1155">
        <v>1154</v>
      </c>
      <c r="B1155" s="2">
        <v>44102.770925925928</v>
      </c>
      <c r="C1155" t="s">
        <v>1430</v>
      </c>
      <c r="D1155">
        <v>34</v>
      </c>
      <c r="E1155">
        <v>35</v>
      </c>
      <c r="F1155">
        <v>2</v>
      </c>
      <c r="G1155">
        <v>1</v>
      </c>
      <c r="H1155">
        <v>2</v>
      </c>
      <c r="I1155">
        <v>3</v>
      </c>
      <c r="J1155">
        <v>1</v>
      </c>
      <c r="L1155">
        <v>1</v>
      </c>
      <c r="M1155">
        <v>6</v>
      </c>
      <c r="N1155">
        <v>1</v>
      </c>
      <c r="O1155">
        <v>4</v>
      </c>
      <c r="P1155">
        <v>3</v>
      </c>
      <c r="Q1155">
        <v>5</v>
      </c>
      <c r="R1155">
        <v>6</v>
      </c>
      <c r="S1155">
        <v>5</v>
      </c>
      <c r="T1155">
        <v>4</v>
      </c>
      <c r="U1155">
        <v>5</v>
      </c>
      <c r="V1155">
        <v>3</v>
      </c>
      <c r="W1155">
        <v>4</v>
      </c>
      <c r="X1155">
        <v>3</v>
      </c>
      <c r="Y1155">
        <v>2015</v>
      </c>
      <c r="Z1155">
        <v>1</v>
      </c>
      <c r="AA1155">
        <v>7</v>
      </c>
      <c r="AE1155">
        <v>2</v>
      </c>
      <c r="AF1155">
        <v>2</v>
      </c>
      <c r="AG1155">
        <v>2</v>
      </c>
      <c r="AH1155">
        <v>2</v>
      </c>
      <c r="AN1155">
        <v>1</v>
      </c>
      <c r="AO1155">
        <v>1</v>
      </c>
      <c r="AP1155">
        <v>1</v>
      </c>
      <c r="AT1155">
        <v>1</v>
      </c>
      <c r="AV1155">
        <v>1</v>
      </c>
      <c r="BB1155">
        <v>1</v>
      </c>
      <c r="BE1155" t="s">
        <v>63</v>
      </c>
    </row>
    <row r="1156" spans="1:57" hidden="1" x14ac:dyDescent="0.2">
      <c r="A1156">
        <v>1155</v>
      </c>
      <c r="B1156" s="2">
        <v>44102.77140046296</v>
      </c>
      <c r="C1156" t="s">
        <v>1431</v>
      </c>
      <c r="D1156">
        <v>69</v>
      </c>
      <c r="E1156">
        <v>3</v>
      </c>
      <c r="F1156">
        <v>1</v>
      </c>
      <c r="G1156">
        <v>1</v>
      </c>
      <c r="H1156">
        <v>2</v>
      </c>
      <c r="I1156">
        <v>0</v>
      </c>
      <c r="J1156">
        <v>4</v>
      </c>
      <c r="L1156">
        <v>2</v>
      </c>
      <c r="M1156">
        <v>4</v>
      </c>
      <c r="N1156">
        <v>2</v>
      </c>
      <c r="O1156">
        <v>4</v>
      </c>
      <c r="P1156">
        <v>3</v>
      </c>
      <c r="Q1156">
        <v>5</v>
      </c>
      <c r="R1156">
        <v>3</v>
      </c>
      <c r="S1156">
        <v>4</v>
      </c>
      <c r="T1156">
        <v>5</v>
      </c>
      <c r="U1156">
        <v>6</v>
      </c>
      <c r="V1156">
        <v>2</v>
      </c>
      <c r="W1156">
        <v>7</v>
      </c>
      <c r="X1156">
        <v>5</v>
      </c>
      <c r="Y1156">
        <v>2020</v>
      </c>
      <c r="Z1156">
        <v>4</v>
      </c>
      <c r="AA1156">
        <v>6</v>
      </c>
      <c r="AE1156">
        <v>2</v>
      </c>
      <c r="AF1156">
        <v>2</v>
      </c>
      <c r="AG1156">
        <v>2</v>
      </c>
      <c r="AH1156">
        <v>2</v>
      </c>
      <c r="AN1156">
        <v>1</v>
      </c>
      <c r="AO1156">
        <v>2</v>
      </c>
      <c r="AV1156">
        <v>1</v>
      </c>
      <c r="BA1156">
        <v>1</v>
      </c>
      <c r="BC1156">
        <v>1</v>
      </c>
      <c r="BE1156" t="s">
        <v>66</v>
      </c>
    </row>
    <row r="1157" spans="1:57" hidden="1" x14ac:dyDescent="0.2">
      <c r="A1157">
        <v>1156</v>
      </c>
      <c r="B1157" s="2">
        <v>44102.77140046296</v>
      </c>
      <c r="C1157" t="s">
        <v>1432</v>
      </c>
      <c r="D1157">
        <v>31</v>
      </c>
      <c r="E1157">
        <v>14</v>
      </c>
      <c r="F1157">
        <v>1</v>
      </c>
      <c r="G1157">
        <v>1</v>
      </c>
      <c r="H1157">
        <v>2</v>
      </c>
      <c r="I1157">
        <v>1</v>
      </c>
      <c r="J1157">
        <v>2</v>
      </c>
      <c r="L1157">
        <v>1</v>
      </c>
      <c r="M1157">
        <v>4</v>
      </c>
      <c r="N1157">
        <v>2</v>
      </c>
      <c r="O1157">
        <v>4</v>
      </c>
      <c r="P1157">
        <v>3</v>
      </c>
      <c r="Q1157">
        <v>6</v>
      </c>
      <c r="R1157">
        <v>4</v>
      </c>
      <c r="S1157">
        <v>5</v>
      </c>
      <c r="T1157">
        <v>3</v>
      </c>
      <c r="U1157">
        <v>6</v>
      </c>
      <c r="V1157">
        <v>5</v>
      </c>
      <c r="W1157">
        <v>4</v>
      </c>
      <c r="X1157">
        <v>3</v>
      </c>
      <c r="Y1157">
        <v>2015</v>
      </c>
      <c r="Z1157">
        <v>1</v>
      </c>
      <c r="AA1157">
        <v>7</v>
      </c>
      <c r="AE1157">
        <v>3</v>
      </c>
      <c r="AF1157">
        <v>3</v>
      </c>
      <c r="AG1157">
        <v>2</v>
      </c>
      <c r="AH1157">
        <v>3</v>
      </c>
      <c r="AI1157">
        <v>1</v>
      </c>
      <c r="AJ1157">
        <v>1</v>
      </c>
      <c r="AO1157">
        <v>5</v>
      </c>
      <c r="AP1157">
        <v>1</v>
      </c>
      <c r="AV1157">
        <v>1</v>
      </c>
      <c r="AW1157">
        <v>1</v>
      </c>
      <c r="AZ1157">
        <v>1</v>
      </c>
      <c r="BC1157">
        <v>1</v>
      </c>
      <c r="BE1157" t="s">
        <v>63</v>
      </c>
    </row>
    <row r="1158" spans="1:57" hidden="1" x14ac:dyDescent="0.2">
      <c r="A1158">
        <v>1157</v>
      </c>
      <c r="B1158" s="2">
        <v>44102.771701388891</v>
      </c>
      <c r="C1158" t="s">
        <v>1433</v>
      </c>
      <c r="D1158">
        <v>40</v>
      </c>
      <c r="E1158">
        <v>13</v>
      </c>
      <c r="F1158">
        <v>2</v>
      </c>
      <c r="G1158">
        <v>1</v>
      </c>
      <c r="H1158">
        <v>1</v>
      </c>
      <c r="I1158">
        <v>2</v>
      </c>
      <c r="J1158">
        <v>1</v>
      </c>
      <c r="L1158">
        <v>1</v>
      </c>
      <c r="M1158">
        <v>5</v>
      </c>
      <c r="N1158">
        <v>1</v>
      </c>
      <c r="O1158">
        <v>4</v>
      </c>
      <c r="P1158">
        <v>5</v>
      </c>
      <c r="Q1158">
        <v>6</v>
      </c>
      <c r="R1158">
        <v>4</v>
      </c>
      <c r="S1158">
        <v>6</v>
      </c>
      <c r="T1158">
        <v>4</v>
      </c>
      <c r="U1158">
        <v>5</v>
      </c>
      <c r="V1158">
        <v>7</v>
      </c>
      <c r="W1158">
        <v>5</v>
      </c>
      <c r="X1158">
        <v>5</v>
      </c>
      <c r="Y1158">
        <v>2018</v>
      </c>
      <c r="Z1158">
        <v>2</v>
      </c>
      <c r="AA1158">
        <v>9</v>
      </c>
      <c r="AE1158">
        <v>2</v>
      </c>
      <c r="AF1158">
        <v>2</v>
      </c>
      <c r="AG1158">
        <v>2</v>
      </c>
      <c r="AH1158">
        <v>3</v>
      </c>
      <c r="AI1158">
        <v>1</v>
      </c>
      <c r="AK1158">
        <v>1</v>
      </c>
      <c r="AL1158">
        <v>1</v>
      </c>
      <c r="AO1158">
        <v>3</v>
      </c>
      <c r="AQ1158">
        <v>1</v>
      </c>
      <c r="AS1158">
        <v>1</v>
      </c>
      <c r="AU1158">
        <v>1</v>
      </c>
      <c r="AZ1158">
        <v>1</v>
      </c>
      <c r="BA1158">
        <v>1</v>
      </c>
      <c r="BB1158">
        <v>1</v>
      </c>
      <c r="BE1158" t="s">
        <v>63</v>
      </c>
    </row>
    <row r="1159" spans="1:57" hidden="1" x14ac:dyDescent="0.2">
      <c r="A1159">
        <v>1158</v>
      </c>
      <c r="B1159" s="2">
        <v>44102.772372685184</v>
      </c>
      <c r="C1159" t="s">
        <v>1434</v>
      </c>
      <c r="D1159">
        <v>66</v>
      </c>
      <c r="E1159">
        <v>25</v>
      </c>
      <c r="F1159">
        <v>1</v>
      </c>
      <c r="G1159">
        <v>1</v>
      </c>
      <c r="H1159">
        <v>3</v>
      </c>
      <c r="I1159">
        <v>0</v>
      </c>
      <c r="J1159">
        <v>1</v>
      </c>
      <c r="L1159">
        <v>2</v>
      </c>
      <c r="M1159">
        <v>18</v>
      </c>
      <c r="N1159">
        <v>2</v>
      </c>
      <c r="O1159">
        <v>2</v>
      </c>
      <c r="P1159">
        <v>2</v>
      </c>
      <c r="Q1159">
        <v>6</v>
      </c>
      <c r="R1159">
        <v>2</v>
      </c>
      <c r="S1159">
        <v>4</v>
      </c>
      <c r="T1159">
        <v>5</v>
      </c>
      <c r="U1159">
        <v>6</v>
      </c>
      <c r="V1159">
        <v>2</v>
      </c>
      <c r="W1159">
        <v>6</v>
      </c>
      <c r="X1159">
        <v>5</v>
      </c>
      <c r="Y1159">
        <v>2011</v>
      </c>
      <c r="Z1159">
        <v>3</v>
      </c>
      <c r="AA1159">
        <v>3</v>
      </c>
      <c r="AE1159">
        <v>2</v>
      </c>
      <c r="AF1159">
        <v>3</v>
      </c>
      <c r="AG1159">
        <v>2</v>
      </c>
      <c r="AH1159">
        <v>2</v>
      </c>
      <c r="AJ1159">
        <v>1</v>
      </c>
      <c r="AO1159">
        <v>4</v>
      </c>
      <c r="AP1159">
        <v>1</v>
      </c>
      <c r="AV1159">
        <v>1</v>
      </c>
      <c r="AW1159">
        <v>1</v>
      </c>
      <c r="BD1159">
        <v>1</v>
      </c>
      <c r="BE1159" t="s">
        <v>63</v>
      </c>
    </row>
    <row r="1160" spans="1:57" hidden="1" x14ac:dyDescent="0.2">
      <c r="A1160">
        <v>1159</v>
      </c>
      <c r="B1160" s="2">
        <v>44102.772638888891</v>
      </c>
      <c r="C1160" t="s">
        <v>1435</v>
      </c>
      <c r="D1160">
        <v>58</v>
      </c>
      <c r="E1160">
        <v>37</v>
      </c>
      <c r="F1160">
        <v>1</v>
      </c>
      <c r="G1160">
        <v>1</v>
      </c>
      <c r="H1160">
        <v>2</v>
      </c>
      <c r="I1160">
        <v>0</v>
      </c>
      <c r="J1160">
        <v>4</v>
      </c>
      <c r="L1160">
        <v>1</v>
      </c>
      <c r="M1160">
        <v>0</v>
      </c>
      <c r="N1160">
        <v>2</v>
      </c>
      <c r="O1160">
        <v>2</v>
      </c>
      <c r="P1160">
        <v>1</v>
      </c>
      <c r="Q1160">
        <v>7</v>
      </c>
      <c r="R1160">
        <v>2</v>
      </c>
      <c r="S1160">
        <v>6</v>
      </c>
      <c r="T1160">
        <v>7</v>
      </c>
      <c r="U1160">
        <v>7</v>
      </c>
      <c r="V1160">
        <v>1</v>
      </c>
      <c r="W1160">
        <v>7</v>
      </c>
      <c r="X1160">
        <v>2</v>
      </c>
      <c r="Y1160">
        <v>2020</v>
      </c>
      <c r="Z1160">
        <v>1</v>
      </c>
      <c r="AA1160">
        <v>3</v>
      </c>
      <c r="AE1160">
        <v>2</v>
      </c>
      <c r="AF1160">
        <v>2</v>
      </c>
      <c r="AG1160">
        <v>1</v>
      </c>
      <c r="AH1160">
        <v>2</v>
      </c>
      <c r="AN1160">
        <v>1</v>
      </c>
      <c r="AO1160">
        <v>5</v>
      </c>
      <c r="AP1160">
        <v>1</v>
      </c>
      <c r="AT1160">
        <v>1</v>
      </c>
      <c r="AW1160">
        <v>1</v>
      </c>
      <c r="BA1160">
        <v>1</v>
      </c>
      <c r="BE1160" t="s">
        <v>66</v>
      </c>
    </row>
    <row r="1161" spans="1:57" hidden="1" x14ac:dyDescent="0.2">
      <c r="A1161">
        <v>1160</v>
      </c>
      <c r="B1161" s="2">
        <v>44102.772662037038</v>
      </c>
      <c r="C1161" t="s">
        <v>1436</v>
      </c>
      <c r="D1161">
        <v>44</v>
      </c>
      <c r="E1161">
        <v>27</v>
      </c>
      <c r="F1161">
        <v>1</v>
      </c>
      <c r="G1161">
        <v>1</v>
      </c>
      <c r="H1161">
        <v>2</v>
      </c>
      <c r="I1161">
        <v>2</v>
      </c>
      <c r="J1161">
        <v>1</v>
      </c>
      <c r="L1161">
        <v>1</v>
      </c>
      <c r="M1161">
        <v>10</v>
      </c>
      <c r="N1161">
        <v>2</v>
      </c>
      <c r="O1161">
        <v>1</v>
      </c>
      <c r="P1161">
        <v>1</v>
      </c>
      <c r="Q1161">
        <v>7</v>
      </c>
      <c r="R1161">
        <v>1</v>
      </c>
      <c r="S1161">
        <v>7</v>
      </c>
      <c r="T1161">
        <v>1</v>
      </c>
      <c r="U1161">
        <v>7</v>
      </c>
      <c r="V1161">
        <v>1</v>
      </c>
      <c r="W1161">
        <v>7</v>
      </c>
      <c r="X1161">
        <v>1</v>
      </c>
      <c r="Y1161">
        <v>1976</v>
      </c>
      <c r="Z1161">
        <v>1</v>
      </c>
      <c r="AA1161">
        <v>13</v>
      </c>
      <c r="AD1161" t="s">
        <v>261</v>
      </c>
      <c r="AE1161">
        <v>3</v>
      </c>
      <c r="AF1161">
        <v>3</v>
      </c>
      <c r="AG1161">
        <v>3</v>
      </c>
      <c r="AH1161">
        <v>2</v>
      </c>
      <c r="AM1161">
        <v>1</v>
      </c>
      <c r="AO1161">
        <v>1</v>
      </c>
      <c r="AR1161">
        <v>1</v>
      </c>
      <c r="AT1161">
        <v>1</v>
      </c>
      <c r="AU1161">
        <v>1</v>
      </c>
      <c r="AZ1161">
        <v>1</v>
      </c>
      <c r="BE1161" t="s">
        <v>63</v>
      </c>
    </row>
    <row r="1162" spans="1:57" hidden="1" x14ac:dyDescent="0.2">
      <c r="A1162">
        <v>1161</v>
      </c>
      <c r="B1162" s="2">
        <v>44102.772673611114</v>
      </c>
      <c r="C1162" t="s">
        <v>1437</v>
      </c>
      <c r="D1162">
        <v>67</v>
      </c>
      <c r="E1162">
        <v>5</v>
      </c>
      <c r="F1162">
        <v>1</v>
      </c>
      <c r="G1162">
        <v>1</v>
      </c>
      <c r="H1162">
        <v>2</v>
      </c>
      <c r="I1162">
        <v>0</v>
      </c>
      <c r="J1162">
        <v>4</v>
      </c>
      <c r="L1162">
        <v>1</v>
      </c>
      <c r="M1162">
        <v>41</v>
      </c>
      <c r="N1162">
        <v>2</v>
      </c>
      <c r="O1162">
        <v>3</v>
      </c>
      <c r="P1162">
        <v>7</v>
      </c>
      <c r="Q1162">
        <v>6</v>
      </c>
      <c r="R1162">
        <v>7</v>
      </c>
      <c r="S1162">
        <v>3</v>
      </c>
      <c r="T1162">
        <v>5</v>
      </c>
      <c r="U1162">
        <v>5</v>
      </c>
      <c r="V1162">
        <v>1</v>
      </c>
      <c r="W1162">
        <v>1</v>
      </c>
      <c r="X1162">
        <v>3</v>
      </c>
      <c r="Y1162">
        <v>2015</v>
      </c>
      <c r="Z1162">
        <v>4</v>
      </c>
      <c r="AA1162">
        <v>13</v>
      </c>
      <c r="AD1162" t="s">
        <v>1438</v>
      </c>
      <c r="AE1162">
        <v>2</v>
      </c>
      <c r="AF1162">
        <v>2</v>
      </c>
      <c r="AG1162">
        <v>1</v>
      </c>
      <c r="AH1162">
        <v>2</v>
      </c>
      <c r="AI1162">
        <v>1</v>
      </c>
      <c r="AO1162">
        <v>3</v>
      </c>
      <c r="AT1162">
        <v>1</v>
      </c>
      <c r="AV1162">
        <v>1</v>
      </c>
      <c r="AW1162">
        <v>1</v>
      </c>
      <c r="BA1162">
        <v>1</v>
      </c>
      <c r="BE1162" t="s">
        <v>66</v>
      </c>
    </row>
    <row r="1163" spans="1:57" hidden="1" x14ac:dyDescent="0.2">
      <c r="A1163">
        <v>1162</v>
      </c>
      <c r="B1163" s="2">
        <v>44102.772766203707</v>
      </c>
      <c r="C1163" t="s">
        <v>1439</v>
      </c>
      <c r="D1163">
        <v>31</v>
      </c>
      <c r="E1163">
        <v>25</v>
      </c>
      <c r="F1163">
        <v>1</v>
      </c>
      <c r="G1163">
        <v>1</v>
      </c>
      <c r="H1163">
        <v>1</v>
      </c>
      <c r="I1163">
        <v>0</v>
      </c>
      <c r="J1163">
        <v>3</v>
      </c>
      <c r="L1163">
        <v>1</v>
      </c>
      <c r="M1163">
        <v>2</v>
      </c>
      <c r="N1163">
        <v>2</v>
      </c>
      <c r="O1163">
        <v>5</v>
      </c>
      <c r="P1163">
        <v>6</v>
      </c>
      <c r="Q1163">
        <v>5</v>
      </c>
      <c r="R1163">
        <v>6</v>
      </c>
      <c r="S1163">
        <v>6</v>
      </c>
      <c r="T1163">
        <v>3</v>
      </c>
      <c r="U1163">
        <v>5</v>
      </c>
      <c r="V1163">
        <v>6</v>
      </c>
      <c r="W1163">
        <v>5</v>
      </c>
      <c r="X1163">
        <v>2</v>
      </c>
      <c r="Y1163">
        <v>2018</v>
      </c>
      <c r="Z1163">
        <v>1</v>
      </c>
      <c r="AA1163">
        <v>3</v>
      </c>
      <c r="AE1163">
        <v>1</v>
      </c>
      <c r="AF1163">
        <v>1</v>
      </c>
      <c r="AG1163">
        <v>2</v>
      </c>
      <c r="AH1163">
        <v>3</v>
      </c>
      <c r="AJ1163">
        <v>1</v>
      </c>
      <c r="AK1163">
        <v>1</v>
      </c>
      <c r="AM1163">
        <v>1</v>
      </c>
      <c r="AO1163">
        <v>2</v>
      </c>
      <c r="AR1163">
        <v>1</v>
      </c>
      <c r="AU1163">
        <v>1</v>
      </c>
      <c r="AW1163">
        <v>1</v>
      </c>
      <c r="BB1163">
        <v>1</v>
      </c>
      <c r="BC1163">
        <v>1</v>
      </c>
      <c r="BE1163" t="s">
        <v>63</v>
      </c>
    </row>
    <row r="1164" spans="1:57" hidden="1" x14ac:dyDescent="0.2">
      <c r="A1164">
        <v>1163</v>
      </c>
      <c r="B1164" s="2">
        <v>44102.772962962961</v>
      </c>
      <c r="C1164" t="s">
        <v>1440</v>
      </c>
      <c r="D1164">
        <v>46</v>
      </c>
      <c r="E1164">
        <v>23</v>
      </c>
      <c r="F1164">
        <v>1</v>
      </c>
      <c r="G1164">
        <v>1</v>
      </c>
      <c r="H1164">
        <v>3</v>
      </c>
      <c r="I1164">
        <v>2</v>
      </c>
      <c r="J1164">
        <v>3</v>
      </c>
      <c r="L1164">
        <v>1</v>
      </c>
      <c r="M1164">
        <v>20</v>
      </c>
      <c r="N1164">
        <v>2</v>
      </c>
      <c r="O1164">
        <v>5</v>
      </c>
      <c r="P1164">
        <v>2</v>
      </c>
      <c r="Q1164">
        <v>7</v>
      </c>
      <c r="R1164">
        <v>6</v>
      </c>
      <c r="S1164">
        <v>6</v>
      </c>
      <c r="T1164">
        <v>2</v>
      </c>
      <c r="U1164">
        <v>7</v>
      </c>
      <c r="V1164">
        <v>5</v>
      </c>
      <c r="W1164">
        <v>3</v>
      </c>
      <c r="X1164">
        <v>2</v>
      </c>
      <c r="Y1164">
        <v>2014</v>
      </c>
      <c r="Z1164">
        <v>1</v>
      </c>
      <c r="AA1164">
        <v>1</v>
      </c>
      <c r="AE1164">
        <v>2</v>
      </c>
      <c r="AF1164">
        <v>2</v>
      </c>
      <c r="AG1164">
        <v>2</v>
      </c>
      <c r="AH1164">
        <v>2</v>
      </c>
      <c r="AJ1164">
        <v>1</v>
      </c>
      <c r="AK1164">
        <v>1</v>
      </c>
      <c r="AO1164">
        <v>1</v>
      </c>
      <c r="AP1164">
        <v>1</v>
      </c>
      <c r="AV1164">
        <v>1</v>
      </c>
      <c r="AX1164">
        <v>1</v>
      </c>
      <c r="BD1164">
        <v>1</v>
      </c>
      <c r="BE1164" t="s">
        <v>63</v>
      </c>
    </row>
    <row r="1165" spans="1:57" hidden="1" x14ac:dyDescent="0.2">
      <c r="A1165">
        <v>1164</v>
      </c>
      <c r="B1165" s="2">
        <v>44102.773217592592</v>
      </c>
      <c r="C1165" t="s">
        <v>1441</v>
      </c>
      <c r="D1165">
        <v>33</v>
      </c>
      <c r="E1165">
        <v>23</v>
      </c>
      <c r="F1165">
        <v>1</v>
      </c>
      <c r="G1165">
        <v>1</v>
      </c>
      <c r="H1165">
        <v>2</v>
      </c>
      <c r="I1165">
        <v>2</v>
      </c>
      <c r="J1165">
        <v>1</v>
      </c>
      <c r="L1165">
        <v>1</v>
      </c>
      <c r="M1165">
        <v>9</v>
      </c>
      <c r="N1165">
        <v>1</v>
      </c>
      <c r="O1165">
        <v>5</v>
      </c>
      <c r="P1165">
        <v>2</v>
      </c>
      <c r="Q1165">
        <v>5</v>
      </c>
      <c r="R1165">
        <v>4</v>
      </c>
      <c r="S1165">
        <v>4</v>
      </c>
      <c r="T1165">
        <v>4</v>
      </c>
      <c r="U1165">
        <v>6</v>
      </c>
      <c r="V1165">
        <v>3</v>
      </c>
      <c r="W1165">
        <v>6</v>
      </c>
      <c r="X1165">
        <v>4</v>
      </c>
      <c r="Y1165">
        <v>2010</v>
      </c>
      <c r="Z1165">
        <v>1</v>
      </c>
      <c r="AA1165">
        <v>10</v>
      </c>
      <c r="AE1165">
        <v>2</v>
      </c>
      <c r="AF1165">
        <v>2</v>
      </c>
      <c r="AG1165">
        <v>2</v>
      </c>
      <c r="AH1165">
        <v>2</v>
      </c>
      <c r="AI1165">
        <v>1</v>
      </c>
      <c r="AJ1165">
        <v>1</v>
      </c>
      <c r="AO1165">
        <v>1</v>
      </c>
      <c r="AQ1165">
        <v>1</v>
      </c>
      <c r="AR1165">
        <v>1</v>
      </c>
      <c r="AS1165">
        <v>1</v>
      </c>
      <c r="BB1165">
        <v>1</v>
      </c>
      <c r="BC1165">
        <v>1</v>
      </c>
      <c r="BE1165" t="s">
        <v>63</v>
      </c>
    </row>
    <row r="1166" spans="1:57" hidden="1" x14ac:dyDescent="0.2">
      <c r="A1166">
        <v>1165</v>
      </c>
      <c r="B1166" s="2">
        <v>44102.773240740738</v>
      </c>
      <c r="C1166" t="s">
        <v>1442</v>
      </c>
      <c r="D1166">
        <v>41</v>
      </c>
      <c r="E1166">
        <v>5</v>
      </c>
      <c r="F1166">
        <v>1</v>
      </c>
      <c r="G1166">
        <v>1</v>
      </c>
      <c r="H1166">
        <v>2</v>
      </c>
      <c r="I1166">
        <v>0</v>
      </c>
      <c r="J1166">
        <v>1</v>
      </c>
      <c r="L1166">
        <v>1</v>
      </c>
      <c r="M1166">
        <v>3</v>
      </c>
      <c r="N1166">
        <v>2</v>
      </c>
      <c r="O1166">
        <v>1</v>
      </c>
      <c r="P1166">
        <v>3</v>
      </c>
      <c r="Q1166">
        <v>7</v>
      </c>
      <c r="R1166">
        <v>4</v>
      </c>
      <c r="S1166">
        <v>6</v>
      </c>
      <c r="T1166">
        <v>5</v>
      </c>
      <c r="U1166">
        <v>7</v>
      </c>
      <c r="V1166">
        <v>1</v>
      </c>
      <c r="W1166">
        <v>4</v>
      </c>
      <c r="X1166">
        <v>1</v>
      </c>
      <c r="Y1166">
        <v>2017</v>
      </c>
      <c r="Z1166">
        <v>1</v>
      </c>
      <c r="AA1166">
        <v>13</v>
      </c>
      <c r="AD1166" t="s">
        <v>1443</v>
      </c>
      <c r="AE1166">
        <v>2</v>
      </c>
      <c r="AF1166">
        <v>3</v>
      </c>
      <c r="AG1166">
        <v>2</v>
      </c>
      <c r="AH1166">
        <v>2</v>
      </c>
      <c r="AI1166">
        <v>1</v>
      </c>
      <c r="AL1166">
        <v>1</v>
      </c>
      <c r="AO1166">
        <v>3</v>
      </c>
      <c r="AT1166">
        <v>1</v>
      </c>
      <c r="AX1166">
        <v>1</v>
      </c>
      <c r="AY1166">
        <v>1</v>
      </c>
      <c r="BA1166">
        <v>1</v>
      </c>
      <c r="BC1166">
        <v>1</v>
      </c>
      <c r="BE1166" t="s">
        <v>66</v>
      </c>
    </row>
    <row r="1167" spans="1:57" hidden="1" x14ac:dyDescent="0.2">
      <c r="A1167">
        <v>1166</v>
      </c>
      <c r="B1167" s="2">
        <v>44102.773263888892</v>
      </c>
      <c r="C1167" t="s">
        <v>1444</v>
      </c>
      <c r="D1167">
        <v>34</v>
      </c>
      <c r="E1167">
        <v>5</v>
      </c>
      <c r="F1167">
        <v>1</v>
      </c>
      <c r="G1167">
        <v>1</v>
      </c>
      <c r="H1167">
        <v>1</v>
      </c>
      <c r="I1167">
        <v>0</v>
      </c>
      <c r="J1167">
        <v>1</v>
      </c>
      <c r="L1167">
        <v>1</v>
      </c>
      <c r="M1167">
        <v>3</v>
      </c>
      <c r="N1167">
        <v>2</v>
      </c>
      <c r="O1167">
        <v>6</v>
      </c>
      <c r="P1167">
        <v>1</v>
      </c>
      <c r="Q1167">
        <v>7</v>
      </c>
      <c r="R1167">
        <v>1</v>
      </c>
      <c r="S1167">
        <v>7</v>
      </c>
      <c r="T1167">
        <v>5</v>
      </c>
      <c r="U1167">
        <v>5</v>
      </c>
      <c r="V1167">
        <v>1</v>
      </c>
      <c r="W1167">
        <v>7</v>
      </c>
      <c r="X1167">
        <v>1</v>
      </c>
      <c r="Y1167">
        <v>2017</v>
      </c>
      <c r="Z1167">
        <v>1</v>
      </c>
      <c r="AA1167">
        <v>1</v>
      </c>
      <c r="AE1167">
        <v>1</v>
      </c>
      <c r="AF1167">
        <v>2</v>
      </c>
      <c r="AG1167">
        <v>2</v>
      </c>
      <c r="AH1167">
        <v>1</v>
      </c>
      <c r="AI1167">
        <v>1</v>
      </c>
      <c r="AJ1167">
        <v>1</v>
      </c>
      <c r="AK1167">
        <v>1</v>
      </c>
      <c r="AL1167">
        <v>1</v>
      </c>
      <c r="AM1167">
        <v>1</v>
      </c>
      <c r="AO1167">
        <v>1</v>
      </c>
      <c r="AT1167">
        <v>1</v>
      </c>
      <c r="AW1167">
        <v>1</v>
      </c>
      <c r="AX1167">
        <v>1</v>
      </c>
      <c r="AZ1167">
        <v>1</v>
      </c>
      <c r="BA1167">
        <v>1</v>
      </c>
      <c r="BB1167">
        <v>1</v>
      </c>
      <c r="BC1167">
        <v>1</v>
      </c>
      <c r="BE1167" t="s">
        <v>66</v>
      </c>
    </row>
    <row r="1168" spans="1:57" hidden="1" x14ac:dyDescent="0.2">
      <c r="A1168">
        <v>1167</v>
      </c>
      <c r="B1168" s="2">
        <v>44102.773333333331</v>
      </c>
      <c r="C1168" t="s">
        <v>1445</v>
      </c>
      <c r="D1168">
        <v>50</v>
      </c>
      <c r="E1168">
        <v>35</v>
      </c>
      <c r="F1168">
        <v>1</v>
      </c>
      <c r="G1168">
        <v>1</v>
      </c>
      <c r="H1168">
        <v>2</v>
      </c>
      <c r="I1168">
        <v>3</v>
      </c>
      <c r="J1168">
        <v>1</v>
      </c>
      <c r="L1168">
        <v>2</v>
      </c>
      <c r="M1168">
        <v>1</v>
      </c>
      <c r="N1168">
        <v>2</v>
      </c>
      <c r="O1168">
        <v>2</v>
      </c>
      <c r="P1168">
        <v>2</v>
      </c>
      <c r="Q1168">
        <v>6</v>
      </c>
      <c r="R1168">
        <v>2</v>
      </c>
      <c r="S1168">
        <v>5</v>
      </c>
      <c r="T1168">
        <v>5</v>
      </c>
      <c r="U1168">
        <v>5</v>
      </c>
      <c r="V1168">
        <v>2</v>
      </c>
      <c r="W1168">
        <v>5</v>
      </c>
      <c r="X1168">
        <v>2</v>
      </c>
      <c r="Y1168">
        <v>2019</v>
      </c>
      <c r="Z1168">
        <v>2</v>
      </c>
      <c r="AA1168">
        <v>3</v>
      </c>
      <c r="AE1168">
        <v>2</v>
      </c>
      <c r="AF1168">
        <v>3</v>
      </c>
      <c r="AG1168">
        <v>3</v>
      </c>
      <c r="AH1168">
        <v>2</v>
      </c>
      <c r="AN1168">
        <v>1</v>
      </c>
      <c r="AO1168">
        <v>2</v>
      </c>
      <c r="AP1168">
        <v>1</v>
      </c>
      <c r="AT1168">
        <v>1</v>
      </c>
      <c r="AV1168">
        <v>1</v>
      </c>
      <c r="BD1168">
        <v>1</v>
      </c>
      <c r="BE1168" t="s">
        <v>63</v>
      </c>
    </row>
    <row r="1169" spans="1:57" hidden="1" x14ac:dyDescent="0.2">
      <c r="A1169">
        <v>1168</v>
      </c>
      <c r="B1169" s="2">
        <v>44102.773344907408</v>
      </c>
      <c r="C1169" t="s">
        <v>1446</v>
      </c>
      <c r="D1169">
        <v>75</v>
      </c>
      <c r="E1169">
        <v>5</v>
      </c>
      <c r="F1169">
        <v>1</v>
      </c>
      <c r="G1169">
        <v>1</v>
      </c>
      <c r="H1169">
        <v>2</v>
      </c>
      <c r="I1169">
        <v>0</v>
      </c>
      <c r="J1169">
        <v>4</v>
      </c>
      <c r="L1169">
        <v>2</v>
      </c>
      <c r="M1169">
        <v>20</v>
      </c>
      <c r="N1169">
        <v>2</v>
      </c>
      <c r="O1169">
        <v>6</v>
      </c>
      <c r="P1169">
        <v>1</v>
      </c>
      <c r="Q1169">
        <v>6</v>
      </c>
      <c r="R1169">
        <v>5</v>
      </c>
      <c r="S1169">
        <v>5</v>
      </c>
      <c r="T1169">
        <v>4</v>
      </c>
      <c r="U1169">
        <v>6</v>
      </c>
      <c r="V1169">
        <v>1</v>
      </c>
      <c r="W1169">
        <v>5</v>
      </c>
      <c r="X1169">
        <v>1</v>
      </c>
      <c r="Y1169">
        <v>2005</v>
      </c>
      <c r="Z1169">
        <v>4</v>
      </c>
      <c r="AA1169">
        <v>14</v>
      </c>
      <c r="AE1169">
        <v>2</v>
      </c>
      <c r="AF1169">
        <v>2</v>
      </c>
      <c r="AG1169">
        <v>2</v>
      </c>
      <c r="AH1169">
        <v>2</v>
      </c>
      <c r="AN1169">
        <v>1</v>
      </c>
      <c r="AO1169">
        <v>6</v>
      </c>
      <c r="AT1169">
        <v>1</v>
      </c>
      <c r="AW1169">
        <v>1</v>
      </c>
      <c r="AY1169">
        <v>1</v>
      </c>
      <c r="BD1169">
        <v>1</v>
      </c>
      <c r="BE1169" t="s">
        <v>66</v>
      </c>
    </row>
    <row r="1170" spans="1:57" hidden="1" x14ac:dyDescent="0.2">
      <c r="A1170">
        <v>1169</v>
      </c>
      <c r="B1170" s="2">
        <v>44102.773530092592</v>
      </c>
      <c r="C1170" t="s">
        <v>1447</v>
      </c>
      <c r="D1170">
        <v>64</v>
      </c>
      <c r="E1170">
        <v>35</v>
      </c>
      <c r="F1170">
        <v>2</v>
      </c>
      <c r="G1170">
        <v>1</v>
      </c>
      <c r="H1170">
        <v>2</v>
      </c>
      <c r="I1170">
        <v>0</v>
      </c>
      <c r="J1170">
        <v>1</v>
      </c>
      <c r="L1170">
        <v>1</v>
      </c>
      <c r="M1170">
        <v>29</v>
      </c>
      <c r="N1170">
        <v>2</v>
      </c>
      <c r="O1170">
        <v>4</v>
      </c>
      <c r="P1170">
        <v>1</v>
      </c>
      <c r="Q1170">
        <v>6</v>
      </c>
      <c r="R1170">
        <v>5</v>
      </c>
      <c r="S1170">
        <v>1</v>
      </c>
      <c r="T1170">
        <v>5</v>
      </c>
      <c r="U1170">
        <v>6</v>
      </c>
      <c r="V1170">
        <v>4</v>
      </c>
      <c r="W1170">
        <v>3</v>
      </c>
      <c r="X1170">
        <v>3</v>
      </c>
      <c r="Y1170">
        <v>2013</v>
      </c>
      <c r="Z1170">
        <v>3</v>
      </c>
      <c r="AA1170">
        <v>13</v>
      </c>
      <c r="AD1170" t="s">
        <v>98</v>
      </c>
      <c r="AE1170">
        <v>2</v>
      </c>
      <c r="AF1170">
        <v>3</v>
      </c>
      <c r="AG1170">
        <v>2</v>
      </c>
      <c r="AH1170">
        <v>2</v>
      </c>
      <c r="AN1170">
        <v>1</v>
      </c>
      <c r="AO1170">
        <v>4</v>
      </c>
      <c r="AP1170">
        <v>1</v>
      </c>
      <c r="AX1170">
        <v>1</v>
      </c>
      <c r="AY1170">
        <v>1</v>
      </c>
      <c r="BD1170">
        <v>1</v>
      </c>
      <c r="BE1170" t="s">
        <v>63</v>
      </c>
    </row>
    <row r="1171" spans="1:57" hidden="1" x14ac:dyDescent="0.2">
      <c r="A1171">
        <v>1170</v>
      </c>
      <c r="B1171" s="2">
        <v>44102.77380787037</v>
      </c>
      <c r="C1171" t="s">
        <v>1448</v>
      </c>
      <c r="D1171">
        <v>31</v>
      </c>
      <c r="E1171">
        <v>25</v>
      </c>
      <c r="F1171">
        <v>1</v>
      </c>
      <c r="G1171">
        <v>1</v>
      </c>
      <c r="H1171">
        <v>2</v>
      </c>
      <c r="I1171">
        <v>0</v>
      </c>
      <c r="J1171">
        <v>1</v>
      </c>
      <c r="L1171">
        <v>1</v>
      </c>
      <c r="M1171">
        <v>1</v>
      </c>
      <c r="N1171">
        <v>2</v>
      </c>
      <c r="O1171">
        <v>5</v>
      </c>
      <c r="P1171">
        <v>2</v>
      </c>
      <c r="Q1171">
        <v>7</v>
      </c>
      <c r="R1171">
        <v>5</v>
      </c>
      <c r="S1171">
        <v>4</v>
      </c>
      <c r="T1171">
        <v>6</v>
      </c>
      <c r="U1171">
        <v>6</v>
      </c>
      <c r="V1171">
        <v>3</v>
      </c>
      <c r="W1171">
        <v>7</v>
      </c>
      <c r="X1171">
        <v>3</v>
      </c>
      <c r="Y1171">
        <v>2019</v>
      </c>
      <c r="Z1171">
        <v>1</v>
      </c>
      <c r="AA1171">
        <v>1</v>
      </c>
      <c r="AE1171">
        <v>1</v>
      </c>
      <c r="AF1171">
        <v>2</v>
      </c>
      <c r="AG1171">
        <v>2</v>
      </c>
      <c r="AH1171">
        <v>1</v>
      </c>
      <c r="AI1171">
        <v>1</v>
      </c>
      <c r="AJ1171">
        <v>1</v>
      </c>
      <c r="AM1171">
        <v>1</v>
      </c>
      <c r="AO1171">
        <v>4</v>
      </c>
      <c r="AP1171">
        <v>1</v>
      </c>
      <c r="AR1171">
        <v>1</v>
      </c>
      <c r="AS1171">
        <v>1</v>
      </c>
      <c r="AZ1171">
        <v>1</v>
      </c>
      <c r="BB1171">
        <v>1</v>
      </c>
      <c r="BC1171">
        <v>1</v>
      </c>
      <c r="BE1171" t="s">
        <v>63</v>
      </c>
    </row>
    <row r="1172" spans="1:57" hidden="1" x14ac:dyDescent="0.2">
      <c r="A1172">
        <v>1171</v>
      </c>
      <c r="B1172" s="2">
        <v>44102.774074074077</v>
      </c>
      <c r="C1172" t="s">
        <v>1449</v>
      </c>
      <c r="D1172">
        <v>47</v>
      </c>
      <c r="E1172">
        <v>44</v>
      </c>
      <c r="F1172">
        <v>2</v>
      </c>
      <c r="G1172">
        <v>1</v>
      </c>
      <c r="H1172">
        <v>2</v>
      </c>
      <c r="I1172">
        <v>3</v>
      </c>
      <c r="J1172">
        <v>1</v>
      </c>
      <c r="L1172">
        <v>2</v>
      </c>
      <c r="M1172">
        <v>1</v>
      </c>
      <c r="N1172">
        <v>2</v>
      </c>
      <c r="O1172">
        <v>4</v>
      </c>
      <c r="P1172">
        <v>4</v>
      </c>
      <c r="Q1172">
        <v>6</v>
      </c>
      <c r="R1172">
        <v>5</v>
      </c>
      <c r="S1172">
        <v>4</v>
      </c>
      <c r="T1172">
        <v>6</v>
      </c>
      <c r="U1172">
        <v>5</v>
      </c>
      <c r="V1172">
        <v>2</v>
      </c>
      <c r="W1172">
        <v>3</v>
      </c>
      <c r="X1172">
        <v>4</v>
      </c>
      <c r="Y1172">
        <v>2019</v>
      </c>
      <c r="Z1172">
        <v>2</v>
      </c>
      <c r="AA1172">
        <v>13</v>
      </c>
      <c r="AD1172" t="s">
        <v>71</v>
      </c>
      <c r="AE1172">
        <v>2</v>
      </c>
      <c r="AF1172">
        <v>2</v>
      </c>
      <c r="AG1172">
        <v>2</v>
      </c>
      <c r="AH1172">
        <v>2</v>
      </c>
      <c r="AN1172">
        <v>1</v>
      </c>
      <c r="AO1172">
        <v>3</v>
      </c>
      <c r="AP1172">
        <v>1</v>
      </c>
      <c r="AT1172">
        <v>1</v>
      </c>
      <c r="AU1172">
        <v>1</v>
      </c>
      <c r="BA1172">
        <v>1</v>
      </c>
      <c r="BE1172" t="s">
        <v>66</v>
      </c>
    </row>
    <row r="1173" spans="1:57" hidden="1" x14ac:dyDescent="0.2">
      <c r="A1173">
        <v>1172</v>
      </c>
      <c r="B1173" s="2">
        <v>44102.774212962962</v>
      </c>
      <c r="C1173" t="s">
        <v>1450</v>
      </c>
      <c r="D1173">
        <v>44</v>
      </c>
      <c r="E1173">
        <v>15</v>
      </c>
      <c r="F1173">
        <v>1</v>
      </c>
      <c r="G1173">
        <v>1</v>
      </c>
      <c r="H1173">
        <v>2</v>
      </c>
      <c r="I1173">
        <v>2</v>
      </c>
      <c r="J1173">
        <v>1</v>
      </c>
      <c r="L1173">
        <v>2</v>
      </c>
      <c r="M1173">
        <v>7</v>
      </c>
      <c r="N1173">
        <v>2</v>
      </c>
      <c r="O1173">
        <v>6</v>
      </c>
      <c r="P1173">
        <v>2</v>
      </c>
      <c r="Q1173">
        <v>7</v>
      </c>
      <c r="R1173">
        <v>4</v>
      </c>
      <c r="S1173">
        <v>7</v>
      </c>
      <c r="T1173">
        <v>5</v>
      </c>
      <c r="U1173">
        <v>7</v>
      </c>
      <c r="V1173">
        <v>1</v>
      </c>
      <c r="W1173">
        <v>7</v>
      </c>
      <c r="X1173">
        <v>1</v>
      </c>
      <c r="Y1173">
        <v>2020</v>
      </c>
      <c r="Z1173">
        <v>3</v>
      </c>
      <c r="AA1173">
        <v>9</v>
      </c>
      <c r="AE1173">
        <v>3</v>
      </c>
      <c r="AF1173">
        <v>3</v>
      </c>
      <c r="AG1173">
        <v>2</v>
      </c>
      <c r="AH1173">
        <v>2</v>
      </c>
      <c r="AI1173">
        <v>1</v>
      </c>
      <c r="AJ1173">
        <v>1</v>
      </c>
      <c r="AK1173">
        <v>1</v>
      </c>
      <c r="AL1173">
        <v>1</v>
      </c>
      <c r="AM1173">
        <v>1</v>
      </c>
      <c r="AO1173">
        <v>2</v>
      </c>
      <c r="AP1173">
        <v>1</v>
      </c>
      <c r="AT1173">
        <v>1</v>
      </c>
      <c r="AX1173">
        <v>1</v>
      </c>
      <c r="AZ1173">
        <v>1</v>
      </c>
      <c r="BA1173">
        <v>1</v>
      </c>
      <c r="BC1173">
        <v>1</v>
      </c>
      <c r="BE1173" t="s">
        <v>63</v>
      </c>
    </row>
    <row r="1174" spans="1:57" hidden="1" x14ac:dyDescent="0.2">
      <c r="A1174">
        <v>1173</v>
      </c>
      <c r="B1174" s="2">
        <v>44102.774571759262</v>
      </c>
      <c r="C1174" t="s">
        <v>1451</v>
      </c>
      <c r="D1174">
        <v>30</v>
      </c>
      <c r="E1174">
        <v>16</v>
      </c>
      <c r="F1174">
        <v>1</v>
      </c>
      <c r="G1174">
        <v>1</v>
      </c>
      <c r="H1174">
        <v>3</v>
      </c>
      <c r="I1174">
        <v>2</v>
      </c>
      <c r="J1174">
        <v>1</v>
      </c>
      <c r="L1174">
        <v>1</v>
      </c>
      <c r="M1174">
        <v>5</v>
      </c>
      <c r="N1174">
        <v>2</v>
      </c>
      <c r="O1174">
        <v>3</v>
      </c>
      <c r="P1174">
        <v>5</v>
      </c>
      <c r="Q1174">
        <v>7</v>
      </c>
      <c r="R1174">
        <v>2</v>
      </c>
      <c r="S1174">
        <v>5</v>
      </c>
      <c r="T1174">
        <v>3</v>
      </c>
      <c r="U1174">
        <v>5</v>
      </c>
      <c r="V1174">
        <v>1</v>
      </c>
      <c r="W1174">
        <v>7</v>
      </c>
      <c r="X1174">
        <v>1</v>
      </c>
      <c r="Y1174">
        <v>2015</v>
      </c>
      <c r="Z1174">
        <v>1</v>
      </c>
      <c r="AA1174">
        <v>9</v>
      </c>
      <c r="AE1174">
        <v>3</v>
      </c>
      <c r="AF1174">
        <v>3</v>
      </c>
      <c r="AG1174">
        <v>2</v>
      </c>
      <c r="AH1174">
        <v>3</v>
      </c>
      <c r="AI1174">
        <v>1</v>
      </c>
      <c r="AJ1174">
        <v>1</v>
      </c>
      <c r="AL1174">
        <v>1</v>
      </c>
      <c r="AO1174">
        <v>1</v>
      </c>
      <c r="AP1174">
        <v>1</v>
      </c>
      <c r="AT1174">
        <v>1</v>
      </c>
      <c r="AV1174">
        <v>1</v>
      </c>
      <c r="BA1174">
        <v>1</v>
      </c>
      <c r="BC1174">
        <v>1</v>
      </c>
      <c r="BE1174" t="s">
        <v>63</v>
      </c>
    </row>
    <row r="1175" spans="1:57" hidden="1" x14ac:dyDescent="0.2">
      <c r="A1175">
        <v>1174</v>
      </c>
      <c r="B1175" s="2">
        <v>44102.774976851855</v>
      </c>
      <c r="C1175" t="s">
        <v>1452</v>
      </c>
      <c r="D1175">
        <v>29</v>
      </c>
      <c r="E1175">
        <v>3</v>
      </c>
      <c r="F1175">
        <v>1</v>
      </c>
      <c r="G1175">
        <v>1</v>
      </c>
      <c r="H1175">
        <v>2</v>
      </c>
      <c r="I1175">
        <v>0</v>
      </c>
      <c r="J1175">
        <v>1</v>
      </c>
      <c r="L1175">
        <v>1</v>
      </c>
      <c r="M1175">
        <v>2</v>
      </c>
      <c r="N1175">
        <v>1</v>
      </c>
      <c r="O1175">
        <v>6</v>
      </c>
      <c r="P1175">
        <v>5</v>
      </c>
      <c r="Q1175">
        <v>5</v>
      </c>
      <c r="R1175">
        <v>2</v>
      </c>
      <c r="S1175">
        <v>6</v>
      </c>
      <c r="T1175">
        <v>3</v>
      </c>
      <c r="U1175">
        <v>6</v>
      </c>
      <c r="V1175">
        <v>2</v>
      </c>
      <c r="W1175">
        <v>5</v>
      </c>
      <c r="X1175">
        <v>2</v>
      </c>
      <c r="Y1175">
        <v>2018</v>
      </c>
      <c r="Z1175">
        <v>1</v>
      </c>
      <c r="AA1175">
        <v>11</v>
      </c>
      <c r="AB1175" t="s">
        <v>1453</v>
      </c>
      <c r="AE1175">
        <v>2</v>
      </c>
      <c r="AF1175">
        <v>2</v>
      </c>
      <c r="AG1175">
        <v>2</v>
      </c>
      <c r="AH1175">
        <v>2</v>
      </c>
      <c r="AI1175">
        <v>1</v>
      </c>
      <c r="AK1175">
        <v>1</v>
      </c>
      <c r="AO1175">
        <v>1</v>
      </c>
      <c r="AP1175">
        <v>1</v>
      </c>
      <c r="AT1175">
        <v>1</v>
      </c>
      <c r="AV1175">
        <v>1</v>
      </c>
      <c r="BA1175">
        <v>1</v>
      </c>
      <c r="BC1175">
        <v>1</v>
      </c>
      <c r="BE1175" t="s">
        <v>66</v>
      </c>
    </row>
    <row r="1176" spans="1:57" hidden="1" x14ac:dyDescent="0.2">
      <c r="A1176">
        <v>1175</v>
      </c>
      <c r="B1176" s="2">
        <v>44102.775185185186</v>
      </c>
      <c r="C1176" t="s">
        <v>1454</v>
      </c>
      <c r="D1176">
        <v>29</v>
      </c>
      <c r="E1176">
        <v>44</v>
      </c>
      <c r="F1176">
        <v>1</v>
      </c>
      <c r="G1176">
        <v>1</v>
      </c>
      <c r="H1176">
        <v>1</v>
      </c>
      <c r="I1176">
        <v>0</v>
      </c>
      <c r="J1176">
        <v>1</v>
      </c>
      <c r="L1176">
        <v>1</v>
      </c>
      <c r="M1176">
        <v>7</v>
      </c>
      <c r="N1176">
        <v>2</v>
      </c>
      <c r="O1176">
        <v>5</v>
      </c>
      <c r="P1176">
        <v>2</v>
      </c>
      <c r="Q1176">
        <v>7</v>
      </c>
      <c r="R1176">
        <v>2</v>
      </c>
      <c r="S1176">
        <v>6</v>
      </c>
      <c r="T1176">
        <v>5</v>
      </c>
      <c r="U1176">
        <v>6</v>
      </c>
      <c r="V1176">
        <v>3</v>
      </c>
      <c r="W1176">
        <v>7</v>
      </c>
      <c r="X1176">
        <v>4</v>
      </c>
      <c r="Y1176">
        <v>2013</v>
      </c>
      <c r="Z1176">
        <v>1</v>
      </c>
      <c r="AA1176">
        <v>13</v>
      </c>
      <c r="AD1176" t="s">
        <v>1455</v>
      </c>
      <c r="AE1176">
        <v>1</v>
      </c>
      <c r="AF1176">
        <v>3</v>
      </c>
      <c r="AG1176">
        <v>3</v>
      </c>
      <c r="AH1176">
        <v>1</v>
      </c>
      <c r="AI1176">
        <v>1</v>
      </c>
      <c r="AJ1176">
        <v>1</v>
      </c>
      <c r="AM1176">
        <v>1</v>
      </c>
      <c r="AO1176">
        <v>5</v>
      </c>
      <c r="AP1176">
        <v>1</v>
      </c>
      <c r="AT1176">
        <v>1</v>
      </c>
      <c r="AU1176">
        <v>1</v>
      </c>
      <c r="AZ1176">
        <v>1</v>
      </c>
      <c r="BA1176">
        <v>1</v>
      </c>
      <c r="BC1176">
        <v>1</v>
      </c>
      <c r="BE1176" t="s">
        <v>66</v>
      </c>
    </row>
    <row r="1177" spans="1:57" hidden="1" x14ac:dyDescent="0.2">
      <c r="A1177">
        <v>1176</v>
      </c>
      <c r="B1177" s="2">
        <v>44102.775497685187</v>
      </c>
      <c r="C1177" t="s">
        <v>1456</v>
      </c>
      <c r="D1177">
        <v>30</v>
      </c>
      <c r="E1177">
        <v>50</v>
      </c>
      <c r="F1177">
        <v>1</v>
      </c>
      <c r="G1177">
        <v>1</v>
      </c>
      <c r="H1177">
        <v>2</v>
      </c>
      <c r="I1177">
        <v>0</v>
      </c>
      <c r="J1177">
        <v>2</v>
      </c>
      <c r="L1177">
        <v>1</v>
      </c>
      <c r="M1177">
        <v>10</v>
      </c>
      <c r="N1177">
        <v>2</v>
      </c>
      <c r="O1177">
        <v>5</v>
      </c>
      <c r="P1177">
        <v>5</v>
      </c>
      <c r="Q1177">
        <v>7</v>
      </c>
      <c r="R1177">
        <v>7</v>
      </c>
      <c r="S1177">
        <v>5</v>
      </c>
      <c r="T1177">
        <v>1</v>
      </c>
      <c r="U1177">
        <v>4</v>
      </c>
      <c r="V1177">
        <v>3</v>
      </c>
      <c r="W1177">
        <v>5</v>
      </c>
      <c r="X1177">
        <v>5</v>
      </c>
      <c r="Y1177">
        <v>2017</v>
      </c>
      <c r="Z1177">
        <v>1</v>
      </c>
      <c r="AA1177">
        <v>3</v>
      </c>
      <c r="AE1177">
        <v>2</v>
      </c>
      <c r="AF1177">
        <v>3</v>
      </c>
      <c r="AG1177">
        <v>3</v>
      </c>
      <c r="AH1177">
        <v>3</v>
      </c>
      <c r="AI1177">
        <v>1</v>
      </c>
      <c r="AO1177">
        <v>3</v>
      </c>
      <c r="AP1177">
        <v>1</v>
      </c>
      <c r="AW1177">
        <v>1</v>
      </c>
      <c r="AZ1177">
        <v>1</v>
      </c>
      <c r="BB1177">
        <v>1</v>
      </c>
      <c r="BE1177" t="s">
        <v>63</v>
      </c>
    </row>
    <row r="1178" spans="1:57" hidden="1" x14ac:dyDescent="0.2">
      <c r="A1178">
        <v>1177</v>
      </c>
      <c r="B1178" s="2">
        <v>44102.775868055556</v>
      </c>
      <c r="C1178" t="s">
        <v>1457</v>
      </c>
      <c r="D1178">
        <v>38</v>
      </c>
      <c r="E1178">
        <v>5</v>
      </c>
      <c r="F1178">
        <v>2</v>
      </c>
      <c r="G1178">
        <v>1</v>
      </c>
      <c r="H1178">
        <v>3</v>
      </c>
      <c r="I1178">
        <v>0</v>
      </c>
      <c r="J1178">
        <v>1</v>
      </c>
      <c r="L1178">
        <v>2</v>
      </c>
      <c r="M1178">
        <v>4</v>
      </c>
      <c r="N1178">
        <v>2</v>
      </c>
      <c r="O1178">
        <v>5</v>
      </c>
      <c r="P1178">
        <v>5</v>
      </c>
      <c r="Q1178">
        <v>5</v>
      </c>
      <c r="R1178">
        <v>5</v>
      </c>
      <c r="S1178">
        <v>5</v>
      </c>
      <c r="T1178">
        <v>5</v>
      </c>
      <c r="U1178">
        <v>5</v>
      </c>
      <c r="V1178">
        <v>5</v>
      </c>
      <c r="W1178">
        <v>5</v>
      </c>
      <c r="X1178">
        <v>5</v>
      </c>
      <c r="Y1178">
        <v>2016</v>
      </c>
      <c r="Z1178">
        <v>2</v>
      </c>
      <c r="AA1178">
        <v>1</v>
      </c>
      <c r="AE1178">
        <v>2</v>
      </c>
      <c r="AF1178">
        <v>1</v>
      </c>
      <c r="AG1178">
        <v>2</v>
      </c>
      <c r="AH1178">
        <v>3</v>
      </c>
      <c r="AI1178">
        <v>1</v>
      </c>
      <c r="AJ1178">
        <v>1</v>
      </c>
      <c r="AO1178">
        <v>3</v>
      </c>
      <c r="AP1178">
        <v>1</v>
      </c>
      <c r="AT1178">
        <v>1</v>
      </c>
      <c r="AU1178">
        <v>1</v>
      </c>
      <c r="AZ1178">
        <v>1</v>
      </c>
      <c r="BE1178" t="s">
        <v>66</v>
      </c>
    </row>
    <row r="1179" spans="1:57" hidden="1" x14ac:dyDescent="0.2">
      <c r="A1179">
        <v>1178</v>
      </c>
      <c r="B1179" s="2">
        <v>44102.775972222225</v>
      </c>
      <c r="C1179" t="s">
        <v>1458</v>
      </c>
      <c r="D1179">
        <v>49</v>
      </c>
      <c r="E1179">
        <v>13</v>
      </c>
      <c r="F1179">
        <v>1</v>
      </c>
      <c r="G1179">
        <v>1</v>
      </c>
      <c r="H1179">
        <v>1</v>
      </c>
      <c r="I1179">
        <v>1</v>
      </c>
      <c r="J1179">
        <v>1</v>
      </c>
      <c r="L1179">
        <v>1</v>
      </c>
      <c r="M1179">
        <v>3</v>
      </c>
      <c r="N1179">
        <v>2</v>
      </c>
      <c r="O1179">
        <v>3</v>
      </c>
      <c r="P1179">
        <v>3</v>
      </c>
      <c r="Q1179">
        <v>5</v>
      </c>
      <c r="R1179">
        <v>5</v>
      </c>
      <c r="S1179">
        <v>5</v>
      </c>
      <c r="T1179">
        <v>5</v>
      </c>
      <c r="U1179">
        <v>5</v>
      </c>
      <c r="V1179">
        <v>3</v>
      </c>
      <c r="W1179">
        <v>5</v>
      </c>
      <c r="X1179">
        <v>3</v>
      </c>
      <c r="Y1179">
        <v>2018</v>
      </c>
      <c r="Z1179">
        <v>1</v>
      </c>
      <c r="AA1179">
        <v>1</v>
      </c>
      <c r="AE1179">
        <v>2</v>
      </c>
      <c r="AF1179">
        <v>2</v>
      </c>
      <c r="AG1179">
        <v>1</v>
      </c>
      <c r="AH1179">
        <v>2</v>
      </c>
      <c r="AJ1179">
        <v>1</v>
      </c>
      <c r="AL1179">
        <v>1</v>
      </c>
      <c r="AO1179">
        <v>1</v>
      </c>
      <c r="AR1179">
        <v>1</v>
      </c>
      <c r="AT1179">
        <v>1</v>
      </c>
      <c r="AV1179">
        <v>1</v>
      </c>
      <c r="BA1179">
        <v>1</v>
      </c>
      <c r="BE1179" t="s">
        <v>63</v>
      </c>
    </row>
    <row r="1180" spans="1:57" hidden="1" x14ac:dyDescent="0.2">
      <c r="A1180">
        <v>1179</v>
      </c>
      <c r="B1180" s="2">
        <v>44102.776354166665</v>
      </c>
      <c r="C1180" t="s">
        <v>1459</v>
      </c>
      <c r="D1180">
        <v>55</v>
      </c>
      <c r="E1180">
        <v>35</v>
      </c>
      <c r="F1180">
        <v>2</v>
      </c>
      <c r="G1180">
        <v>1</v>
      </c>
      <c r="H1180">
        <v>2</v>
      </c>
      <c r="I1180">
        <v>0</v>
      </c>
      <c r="J1180">
        <v>1</v>
      </c>
      <c r="L1180">
        <v>1</v>
      </c>
      <c r="M1180">
        <v>17</v>
      </c>
      <c r="N1180">
        <v>2</v>
      </c>
      <c r="O1180">
        <v>3</v>
      </c>
      <c r="P1180">
        <v>5</v>
      </c>
      <c r="Q1180">
        <v>5</v>
      </c>
      <c r="R1180">
        <v>5</v>
      </c>
      <c r="S1180">
        <v>6</v>
      </c>
      <c r="T1180">
        <v>7</v>
      </c>
      <c r="U1180">
        <v>4</v>
      </c>
      <c r="V1180">
        <v>3</v>
      </c>
      <c r="W1180">
        <v>6</v>
      </c>
      <c r="X1180">
        <v>5</v>
      </c>
      <c r="Y1180">
        <v>2003</v>
      </c>
      <c r="Z1180">
        <v>1</v>
      </c>
      <c r="AA1180">
        <v>3</v>
      </c>
      <c r="AE1180">
        <v>2</v>
      </c>
      <c r="AF1180">
        <v>2</v>
      </c>
      <c r="AG1180">
        <v>2</v>
      </c>
      <c r="AH1180">
        <v>2</v>
      </c>
      <c r="AJ1180">
        <v>1</v>
      </c>
      <c r="AO1180">
        <v>2</v>
      </c>
      <c r="AR1180">
        <v>1</v>
      </c>
      <c r="AT1180">
        <v>1</v>
      </c>
      <c r="AX1180">
        <v>1</v>
      </c>
      <c r="BD1180">
        <v>1</v>
      </c>
      <c r="BE1180" t="s">
        <v>63</v>
      </c>
    </row>
    <row r="1181" spans="1:57" hidden="1" x14ac:dyDescent="0.2">
      <c r="A1181">
        <v>1180</v>
      </c>
      <c r="B1181" s="2">
        <v>44102.77652777778</v>
      </c>
      <c r="C1181" t="s">
        <v>1460</v>
      </c>
      <c r="D1181">
        <v>62</v>
      </c>
      <c r="E1181">
        <v>22</v>
      </c>
      <c r="F1181">
        <v>1</v>
      </c>
      <c r="G1181">
        <v>1</v>
      </c>
      <c r="H1181">
        <v>2</v>
      </c>
      <c r="I1181">
        <v>1</v>
      </c>
      <c r="J1181">
        <v>1</v>
      </c>
      <c r="L1181">
        <v>2</v>
      </c>
      <c r="M1181">
        <v>8</v>
      </c>
      <c r="N1181">
        <v>2</v>
      </c>
      <c r="O1181">
        <v>2</v>
      </c>
      <c r="P1181">
        <v>3</v>
      </c>
      <c r="Q1181">
        <v>6</v>
      </c>
      <c r="R1181">
        <v>3</v>
      </c>
      <c r="S1181">
        <v>6</v>
      </c>
      <c r="T1181">
        <v>6</v>
      </c>
      <c r="U1181">
        <v>5</v>
      </c>
      <c r="V1181">
        <v>2</v>
      </c>
      <c r="W1181">
        <v>5</v>
      </c>
      <c r="X1181">
        <v>5</v>
      </c>
      <c r="Y1181">
        <v>2012</v>
      </c>
      <c r="Z1181">
        <v>2</v>
      </c>
      <c r="AA1181">
        <v>3</v>
      </c>
      <c r="AE1181">
        <v>2</v>
      </c>
      <c r="AF1181">
        <v>2</v>
      </c>
      <c r="AG1181">
        <v>2</v>
      </c>
      <c r="AH1181">
        <v>2</v>
      </c>
      <c r="AN1181">
        <v>1</v>
      </c>
      <c r="AO1181">
        <v>2</v>
      </c>
      <c r="AT1181">
        <v>1</v>
      </c>
      <c r="AV1181">
        <v>1</v>
      </c>
      <c r="AX1181">
        <v>1</v>
      </c>
      <c r="BC1181">
        <v>1</v>
      </c>
      <c r="BE1181" t="s">
        <v>63</v>
      </c>
    </row>
    <row r="1182" spans="1:57" hidden="1" x14ac:dyDescent="0.2">
      <c r="A1182">
        <v>1181</v>
      </c>
      <c r="B1182" s="2">
        <v>44102.776574074072</v>
      </c>
      <c r="C1182" t="s">
        <v>1461</v>
      </c>
      <c r="D1182">
        <v>39</v>
      </c>
      <c r="E1182">
        <v>15</v>
      </c>
      <c r="F1182">
        <v>1</v>
      </c>
      <c r="G1182">
        <v>1</v>
      </c>
      <c r="H1182">
        <v>2</v>
      </c>
      <c r="I1182">
        <v>2</v>
      </c>
      <c r="J1182">
        <v>1</v>
      </c>
      <c r="L1182">
        <v>1</v>
      </c>
      <c r="M1182">
        <v>16</v>
      </c>
      <c r="N1182">
        <v>2</v>
      </c>
      <c r="O1182">
        <v>4</v>
      </c>
      <c r="P1182">
        <v>3</v>
      </c>
      <c r="Q1182">
        <v>5</v>
      </c>
      <c r="R1182">
        <v>5</v>
      </c>
      <c r="S1182">
        <v>5</v>
      </c>
      <c r="T1182">
        <v>5</v>
      </c>
      <c r="U1182">
        <v>5</v>
      </c>
      <c r="V1182">
        <v>3</v>
      </c>
      <c r="W1182">
        <v>5</v>
      </c>
      <c r="X1182">
        <v>5</v>
      </c>
      <c r="Y1182">
        <v>2019</v>
      </c>
      <c r="Z1182">
        <v>4</v>
      </c>
      <c r="AA1182">
        <v>12</v>
      </c>
      <c r="AC1182" t="s">
        <v>1462</v>
      </c>
      <c r="AE1182">
        <v>2</v>
      </c>
      <c r="AF1182">
        <v>2</v>
      </c>
      <c r="AG1182">
        <v>2</v>
      </c>
      <c r="AH1182">
        <v>2</v>
      </c>
      <c r="AM1182">
        <v>1</v>
      </c>
      <c r="AO1182">
        <v>4</v>
      </c>
      <c r="AV1182">
        <v>1</v>
      </c>
      <c r="AW1182">
        <v>1</v>
      </c>
      <c r="AX1182">
        <v>1</v>
      </c>
      <c r="BD1182">
        <v>1</v>
      </c>
      <c r="BE1182" t="s">
        <v>63</v>
      </c>
    </row>
    <row r="1183" spans="1:57" hidden="1" x14ac:dyDescent="0.2">
      <c r="A1183">
        <v>1182</v>
      </c>
      <c r="B1183" s="2">
        <v>44102.776643518519</v>
      </c>
      <c r="C1183" t="s">
        <v>1463</v>
      </c>
      <c r="D1183">
        <v>52</v>
      </c>
      <c r="E1183">
        <v>47</v>
      </c>
      <c r="F1183">
        <v>1</v>
      </c>
      <c r="G1183">
        <v>1</v>
      </c>
      <c r="H1183">
        <v>2</v>
      </c>
      <c r="I1183">
        <v>1</v>
      </c>
      <c r="J1183">
        <v>1</v>
      </c>
      <c r="L1183">
        <v>1</v>
      </c>
      <c r="M1183">
        <v>30</v>
      </c>
      <c r="N1183">
        <v>1</v>
      </c>
      <c r="O1183">
        <v>7</v>
      </c>
      <c r="P1183">
        <v>7</v>
      </c>
      <c r="Q1183">
        <v>7</v>
      </c>
      <c r="R1183">
        <v>7</v>
      </c>
      <c r="S1183">
        <v>7</v>
      </c>
      <c r="T1183">
        <v>7</v>
      </c>
      <c r="U1183">
        <v>7</v>
      </c>
      <c r="V1183">
        <v>7</v>
      </c>
      <c r="W1183">
        <v>7</v>
      </c>
      <c r="X1183">
        <v>7</v>
      </c>
      <c r="Y1183">
        <v>2018</v>
      </c>
      <c r="Z1183">
        <v>1</v>
      </c>
      <c r="AA1183">
        <v>1</v>
      </c>
      <c r="AE1183">
        <v>1</v>
      </c>
      <c r="AF1183">
        <v>1</v>
      </c>
      <c r="AG1183">
        <v>1</v>
      </c>
      <c r="AH1183">
        <v>1</v>
      </c>
      <c r="AI1183">
        <v>1</v>
      </c>
      <c r="AL1183">
        <v>1</v>
      </c>
      <c r="AO1183">
        <v>6</v>
      </c>
      <c r="AP1183">
        <v>1</v>
      </c>
      <c r="AT1183">
        <v>1</v>
      </c>
      <c r="AW1183">
        <v>1</v>
      </c>
      <c r="BA1183">
        <v>1</v>
      </c>
      <c r="BE1183" t="s">
        <v>66</v>
      </c>
    </row>
    <row r="1184" spans="1:57" hidden="1" x14ac:dyDescent="0.2">
      <c r="A1184">
        <v>1183</v>
      </c>
      <c r="B1184" s="2">
        <v>44102.776689814818</v>
      </c>
      <c r="C1184" t="s">
        <v>1464</v>
      </c>
      <c r="D1184">
        <v>20</v>
      </c>
      <c r="E1184">
        <v>13</v>
      </c>
      <c r="F1184">
        <v>1</v>
      </c>
      <c r="G1184">
        <v>1</v>
      </c>
      <c r="H1184">
        <v>4</v>
      </c>
      <c r="I1184">
        <v>0</v>
      </c>
      <c r="J1184">
        <v>1</v>
      </c>
      <c r="L1184">
        <v>1</v>
      </c>
      <c r="M1184">
        <v>3</v>
      </c>
      <c r="N1184">
        <v>2</v>
      </c>
      <c r="O1184">
        <v>7</v>
      </c>
      <c r="P1184">
        <v>7</v>
      </c>
      <c r="Q1184">
        <v>7</v>
      </c>
      <c r="R1184">
        <v>5</v>
      </c>
      <c r="S1184">
        <v>6</v>
      </c>
      <c r="T1184">
        <v>3</v>
      </c>
      <c r="U1184">
        <v>7</v>
      </c>
      <c r="V1184">
        <v>7</v>
      </c>
      <c r="W1184">
        <v>7</v>
      </c>
      <c r="X1184">
        <v>6</v>
      </c>
      <c r="Y1184">
        <v>2020</v>
      </c>
      <c r="Z1184">
        <v>1</v>
      </c>
      <c r="AA1184">
        <v>12</v>
      </c>
      <c r="AC1184" t="s">
        <v>1465</v>
      </c>
      <c r="AE1184">
        <v>2</v>
      </c>
      <c r="AF1184">
        <v>2</v>
      </c>
      <c r="AG1184">
        <v>2</v>
      </c>
      <c r="AH1184">
        <v>2</v>
      </c>
      <c r="AJ1184">
        <v>1</v>
      </c>
      <c r="AO1184">
        <v>3</v>
      </c>
      <c r="AP1184">
        <v>1</v>
      </c>
      <c r="AR1184">
        <v>1</v>
      </c>
      <c r="AW1184">
        <v>1</v>
      </c>
      <c r="BA1184">
        <v>1</v>
      </c>
      <c r="BE1184" t="s">
        <v>63</v>
      </c>
    </row>
    <row r="1185" spans="1:57" hidden="1" x14ac:dyDescent="0.2">
      <c r="A1185">
        <v>1184</v>
      </c>
      <c r="B1185" s="2">
        <v>44102.776736111111</v>
      </c>
      <c r="C1185" t="s">
        <v>1466</v>
      </c>
      <c r="D1185">
        <v>45</v>
      </c>
      <c r="E1185">
        <v>37</v>
      </c>
      <c r="F1185">
        <v>2</v>
      </c>
      <c r="G1185">
        <v>1</v>
      </c>
      <c r="H1185">
        <v>2</v>
      </c>
      <c r="I1185">
        <v>2</v>
      </c>
      <c r="J1185">
        <v>1</v>
      </c>
      <c r="L1185">
        <v>2</v>
      </c>
      <c r="M1185">
        <v>3</v>
      </c>
      <c r="N1185">
        <v>2</v>
      </c>
      <c r="O1185">
        <v>5</v>
      </c>
      <c r="P1185">
        <v>6</v>
      </c>
      <c r="Q1185">
        <v>6</v>
      </c>
      <c r="R1185">
        <v>5</v>
      </c>
      <c r="S1185">
        <v>5</v>
      </c>
      <c r="T1185">
        <v>6</v>
      </c>
      <c r="U1185">
        <v>5</v>
      </c>
      <c r="V1185">
        <v>5</v>
      </c>
      <c r="W1185">
        <v>5</v>
      </c>
      <c r="X1185">
        <v>5</v>
      </c>
      <c r="Y1185">
        <v>2018</v>
      </c>
      <c r="Z1185">
        <v>1</v>
      </c>
      <c r="AA1185">
        <v>1</v>
      </c>
      <c r="AE1185">
        <v>1</v>
      </c>
      <c r="AF1185">
        <v>3</v>
      </c>
      <c r="AG1185">
        <v>3</v>
      </c>
      <c r="AH1185">
        <v>3</v>
      </c>
      <c r="AI1185">
        <v>1</v>
      </c>
      <c r="AO1185">
        <v>1</v>
      </c>
      <c r="AR1185">
        <v>1</v>
      </c>
      <c r="BA1185">
        <v>1</v>
      </c>
      <c r="BE1185" t="s">
        <v>66</v>
      </c>
    </row>
    <row r="1186" spans="1:57" hidden="1" x14ac:dyDescent="0.2">
      <c r="A1186">
        <v>1185</v>
      </c>
      <c r="B1186" s="2">
        <v>44102.776979166665</v>
      </c>
      <c r="C1186" t="s">
        <v>1467</v>
      </c>
      <c r="D1186">
        <v>78</v>
      </c>
      <c r="E1186">
        <v>5</v>
      </c>
      <c r="F1186">
        <v>1</v>
      </c>
      <c r="G1186">
        <v>1</v>
      </c>
      <c r="H1186">
        <v>1</v>
      </c>
      <c r="I1186">
        <v>0</v>
      </c>
      <c r="J1186">
        <v>5</v>
      </c>
      <c r="K1186" t="s">
        <v>163</v>
      </c>
      <c r="L1186">
        <v>1</v>
      </c>
      <c r="M1186">
        <v>46</v>
      </c>
      <c r="N1186">
        <v>2</v>
      </c>
      <c r="O1186">
        <v>4</v>
      </c>
      <c r="P1186">
        <v>1</v>
      </c>
      <c r="Q1186">
        <v>7</v>
      </c>
      <c r="R1186">
        <v>1</v>
      </c>
      <c r="S1186">
        <v>5</v>
      </c>
      <c r="T1186">
        <v>7</v>
      </c>
      <c r="U1186">
        <v>7</v>
      </c>
      <c r="V1186">
        <v>1</v>
      </c>
      <c r="W1186">
        <v>7</v>
      </c>
      <c r="X1186">
        <v>3</v>
      </c>
      <c r="Y1186">
        <v>2016</v>
      </c>
      <c r="Z1186">
        <v>1</v>
      </c>
      <c r="AA1186">
        <v>12</v>
      </c>
      <c r="AC1186" t="s">
        <v>1112</v>
      </c>
      <c r="AE1186">
        <v>2</v>
      </c>
      <c r="AF1186">
        <v>2</v>
      </c>
      <c r="AG1186">
        <v>2</v>
      </c>
      <c r="AH1186">
        <v>2</v>
      </c>
      <c r="AM1186">
        <v>1</v>
      </c>
      <c r="AO1186">
        <v>2</v>
      </c>
      <c r="AP1186">
        <v>1</v>
      </c>
      <c r="AW1186">
        <v>1</v>
      </c>
      <c r="AX1186">
        <v>1</v>
      </c>
      <c r="BD1186">
        <v>1</v>
      </c>
      <c r="BE1186" t="s">
        <v>66</v>
      </c>
    </row>
    <row r="1187" spans="1:57" hidden="1" x14ac:dyDescent="0.2">
      <c r="A1187">
        <v>1186</v>
      </c>
      <c r="B1187" s="2">
        <v>44102.777187500003</v>
      </c>
      <c r="C1187" t="s">
        <v>1468</v>
      </c>
      <c r="D1187">
        <v>23</v>
      </c>
      <c r="E1187">
        <v>25</v>
      </c>
      <c r="F1187">
        <v>1</v>
      </c>
      <c r="G1187">
        <v>1</v>
      </c>
      <c r="H1187">
        <v>2</v>
      </c>
      <c r="I1187">
        <v>1</v>
      </c>
      <c r="J1187">
        <v>1</v>
      </c>
      <c r="L1187">
        <v>1</v>
      </c>
      <c r="M1187">
        <v>0</v>
      </c>
      <c r="N1187">
        <v>2</v>
      </c>
      <c r="O1187">
        <v>6</v>
      </c>
      <c r="P1187">
        <v>6</v>
      </c>
      <c r="Q1187">
        <v>3</v>
      </c>
      <c r="R1187">
        <v>7</v>
      </c>
      <c r="S1187">
        <v>5</v>
      </c>
      <c r="T1187">
        <v>2</v>
      </c>
      <c r="U1187">
        <v>6</v>
      </c>
      <c r="V1187">
        <v>6</v>
      </c>
      <c r="W1187">
        <v>3</v>
      </c>
      <c r="X1187">
        <v>1</v>
      </c>
      <c r="Y1187">
        <v>2020</v>
      </c>
      <c r="Z1187">
        <v>1</v>
      </c>
      <c r="AA1187">
        <v>1</v>
      </c>
      <c r="AE1187">
        <v>2</v>
      </c>
      <c r="AF1187">
        <v>2</v>
      </c>
      <c r="AG1187">
        <v>2</v>
      </c>
      <c r="AH1187">
        <v>2</v>
      </c>
      <c r="AK1187">
        <v>1</v>
      </c>
      <c r="AM1187">
        <v>1</v>
      </c>
      <c r="AO1187">
        <v>3</v>
      </c>
      <c r="AP1187">
        <v>1</v>
      </c>
      <c r="AT1187">
        <v>1</v>
      </c>
      <c r="AU1187">
        <v>1</v>
      </c>
      <c r="BA1187">
        <v>1</v>
      </c>
      <c r="BC1187">
        <v>1</v>
      </c>
      <c r="BE1187" t="s">
        <v>63</v>
      </c>
    </row>
    <row r="1188" spans="1:57" hidden="1" x14ac:dyDescent="0.2">
      <c r="A1188">
        <v>1187</v>
      </c>
      <c r="B1188" s="2">
        <v>44102.777372685188</v>
      </c>
      <c r="C1188" t="s">
        <v>1469</v>
      </c>
      <c r="D1188">
        <v>34</v>
      </c>
      <c r="E1188">
        <v>11</v>
      </c>
      <c r="F1188">
        <v>2</v>
      </c>
      <c r="G1188">
        <v>1</v>
      </c>
      <c r="H1188">
        <v>2</v>
      </c>
      <c r="I1188">
        <v>2</v>
      </c>
      <c r="J1188">
        <v>1</v>
      </c>
      <c r="L1188">
        <v>1</v>
      </c>
      <c r="M1188">
        <v>7</v>
      </c>
      <c r="N1188">
        <v>2</v>
      </c>
      <c r="O1188">
        <v>4</v>
      </c>
      <c r="P1188">
        <v>4</v>
      </c>
      <c r="Q1188">
        <v>6</v>
      </c>
      <c r="R1188">
        <v>5</v>
      </c>
      <c r="S1188">
        <v>5</v>
      </c>
      <c r="T1188">
        <v>5</v>
      </c>
      <c r="U1188">
        <v>6</v>
      </c>
      <c r="V1188">
        <v>3</v>
      </c>
      <c r="W1188">
        <v>6</v>
      </c>
      <c r="X1188">
        <v>5</v>
      </c>
      <c r="Y1188">
        <v>2012</v>
      </c>
      <c r="Z1188">
        <v>1</v>
      </c>
      <c r="AA1188">
        <v>6</v>
      </c>
      <c r="AE1188">
        <v>2</v>
      </c>
      <c r="AF1188">
        <v>3</v>
      </c>
      <c r="AG1188">
        <v>2</v>
      </c>
      <c r="AH1188">
        <v>2</v>
      </c>
      <c r="AJ1188">
        <v>1</v>
      </c>
      <c r="AO1188">
        <v>3</v>
      </c>
      <c r="AP1188">
        <v>1</v>
      </c>
      <c r="AU1188">
        <v>1</v>
      </c>
      <c r="AV1188">
        <v>1</v>
      </c>
      <c r="BC1188">
        <v>1</v>
      </c>
      <c r="BE1188" t="s">
        <v>66</v>
      </c>
    </row>
    <row r="1189" spans="1:57" hidden="1" x14ac:dyDescent="0.2">
      <c r="A1189">
        <v>1188</v>
      </c>
      <c r="B1189" s="2">
        <v>44102.777395833335</v>
      </c>
      <c r="C1189" t="s">
        <v>1470</v>
      </c>
      <c r="D1189">
        <v>45</v>
      </c>
      <c r="E1189">
        <v>44</v>
      </c>
      <c r="F1189">
        <v>1</v>
      </c>
      <c r="G1189">
        <v>1</v>
      </c>
      <c r="H1189">
        <v>2</v>
      </c>
      <c r="I1189">
        <v>2</v>
      </c>
      <c r="J1189">
        <v>1</v>
      </c>
      <c r="L1189">
        <v>1</v>
      </c>
      <c r="M1189">
        <v>0</v>
      </c>
      <c r="N1189">
        <v>1</v>
      </c>
      <c r="O1189">
        <v>7</v>
      </c>
      <c r="P1189">
        <v>7</v>
      </c>
      <c r="Q1189">
        <v>7</v>
      </c>
      <c r="R1189">
        <v>7</v>
      </c>
      <c r="S1189">
        <v>6</v>
      </c>
      <c r="T1189">
        <v>6</v>
      </c>
      <c r="U1189">
        <v>7</v>
      </c>
      <c r="V1189">
        <v>7</v>
      </c>
      <c r="W1189">
        <v>7</v>
      </c>
      <c r="X1189">
        <v>7</v>
      </c>
      <c r="Y1189">
        <v>1999</v>
      </c>
      <c r="Z1189">
        <v>1</v>
      </c>
      <c r="AA1189">
        <v>1</v>
      </c>
      <c r="AE1189">
        <v>2</v>
      </c>
      <c r="AF1189">
        <v>1</v>
      </c>
      <c r="AG1189">
        <v>2</v>
      </c>
      <c r="AH1189">
        <v>1</v>
      </c>
      <c r="AI1189">
        <v>1</v>
      </c>
      <c r="AO1189">
        <v>1</v>
      </c>
      <c r="AP1189">
        <v>1</v>
      </c>
      <c r="AZ1189">
        <v>1</v>
      </c>
      <c r="BE1189" t="s">
        <v>66</v>
      </c>
    </row>
    <row r="1190" spans="1:57" hidden="1" x14ac:dyDescent="0.2">
      <c r="A1190">
        <v>1189</v>
      </c>
      <c r="B1190" s="2">
        <v>44102.777638888889</v>
      </c>
      <c r="C1190" t="s">
        <v>1471</v>
      </c>
      <c r="D1190">
        <v>27</v>
      </c>
      <c r="E1190">
        <v>23</v>
      </c>
      <c r="F1190">
        <v>1</v>
      </c>
      <c r="G1190">
        <v>1</v>
      </c>
      <c r="H1190">
        <v>1</v>
      </c>
      <c r="I1190">
        <v>0</v>
      </c>
      <c r="J1190">
        <v>1</v>
      </c>
      <c r="L1190">
        <v>1</v>
      </c>
      <c r="M1190">
        <v>3</v>
      </c>
      <c r="N1190">
        <v>2</v>
      </c>
      <c r="O1190">
        <v>4</v>
      </c>
      <c r="P1190">
        <v>4</v>
      </c>
      <c r="Q1190">
        <v>5</v>
      </c>
      <c r="R1190">
        <v>6</v>
      </c>
      <c r="S1190">
        <v>5</v>
      </c>
      <c r="T1190">
        <v>7</v>
      </c>
      <c r="U1190">
        <v>5</v>
      </c>
      <c r="V1190">
        <v>5</v>
      </c>
      <c r="W1190">
        <v>6</v>
      </c>
      <c r="X1190">
        <v>7</v>
      </c>
      <c r="Y1190">
        <v>2019</v>
      </c>
      <c r="Z1190">
        <v>3</v>
      </c>
      <c r="AA1190">
        <v>13</v>
      </c>
      <c r="AD1190" t="s">
        <v>1472</v>
      </c>
      <c r="AE1190">
        <v>3</v>
      </c>
      <c r="AF1190">
        <v>2</v>
      </c>
      <c r="AG1190">
        <v>2</v>
      </c>
      <c r="AH1190">
        <v>3</v>
      </c>
      <c r="AN1190">
        <v>1</v>
      </c>
      <c r="AO1190">
        <v>5</v>
      </c>
      <c r="AP1190">
        <v>1</v>
      </c>
      <c r="AV1190">
        <v>1</v>
      </c>
      <c r="AY1190">
        <v>1</v>
      </c>
      <c r="AZ1190">
        <v>1</v>
      </c>
      <c r="BA1190">
        <v>1</v>
      </c>
      <c r="BC1190">
        <v>1</v>
      </c>
      <c r="BE1190" t="s">
        <v>63</v>
      </c>
    </row>
    <row r="1191" spans="1:57" hidden="1" x14ac:dyDescent="0.2">
      <c r="A1191">
        <v>1190</v>
      </c>
      <c r="B1191" s="2">
        <v>44102.777696759258</v>
      </c>
      <c r="C1191" t="s">
        <v>1473</v>
      </c>
      <c r="D1191">
        <v>30</v>
      </c>
      <c r="E1191">
        <v>22</v>
      </c>
      <c r="F1191">
        <v>1</v>
      </c>
      <c r="G1191">
        <v>1</v>
      </c>
      <c r="H1191">
        <v>2</v>
      </c>
      <c r="I1191">
        <v>2</v>
      </c>
      <c r="J1191">
        <v>1</v>
      </c>
      <c r="L1191">
        <v>1</v>
      </c>
      <c r="M1191">
        <v>7</v>
      </c>
      <c r="N1191">
        <v>2</v>
      </c>
      <c r="O1191">
        <v>7</v>
      </c>
      <c r="P1191">
        <v>3</v>
      </c>
      <c r="Q1191">
        <v>7</v>
      </c>
      <c r="R1191">
        <v>3</v>
      </c>
      <c r="S1191">
        <v>6</v>
      </c>
      <c r="T1191">
        <v>5</v>
      </c>
      <c r="U1191">
        <v>6</v>
      </c>
      <c r="V1191">
        <v>2</v>
      </c>
      <c r="W1191">
        <v>7</v>
      </c>
      <c r="X1191">
        <v>5</v>
      </c>
      <c r="Y1191">
        <v>2013</v>
      </c>
      <c r="Z1191">
        <v>1</v>
      </c>
      <c r="AA1191">
        <v>7</v>
      </c>
      <c r="AE1191">
        <v>3</v>
      </c>
      <c r="AF1191">
        <v>3</v>
      </c>
      <c r="AG1191">
        <v>2</v>
      </c>
      <c r="AH1191">
        <v>3</v>
      </c>
      <c r="AI1191">
        <v>1</v>
      </c>
      <c r="AK1191">
        <v>1</v>
      </c>
      <c r="AO1191">
        <v>5</v>
      </c>
      <c r="AQ1191">
        <v>1</v>
      </c>
      <c r="AR1191">
        <v>1</v>
      </c>
      <c r="AU1191">
        <v>1</v>
      </c>
      <c r="AZ1191">
        <v>1</v>
      </c>
      <c r="BC1191">
        <v>1</v>
      </c>
      <c r="BE1191" t="s">
        <v>63</v>
      </c>
    </row>
    <row r="1192" spans="1:57" hidden="1" x14ac:dyDescent="0.2">
      <c r="A1192">
        <v>1191</v>
      </c>
      <c r="B1192" s="2">
        <v>44102.777719907404</v>
      </c>
      <c r="C1192" t="s">
        <v>1474</v>
      </c>
      <c r="D1192">
        <v>43</v>
      </c>
      <c r="E1192">
        <v>35</v>
      </c>
      <c r="F1192">
        <v>1</v>
      </c>
      <c r="G1192">
        <v>1</v>
      </c>
      <c r="H1192">
        <v>2</v>
      </c>
      <c r="I1192">
        <v>1</v>
      </c>
      <c r="J1192">
        <v>1</v>
      </c>
      <c r="L1192">
        <v>1</v>
      </c>
      <c r="M1192">
        <v>6</v>
      </c>
      <c r="N1192">
        <v>2</v>
      </c>
      <c r="O1192">
        <v>5</v>
      </c>
      <c r="P1192">
        <v>1</v>
      </c>
      <c r="Q1192">
        <v>5</v>
      </c>
      <c r="R1192">
        <v>7</v>
      </c>
      <c r="S1192">
        <v>2</v>
      </c>
      <c r="T1192">
        <v>5</v>
      </c>
      <c r="U1192">
        <v>7</v>
      </c>
      <c r="V1192">
        <v>3</v>
      </c>
      <c r="W1192">
        <v>5</v>
      </c>
      <c r="X1192">
        <v>3</v>
      </c>
      <c r="Y1192">
        <v>2014</v>
      </c>
      <c r="Z1192">
        <v>1</v>
      </c>
      <c r="AA1192">
        <v>11</v>
      </c>
      <c r="AB1192" t="s">
        <v>1475</v>
      </c>
      <c r="AE1192">
        <v>2</v>
      </c>
      <c r="AF1192">
        <v>2</v>
      </c>
      <c r="AG1192">
        <v>2</v>
      </c>
      <c r="AH1192">
        <v>2</v>
      </c>
      <c r="AK1192">
        <v>1</v>
      </c>
      <c r="AL1192">
        <v>1</v>
      </c>
      <c r="AM1192">
        <v>1</v>
      </c>
      <c r="AO1192">
        <v>4</v>
      </c>
      <c r="AV1192">
        <v>1</v>
      </c>
      <c r="AX1192">
        <v>1</v>
      </c>
      <c r="AY1192">
        <v>1</v>
      </c>
      <c r="BD1192">
        <v>1</v>
      </c>
      <c r="BE1192" t="s">
        <v>63</v>
      </c>
    </row>
    <row r="1193" spans="1:57" hidden="1" x14ac:dyDescent="0.2">
      <c r="A1193">
        <v>1192</v>
      </c>
      <c r="B1193" s="2">
        <v>44102.777986111112</v>
      </c>
      <c r="C1193" t="s">
        <v>1476</v>
      </c>
      <c r="D1193">
        <v>63</v>
      </c>
      <c r="E1193">
        <v>13</v>
      </c>
      <c r="F1193">
        <v>1</v>
      </c>
      <c r="G1193">
        <v>1</v>
      </c>
      <c r="H1193">
        <v>2</v>
      </c>
      <c r="I1193">
        <v>0</v>
      </c>
      <c r="J1193">
        <v>1</v>
      </c>
      <c r="L1193">
        <v>2</v>
      </c>
      <c r="M1193">
        <v>20</v>
      </c>
      <c r="N1193">
        <v>2</v>
      </c>
      <c r="O1193">
        <v>6</v>
      </c>
      <c r="P1193">
        <v>3</v>
      </c>
      <c r="Q1193">
        <v>6</v>
      </c>
      <c r="R1193">
        <v>3</v>
      </c>
      <c r="S1193">
        <v>6</v>
      </c>
      <c r="T1193">
        <v>6</v>
      </c>
      <c r="U1193">
        <v>6</v>
      </c>
      <c r="V1193">
        <v>3</v>
      </c>
      <c r="W1193">
        <v>6</v>
      </c>
      <c r="X1193">
        <v>3</v>
      </c>
      <c r="Y1193">
        <v>2005</v>
      </c>
      <c r="Z1193">
        <v>2</v>
      </c>
      <c r="AA1193">
        <v>10</v>
      </c>
      <c r="AE1193">
        <v>3</v>
      </c>
      <c r="AF1193">
        <v>3</v>
      </c>
      <c r="AG1193">
        <v>3</v>
      </c>
      <c r="AH1193">
        <v>3</v>
      </c>
      <c r="AI1193">
        <v>1</v>
      </c>
      <c r="AJ1193">
        <v>1</v>
      </c>
      <c r="AK1193">
        <v>1</v>
      </c>
      <c r="AO1193">
        <v>3</v>
      </c>
      <c r="AU1193">
        <v>1</v>
      </c>
      <c r="AV1193">
        <v>1</v>
      </c>
      <c r="AW1193">
        <v>1</v>
      </c>
      <c r="AZ1193">
        <v>1</v>
      </c>
      <c r="BA1193">
        <v>1</v>
      </c>
      <c r="BE1193" t="s">
        <v>63</v>
      </c>
    </row>
    <row r="1194" spans="1:57" hidden="1" x14ac:dyDescent="0.2">
      <c r="A1194">
        <v>1193</v>
      </c>
      <c r="B1194" s="2">
        <v>44102.777997685182</v>
      </c>
      <c r="C1194" t="s">
        <v>1477</v>
      </c>
      <c r="D1194">
        <v>58</v>
      </c>
      <c r="E1194">
        <v>13</v>
      </c>
      <c r="F1194">
        <v>1</v>
      </c>
      <c r="G1194">
        <v>1</v>
      </c>
      <c r="H1194">
        <v>4</v>
      </c>
      <c r="I1194">
        <v>0</v>
      </c>
      <c r="J1194">
        <v>2</v>
      </c>
      <c r="L1194">
        <v>2</v>
      </c>
      <c r="M1194">
        <v>20</v>
      </c>
      <c r="N1194">
        <v>2</v>
      </c>
      <c r="O1194">
        <v>6</v>
      </c>
      <c r="P1194">
        <v>3</v>
      </c>
      <c r="Q1194">
        <v>7</v>
      </c>
      <c r="R1194">
        <v>2</v>
      </c>
      <c r="S1194">
        <v>6</v>
      </c>
      <c r="T1194">
        <v>5</v>
      </c>
      <c r="U1194">
        <v>5</v>
      </c>
      <c r="V1194">
        <v>1</v>
      </c>
      <c r="W1194">
        <v>5</v>
      </c>
      <c r="X1194">
        <v>2</v>
      </c>
      <c r="Y1194">
        <v>2019</v>
      </c>
      <c r="Z1194">
        <v>4</v>
      </c>
      <c r="AA1194">
        <v>7</v>
      </c>
      <c r="AE1194">
        <v>2</v>
      </c>
      <c r="AF1194">
        <v>2</v>
      </c>
      <c r="AG1194">
        <v>2</v>
      </c>
      <c r="AH1194">
        <v>2</v>
      </c>
      <c r="AJ1194">
        <v>1</v>
      </c>
      <c r="AO1194">
        <v>3</v>
      </c>
      <c r="AP1194">
        <v>1</v>
      </c>
      <c r="BA1194">
        <v>1</v>
      </c>
      <c r="BE1194" t="s">
        <v>63</v>
      </c>
    </row>
    <row r="1195" spans="1:57" hidden="1" x14ac:dyDescent="0.2">
      <c r="A1195">
        <v>1194</v>
      </c>
      <c r="B1195" s="2">
        <v>44102.778136574074</v>
      </c>
      <c r="C1195" t="s">
        <v>1478</v>
      </c>
      <c r="D1195">
        <v>67</v>
      </c>
      <c r="E1195">
        <v>5</v>
      </c>
      <c r="F1195">
        <v>1</v>
      </c>
      <c r="G1195">
        <v>1</v>
      </c>
      <c r="H1195">
        <v>2</v>
      </c>
      <c r="I1195">
        <v>0</v>
      </c>
      <c r="J1195">
        <v>4</v>
      </c>
      <c r="L1195">
        <v>1</v>
      </c>
      <c r="M1195">
        <v>35</v>
      </c>
      <c r="N1195">
        <v>2</v>
      </c>
      <c r="O1195">
        <v>2</v>
      </c>
      <c r="P1195">
        <v>1</v>
      </c>
      <c r="Q1195">
        <v>5</v>
      </c>
      <c r="R1195">
        <v>3</v>
      </c>
      <c r="S1195">
        <v>4</v>
      </c>
      <c r="T1195">
        <v>6</v>
      </c>
      <c r="U1195">
        <v>5</v>
      </c>
      <c r="V1195">
        <v>2</v>
      </c>
      <c r="W1195">
        <v>5</v>
      </c>
      <c r="X1195">
        <v>4</v>
      </c>
      <c r="Y1195">
        <v>2013</v>
      </c>
      <c r="Z1195">
        <v>3</v>
      </c>
      <c r="AA1195">
        <v>11</v>
      </c>
      <c r="AB1195" t="s">
        <v>1479</v>
      </c>
      <c r="AE1195">
        <v>2</v>
      </c>
      <c r="AF1195">
        <v>2</v>
      </c>
      <c r="AG1195">
        <v>2</v>
      </c>
      <c r="AH1195">
        <v>2</v>
      </c>
      <c r="AN1195">
        <v>1</v>
      </c>
      <c r="AO1195">
        <v>3</v>
      </c>
      <c r="AP1195">
        <v>1</v>
      </c>
      <c r="AV1195">
        <v>1</v>
      </c>
      <c r="AX1195">
        <v>1</v>
      </c>
      <c r="BD1195">
        <v>1</v>
      </c>
      <c r="BE1195" t="s">
        <v>66</v>
      </c>
    </row>
    <row r="1196" spans="1:57" hidden="1" x14ac:dyDescent="0.2">
      <c r="A1196">
        <v>1195</v>
      </c>
      <c r="B1196" s="2">
        <v>44102.778263888889</v>
      </c>
      <c r="C1196" t="s">
        <v>1480</v>
      </c>
      <c r="D1196">
        <v>34</v>
      </c>
      <c r="E1196">
        <v>22</v>
      </c>
      <c r="F1196">
        <v>1</v>
      </c>
      <c r="G1196">
        <v>1</v>
      </c>
      <c r="H1196">
        <v>2</v>
      </c>
      <c r="I1196">
        <v>2</v>
      </c>
      <c r="J1196">
        <v>1</v>
      </c>
      <c r="L1196">
        <v>1</v>
      </c>
      <c r="M1196">
        <v>4</v>
      </c>
      <c r="N1196">
        <v>2</v>
      </c>
      <c r="O1196">
        <v>6</v>
      </c>
      <c r="P1196">
        <v>7</v>
      </c>
      <c r="Q1196">
        <v>4</v>
      </c>
      <c r="R1196">
        <v>6</v>
      </c>
      <c r="S1196">
        <v>6</v>
      </c>
      <c r="T1196">
        <v>2</v>
      </c>
      <c r="U1196">
        <v>5</v>
      </c>
      <c r="V1196">
        <v>6</v>
      </c>
      <c r="W1196">
        <v>5</v>
      </c>
      <c r="X1196">
        <v>2</v>
      </c>
      <c r="Y1196">
        <v>2016</v>
      </c>
      <c r="Z1196">
        <v>1</v>
      </c>
      <c r="AA1196">
        <v>3</v>
      </c>
      <c r="AE1196">
        <v>1</v>
      </c>
      <c r="AF1196">
        <v>2</v>
      </c>
      <c r="AG1196">
        <v>3</v>
      </c>
      <c r="AH1196">
        <v>1</v>
      </c>
      <c r="AN1196">
        <v>1</v>
      </c>
      <c r="AO1196">
        <v>2</v>
      </c>
      <c r="AP1196">
        <v>1</v>
      </c>
      <c r="AV1196">
        <v>1</v>
      </c>
      <c r="AY1196">
        <v>1</v>
      </c>
      <c r="BD1196">
        <v>1</v>
      </c>
      <c r="BE1196" t="s">
        <v>63</v>
      </c>
    </row>
    <row r="1197" spans="1:57" hidden="1" x14ac:dyDescent="0.2">
      <c r="A1197">
        <v>1196</v>
      </c>
      <c r="B1197" s="2">
        <v>44102.778391203705</v>
      </c>
      <c r="C1197" t="s">
        <v>1481</v>
      </c>
      <c r="D1197">
        <v>50</v>
      </c>
      <c r="E1197">
        <v>5</v>
      </c>
      <c r="F1197">
        <v>1</v>
      </c>
      <c r="G1197">
        <v>1</v>
      </c>
      <c r="H1197">
        <v>2</v>
      </c>
      <c r="I1197">
        <v>1</v>
      </c>
      <c r="J1197">
        <v>1</v>
      </c>
      <c r="L1197">
        <v>1</v>
      </c>
      <c r="M1197">
        <v>12</v>
      </c>
      <c r="N1197">
        <v>2</v>
      </c>
      <c r="O1197">
        <v>5</v>
      </c>
      <c r="P1197">
        <v>1</v>
      </c>
      <c r="Q1197">
        <v>7</v>
      </c>
      <c r="R1197">
        <v>1</v>
      </c>
      <c r="S1197">
        <v>6</v>
      </c>
      <c r="T1197">
        <v>5</v>
      </c>
      <c r="U1197">
        <v>7</v>
      </c>
      <c r="V1197">
        <v>1</v>
      </c>
      <c r="W1197">
        <v>7</v>
      </c>
      <c r="X1197">
        <v>1</v>
      </c>
      <c r="Y1197">
        <v>2008</v>
      </c>
      <c r="Z1197">
        <v>4</v>
      </c>
      <c r="AA1197">
        <v>13</v>
      </c>
      <c r="AD1197" t="s">
        <v>73</v>
      </c>
      <c r="AE1197">
        <v>2</v>
      </c>
      <c r="AF1197">
        <v>1</v>
      </c>
      <c r="AG1197">
        <v>2</v>
      </c>
      <c r="AH1197">
        <v>2</v>
      </c>
      <c r="AJ1197">
        <v>1</v>
      </c>
      <c r="AM1197">
        <v>1</v>
      </c>
      <c r="AO1197">
        <v>2</v>
      </c>
      <c r="AP1197">
        <v>1</v>
      </c>
      <c r="AV1197">
        <v>1</v>
      </c>
      <c r="AX1197">
        <v>1</v>
      </c>
      <c r="BC1197">
        <v>1</v>
      </c>
      <c r="BE1197" t="s">
        <v>66</v>
      </c>
    </row>
    <row r="1198" spans="1:57" hidden="1" x14ac:dyDescent="0.2">
      <c r="A1198">
        <v>1197</v>
      </c>
      <c r="B1198" s="2">
        <v>44102.77853009259</v>
      </c>
      <c r="C1198" t="s">
        <v>1482</v>
      </c>
      <c r="D1198">
        <v>36</v>
      </c>
      <c r="E1198">
        <v>5</v>
      </c>
      <c r="F1198">
        <v>2</v>
      </c>
      <c r="G1198">
        <v>1</v>
      </c>
      <c r="H1198">
        <v>4</v>
      </c>
      <c r="I1198">
        <v>1</v>
      </c>
      <c r="J1198">
        <v>3</v>
      </c>
      <c r="L1198">
        <v>2</v>
      </c>
      <c r="M1198">
        <v>7</v>
      </c>
      <c r="N1198">
        <v>2</v>
      </c>
      <c r="O1198">
        <v>7</v>
      </c>
      <c r="P1198">
        <v>4</v>
      </c>
      <c r="Q1198">
        <v>7</v>
      </c>
      <c r="R1198">
        <v>4</v>
      </c>
      <c r="S1198">
        <v>7</v>
      </c>
      <c r="T1198">
        <v>1</v>
      </c>
      <c r="U1198">
        <v>7</v>
      </c>
      <c r="V1198">
        <v>5</v>
      </c>
      <c r="W1198">
        <v>7</v>
      </c>
      <c r="X1198">
        <v>1</v>
      </c>
      <c r="Y1198">
        <v>2012</v>
      </c>
      <c r="Z1198">
        <v>2</v>
      </c>
      <c r="AA1198">
        <v>10</v>
      </c>
      <c r="AE1198">
        <v>2</v>
      </c>
      <c r="AF1198">
        <v>2</v>
      </c>
      <c r="AG1198">
        <v>2</v>
      </c>
      <c r="AH1198">
        <v>2</v>
      </c>
      <c r="AM1198">
        <v>1</v>
      </c>
      <c r="AO1198">
        <v>3</v>
      </c>
      <c r="AR1198">
        <v>1</v>
      </c>
      <c r="AS1198">
        <v>1</v>
      </c>
      <c r="AT1198">
        <v>1</v>
      </c>
      <c r="BB1198">
        <v>1</v>
      </c>
      <c r="BE1198" t="s">
        <v>66</v>
      </c>
    </row>
    <row r="1199" spans="1:57" hidden="1" x14ac:dyDescent="0.2">
      <c r="A1199">
        <v>1198</v>
      </c>
      <c r="B1199" s="2">
        <v>44102.778657407405</v>
      </c>
      <c r="C1199" t="s">
        <v>1483</v>
      </c>
      <c r="D1199">
        <v>27</v>
      </c>
      <c r="E1199">
        <v>5</v>
      </c>
      <c r="F1199">
        <v>1</v>
      </c>
      <c r="G1199">
        <v>1</v>
      </c>
      <c r="H1199">
        <v>1</v>
      </c>
      <c r="I1199">
        <v>3</v>
      </c>
      <c r="J1199">
        <v>1</v>
      </c>
      <c r="L1199">
        <v>1</v>
      </c>
      <c r="M1199">
        <v>5</v>
      </c>
      <c r="N1199">
        <v>2</v>
      </c>
      <c r="O1199">
        <v>5</v>
      </c>
      <c r="P1199">
        <v>4</v>
      </c>
      <c r="Q1199">
        <v>6</v>
      </c>
      <c r="R1199">
        <v>6</v>
      </c>
      <c r="S1199">
        <v>5</v>
      </c>
      <c r="T1199">
        <v>4</v>
      </c>
      <c r="U1199">
        <v>6</v>
      </c>
      <c r="V1199">
        <v>3</v>
      </c>
      <c r="W1199">
        <v>5</v>
      </c>
      <c r="X1199">
        <v>4</v>
      </c>
      <c r="Y1199">
        <v>2015</v>
      </c>
      <c r="Z1199">
        <v>1</v>
      </c>
      <c r="AA1199">
        <v>3</v>
      </c>
      <c r="AE1199">
        <v>2</v>
      </c>
      <c r="AF1199">
        <v>2</v>
      </c>
      <c r="AG1199">
        <v>2</v>
      </c>
      <c r="AH1199">
        <v>2</v>
      </c>
      <c r="AI1199">
        <v>1</v>
      </c>
      <c r="AJ1199">
        <v>1</v>
      </c>
      <c r="AO1199">
        <v>2</v>
      </c>
      <c r="AR1199">
        <v>1</v>
      </c>
      <c r="AT1199">
        <v>1</v>
      </c>
      <c r="AV1199">
        <v>1</v>
      </c>
      <c r="BA1199">
        <v>1</v>
      </c>
      <c r="BB1199">
        <v>1</v>
      </c>
      <c r="BE1199" t="s">
        <v>66</v>
      </c>
    </row>
    <row r="1200" spans="1:57" hidden="1" x14ac:dyDescent="0.2">
      <c r="A1200">
        <v>1199</v>
      </c>
      <c r="B1200" s="2">
        <v>44102.778773148151</v>
      </c>
      <c r="C1200" t="s">
        <v>1484</v>
      </c>
      <c r="D1200">
        <v>44</v>
      </c>
      <c r="E1200">
        <v>6</v>
      </c>
      <c r="F1200">
        <v>1</v>
      </c>
      <c r="G1200">
        <v>1</v>
      </c>
      <c r="H1200">
        <v>1</v>
      </c>
      <c r="I1200">
        <v>0</v>
      </c>
      <c r="J1200">
        <v>1</v>
      </c>
      <c r="L1200">
        <v>1</v>
      </c>
      <c r="M1200">
        <v>3</v>
      </c>
      <c r="N1200">
        <v>1</v>
      </c>
      <c r="O1200">
        <v>3</v>
      </c>
      <c r="P1200">
        <v>3</v>
      </c>
      <c r="Q1200">
        <v>7</v>
      </c>
      <c r="R1200">
        <v>1</v>
      </c>
      <c r="S1200">
        <v>7</v>
      </c>
      <c r="T1200">
        <v>3</v>
      </c>
      <c r="U1200">
        <v>3</v>
      </c>
      <c r="V1200">
        <v>1</v>
      </c>
      <c r="W1200">
        <v>7</v>
      </c>
      <c r="X1200">
        <v>1</v>
      </c>
      <c r="Y1200">
        <v>2015</v>
      </c>
      <c r="Z1200">
        <v>1</v>
      </c>
      <c r="AA1200">
        <v>12</v>
      </c>
      <c r="AC1200" t="s">
        <v>1485</v>
      </c>
      <c r="AE1200">
        <v>1</v>
      </c>
      <c r="AF1200">
        <v>2</v>
      </c>
      <c r="AG1200">
        <v>1</v>
      </c>
      <c r="AH1200">
        <v>1</v>
      </c>
      <c r="AI1200">
        <v>1</v>
      </c>
      <c r="AO1200">
        <v>2</v>
      </c>
      <c r="AP1200">
        <v>1</v>
      </c>
      <c r="AT1200">
        <v>1</v>
      </c>
      <c r="AU1200">
        <v>1</v>
      </c>
      <c r="AZ1200">
        <v>1</v>
      </c>
      <c r="BA1200">
        <v>1</v>
      </c>
      <c r="BB1200">
        <v>1</v>
      </c>
      <c r="BC1200">
        <v>1</v>
      </c>
      <c r="BE1200" t="s">
        <v>66</v>
      </c>
    </row>
    <row r="1201" spans="1:57" hidden="1" x14ac:dyDescent="0.2">
      <c r="A1201">
        <v>1200</v>
      </c>
      <c r="B1201" s="2">
        <v>44102.778819444444</v>
      </c>
      <c r="C1201" t="s">
        <v>1486</v>
      </c>
      <c r="D1201">
        <v>62</v>
      </c>
      <c r="E1201">
        <v>23</v>
      </c>
      <c r="F1201">
        <v>1</v>
      </c>
      <c r="G1201">
        <v>1</v>
      </c>
      <c r="H1201">
        <v>1</v>
      </c>
      <c r="I1201">
        <v>0</v>
      </c>
      <c r="J1201">
        <v>4</v>
      </c>
      <c r="L1201">
        <v>2</v>
      </c>
      <c r="M1201">
        <v>30</v>
      </c>
      <c r="N1201">
        <v>2</v>
      </c>
      <c r="O1201">
        <v>7</v>
      </c>
      <c r="P1201">
        <v>1</v>
      </c>
      <c r="Q1201">
        <v>7</v>
      </c>
      <c r="R1201">
        <v>3</v>
      </c>
      <c r="S1201">
        <v>7</v>
      </c>
      <c r="T1201">
        <v>1</v>
      </c>
      <c r="U1201">
        <v>7</v>
      </c>
      <c r="V1201">
        <v>5</v>
      </c>
      <c r="W1201">
        <v>5</v>
      </c>
      <c r="X1201">
        <v>1</v>
      </c>
      <c r="Y1201">
        <v>2020</v>
      </c>
      <c r="Z1201">
        <v>3</v>
      </c>
      <c r="AA1201">
        <v>7</v>
      </c>
      <c r="AE1201">
        <v>2</v>
      </c>
      <c r="AF1201">
        <v>2</v>
      </c>
      <c r="AG1201">
        <v>2</v>
      </c>
      <c r="AH1201">
        <v>2</v>
      </c>
      <c r="AM1201">
        <v>1</v>
      </c>
      <c r="AO1201">
        <v>2</v>
      </c>
      <c r="AP1201">
        <v>1</v>
      </c>
      <c r="AT1201">
        <v>1</v>
      </c>
      <c r="AU1201">
        <v>1</v>
      </c>
      <c r="AZ1201">
        <v>1</v>
      </c>
      <c r="BA1201">
        <v>1</v>
      </c>
      <c r="BE1201" t="s">
        <v>63</v>
      </c>
    </row>
    <row r="1202" spans="1:57" hidden="1" x14ac:dyDescent="0.2">
      <c r="A1202">
        <v>1201</v>
      </c>
      <c r="B1202" s="2">
        <v>44102.77884259259</v>
      </c>
      <c r="C1202" t="s">
        <v>1487</v>
      </c>
      <c r="D1202">
        <v>72</v>
      </c>
      <c r="E1202">
        <v>5</v>
      </c>
      <c r="F1202">
        <v>1</v>
      </c>
      <c r="G1202">
        <v>1</v>
      </c>
      <c r="H1202">
        <v>2</v>
      </c>
      <c r="I1202">
        <v>0</v>
      </c>
      <c r="J1202">
        <v>1</v>
      </c>
      <c r="L1202">
        <v>1</v>
      </c>
      <c r="M1202">
        <v>2</v>
      </c>
      <c r="N1202">
        <v>2</v>
      </c>
      <c r="O1202">
        <v>3</v>
      </c>
      <c r="P1202">
        <v>2</v>
      </c>
      <c r="Q1202">
        <v>7</v>
      </c>
      <c r="R1202">
        <v>4</v>
      </c>
      <c r="S1202">
        <v>6</v>
      </c>
      <c r="T1202">
        <v>5</v>
      </c>
      <c r="U1202">
        <v>6</v>
      </c>
      <c r="V1202">
        <v>1</v>
      </c>
      <c r="W1202">
        <v>6</v>
      </c>
      <c r="X1202">
        <v>3</v>
      </c>
      <c r="Y1202">
        <v>2018</v>
      </c>
      <c r="Z1202">
        <v>1</v>
      </c>
      <c r="AA1202">
        <v>1</v>
      </c>
      <c r="AE1202">
        <v>2</v>
      </c>
      <c r="AF1202">
        <v>3</v>
      </c>
      <c r="AG1202">
        <v>2</v>
      </c>
      <c r="AH1202">
        <v>2</v>
      </c>
      <c r="AJ1202">
        <v>1</v>
      </c>
      <c r="AO1202">
        <v>2</v>
      </c>
      <c r="AP1202">
        <v>1</v>
      </c>
      <c r="AR1202">
        <v>1</v>
      </c>
      <c r="AX1202">
        <v>1</v>
      </c>
      <c r="AZ1202">
        <v>1</v>
      </c>
      <c r="BA1202">
        <v>1</v>
      </c>
      <c r="BC1202">
        <v>1</v>
      </c>
      <c r="BE1202" t="s">
        <v>66</v>
      </c>
    </row>
    <row r="1203" spans="1:57" hidden="1" x14ac:dyDescent="0.2">
      <c r="A1203">
        <v>1202</v>
      </c>
      <c r="B1203" s="2">
        <v>44102.779016203705</v>
      </c>
      <c r="C1203" t="s">
        <v>1488</v>
      </c>
      <c r="D1203">
        <v>73</v>
      </c>
      <c r="E1203">
        <v>14</v>
      </c>
      <c r="F1203">
        <v>1</v>
      </c>
      <c r="G1203">
        <v>1</v>
      </c>
      <c r="H1203">
        <v>2</v>
      </c>
      <c r="I1203">
        <v>0</v>
      </c>
      <c r="J1203">
        <v>4</v>
      </c>
      <c r="L1203">
        <v>2</v>
      </c>
      <c r="M1203">
        <v>20</v>
      </c>
      <c r="N1203">
        <v>2</v>
      </c>
      <c r="O1203">
        <v>2</v>
      </c>
      <c r="P1203">
        <v>2</v>
      </c>
      <c r="Q1203">
        <v>6</v>
      </c>
      <c r="R1203">
        <v>3</v>
      </c>
      <c r="S1203">
        <v>6</v>
      </c>
      <c r="T1203">
        <v>7</v>
      </c>
      <c r="U1203">
        <v>5</v>
      </c>
      <c r="V1203">
        <v>7</v>
      </c>
      <c r="W1203">
        <v>7</v>
      </c>
      <c r="X1203">
        <v>3</v>
      </c>
      <c r="Y1203">
        <v>2005</v>
      </c>
      <c r="Z1203">
        <v>3</v>
      </c>
      <c r="AA1203">
        <v>13</v>
      </c>
      <c r="AD1203" t="s">
        <v>1489</v>
      </c>
      <c r="AE1203">
        <v>2</v>
      </c>
      <c r="AF1203">
        <v>2</v>
      </c>
      <c r="AG1203">
        <v>3</v>
      </c>
      <c r="AH1203">
        <v>2</v>
      </c>
      <c r="AN1203">
        <v>1</v>
      </c>
      <c r="AO1203">
        <v>3</v>
      </c>
      <c r="AV1203">
        <v>1</v>
      </c>
      <c r="AX1203">
        <v>1</v>
      </c>
      <c r="AY1203">
        <v>1</v>
      </c>
      <c r="BC1203">
        <v>1</v>
      </c>
      <c r="BE1203" t="s">
        <v>63</v>
      </c>
    </row>
    <row r="1204" spans="1:57" hidden="1" x14ac:dyDescent="0.2">
      <c r="A1204">
        <v>1203</v>
      </c>
      <c r="B1204" s="2">
        <v>44102.779560185183</v>
      </c>
      <c r="C1204" t="s">
        <v>1490</v>
      </c>
      <c r="D1204">
        <v>39</v>
      </c>
      <c r="E1204">
        <v>31</v>
      </c>
      <c r="F1204">
        <v>1</v>
      </c>
      <c r="G1204">
        <v>1</v>
      </c>
      <c r="H1204">
        <v>3</v>
      </c>
      <c r="I1204">
        <v>1</v>
      </c>
      <c r="J1204">
        <v>1</v>
      </c>
      <c r="L1204">
        <v>1</v>
      </c>
      <c r="M1204">
        <v>22</v>
      </c>
      <c r="N1204">
        <v>2</v>
      </c>
      <c r="O1204">
        <v>2</v>
      </c>
      <c r="P1204">
        <v>1</v>
      </c>
      <c r="Q1204">
        <v>7</v>
      </c>
      <c r="R1204">
        <v>2</v>
      </c>
      <c r="S1204">
        <v>3</v>
      </c>
      <c r="T1204">
        <v>7</v>
      </c>
      <c r="U1204">
        <v>6</v>
      </c>
      <c r="V1204">
        <v>1</v>
      </c>
      <c r="W1204">
        <v>5</v>
      </c>
      <c r="X1204">
        <v>1</v>
      </c>
      <c r="Y1204">
        <v>1999</v>
      </c>
      <c r="Z1204">
        <v>1</v>
      </c>
      <c r="AA1204">
        <v>10</v>
      </c>
      <c r="AE1204">
        <v>2</v>
      </c>
      <c r="AF1204">
        <v>1</v>
      </c>
      <c r="AG1204">
        <v>3</v>
      </c>
      <c r="AH1204">
        <v>2</v>
      </c>
      <c r="AJ1204">
        <v>1</v>
      </c>
      <c r="AO1204">
        <v>4</v>
      </c>
      <c r="AP1204">
        <v>1</v>
      </c>
      <c r="AQ1204">
        <v>1</v>
      </c>
      <c r="AT1204">
        <v>1</v>
      </c>
      <c r="BA1204">
        <v>1</v>
      </c>
      <c r="BC1204">
        <v>1</v>
      </c>
      <c r="BE1204" t="s">
        <v>66</v>
      </c>
    </row>
    <row r="1205" spans="1:57" hidden="1" x14ac:dyDescent="0.2">
      <c r="A1205">
        <v>1204</v>
      </c>
      <c r="B1205" s="2">
        <v>44102.780011574076</v>
      </c>
      <c r="C1205" t="s">
        <v>1491</v>
      </c>
      <c r="D1205">
        <v>59</v>
      </c>
      <c r="E1205">
        <v>3</v>
      </c>
      <c r="F1205">
        <v>2</v>
      </c>
      <c r="G1205">
        <v>1</v>
      </c>
      <c r="H1205">
        <v>2</v>
      </c>
      <c r="I1205">
        <v>0</v>
      </c>
      <c r="J1205">
        <v>5</v>
      </c>
      <c r="K1205" t="s">
        <v>1492</v>
      </c>
      <c r="L1205">
        <v>2</v>
      </c>
      <c r="M1205">
        <v>7</v>
      </c>
      <c r="N1205">
        <v>1</v>
      </c>
      <c r="O1205">
        <v>3</v>
      </c>
      <c r="P1205">
        <v>3</v>
      </c>
      <c r="Q1205">
        <v>6</v>
      </c>
      <c r="R1205">
        <v>7</v>
      </c>
      <c r="S1205">
        <v>3</v>
      </c>
      <c r="T1205">
        <v>6</v>
      </c>
      <c r="U1205">
        <v>6</v>
      </c>
      <c r="V1205">
        <v>3</v>
      </c>
      <c r="W1205">
        <v>3</v>
      </c>
      <c r="X1205">
        <v>3</v>
      </c>
      <c r="Y1205">
        <v>2013</v>
      </c>
      <c r="Z1205">
        <v>2</v>
      </c>
      <c r="AA1205">
        <v>14</v>
      </c>
      <c r="AE1205">
        <v>2</v>
      </c>
      <c r="AF1205">
        <v>2</v>
      </c>
      <c r="AG1205">
        <v>2</v>
      </c>
      <c r="AH1205">
        <v>2</v>
      </c>
      <c r="AN1205">
        <v>1</v>
      </c>
      <c r="AO1205">
        <v>5</v>
      </c>
      <c r="AT1205">
        <v>1</v>
      </c>
      <c r="AW1205">
        <v>1</v>
      </c>
      <c r="AX1205">
        <v>1</v>
      </c>
      <c r="BD1205">
        <v>1</v>
      </c>
      <c r="BE1205" t="s">
        <v>66</v>
      </c>
    </row>
    <row r="1206" spans="1:57" hidden="1" x14ac:dyDescent="0.2">
      <c r="A1206">
        <v>1205</v>
      </c>
      <c r="B1206" s="2">
        <v>44102.781689814816</v>
      </c>
      <c r="C1206" t="s">
        <v>1493</v>
      </c>
      <c r="D1206">
        <v>42</v>
      </c>
      <c r="E1206">
        <v>5</v>
      </c>
      <c r="F1206">
        <v>1</v>
      </c>
      <c r="G1206">
        <v>1</v>
      </c>
      <c r="H1206">
        <v>2</v>
      </c>
      <c r="I1206">
        <v>2</v>
      </c>
      <c r="J1206">
        <v>1</v>
      </c>
      <c r="L1206">
        <v>1</v>
      </c>
      <c r="M1206">
        <v>9</v>
      </c>
      <c r="N1206">
        <v>1</v>
      </c>
      <c r="O1206">
        <v>7</v>
      </c>
      <c r="P1206">
        <v>6</v>
      </c>
      <c r="Q1206">
        <v>7</v>
      </c>
      <c r="R1206">
        <v>6</v>
      </c>
      <c r="S1206">
        <v>7</v>
      </c>
      <c r="T1206">
        <v>7</v>
      </c>
      <c r="U1206">
        <v>7</v>
      </c>
      <c r="V1206">
        <v>6</v>
      </c>
      <c r="W1206">
        <v>5</v>
      </c>
      <c r="X1206">
        <v>6</v>
      </c>
      <c r="Y1206">
        <v>2020</v>
      </c>
      <c r="Z1206">
        <v>1</v>
      </c>
      <c r="AA1206">
        <v>1</v>
      </c>
      <c r="AE1206">
        <v>1</v>
      </c>
      <c r="AF1206">
        <v>1</v>
      </c>
      <c r="AG1206">
        <v>1</v>
      </c>
      <c r="AH1206">
        <v>1</v>
      </c>
      <c r="AK1206">
        <v>1</v>
      </c>
      <c r="AM1206">
        <v>1</v>
      </c>
      <c r="AO1206">
        <v>2</v>
      </c>
      <c r="AQ1206">
        <v>1</v>
      </c>
      <c r="AT1206">
        <v>1</v>
      </c>
      <c r="AV1206">
        <v>1</v>
      </c>
      <c r="AZ1206">
        <v>1</v>
      </c>
      <c r="BB1206">
        <v>1</v>
      </c>
      <c r="BC1206">
        <v>1</v>
      </c>
      <c r="BE1206" t="s">
        <v>66</v>
      </c>
    </row>
    <row r="1207" spans="1:57" hidden="1" x14ac:dyDescent="0.2">
      <c r="A1207">
        <v>1206</v>
      </c>
      <c r="B1207" s="2">
        <v>44102.781921296293</v>
      </c>
      <c r="C1207" t="s">
        <v>1494</v>
      </c>
      <c r="D1207">
        <v>37</v>
      </c>
      <c r="E1207">
        <v>5</v>
      </c>
      <c r="F1207">
        <v>1</v>
      </c>
      <c r="G1207">
        <v>1</v>
      </c>
      <c r="H1207">
        <v>2</v>
      </c>
      <c r="I1207">
        <v>1</v>
      </c>
      <c r="J1207">
        <v>2</v>
      </c>
      <c r="L1207">
        <v>1</v>
      </c>
      <c r="M1207">
        <v>8</v>
      </c>
      <c r="N1207">
        <v>1</v>
      </c>
      <c r="O1207">
        <v>1</v>
      </c>
      <c r="P1207">
        <v>3</v>
      </c>
      <c r="Q1207">
        <v>5</v>
      </c>
      <c r="R1207">
        <v>2</v>
      </c>
      <c r="S1207">
        <v>5</v>
      </c>
      <c r="T1207">
        <v>5</v>
      </c>
      <c r="U1207">
        <v>5</v>
      </c>
      <c r="V1207">
        <v>2</v>
      </c>
      <c r="W1207">
        <v>5</v>
      </c>
      <c r="X1207">
        <v>2</v>
      </c>
      <c r="Y1207">
        <v>2012</v>
      </c>
      <c r="Z1207">
        <v>1</v>
      </c>
      <c r="AA1207">
        <v>2</v>
      </c>
      <c r="AE1207">
        <v>3</v>
      </c>
      <c r="AF1207">
        <v>1</v>
      </c>
      <c r="AG1207">
        <v>2</v>
      </c>
      <c r="AH1207">
        <v>2</v>
      </c>
      <c r="AJ1207">
        <v>1</v>
      </c>
      <c r="AM1207">
        <v>1</v>
      </c>
      <c r="AO1207">
        <v>1</v>
      </c>
      <c r="AP1207">
        <v>1</v>
      </c>
      <c r="AT1207">
        <v>1</v>
      </c>
      <c r="AV1207">
        <v>1</v>
      </c>
      <c r="AZ1207">
        <v>1</v>
      </c>
      <c r="BE1207" t="s">
        <v>66</v>
      </c>
    </row>
    <row r="1208" spans="1:57" hidden="1" x14ac:dyDescent="0.2">
      <c r="A1208">
        <v>1207</v>
      </c>
      <c r="B1208" s="2">
        <v>44102.782129629632</v>
      </c>
      <c r="C1208" t="s">
        <v>1495</v>
      </c>
      <c r="D1208">
        <v>52</v>
      </c>
      <c r="E1208">
        <v>37</v>
      </c>
      <c r="F1208">
        <v>1</v>
      </c>
      <c r="G1208">
        <v>1</v>
      </c>
      <c r="H1208">
        <v>1</v>
      </c>
      <c r="I1208">
        <v>0</v>
      </c>
      <c r="J1208">
        <v>1</v>
      </c>
      <c r="L1208">
        <v>2</v>
      </c>
      <c r="M1208">
        <v>14</v>
      </c>
      <c r="N1208">
        <v>2</v>
      </c>
      <c r="O1208">
        <v>4</v>
      </c>
      <c r="P1208">
        <v>5</v>
      </c>
      <c r="Q1208">
        <v>7</v>
      </c>
      <c r="R1208">
        <v>3</v>
      </c>
      <c r="S1208">
        <v>5</v>
      </c>
      <c r="T1208">
        <v>5</v>
      </c>
      <c r="U1208">
        <v>6</v>
      </c>
      <c r="V1208">
        <v>4</v>
      </c>
      <c r="W1208">
        <v>5</v>
      </c>
      <c r="X1208">
        <v>1</v>
      </c>
      <c r="Y1208">
        <v>2006</v>
      </c>
      <c r="Z1208">
        <v>2</v>
      </c>
      <c r="AA1208">
        <v>13</v>
      </c>
      <c r="AD1208" t="s">
        <v>773</v>
      </c>
      <c r="AE1208">
        <v>1</v>
      </c>
      <c r="AF1208">
        <v>2</v>
      </c>
      <c r="AG1208">
        <v>2</v>
      </c>
      <c r="AH1208">
        <v>1</v>
      </c>
      <c r="AN1208">
        <v>1</v>
      </c>
      <c r="AO1208">
        <v>2</v>
      </c>
      <c r="AP1208">
        <v>1</v>
      </c>
      <c r="AV1208">
        <v>1</v>
      </c>
      <c r="AX1208">
        <v>1</v>
      </c>
      <c r="BC1208">
        <v>1</v>
      </c>
      <c r="BE1208" t="s">
        <v>66</v>
      </c>
    </row>
    <row r="1209" spans="1:57" hidden="1" x14ac:dyDescent="0.2">
      <c r="A1209">
        <v>1208</v>
      </c>
      <c r="B1209" s="2">
        <v>44102.78297453704</v>
      </c>
      <c r="C1209" t="s">
        <v>1496</v>
      </c>
      <c r="D1209">
        <v>64</v>
      </c>
      <c r="E1209">
        <v>6</v>
      </c>
      <c r="F1209">
        <v>1</v>
      </c>
      <c r="G1209">
        <v>1</v>
      </c>
      <c r="H1209">
        <v>1</v>
      </c>
      <c r="I1209">
        <v>0</v>
      </c>
      <c r="J1209">
        <v>4</v>
      </c>
      <c r="L1209">
        <v>2</v>
      </c>
      <c r="M1209">
        <v>14</v>
      </c>
      <c r="N1209">
        <v>2</v>
      </c>
      <c r="O1209">
        <v>5</v>
      </c>
      <c r="P1209">
        <v>3</v>
      </c>
      <c r="Q1209">
        <v>7</v>
      </c>
      <c r="R1209">
        <v>1</v>
      </c>
      <c r="S1209">
        <v>7</v>
      </c>
      <c r="T1209">
        <v>4</v>
      </c>
      <c r="U1209">
        <v>5</v>
      </c>
      <c r="V1209">
        <v>4</v>
      </c>
      <c r="W1209">
        <v>7</v>
      </c>
      <c r="X1209">
        <v>4</v>
      </c>
      <c r="Y1209">
        <v>2006</v>
      </c>
      <c r="Z1209">
        <v>2</v>
      </c>
      <c r="AA1209">
        <v>3</v>
      </c>
      <c r="AE1209">
        <v>2</v>
      </c>
      <c r="AF1209">
        <v>1</v>
      </c>
      <c r="AG1209">
        <v>2</v>
      </c>
      <c r="AH1209">
        <v>3</v>
      </c>
      <c r="AJ1209">
        <v>1</v>
      </c>
      <c r="AO1209">
        <v>3</v>
      </c>
      <c r="AP1209">
        <v>1</v>
      </c>
      <c r="AT1209">
        <v>1</v>
      </c>
      <c r="AU1209">
        <v>1</v>
      </c>
      <c r="BA1209">
        <v>1</v>
      </c>
      <c r="BE1209" t="s">
        <v>66</v>
      </c>
    </row>
    <row r="1210" spans="1:57" hidden="1" x14ac:dyDescent="0.2">
      <c r="A1210">
        <v>1209</v>
      </c>
      <c r="B1210" s="2">
        <v>44102.783009259256</v>
      </c>
      <c r="C1210" t="s">
        <v>1497</v>
      </c>
      <c r="D1210">
        <v>32</v>
      </c>
      <c r="E1210">
        <v>5</v>
      </c>
      <c r="F1210">
        <v>1</v>
      </c>
      <c r="G1210">
        <v>1</v>
      </c>
      <c r="H1210">
        <v>3</v>
      </c>
      <c r="I1210">
        <v>0</v>
      </c>
      <c r="J1210">
        <v>3</v>
      </c>
      <c r="L1210">
        <v>1</v>
      </c>
      <c r="M1210">
        <v>3</v>
      </c>
      <c r="N1210">
        <v>1</v>
      </c>
      <c r="O1210">
        <v>6</v>
      </c>
      <c r="P1210">
        <v>5</v>
      </c>
      <c r="Q1210">
        <v>3</v>
      </c>
      <c r="R1210">
        <v>4</v>
      </c>
      <c r="S1210">
        <v>4</v>
      </c>
      <c r="T1210">
        <v>3</v>
      </c>
      <c r="U1210">
        <v>4</v>
      </c>
      <c r="V1210">
        <v>6</v>
      </c>
      <c r="W1210">
        <v>5</v>
      </c>
      <c r="X1210">
        <v>2</v>
      </c>
      <c r="Y1210">
        <v>2017</v>
      </c>
      <c r="Z1210">
        <v>2</v>
      </c>
      <c r="AA1210">
        <v>2</v>
      </c>
      <c r="AE1210">
        <v>1</v>
      </c>
      <c r="AF1210">
        <v>2</v>
      </c>
      <c r="AG1210">
        <v>2</v>
      </c>
      <c r="AH1210">
        <v>2</v>
      </c>
      <c r="AJ1210">
        <v>1</v>
      </c>
      <c r="AO1210">
        <v>1</v>
      </c>
      <c r="AS1210">
        <v>1</v>
      </c>
      <c r="BC1210">
        <v>1</v>
      </c>
      <c r="BE1210" t="s">
        <v>66</v>
      </c>
    </row>
    <row r="1211" spans="1:57" hidden="1" x14ac:dyDescent="0.2">
      <c r="A1211">
        <v>1210</v>
      </c>
      <c r="B1211" s="2">
        <v>44102.783078703702</v>
      </c>
      <c r="C1211" t="s">
        <v>1498</v>
      </c>
      <c r="D1211">
        <v>35</v>
      </c>
      <c r="E1211">
        <v>3</v>
      </c>
      <c r="F1211">
        <v>1</v>
      </c>
      <c r="G1211">
        <v>1</v>
      </c>
      <c r="H1211">
        <v>1</v>
      </c>
      <c r="I1211">
        <v>0</v>
      </c>
      <c r="J1211">
        <v>1</v>
      </c>
      <c r="L1211">
        <v>1</v>
      </c>
      <c r="M1211">
        <v>5</v>
      </c>
      <c r="N1211">
        <v>1</v>
      </c>
      <c r="O1211">
        <v>6</v>
      </c>
      <c r="P1211">
        <v>3</v>
      </c>
      <c r="Q1211">
        <v>3</v>
      </c>
      <c r="R1211">
        <v>5</v>
      </c>
      <c r="S1211">
        <v>6</v>
      </c>
      <c r="T1211">
        <v>5</v>
      </c>
      <c r="U1211">
        <v>2</v>
      </c>
      <c r="V1211">
        <v>5</v>
      </c>
      <c r="W1211">
        <v>6</v>
      </c>
      <c r="X1211">
        <v>6</v>
      </c>
      <c r="Y1211">
        <v>2015</v>
      </c>
      <c r="Z1211">
        <v>1</v>
      </c>
      <c r="AA1211">
        <v>10</v>
      </c>
      <c r="AE1211">
        <v>1</v>
      </c>
      <c r="AF1211">
        <v>2</v>
      </c>
      <c r="AG1211">
        <v>1</v>
      </c>
      <c r="AH1211">
        <v>1</v>
      </c>
      <c r="AI1211">
        <v>1</v>
      </c>
      <c r="AO1211">
        <v>6</v>
      </c>
      <c r="AQ1211">
        <v>1</v>
      </c>
      <c r="BB1211">
        <v>1</v>
      </c>
      <c r="BE1211" t="s">
        <v>66</v>
      </c>
    </row>
    <row r="1212" spans="1:57" hidden="1" x14ac:dyDescent="0.2">
      <c r="A1212">
        <v>1211</v>
      </c>
      <c r="B1212" s="2">
        <v>44102.783437500002</v>
      </c>
      <c r="C1212" t="s">
        <v>1499</v>
      </c>
      <c r="D1212">
        <v>73</v>
      </c>
      <c r="E1212">
        <v>3</v>
      </c>
      <c r="F1212">
        <v>1</v>
      </c>
      <c r="G1212">
        <v>1</v>
      </c>
      <c r="H1212">
        <v>1</v>
      </c>
      <c r="I1212">
        <v>0</v>
      </c>
      <c r="J1212">
        <v>4</v>
      </c>
      <c r="L1212">
        <v>2</v>
      </c>
      <c r="M1212">
        <v>10</v>
      </c>
      <c r="N1212">
        <v>2</v>
      </c>
      <c r="O1212">
        <v>4</v>
      </c>
      <c r="P1212">
        <v>3</v>
      </c>
      <c r="Q1212">
        <v>7</v>
      </c>
      <c r="R1212">
        <v>2</v>
      </c>
      <c r="S1212">
        <v>7</v>
      </c>
      <c r="T1212">
        <v>5</v>
      </c>
      <c r="U1212">
        <v>5</v>
      </c>
      <c r="V1212">
        <v>1</v>
      </c>
      <c r="W1212">
        <v>6</v>
      </c>
      <c r="X1212">
        <v>3</v>
      </c>
      <c r="Y1212">
        <v>2015</v>
      </c>
      <c r="Z1212">
        <v>4</v>
      </c>
      <c r="AA1212">
        <v>5</v>
      </c>
      <c r="AE1212">
        <v>2</v>
      </c>
      <c r="AF1212">
        <v>2</v>
      </c>
      <c r="AG1212">
        <v>3</v>
      </c>
      <c r="AH1212">
        <v>2</v>
      </c>
      <c r="AN1212">
        <v>1</v>
      </c>
      <c r="AO1212">
        <v>2</v>
      </c>
      <c r="AV1212">
        <v>1</v>
      </c>
      <c r="AX1212">
        <v>1</v>
      </c>
      <c r="AY1212">
        <v>1</v>
      </c>
      <c r="BA1212">
        <v>1</v>
      </c>
      <c r="BE1212" t="s">
        <v>66</v>
      </c>
    </row>
    <row r="1213" spans="1:57" hidden="1" x14ac:dyDescent="0.2">
      <c r="A1213">
        <v>1212</v>
      </c>
      <c r="B1213" s="2">
        <v>44102.783715277779</v>
      </c>
      <c r="C1213" t="s">
        <v>1500</v>
      </c>
      <c r="D1213">
        <v>33</v>
      </c>
      <c r="E1213">
        <v>11</v>
      </c>
      <c r="F1213">
        <v>1</v>
      </c>
      <c r="G1213">
        <v>1</v>
      </c>
      <c r="H1213">
        <v>1</v>
      </c>
      <c r="I1213">
        <v>0</v>
      </c>
      <c r="J1213">
        <v>1</v>
      </c>
      <c r="L1213">
        <v>1</v>
      </c>
      <c r="M1213">
        <v>5</v>
      </c>
      <c r="N1213">
        <v>1</v>
      </c>
      <c r="O1213">
        <v>3</v>
      </c>
      <c r="P1213">
        <v>5</v>
      </c>
      <c r="Q1213">
        <v>7</v>
      </c>
      <c r="R1213">
        <v>5</v>
      </c>
      <c r="S1213">
        <v>7</v>
      </c>
      <c r="T1213">
        <v>7</v>
      </c>
      <c r="U1213">
        <v>6</v>
      </c>
      <c r="V1213">
        <v>1</v>
      </c>
      <c r="W1213">
        <v>6</v>
      </c>
      <c r="X1213">
        <v>2</v>
      </c>
      <c r="Y1213">
        <v>2015</v>
      </c>
      <c r="Z1213">
        <v>1</v>
      </c>
      <c r="AA1213">
        <v>11</v>
      </c>
      <c r="AB1213" t="s">
        <v>1501</v>
      </c>
      <c r="AE1213">
        <v>2</v>
      </c>
      <c r="AF1213">
        <v>2</v>
      </c>
      <c r="AG1213">
        <v>2</v>
      </c>
      <c r="AH1213">
        <v>2</v>
      </c>
      <c r="AI1213">
        <v>1</v>
      </c>
      <c r="AJ1213">
        <v>1</v>
      </c>
      <c r="AK1213">
        <v>1</v>
      </c>
      <c r="AM1213">
        <v>1</v>
      </c>
      <c r="AO1213">
        <v>4</v>
      </c>
      <c r="AS1213">
        <v>1</v>
      </c>
      <c r="AT1213">
        <v>1</v>
      </c>
      <c r="AV1213">
        <v>1</v>
      </c>
      <c r="AZ1213">
        <v>1</v>
      </c>
      <c r="BA1213">
        <v>1</v>
      </c>
      <c r="BB1213">
        <v>1</v>
      </c>
      <c r="BC1213">
        <v>1</v>
      </c>
      <c r="BE1213" t="s">
        <v>66</v>
      </c>
    </row>
  </sheetData>
  <autoFilter ref="A1:BE1213" xr:uid="{A2C3A410-E674-354E-8E4C-16631B7676E7}">
    <filterColumn colId="27">
      <filters>
        <filter val="Pentagon Federal"/>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36196-BEF1-4FE0-9402-BF04F545AFA1}">
  <sheetPr codeName="Sheet10">
    <tabColor rgb="FFC00000"/>
  </sheetPr>
  <dimension ref="A1:B52"/>
  <sheetViews>
    <sheetView topLeftCell="A37" workbookViewId="0">
      <selection activeCell="H58" sqref="H58"/>
    </sheetView>
  </sheetViews>
  <sheetFormatPr baseColWidth="10" defaultColWidth="8.83203125" defaultRowHeight="15" x14ac:dyDescent="0.2"/>
  <cols>
    <col min="1" max="1" width="29.1640625" bestFit="1" customWidth="1"/>
  </cols>
  <sheetData>
    <row r="1" spans="1:2" x14ac:dyDescent="0.2">
      <c r="A1" t="s">
        <v>4</v>
      </c>
      <c r="B1" t="s">
        <v>1574</v>
      </c>
    </row>
    <row r="2" spans="1:2" x14ac:dyDescent="0.2">
      <c r="A2" t="s">
        <v>1575</v>
      </c>
      <c r="B2">
        <v>1</v>
      </c>
    </row>
    <row r="3" spans="1:2" x14ac:dyDescent="0.2">
      <c r="A3" t="s">
        <v>1576</v>
      </c>
      <c r="B3">
        <v>2</v>
      </c>
    </row>
    <row r="4" spans="1:2" x14ac:dyDescent="0.2">
      <c r="A4" t="s">
        <v>1577</v>
      </c>
      <c r="B4">
        <v>3</v>
      </c>
    </row>
    <row r="5" spans="1:2" x14ac:dyDescent="0.2">
      <c r="A5" t="s">
        <v>1578</v>
      </c>
      <c r="B5">
        <v>4</v>
      </c>
    </row>
    <row r="6" spans="1:2" x14ac:dyDescent="0.2">
      <c r="A6" t="s">
        <v>1579</v>
      </c>
      <c r="B6">
        <v>5</v>
      </c>
    </row>
    <row r="7" spans="1:2" x14ac:dyDescent="0.2">
      <c r="A7" t="s">
        <v>1580</v>
      </c>
      <c r="B7">
        <v>6</v>
      </c>
    </row>
    <row r="8" spans="1:2" x14ac:dyDescent="0.2">
      <c r="A8" t="s">
        <v>1581</v>
      </c>
      <c r="B8">
        <v>7</v>
      </c>
    </row>
    <row r="9" spans="1:2" x14ac:dyDescent="0.2">
      <c r="A9" t="s">
        <v>1582</v>
      </c>
      <c r="B9">
        <v>8</v>
      </c>
    </row>
    <row r="10" spans="1:2" x14ac:dyDescent="0.2">
      <c r="A10" t="s">
        <v>1583</v>
      </c>
      <c r="B10">
        <v>9</v>
      </c>
    </row>
    <row r="11" spans="1:2" x14ac:dyDescent="0.2">
      <c r="A11" t="s">
        <v>1584</v>
      </c>
      <c r="B11">
        <v>10</v>
      </c>
    </row>
    <row r="12" spans="1:2" x14ac:dyDescent="0.2">
      <c r="A12" t="s">
        <v>1585</v>
      </c>
      <c r="B12">
        <v>11</v>
      </c>
    </row>
    <row r="13" spans="1:2" x14ac:dyDescent="0.2">
      <c r="A13" t="s">
        <v>1586</v>
      </c>
      <c r="B13">
        <v>12</v>
      </c>
    </row>
    <row r="14" spans="1:2" x14ac:dyDescent="0.2">
      <c r="A14" t="s">
        <v>1587</v>
      </c>
      <c r="B14">
        <v>13</v>
      </c>
    </row>
    <row r="15" spans="1:2" x14ac:dyDescent="0.2">
      <c r="A15" t="s">
        <v>1588</v>
      </c>
      <c r="B15">
        <v>14</v>
      </c>
    </row>
    <row r="16" spans="1:2" x14ac:dyDescent="0.2">
      <c r="A16" t="s">
        <v>1589</v>
      </c>
      <c r="B16">
        <v>15</v>
      </c>
    </row>
    <row r="17" spans="1:2" x14ac:dyDescent="0.2">
      <c r="A17" t="s">
        <v>1590</v>
      </c>
      <c r="B17">
        <v>16</v>
      </c>
    </row>
    <row r="18" spans="1:2" x14ac:dyDescent="0.2">
      <c r="A18" t="s">
        <v>1591</v>
      </c>
      <c r="B18">
        <v>17</v>
      </c>
    </row>
    <row r="19" spans="1:2" x14ac:dyDescent="0.2">
      <c r="A19" t="s">
        <v>1592</v>
      </c>
      <c r="B19">
        <v>18</v>
      </c>
    </row>
    <row r="20" spans="1:2" x14ac:dyDescent="0.2">
      <c r="A20" t="s">
        <v>1593</v>
      </c>
      <c r="B20">
        <v>19</v>
      </c>
    </row>
    <row r="21" spans="1:2" x14ac:dyDescent="0.2">
      <c r="A21" t="s">
        <v>1594</v>
      </c>
      <c r="B21">
        <v>20</v>
      </c>
    </row>
    <row r="22" spans="1:2" x14ac:dyDescent="0.2">
      <c r="A22" t="s">
        <v>1595</v>
      </c>
      <c r="B22">
        <v>21</v>
      </c>
    </row>
    <row r="23" spans="1:2" x14ac:dyDescent="0.2">
      <c r="A23" t="s">
        <v>1596</v>
      </c>
      <c r="B23">
        <v>22</v>
      </c>
    </row>
    <row r="24" spans="1:2" x14ac:dyDescent="0.2">
      <c r="A24" t="s">
        <v>1597</v>
      </c>
      <c r="B24">
        <v>23</v>
      </c>
    </row>
    <row r="25" spans="1:2" x14ac:dyDescent="0.2">
      <c r="A25" t="s">
        <v>1598</v>
      </c>
      <c r="B25">
        <v>24</v>
      </c>
    </row>
    <row r="26" spans="1:2" x14ac:dyDescent="0.2">
      <c r="A26" t="s">
        <v>1599</v>
      </c>
      <c r="B26">
        <v>25</v>
      </c>
    </row>
    <row r="27" spans="1:2" x14ac:dyDescent="0.2">
      <c r="A27" t="s">
        <v>1600</v>
      </c>
      <c r="B27">
        <v>26</v>
      </c>
    </row>
    <row r="28" spans="1:2" x14ac:dyDescent="0.2">
      <c r="A28" t="s">
        <v>1601</v>
      </c>
      <c r="B28">
        <v>27</v>
      </c>
    </row>
    <row r="29" spans="1:2" x14ac:dyDescent="0.2">
      <c r="A29" t="s">
        <v>1602</v>
      </c>
      <c r="B29">
        <v>28</v>
      </c>
    </row>
    <row r="30" spans="1:2" x14ac:dyDescent="0.2">
      <c r="A30" t="s">
        <v>1603</v>
      </c>
      <c r="B30">
        <v>29</v>
      </c>
    </row>
    <row r="31" spans="1:2" x14ac:dyDescent="0.2">
      <c r="A31" t="s">
        <v>1604</v>
      </c>
      <c r="B31">
        <v>30</v>
      </c>
    </row>
    <row r="32" spans="1:2" x14ac:dyDescent="0.2">
      <c r="A32" t="s">
        <v>1605</v>
      </c>
      <c r="B32">
        <v>31</v>
      </c>
    </row>
    <row r="33" spans="1:2" x14ac:dyDescent="0.2">
      <c r="A33" t="s">
        <v>1606</v>
      </c>
      <c r="B33">
        <v>32</v>
      </c>
    </row>
    <row r="34" spans="1:2" x14ac:dyDescent="0.2">
      <c r="A34" t="s">
        <v>1607</v>
      </c>
      <c r="B34">
        <v>33</v>
      </c>
    </row>
    <row r="35" spans="1:2" x14ac:dyDescent="0.2">
      <c r="A35" t="s">
        <v>1608</v>
      </c>
      <c r="B35">
        <v>34</v>
      </c>
    </row>
    <row r="36" spans="1:2" x14ac:dyDescent="0.2">
      <c r="A36" t="s">
        <v>1609</v>
      </c>
      <c r="B36">
        <v>35</v>
      </c>
    </row>
    <row r="37" spans="1:2" x14ac:dyDescent="0.2">
      <c r="A37" t="s">
        <v>1610</v>
      </c>
      <c r="B37">
        <v>36</v>
      </c>
    </row>
    <row r="38" spans="1:2" x14ac:dyDescent="0.2">
      <c r="A38" t="s">
        <v>1611</v>
      </c>
      <c r="B38">
        <v>37</v>
      </c>
    </row>
    <row r="39" spans="1:2" x14ac:dyDescent="0.2">
      <c r="A39" t="s">
        <v>1612</v>
      </c>
      <c r="B39">
        <v>38</v>
      </c>
    </row>
    <row r="40" spans="1:2" x14ac:dyDescent="0.2">
      <c r="A40" t="s">
        <v>1613</v>
      </c>
      <c r="B40">
        <v>39</v>
      </c>
    </row>
    <row r="41" spans="1:2" x14ac:dyDescent="0.2">
      <c r="A41" t="s">
        <v>1614</v>
      </c>
      <c r="B41">
        <v>40</v>
      </c>
    </row>
    <row r="42" spans="1:2" x14ac:dyDescent="0.2">
      <c r="A42" t="s">
        <v>1615</v>
      </c>
      <c r="B42">
        <v>41</v>
      </c>
    </row>
    <row r="43" spans="1:2" x14ac:dyDescent="0.2">
      <c r="A43" t="s">
        <v>1616</v>
      </c>
      <c r="B43">
        <v>42</v>
      </c>
    </row>
    <row r="44" spans="1:2" x14ac:dyDescent="0.2">
      <c r="A44" t="s">
        <v>1617</v>
      </c>
      <c r="B44">
        <v>43</v>
      </c>
    </row>
    <row r="45" spans="1:2" x14ac:dyDescent="0.2">
      <c r="A45" t="s">
        <v>1618</v>
      </c>
      <c r="B45">
        <v>44</v>
      </c>
    </row>
    <row r="46" spans="1:2" x14ac:dyDescent="0.2">
      <c r="A46" t="s">
        <v>1619</v>
      </c>
      <c r="B46">
        <v>45</v>
      </c>
    </row>
    <row r="47" spans="1:2" x14ac:dyDescent="0.2">
      <c r="A47" t="s">
        <v>1620</v>
      </c>
      <c r="B47">
        <v>46</v>
      </c>
    </row>
    <row r="48" spans="1:2" x14ac:dyDescent="0.2">
      <c r="A48" t="s">
        <v>1621</v>
      </c>
      <c r="B48">
        <v>47</v>
      </c>
    </row>
    <row r="49" spans="1:2" x14ac:dyDescent="0.2">
      <c r="A49" t="s">
        <v>1622</v>
      </c>
      <c r="B49">
        <v>48</v>
      </c>
    </row>
    <row r="50" spans="1:2" x14ac:dyDescent="0.2">
      <c r="A50" t="s">
        <v>1623</v>
      </c>
      <c r="B50">
        <v>49</v>
      </c>
    </row>
    <row r="51" spans="1:2" x14ac:dyDescent="0.2">
      <c r="A51" t="s">
        <v>1624</v>
      </c>
      <c r="B51">
        <v>50</v>
      </c>
    </row>
    <row r="52" spans="1:2" x14ac:dyDescent="0.2">
      <c r="A52" t="s">
        <v>1625</v>
      </c>
      <c r="B52">
        <v>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13</vt:i4>
      </vt:variant>
      <vt:variant>
        <vt:lpstr>Named Ranges</vt:lpstr>
      </vt:variant>
      <vt:variant>
        <vt:i4>5</vt:i4>
      </vt:variant>
    </vt:vector>
  </HeadingPairs>
  <TitlesOfParts>
    <vt:vector size="18" baseType="lpstr">
      <vt:lpstr>NormDistByAge</vt:lpstr>
      <vt:lpstr>NormDistByClus</vt:lpstr>
      <vt:lpstr>11_1z</vt:lpstr>
      <vt:lpstr>Test Pivots</vt:lpstr>
      <vt:lpstr>Sheet2</vt:lpstr>
      <vt:lpstr>Sheet3</vt:lpstr>
      <vt:lpstr>TIPI Scoring</vt:lpstr>
      <vt:lpstr>Sheet1</vt:lpstr>
      <vt:lpstr>Sheet4</vt:lpstr>
      <vt:lpstr>AT Copy</vt:lpstr>
      <vt:lpstr>Layout</vt:lpstr>
      <vt:lpstr>CLEAN DATA</vt:lpstr>
      <vt:lpstr>States</vt:lpstr>
      <vt:lpstr>'11_1z'!Age</vt:lpstr>
      <vt:lpstr>NormDistByClus!Age</vt:lpstr>
      <vt:lpstr>Age</vt:lpstr>
      <vt:lpstr>'11_1z'!Cluster</vt:lpstr>
      <vt:lpstr>Cluster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Irina Long</dc:creator>
  <cp:lastModifiedBy>Anupam Tripathi</cp:lastModifiedBy>
  <dcterms:created xsi:type="dcterms:W3CDTF">2020-09-30T15:33:54Z</dcterms:created>
  <dcterms:modified xsi:type="dcterms:W3CDTF">2023-04-25T17:40:26Z</dcterms:modified>
</cp:coreProperties>
</file>